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mydata\Projects\NewYug\raloa1\data\ktc\"/>
    </mc:Choice>
  </mc:AlternateContent>
  <xr:revisionPtr revIDLastSave="0" documentId="13_ncr:1_{6DB33B1E-A51E-4289-956B-FF68E82AB786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Permits" sheetId="1" state="hidden" r:id="rId1"/>
    <sheet name="Travel Time" sheetId="4" r:id="rId2"/>
    <sheet name="Schedule" sheetId="2" r:id="rId3"/>
    <sheet name="ShortCodesNew" sheetId="9" r:id="rId4"/>
    <sheet name="RTARoutes" sheetId="8" r:id="rId5"/>
    <sheet name="RTARouteStages" sheetId="3" r:id="rId6"/>
    <sheet name="Schedule (3)" sheetId="5" state="hidden" r:id="rId7"/>
    <sheet name="Schedule (2)" sheetId="6" state="hidden" r:id="rId8"/>
    <sheet name="Summary" sheetId="7" r:id="rId9"/>
  </sheets>
  <externalReferences>
    <externalReference r:id="rId10"/>
    <externalReference r:id="rId11"/>
    <externalReference r:id="rId12"/>
  </externalReferences>
  <definedNames>
    <definedName name="_xlnm._FilterDatabase" localSheetId="0" hidden="1">Permits!$A$1:$L$127</definedName>
    <definedName name="_xlnm._FilterDatabase" localSheetId="2" hidden="1">Schedule!$A$1:$AD$2175</definedName>
    <definedName name="_xlnm._FilterDatabase" localSheetId="3" hidden="1">ShortCodesNew!$A$1:$B$1483</definedName>
    <definedName name="_xlcn.WorksheetConnection_KTCLmasterdata_2020_01_16.xlsxTable31" localSheetId="3" hidden="1">[3]!Table3[#Data]</definedName>
    <definedName name="_xlcn.WorksheetConnection_KTCLmasterdata_2020_01_16.xlsxTable31" hidden="1">[3]!Table3[#Data]</definedName>
    <definedName name="Code2Loc">ShortCodesNew!$B$2:$J$2844</definedName>
    <definedName name="Codes">ShortCodesNew!$B$2:$B$1955</definedName>
    <definedName name="ExternalData_1" localSheetId="4" hidden="1">'RTARoutes'!$A$1:$E$2</definedName>
    <definedName name="Loc2Code">ShortCodesNew!$A$2:$E4999</definedName>
    <definedName name="TravelTime">'Travel Time'!$A$2:$H$200</definedName>
  </definedNames>
  <calcPr calcId="191029"/>
  <pivotCaches>
    <pivotCache cacheId="10" r:id="rId13"/>
    <pivotCache cacheId="14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5" roundtripDataChecksum="nslSUEU2tcEaQbUPO3tgsQ+gxgyTOQqsqBt1Dr5dUso="/>
    </ext>
  </extLst>
</workbook>
</file>

<file path=xl/calcChain.xml><?xml version="1.0" encoding="utf-8"?>
<calcChain xmlns="http://schemas.openxmlformats.org/spreadsheetml/2006/main">
  <c r="T2144" i="2" l="1"/>
  <c r="T2143" i="2"/>
  <c r="T2142" i="2"/>
  <c r="T2141" i="2"/>
  <c r="T2140" i="2"/>
  <c r="T2139" i="2"/>
  <c r="T2138" i="2"/>
  <c r="T2137" i="2"/>
  <c r="T2136" i="2"/>
  <c r="T2135" i="2"/>
  <c r="T2134" i="2"/>
  <c r="T2133" i="2"/>
  <c r="T2132" i="2"/>
  <c r="T2131" i="2"/>
  <c r="T2130" i="2"/>
  <c r="T2129" i="2"/>
  <c r="T2128" i="2"/>
  <c r="T2127" i="2"/>
  <c r="T2126" i="2"/>
  <c r="T2125" i="2"/>
  <c r="T2124" i="2"/>
  <c r="T2123" i="2"/>
  <c r="T2122" i="2"/>
  <c r="T2121" i="2"/>
  <c r="T2120" i="2"/>
  <c r="T2119" i="2"/>
  <c r="T2118" i="2"/>
  <c r="T2117" i="2"/>
  <c r="T2116" i="2"/>
  <c r="T2115" i="2"/>
  <c r="T2114" i="2"/>
  <c r="T2113" i="2"/>
  <c r="T2112" i="2"/>
  <c r="T2111" i="2"/>
  <c r="T2110" i="2"/>
  <c r="T2109" i="2"/>
  <c r="T2108" i="2"/>
  <c r="T2107" i="2"/>
  <c r="T2106" i="2"/>
  <c r="T2105" i="2"/>
  <c r="T2104" i="2"/>
  <c r="T2103" i="2"/>
  <c r="T2102" i="2"/>
  <c r="T2101" i="2"/>
  <c r="T2100" i="2"/>
  <c r="T2099" i="2"/>
  <c r="T2098" i="2"/>
  <c r="T2097" i="2"/>
  <c r="T2096" i="2"/>
  <c r="T2095" i="2"/>
  <c r="T2094" i="2"/>
  <c r="T2093" i="2"/>
  <c r="T2092" i="2"/>
  <c r="T2091" i="2"/>
  <c r="T2090" i="2"/>
  <c r="T2089" i="2"/>
  <c r="T2088" i="2"/>
  <c r="T2087" i="2"/>
  <c r="T2086" i="2"/>
  <c r="T2085" i="2"/>
  <c r="T2084" i="2"/>
  <c r="T2083" i="2"/>
  <c r="T2082" i="2"/>
  <c r="T2081" i="2"/>
  <c r="T2080" i="2"/>
  <c r="T2079" i="2"/>
  <c r="T2078" i="2"/>
  <c r="T2077" i="2"/>
  <c r="T2076" i="2"/>
  <c r="T2075" i="2"/>
  <c r="T2074" i="2"/>
  <c r="T2073" i="2"/>
  <c r="T2072" i="2"/>
  <c r="T2071" i="2"/>
  <c r="T2070" i="2"/>
  <c r="T2069" i="2"/>
  <c r="T2068" i="2"/>
  <c r="T2067" i="2"/>
  <c r="T2066" i="2"/>
  <c r="T2065" i="2"/>
  <c r="T2064" i="2"/>
  <c r="T2063" i="2"/>
  <c r="T2062" i="2"/>
  <c r="T2061" i="2"/>
  <c r="T2060" i="2"/>
  <c r="T2059" i="2"/>
  <c r="T2058" i="2"/>
  <c r="T2057" i="2"/>
  <c r="T2056" i="2"/>
  <c r="T2055" i="2"/>
  <c r="T2054" i="2"/>
  <c r="T2053" i="2"/>
  <c r="T2052" i="2"/>
  <c r="T2051" i="2"/>
  <c r="T2050" i="2"/>
  <c r="T2049" i="2"/>
  <c r="T2048" i="2"/>
  <c r="T2047" i="2"/>
  <c r="T2046" i="2"/>
  <c r="T2045" i="2"/>
  <c r="T2044" i="2"/>
  <c r="T2043" i="2"/>
  <c r="T2042" i="2"/>
  <c r="T2041" i="2"/>
  <c r="T2040" i="2"/>
  <c r="T2039" i="2"/>
  <c r="T2038" i="2"/>
  <c r="T2037" i="2"/>
  <c r="T2036" i="2"/>
  <c r="T2035" i="2"/>
  <c r="T2034" i="2"/>
  <c r="T2033" i="2"/>
  <c r="T2032" i="2"/>
  <c r="T2031" i="2"/>
  <c r="T2030" i="2"/>
  <c r="T2029" i="2"/>
  <c r="T2028" i="2"/>
  <c r="T2027" i="2"/>
  <c r="T2026" i="2"/>
  <c r="T2025" i="2"/>
  <c r="T2024" i="2"/>
  <c r="T2023" i="2"/>
  <c r="T2022" i="2"/>
  <c r="T2021" i="2"/>
  <c r="T2020" i="2"/>
  <c r="T2019" i="2"/>
  <c r="T2018" i="2"/>
  <c r="T2017" i="2"/>
  <c r="T2016" i="2"/>
  <c r="T2015" i="2"/>
  <c r="T2014" i="2"/>
  <c r="T2013" i="2"/>
  <c r="T2012" i="2"/>
  <c r="T2011" i="2"/>
  <c r="T2010" i="2"/>
  <c r="T2009" i="2"/>
  <c r="T2008" i="2"/>
  <c r="T2007" i="2"/>
  <c r="T2006" i="2"/>
  <c r="T2005" i="2"/>
  <c r="T2004" i="2"/>
  <c r="T2003" i="2"/>
  <c r="T2002" i="2"/>
  <c r="T2001" i="2"/>
  <c r="T2000" i="2"/>
  <c r="T1999" i="2"/>
  <c r="T1998" i="2"/>
  <c r="T1997" i="2"/>
  <c r="T1996" i="2"/>
  <c r="T1995" i="2"/>
  <c r="T1994" i="2"/>
  <c r="T1993" i="2"/>
  <c r="T1992" i="2"/>
  <c r="T1991" i="2"/>
  <c r="T1990" i="2"/>
  <c r="T1989" i="2"/>
  <c r="T1988" i="2"/>
  <c r="T1987" i="2"/>
  <c r="T1986" i="2"/>
  <c r="T1985" i="2"/>
  <c r="T1984" i="2"/>
  <c r="T1983" i="2"/>
  <c r="T1982" i="2"/>
  <c r="T1981" i="2"/>
  <c r="T1980" i="2"/>
  <c r="T1979" i="2"/>
  <c r="T1978" i="2"/>
  <c r="T1977" i="2"/>
  <c r="T1976" i="2"/>
  <c r="T1975" i="2"/>
  <c r="T1974" i="2"/>
  <c r="T1973" i="2"/>
  <c r="T1972" i="2"/>
  <c r="T1971" i="2"/>
  <c r="T1970" i="2"/>
  <c r="T1969" i="2"/>
  <c r="T1968" i="2"/>
  <c r="T1967" i="2"/>
  <c r="T1966" i="2"/>
  <c r="T1965" i="2"/>
  <c r="T1964" i="2"/>
  <c r="T1963" i="2"/>
  <c r="T1962" i="2"/>
  <c r="T1961" i="2"/>
  <c r="T1960" i="2"/>
  <c r="T1959" i="2"/>
  <c r="T1958" i="2"/>
  <c r="T1957" i="2"/>
  <c r="T1956" i="2"/>
  <c r="T1955" i="2"/>
  <c r="T1954" i="2"/>
  <c r="T1953" i="2"/>
  <c r="T1952" i="2"/>
  <c r="T1951" i="2"/>
  <c r="T1950" i="2"/>
  <c r="T1949" i="2"/>
  <c r="T1948" i="2"/>
  <c r="T1947" i="2"/>
  <c r="T1946" i="2"/>
  <c r="T1945" i="2"/>
  <c r="T1944" i="2"/>
  <c r="T1943" i="2"/>
  <c r="T1942" i="2"/>
  <c r="T1941" i="2"/>
  <c r="T1940" i="2"/>
  <c r="T1939" i="2"/>
  <c r="T1938" i="2"/>
  <c r="T1937" i="2"/>
  <c r="T1936" i="2"/>
  <c r="T1935" i="2"/>
  <c r="T1934" i="2"/>
  <c r="T1933" i="2"/>
  <c r="T1932" i="2"/>
  <c r="T1931" i="2"/>
  <c r="T1930" i="2"/>
  <c r="T1929" i="2"/>
  <c r="T1928" i="2"/>
  <c r="T1927" i="2"/>
  <c r="T1926" i="2"/>
  <c r="T1925" i="2"/>
  <c r="T1924" i="2"/>
  <c r="T1923" i="2"/>
  <c r="T1922" i="2"/>
  <c r="T1921" i="2"/>
  <c r="T1920" i="2"/>
  <c r="T1919" i="2"/>
  <c r="T1918" i="2"/>
  <c r="T1917" i="2"/>
  <c r="T1916" i="2"/>
  <c r="T1915" i="2"/>
  <c r="T1914" i="2"/>
  <c r="T1913" i="2"/>
  <c r="T1912" i="2"/>
  <c r="T1911" i="2"/>
  <c r="T1910" i="2"/>
  <c r="T1909" i="2"/>
  <c r="T1908" i="2"/>
  <c r="T1907" i="2"/>
  <c r="T1906" i="2"/>
  <c r="T1905" i="2"/>
  <c r="T1904" i="2"/>
  <c r="T1903" i="2"/>
  <c r="T1902" i="2"/>
  <c r="T1901" i="2"/>
  <c r="T1900" i="2"/>
  <c r="T1899" i="2"/>
  <c r="T1898" i="2"/>
  <c r="T1897" i="2"/>
  <c r="T1896" i="2"/>
  <c r="T1895" i="2"/>
  <c r="T1894" i="2"/>
  <c r="T1893" i="2"/>
  <c r="T1892" i="2"/>
  <c r="T1891" i="2"/>
  <c r="T1890" i="2"/>
  <c r="T1889" i="2"/>
  <c r="T1888" i="2"/>
  <c r="T1887" i="2"/>
  <c r="T1886" i="2"/>
  <c r="T1885" i="2"/>
  <c r="T1884" i="2"/>
  <c r="T1883" i="2"/>
  <c r="T1882" i="2"/>
  <c r="T1881" i="2"/>
  <c r="T1880" i="2"/>
  <c r="T1879" i="2"/>
  <c r="T1878" i="2"/>
  <c r="T1877" i="2"/>
  <c r="T1876" i="2"/>
  <c r="T1875" i="2"/>
  <c r="T1874" i="2"/>
  <c r="T1873" i="2"/>
  <c r="T1872" i="2"/>
  <c r="T1871" i="2"/>
  <c r="T1870" i="2"/>
  <c r="T1869" i="2"/>
  <c r="T1868" i="2"/>
  <c r="T1867" i="2"/>
  <c r="T1866" i="2"/>
  <c r="T1865" i="2"/>
  <c r="T1864" i="2"/>
  <c r="T1863" i="2"/>
  <c r="T1862" i="2"/>
  <c r="T1861" i="2"/>
  <c r="T1860" i="2"/>
  <c r="T1859" i="2"/>
  <c r="T1858" i="2"/>
  <c r="T1857" i="2"/>
  <c r="T1856" i="2"/>
  <c r="T1855" i="2"/>
  <c r="T1854" i="2"/>
  <c r="T1853" i="2"/>
  <c r="T1852" i="2"/>
  <c r="T1851" i="2"/>
  <c r="T1850" i="2"/>
  <c r="T1849" i="2"/>
  <c r="T1848" i="2"/>
  <c r="T1847" i="2"/>
  <c r="T1846" i="2"/>
  <c r="T1845" i="2"/>
  <c r="T1844" i="2"/>
  <c r="T1843" i="2"/>
  <c r="T1842" i="2"/>
  <c r="T1841" i="2"/>
  <c r="T1840" i="2"/>
  <c r="T1839" i="2"/>
  <c r="T1838" i="2"/>
  <c r="T1837" i="2"/>
  <c r="T1836" i="2"/>
  <c r="T1835" i="2"/>
  <c r="T1834" i="2"/>
  <c r="T1833" i="2"/>
  <c r="T1832" i="2"/>
  <c r="T1831" i="2"/>
  <c r="T1830" i="2"/>
  <c r="T1829" i="2"/>
  <c r="T1828" i="2"/>
  <c r="T1827" i="2"/>
  <c r="T1826" i="2"/>
  <c r="T1825" i="2"/>
  <c r="T1824" i="2"/>
  <c r="T1823" i="2"/>
  <c r="T1822" i="2"/>
  <c r="T1821" i="2"/>
  <c r="T1820" i="2"/>
  <c r="T1819" i="2"/>
  <c r="T1818" i="2"/>
  <c r="T1817" i="2"/>
  <c r="T1816" i="2"/>
  <c r="T1815" i="2"/>
  <c r="T1814" i="2"/>
  <c r="T1813" i="2"/>
  <c r="T1812" i="2"/>
  <c r="T1811" i="2"/>
  <c r="T1810" i="2"/>
  <c r="T1809" i="2"/>
  <c r="T1808" i="2"/>
  <c r="T1807" i="2"/>
  <c r="T1806" i="2"/>
  <c r="T1805" i="2"/>
  <c r="T1804" i="2"/>
  <c r="T1803" i="2"/>
  <c r="T1802" i="2"/>
  <c r="T1801" i="2"/>
  <c r="T1800" i="2"/>
  <c r="T1799" i="2"/>
  <c r="T1798" i="2"/>
  <c r="T1797" i="2"/>
  <c r="T1796" i="2"/>
  <c r="T1795" i="2"/>
  <c r="T1794" i="2"/>
  <c r="T1793" i="2"/>
  <c r="T1792" i="2"/>
  <c r="T1791" i="2"/>
  <c r="T1790" i="2"/>
  <c r="T1789" i="2"/>
  <c r="T1788" i="2"/>
  <c r="T1787" i="2"/>
  <c r="T1786" i="2"/>
  <c r="T1785" i="2"/>
  <c r="T1784" i="2"/>
  <c r="T1783" i="2"/>
  <c r="T1782" i="2"/>
  <c r="T1781" i="2"/>
  <c r="T1780" i="2"/>
  <c r="T1779" i="2"/>
  <c r="T1778" i="2"/>
  <c r="T1777" i="2"/>
  <c r="T1776" i="2"/>
  <c r="T1775" i="2"/>
  <c r="T1774" i="2"/>
  <c r="T1773" i="2"/>
  <c r="T1772" i="2"/>
  <c r="T1771" i="2"/>
  <c r="T1770" i="2"/>
  <c r="T1769" i="2"/>
  <c r="T1768" i="2"/>
  <c r="T1767" i="2"/>
  <c r="T1766" i="2"/>
  <c r="T1765" i="2"/>
  <c r="T1764" i="2"/>
  <c r="T1763" i="2"/>
  <c r="T1762" i="2"/>
  <c r="T1761" i="2"/>
  <c r="T1760" i="2"/>
  <c r="T1759" i="2"/>
  <c r="T1758" i="2"/>
  <c r="T1757" i="2"/>
  <c r="T1756" i="2"/>
  <c r="T1755" i="2"/>
  <c r="T1754" i="2"/>
  <c r="T1753" i="2"/>
  <c r="T1752" i="2"/>
  <c r="T1751" i="2"/>
  <c r="T1750" i="2"/>
  <c r="T1749" i="2"/>
  <c r="T1748" i="2"/>
  <c r="T1747" i="2"/>
  <c r="T1746" i="2"/>
  <c r="T1745" i="2"/>
  <c r="T1744" i="2"/>
  <c r="T1743" i="2"/>
  <c r="T1742" i="2"/>
  <c r="T1741" i="2"/>
  <c r="T1740" i="2"/>
  <c r="T1739" i="2"/>
  <c r="T1738" i="2"/>
  <c r="T1737" i="2"/>
  <c r="T1736" i="2"/>
  <c r="T1735" i="2"/>
  <c r="T1734" i="2"/>
  <c r="T1733" i="2"/>
  <c r="T1732" i="2"/>
  <c r="T1731" i="2"/>
  <c r="T1730" i="2"/>
  <c r="T1729" i="2"/>
  <c r="T1728" i="2"/>
  <c r="T1727" i="2"/>
  <c r="T1726" i="2"/>
  <c r="T1725" i="2"/>
  <c r="T1724" i="2"/>
  <c r="T1723" i="2"/>
  <c r="T1722" i="2"/>
  <c r="T1721" i="2"/>
  <c r="T1720" i="2"/>
  <c r="T1719" i="2"/>
  <c r="T1718" i="2"/>
  <c r="T1717" i="2"/>
  <c r="T1716" i="2"/>
  <c r="T1715" i="2"/>
  <c r="T1714" i="2"/>
  <c r="T1713" i="2"/>
  <c r="T1712" i="2"/>
  <c r="T1711" i="2"/>
  <c r="T1710" i="2"/>
  <c r="T1709" i="2"/>
  <c r="T1708" i="2"/>
  <c r="T1707" i="2"/>
  <c r="T1706" i="2"/>
  <c r="T1705" i="2"/>
  <c r="T1704" i="2"/>
  <c r="T1703" i="2"/>
  <c r="T1702" i="2"/>
  <c r="T1701" i="2"/>
  <c r="T1700" i="2"/>
  <c r="T1699" i="2"/>
  <c r="T1698" i="2"/>
  <c r="T1697" i="2"/>
  <c r="T1696" i="2"/>
  <c r="T1695" i="2"/>
  <c r="T1694" i="2"/>
  <c r="T1693" i="2"/>
  <c r="T1692" i="2"/>
  <c r="T1691" i="2"/>
  <c r="T1690" i="2"/>
  <c r="T1689" i="2"/>
  <c r="T1688" i="2"/>
  <c r="T1687" i="2"/>
  <c r="T1686" i="2"/>
  <c r="T1685" i="2"/>
  <c r="T1684" i="2"/>
  <c r="T1683" i="2"/>
  <c r="T1682" i="2"/>
  <c r="T1681" i="2"/>
  <c r="T1680" i="2"/>
  <c r="T1679" i="2"/>
  <c r="T1678" i="2"/>
  <c r="T1677" i="2"/>
  <c r="T1676" i="2"/>
  <c r="T1675" i="2"/>
  <c r="T1674" i="2"/>
  <c r="T1673" i="2"/>
  <c r="T1672" i="2"/>
  <c r="T1671" i="2"/>
  <c r="T1670" i="2"/>
  <c r="T1669" i="2"/>
  <c r="T1668" i="2"/>
  <c r="T1667" i="2"/>
  <c r="T1666" i="2"/>
  <c r="T1665" i="2"/>
  <c r="T1664" i="2"/>
  <c r="T1663" i="2"/>
  <c r="T1662" i="2"/>
  <c r="T1661" i="2"/>
  <c r="T1660" i="2"/>
  <c r="T1659" i="2"/>
  <c r="T1658" i="2"/>
  <c r="T1657" i="2"/>
  <c r="T1656" i="2"/>
  <c r="T1655" i="2"/>
  <c r="T1654" i="2"/>
  <c r="T1653" i="2"/>
  <c r="T1652" i="2"/>
  <c r="T1651" i="2"/>
  <c r="T1650" i="2"/>
  <c r="T1649" i="2"/>
  <c r="T1648" i="2"/>
  <c r="T1647" i="2"/>
  <c r="T1646" i="2"/>
  <c r="T1645" i="2"/>
  <c r="T1644" i="2"/>
  <c r="T1643" i="2"/>
  <c r="T1642" i="2"/>
  <c r="T1641" i="2"/>
  <c r="T1640" i="2"/>
  <c r="T1639" i="2"/>
  <c r="T1638" i="2"/>
  <c r="T1637" i="2"/>
  <c r="T1636" i="2"/>
  <c r="T1635" i="2"/>
  <c r="T1634" i="2"/>
  <c r="T1633" i="2"/>
  <c r="T1632" i="2"/>
  <c r="T1631" i="2"/>
  <c r="T1630" i="2"/>
  <c r="T1629" i="2"/>
  <c r="T1628" i="2"/>
  <c r="T1627" i="2"/>
  <c r="T1626" i="2"/>
  <c r="T1625" i="2"/>
  <c r="T1624" i="2"/>
  <c r="T1623" i="2"/>
  <c r="T1622" i="2"/>
  <c r="T1621" i="2"/>
  <c r="T1620" i="2"/>
  <c r="T1619" i="2"/>
  <c r="T1618" i="2"/>
  <c r="T1617" i="2"/>
  <c r="T1616" i="2"/>
  <c r="T1615" i="2"/>
  <c r="T1614" i="2"/>
  <c r="T1613" i="2"/>
  <c r="T1612" i="2"/>
  <c r="T1611" i="2"/>
  <c r="T1610" i="2"/>
  <c r="T1609" i="2"/>
  <c r="T1608" i="2"/>
  <c r="T1607" i="2"/>
  <c r="T1606" i="2"/>
  <c r="T1605" i="2"/>
  <c r="T1604" i="2"/>
  <c r="T1603" i="2"/>
  <c r="T1602" i="2"/>
  <c r="T1601" i="2"/>
  <c r="T1600" i="2"/>
  <c r="T1599" i="2"/>
  <c r="T1598" i="2"/>
  <c r="T1597" i="2"/>
  <c r="T1596" i="2"/>
  <c r="T1595" i="2"/>
  <c r="T1594" i="2"/>
  <c r="T1593" i="2"/>
  <c r="T1592" i="2"/>
  <c r="T1591" i="2"/>
  <c r="T1590" i="2"/>
  <c r="T1589" i="2"/>
  <c r="T1588" i="2"/>
  <c r="T1587" i="2"/>
  <c r="T1586" i="2"/>
  <c r="T1585" i="2"/>
  <c r="T1584" i="2"/>
  <c r="T1583" i="2"/>
  <c r="T1582" i="2"/>
  <c r="T1581" i="2"/>
  <c r="T1580" i="2"/>
  <c r="T1579" i="2"/>
  <c r="T1578" i="2"/>
  <c r="T1577" i="2"/>
  <c r="T1576" i="2"/>
  <c r="T1575" i="2"/>
  <c r="T1574" i="2"/>
  <c r="T1573" i="2"/>
  <c r="T1572" i="2"/>
  <c r="T1571" i="2"/>
  <c r="T1570" i="2"/>
  <c r="T1569" i="2"/>
  <c r="T1568" i="2"/>
  <c r="T1567" i="2"/>
  <c r="T1566" i="2"/>
  <c r="T1565" i="2"/>
  <c r="T1564" i="2"/>
  <c r="T1563" i="2"/>
  <c r="T1562" i="2"/>
  <c r="T1561" i="2"/>
  <c r="T1560" i="2"/>
  <c r="T1559" i="2"/>
  <c r="T1558" i="2"/>
  <c r="T1557" i="2"/>
  <c r="T1556" i="2"/>
  <c r="T1555" i="2"/>
  <c r="T1554" i="2"/>
  <c r="T1553" i="2"/>
  <c r="T1552" i="2"/>
  <c r="T1551" i="2"/>
  <c r="T1550" i="2"/>
  <c r="T1549" i="2"/>
  <c r="T1548" i="2"/>
  <c r="T1547" i="2"/>
  <c r="T1546" i="2"/>
  <c r="T1545" i="2"/>
  <c r="T1544" i="2"/>
  <c r="T1543" i="2"/>
  <c r="T1542" i="2"/>
  <c r="T1541" i="2"/>
  <c r="T1540" i="2"/>
  <c r="T1539" i="2"/>
  <c r="T1538" i="2"/>
  <c r="T1537" i="2"/>
  <c r="T1536" i="2"/>
  <c r="T1535" i="2"/>
  <c r="T1534" i="2"/>
  <c r="T1533" i="2"/>
  <c r="T1532" i="2"/>
  <c r="T1531" i="2"/>
  <c r="T1530" i="2"/>
  <c r="T1529" i="2"/>
  <c r="T1528" i="2"/>
  <c r="T1527" i="2"/>
  <c r="T1526" i="2"/>
  <c r="T1525" i="2"/>
  <c r="T1524" i="2"/>
  <c r="T1523" i="2"/>
  <c r="T1522" i="2"/>
  <c r="T1521" i="2"/>
  <c r="T1520" i="2"/>
  <c r="T1519" i="2"/>
  <c r="T1518" i="2"/>
  <c r="T1517" i="2"/>
  <c r="T1516" i="2"/>
  <c r="T1515" i="2"/>
  <c r="T1514" i="2"/>
  <c r="T1513" i="2"/>
  <c r="T1512" i="2"/>
  <c r="T1511" i="2"/>
  <c r="T1510" i="2"/>
  <c r="T1509" i="2"/>
  <c r="T1508" i="2"/>
  <c r="T1507" i="2"/>
  <c r="T1506" i="2"/>
  <c r="T1505" i="2"/>
  <c r="T1504" i="2"/>
  <c r="T1503" i="2"/>
  <c r="T1502" i="2"/>
  <c r="T1501" i="2"/>
  <c r="T1500" i="2"/>
  <c r="T1499" i="2"/>
  <c r="T1498" i="2"/>
  <c r="T1497" i="2"/>
  <c r="T1496" i="2"/>
  <c r="T1495" i="2"/>
  <c r="T1494" i="2"/>
  <c r="T1493" i="2"/>
  <c r="T1492" i="2"/>
  <c r="T1491" i="2"/>
  <c r="T1490" i="2"/>
  <c r="T1489" i="2"/>
  <c r="T1488" i="2"/>
  <c r="T1487" i="2"/>
  <c r="T1486" i="2"/>
  <c r="T1485" i="2"/>
  <c r="T1484" i="2"/>
  <c r="T1483" i="2"/>
  <c r="T1482" i="2"/>
  <c r="T1481" i="2"/>
  <c r="T1480" i="2"/>
  <c r="T1479" i="2"/>
  <c r="T1478" i="2"/>
  <c r="T1477" i="2"/>
  <c r="T1476" i="2"/>
  <c r="T1475" i="2"/>
  <c r="T1474" i="2"/>
  <c r="T1473" i="2"/>
  <c r="T1472" i="2"/>
  <c r="T1471" i="2"/>
  <c r="T1470" i="2"/>
  <c r="T1469" i="2"/>
  <c r="T1468" i="2"/>
  <c r="T1467" i="2"/>
  <c r="T1466" i="2"/>
  <c r="T1465" i="2"/>
  <c r="T1464" i="2"/>
  <c r="T1463" i="2"/>
  <c r="T1462" i="2"/>
  <c r="T1461" i="2"/>
  <c r="T1460" i="2"/>
  <c r="T1459" i="2"/>
  <c r="T1458" i="2"/>
  <c r="T1457" i="2"/>
  <c r="T1456" i="2"/>
  <c r="T1455" i="2"/>
  <c r="T1454" i="2"/>
  <c r="T1453" i="2"/>
  <c r="T1452" i="2"/>
  <c r="T1451" i="2"/>
  <c r="T1450" i="2"/>
  <c r="T1449" i="2"/>
  <c r="T1448" i="2"/>
  <c r="T1447" i="2"/>
  <c r="T1446" i="2"/>
  <c r="T1445" i="2"/>
  <c r="T1444" i="2"/>
  <c r="T1443" i="2"/>
  <c r="T1442" i="2"/>
  <c r="T1441" i="2"/>
  <c r="T1440" i="2"/>
  <c r="T1439" i="2"/>
  <c r="T1438" i="2"/>
  <c r="T1437" i="2"/>
  <c r="T1436" i="2"/>
  <c r="T1435" i="2"/>
  <c r="T1434" i="2"/>
  <c r="T1433" i="2"/>
  <c r="T1432" i="2"/>
  <c r="T1431" i="2"/>
  <c r="T1430" i="2"/>
  <c r="T1429" i="2"/>
  <c r="T1428" i="2"/>
  <c r="T1427" i="2"/>
  <c r="T1426" i="2"/>
  <c r="T1425" i="2"/>
  <c r="T1424" i="2"/>
  <c r="T1423" i="2"/>
  <c r="T1422" i="2"/>
  <c r="T1421" i="2"/>
  <c r="T1420" i="2"/>
  <c r="T1419" i="2"/>
  <c r="T1418" i="2"/>
  <c r="T1417" i="2"/>
  <c r="T1416" i="2"/>
  <c r="T1415" i="2"/>
  <c r="T1414" i="2"/>
  <c r="T1413" i="2"/>
  <c r="T1412" i="2"/>
  <c r="T1411" i="2"/>
  <c r="T1410" i="2"/>
  <c r="T1409" i="2"/>
  <c r="T1408" i="2"/>
  <c r="T1407" i="2"/>
  <c r="T1406" i="2"/>
  <c r="T1405" i="2"/>
  <c r="T1404" i="2"/>
  <c r="T1403" i="2"/>
  <c r="T1402" i="2"/>
  <c r="T1401" i="2"/>
  <c r="T1400" i="2"/>
  <c r="T1399" i="2"/>
  <c r="T1398" i="2"/>
  <c r="T1397" i="2"/>
  <c r="T1396" i="2"/>
  <c r="T1395" i="2"/>
  <c r="T1394" i="2"/>
  <c r="T1393" i="2"/>
  <c r="T1392" i="2"/>
  <c r="T1391" i="2"/>
  <c r="T1390" i="2"/>
  <c r="T1389" i="2"/>
  <c r="T1388" i="2"/>
  <c r="T1387" i="2"/>
  <c r="T1386" i="2"/>
  <c r="T1385" i="2"/>
  <c r="T1384" i="2"/>
  <c r="T1383" i="2"/>
  <c r="T1382" i="2"/>
  <c r="T1381" i="2"/>
  <c r="T1380" i="2"/>
  <c r="T1379" i="2"/>
  <c r="T1378" i="2"/>
  <c r="T1377" i="2"/>
  <c r="T1376" i="2"/>
  <c r="T1375" i="2"/>
  <c r="T1374" i="2"/>
  <c r="T1373" i="2"/>
  <c r="T1372" i="2"/>
  <c r="T1371" i="2"/>
  <c r="T1370" i="2"/>
  <c r="T1369" i="2"/>
  <c r="T1368" i="2"/>
  <c r="T1367" i="2"/>
  <c r="T1366" i="2"/>
  <c r="T1365" i="2"/>
  <c r="T1364" i="2"/>
  <c r="T1363" i="2"/>
  <c r="T1362" i="2"/>
  <c r="T1361" i="2"/>
  <c r="T1360" i="2"/>
  <c r="T1359" i="2"/>
  <c r="T1358" i="2"/>
  <c r="T1357" i="2"/>
  <c r="T1356" i="2"/>
  <c r="T1355" i="2"/>
  <c r="T1354" i="2"/>
  <c r="T1353" i="2"/>
  <c r="T1352" i="2"/>
  <c r="T1351" i="2"/>
  <c r="T1350" i="2"/>
  <c r="T1349" i="2"/>
  <c r="T1348" i="2"/>
  <c r="T1347" i="2"/>
  <c r="T1346" i="2"/>
  <c r="T1345" i="2"/>
  <c r="T1344" i="2"/>
  <c r="T1343" i="2"/>
  <c r="T1342" i="2"/>
  <c r="T1341" i="2"/>
  <c r="T1340" i="2"/>
  <c r="T1339" i="2"/>
  <c r="T1338" i="2"/>
  <c r="T1337" i="2"/>
  <c r="T1336" i="2"/>
  <c r="T1335" i="2"/>
  <c r="T1334" i="2"/>
  <c r="T1333" i="2"/>
  <c r="T1332" i="2"/>
  <c r="T1331" i="2"/>
  <c r="T1330" i="2"/>
  <c r="T1329" i="2"/>
  <c r="T1328" i="2"/>
  <c r="T1327" i="2"/>
  <c r="T1326" i="2"/>
  <c r="T1325" i="2"/>
  <c r="T1324" i="2"/>
  <c r="T1323" i="2"/>
  <c r="T1322" i="2"/>
  <c r="T1321" i="2"/>
  <c r="T1320" i="2"/>
  <c r="T1319" i="2"/>
  <c r="T1318" i="2"/>
  <c r="T1317" i="2"/>
  <c r="T1316" i="2"/>
  <c r="T1315" i="2"/>
  <c r="T1314" i="2"/>
  <c r="T1313" i="2"/>
  <c r="T1312" i="2"/>
  <c r="T1311" i="2"/>
  <c r="T1310" i="2"/>
  <c r="T1309" i="2"/>
  <c r="T1308" i="2"/>
  <c r="T1307" i="2"/>
  <c r="T1306" i="2"/>
  <c r="T1305" i="2"/>
  <c r="T1304" i="2"/>
  <c r="T1303" i="2"/>
  <c r="T1302" i="2"/>
  <c r="T1301" i="2"/>
  <c r="T1300" i="2"/>
  <c r="T1299" i="2"/>
  <c r="T1298" i="2"/>
  <c r="T1297" i="2"/>
  <c r="T1296" i="2"/>
  <c r="T1295" i="2"/>
  <c r="T1294" i="2"/>
  <c r="T1293" i="2"/>
  <c r="T1292" i="2"/>
  <c r="T1291" i="2"/>
  <c r="T1290" i="2"/>
  <c r="T1289" i="2"/>
  <c r="T1288" i="2"/>
  <c r="T1287" i="2"/>
  <c r="T1286" i="2"/>
  <c r="T1285" i="2"/>
  <c r="T1284" i="2"/>
  <c r="T1283" i="2"/>
  <c r="T1282" i="2"/>
  <c r="T1281" i="2"/>
  <c r="T1280" i="2"/>
  <c r="T1279" i="2"/>
  <c r="T1278" i="2"/>
  <c r="T1277" i="2"/>
  <c r="T1276" i="2"/>
  <c r="T1275" i="2"/>
  <c r="T1274" i="2"/>
  <c r="T1273" i="2"/>
  <c r="T1272" i="2"/>
  <c r="T1271" i="2"/>
  <c r="T1270" i="2"/>
  <c r="T1269" i="2"/>
  <c r="T1268" i="2"/>
  <c r="T1267" i="2"/>
  <c r="T1266" i="2"/>
  <c r="T1265" i="2"/>
  <c r="T1264" i="2"/>
  <c r="T1263" i="2"/>
  <c r="T1262" i="2"/>
  <c r="T1261" i="2"/>
  <c r="T1260" i="2"/>
  <c r="T1259" i="2"/>
  <c r="T1258" i="2"/>
  <c r="T1257" i="2"/>
  <c r="T1256" i="2"/>
  <c r="T1255" i="2"/>
  <c r="T1254" i="2"/>
  <c r="T1253" i="2"/>
  <c r="T1252" i="2"/>
  <c r="T1251" i="2"/>
  <c r="T1250" i="2"/>
  <c r="T1249" i="2"/>
  <c r="T1248" i="2"/>
  <c r="T1247" i="2"/>
  <c r="T1246" i="2"/>
  <c r="T1245" i="2"/>
  <c r="T1244" i="2"/>
  <c r="T1243" i="2"/>
  <c r="T1242" i="2"/>
  <c r="T1241" i="2"/>
  <c r="T1240" i="2"/>
  <c r="T1239" i="2"/>
  <c r="T1238" i="2"/>
  <c r="T1237" i="2"/>
  <c r="T1236" i="2"/>
  <c r="T1235" i="2"/>
  <c r="T1234" i="2"/>
  <c r="T1233" i="2"/>
  <c r="T1232" i="2"/>
  <c r="T1231" i="2"/>
  <c r="T1230" i="2"/>
  <c r="T1229" i="2"/>
  <c r="T1228" i="2"/>
  <c r="T1227" i="2"/>
  <c r="T1226" i="2"/>
  <c r="T1225" i="2"/>
  <c r="T1224" i="2"/>
  <c r="T1223" i="2"/>
  <c r="T1222" i="2"/>
  <c r="T1221" i="2"/>
  <c r="T1220" i="2"/>
  <c r="T1219" i="2"/>
  <c r="T1218" i="2"/>
  <c r="T1217" i="2"/>
  <c r="T1216" i="2"/>
  <c r="T1215" i="2"/>
  <c r="T1214" i="2"/>
  <c r="T1213" i="2"/>
  <c r="T1212" i="2"/>
  <c r="T1211" i="2"/>
  <c r="T1210" i="2"/>
  <c r="T1209" i="2"/>
  <c r="T1208" i="2"/>
  <c r="T1207" i="2"/>
  <c r="T1206" i="2"/>
  <c r="T1205" i="2"/>
  <c r="T1204" i="2"/>
  <c r="T1203" i="2"/>
  <c r="T1202" i="2"/>
  <c r="T1201" i="2"/>
  <c r="T1200" i="2"/>
  <c r="T1199" i="2"/>
  <c r="T1198" i="2"/>
  <c r="T1197" i="2"/>
  <c r="T1196" i="2"/>
  <c r="T1195" i="2"/>
  <c r="T1194" i="2"/>
  <c r="T1193" i="2"/>
  <c r="T1192" i="2"/>
  <c r="T1191" i="2"/>
  <c r="T1190" i="2"/>
  <c r="T1189" i="2"/>
  <c r="T1188" i="2"/>
  <c r="T1187" i="2"/>
  <c r="T1186" i="2"/>
  <c r="T1185" i="2"/>
  <c r="T1184" i="2"/>
  <c r="T1183" i="2"/>
  <c r="T1182" i="2"/>
  <c r="T1181" i="2"/>
  <c r="T1180" i="2"/>
  <c r="T1179" i="2"/>
  <c r="T1178" i="2"/>
  <c r="T1177" i="2"/>
  <c r="T1176" i="2"/>
  <c r="T1175" i="2"/>
  <c r="T1174" i="2"/>
  <c r="T1173" i="2"/>
  <c r="T1172" i="2"/>
  <c r="T1171" i="2"/>
  <c r="T1170" i="2"/>
  <c r="T1169" i="2"/>
  <c r="T1168" i="2"/>
  <c r="T1167" i="2"/>
  <c r="T1166" i="2"/>
  <c r="T1165" i="2"/>
  <c r="T1164" i="2"/>
  <c r="T1163" i="2"/>
  <c r="T1162" i="2"/>
  <c r="T1161" i="2"/>
  <c r="T1160" i="2"/>
  <c r="T1159" i="2"/>
  <c r="T1158" i="2"/>
  <c r="T1157" i="2"/>
  <c r="T1156" i="2"/>
  <c r="T1155" i="2"/>
  <c r="T1154" i="2"/>
  <c r="T1153" i="2"/>
  <c r="T1152" i="2"/>
  <c r="T1151" i="2"/>
  <c r="T1150" i="2"/>
  <c r="T1149" i="2"/>
  <c r="T1148" i="2"/>
  <c r="T1147" i="2"/>
  <c r="T1146" i="2"/>
  <c r="T1145" i="2"/>
  <c r="T1144" i="2"/>
  <c r="T1143" i="2"/>
  <c r="T1142" i="2"/>
  <c r="T1141" i="2"/>
  <c r="T1140" i="2"/>
  <c r="T1139" i="2"/>
  <c r="T1138" i="2"/>
  <c r="T1137" i="2"/>
  <c r="T1136" i="2"/>
  <c r="T1135" i="2"/>
  <c r="T1134" i="2"/>
  <c r="T1133" i="2"/>
  <c r="T1132" i="2"/>
  <c r="T1131" i="2"/>
  <c r="T1130" i="2"/>
  <c r="T1129" i="2"/>
  <c r="T1128" i="2"/>
  <c r="T1127" i="2"/>
  <c r="T1126" i="2"/>
  <c r="T1125" i="2"/>
  <c r="T1124" i="2"/>
  <c r="T1123" i="2"/>
  <c r="T1122" i="2"/>
  <c r="T1121" i="2"/>
  <c r="T1120" i="2"/>
  <c r="T1119" i="2"/>
  <c r="T1118" i="2"/>
  <c r="T1117" i="2"/>
  <c r="T1116" i="2"/>
  <c r="T1115" i="2"/>
  <c r="T1114" i="2"/>
  <c r="T1113" i="2"/>
  <c r="T1112" i="2"/>
  <c r="T1111" i="2"/>
  <c r="T1110" i="2"/>
  <c r="T1109" i="2"/>
  <c r="T1108" i="2"/>
  <c r="T1107" i="2"/>
  <c r="T1106" i="2"/>
  <c r="T1105" i="2"/>
  <c r="T1104" i="2"/>
  <c r="T1103" i="2"/>
  <c r="T1102" i="2"/>
  <c r="T1101" i="2"/>
  <c r="T1100" i="2"/>
  <c r="T1099" i="2"/>
  <c r="T1098" i="2"/>
  <c r="T1097" i="2"/>
  <c r="T1096" i="2"/>
  <c r="T1095" i="2"/>
  <c r="T1094" i="2"/>
  <c r="T1093" i="2"/>
  <c r="T1092" i="2"/>
  <c r="T1091" i="2"/>
  <c r="T1090" i="2"/>
  <c r="T1089" i="2"/>
  <c r="T1088" i="2"/>
  <c r="T1087" i="2"/>
  <c r="T1086" i="2"/>
  <c r="T1085" i="2"/>
  <c r="T1084" i="2"/>
  <c r="T1083" i="2"/>
  <c r="T1082" i="2"/>
  <c r="T1081" i="2"/>
  <c r="T1080" i="2"/>
  <c r="T1079" i="2"/>
  <c r="T1078" i="2"/>
  <c r="T1077" i="2"/>
  <c r="T1076" i="2"/>
  <c r="T1075" i="2"/>
  <c r="T1074" i="2"/>
  <c r="T1073" i="2"/>
  <c r="T1072" i="2"/>
  <c r="T1071" i="2"/>
  <c r="T1070" i="2"/>
  <c r="T1069" i="2"/>
  <c r="T1068" i="2"/>
  <c r="T1067" i="2"/>
  <c r="T1066" i="2"/>
  <c r="T1065" i="2"/>
  <c r="T1064" i="2"/>
  <c r="T1063" i="2"/>
  <c r="T1062" i="2"/>
  <c r="T1061" i="2"/>
  <c r="T1060" i="2"/>
  <c r="T1059" i="2"/>
  <c r="T1058" i="2"/>
  <c r="T1057" i="2"/>
  <c r="T1056" i="2"/>
  <c r="T1055" i="2"/>
  <c r="T1054" i="2"/>
  <c r="T1053" i="2"/>
  <c r="T1052" i="2"/>
  <c r="T1051" i="2"/>
  <c r="T1050" i="2"/>
  <c r="T1049" i="2"/>
  <c r="T1048" i="2"/>
  <c r="T1047" i="2"/>
  <c r="T1046" i="2"/>
  <c r="T1045" i="2"/>
  <c r="T1044" i="2"/>
  <c r="T1043" i="2"/>
  <c r="T1042" i="2"/>
  <c r="T1041" i="2"/>
  <c r="T1040" i="2"/>
  <c r="T1039" i="2"/>
  <c r="T1038" i="2"/>
  <c r="T1037" i="2"/>
  <c r="T1036" i="2"/>
  <c r="T1035" i="2"/>
  <c r="T1034" i="2"/>
  <c r="T1033" i="2"/>
  <c r="T1032" i="2"/>
  <c r="T1031" i="2"/>
  <c r="T1030" i="2"/>
  <c r="T1029" i="2"/>
  <c r="T1028" i="2"/>
  <c r="T1027" i="2"/>
  <c r="T1026" i="2"/>
  <c r="T1025" i="2"/>
  <c r="T1024" i="2"/>
  <c r="T1023" i="2"/>
  <c r="T1022" i="2"/>
  <c r="T1021" i="2"/>
  <c r="T1020" i="2"/>
  <c r="T1019" i="2"/>
  <c r="T1018" i="2"/>
  <c r="T1017" i="2"/>
  <c r="T1016" i="2"/>
  <c r="T1015" i="2"/>
  <c r="T1014" i="2"/>
  <c r="T1013" i="2"/>
  <c r="T1012" i="2"/>
  <c r="T1011" i="2"/>
  <c r="T1010" i="2"/>
  <c r="T1009" i="2"/>
  <c r="T1008" i="2"/>
  <c r="T1007" i="2"/>
  <c r="T1006" i="2"/>
  <c r="T1005" i="2"/>
  <c r="T1004" i="2"/>
  <c r="T1003" i="2"/>
  <c r="T1002" i="2"/>
  <c r="T1001" i="2"/>
  <c r="T1000" i="2"/>
  <c r="T999" i="2"/>
  <c r="T998" i="2"/>
  <c r="T997" i="2"/>
  <c r="T996" i="2"/>
  <c r="T995" i="2"/>
  <c r="T994" i="2"/>
  <c r="T993" i="2"/>
  <c r="T992" i="2"/>
  <c r="T991" i="2"/>
  <c r="T990" i="2"/>
  <c r="T989" i="2"/>
  <c r="T988" i="2"/>
  <c r="T987" i="2"/>
  <c r="T986" i="2"/>
  <c r="T985" i="2"/>
  <c r="T984" i="2"/>
  <c r="T983" i="2"/>
  <c r="T982" i="2"/>
  <c r="T981" i="2"/>
  <c r="T980" i="2"/>
  <c r="T979" i="2"/>
  <c r="T978" i="2"/>
  <c r="T977" i="2"/>
  <c r="T976" i="2"/>
  <c r="T975" i="2"/>
  <c r="T974" i="2"/>
  <c r="T973" i="2"/>
  <c r="T972" i="2"/>
  <c r="T971" i="2"/>
  <c r="T970" i="2"/>
  <c r="T969" i="2"/>
  <c r="T968" i="2"/>
  <c r="T967" i="2"/>
  <c r="T966" i="2"/>
  <c r="T965" i="2"/>
  <c r="T964" i="2"/>
  <c r="T963" i="2"/>
  <c r="T962" i="2"/>
  <c r="T961" i="2"/>
  <c r="T960" i="2"/>
  <c r="T959" i="2"/>
  <c r="T958" i="2"/>
  <c r="T957" i="2"/>
  <c r="T956" i="2"/>
  <c r="T955" i="2"/>
  <c r="T954" i="2"/>
  <c r="T953" i="2"/>
  <c r="T952" i="2"/>
  <c r="T951" i="2"/>
  <c r="T950" i="2"/>
  <c r="T949" i="2"/>
  <c r="T948" i="2"/>
  <c r="T947" i="2"/>
  <c r="T946" i="2"/>
  <c r="T945" i="2"/>
  <c r="T944" i="2"/>
  <c r="T943" i="2"/>
  <c r="T942" i="2"/>
  <c r="T941" i="2"/>
  <c r="T940" i="2"/>
  <c r="T939" i="2"/>
  <c r="T938" i="2"/>
  <c r="T937" i="2"/>
  <c r="T936" i="2"/>
  <c r="T935" i="2"/>
  <c r="T934" i="2"/>
  <c r="T933" i="2"/>
  <c r="T932" i="2"/>
  <c r="T931" i="2"/>
  <c r="T930" i="2"/>
  <c r="T929" i="2"/>
  <c r="T928" i="2"/>
  <c r="T927" i="2"/>
  <c r="T926" i="2"/>
  <c r="T925" i="2"/>
  <c r="T924" i="2"/>
  <c r="T923" i="2"/>
  <c r="T922" i="2"/>
  <c r="T921" i="2"/>
  <c r="T920" i="2"/>
  <c r="T919" i="2"/>
  <c r="T918" i="2"/>
  <c r="T917" i="2"/>
  <c r="T916" i="2"/>
  <c r="T915" i="2"/>
  <c r="T914" i="2"/>
  <c r="T913" i="2"/>
  <c r="T912" i="2"/>
  <c r="T911" i="2"/>
  <c r="T910" i="2"/>
  <c r="T909" i="2"/>
  <c r="T908" i="2"/>
  <c r="T907" i="2"/>
  <c r="T906" i="2"/>
  <c r="T905" i="2"/>
  <c r="T904" i="2"/>
  <c r="T903" i="2"/>
  <c r="T902" i="2"/>
  <c r="T901" i="2"/>
  <c r="T900" i="2"/>
  <c r="T899" i="2"/>
  <c r="T898" i="2"/>
  <c r="T897" i="2"/>
  <c r="T896" i="2"/>
  <c r="T895" i="2"/>
  <c r="T894" i="2"/>
  <c r="T893" i="2"/>
  <c r="T892" i="2"/>
  <c r="T891" i="2"/>
  <c r="T890" i="2"/>
  <c r="T889" i="2"/>
  <c r="T888" i="2"/>
  <c r="T887" i="2"/>
  <c r="T886" i="2"/>
  <c r="T885" i="2"/>
  <c r="T884" i="2"/>
  <c r="T883" i="2"/>
  <c r="T882" i="2"/>
  <c r="T881" i="2"/>
  <c r="T880" i="2"/>
  <c r="T879" i="2"/>
  <c r="T878" i="2"/>
  <c r="T877" i="2"/>
  <c r="T876" i="2"/>
  <c r="T875" i="2"/>
  <c r="T874" i="2"/>
  <c r="T873" i="2"/>
  <c r="T872" i="2"/>
  <c r="T871" i="2"/>
  <c r="T870" i="2"/>
  <c r="T869" i="2"/>
  <c r="T868" i="2"/>
  <c r="T867" i="2"/>
  <c r="T866" i="2"/>
  <c r="T865" i="2"/>
  <c r="T864" i="2"/>
  <c r="T863" i="2"/>
  <c r="T862" i="2"/>
  <c r="T861" i="2"/>
  <c r="T860" i="2"/>
  <c r="T859" i="2"/>
  <c r="T858" i="2"/>
  <c r="T857" i="2"/>
  <c r="T856" i="2"/>
  <c r="T855" i="2"/>
  <c r="T854" i="2"/>
  <c r="T853" i="2"/>
  <c r="T852" i="2"/>
  <c r="T851" i="2"/>
  <c r="T850" i="2"/>
  <c r="T849" i="2"/>
  <c r="T848" i="2"/>
  <c r="T847" i="2"/>
  <c r="T846" i="2"/>
  <c r="T845" i="2"/>
  <c r="T844" i="2"/>
  <c r="T843" i="2"/>
  <c r="T842" i="2"/>
  <c r="T841" i="2"/>
  <c r="T840" i="2"/>
  <c r="T839" i="2"/>
  <c r="T838" i="2"/>
  <c r="T837" i="2"/>
  <c r="T836" i="2"/>
  <c r="T835" i="2"/>
  <c r="T834" i="2"/>
  <c r="T833" i="2"/>
  <c r="T832" i="2"/>
  <c r="T831" i="2"/>
  <c r="T830" i="2"/>
  <c r="T829" i="2"/>
  <c r="T828" i="2"/>
  <c r="T827" i="2"/>
  <c r="T826" i="2"/>
  <c r="T825" i="2"/>
  <c r="T824" i="2"/>
  <c r="T823" i="2"/>
  <c r="T822" i="2"/>
  <c r="T821" i="2"/>
  <c r="T820" i="2"/>
  <c r="T819" i="2"/>
  <c r="T818" i="2"/>
  <c r="T817" i="2"/>
  <c r="T816" i="2"/>
  <c r="T815" i="2"/>
  <c r="T814" i="2"/>
  <c r="T813" i="2"/>
  <c r="T812" i="2"/>
  <c r="T811" i="2"/>
  <c r="T810" i="2"/>
  <c r="T809" i="2"/>
  <c r="T808" i="2"/>
  <c r="T807" i="2"/>
  <c r="T806" i="2"/>
  <c r="T805" i="2"/>
  <c r="T804" i="2"/>
  <c r="T803" i="2"/>
  <c r="T802" i="2"/>
  <c r="T801" i="2"/>
  <c r="T800" i="2"/>
  <c r="T799" i="2"/>
  <c r="T798" i="2"/>
  <c r="T797" i="2"/>
  <c r="T796" i="2"/>
  <c r="T795" i="2"/>
  <c r="T794" i="2"/>
  <c r="T793" i="2"/>
  <c r="T792" i="2"/>
  <c r="T791" i="2"/>
  <c r="T790" i="2"/>
  <c r="T789" i="2"/>
  <c r="T788" i="2"/>
  <c r="T787" i="2"/>
  <c r="T786" i="2"/>
  <c r="T785" i="2"/>
  <c r="T784" i="2"/>
  <c r="T783" i="2"/>
  <c r="T782" i="2"/>
  <c r="T781" i="2"/>
  <c r="T780" i="2"/>
  <c r="T779" i="2"/>
  <c r="T778" i="2"/>
  <c r="T777" i="2"/>
  <c r="T776" i="2"/>
  <c r="T775" i="2"/>
  <c r="T774" i="2"/>
  <c r="T773" i="2"/>
  <c r="T772" i="2"/>
  <c r="T771" i="2"/>
  <c r="T770" i="2"/>
  <c r="T769" i="2"/>
  <c r="T768" i="2"/>
  <c r="T767" i="2"/>
  <c r="T766" i="2"/>
  <c r="T765" i="2"/>
  <c r="T764" i="2"/>
  <c r="T763" i="2"/>
  <c r="T762" i="2"/>
  <c r="T761" i="2"/>
  <c r="T760" i="2"/>
  <c r="T759" i="2"/>
  <c r="T758" i="2"/>
  <c r="T757" i="2"/>
  <c r="T756" i="2"/>
  <c r="T755" i="2"/>
  <c r="T754" i="2"/>
  <c r="T753" i="2"/>
  <c r="T752" i="2"/>
  <c r="T751" i="2"/>
  <c r="T750" i="2"/>
  <c r="T749" i="2"/>
  <c r="T748" i="2"/>
  <c r="T747" i="2"/>
  <c r="T746" i="2"/>
  <c r="T745" i="2"/>
  <c r="T744" i="2"/>
  <c r="T743" i="2"/>
  <c r="T742" i="2"/>
  <c r="T741" i="2"/>
  <c r="T740" i="2"/>
  <c r="T739" i="2"/>
  <c r="T738" i="2"/>
  <c r="T737" i="2"/>
  <c r="T736" i="2"/>
  <c r="T735" i="2"/>
  <c r="T734" i="2"/>
  <c r="T733" i="2"/>
  <c r="T732" i="2"/>
  <c r="T731" i="2"/>
  <c r="T730" i="2"/>
  <c r="T729" i="2"/>
  <c r="T728" i="2"/>
  <c r="T727" i="2"/>
  <c r="T726" i="2"/>
  <c r="T725" i="2"/>
  <c r="T724" i="2"/>
  <c r="T723" i="2"/>
  <c r="T722" i="2"/>
  <c r="T721" i="2"/>
  <c r="T720" i="2"/>
  <c r="T719" i="2"/>
  <c r="T718" i="2"/>
  <c r="T717" i="2"/>
  <c r="T716" i="2"/>
  <c r="T715" i="2"/>
  <c r="T714" i="2"/>
  <c r="T713" i="2"/>
  <c r="T712" i="2"/>
  <c r="T711" i="2"/>
  <c r="T710" i="2"/>
  <c r="T709" i="2"/>
  <c r="T708" i="2"/>
  <c r="T707" i="2"/>
  <c r="T706" i="2"/>
  <c r="T705" i="2"/>
  <c r="T704" i="2"/>
  <c r="T703" i="2"/>
  <c r="T702" i="2"/>
  <c r="T701" i="2"/>
  <c r="T700" i="2"/>
  <c r="T699" i="2"/>
  <c r="T698" i="2"/>
  <c r="T697" i="2"/>
  <c r="T696" i="2"/>
  <c r="T695" i="2"/>
  <c r="T694" i="2"/>
  <c r="T693" i="2"/>
  <c r="T692" i="2"/>
  <c r="T691" i="2"/>
  <c r="T690" i="2"/>
  <c r="T689" i="2"/>
  <c r="T688" i="2"/>
  <c r="T687" i="2"/>
  <c r="T686" i="2"/>
  <c r="T685" i="2"/>
  <c r="T684" i="2"/>
  <c r="T683" i="2"/>
  <c r="T682" i="2"/>
  <c r="T681" i="2"/>
  <c r="T680" i="2"/>
  <c r="T679" i="2"/>
  <c r="T678" i="2"/>
  <c r="T677" i="2"/>
  <c r="T676" i="2"/>
  <c r="T675" i="2"/>
  <c r="T674" i="2"/>
  <c r="T673" i="2"/>
  <c r="T672" i="2"/>
  <c r="T671" i="2"/>
  <c r="T670" i="2"/>
  <c r="T669" i="2"/>
  <c r="T668" i="2"/>
  <c r="T667" i="2"/>
  <c r="T666" i="2"/>
  <c r="T665" i="2"/>
  <c r="T664" i="2"/>
  <c r="T663" i="2"/>
  <c r="T662" i="2"/>
  <c r="T661" i="2"/>
  <c r="T660" i="2"/>
  <c r="T659" i="2"/>
  <c r="T658" i="2"/>
  <c r="T657" i="2"/>
  <c r="T656" i="2"/>
  <c r="T655" i="2"/>
  <c r="T654" i="2"/>
  <c r="T653" i="2"/>
  <c r="T652" i="2"/>
  <c r="T651" i="2"/>
  <c r="T650" i="2"/>
  <c r="T649" i="2"/>
  <c r="T648" i="2"/>
  <c r="T647" i="2"/>
  <c r="T646" i="2"/>
  <c r="T645" i="2"/>
  <c r="T644" i="2"/>
  <c r="T643" i="2"/>
  <c r="T642" i="2"/>
  <c r="T641" i="2"/>
  <c r="T640" i="2"/>
  <c r="T639" i="2"/>
  <c r="T638" i="2"/>
  <c r="T637" i="2"/>
  <c r="T636" i="2"/>
  <c r="T635" i="2"/>
  <c r="T634" i="2"/>
  <c r="T633" i="2"/>
  <c r="T632" i="2"/>
  <c r="T631" i="2"/>
  <c r="T630" i="2"/>
  <c r="T629" i="2"/>
  <c r="T628" i="2"/>
  <c r="T627" i="2"/>
  <c r="T626" i="2"/>
  <c r="T625" i="2"/>
  <c r="T624" i="2"/>
  <c r="T623" i="2"/>
  <c r="T622" i="2"/>
  <c r="T621" i="2"/>
  <c r="T620" i="2"/>
  <c r="T619" i="2"/>
  <c r="T618" i="2"/>
  <c r="T617" i="2"/>
  <c r="T616" i="2"/>
  <c r="T615" i="2"/>
  <c r="T614" i="2"/>
  <c r="T613" i="2"/>
  <c r="T612" i="2"/>
  <c r="T611" i="2"/>
  <c r="T610" i="2"/>
  <c r="T609" i="2"/>
  <c r="T608" i="2"/>
  <c r="T607" i="2"/>
  <c r="T606" i="2"/>
  <c r="T605" i="2"/>
  <c r="T604" i="2"/>
  <c r="T603" i="2"/>
  <c r="T602" i="2"/>
  <c r="T601" i="2"/>
  <c r="T600" i="2"/>
  <c r="T599" i="2"/>
  <c r="T598" i="2"/>
  <c r="T597" i="2"/>
  <c r="T596" i="2"/>
  <c r="T595" i="2"/>
  <c r="T594" i="2"/>
  <c r="T593" i="2"/>
  <c r="T592" i="2"/>
  <c r="T591" i="2"/>
  <c r="T590" i="2"/>
  <c r="T589" i="2"/>
  <c r="T588" i="2"/>
  <c r="T587" i="2"/>
  <c r="T586" i="2"/>
  <c r="T585" i="2"/>
  <c r="T584" i="2"/>
  <c r="T583" i="2"/>
  <c r="T582" i="2"/>
  <c r="T581" i="2"/>
  <c r="T580" i="2"/>
  <c r="T579" i="2"/>
  <c r="T578" i="2"/>
  <c r="T577" i="2"/>
  <c r="T576" i="2"/>
  <c r="T575" i="2"/>
  <c r="T574" i="2"/>
  <c r="T573" i="2"/>
  <c r="T572" i="2"/>
  <c r="T571" i="2"/>
  <c r="T570" i="2"/>
  <c r="T569" i="2"/>
  <c r="T568" i="2"/>
  <c r="T567" i="2"/>
  <c r="T566" i="2"/>
  <c r="T565" i="2"/>
  <c r="T564" i="2"/>
  <c r="T563" i="2"/>
  <c r="T562" i="2"/>
  <c r="T561" i="2"/>
  <c r="T560" i="2"/>
  <c r="T559" i="2"/>
  <c r="T558" i="2"/>
  <c r="T557" i="2"/>
  <c r="T556" i="2"/>
  <c r="T555" i="2"/>
  <c r="T554" i="2"/>
  <c r="T553" i="2"/>
  <c r="T552" i="2"/>
  <c r="T551" i="2"/>
  <c r="T550" i="2"/>
  <c r="T549" i="2"/>
  <c r="T548" i="2"/>
  <c r="T547" i="2"/>
  <c r="T546" i="2"/>
  <c r="T545" i="2"/>
  <c r="T544" i="2"/>
  <c r="T543" i="2"/>
  <c r="T542" i="2"/>
  <c r="T541" i="2"/>
  <c r="T540" i="2"/>
  <c r="T539" i="2"/>
  <c r="T538" i="2"/>
  <c r="T537" i="2"/>
  <c r="T536" i="2"/>
  <c r="T535" i="2"/>
  <c r="T534" i="2"/>
  <c r="T533" i="2"/>
  <c r="T532" i="2"/>
  <c r="T531" i="2"/>
  <c r="T530" i="2"/>
  <c r="T529" i="2"/>
  <c r="T528" i="2"/>
  <c r="T527" i="2"/>
  <c r="T526" i="2"/>
  <c r="T525" i="2"/>
  <c r="T524" i="2"/>
  <c r="T523" i="2"/>
  <c r="T522" i="2"/>
  <c r="T521" i="2"/>
  <c r="T520" i="2"/>
  <c r="T519" i="2"/>
  <c r="T518" i="2"/>
  <c r="T517" i="2"/>
  <c r="T516" i="2"/>
  <c r="T515" i="2"/>
  <c r="T514" i="2"/>
  <c r="T513" i="2"/>
  <c r="T512" i="2"/>
  <c r="T511" i="2"/>
  <c r="T510" i="2"/>
  <c r="T509" i="2"/>
  <c r="T508" i="2"/>
  <c r="T507" i="2"/>
  <c r="T506" i="2"/>
  <c r="T505" i="2"/>
  <c r="T504" i="2"/>
  <c r="T503" i="2"/>
  <c r="T502" i="2"/>
  <c r="T501" i="2"/>
  <c r="T500" i="2"/>
  <c r="T499" i="2"/>
  <c r="T498" i="2"/>
  <c r="T497" i="2"/>
  <c r="T496" i="2"/>
  <c r="T495" i="2"/>
  <c r="T494" i="2"/>
  <c r="T493" i="2"/>
  <c r="T492" i="2"/>
  <c r="T491" i="2"/>
  <c r="T490" i="2"/>
  <c r="T489" i="2"/>
  <c r="T488" i="2"/>
  <c r="T487" i="2"/>
  <c r="T486" i="2"/>
  <c r="T485" i="2"/>
  <c r="T484" i="2"/>
  <c r="T483" i="2"/>
  <c r="T482" i="2"/>
  <c r="T481" i="2"/>
  <c r="T480" i="2"/>
  <c r="T479" i="2"/>
  <c r="T478" i="2"/>
  <c r="T477" i="2"/>
  <c r="T476" i="2"/>
  <c r="T475" i="2"/>
  <c r="T474" i="2"/>
  <c r="T473" i="2"/>
  <c r="T472" i="2"/>
  <c r="T471" i="2"/>
  <c r="T470" i="2"/>
  <c r="T469" i="2"/>
  <c r="T468" i="2"/>
  <c r="T467" i="2"/>
  <c r="T466" i="2"/>
  <c r="T465" i="2"/>
  <c r="T464" i="2"/>
  <c r="T463" i="2"/>
  <c r="T462" i="2"/>
  <c r="T461" i="2"/>
  <c r="T460" i="2"/>
  <c r="T459" i="2"/>
  <c r="T458" i="2"/>
  <c r="T457" i="2"/>
  <c r="T456" i="2"/>
  <c r="T455" i="2"/>
  <c r="T454" i="2"/>
  <c r="T453" i="2"/>
  <c r="T452" i="2"/>
  <c r="T451" i="2"/>
  <c r="T450" i="2"/>
  <c r="T449" i="2"/>
  <c r="T448" i="2"/>
  <c r="T447" i="2"/>
  <c r="T446" i="2"/>
  <c r="T445" i="2"/>
  <c r="T444" i="2"/>
  <c r="T443" i="2"/>
  <c r="T442" i="2"/>
  <c r="T441" i="2"/>
  <c r="T440" i="2"/>
  <c r="T439" i="2"/>
  <c r="T438" i="2"/>
  <c r="T437" i="2"/>
  <c r="T436" i="2"/>
  <c r="T435" i="2"/>
  <c r="T434" i="2"/>
  <c r="T433" i="2"/>
  <c r="T432" i="2"/>
  <c r="T431" i="2"/>
  <c r="T430" i="2"/>
  <c r="T429" i="2"/>
  <c r="T428" i="2"/>
  <c r="T427" i="2"/>
  <c r="T426" i="2"/>
  <c r="T425" i="2"/>
  <c r="T424" i="2"/>
  <c r="T423" i="2"/>
  <c r="T422" i="2"/>
  <c r="T421" i="2"/>
  <c r="T420" i="2"/>
  <c r="T419" i="2"/>
  <c r="T418" i="2"/>
  <c r="T417" i="2"/>
  <c r="T416" i="2"/>
  <c r="T415" i="2"/>
  <c r="T414" i="2"/>
  <c r="T413" i="2"/>
  <c r="T412" i="2"/>
  <c r="T411" i="2"/>
  <c r="T410" i="2"/>
  <c r="T409" i="2"/>
  <c r="T408" i="2"/>
  <c r="T407" i="2"/>
  <c r="T406" i="2"/>
  <c r="T405" i="2"/>
  <c r="T404" i="2"/>
  <c r="T403" i="2"/>
  <c r="T402" i="2"/>
  <c r="T401" i="2"/>
  <c r="T400" i="2"/>
  <c r="T399" i="2"/>
  <c r="T398" i="2"/>
  <c r="T397" i="2"/>
  <c r="T396" i="2"/>
  <c r="T395" i="2"/>
  <c r="T394" i="2"/>
  <c r="T393" i="2"/>
  <c r="T392" i="2"/>
  <c r="T391" i="2"/>
  <c r="T390" i="2"/>
  <c r="T389" i="2"/>
  <c r="T388" i="2"/>
  <c r="T387" i="2"/>
  <c r="T386" i="2"/>
  <c r="T385" i="2"/>
  <c r="T384" i="2"/>
  <c r="T383" i="2"/>
  <c r="T382" i="2"/>
  <c r="T381" i="2"/>
  <c r="T380" i="2"/>
  <c r="T379" i="2"/>
  <c r="T378" i="2"/>
  <c r="T377" i="2"/>
  <c r="T376" i="2"/>
  <c r="T375" i="2"/>
  <c r="T374" i="2"/>
  <c r="T373" i="2"/>
  <c r="T372" i="2"/>
  <c r="T371" i="2"/>
  <c r="T370" i="2"/>
  <c r="T369" i="2"/>
  <c r="T368" i="2"/>
  <c r="T367" i="2"/>
  <c r="T366" i="2"/>
  <c r="T365" i="2"/>
  <c r="T364" i="2"/>
  <c r="T363" i="2"/>
  <c r="T362" i="2"/>
  <c r="T361" i="2"/>
  <c r="T360" i="2"/>
  <c r="T359" i="2"/>
  <c r="T358" i="2"/>
  <c r="T357" i="2"/>
  <c r="T356" i="2"/>
  <c r="T355" i="2"/>
  <c r="T354" i="2"/>
  <c r="T353" i="2"/>
  <c r="T352" i="2"/>
  <c r="T351" i="2"/>
  <c r="T350" i="2"/>
  <c r="T349" i="2"/>
  <c r="T348" i="2"/>
  <c r="T347" i="2"/>
  <c r="T346" i="2"/>
  <c r="T345" i="2"/>
  <c r="T344" i="2"/>
  <c r="T343" i="2"/>
  <c r="T342" i="2"/>
  <c r="T341" i="2"/>
  <c r="T340" i="2"/>
  <c r="T339" i="2"/>
  <c r="T338" i="2"/>
  <c r="T337" i="2"/>
  <c r="T336" i="2"/>
  <c r="T335" i="2"/>
  <c r="T334" i="2"/>
  <c r="T333" i="2"/>
  <c r="T332" i="2"/>
  <c r="T331" i="2"/>
  <c r="T330" i="2"/>
  <c r="T329" i="2"/>
  <c r="T328" i="2"/>
  <c r="T327" i="2"/>
  <c r="T326" i="2"/>
  <c r="T325" i="2"/>
  <c r="T324" i="2"/>
  <c r="T323" i="2"/>
  <c r="T322" i="2"/>
  <c r="T321" i="2"/>
  <c r="T320" i="2"/>
  <c r="T319" i="2"/>
  <c r="T318" i="2"/>
  <c r="T317" i="2"/>
  <c r="T316" i="2"/>
  <c r="T315" i="2"/>
  <c r="T314" i="2"/>
  <c r="T313" i="2"/>
  <c r="T312" i="2"/>
  <c r="T311" i="2"/>
  <c r="T310" i="2"/>
  <c r="T309" i="2"/>
  <c r="T308" i="2"/>
  <c r="T307" i="2"/>
  <c r="T306" i="2"/>
  <c r="T305" i="2"/>
  <c r="T304" i="2"/>
  <c r="T303" i="2"/>
  <c r="T302" i="2"/>
  <c r="T301" i="2"/>
  <c r="T300" i="2"/>
  <c r="T299" i="2"/>
  <c r="T298" i="2"/>
  <c r="T297" i="2"/>
  <c r="T296" i="2"/>
  <c r="T295" i="2"/>
  <c r="T294" i="2"/>
  <c r="T293" i="2"/>
  <c r="T292" i="2"/>
  <c r="T291" i="2"/>
  <c r="T290" i="2"/>
  <c r="T289" i="2"/>
  <c r="T288" i="2"/>
  <c r="T287" i="2"/>
  <c r="T286" i="2"/>
  <c r="T285" i="2"/>
  <c r="T284" i="2"/>
  <c r="T283" i="2"/>
  <c r="T282" i="2"/>
  <c r="T281" i="2"/>
  <c r="T280" i="2"/>
  <c r="T279" i="2"/>
  <c r="T278" i="2"/>
  <c r="T277" i="2"/>
  <c r="T276" i="2"/>
  <c r="T275" i="2"/>
  <c r="T274" i="2"/>
  <c r="T273" i="2"/>
  <c r="T272" i="2"/>
  <c r="T271" i="2"/>
  <c r="T270" i="2"/>
  <c r="T269" i="2"/>
  <c r="T268" i="2"/>
  <c r="T267" i="2"/>
  <c r="T266" i="2"/>
  <c r="T265" i="2"/>
  <c r="T264" i="2"/>
  <c r="T263" i="2"/>
  <c r="T262" i="2"/>
  <c r="T261" i="2"/>
  <c r="T260" i="2"/>
  <c r="T259" i="2"/>
  <c r="T258" i="2"/>
  <c r="T257" i="2"/>
  <c r="T256" i="2"/>
  <c r="T255" i="2"/>
  <c r="T254" i="2"/>
  <c r="T253" i="2"/>
  <c r="T252" i="2"/>
  <c r="T251" i="2"/>
  <c r="T250" i="2"/>
  <c r="T249" i="2"/>
  <c r="T248" i="2"/>
  <c r="T247" i="2"/>
  <c r="T246" i="2"/>
  <c r="T245" i="2"/>
  <c r="T244" i="2"/>
  <c r="T243" i="2"/>
  <c r="T242" i="2"/>
  <c r="T241" i="2"/>
  <c r="T240" i="2"/>
  <c r="T239" i="2"/>
  <c r="T238" i="2"/>
  <c r="T237" i="2"/>
  <c r="T236" i="2"/>
  <c r="T235" i="2"/>
  <c r="T234" i="2"/>
  <c r="T233" i="2"/>
  <c r="T232" i="2"/>
  <c r="T231" i="2"/>
  <c r="T230" i="2"/>
  <c r="T229" i="2"/>
  <c r="T228" i="2"/>
  <c r="T227" i="2"/>
  <c r="T226" i="2"/>
  <c r="T225" i="2"/>
  <c r="T224" i="2"/>
  <c r="T223" i="2"/>
  <c r="T222" i="2"/>
  <c r="T221" i="2"/>
  <c r="T220" i="2"/>
  <c r="T219" i="2"/>
  <c r="T218" i="2"/>
  <c r="T217" i="2"/>
  <c r="T216" i="2"/>
  <c r="T215" i="2"/>
  <c r="T214" i="2"/>
  <c r="T213" i="2"/>
  <c r="T212" i="2"/>
  <c r="T211" i="2"/>
  <c r="T210" i="2"/>
  <c r="T209" i="2"/>
  <c r="T208" i="2"/>
  <c r="T207" i="2"/>
  <c r="T206" i="2"/>
  <c r="T205" i="2"/>
  <c r="T204" i="2"/>
  <c r="T203" i="2"/>
  <c r="T202" i="2"/>
  <c r="T201" i="2"/>
  <c r="T200" i="2"/>
  <c r="T199" i="2"/>
  <c r="T198" i="2"/>
  <c r="T197" i="2"/>
  <c r="T196" i="2"/>
  <c r="T195" i="2"/>
  <c r="T194" i="2"/>
  <c r="T193" i="2"/>
  <c r="T192" i="2"/>
  <c r="T191" i="2"/>
  <c r="T190" i="2"/>
  <c r="T189" i="2"/>
  <c r="T188" i="2"/>
  <c r="T187" i="2"/>
  <c r="T186" i="2"/>
  <c r="T185" i="2"/>
  <c r="T184" i="2"/>
  <c r="T183" i="2"/>
  <c r="T182" i="2"/>
  <c r="T181" i="2"/>
  <c r="T180" i="2"/>
  <c r="T179" i="2"/>
  <c r="T178" i="2"/>
  <c r="T177" i="2"/>
  <c r="T176" i="2"/>
  <c r="T175" i="2"/>
  <c r="T174" i="2"/>
  <c r="T173" i="2"/>
  <c r="T172" i="2"/>
  <c r="T171" i="2"/>
  <c r="T170" i="2"/>
  <c r="T169" i="2"/>
  <c r="T168" i="2"/>
  <c r="T167" i="2"/>
  <c r="T166" i="2"/>
  <c r="T165" i="2"/>
  <c r="T164" i="2"/>
  <c r="T163" i="2"/>
  <c r="T162" i="2"/>
  <c r="T161" i="2"/>
  <c r="T160" i="2"/>
  <c r="T159" i="2"/>
  <c r="T158" i="2"/>
  <c r="T157" i="2"/>
  <c r="T156" i="2"/>
  <c r="T155" i="2"/>
  <c r="T154" i="2"/>
  <c r="T153" i="2"/>
  <c r="T152" i="2"/>
  <c r="T151" i="2"/>
  <c r="T150" i="2"/>
  <c r="T149" i="2"/>
  <c r="T148" i="2"/>
  <c r="T147" i="2"/>
  <c r="T146" i="2"/>
  <c r="T145" i="2"/>
  <c r="T144" i="2"/>
  <c r="T143" i="2"/>
  <c r="T142" i="2"/>
  <c r="T141" i="2"/>
  <c r="T140" i="2"/>
  <c r="T139" i="2"/>
  <c r="T138" i="2"/>
  <c r="T137" i="2"/>
  <c r="T136" i="2"/>
  <c r="T135" i="2"/>
  <c r="T134" i="2"/>
  <c r="T133" i="2"/>
  <c r="T132" i="2"/>
  <c r="T131" i="2"/>
  <c r="T130" i="2"/>
  <c r="T129" i="2"/>
  <c r="T128" i="2"/>
  <c r="T127" i="2"/>
  <c r="T126" i="2"/>
  <c r="T125" i="2"/>
  <c r="T124" i="2"/>
  <c r="T123" i="2"/>
  <c r="T122" i="2"/>
  <c r="T121" i="2"/>
  <c r="T120" i="2"/>
  <c r="T119" i="2"/>
  <c r="T118" i="2"/>
  <c r="T117" i="2"/>
  <c r="T116" i="2"/>
  <c r="T115" i="2"/>
  <c r="T114" i="2"/>
  <c r="T113" i="2"/>
  <c r="T112" i="2"/>
  <c r="T111" i="2"/>
  <c r="T110" i="2"/>
  <c r="T109" i="2"/>
  <c r="T108" i="2"/>
  <c r="T107" i="2"/>
  <c r="T106" i="2"/>
  <c r="T105" i="2"/>
  <c r="T104" i="2"/>
  <c r="T103" i="2"/>
  <c r="T102" i="2"/>
  <c r="T101" i="2"/>
  <c r="T100" i="2"/>
  <c r="T99" i="2"/>
  <c r="T98" i="2"/>
  <c r="T97" i="2"/>
  <c r="T96" i="2"/>
  <c r="T95" i="2"/>
  <c r="T94" i="2"/>
  <c r="T93" i="2"/>
  <c r="T92" i="2"/>
  <c r="T91" i="2"/>
  <c r="T90" i="2"/>
  <c r="T89" i="2"/>
  <c r="T88" i="2"/>
  <c r="T87" i="2"/>
  <c r="T86" i="2"/>
  <c r="T85" i="2"/>
  <c r="T84" i="2"/>
  <c r="T83" i="2"/>
  <c r="T82" i="2"/>
  <c r="T81" i="2"/>
  <c r="T80" i="2"/>
  <c r="T79" i="2"/>
  <c r="T78" i="2"/>
  <c r="T77" i="2"/>
  <c r="T76" i="2"/>
  <c r="T75" i="2"/>
  <c r="T74" i="2"/>
  <c r="T73" i="2"/>
  <c r="T72" i="2"/>
  <c r="T71" i="2"/>
  <c r="T70" i="2"/>
  <c r="T69" i="2"/>
  <c r="T68" i="2"/>
  <c r="T67" i="2"/>
  <c r="T66" i="2"/>
  <c r="T65" i="2"/>
  <c r="T64" i="2"/>
  <c r="T63" i="2"/>
  <c r="T62" i="2"/>
  <c r="T61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T2" i="2"/>
  <c r="Z2144" i="2"/>
  <c r="Z2143" i="2"/>
  <c r="Z2142" i="2"/>
  <c r="Z2141" i="2"/>
  <c r="Z2140" i="2"/>
  <c r="Z2139" i="2"/>
  <c r="Z2138" i="2"/>
  <c r="Z1001" i="2"/>
  <c r="Z1000" i="2"/>
  <c r="Z999" i="2"/>
  <c r="Z998" i="2"/>
  <c r="Z997" i="2"/>
  <c r="Z996" i="2"/>
  <c r="Z995" i="2"/>
  <c r="Z994" i="2"/>
  <c r="Z993" i="2"/>
  <c r="Z992" i="2"/>
  <c r="Z985" i="2"/>
  <c r="Z984" i="2"/>
  <c r="Z979" i="2"/>
  <c r="Z973" i="2"/>
  <c r="Z972" i="2"/>
  <c r="Z971" i="2"/>
  <c r="Z970" i="2"/>
  <c r="Z969" i="2"/>
  <c r="Z968" i="2"/>
  <c r="Z967" i="2"/>
  <c r="Z966" i="2"/>
  <c r="Z965" i="2"/>
  <c r="Z957" i="2"/>
  <c r="Z949" i="2"/>
  <c r="Z948" i="2"/>
  <c r="Z947" i="2"/>
  <c r="Z946" i="2"/>
  <c r="Z945" i="2"/>
  <c r="Z937" i="2"/>
  <c r="Z936" i="2"/>
  <c r="Z935" i="2"/>
  <c r="Z929" i="2"/>
  <c r="Z928" i="2"/>
  <c r="Z927" i="2"/>
  <c r="Z926" i="2"/>
  <c r="Z919" i="2"/>
  <c r="Z913" i="2"/>
  <c r="Z905" i="2"/>
  <c r="Z894" i="2"/>
  <c r="Z887" i="2"/>
  <c r="Z886" i="2"/>
  <c r="Z885" i="2"/>
  <c r="Z884" i="2"/>
  <c r="Z883" i="2"/>
  <c r="Z882" i="2"/>
  <c r="Z881" i="2"/>
  <c r="Z880" i="2"/>
  <c r="Z869" i="2"/>
  <c r="Z868" i="2"/>
  <c r="Z867" i="2"/>
  <c r="Z866" i="2"/>
  <c r="Z865" i="2"/>
  <c r="Z864" i="2"/>
  <c r="Z863" i="2"/>
  <c r="Z862" i="2"/>
  <c r="Z861" i="2"/>
  <c r="Z860" i="2"/>
  <c r="Z859" i="2"/>
  <c r="Z858" i="2"/>
  <c r="Z857" i="2"/>
  <c r="Z856" i="2"/>
  <c r="Z855" i="2"/>
  <c r="Z854" i="2"/>
  <c r="Z853" i="2"/>
  <c r="Z852" i="2"/>
  <c r="Z851" i="2"/>
  <c r="Z850" i="2"/>
  <c r="Z849" i="2"/>
  <c r="Z848" i="2"/>
  <c r="Z847" i="2"/>
  <c r="Z846" i="2"/>
  <c r="Z823" i="2"/>
  <c r="Z815" i="2"/>
  <c r="Z814" i="2"/>
  <c r="Z813" i="2"/>
  <c r="Z812" i="2"/>
  <c r="Z805" i="2"/>
  <c r="Z804" i="2"/>
  <c r="Z803" i="2"/>
  <c r="Z802" i="2"/>
  <c r="Z797" i="2"/>
  <c r="Z796" i="2"/>
  <c r="Z795" i="2"/>
  <c r="Z790" i="2"/>
  <c r="Z789" i="2"/>
  <c r="Z788" i="2"/>
  <c r="Z782" i="2"/>
  <c r="Z781" i="2"/>
  <c r="Z780" i="2"/>
  <c r="Z779" i="2"/>
  <c r="Z774" i="2"/>
  <c r="Z773" i="2"/>
  <c r="Z772" i="2"/>
  <c r="Z771" i="2"/>
  <c r="Z770" i="2"/>
  <c r="Z769" i="2"/>
  <c r="Z768" i="2"/>
  <c r="Z767" i="2"/>
  <c r="Z760" i="2"/>
  <c r="Z753" i="2"/>
  <c r="Z752" i="2"/>
  <c r="Z751" i="2"/>
  <c r="Z750" i="2"/>
  <c r="Z749" i="2"/>
  <c r="Z740" i="2"/>
  <c r="Z739" i="2"/>
  <c r="Z738" i="2"/>
  <c r="Z737" i="2"/>
  <c r="Z736" i="2"/>
  <c r="Z735" i="2"/>
  <c r="Z734" i="2"/>
  <c r="Z727" i="2"/>
  <c r="Z719" i="2"/>
  <c r="Z716" i="2"/>
  <c r="Z711" i="2"/>
  <c r="Z710" i="2"/>
  <c r="Z709" i="2"/>
  <c r="Z704" i="2"/>
  <c r="Z703" i="2"/>
  <c r="Z702" i="2"/>
  <c r="Z701" i="2"/>
  <c r="Z700" i="2"/>
  <c r="Z699" i="2"/>
  <c r="Z698" i="2"/>
  <c r="Z691" i="2"/>
  <c r="Z690" i="2"/>
  <c r="Z689" i="2"/>
  <c r="Z680" i="2"/>
  <c r="Z679" i="2"/>
  <c r="Z678" i="2"/>
  <c r="Z677" i="2"/>
  <c r="Z676" i="2"/>
  <c r="Z675" i="2"/>
  <c r="Z674" i="2"/>
  <c r="Z673" i="2"/>
  <c r="Z672" i="2"/>
  <c r="Z670" i="2"/>
  <c r="Z663" i="2"/>
  <c r="Z662" i="2"/>
  <c r="Z661" i="2"/>
  <c r="Z592" i="2"/>
  <c r="Z591" i="2"/>
  <c r="Z590" i="2"/>
  <c r="Z589" i="2"/>
  <c r="Z588" i="2"/>
  <c r="Z573" i="2"/>
  <c r="Z572" i="2"/>
  <c r="Z564" i="2"/>
  <c r="Z563" i="2"/>
  <c r="Z562" i="2"/>
  <c r="Z561" i="2"/>
  <c r="Z560" i="2"/>
  <c r="Z559" i="2"/>
  <c r="Z558" i="2"/>
  <c r="Z557" i="2"/>
  <c r="Z556" i="2"/>
  <c r="Z555" i="2"/>
  <c r="Z547" i="2"/>
  <c r="Z546" i="2"/>
  <c r="Z545" i="2"/>
  <c r="Z544" i="2"/>
  <c r="Z514" i="2"/>
  <c r="Z513" i="2"/>
  <c r="Z512" i="2"/>
  <c r="Z511" i="2"/>
  <c r="Z510" i="2"/>
  <c r="Z509" i="2"/>
  <c r="Z503" i="2"/>
  <c r="Z502" i="2"/>
  <c r="Z237" i="2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4" i="9"/>
  <c r="G505" i="9"/>
  <c r="G506" i="9"/>
  <c r="G507" i="9"/>
  <c r="G508" i="9"/>
  <c r="G509" i="9"/>
  <c r="G510" i="9"/>
  <c r="G511" i="9"/>
  <c r="G512" i="9"/>
  <c r="G513" i="9"/>
  <c r="G514" i="9"/>
  <c r="G515" i="9"/>
  <c r="G516" i="9"/>
  <c r="G517" i="9"/>
  <c r="G518" i="9"/>
  <c r="G519" i="9"/>
  <c r="G520" i="9"/>
  <c r="G521" i="9"/>
  <c r="G522" i="9"/>
  <c r="G523" i="9"/>
  <c r="G524" i="9"/>
  <c r="G525" i="9"/>
  <c r="G526" i="9"/>
  <c r="G527" i="9"/>
  <c r="G528" i="9"/>
  <c r="G529" i="9"/>
  <c r="G530" i="9"/>
  <c r="G531" i="9"/>
  <c r="G532" i="9"/>
  <c r="G533" i="9"/>
  <c r="G534" i="9"/>
  <c r="G535" i="9"/>
  <c r="G536" i="9"/>
  <c r="G537" i="9"/>
  <c r="G538" i="9"/>
  <c r="G539" i="9"/>
  <c r="G540" i="9"/>
  <c r="G541" i="9"/>
  <c r="G542" i="9"/>
  <c r="G543" i="9"/>
  <c r="G544" i="9"/>
  <c r="G545" i="9"/>
  <c r="G546" i="9"/>
  <c r="G547" i="9"/>
  <c r="G548" i="9"/>
  <c r="G549" i="9"/>
  <c r="G550" i="9"/>
  <c r="G551" i="9"/>
  <c r="G552" i="9"/>
  <c r="G553" i="9"/>
  <c r="G554" i="9"/>
  <c r="G555" i="9"/>
  <c r="G556" i="9"/>
  <c r="G557" i="9"/>
  <c r="G558" i="9"/>
  <c r="G559" i="9"/>
  <c r="G560" i="9"/>
  <c r="G561" i="9"/>
  <c r="G562" i="9"/>
  <c r="G563" i="9"/>
  <c r="G564" i="9"/>
  <c r="G565" i="9"/>
  <c r="G566" i="9"/>
  <c r="G567" i="9"/>
  <c r="G568" i="9"/>
  <c r="G569" i="9"/>
  <c r="G570" i="9"/>
  <c r="G571" i="9"/>
  <c r="G572" i="9"/>
  <c r="G573" i="9"/>
  <c r="G574" i="9"/>
  <c r="G575" i="9"/>
  <c r="G576" i="9"/>
  <c r="G577" i="9"/>
  <c r="G578" i="9"/>
  <c r="G579" i="9"/>
  <c r="G580" i="9"/>
  <c r="G581" i="9"/>
  <c r="G582" i="9"/>
  <c r="G583" i="9"/>
  <c r="G584" i="9"/>
  <c r="G585" i="9"/>
  <c r="G586" i="9"/>
  <c r="G587" i="9"/>
  <c r="G588" i="9"/>
  <c r="G589" i="9"/>
  <c r="G590" i="9"/>
  <c r="G591" i="9"/>
  <c r="G592" i="9"/>
  <c r="G593" i="9"/>
  <c r="G594" i="9"/>
  <c r="G595" i="9"/>
  <c r="G596" i="9"/>
  <c r="G597" i="9"/>
  <c r="G598" i="9"/>
  <c r="G599" i="9"/>
  <c r="G600" i="9"/>
  <c r="G601" i="9"/>
  <c r="G602" i="9"/>
  <c r="G603" i="9"/>
  <c r="G604" i="9"/>
  <c r="G605" i="9"/>
  <c r="G606" i="9"/>
  <c r="G607" i="9"/>
  <c r="G608" i="9"/>
  <c r="G609" i="9"/>
  <c r="G610" i="9"/>
  <c r="G611" i="9"/>
  <c r="G612" i="9"/>
  <c r="G613" i="9"/>
  <c r="G614" i="9"/>
  <c r="G615" i="9"/>
  <c r="G616" i="9"/>
  <c r="G617" i="9"/>
  <c r="G618" i="9"/>
  <c r="G619" i="9"/>
  <c r="G620" i="9"/>
  <c r="G621" i="9"/>
  <c r="G622" i="9"/>
  <c r="G623" i="9"/>
  <c r="G624" i="9"/>
  <c r="G625" i="9"/>
  <c r="G626" i="9"/>
  <c r="G627" i="9"/>
  <c r="G628" i="9"/>
  <c r="G629" i="9"/>
  <c r="G630" i="9"/>
  <c r="G631" i="9"/>
  <c r="G632" i="9"/>
  <c r="G633" i="9"/>
  <c r="G634" i="9"/>
  <c r="G635" i="9"/>
  <c r="G636" i="9"/>
  <c r="G637" i="9"/>
  <c r="G638" i="9"/>
  <c r="G639" i="9"/>
  <c r="G640" i="9"/>
  <c r="G641" i="9"/>
  <c r="G642" i="9"/>
  <c r="G643" i="9"/>
  <c r="G644" i="9"/>
  <c r="G645" i="9"/>
  <c r="G646" i="9"/>
  <c r="G647" i="9"/>
  <c r="G648" i="9"/>
  <c r="G649" i="9"/>
  <c r="G650" i="9"/>
  <c r="G651" i="9"/>
  <c r="G652" i="9"/>
  <c r="G653" i="9"/>
  <c r="G654" i="9"/>
  <c r="G655" i="9"/>
  <c r="G656" i="9"/>
  <c r="G657" i="9"/>
  <c r="G658" i="9"/>
  <c r="G659" i="9"/>
  <c r="G660" i="9"/>
  <c r="G661" i="9"/>
  <c r="G662" i="9"/>
  <c r="G663" i="9"/>
  <c r="G664" i="9"/>
  <c r="G665" i="9"/>
  <c r="G666" i="9"/>
  <c r="G667" i="9"/>
  <c r="G668" i="9"/>
  <c r="G669" i="9"/>
  <c r="G670" i="9"/>
  <c r="G671" i="9"/>
  <c r="G672" i="9"/>
  <c r="G673" i="9"/>
  <c r="G674" i="9"/>
  <c r="G675" i="9"/>
  <c r="G676" i="9"/>
  <c r="G677" i="9"/>
  <c r="G678" i="9"/>
  <c r="G679" i="9"/>
  <c r="G680" i="9"/>
  <c r="G681" i="9"/>
  <c r="G682" i="9"/>
  <c r="G683" i="9"/>
  <c r="G684" i="9"/>
  <c r="G685" i="9"/>
  <c r="G686" i="9"/>
  <c r="G687" i="9"/>
  <c r="G688" i="9"/>
  <c r="G689" i="9"/>
  <c r="G690" i="9"/>
  <c r="G691" i="9"/>
  <c r="G692" i="9"/>
  <c r="G693" i="9"/>
  <c r="G694" i="9"/>
  <c r="G695" i="9"/>
  <c r="G696" i="9"/>
  <c r="G697" i="9"/>
  <c r="G698" i="9"/>
  <c r="G699" i="9"/>
  <c r="G700" i="9"/>
  <c r="G701" i="9"/>
  <c r="G702" i="9"/>
  <c r="G703" i="9"/>
  <c r="G704" i="9"/>
  <c r="G705" i="9"/>
  <c r="G706" i="9"/>
  <c r="G707" i="9"/>
  <c r="G708" i="9"/>
  <c r="G709" i="9"/>
  <c r="G710" i="9"/>
  <c r="G711" i="9"/>
  <c r="G712" i="9"/>
  <c r="G713" i="9"/>
  <c r="G714" i="9"/>
  <c r="G715" i="9"/>
  <c r="G716" i="9"/>
  <c r="G717" i="9"/>
  <c r="G718" i="9"/>
  <c r="G719" i="9"/>
  <c r="G720" i="9"/>
  <c r="G721" i="9"/>
  <c r="G722" i="9"/>
  <c r="G723" i="9"/>
  <c r="G724" i="9"/>
  <c r="G725" i="9"/>
  <c r="G726" i="9"/>
  <c r="G727" i="9"/>
  <c r="G728" i="9"/>
  <c r="G729" i="9"/>
  <c r="G730" i="9"/>
  <c r="G731" i="9"/>
  <c r="G732" i="9"/>
  <c r="G733" i="9"/>
  <c r="G734" i="9"/>
  <c r="G735" i="9"/>
  <c r="G736" i="9"/>
  <c r="G737" i="9"/>
  <c r="G738" i="9"/>
  <c r="G739" i="9"/>
  <c r="G740" i="9"/>
  <c r="G741" i="9"/>
  <c r="G742" i="9"/>
  <c r="G743" i="9"/>
  <c r="G744" i="9"/>
  <c r="G745" i="9"/>
  <c r="G746" i="9"/>
  <c r="G747" i="9"/>
  <c r="G748" i="9"/>
  <c r="G749" i="9"/>
  <c r="G750" i="9"/>
  <c r="G751" i="9"/>
  <c r="G752" i="9"/>
  <c r="G753" i="9"/>
  <c r="G754" i="9"/>
  <c r="G755" i="9"/>
  <c r="G756" i="9"/>
  <c r="G757" i="9"/>
  <c r="G758" i="9"/>
  <c r="G759" i="9"/>
  <c r="G760" i="9"/>
  <c r="G761" i="9"/>
  <c r="G762" i="9"/>
  <c r="G763" i="9"/>
  <c r="G764" i="9"/>
  <c r="G765" i="9"/>
  <c r="G766" i="9"/>
  <c r="G767" i="9"/>
  <c r="G768" i="9"/>
  <c r="G769" i="9"/>
  <c r="G770" i="9"/>
  <c r="G771" i="9"/>
  <c r="G772" i="9"/>
  <c r="G773" i="9"/>
  <c r="G774" i="9"/>
  <c r="G775" i="9"/>
  <c r="G776" i="9"/>
  <c r="G777" i="9"/>
  <c r="G778" i="9"/>
  <c r="G779" i="9"/>
  <c r="G780" i="9"/>
  <c r="G781" i="9"/>
  <c r="G782" i="9"/>
  <c r="G783" i="9"/>
  <c r="G784" i="9"/>
  <c r="G785" i="9"/>
  <c r="G786" i="9"/>
  <c r="G787" i="9"/>
  <c r="G788" i="9"/>
  <c r="G789" i="9"/>
  <c r="G790" i="9"/>
  <c r="G791" i="9"/>
  <c r="G792" i="9"/>
  <c r="G793" i="9"/>
  <c r="G794" i="9"/>
  <c r="G795" i="9"/>
  <c r="G796" i="9"/>
  <c r="G797" i="9"/>
  <c r="G798" i="9"/>
  <c r="G799" i="9"/>
  <c r="G800" i="9"/>
  <c r="G801" i="9"/>
  <c r="G802" i="9"/>
  <c r="G803" i="9"/>
  <c r="G804" i="9"/>
  <c r="G805" i="9"/>
  <c r="G806" i="9"/>
  <c r="G807" i="9"/>
  <c r="G808" i="9"/>
  <c r="G809" i="9"/>
  <c r="G810" i="9"/>
  <c r="G811" i="9"/>
  <c r="G812" i="9"/>
  <c r="G813" i="9"/>
  <c r="G814" i="9"/>
  <c r="G815" i="9"/>
  <c r="G816" i="9"/>
  <c r="G817" i="9"/>
  <c r="G818" i="9"/>
  <c r="G819" i="9"/>
  <c r="G820" i="9"/>
  <c r="G821" i="9"/>
  <c r="G822" i="9"/>
  <c r="G823" i="9"/>
  <c r="G824" i="9"/>
  <c r="G825" i="9"/>
  <c r="G826" i="9"/>
  <c r="G827" i="9"/>
  <c r="G828" i="9"/>
  <c r="G829" i="9"/>
  <c r="G830" i="9"/>
  <c r="G831" i="9"/>
  <c r="G832" i="9"/>
  <c r="G833" i="9"/>
  <c r="G834" i="9"/>
  <c r="G835" i="9"/>
  <c r="G836" i="9"/>
  <c r="G837" i="9"/>
  <c r="G838" i="9"/>
  <c r="G839" i="9"/>
  <c r="G840" i="9"/>
  <c r="G841" i="9"/>
  <c r="G842" i="9"/>
  <c r="G843" i="9"/>
  <c r="G844" i="9"/>
  <c r="G845" i="9"/>
  <c r="G846" i="9"/>
  <c r="G847" i="9"/>
  <c r="G848" i="9"/>
  <c r="G849" i="9"/>
  <c r="G850" i="9"/>
  <c r="G851" i="9"/>
  <c r="G852" i="9"/>
  <c r="G853" i="9"/>
  <c r="G854" i="9"/>
  <c r="G855" i="9"/>
  <c r="G856" i="9"/>
  <c r="G857" i="9"/>
  <c r="G858" i="9"/>
  <c r="G859" i="9"/>
  <c r="G860" i="9"/>
  <c r="G861" i="9"/>
  <c r="G862" i="9"/>
  <c r="G863" i="9"/>
  <c r="G864" i="9"/>
  <c r="G865" i="9"/>
  <c r="G866" i="9"/>
  <c r="G867" i="9"/>
  <c r="G868" i="9"/>
  <c r="G869" i="9"/>
  <c r="G870" i="9"/>
  <c r="G871" i="9"/>
  <c r="G872" i="9"/>
  <c r="G873" i="9"/>
  <c r="G874" i="9"/>
  <c r="G875" i="9"/>
  <c r="G876" i="9"/>
  <c r="G877" i="9"/>
  <c r="G878" i="9"/>
  <c r="G879" i="9"/>
  <c r="G880" i="9"/>
  <c r="G881" i="9"/>
  <c r="G882" i="9"/>
  <c r="G883" i="9"/>
  <c r="G884" i="9"/>
  <c r="G885" i="9"/>
  <c r="G886" i="9"/>
  <c r="G887" i="9"/>
  <c r="G888" i="9"/>
  <c r="G889" i="9"/>
  <c r="G890" i="9"/>
  <c r="G891" i="9"/>
  <c r="G892" i="9"/>
  <c r="G893" i="9"/>
  <c r="G894" i="9"/>
  <c r="G895" i="9"/>
  <c r="G896" i="9"/>
  <c r="G897" i="9"/>
  <c r="G898" i="9"/>
  <c r="G899" i="9"/>
  <c r="G900" i="9"/>
  <c r="G901" i="9"/>
  <c r="G902" i="9"/>
  <c r="G903" i="9"/>
  <c r="G904" i="9"/>
  <c r="G905" i="9"/>
  <c r="G906" i="9"/>
  <c r="G907" i="9"/>
  <c r="G908" i="9"/>
  <c r="G909" i="9"/>
  <c r="G910" i="9"/>
  <c r="G911" i="9"/>
  <c r="G912" i="9"/>
  <c r="G913" i="9"/>
  <c r="G914" i="9"/>
  <c r="G915" i="9"/>
  <c r="G916" i="9"/>
  <c r="G917" i="9"/>
  <c r="G918" i="9"/>
  <c r="G919" i="9"/>
  <c r="G920" i="9"/>
  <c r="G921" i="9"/>
  <c r="G922" i="9"/>
  <c r="G923" i="9"/>
  <c r="G924" i="9"/>
  <c r="G925" i="9"/>
  <c r="G926" i="9"/>
  <c r="G927" i="9"/>
  <c r="G928" i="9"/>
  <c r="G929" i="9"/>
  <c r="G930" i="9"/>
  <c r="G931" i="9"/>
  <c r="G932" i="9"/>
  <c r="G933" i="9"/>
  <c r="G934" i="9"/>
  <c r="G935" i="9"/>
  <c r="G936" i="9"/>
  <c r="G937" i="9"/>
  <c r="G938" i="9"/>
  <c r="G939" i="9"/>
  <c r="G940" i="9"/>
  <c r="G941" i="9"/>
  <c r="G942" i="9"/>
  <c r="G943" i="9"/>
  <c r="G944" i="9"/>
  <c r="G945" i="9"/>
  <c r="G946" i="9"/>
  <c r="G947" i="9"/>
  <c r="G948" i="9"/>
  <c r="G949" i="9"/>
  <c r="G950" i="9"/>
  <c r="G951" i="9"/>
  <c r="G952" i="9"/>
  <c r="G953" i="9"/>
  <c r="G954" i="9"/>
  <c r="G955" i="9"/>
  <c r="G956" i="9"/>
  <c r="G957" i="9"/>
  <c r="G958" i="9"/>
  <c r="G959" i="9"/>
  <c r="G960" i="9"/>
  <c r="G961" i="9"/>
  <c r="G962" i="9"/>
  <c r="G963" i="9"/>
  <c r="G964" i="9"/>
  <c r="G965" i="9"/>
  <c r="G966" i="9"/>
  <c r="G967" i="9"/>
  <c r="G968" i="9"/>
  <c r="G969" i="9"/>
  <c r="G970" i="9"/>
  <c r="G971" i="9"/>
  <c r="G972" i="9"/>
  <c r="G973" i="9"/>
  <c r="G974" i="9"/>
  <c r="G975" i="9"/>
  <c r="G976" i="9"/>
  <c r="G977" i="9"/>
  <c r="G978" i="9"/>
  <c r="G979" i="9"/>
  <c r="G980" i="9"/>
  <c r="G981" i="9"/>
  <c r="G982" i="9"/>
  <c r="G983" i="9"/>
  <c r="G984" i="9"/>
  <c r="G985" i="9"/>
  <c r="G986" i="9"/>
  <c r="G987" i="9"/>
  <c r="G988" i="9"/>
  <c r="G989" i="9"/>
  <c r="G990" i="9"/>
  <c r="G991" i="9"/>
  <c r="G992" i="9"/>
  <c r="G993" i="9"/>
  <c r="G994" i="9"/>
  <c r="G995" i="9"/>
  <c r="G996" i="9"/>
  <c r="G997" i="9"/>
  <c r="G998" i="9"/>
  <c r="G999" i="9"/>
  <c r="G1000" i="9"/>
  <c r="G1001" i="9"/>
  <c r="G1002" i="9"/>
  <c r="G1003" i="9"/>
  <c r="G1004" i="9"/>
  <c r="G1005" i="9"/>
  <c r="G1006" i="9"/>
  <c r="G1007" i="9"/>
  <c r="G1008" i="9"/>
  <c r="G1009" i="9"/>
  <c r="G1010" i="9"/>
  <c r="G1011" i="9"/>
  <c r="G1012" i="9"/>
  <c r="G1013" i="9"/>
  <c r="G1014" i="9"/>
  <c r="G1015" i="9"/>
  <c r="G1016" i="9"/>
  <c r="G1017" i="9"/>
  <c r="G1018" i="9"/>
  <c r="G1019" i="9"/>
  <c r="G1020" i="9"/>
  <c r="G1021" i="9"/>
  <c r="G1022" i="9"/>
  <c r="G1023" i="9"/>
  <c r="G1024" i="9"/>
  <c r="G1025" i="9"/>
  <c r="G1026" i="9"/>
  <c r="G1027" i="9"/>
  <c r="G1028" i="9"/>
  <c r="G1029" i="9"/>
  <c r="G1030" i="9"/>
  <c r="G1031" i="9"/>
  <c r="G1032" i="9"/>
  <c r="G1033" i="9"/>
  <c r="G1034" i="9"/>
  <c r="G1035" i="9"/>
  <c r="G1036" i="9"/>
  <c r="G1037" i="9"/>
  <c r="G1038" i="9"/>
  <c r="G1039" i="9"/>
  <c r="G1040" i="9"/>
  <c r="G1041" i="9"/>
  <c r="G1042" i="9"/>
  <c r="G1043" i="9"/>
  <c r="G1044" i="9"/>
  <c r="G1045" i="9"/>
  <c r="G1046" i="9"/>
  <c r="G1047" i="9"/>
  <c r="G1048" i="9"/>
  <c r="G1049" i="9"/>
  <c r="G1050" i="9"/>
  <c r="G1051" i="9"/>
  <c r="G1052" i="9"/>
  <c r="G1053" i="9"/>
  <c r="G1054" i="9"/>
  <c r="G1055" i="9"/>
  <c r="G1056" i="9"/>
  <c r="G1057" i="9"/>
  <c r="G1058" i="9"/>
  <c r="G1059" i="9"/>
  <c r="G1060" i="9"/>
  <c r="G1061" i="9"/>
  <c r="G1062" i="9"/>
  <c r="G1063" i="9"/>
  <c r="G1064" i="9"/>
  <c r="G1065" i="9"/>
  <c r="G1066" i="9"/>
  <c r="G1067" i="9"/>
  <c r="G1068" i="9"/>
  <c r="G1069" i="9"/>
  <c r="G1070" i="9"/>
  <c r="G1071" i="9"/>
  <c r="G1072" i="9"/>
  <c r="G1073" i="9"/>
  <c r="G1074" i="9"/>
  <c r="G1075" i="9"/>
  <c r="G1076" i="9"/>
  <c r="G1077" i="9"/>
  <c r="G1078" i="9"/>
  <c r="G1079" i="9"/>
  <c r="G1080" i="9"/>
  <c r="G1081" i="9"/>
  <c r="G1082" i="9"/>
  <c r="G1083" i="9"/>
  <c r="G1084" i="9"/>
  <c r="G1085" i="9"/>
  <c r="G1086" i="9"/>
  <c r="G1087" i="9"/>
  <c r="G1088" i="9"/>
  <c r="G1089" i="9"/>
  <c r="G1090" i="9"/>
  <c r="G1091" i="9"/>
  <c r="G1092" i="9"/>
  <c r="G1093" i="9"/>
  <c r="G1094" i="9"/>
  <c r="G1095" i="9"/>
  <c r="G1096" i="9"/>
  <c r="G1097" i="9"/>
  <c r="G1098" i="9"/>
  <c r="G1099" i="9"/>
  <c r="G1100" i="9"/>
  <c r="G1101" i="9"/>
  <c r="G1102" i="9"/>
  <c r="G1103" i="9"/>
  <c r="G1104" i="9"/>
  <c r="G1105" i="9"/>
  <c r="G1106" i="9"/>
  <c r="G1107" i="9"/>
  <c r="G1108" i="9"/>
  <c r="G1109" i="9"/>
  <c r="G1110" i="9"/>
  <c r="G1111" i="9"/>
  <c r="G1112" i="9"/>
  <c r="G1113" i="9"/>
  <c r="G1114" i="9"/>
  <c r="G1115" i="9"/>
  <c r="G1116" i="9"/>
  <c r="G1117" i="9"/>
  <c r="G1118" i="9"/>
  <c r="G1119" i="9"/>
  <c r="G1120" i="9"/>
  <c r="G1121" i="9"/>
  <c r="G1122" i="9"/>
  <c r="G1123" i="9"/>
  <c r="G1124" i="9"/>
  <c r="G1125" i="9"/>
  <c r="G1126" i="9"/>
  <c r="G1127" i="9"/>
  <c r="G1128" i="9"/>
  <c r="G1129" i="9"/>
  <c r="G1130" i="9"/>
  <c r="G1131" i="9"/>
  <c r="G1132" i="9"/>
  <c r="G1133" i="9"/>
  <c r="G1134" i="9"/>
  <c r="G1135" i="9"/>
  <c r="G1136" i="9"/>
  <c r="G1137" i="9"/>
  <c r="G1138" i="9"/>
  <c r="G1139" i="9"/>
  <c r="G1140" i="9"/>
  <c r="G1141" i="9"/>
  <c r="G1142" i="9"/>
  <c r="G1143" i="9"/>
  <c r="G1144" i="9"/>
  <c r="G1145" i="9"/>
  <c r="G1146" i="9"/>
  <c r="G1147" i="9"/>
  <c r="G1148" i="9"/>
  <c r="G1149" i="9"/>
  <c r="G1150" i="9"/>
  <c r="G1151" i="9"/>
  <c r="G1152" i="9"/>
  <c r="G1153" i="9"/>
  <c r="G1154" i="9"/>
  <c r="G1155" i="9"/>
  <c r="G1156" i="9"/>
  <c r="G1157" i="9"/>
  <c r="G1158" i="9"/>
  <c r="G1159" i="9"/>
  <c r="G1160" i="9"/>
  <c r="G1161" i="9"/>
  <c r="G1162" i="9"/>
  <c r="G1163" i="9"/>
  <c r="G1164" i="9"/>
  <c r="G1165" i="9"/>
  <c r="G1166" i="9"/>
  <c r="G1167" i="9"/>
  <c r="G1168" i="9"/>
  <c r="G1169" i="9"/>
  <c r="G1170" i="9"/>
  <c r="G1171" i="9"/>
  <c r="G1172" i="9"/>
  <c r="G1173" i="9"/>
  <c r="G1174" i="9"/>
  <c r="G1175" i="9"/>
  <c r="G1176" i="9"/>
  <c r="G1177" i="9"/>
  <c r="G1178" i="9"/>
  <c r="G1179" i="9"/>
  <c r="G1180" i="9"/>
  <c r="G1181" i="9"/>
  <c r="G1182" i="9"/>
  <c r="G1183" i="9"/>
  <c r="G1184" i="9"/>
  <c r="G1185" i="9"/>
  <c r="G1186" i="9"/>
  <c r="G1187" i="9"/>
  <c r="G1188" i="9"/>
  <c r="G1189" i="9"/>
  <c r="G1190" i="9"/>
  <c r="G1191" i="9"/>
  <c r="G1192" i="9"/>
  <c r="G1193" i="9"/>
  <c r="G1194" i="9"/>
  <c r="G1195" i="9"/>
  <c r="G1196" i="9"/>
  <c r="G1197" i="9"/>
  <c r="G1198" i="9"/>
  <c r="G1199" i="9"/>
  <c r="G1200" i="9"/>
  <c r="G1201" i="9"/>
  <c r="G1202" i="9"/>
  <c r="G1203" i="9"/>
  <c r="G1204" i="9"/>
  <c r="G1205" i="9"/>
  <c r="G1206" i="9"/>
  <c r="G1207" i="9"/>
  <c r="G1208" i="9"/>
  <c r="G1209" i="9"/>
  <c r="G1210" i="9"/>
  <c r="G1211" i="9"/>
  <c r="G1212" i="9"/>
  <c r="G1213" i="9"/>
  <c r="G1214" i="9"/>
  <c r="G1215" i="9"/>
  <c r="G1216" i="9"/>
  <c r="G1217" i="9"/>
  <c r="G1218" i="9"/>
  <c r="G1219" i="9"/>
  <c r="G1220" i="9"/>
  <c r="G1221" i="9"/>
  <c r="G1222" i="9"/>
  <c r="G1223" i="9"/>
  <c r="G1224" i="9"/>
  <c r="G1225" i="9"/>
  <c r="G1226" i="9"/>
  <c r="G1227" i="9"/>
  <c r="G1228" i="9"/>
  <c r="G1229" i="9"/>
  <c r="G1230" i="9"/>
  <c r="G1231" i="9"/>
  <c r="G1232" i="9"/>
  <c r="G1233" i="9"/>
  <c r="G1234" i="9"/>
  <c r="G1235" i="9"/>
  <c r="G1236" i="9"/>
  <c r="G1237" i="9"/>
  <c r="G1238" i="9"/>
  <c r="G1239" i="9"/>
  <c r="G1240" i="9"/>
  <c r="G1241" i="9"/>
  <c r="G1242" i="9"/>
  <c r="G1243" i="9"/>
  <c r="G1244" i="9"/>
  <c r="G1245" i="9"/>
  <c r="G1246" i="9"/>
  <c r="G1247" i="9"/>
  <c r="G1248" i="9"/>
  <c r="G1249" i="9"/>
  <c r="G1250" i="9"/>
  <c r="G1251" i="9"/>
  <c r="G1252" i="9"/>
  <c r="G1253" i="9"/>
  <c r="G1254" i="9"/>
  <c r="G1255" i="9"/>
  <c r="G1256" i="9"/>
  <c r="G1257" i="9"/>
  <c r="G1258" i="9"/>
  <c r="G1259" i="9"/>
  <c r="G1260" i="9"/>
  <c r="G1261" i="9"/>
  <c r="G1262" i="9"/>
  <c r="G1263" i="9"/>
  <c r="G1264" i="9"/>
  <c r="G1265" i="9"/>
  <c r="G1266" i="9"/>
  <c r="G1267" i="9"/>
  <c r="G1268" i="9"/>
  <c r="G1269" i="9"/>
  <c r="G1270" i="9"/>
  <c r="G1271" i="9"/>
  <c r="G1272" i="9"/>
  <c r="G1273" i="9"/>
  <c r="G1274" i="9"/>
  <c r="G1275" i="9"/>
  <c r="G1276" i="9"/>
  <c r="G1277" i="9"/>
  <c r="G1278" i="9"/>
  <c r="G1279" i="9"/>
  <c r="G1280" i="9"/>
  <c r="G1281" i="9"/>
  <c r="G1282" i="9"/>
  <c r="G1283" i="9"/>
  <c r="G1284" i="9"/>
  <c r="G1285" i="9"/>
  <c r="G1286" i="9"/>
  <c r="G1287" i="9"/>
  <c r="G1288" i="9"/>
  <c r="G1289" i="9"/>
  <c r="G1290" i="9"/>
  <c r="G1291" i="9"/>
  <c r="G1292" i="9"/>
  <c r="G1293" i="9"/>
  <c r="G1294" i="9"/>
  <c r="G1295" i="9"/>
  <c r="G1296" i="9"/>
  <c r="G1297" i="9"/>
  <c r="G1298" i="9"/>
  <c r="G1299" i="9"/>
  <c r="G1300" i="9"/>
  <c r="G1301" i="9"/>
  <c r="G1302" i="9"/>
  <c r="G1303" i="9"/>
  <c r="G1304" i="9"/>
  <c r="G1305" i="9"/>
  <c r="G1306" i="9"/>
  <c r="G1307" i="9"/>
  <c r="G1308" i="9"/>
  <c r="G1309" i="9"/>
  <c r="G1310" i="9"/>
  <c r="G1311" i="9"/>
  <c r="G1312" i="9"/>
  <c r="G1313" i="9"/>
  <c r="G1314" i="9"/>
  <c r="G1315" i="9"/>
  <c r="G1316" i="9"/>
  <c r="G1317" i="9"/>
  <c r="G1318" i="9"/>
  <c r="G1319" i="9"/>
  <c r="G1320" i="9"/>
  <c r="G1321" i="9"/>
  <c r="G1322" i="9"/>
  <c r="G1323" i="9"/>
  <c r="G1324" i="9"/>
  <c r="G1325" i="9"/>
  <c r="G1326" i="9"/>
  <c r="G1327" i="9"/>
  <c r="G1328" i="9"/>
  <c r="G1329" i="9"/>
  <c r="G1330" i="9"/>
  <c r="G1331" i="9"/>
  <c r="G1332" i="9"/>
  <c r="G1333" i="9"/>
  <c r="G1334" i="9"/>
  <c r="G1335" i="9"/>
  <c r="G1336" i="9"/>
  <c r="G1337" i="9"/>
  <c r="G1338" i="9"/>
  <c r="G1339" i="9"/>
  <c r="G1340" i="9"/>
  <c r="G1341" i="9"/>
  <c r="G1342" i="9"/>
  <c r="G1343" i="9"/>
  <c r="G1344" i="9"/>
  <c r="G1345" i="9"/>
  <c r="G1346" i="9"/>
  <c r="G1347" i="9"/>
  <c r="G1348" i="9"/>
  <c r="G1349" i="9"/>
  <c r="G1350" i="9"/>
  <c r="G1351" i="9"/>
  <c r="G1352" i="9"/>
  <c r="G1353" i="9"/>
  <c r="G1354" i="9"/>
  <c r="G1355" i="9"/>
  <c r="G1356" i="9"/>
  <c r="G1357" i="9"/>
  <c r="G1358" i="9"/>
  <c r="G1359" i="9"/>
  <c r="G1360" i="9"/>
  <c r="G1361" i="9"/>
  <c r="G1362" i="9"/>
  <c r="G1363" i="9"/>
  <c r="G1364" i="9"/>
  <c r="G1365" i="9"/>
  <c r="G1366" i="9"/>
  <c r="G1367" i="9"/>
  <c r="G1368" i="9"/>
  <c r="G1369" i="9"/>
  <c r="G1370" i="9"/>
  <c r="G1371" i="9"/>
  <c r="G1372" i="9"/>
  <c r="G1373" i="9"/>
  <c r="G1374" i="9"/>
  <c r="G1375" i="9"/>
  <c r="G1376" i="9"/>
  <c r="G1377" i="9"/>
  <c r="G1378" i="9"/>
  <c r="G1379" i="9"/>
  <c r="G1380" i="9"/>
  <c r="G1381" i="9"/>
  <c r="G1382" i="9"/>
  <c r="G1383" i="9"/>
  <c r="G1384" i="9"/>
  <c r="G1385" i="9"/>
  <c r="G1386" i="9"/>
  <c r="G1387" i="9"/>
  <c r="G1388" i="9"/>
  <c r="G1389" i="9"/>
  <c r="G1390" i="9"/>
  <c r="G1391" i="9"/>
  <c r="G1392" i="9"/>
  <c r="G1393" i="9"/>
  <c r="G1394" i="9"/>
  <c r="G1395" i="9"/>
  <c r="G1396" i="9"/>
  <c r="G1397" i="9"/>
  <c r="G1398" i="9"/>
  <c r="G1399" i="9"/>
  <c r="G1400" i="9"/>
  <c r="G1401" i="9"/>
  <c r="G1402" i="9"/>
  <c r="G1403" i="9"/>
  <c r="G1404" i="9"/>
  <c r="G1405" i="9"/>
  <c r="G1406" i="9"/>
  <c r="G1407" i="9"/>
  <c r="G1408" i="9"/>
  <c r="G1409" i="9"/>
  <c r="G1410" i="9"/>
  <c r="G1411" i="9"/>
  <c r="G1412" i="9"/>
  <c r="G1413" i="9"/>
  <c r="G1414" i="9"/>
  <c r="G1415" i="9"/>
  <c r="G1416" i="9"/>
  <c r="G1417" i="9"/>
  <c r="G1418" i="9"/>
  <c r="G1419" i="9"/>
  <c r="G1420" i="9"/>
  <c r="G1421" i="9"/>
  <c r="G1422" i="9"/>
  <c r="G1423" i="9"/>
  <c r="G1424" i="9"/>
  <c r="G1425" i="9"/>
  <c r="G1426" i="9"/>
  <c r="G1427" i="9"/>
  <c r="G1428" i="9"/>
  <c r="G1429" i="9"/>
  <c r="G1430" i="9"/>
  <c r="G1431" i="9"/>
  <c r="G1432" i="9"/>
  <c r="G1433" i="9"/>
  <c r="G1434" i="9"/>
  <c r="G1435" i="9"/>
  <c r="G1436" i="9"/>
  <c r="G1437" i="9"/>
  <c r="G1438" i="9"/>
  <c r="G1439" i="9"/>
  <c r="G1440" i="9"/>
  <c r="G1441" i="9"/>
  <c r="G1442" i="9"/>
  <c r="G1443" i="9"/>
  <c r="G1444" i="9"/>
  <c r="G1445" i="9"/>
  <c r="G1446" i="9"/>
  <c r="G1447" i="9"/>
  <c r="G1448" i="9"/>
  <c r="G1449" i="9"/>
  <c r="G1450" i="9"/>
  <c r="G1451" i="9"/>
  <c r="G1452" i="9"/>
  <c r="G1453" i="9"/>
  <c r="G1454" i="9"/>
  <c r="G1455" i="9"/>
  <c r="G1456" i="9"/>
  <c r="G1457" i="9"/>
  <c r="G1458" i="9"/>
  <c r="G1459" i="9"/>
  <c r="G1460" i="9"/>
  <c r="G1461" i="9"/>
  <c r="G1462" i="9"/>
  <c r="G1463" i="9"/>
  <c r="G1464" i="9"/>
  <c r="G1465" i="9"/>
  <c r="G1466" i="9"/>
  <c r="G1467" i="9"/>
  <c r="G1468" i="9"/>
  <c r="G1469" i="9"/>
  <c r="G1470" i="9"/>
  <c r="G1471" i="9"/>
  <c r="G1472" i="9"/>
  <c r="G1473" i="9"/>
  <c r="G1474" i="9"/>
  <c r="G1475" i="9"/>
  <c r="G1476" i="9"/>
  <c r="G1477" i="9"/>
  <c r="G1478" i="9"/>
  <c r="G1479" i="9"/>
  <c r="G1480" i="9"/>
  <c r="G1481" i="9"/>
  <c r="G1482" i="9"/>
  <c r="G1483" i="9"/>
  <c r="K5" i="3"/>
  <c r="K4" i="3"/>
  <c r="K3" i="3"/>
  <c r="K2" i="3"/>
  <c r="I1483" i="9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2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5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H590" i="9"/>
  <c r="H591" i="9"/>
  <c r="H592" i="9"/>
  <c r="H593" i="9"/>
  <c r="H594" i="9"/>
  <c r="H595" i="9"/>
  <c r="H596" i="9"/>
  <c r="H597" i="9"/>
  <c r="H598" i="9"/>
  <c r="H599" i="9"/>
  <c r="H600" i="9"/>
  <c r="H601" i="9"/>
  <c r="H602" i="9"/>
  <c r="H603" i="9"/>
  <c r="H604" i="9"/>
  <c r="H605" i="9"/>
  <c r="H606" i="9"/>
  <c r="H607" i="9"/>
  <c r="H608" i="9"/>
  <c r="H609" i="9"/>
  <c r="H610" i="9"/>
  <c r="H611" i="9"/>
  <c r="H612" i="9"/>
  <c r="H613" i="9"/>
  <c r="H614" i="9"/>
  <c r="H615" i="9"/>
  <c r="H616" i="9"/>
  <c r="H617" i="9"/>
  <c r="H618" i="9"/>
  <c r="H619" i="9"/>
  <c r="H620" i="9"/>
  <c r="H621" i="9"/>
  <c r="H622" i="9"/>
  <c r="H623" i="9"/>
  <c r="H624" i="9"/>
  <c r="H625" i="9"/>
  <c r="H626" i="9"/>
  <c r="H627" i="9"/>
  <c r="H628" i="9"/>
  <c r="H629" i="9"/>
  <c r="H630" i="9"/>
  <c r="H631" i="9"/>
  <c r="H632" i="9"/>
  <c r="H633" i="9"/>
  <c r="H634" i="9"/>
  <c r="H635" i="9"/>
  <c r="H636" i="9"/>
  <c r="H637" i="9"/>
  <c r="H638" i="9"/>
  <c r="H639" i="9"/>
  <c r="H640" i="9"/>
  <c r="H641" i="9"/>
  <c r="H642" i="9"/>
  <c r="H643" i="9"/>
  <c r="H644" i="9"/>
  <c r="H645" i="9"/>
  <c r="H646" i="9"/>
  <c r="H647" i="9"/>
  <c r="H648" i="9"/>
  <c r="H649" i="9"/>
  <c r="H650" i="9"/>
  <c r="H651" i="9"/>
  <c r="H652" i="9"/>
  <c r="H653" i="9"/>
  <c r="H654" i="9"/>
  <c r="H655" i="9"/>
  <c r="H656" i="9"/>
  <c r="H657" i="9"/>
  <c r="H658" i="9"/>
  <c r="H659" i="9"/>
  <c r="H660" i="9"/>
  <c r="H661" i="9"/>
  <c r="H662" i="9"/>
  <c r="H663" i="9"/>
  <c r="H664" i="9"/>
  <c r="H665" i="9"/>
  <c r="H666" i="9"/>
  <c r="H667" i="9"/>
  <c r="H668" i="9"/>
  <c r="H669" i="9"/>
  <c r="H670" i="9"/>
  <c r="H671" i="9"/>
  <c r="H672" i="9"/>
  <c r="H673" i="9"/>
  <c r="H674" i="9"/>
  <c r="H675" i="9"/>
  <c r="H676" i="9"/>
  <c r="H677" i="9"/>
  <c r="H678" i="9"/>
  <c r="H679" i="9"/>
  <c r="H680" i="9"/>
  <c r="H681" i="9"/>
  <c r="H682" i="9"/>
  <c r="H683" i="9"/>
  <c r="H684" i="9"/>
  <c r="H685" i="9"/>
  <c r="H686" i="9"/>
  <c r="H687" i="9"/>
  <c r="H688" i="9"/>
  <c r="H689" i="9"/>
  <c r="H690" i="9"/>
  <c r="H691" i="9"/>
  <c r="H692" i="9"/>
  <c r="H693" i="9"/>
  <c r="H694" i="9"/>
  <c r="H695" i="9"/>
  <c r="H696" i="9"/>
  <c r="H697" i="9"/>
  <c r="H698" i="9"/>
  <c r="H699" i="9"/>
  <c r="H700" i="9"/>
  <c r="H701" i="9"/>
  <c r="H702" i="9"/>
  <c r="H703" i="9"/>
  <c r="H704" i="9"/>
  <c r="H705" i="9"/>
  <c r="H706" i="9"/>
  <c r="H707" i="9"/>
  <c r="H708" i="9"/>
  <c r="H709" i="9"/>
  <c r="H710" i="9"/>
  <c r="H711" i="9"/>
  <c r="H712" i="9"/>
  <c r="H713" i="9"/>
  <c r="H714" i="9"/>
  <c r="H715" i="9"/>
  <c r="H716" i="9"/>
  <c r="H717" i="9"/>
  <c r="H718" i="9"/>
  <c r="H719" i="9"/>
  <c r="H720" i="9"/>
  <c r="H721" i="9"/>
  <c r="H722" i="9"/>
  <c r="H723" i="9"/>
  <c r="H724" i="9"/>
  <c r="H725" i="9"/>
  <c r="H726" i="9"/>
  <c r="H727" i="9"/>
  <c r="H728" i="9"/>
  <c r="H729" i="9"/>
  <c r="H730" i="9"/>
  <c r="H731" i="9"/>
  <c r="H732" i="9"/>
  <c r="H733" i="9"/>
  <c r="H734" i="9"/>
  <c r="H735" i="9"/>
  <c r="H736" i="9"/>
  <c r="H737" i="9"/>
  <c r="H738" i="9"/>
  <c r="H739" i="9"/>
  <c r="H740" i="9"/>
  <c r="H741" i="9"/>
  <c r="H742" i="9"/>
  <c r="H743" i="9"/>
  <c r="H744" i="9"/>
  <c r="H745" i="9"/>
  <c r="H746" i="9"/>
  <c r="H747" i="9"/>
  <c r="H748" i="9"/>
  <c r="H749" i="9"/>
  <c r="H750" i="9"/>
  <c r="H751" i="9"/>
  <c r="H752" i="9"/>
  <c r="H753" i="9"/>
  <c r="H754" i="9"/>
  <c r="H755" i="9"/>
  <c r="H756" i="9"/>
  <c r="H757" i="9"/>
  <c r="H758" i="9"/>
  <c r="H759" i="9"/>
  <c r="H760" i="9"/>
  <c r="H761" i="9"/>
  <c r="H762" i="9"/>
  <c r="H763" i="9"/>
  <c r="H764" i="9"/>
  <c r="H765" i="9"/>
  <c r="H766" i="9"/>
  <c r="H767" i="9"/>
  <c r="H768" i="9"/>
  <c r="H769" i="9"/>
  <c r="H770" i="9"/>
  <c r="H771" i="9"/>
  <c r="H772" i="9"/>
  <c r="H773" i="9"/>
  <c r="H774" i="9"/>
  <c r="H775" i="9"/>
  <c r="H776" i="9"/>
  <c r="H777" i="9"/>
  <c r="H778" i="9"/>
  <c r="H779" i="9"/>
  <c r="H780" i="9"/>
  <c r="H781" i="9"/>
  <c r="H782" i="9"/>
  <c r="H783" i="9"/>
  <c r="H784" i="9"/>
  <c r="H785" i="9"/>
  <c r="H786" i="9"/>
  <c r="H787" i="9"/>
  <c r="H788" i="9"/>
  <c r="H789" i="9"/>
  <c r="H790" i="9"/>
  <c r="H791" i="9"/>
  <c r="H792" i="9"/>
  <c r="H793" i="9"/>
  <c r="H794" i="9"/>
  <c r="H795" i="9"/>
  <c r="H796" i="9"/>
  <c r="H797" i="9"/>
  <c r="H798" i="9"/>
  <c r="H799" i="9"/>
  <c r="H800" i="9"/>
  <c r="H801" i="9"/>
  <c r="H802" i="9"/>
  <c r="H803" i="9"/>
  <c r="H804" i="9"/>
  <c r="H805" i="9"/>
  <c r="H806" i="9"/>
  <c r="H807" i="9"/>
  <c r="H808" i="9"/>
  <c r="H809" i="9"/>
  <c r="H810" i="9"/>
  <c r="H811" i="9"/>
  <c r="H812" i="9"/>
  <c r="H813" i="9"/>
  <c r="H814" i="9"/>
  <c r="H815" i="9"/>
  <c r="H816" i="9"/>
  <c r="H817" i="9"/>
  <c r="H818" i="9"/>
  <c r="H819" i="9"/>
  <c r="H820" i="9"/>
  <c r="H821" i="9"/>
  <c r="H822" i="9"/>
  <c r="H823" i="9"/>
  <c r="H824" i="9"/>
  <c r="H825" i="9"/>
  <c r="H826" i="9"/>
  <c r="H827" i="9"/>
  <c r="H828" i="9"/>
  <c r="H829" i="9"/>
  <c r="H830" i="9"/>
  <c r="H831" i="9"/>
  <c r="H832" i="9"/>
  <c r="H833" i="9"/>
  <c r="H834" i="9"/>
  <c r="H835" i="9"/>
  <c r="H836" i="9"/>
  <c r="H837" i="9"/>
  <c r="H838" i="9"/>
  <c r="H839" i="9"/>
  <c r="H840" i="9"/>
  <c r="H841" i="9"/>
  <c r="H842" i="9"/>
  <c r="H843" i="9"/>
  <c r="H844" i="9"/>
  <c r="H845" i="9"/>
  <c r="H846" i="9"/>
  <c r="H847" i="9"/>
  <c r="H848" i="9"/>
  <c r="H849" i="9"/>
  <c r="H850" i="9"/>
  <c r="H851" i="9"/>
  <c r="H852" i="9"/>
  <c r="H853" i="9"/>
  <c r="H854" i="9"/>
  <c r="H855" i="9"/>
  <c r="H856" i="9"/>
  <c r="H857" i="9"/>
  <c r="H858" i="9"/>
  <c r="H859" i="9"/>
  <c r="H860" i="9"/>
  <c r="H861" i="9"/>
  <c r="H862" i="9"/>
  <c r="H863" i="9"/>
  <c r="H864" i="9"/>
  <c r="H865" i="9"/>
  <c r="H866" i="9"/>
  <c r="H867" i="9"/>
  <c r="H868" i="9"/>
  <c r="H869" i="9"/>
  <c r="H870" i="9"/>
  <c r="H871" i="9"/>
  <c r="H872" i="9"/>
  <c r="H873" i="9"/>
  <c r="H874" i="9"/>
  <c r="H875" i="9"/>
  <c r="H876" i="9"/>
  <c r="H877" i="9"/>
  <c r="H878" i="9"/>
  <c r="H879" i="9"/>
  <c r="H880" i="9"/>
  <c r="H881" i="9"/>
  <c r="H882" i="9"/>
  <c r="H883" i="9"/>
  <c r="H884" i="9"/>
  <c r="H885" i="9"/>
  <c r="H886" i="9"/>
  <c r="H887" i="9"/>
  <c r="H888" i="9"/>
  <c r="H889" i="9"/>
  <c r="H890" i="9"/>
  <c r="H891" i="9"/>
  <c r="H892" i="9"/>
  <c r="H893" i="9"/>
  <c r="H894" i="9"/>
  <c r="H895" i="9"/>
  <c r="H896" i="9"/>
  <c r="H897" i="9"/>
  <c r="H898" i="9"/>
  <c r="H899" i="9"/>
  <c r="H900" i="9"/>
  <c r="H901" i="9"/>
  <c r="H902" i="9"/>
  <c r="H903" i="9"/>
  <c r="H904" i="9"/>
  <c r="H905" i="9"/>
  <c r="H906" i="9"/>
  <c r="H907" i="9"/>
  <c r="H908" i="9"/>
  <c r="H909" i="9"/>
  <c r="H910" i="9"/>
  <c r="H911" i="9"/>
  <c r="H912" i="9"/>
  <c r="H913" i="9"/>
  <c r="H914" i="9"/>
  <c r="H915" i="9"/>
  <c r="H916" i="9"/>
  <c r="H917" i="9"/>
  <c r="H918" i="9"/>
  <c r="H919" i="9"/>
  <c r="H920" i="9"/>
  <c r="H921" i="9"/>
  <c r="H922" i="9"/>
  <c r="H923" i="9"/>
  <c r="H924" i="9"/>
  <c r="H925" i="9"/>
  <c r="H926" i="9"/>
  <c r="H927" i="9"/>
  <c r="H928" i="9"/>
  <c r="H929" i="9"/>
  <c r="H930" i="9"/>
  <c r="H931" i="9"/>
  <c r="H932" i="9"/>
  <c r="H933" i="9"/>
  <c r="H934" i="9"/>
  <c r="H935" i="9"/>
  <c r="H936" i="9"/>
  <c r="H937" i="9"/>
  <c r="H938" i="9"/>
  <c r="H939" i="9"/>
  <c r="H940" i="9"/>
  <c r="H941" i="9"/>
  <c r="H942" i="9"/>
  <c r="H943" i="9"/>
  <c r="H944" i="9"/>
  <c r="H945" i="9"/>
  <c r="H946" i="9"/>
  <c r="H947" i="9"/>
  <c r="H948" i="9"/>
  <c r="H949" i="9"/>
  <c r="H950" i="9"/>
  <c r="H951" i="9"/>
  <c r="H952" i="9"/>
  <c r="H953" i="9"/>
  <c r="H954" i="9"/>
  <c r="H955" i="9"/>
  <c r="H956" i="9"/>
  <c r="H957" i="9"/>
  <c r="H958" i="9"/>
  <c r="H959" i="9"/>
  <c r="H960" i="9"/>
  <c r="H961" i="9"/>
  <c r="H962" i="9"/>
  <c r="H963" i="9"/>
  <c r="H964" i="9"/>
  <c r="H965" i="9"/>
  <c r="H966" i="9"/>
  <c r="H967" i="9"/>
  <c r="H968" i="9"/>
  <c r="H969" i="9"/>
  <c r="H970" i="9"/>
  <c r="H971" i="9"/>
  <c r="H972" i="9"/>
  <c r="H973" i="9"/>
  <c r="H974" i="9"/>
  <c r="H975" i="9"/>
  <c r="H976" i="9"/>
  <c r="H977" i="9"/>
  <c r="H978" i="9"/>
  <c r="H979" i="9"/>
  <c r="H980" i="9"/>
  <c r="H981" i="9"/>
  <c r="H982" i="9"/>
  <c r="H983" i="9"/>
  <c r="H984" i="9"/>
  <c r="H985" i="9"/>
  <c r="H986" i="9"/>
  <c r="H987" i="9"/>
  <c r="H988" i="9"/>
  <c r="H989" i="9"/>
  <c r="H990" i="9"/>
  <c r="H991" i="9"/>
  <c r="H992" i="9"/>
  <c r="H993" i="9"/>
  <c r="H994" i="9"/>
  <c r="H995" i="9"/>
  <c r="H996" i="9"/>
  <c r="H997" i="9"/>
  <c r="H998" i="9"/>
  <c r="H999" i="9"/>
  <c r="H1000" i="9"/>
  <c r="H1001" i="9"/>
  <c r="H1002" i="9"/>
  <c r="H1003" i="9"/>
  <c r="H1004" i="9"/>
  <c r="H1005" i="9"/>
  <c r="H1006" i="9"/>
  <c r="H1007" i="9"/>
  <c r="H1008" i="9"/>
  <c r="H1009" i="9"/>
  <c r="H1010" i="9"/>
  <c r="H1011" i="9"/>
  <c r="H1012" i="9"/>
  <c r="H1013" i="9"/>
  <c r="H1014" i="9"/>
  <c r="H1015" i="9"/>
  <c r="H1016" i="9"/>
  <c r="H1017" i="9"/>
  <c r="H1018" i="9"/>
  <c r="H1019" i="9"/>
  <c r="H1020" i="9"/>
  <c r="H1021" i="9"/>
  <c r="H1022" i="9"/>
  <c r="H1023" i="9"/>
  <c r="H1024" i="9"/>
  <c r="H1025" i="9"/>
  <c r="H1026" i="9"/>
  <c r="H1027" i="9"/>
  <c r="H1028" i="9"/>
  <c r="H1029" i="9"/>
  <c r="H1030" i="9"/>
  <c r="H1031" i="9"/>
  <c r="H1032" i="9"/>
  <c r="H1033" i="9"/>
  <c r="H1034" i="9"/>
  <c r="H1035" i="9"/>
  <c r="H1036" i="9"/>
  <c r="H1037" i="9"/>
  <c r="H1038" i="9"/>
  <c r="H1039" i="9"/>
  <c r="H1040" i="9"/>
  <c r="H1041" i="9"/>
  <c r="H1042" i="9"/>
  <c r="H1043" i="9"/>
  <c r="H1044" i="9"/>
  <c r="H1045" i="9"/>
  <c r="H1046" i="9"/>
  <c r="H1047" i="9"/>
  <c r="H1048" i="9"/>
  <c r="H1049" i="9"/>
  <c r="H1050" i="9"/>
  <c r="H1051" i="9"/>
  <c r="H1052" i="9"/>
  <c r="H1053" i="9"/>
  <c r="H1054" i="9"/>
  <c r="H1055" i="9"/>
  <c r="H1056" i="9"/>
  <c r="H1057" i="9"/>
  <c r="H1058" i="9"/>
  <c r="H1059" i="9"/>
  <c r="H1060" i="9"/>
  <c r="H1061" i="9"/>
  <c r="H1062" i="9"/>
  <c r="H1063" i="9"/>
  <c r="H1064" i="9"/>
  <c r="H1065" i="9"/>
  <c r="H1066" i="9"/>
  <c r="H1067" i="9"/>
  <c r="H1068" i="9"/>
  <c r="H1069" i="9"/>
  <c r="H1070" i="9"/>
  <c r="H1071" i="9"/>
  <c r="H1072" i="9"/>
  <c r="H1073" i="9"/>
  <c r="H1074" i="9"/>
  <c r="H1075" i="9"/>
  <c r="H1076" i="9"/>
  <c r="H1077" i="9"/>
  <c r="H1078" i="9"/>
  <c r="H1079" i="9"/>
  <c r="H1080" i="9"/>
  <c r="H1081" i="9"/>
  <c r="H1082" i="9"/>
  <c r="H1083" i="9"/>
  <c r="H1084" i="9"/>
  <c r="H1085" i="9"/>
  <c r="H1086" i="9"/>
  <c r="H1087" i="9"/>
  <c r="H1088" i="9"/>
  <c r="H1089" i="9"/>
  <c r="H1090" i="9"/>
  <c r="H1091" i="9"/>
  <c r="H1092" i="9"/>
  <c r="H1093" i="9"/>
  <c r="H1094" i="9"/>
  <c r="H1095" i="9"/>
  <c r="H1096" i="9"/>
  <c r="H1097" i="9"/>
  <c r="H1098" i="9"/>
  <c r="H1099" i="9"/>
  <c r="H1100" i="9"/>
  <c r="H1101" i="9"/>
  <c r="H1102" i="9"/>
  <c r="H1103" i="9"/>
  <c r="H1104" i="9"/>
  <c r="H1105" i="9"/>
  <c r="H1106" i="9"/>
  <c r="H1107" i="9"/>
  <c r="H1108" i="9"/>
  <c r="H1109" i="9"/>
  <c r="H1110" i="9"/>
  <c r="H1111" i="9"/>
  <c r="H1112" i="9"/>
  <c r="H1113" i="9"/>
  <c r="H1114" i="9"/>
  <c r="H1115" i="9"/>
  <c r="H1116" i="9"/>
  <c r="H1117" i="9"/>
  <c r="H1118" i="9"/>
  <c r="H1119" i="9"/>
  <c r="H1120" i="9"/>
  <c r="H1121" i="9"/>
  <c r="H1122" i="9"/>
  <c r="H1123" i="9"/>
  <c r="H1124" i="9"/>
  <c r="H1125" i="9"/>
  <c r="H1126" i="9"/>
  <c r="H1127" i="9"/>
  <c r="H1128" i="9"/>
  <c r="H1129" i="9"/>
  <c r="H1130" i="9"/>
  <c r="H1131" i="9"/>
  <c r="H1132" i="9"/>
  <c r="H1133" i="9"/>
  <c r="H1134" i="9"/>
  <c r="H1135" i="9"/>
  <c r="H1136" i="9"/>
  <c r="H1137" i="9"/>
  <c r="H1138" i="9"/>
  <c r="H1139" i="9"/>
  <c r="H1140" i="9"/>
  <c r="H1141" i="9"/>
  <c r="H1142" i="9"/>
  <c r="H1143" i="9"/>
  <c r="H1144" i="9"/>
  <c r="H1145" i="9"/>
  <c r="H1146" i="9"/>
  <c r="H1147" i="9"/>
  <c r="H1148" i="9"/>
  <c r="H1149" i="9"/>
  <c r="H1150" i="9"/>
  <c r="H1151" i="9"/>
  <c r="H1152" i="9"/>
  <c r="H1153" i="9"/>
  <c r="H1154" i="9"/>
  <c r="H1155" i="9"/>
  <c r="H1156" i="9"/>
  <c r="H1157" i="9"/>
  <c r="H1158" i="9"/>
  <c r="H1159" i="9"/>
  <c r="H1160" i="9"/>
  <c r="H1161" i="9"/>
  <c r="H1162" i="9"/>
  <c r="H1163" i="9"/>
  <c r="H1164" i="9"/>
  <c r="H1165" i="9"/>
  <c r="H1166" i="9"/>
  <c r="H1167" i="9"/>
  <c r="H1168" i="9"/>
  <c r="H1169" i="9"/>
  <c r="H1170" i="9"/>
  <c r="H1171" i="9"/>
  <c r="H1172" i="9"/>
  <c r="H1173" i="9"/>
  <c r="H1174" i="9"/>
  <c r="H1175" i="9"/>
  <c r="H1176" i="9"/>
  <c r="H1177" i="9"/>
  <c r="H1178" i="9"/>
  <c r="H1179" i="9"/>
  <c r="H1180" i="9"/>
  <c r="H1181" i="9"/>
  <c r="H1182" i="9"/>
  <c r="H1183" i="9"/>
  <c r="H1184" i="9"/>
  <c r="H1185" i="9"/>
  <c r="H1186" i="9"/>
  <c r="H1187" i="9"/>
  <c r="H1188" i="9"/>
  <c r="H1189" i="9"/>
  <c r="H1190" i="9"/>
  <c r="H1191" i="9"/>
  <c r="H1192" i="9"/>
  <c r="H1193" i="9"/>
  <c r="H1194" i="9"/>
  <c r="H1195" i="9"/>
  <c r="H1196" i="9"/>
  <c r="H1197" i="9"/>
  <c r="H1198" i="9"/>
  <c r="H1199" i="9"/>
  <c r="H1200" i="9"/>
  <c r="H1201" i="9"/>
  <c r="H1202" i="9"/>
  <c r="H1203" i="9"/>
  <c r="H1204" i="9"/>
  <c r="H1205" i="9"/>
  <c r="H1206" i="9"/>
  <c r="H1207" i="9"/>
  <c r="H1208" i="9"/>
  <c r="H1209" i="9"/>
  <c r="H1210" i="9"/>
  <c r="H1211" i="9"/>
  <c r="H1212" i="9"/>
  <c r="H1213" i="9"/>
  <c r="H1214" i="9"/>
  <c r="H1215" i="9"/>
  <c r="H1216" i="9"/>
  <c r="H1217" i="9"/>
  <c r="H1218" i="9"/>
  <c r="H1219" i="9"/>
  <c r="H1220" i="9"/>
  <c r="H1221" i="9"/>
  <c r="H1222" i="9"/>
  <c r="H1223" i="9"/>
  <c r="H1224" i="9"/>
  <c r="H1225" i="9"/>
  <c r="H1226" i="9"/>
  <c r="H1227" i="9"/>
  <c r="H1228" i="9"/>
  <c r="H1229" i="9"/>
  <c r="H1230" i="9"/>
  <c r="H1231" i="9"/>
  <c r="H1232" i="9"/>
  <c r="H1233" i="9"/>
  <c r="H1234" i="9"/>
  <c r="H1235" i="9"/>
  <c r="H1236" i="9"/>
  <c r="H1237" i="9"/>
  <c r="H1238" i="9"/>
  <c r="H1239" i="9"/>
  <c r="H1240" i="9"/>
  <c r="H1241" i="9"/>
  <c r="H1242" i="9"/>
  <c r="H1243" i="9"/>
  <c r="H1244" i="9"/>
  <c r="H1245" i="9"/>
  <c r="H1246" i="9"/>
  <c r="H1247" i="9"/>
  <c r="H1248" i="9"/>
  <c r="H1249" i="9"/>
  <c r="H1250" i="9"/>
  <c r="H1251" i="9"/>
  <c r="H1252" i="9"/>
  <c r="H1253" i="9"/>
  <c r="H1254" i="9"/>
  <c r="H1255" i="9"/>
  <c r="H1256" i="9"/>
  <c r="H1257" i="9"/>
  <c r="H1258" i="9"/>
  <c r="H1259" i="9"/>
  <c r="H1260" i="9"/>
  <c r="H1261" i="9"/>
  <c r="H1262" i="9"/>
  <c r="H1263" i="9"/>
  <c r="H1264" i="9"/>
  <c r="H1265" i="9"/>
  <c r="H1266" i="9"/>
  <c r="H1267" i="9"/>
  <c r="H1268" i="9"/>
  <c r="H1269" i="9"/>
  <c r="H1270" i="9"/>
  <c r="H1271" i="9"/>
  <c r="H1272" i="9"/>
  <c r="H1273" i="9"/>
  <c r="H1274" i="9"/>
  <c r="H1275" i="9"/>
  <c r="H1276" i="9"/>
  <c r="H1277" i="9"/>
  <c r="H1278" i="9"/>
  <c r="H1279" i="9"/>
  <c r="H1280" i="9"/>
  <c r="H1281" i="9"/>
  <c r="H1282" i="9"/>
  <c r="H1283" i="9"/>
  <c r="H1284" i="9"/>
  <c r="H1285" i="9"/>
  <c r="H1286" i="9"/>
  <c r="H1287" i="9"/>
  <c r="H1288" i="9"/>
  <c r="H1289" i="9"/>
  <c r="H1290" i="9"/>
  <c r="H1291" i="9"/>
  <c r="H1292" i="9"/>
  <c r="H1293" i="9"/>
  <c r="H1294" i="9"/>
  <c r="H1295" i="9"/>
  <c r="H1296" i="9"/>
  <c r="H1297" i="9"/>
  <c r="H1298" i="9"/>
  <c r="H1299" i="9"/>
  <c r="H1300" i="9"/>
  <c r="H1301" i="9"/>
  <c r="H1302" i="9"/>
  <c r="H1303" i="9"/>
  <c r="H1304" i="9"/>
  <c r="H1305" i="9"/>
  <c r="H1306" i="9"/>
  <c r="H1307" i="9"/>
  <c r="H1308" i="9"/>
  <c r="H1309" i="9"/>
  <c r="H1310" i="9"/>
  <c r="H1311" i="9"/>
  <c r="H1312" i="9"/>
  <c r="H1313" i="9"/>
  <c r="H1314" i="9"/>
  <c r="H1315" i="9"/>
  <c r="H1316" i="9"/>
  <c r="H1317" i="9"/>
  <c r="H1318" i="9"/>
  <c r="H1319" i="9"/>
  <c r="H1320" i="9"/>
  <c r="H1321" i="9"/>
  <c r="H1322" i="9"/>
  <c r="H1323" i="9"/>
  <c r="H1324" i="9"/>
  <c r="H1325" i="9"/>
  <c r="H1326" i="9"/>
  <c r="H1327" i="9"/>
  <c r="H1328" i="9"/>
  <c r="H1329" i="9"/>
  <c r="H1330" i="9"/>
  <c r="H1331" i="9"/>
  <c r="H1332" i="9"/>
  <c r="H1333" i="9"/>
  <c r="H1334" i="9"/>
  <c r="H1335" i="9"/>
  <c r="H1336" i="9"/>
  <c r="H1337" i="9"/>
  <c r="H1338" i="9"/>
  <c r="H1339" i="9"/>
  <c r="H1340" i="9"/>
  <c r="H1341" i="9"/>
  <c r="H1342" i="9"/>
  <c r="H1343" i="9"/>
  <c r="H1344" i="9"/>
  <c r="H1345" i="9"/>
  <c r="H1346" i="9"/>
  <c r="H1347" i="9"/>
  <c r="H1348" i="9"/>
  <c r="H1349" i="9"/>
  <c r="H1350" i="9"/>
  <c r="H1351" i="9"/>
  <c r="H1352" i="9"/>
  <c r="H1353" i="9"/>
  <c r="H1354" i="9"/>
  <c r="H1355" i="9"/>
  <c r="H1356" i="9"/>
  <c r="H1357" i="9"/>
  <c r="H1358" i="9"/>
  <c r="H1359" i="9"/>
  <c r="H1360" i="9"/>
  <c r="H1361" i="9"/>
  <c r="H1362" i="9"/>
  <c r="H1363" i="9"/>
  <c r="H1364" i="9"/>
  <c r="H1365" i="9"/>
  <c r="H1366" i="9"/>
  <c r="H1367" i="9"/>
  <c r="H1368" i="9"/>
  <c r="H1369" i="9"/>
  <c r="H1370" i="9"/>
  <c r="H1371" i="9"/>
  <c r="H1372" i="9"/>
  <c r="H1373" i="9"/>
  <c r="H1374" i="9"/>
  <c r="H1375" i="9"/>
  <c r="H1376" i="9"/>
  <c r="H1377" i="9"/>
  <c r="H1378" i="9"/>
  <c r="H1379" i="9"/>
  <c r="H1380" i="9"/>
  <c r="H1381" i="9"/>
  <c r="H1382" i="9"/>
  <c r="H1383" i="9"/>
  <c r="H1384" i="9"/>
  <c r="H1385" i="9"/>
  <c r="H1386" i="9"/>
  <c r="H1387" i="9"/>
  <c r="H1388" i="9"/>
  <c r="H1389" i="9"/>
  <c r="H1390" i="9"/>
  <c r="H1391" i="9"/>
  <c r="H1392" i="9"/>
  <c r="H1393" i="9"/>
  <c r="H1394" i="9"/>
  <c r="H1395" i="9"/>
  <c r="H1396" i="9"/>
  <c r="H1397" i="9"/>
  <c r="H1398" i="9"/>
  <c r="H1399" i="9"/>
  <c r="H1400" i="9"/>
  <c r="H1401" i="9"/>
  <c r="H1402" i="9"/>
  <c r="H1403" i="9"/>
  <c r="H1404" i="9"/>
  <c r="H1405" i="9"/>
  <c r="H1406" i="9"/>
  <c r="H1407" i="9"/>
  <c r="H1408" i="9"/>
  <c r="H1409" i="9"/>
  <c r="H1410" i="9"/>
  <c r="H1411" i="9"/>
  <c r="H1412" i="9"/>
  <c r="H1413" i="9"/>
  <c r="H1414" i="9"/>
  <c r="H1415" i="9"/>
  <c r="H1416" i="9"/>
  <c r="H1417" i="9"/>
  <c r="H1418" i="9"/>
  <c r="H1419" i="9"/>
  <c r="H1420" i="9"/>
  <c r="H1421" i="9"/>
  <c r="H1422" i="9"/>
  <c r="H1423" i="9"/>
  <c r="H1424" i="9"/>
  <c r="H1425" i="9"/>
  <c r="H1426" i="9"/>
  <c r="H1427" i="9"/>
  <c r="H1428" i="9"/>
  <c r="H1429" i="9"/>
  <c r="H1430" i="9"/>
  <c r="H1431" i="9"/>
  <c r="H1432" i="9"/>
  <c r="H1433" i="9"/>
  <c r="H1434" i="9"/>
  <c r="H1435" i="9"/>
  <c r="H1436" i="9"/>
  <c r="H1437" i="9"/>
  <c r="H1438" i="9"/>
  <c r="H1439" i="9"/>
  <c r="H1440" i="9"/>
  <c r="H1441" i="9"/>
  <c r="H1442" i="9"/>
  <c r="H1443" i="9"/>
  <c r="H1444" i="9"/>
  <c r="H1445" i="9"/>
  <c r="H1446" i="9"/>
  <c r="H1447" i="9"/>
  <c r="H1448" i="9"/>
  <c r="H1449" i="9"/>
  <c r="H1450" i="9"/>
  <c r="H1451" i="9"/>
  <c r="H1452" i="9"/>
  <c r="H1453" i="9"/>
  <c r="H1454" i="9"/>
  <c r="H1455" i="9"/>
  <c r="H1456" i="9"/>
  <c r="H1457" i="9"/>
  <c r="H1458" i="9"/>
  <c r="H1459" i="9"/>
  <c r="H1460" i="9"/>
  <c r="H1461" i="9"/>
  <c r="H1462" i="9"/>
  <c r="H1463" i="9"/>
  <c r="H1464" i="9"/>
  <c r="H1465" i="9"/>
  <c r="H1466" i="9"/>
  <c r="H1467" i="9"/>
  <c r="H1468" i="9"/>
  <c r="H1469" i="9"/>
  <c r="H1470" i="9"/>
  <c r="H1471" i="9"/>
  <c r="H1472" i="9"/>
  <c r="H1473" i="9"/>
  <c r="H1474" i="9"/>
  <c r="H1475" i="9"/>
  <c r="H1476" i="9"/>
  <c r="H1477" i="9"/>
  <c r="H1478" i="9"/>
  <c r="H1479" i="9"/>
  <c r="H1480" i="9"/>
  <c r="H1481" i="9"/>
  <c r="H1482" i="9"/>
  <c r="H1483" i="9"/>
  <c r="C1483" i="9"/>
  <c r="I1482" i="9"/>
  <c r="C1482" i="9"/>
  <c r="I1481" i="9"/>
  <c r="C1481" i="9"/>
  <c r="I1480" i="9"/>
  <c r="C1480" i="9"/>
  <c r="I1479" i="9"/>
  <c r="C1479" i="9"/>
  <c r="I1478" i="9"/>
  <c r="C1478" i="9"/>
  <c r="I1477" i="9"/>
  <c r="C1477" i="9"/>
  <c r="I1476" i="9"/>
  <c r="C1476" i="9"/>
  <c r="I1475" i="9"/>
  <c r="C1475" i="9"/>
  <c r="I1474" i="9"/>
  <c r="C1474" i="9"/>
  <c r="I1473" i="9"/>
  <c r="C1473" i="9"/>
  <c r="I1472" i="9"/>
  <c r="C1472" i="9"/>
  <c r="I1471" i="9"/>
  <c r="C1471" i="9"/>
  <c r="I1470" i="9"/>
  <c r="C1470" i="9"/>
  <c r="I1469" i="9"/>
  <c r="C1469" i="9"/>
  <c r="I1468" i="9"/>
  <c r="C1468" i="9"/>
  <c r="I1467" i="9"/>
  <c r="C1467" i="9"/>
  <c r="I1466" i="9"/>
  <c r="C1466" i="9"/>
  <c r="I1465" i="9"/>
  <c r="C1465" i="9"/>
  <c r="I1464" i="9"/>
  <c r="C1464" i="9"/>
  <c r="I1463" i="9"/>
  <c r="C1463" i="9"/>
  <c r="I1462" i="9"/>
  <c r="C1462" i="9"/>
  <c r="I1461" i="9"/>
  <c r="C1461" i="9"/>
  <c r="I1460" i="9"/>
  <c r="C1460" i="9"/>
  <c r="I1459" i="9"/>
  <c r="C1459" i="9"/>
  <c r="I1458" i="9"/>
  <c r="C1458" i="9"/>
  <c r="I1457" i="9"/>
  <c r="C1457" i="9"/>
  <c r="I1456" i="9"/>
  <c r="C1456" i="9"/>
  <c r="I1455" i="9"/>
  <c r="C1455" i="9"/>
  <c r="I1454" i="9"/>
  <c r="C1454" i="9"/>
  <c r="I1453" i="9"/>
  <c r="C1453" i="9"/>
  <c r="I1452" i="9"/>
  <c r="C1452" i="9"/>
  <c r="I1451" i="9"/>
  <c r="C1451" i="9"/>
  <c r="I1450" i="9"/>
  <c r="C1450" i="9"/>
  <c r="I1449" i="9"/>
  <c r="C1449" i="9"/>
  <c r="I1448" i="9"/>
  <c r="C1448" i="9"/>
  <c r="I1447" i="9"/>
  <c r="C1447" i="9"/>
  <c r="I1446" i="9"/>
  <c r="C1446" i="9"/>
  <c r="I1445" i="9"/>
  <c r="C1445" i="9"/>
  <c r="I1444" i="9"/>
  <c r="C1444" i="9"/>
  <c r="I1443" i="9"/>
  <c r="C1443" i="9"/>
  <c r="I1442" i="9"/>
  <c r="C1442" i="9"/>
  <c r="I1441" i="9"/>
  <c r="C1441" i="9"/>
  <c r="I1440" i="9"/>
  <c r="C1440" i="9"/>
  <c r="I1439" i="9"/>
  <c r="C1439" i="9"/>
  <c r="I1438" i="9"/>
  <c r="C1438" i="9"/>
  <c r="I1437" i="9"/>
  <c r="C1437" i="9"/>
  <c r="I1436" i="9"/>
  <c r="C1436" i="9"/>
  <c r="I1435" i="9"/>
  <c r="C1435" i="9"/>
  <c r="I1434" i="9"/>
  <c r="C1434" i="9"/>
  <c r="I1433" i="9"/>
  <c r="C1433" i="9"/>
  <c r="I1432" i="9"/>
  <c r="C1432" i="9"/>
  <c r="I1431" i="9"/>
  <c r="C1431" i="9"/>
  <c r="I1430" i="9"/>
  <c r="C1430" i="9"/>
  <c r="I1429" i="9"/>
  <c r="C1429" i="9"/>
  <c r="I1428" i="9"/>
  <c r="C1428" i="9"/>
  <c r="I1427" i="9"/>
  <c r="C1427" i="9"/>
  <c r="I1426" i="9"/>
  <c r="C1426" i="9"/>
  <c r="I1425" i="9"/>
  <c r="C1425" i="9"/>
  <c r="I1424" i="9"/>
  <c r="C1424" i="9"/>
  <c r="I1423" i="9"/>
  <c r="C1423" i="9"/>
  <c r="I1422" i="9"/>
  <c r="C1422" i="9"/>
  <c r="I1421" i="9"/>
  <c r="C1421" i="9"/>
  <c r="I1420" i="9"/>
  <c r="C1420" i="9"/>
  <c r="I1419" i="9"/>
  <c r="C1419" i="9"/>
  <c r="I1418" i="9"/>
  <c r="C1418" i="9"/>
  <c r="I1417" i="9"/>
  <c r="C1417" i="9"/>
  <c r="I1416" i="9"/>
  <c r="C1416" i="9"/>
  <c r="I1415" i="9"/>
  <c r="C1415" i="9"/>
  <c r="I1414" i="9"/>
  <c r="C1414" i="9"/>
  <c r="I1413" i="9"/>
  <c r="C1413" i="9"/>
  <c r="I1412" i="9"/>
  <c r="C1412" i="9"/>
  <c r="I1411" i="9"/>
  <c r="C1411" i="9"/>
  <c r="I1410" i="9"/>
  <c r="C1410" i="9"/>
  <c r="I1409" i="9"/>
  <c r="C1409" i="9"/>
  <c r="I1408" i="9"/>
  <c r="C1408" i="9"/>
  <c r="I1407" i="9"/>
  <c r="C1407" i="9"/>
  <c r="I1406" i="9"/>
  <c r="C1406" i="9"/>
  <c r="I1405" i="9"/>
  <c r="C1405" i="9"/>
  <c r="I1404" i="9"/>
  <c r="C1404" i="9"/>
  <c r="I1403" i="9"/>
  <c r="C1403" i="9"/>
  <c r="I1402" i="9"/>
  <c r="C1402" i="9"/>
  <c r="I1401" i="9"/>
  <c r="C1401" i="9"/>
  <c r="I1400" i="9"/>
  <c r="C1400" i="9"/>
  <c r="I1399" i="9"/>
  <c r="C1399" i="9"/>
  <c r="I1398" i="9"/>
  <c r="C1398" i="9"/>
  <c r="I1397" i="9"/>
  <c r="C1397" i="9"/>
  <c r="I1396" i="9"/>
  <c r="C1396" i="9"/>
  <c r="I1395" i="9"/>
  <c r="C1395" i="9"/>
  <c r="I1394" i="9"/>
  <c r="C1394" i="9"/>
  <c r="I1393" i="9"/>
  <c r="C1393" i="9"/>
  <c r="I1392" i="9"/>
  <c r="C1392" i="9"/>
  <c r="I1391" i="9"/>
  <c r="C1391" i="9"/>
  <c r="I1390" i="9"/>
  <c r="C1390" i="9"/>
  <c r="I1389" i="9"/>
  <c r="C1389" i="9"/>
  <c r="I1388" i="9"/>
  <c r="C1388" i="9"/>
  <c r="I1387" i="9"/>
  <c r="C1387" i="9"/>
  <c r="I1386" i="9"/>
  <c r="C1386" i="9"/>
  <c r="I1385" i="9"/>
  <c r="C1385" i="9"/>
  <c r="I1384" i="9"/>
  <c r="C1384" i="9"/>
  <c r="I1383" i="9"/>
  <c r="C1383" i="9"/>
  <c r="I1382" i="9"/>
  <c r="C1382" i="9"/>
  <c r="I1381" i="9"/>
  <c r="C1381" i="9"/>
  <c r="I1380" i="9"/>
  <c r="C1380" i="9"/>
  <c r="I1379" i="9"/>
  <c r="C1379" i="9"/>
  <c r="I1378" i="9"/>
  <c r="C1378" i="9"/>
  <c r="I1377" i="9"/>
  <c r="C1377" i="9"/>
  <c r="I1376" i="9"/>
  <c r="C1376" i="9"/>
  <c r="I1375" i="9"/>
  <c r="C1375" i="9"/>
  <c r="I1374" i="9"/>
  <c r="C1374" i="9"/>
  <c r="I1373" i="9"/>
  <c r="C1373" i="9"/>
  <c r="I1372" i="9"/>
  <c r="C1372" i="9"/>
  <c r="I1371" i="9"/>
  <c r="C1371" i="9"/>
  <c r="I1370" i="9"/>
  <c r="C1370" i="9"/>
  <c r="I1369" i="9"/>
  <c r="C1369" i="9"/>
  <c r="I1368" i="9"/>
  <c r="C1368" i="9"/>
  <c r="I1367" i="9"/>
  <c r="C1367" i="9"/>
  <c r="I1366" i="9"/>
  <c r="C1366" i="9"/>
  <c r="I1365" i="9"/>
  <c r="C1365" i="9"/>
  <c r="I1364" i="9"/>
  <c r="C1364" i="9"/>
  <c r="I1363" i="9"/>
  <c r="C1363" i="9"/>
  <c r="I1362" i="9"/>
  <c r="C1362" i="9"/>
  <c r="I1361" i="9"/>
  <c r="C1361" i="9"/>
  <c r="I1360" i="9"/>
  <c r="C1360" i="9"/>
  <c r="I1359" i="9"/>
  <c r="C1359" i="9"/>
  <c r="I1358" i="9"/>
  <c r="C1358" i="9"/>
  <c r="I1357" i="9"/>
  <c r="C1357" i="9"/>
  <c r="I1356" i="9"/>
  <c r="C1356" i="9"/>
  <c r="I1355" i="9"/>
  <c r="C1355" i="9"/>
  <c r="I1354" i="9"/>
  <c r="C1354" i="9"/>
  <c r="I1353" i="9"/>
  <c r="C1353" i="9"/>
  <c r="I1352" i="9"/>
  <c r="C1352" i="9"/>
  <c r="I1351" i="9"/>
  <c r="C1351" i="9"/>
  <c r="I1350" i="9"/>
  <c r="C1350" i="9"/>
  <c r="I1349" i="9"/>
  <c r="C1349" i="9"/>
  <c r="I1348" i="9"/>
  <c r="C1348" i="9"/>
  <c r="I1347" i="9"/>
  <c r="C1347" i="9"/>
  <c r="I1346" i="9"/>
  <c r="C1346" i="9"/>
  <c r="I1345" i="9"/>
  <c r="C1345" i="9"/>
  <c r="I1344" i="9"/>
  <c r="C1344" i="9"/>
  <c r="I1343" i="9"/>
  <c r="C1343" i="9"/>
  <c r="I1342" i="9"/>
  <c r="C1342" i="9"/>
  <c r="I1341" i="9"/>
  <c r="C1341" i="9"/>
  <c r="I1340" i="9"/>
  <c r="C1340" i="9"/>
  <c r="I1339" i="9"/>
  <c r="C1339" i="9"/>
  <c r="I1338" i="9"/>
  <c r="C1338" i="9"/>
  <c r="I1337" i="9"/>
  <c r="C1337" i="9"/>
  <c r="I1336" i="9"/>
  <c r="C1336" i="9"/>
  <c r="I1335" i="9"/>
  <c r="C1335" i="9"/>
  <c r="I1334" i="9"/>
  <c r="C1334" i="9"/>
  <c r="I1333" i="9"/>
  <c r="C1333" i="9"/>
  <c r="I1332" i="9"/>
  <c r="C1332" i="9"/>
  <c r="I1331" i="9"/>
  <c r="C1331" i="9"/>
  <c r="I1330" i="9"/>
  <c r="C1330" i="9"/>
  <c r="I1329" i="9"/>
  <c r="C1329" i="9"/>
  <c r="I1328" i="9"/>
  <c r="C1328" i="9"/>
  <c r="I1327" i="9"/>
  <c r="C1327" i="9"/>
  <c r="I1326" i="9"/>
  <c r="C1326" i="9"/>
  <c r="I1325" i="9"/>
  <c r="C1325" i="9"/>
  <c r="I1324" i="9"/>
  <c r="C1324" i="9"/>
  <c r="I1323" i="9"/>
  <c r="C1323" i="9"/>
  <c r="I1322" i="9"/>
  <c r="C1322" i="9"/>
  <c r="I1321" i="9"/>
  <c r="C1321" i="9"/>
  <c r="I1320" i="9"/>
  <c r="C1320" i="9"/>
  <c r="I1319" i="9"/>
  <c r="C1319" i="9"/>
  <c r="I1318" i="9"/>
  <c r="C1318" i="9"/>
  <c r="I1317" i="9"/>
  <c r="C1317" i="9"/>
  <c r="I1316" i="9"/>
  <c r="C1316" i="9"/>
  <c r="I1315" i="9"/>
  <c r="C1315" i="9"/>
  <c r="I1314" i="9"/>
  <c r="C1314" i="9"/>
  <c r="I1313" i="9"/>
  <c r="C1313" i="9"/>
  <c r="I1312" i="9"/>
  <c r="C1312" i="9"/>
  <c r="I1311" i="9"/>
  <c r="C1311" i="9"/>
  <c r="I1310" i="9"/>
  <c r="C1310" i="9"/>
  <c r="I1309" i="9"/>
  <c r="C1309" i="9"/>
  <c r="I1308" i="9"/>
  <c r="C1308" i="9"/>
  <c r="I1307" i="9"/>
  <c r="C1307" i="9"/>
  <c r="I1306" i="9"/>
  <c r="C1306" i="9"/>
  <c r="I1305" i="9"/>
  <c r="C1305" i="9"/>
  <c r="I1304" i="9"/>
  <c r="C1304" i="9"/>
  <c r="I1303" i="9"/>
  <c r="C1303" i="9"/>
  <c r="I1302" i="9"/>
  <c r="C1302" i="9"/>
  <c r="I1301" i="9"/>
  <c r="C1301" i="9"/>
  <c r="I1300" i="9"/>
  <c r="C1300" i="9"/>
  <c r="I1299" i="9"/>
  <c r="C1299" i="9"/>
  <c r="I1298" i="9"/>
  <c r="C1298" i="9"/>
  <c r="I1297" i="9"/>
  <c r="C1297" i="9"/>
  <c r="I1296" i="9"/>
  <c r="C1296" i="9"/>
  <c r="I1295" i="9"/>
  <c r="C1295" i="9"/>
  <c r="I1294" i="9"/>
  <c r="C1294" i="9"/>
  <c r="I1293" i="9"/>
  <c r="C1293" i="9"/>
  <c r="I1292" i="9"/>
  <c r="C1292" i="9"/>
  <c r="I1291" i="9"/>
  <c r="C1291" i="9"/>
  <c r="I1290" i="9"/>
  <c r="C1290" i="9"/>
  <c r="I1289" i="9"/>
  <c r="C1289" i="9"/>
  <c r="I1288" i="9"/>
  <c r="C1288" i="9"/>
  <c r="I1287" i="9"/>
  <c r="C1287" i="9"/>
  <c r="I1286" i="9"/>
  <c r="C1286" i="9"/>
  <c r="I1285" i="9"/>
  <c r="C1285" i="9"/>
  <c r="I1284" i="9"/>
  <c r="C1284" i="9"/>
  <c r="I1283" i="9"/>
  <c r="C1283" i="9"/>
  <c r="I1282" i="9"/>
  <c r="C1282" i="9"/>
  <c r="I1281" i="9"/>
  <c r="C1281" i="9"/>
  <c r="I1280" i="9"/>
  <c r="C1280" i="9"/>
  <c r="I1279" i="9"/>
  <c r="C1279" i="9"/>
  <c r="I1278" i="9"/>
  <c r="C1278" i="9"/>
  <c r="I1277" i="9"/>
  <c r="C1277" i="9"/>
  <c r="I1276" i="9"/>
  <c r="C1276" i="9"/>
  <c r="I1275" i="9"/>
  <c r="C1275" i="9"/>
  <c r="I1274" i="9"/>
  <c r="C1274" i="9"/>
  <c r="I1273" i="9"/>
  <c r="C1273" i="9"/>
  <c r="I1272" i="9"/>
  <c r="C1272" i="9"/>
  <c r="I1271" i="9"/>
  <c r="C1271" i="9"/>
  <c r="I1270" i="9"/>
  <c r="C1270" i="9"/>
  <c r="I1269" i="9"/>
  <c r="C1269" i="9"/>
  <c r="I1268" i="9"/>
  <c r="C1268" i="9"/>
  <c r="I1267" i="9"/>
  <c r="C1267" i="9"/>
  <c r="I1266" i="9"/>
  <c r="C1266" i="9"/>
  <c r="I1265" i="9"/>
  <c r="C1265" i="9"/>
  <c r="I1264" i="9"/>
  <c r="C1264" i="9"/>
  <c r="I1263" i="9"/>
  <c r="C1263" i="9"/>
  <c r="I1262" i="9"/>
  <c r="C1262" i="9"/>
  <c r="I1261" i="9"/>
  <c r="C1261" i="9"/>
  <c r="I1260" i="9"/>
  <c r="C1260" i="9"/>
  <c r="I1259" i="9"/>
  <c r="C1259" i="9"/>
  <c r="I1258" i="9"/>
  <c r="C1258" i="9"/>
  <c r="I1257" i="9"/>
  <c r="C1257" i="9"/>
  <c r="I1256" i="9"/>
  <c r="C1256" i="9"/>
  <c r="I1255" i="9"/>
  <c r="C1255" i="9"/>
  <c r="I1254" i="9"/>
  <c r="C1254" i="9"/>
  <c r="I1253" i="9"/>
  <c r="C1253" i="9"/>
  <c r="I1252" i="9"/>
  <c r="C1252" i="9"/>
  <c r="I1251" i="9"/>
  <c r="C1251" i="9"/>
  <c r="I1250" i="9"/>
  <c r="C1250" i="9"/>
  <c r="I1249" i="9"/>
  <c r="C1249" i="9"/>
  <c r="I1248" i="9"/>
  <c r="C1248" i="9"/>
  <c r="I1247" i="9"/>
  <c r="C1247" i="9"/>
  <c r="I1246" i="9"/>
  <c r="C1246" i="9"/>
  <c r="I1245" i="9"/>
  <c r="C1245" i="9"/>
  <c r="I1244" i="9"/>
  <c r="C1244" i="9"/>
  <c r="I1243" i="9"/>
  <c r="C1243" i="9"/>
  <c r="I1242" i="9"/>
  <c r="C1242" i="9"/>
  <c r="I1241" i="9"/>
  <c r="C1241" i="9"/>
  <c r="I1240" i="9"/>
  <c r="C1240" i="9"/>
  <c r="I1239" i="9"/>
  <c r="C1239" i="9"/>
  <c r="I1238" i="9"/>
  <c r="C1238" i="9"/>
  <c r="I1237" i="9"/>
  <c r="C1237" i="9"/>
  <c r="I1236" i="9"/>
  <c r="C1236" i="9"/>
  <c r="I1235" i="9"/>
  <c r="C1235" i="9"/>
  <c r="I1234" i="9"/>
  <c r="C1234" i="9"/>
  <c r="I1233" i="9"/>
  <c r="C1233" i="9"/>
  <c r="I1232" i="9"/>
  <c r="C1232" i="9"/>
  <c r="I1231" i="9"/>
  <c r="C1231" i="9"/>
  <c r="I1230" i="9"/>
  <c r="C1230" i="9"/>
  <c r="I1229" i="9"/>
  <c r="C1229" i="9"/>
  <c r="I1228" i="9"/>
  <c r="C1228" i="9"/>
  <c r="I1227" i="9"/>
  <c r="C1227" i="9"/>
  <c r="I1226" i="9"/>
  <c r="C1226" i="9"/>
  <c r="I1225" i="9"/>
  <c r="C1225" i="9"/>
  <c r="I1224" i="9"/>
  <c r="C1224" i="9"/>
  <c r="I1223" i="9"/>
  <c r="C1223" i="9"/>
  <c r="I1222" i="9"/>
  <c r="C1222" i="9"/>
  <c r="I1221" i="9"/>
  <c r="C1221" i="9"/>
  <c r="I1220" i="9"/>
  <c r="C1220" i="9"/>
  <c r="I1219" i="9"/>
  <c r="C1219" i="9"/>
  <c r="I1218" i="9"/>
  <c r="C1218" i="9"/>
  <c r="I1217" i="9"/>
  <c r="C1217" i="9"/>
  <c r="I1216" i="9"/>
  <c r="C1216" i="9"/>
  <c r="I1215" i="9"/>
  <c r="C1215" i="9"/>
  <c r="I1214" i="9"/>
  <c r="C1214" i="9"/>
  <c r="I1213" i="9"/>
  <c r="C1213" i="9"/>
  <c r="I1212" i="9"/>
  <c r="C1212" i="9"/>
  <c r="I1211" i="9"/>
  <c r="C1211" i="9"/>
  <c r="I1210" i="9"/>
  <c r="C1210" i="9"/>
  <c r="I1209" i="9"/>
  <c r="C1209" i="9"/>
  <c r="I1208" i="9"/>
  <c r="C1208" i="9"/>
  <c r="I1207" i="9"/>
  <c r="C1207" i="9"/>
  <c r="I1206" i="9"/>
  <c r="C1206" i="9"/>
  <c r="I1205" i="9"/>
  <c r="C1205" i="9"/>
  <c r="I1204" i="9"/>
  <c r="C1204" i="9"/>
  <c r="I1203" i="9"/>
  <c r="C1203" i="9"/>
  <c r="I1202" i="9"/>
  <c r="C1202" i="9"/>
  <c r="I1201" i="9"/>
  <c r="C1201" i="9"/>
  <c r="I1200" i="9"/>
  <c r="C1200" i="9"/>
  <c r="I1199" i="9"/>
  <c r="C1199" i="9"/>
  <c r="I1198" i="9"/>
  <c r="C1198" i="9"/>
  <c r="I1197" i="9"/>
  <c r="C1197" i="9"/>
  <c r="I1196" i="9"/>
  <c r="C1196" i="9"/>
  <c r="I1195" i="9"/>
  <c r="C1195" i="9"/>
  <c r="I1194" i="9"/>
  <c r="C1194" i="9"/>
  <c r="I1193" i="9"/>
  <c r="C1193" i="9"/>
  <c r="I1192" i="9"/>
  <c r="C1192" i="9"/>
  <c r="I1191" i="9"/>
  <c r="C1191" i="9"/>
  <c r="I1190" i="9"/>
  <c r="C1190" i="9"/>
  <c r="I1189" i="9"/>
  <c r="C1189" i="9"/>
  <c r="I1187" i="9"/>
  <c r="C1187" i="9"/>
  <c r="I1186" i="9"/>
  <c r="C1186" i="9"/>
  <c r="I1185" i="9"/>
  <c r="C1185" i="9"/>
  <c r="I1184" i="9"/>
  <c r="C1184" i="9"/>
  <c r="I1183" i="9"/>
  <c r="C1183" i="9"/>
  <c r="I1182" i="9"/>
  <c r="C1182" i="9"/>
  <c r="I1181" i="9"/>
  <c r="C1181" i="9"/>
  <c r="I1180" i="9"/>
  <c r="C1180" i="9"/>
  <c r="I1179" i="9"/>
  <c r="C1179" i="9"/>
  <c r="I1178" i="9"/>
  <c r="C1178" i="9"/>
  <c r="I1177" i="9"/>
  <c r="C1177" i="9"/>
  <c r="I1176" i="9"/>
  <c r="C1176" i="9"/>
  <c r="I1175" i="9"/>
  <c r="C1175" i="9"/>
  <c r="I1174" i="9"/>
  <c r="C1174" i="9"/>
  <c r="I1173" i="9"/>
  <c r="C1173" i="9"/>
  <c r="I1172" i="9"/>
  <c r="C1172" i="9"/>
  <c r="I1171" i="9"/>
  <c r="C1171" i="9"/>
  <c r="I1170" i="9"/>
  <c r="C1170" i="9"/>
  <c r="I1169" i="9"/>
  <c r="C1169" i="9"/>
  <c r="I1168" i="9"/>
  <c r="C1168" i="9"/>
  <c r="I1167" i="9"/>
  <c r="C1167" i="9"/>
  <c r="I1166" i="9"/>
  <c r="C1166" i="9"/>
  <c r="I1165" i="9"/>
  <c r="C1165" i="9"/>
  <c r="I1164" i="9"/>
  <c r="C1164" i="9"/>
  <c r="I1163" i="9"/>
  <c r="C1163" i="9"/>
  <c r="I1162" i="9"/>
  <c r="C1162" i="9"/>
  <c r="I1161" i="9"/>
  <c r="C1161" i="9"/>
  <c r="I1160" i="9"/>
  <c r="C1160" i="9"/>
  <c r="I1159" i="9"/>
  <c r="C1159" i="9"/>
  <c r="I1158" i="9"/>
  <c r="C1158" i="9"/>
  <c r="I1157" i="9"/>
  <c r="C1157" i="9"/>
  <c r="I1156" i="9"/>
  <c r="C1156" i="9"/>
  <c r="I1155" i="9"/>
  <c r="C1155" i="9"/>
  <c r="I1154" i="9"/>
  <c r="C1154" i="9"/>
  <c r="I1153" i="9"/>
  <c r="C1153" i="9"/>
  <c r="I1152" i="9"/>
  <c r="C1152" i="9"/>
  <c r="I1151" i="9"/>
  <c r="C1151" i="9"/>
  <c r="I1150" i="9"/>
  <c r="C1150" i="9"/>
  <c r="I1149" i="9"/>
  <c r="C1149" i="9"/>
  <c r="I1148" i="9"/>
  <c r="C1148" i="9"/>
  <c r="I1147" i="9"/>
  <c r="C1147" i="9"/>
  <c r="I1146" i="9"/>
  <c r="C1146" i="9"/>
  <c r="I1145" i="9"/>
  <c r="C1145" i="9"/>
  <c r="I1144" i="9"/>
  <c r="C1144" i="9"/>
  <c r="I1143" i="9"/>
  <c r="C1143" i="9"/>
  <c r="I1142" i="9"/>
  <c r="C1142" i="9"/>
  <c r="I1141" i="9"/>
  <c r="C1141" i="9"/>
  <c r="I1140" i="9"/>
  <c r="C1140" i="9"/>
  <c r="I1139" i="9"/>
  <c r="C1139" i="9"/>
  <c r="I1138" i="9"/>
  <c r="C1138" i="9"/>
  <c r="I1137" i="9"/>
  <c r="C1137" i="9"/>
  <c r="I1136" i="9"/>
  <c r="C1136" i="9"/>
  <c r="I1135" i="9"/>
  <c r="C1135" i="9"/>
  <c r="I1134" i="9"/>
  <c r="C1134" i="9"/>
  <c r="I1133" i="9"/>
  <c r="C1133" i="9"/>
  <c r="I1132" i="9"/>
  <c r="C1132" i="9"/>
  <c r="I1131" i="9"/>
  <c r="C1131" i="9"/>
  <c r="I1130" i="9"/>
  <c r="C1130" i="9"/>
  <c r="I1129" i="9"/>
  <c r="C1129" i="9"/>
  <c r="I1128" i="9"/>
  <c r="C1128" i="9"/>
  <c r="I1127" i="9"/>
  <c r="C1127" i="9"/>
  <c r="I1126" i="9"/>
  <c r="C1126" i="9"/>
  <c r="I1125" i="9"/>
  <c r="C1125" i="9"/>
  <c r="I1124" i="9"/>
  <c r="C1124" i="9"/>
  <c r="I1123" i="9"/>
  <c r="C1123" i="9"/>
  <c r="I1122" i="9"/>
  <c r="C1122" i="9"/>
  <c r="I1121" i="9"/>
  <c r="C1121" i="9"/>
  <c r="I1120" i="9"/>
  <c r="C1120" i="9"/>
  <c r="I1119" i="9"/>
  <c r="C1119" i="9"/>
  <c r="I1118" i="9"/>
  <c r="C1118" i="9"/>
  <c r="I1117" i="9"/>
  <c r="C1117" i="9"/>
  <c r="I1116" i="9"/>
  <c r="C1116" i="9"/>
  <c r="I1115" i="9"/>
  <c r="C1115" i="9"/>
  <c r="I1114" i="9"/>
  <c r="C1114" i="9"/>
  <c r="I1113" i="9"/>
  <c r="C1113" i="9"/>
  <c r="I1112" i="9"/>
  <c r="C1112" i="9"/>
  <c r="I1111" i="9"/>
  <c r="C1111" i="9"/>
  <c r="I1110" i="9"/>
  <c r="C1110" i="9"/>
  <c r="I1109" i="9"/>
  <c r="C1109" i="9"/>
  <c r="I1108" i="9"/>
  <c r="C1108" i="9"/>
  <c r="I1107" i="9"/>
  <c r="C1107" i="9"/>
  <c r="I1106" i="9"/>
  <c r="C1106" i="9"/>
  <c r="I1105" i="9"/>
  <c r="C1105" i="9"/>
  <c r="I1104" i="9"/>
  <c r="C1104" i="9"/>
  <c r="I1103" i="9"/>
  <c r="C1103" i="9"/>
  <c r="I1102" i="9"/>
  <c r="C1102" i="9"/>
  <c r="I1101" i="9"/>
  <c r="C1101" i="9"/>
  <c r="I1100" i="9"/>
  <c r="C1100" i="9"/>
  <c r="I1099" i="9"/>
  <c r="C1099" i="9"/>
  <c r="I1098" i="9"/>
  <c r="C1098" i="9"/>
  <c r="I1097" i="9"/>
  <c r="C1097" i="9"/>
  <c r="I1096" i="9"/>
  <c r="C1096" i="9"/>
  <c r="I1095" i="9"/>
  <c r="C1095" i="9"/>
  <c r="I1094" i="9"/>
  <c r="C1094" i="9"/>
  <c r="I1093" i="9"/>
  <c r="C1093" i="9"/>
  <c r="I1092" i="9"/>
  <c r="C1092" i="9"/>
  <c r="I1091" i="9"/>
  <c r="C1091" i="9"/>
  <c r="I1090" i="9"/>
  <c r="C1090" i="9"/>
  <c r="I1089" i="9"/>
  <c r="C1089" i="9"/>
  <c r="I1088" i="9"/>
  <c r="C1088" i="9"/>
  <c r="I1087" i="9"/>
  <c r="C1087" i="9"/>
  <c r="I1086" i="9"/>
  <c r="C1086" i="9"/>
  <c r="I1085" i="9"/>
  <c r="C1085" i="9"/>
  <c r="I1084" i="9"/>
  <c r="C1084" i="9"/>
  <c r="I1083" i="9"/>
  <c r="C1083" i="9"/>
  <c r="I1082" i="9"/>
  <c r="C1082" i="9"/>
  <c r="I1081" i="9"/>
  <c r="C1081" i="9"/>
  <c r="I1080" i="9"/>
  <c r="C1080" i="9"/>
  <c r="I1079" i="9"/>
  <c r="C1079" i="9"/>
  <c r="I1078" i="9"/>
  <c r="C1078" i="9"/>
  <c r="I1077" i="9"/>
  <c r="C1077" i="9"/>
  <c r="I1076" i="9"/>
  <c r="C1076" i="9"/>
  <c r="I1075" i="9"/>
  <c r="C1075" i="9"/>
  <c r="I1074" i="9"/>
  <c r="C1074" i="9"/>
  <c r="I1073" i="9"/>
  <c r="C1073" i="9"/>
  <c r="I1072" i="9"/>
  <c r="C1072" i="9"/>
  <c r="I1071" i="9"/>
  <c r="C1071" i="9"/>
  <c r="I1070" i="9"/>
  <c r="C1070" i="9"/>
  <c r="I1069" i="9"/>
  <c r="C1069" i="9"/>
  <c r="I1068" i="9"/>
  <c r="C1068" i="9"/>
  <c r="I1067" i="9"/>
  <c r="C1067" i="9"/>
  <c r="I1066" i="9"/>
  <c r="C1066" i="9"/>
  <c r="I1065" i="9"/>
  <c r="C1065" i="9"/>
  <c r="I1064" i="9"/>
  <c r="C1064" i="9"/>
  <c r="I1063" i="9"/>
  <c r="C1063" i="9"/>
  <c r="I1062" i="9"/>
  <c r="C1062" i="9"/>
  <c r="I1061" i="9"/>
  <c r="C1061" i="9"/>
  <c r="I1060" i="9"/>
  <c r="C1060" i="9"/>
  <c r="I1059" i="9"/>
  <c r="C1059" i="9"/>
  <c r="I1058" i="9"/>
  <c r="C1058" i="9"/>
  <c r="I1057" i="9"/>
  <c r="C1057" i="9"/>
  <c r="I1056" i="9"/>
  <c r="C1056" i="9"/>
  <c r="I1055" i="9"/>
  <c r="C1055" i="9"/>
  <c r="I1054" i="9"/>
  <c r="C1054" i="9"/>
  <c r="I1053" i="9"/>
  <c r="C1053" i="9"/>
  <c r="I1052" i="9"/>
  <c r="C1052" i="9"/>
  <c r="I1051" i="9"/>
  <c r="C1051" i="9"/>
  <c r="I1050" i="9"/>
  <c r="C1050" i="9"/>
  <c r="I1049" i="9"/>
  <c r="C1049" i="9"/>
  <c r="I1048" i="9"/>
  <c r="C1048" i="9"/>
  <c r="I1047" i="9"/>
  <c r="C1047" i="9"/>
  <c r="I1046" i="9"/>
  <c r="C1046" i="9"/>
  <c r="I1045" i="9"/>
  <c r="C1045" i="9"/>
  <c r="I1044" i="9"/>
  <c r="C1044" i="9"/>
  <c r="I1043" i="9"/>
  <c r="C1043" i="9"/>
  <c r="I1042" i="9"/>
  <c r="C1042" i="9"/>
  <c r="I1041" i="9"/>
  <c r="C1041" i="9"/>
  <c r="I1040" i="9"/>
  <c r="C1040" i="9"/>
  <c r="I1039" i="9"/>
  <c r="C1039" i="9"/>
  <c r="I1038" i="9"/>
  <c r="C1038" i="9"/>
  <c r="I1037" i="9"/>
  <c r="C1037" i="9"/>
  <c r="I1036" i="9"/>
  <c r="C1036" i="9"/>
  <c r="I1035" i="9"/>
  <c r="C1035" i="9"/>
  <c r="I1034" i="9"/>
  <c r="C1034" i="9"/>
  <c r="I1033" i="9"/>
  <c r="C1033" i="9"/>
  <c r="I1032" i="9"/>
  <c r="C1032" i="9"/>
  <c r="I1031" i="9"/>
  <c r="C1031" i="9"/>
  <c r="I1030" i="9"/>
  <c r="C1030" i="9"/>
  <c r="I1029" i="9"/>
  <c r="C1029" i="9"/>
  <c r="I1028" i="9"/>
  <c r="C1028" i="9"/>
  <c r="I1027" i="9"/>
  <c r="C1027" i="9"/>
  <c r="I1026" i="9"/>
  <c r="C1026" i="9"/>
  <c r="I1025" i="9"/>
  <c r="C1025" i="9"/>
  <c r="I1024" i="9"/>
  <c r="C1024" i="9"/>
  <c r="I1023" i="9"/>
  <c r="C1023" i="9"/>
  <c r="I1022" i="9"/>
  <c r="C1022" i="9"/>
  <c r="I1021" i="9"/>
  <c r="C1021" i="9"/>
  <c r="I1020" i="9"/>
  <c r="C1020" i="9"/>
  <c r="I1019" i="9"/>
  <c r="C1019" i="9"/>
  <c r="I1018" i="9"/>
  <c r="C1018" i="9"/>
  <c r="I1017" i="9"/>
  <c r="C1017" i="9"/>
  <c r="I1016" i="9"/>
  <c r="C1016" i="9"/>
  <c r="I1015" i="9"/>
  <c r="C1015" i="9"/>
  <c r="I1014" i="9"/>
  <c r="C1014" i="9"/>
  <c r="I1013" i="9"/>
  <c r="C1013" i="9"/>
  <c r="I1012" i="9"/>
  <c r="C1012" i="9"/>
  <c r="I1011" i="9"/>
  <c r="C1011" i="9"/>
  <c r="I1010" i="9"/>
  <c r="C1010" i="9"/>
  <c r="I1009" i="9"/>
  <c r="C1009" i="9"/>
  <c r="I1008" i="9"/>
  <c r="C1008" i="9"/>
  <c r="I1007" i="9"/>
  <c r="C1007" i="9"/>
  <c r="I1006" i="9"/>
  <c r="C1006" i="9"/>
  <c r="I1005" i="9"/>
  <c r="C1005" i="9"/>
  <c r="I1004" i="9"/>
  <c r="C1004" i="9"/>
  <c r="I1003" i="9"/>
  <c r="C1003" i="9"/>
  <c r="I1002" i="9"/>
  <c r="C1002" i="9"/>
  <c r="I1001" i="9"/>
  <c r="C1001" i="9"/>
  <c r="I1000" i="9"/>
  <c r="C1000" i="9"/>
  <c r="I999" i="9"/>
  <c r="C999" i="9"/>
  <c r="I998" i="9"/>
  <c r="C998" i="9"/>
  <c r="I997" i="9"/>
  <c r="C997" i="9"/>
  <c r="I996" i="9"/>
  <c r="C996" i="9"/>
  <c r="I995" i="9"/>
  <c r="C995" i="9"/>
  <c r="I994" i="9"/>
  <c r="C994" i="9"/>
  <c r="I993" i="9"/>
  <c r="C993" i="9"/>
  <c r="I992" i="9"/>
  <c r="C992" i="9"/>
  <c r="I991" i="9"/>
  <c r="C991" i="9"/>
  <c r="I990" i="9"/>
  <c r="C990" i="9"/>
  <c r="I989" i="9"/>
  <c r="C989" i="9"/>
  <c r="I988" i="9"/>
  <c r="C988" i="9"/>
  <c r="I987" i="9"/>
  <c r="C987" i="9"/>
  <c r="I986" i="9"/>
  <c r="C986" i="9"/>
  <c r="I985" i="9"/>
  <c r="C985" i="9"/>
  <c r="I984" i="9"/>
  <c r="C984" i="9"/>
  <c r="I983" i="9"/>
  <c r="C983" i="9"/>
  <c r="I982" i="9"/>
  <c r="C982" i="9"/>
  <c r="I981" i="9"/>
  <c r="C981" i="9"/>
  <c r="I980" i="9"/>
  <c r="C980" i="9"/>
  <c r="I979" i="9"/>
  <c r="C979" i="9"/>
  <c r="I978" i="9"/>
  <c r="C978" i="9"/>
  <c r="I977" i="9"/>
  <c r="C977" i="9"/>
  <c r="I976" i="9"/>
  <c r="C976" i="9"/>
  <c r="I975" i="9"/>
  <c r="C975" i="9"/>
  <c r="I974" i="9"/>
  <c r="C974" i="9"/>
  <c r="I973" i="9"/>
  <c r="C973" i="9"/>
  <c r="I972" i="9"/>
  <c r="C972" i="9"/>
  <c r="I971" i="9"/>
  <c r="C971" i="9"/>
  <c r="I970" i="9"/>
  <c r="C970" i="9"/>
  <c r="I969" i="9"/>
  <c r="C969" i="9"/>
  <c r="I968" i="9"/>
  <c r="C968" i="9"/>
  <c r="I967" i="9"/>
  <c r="C967" i="9"/>
  <c r="I966" i="9"/>
  <c r="C966" i="9"/>
  <c r="I965" i="9"/>
  <c r="C965" i="9"/>
  <c r="I964" i="9"/>
  <c r="C964" i="9"/>
  <c r="I963" i="9"/>
  <c r="C963" i="9"/>
  <c r="I962" i="9"/>
  <c r="C962" i="9"/>
  <c r="I961" i="9"/>
  <c r="C961" i="9"/>
  <c r="I960" i="9"/>
  <c r="C960" i="9"/>
  <c r="I959" i="9"/>
  <c r="C959" i="9"/>
  <c r="I958" i="9"/>
  <c r="C958" i="9"/>
  <c r="I957" i="9"/>
  <c r="C957" i="9"/>
  <c r="I956" i="9"/>
  <c r="C956" i="9"/>
  <c r="I955" i="9"/>
  <c r="C955" i="9"/>
  <c r="I954" i="9"/>
  <c r="C954" i="9"/>
  <c r="I953" i="9"/>
  <c r="C953" i="9"/>
  <c r="I952" i="9"/>
  <c r="C952" i="9"/>
  <c r="I951" i="9"/>
  <c r="C951" i="9"/>
  <c r="I950" i="9"/>
  <c r="C950" i="9"/>
  <c r="I949" i="9"/>
  <c r="C949" i="9"/>
  <c r="I948" i="9"/>
  <c r="C948" i="9"/>
  <c r="I947" i="9"/>
  <c r="C947" i="9"/>
  <c r="I946" i="9"/>
  <c r="C946" i="9"/>
  <c r="I945" i="9"/>
  <c r="C945" i="9"/>
  <c r="I944" i="9"/>
  <c r="C944" i="9"/>
  <c r="I943" i="9"/>
  <c r="C943" i="9"/>
  <c r="I942" i="9"/>
  <c r="C942" i="9"/>
  <c r="I941" i="9"/>
  <c r="C941" i="9"/>
  <c r="I940" i="9"/>
  <c r="C940" i="9"/>
  <c r="I939" i="9"/>
  <c r="C939" i="9"/>
  <c r="I938" i="9"/>
  <c r="C938" i="9"/>
  <c r="I937" i="9"/>
  <c r="C937" i="9"/>
  <c r="I936" i="9"/>
  <c r="C936" i="9"/>
  <c r="I935" i="9"/>
  <c r="C935" i="9"/>
  <c r="I934" i="9"/>
  <c r="C934" i="9"/>
  <c r="I933" i="9"/>
  <c r="C933" i="9"/>
  <c r="I932" i="9"/>
  <c r="C932" i="9"/>
  <c r="I931" i="9"/>
  <c r="C931" i="9"/>
  <c r="I930" i="9"/>
  <c r="C930" i="9"/>
  <c r="I929" i="9"/>
  <c r="C929" i="9"/>
  <c r="I928" i="9"/>
  <c r="C928" i="9"/>
  <c r="I927" i="9"/>
  <c r="C927" i="9"/>
  <c r="I926" i="9"/>
  <c r="C926" i="9"/>
  <c r="I925" i="9"/>
  <c r="C925" i="9"/>
  <c r="I924" i="9"/>
  <c r="C924" i="9"/>
  <c r="I923" i="9"/>
  <c r="C923" i="9"/>
  <c r="I922" i="9"/>
  <c r="C922" i="9"/>
  <c r="I921" i="9"/>
  <c r="C921" i="9"/>
  <c r="I920" i="9"/>
  <c r="C920" i="9"/>
  <c r="I919" i="9"/>
  <c r="C919" i="9"/>
  <c r="I918" i="9"/>
  <c r="C918" i="9"/>
  <c r="I917" i="9"/>
  <c r="C917" i="9"/>
  <c r="I916" i="9"/>
  <c r="C916" i="9"/>
  <c r="I915" i="9"/>
  <c r="C915" i="9"/>
  <c r="I914" i="9"/>
  <c r="C914" i="9"/>
  <c r="I913" i="9"/>
  <c r="C913" i="9"/>
  <c r="I912" i="9"/>
  <c r="C912" i="9"/>
  <c r="I911" i="9"/>
  <c r="C911" i="9"/>
  <c r="I910" i="9"/>
  <c r="C910" i="9"/>
  <c r="I909" i="9"/>
  <c r="C909" i="9"/>
  <c r="I908" i="9"/>
  <c r="C908" i="9"/>
  <c r="I907" i="9"/>
  <c r="C907" i="9"/>
  <c r="I906" i="9"/>
  <c r="C906" i="9"/>
  <c r="I905" i="9"/>
  <c r="C905" i="9"/>
  <c r="I904" i="9"/>
  <c r="C904" i="9"/>
  <c r="I903" i="9"/>
  <c r="C903" i="9"/>
  <c r="I902" i="9"/>
  <c r="C902" i="9"/>
  <c r="I901" i="9"/>
  <c r="C901" i="9"/>
  <c r="I900" i="9"/>
  <c r="C900" i="9"/>
  <c r="I899" i="9"/>
  <c r="C899" i="9"/>
  <c r="I898" i="9"/>
  <c r="C898" i="9"/>
  <c r="I897" i="9"/>
  <c r="C897" i="9"/>
  <c r="I896" i="9"/>
  <c r="C896" i="9"/>
  <c r="I895" i="9"/>
  <c r="C895" i="9"/>
  <c r="I894" i="9"/>
  <c r="C894" i="9"/>
  <c r="I893" i="9"/>
  <c r="C893" i="9"/>
  <c r="I892" i="9"/>
  <c r="C892" i="9"/>
  <c r="I891" i="9"/>
  <c r="C891" i="9"/>
  <c r="I890" i="9"/>
  <c r="C890" i="9"/>
  <c r="I889" i="9"/>
  <c r="C889" i="9"/>
  <c r="I888" i="9"/>
  <c r="C888" i="9"/>
  <c r="I887" i="9"/>
  <c r="C887" i="9"/>
  <c r="I886" i="9"/>
  <c r="C886" i="9"/>
  <c r="I885" i="9"/>
  <c r="C885" i="9"/>
  <c r="I884" i="9"/>
  <c r="C884" i="9"/>
  <c r="I883" i="9"/>
  <c r="C883" i="9"/>
  <c r="I882" i="9"/>
  <c r="C882" i="9"/>
  <c r="I881" i="9"/>
  <c r="C881" i="9"/>
  <c r="I880" i="9"/>
  <c r="C880" i="9"/>
  <c r="I879" i="9"/>
  <c r="C879" i="9"/>
  <c r="I878" i="9"/>
  <c r="C878" i="9"/>
  <c r="I877" i="9"/>
  <c r="C877" i="9"/>
  <c r="I876" i="9"/>
  <c r="C876" i="9"/>
  <c r="I875" i="9"/>
  <c r="C875" i="9"/>
  <c r="I874" i="9"/>
  <c r="C874" i="9"/>
  <c r="I873" i="9"/>
  <c r="C873" i="9"/>
  <c r="I872" i="9"/>
  <c r="C872" i="9"/>
  <c r="I871" i="9"/>
  <c r="C871" i="9"/>
  <c r="I870" i="9"/>
  <c r="C870" i="9"/>
  <c r="I869" i="9"/>
  <c r="C869" i="9"/>
  <c r="I868" i="9"/>
  <c r="C868" i="9"/>
  <c r="I867" i="9"/>
  <c r="C867" i="9"/>
  <c r="I866" i="9"/>
  <c r="C866" i="9"/>
  <c r="I865" i="9"/>
  <c r="C865" i="9"/>
  <c r="I864" i="9"/>
  <c r="C864" i="9"/>
  <c r="I863" i="9"/>
  <c r="C863" i="9"/>
  <c r="I862" i="9"/>
  <c r="C862" i="9"/>
  <c r="I861" i="9"/>
  <c r="C861" i="9"/>
  <c r="I860" i="9"/>
  <c r="C860" i="9"/>
  <c r="I859" i="9"/>
  <c r="C859" i="9"/>
  <c r="I858" i="9"/>
  <c r="C858" i="9"/>
  <c r="I857" i="9"/>
  <c r="C857" i="9"/>
  <c r="I856" i="9"/>
  <c r="C856" i="9"/>
  <c r="I855" i="9"/>
  <c r="C855" i="9"/>
  <c r="I854" i="9"/>
  <c r="C854" i="9"/>
  <c r="I853" i="9"/>
  <c r="C853" i="9"/>
  <c r="I852" i="9"/>
  <c r="C852" i="9"/>
  <c r="I851" i="9"/>
  <c r="C851" i="9"/>
  <c r="I850" i="9"/>
  <c r="C850" i="9"/>
  <c r="I849" i="9"/>
  <c r="C849" i="9"/>
  <c r="I848" i="9"/>
  <c r="C848" i="9"/>
  <c r="I847" i="9"/>
  <c r="C847" i="9"/>
  <c r="I846" i="9"/>
  <c r="C846" i="9"/>
  <c r="I845" i="9"/>
  <c r="C845" i="9"/>
  <c r="I844" i="9"/>
  <c r="C844" i="9"/>
  <c r="I843" i="9"/>
  <c r="C843" i="9"/>
  <c r="I842" i="9"/>
  <c r="C842" i="9"/>
  <c r="I841" i="9"/>
  <c r="C841" i="9"/>
  <c r="I840" i="9"/>
  <c r="C840" i="9"/>
  <c r="I839" i="9"/>
  <c r="C839" i="9"/>
  <c r="I838" i="9"/>
  <c r="C838" i="9"/>
  <c r="I837" i="9"/>
  <c r="C837" i="9"/>
  <c r="I836" i="9"/>
  <c r="C836" i="9"/>
  <c r="I835" i="9"/>
  <c r="C835" i="9"/>
  <c r="I834" i="9"/>
  <c r="C834" i="9"/>
  <c r="I833" i="9"/>
  <c r="C833" i="9"/>
  <c r="I832" i="9"/>
  <c r="C832" i="9"/>
  <c r="I831" i="9"/>
  <c r="C831" i="9"/>
  <c r="I830" i="9"/>
  <c r="C830" i="9"/>
  <c r="I829" i="9"/>
  <c r="C829" i="9"/>
  <c r="I828" i="9"/>
  <c r="C828" i="9"/>
  <c r="I827" i="9"/>
  <c r="C827" i="9"/>
  <c r="I826" i="9"/>
  <c r="C826" i="9"/>
  <c r="I825" i="9"/>
  <c r="C825" i="9"/>
  <c r="I824" i="9"/>
  <c r="C824" i="9"/>
  <c r="I823" i="9"/>
  <c r="C823" i="9"/>
  <c r="I822" i="9"/>
  <c r="C822" i="9"/>
  <c r="I821" i="9"/>
  <c r="C821" i="9"/>
  <c r="I820" i="9"/>
  <c r="C820" i="9"/>
  <c r="I819" i="9"/>
  <c r="C819" i="9"/>
  <c r="I818" i="9"/>
  <c r="C818" i="9"/>
  <c r="I817" i="9"/>
  <c r="C817" i="9"/>
  <c r="I816" i="9"/>
  <c r="C816" i="9"/>
  <c r="I815" i="9"/>
  <c r="C815" i="9"/>
  <c r="I814" i="9"/>
  <c r="C814" i="9"/>
  <c r="I813" i="9"/>
  <c r="C813" i="9"/>
  <c r="I812" i="9"/>
  <c r="C812" i="9"/>
  <c r="I811" i="9"/>
  <c r="C811" i="9"/>
  <c r="I810" i="9"/>
  <c r="C810" i="9"/>
  <c r="I809" i="9"/>
  <c r="C809" i="9"/>
  <c r="I808" i="9"/>
  <c r="C808" i="9"/>
  <c r="I807" i="9"/>
  <c r="C807" i="9"/>
  <c r="I806" i="9"/>
  <c r="C806" i="9"/>
  <c r="I805" i="9"/>
  <c r="C805" i="9"/>
  <c r="I804" i="9"/>
  <c r="C804" i="9"/>
  <c r="I803" i="9"/>
  <c r="C803" i="9"/>
  <c r="I802" i="9"/>
  <c r="C802" i="9"/>
  <c r="I801" i="9"/>
  <c r="C801" i="9"/>
  <c r="I800" i="9"/>
  <c r="C800" i="9"/>
  <c r="I799" i="9"/>
  <c r="C799" i="9"/>
  <c r="I798" i="9"/>
  <c r="C798" i="9"/>
  <c r="I797" i="9"/>
  <c r="C797" i="9"/>
  <c r="I796" i="9"/>
  <c r="C796" i="9"/>
  <c r="I795" i="9"/>
  <c r="C795" i="9"/>
  <c r="I794" i="9"/>
  <c r="C794" i="9"/>
  <c r="I793" i="9"/>
  <c r="C793" i="9"/>
  <c r="I792" i="9"/>
  <c r="C792" i="9"/>
  <c r="I791" i="9"/>
  <c r="C791" i="9"/>
  <c r="I790" i="9"/>
  <c r="C790" i="9"/>
  <c r="I789" i="9"/>
  <c r="C789" i="9"/>
  <c r="I788" i="9"/>
  <c r="C788" i="9"/>
  <c r="I787" i="9"/>
  <c r="C787" i="9"/>
  <c r="I786" i="9"/>
  <c r="C786" i="9"/>
  <c r="I785" i="9"/>
  <c r="C785" i="9"/>
  <c r="I784" i="9"/>
  <c r="C784" i="9"/>
  <c r="I783" i="9"/>
  <c r="C783" i="9"/>
  <c r="I782" i="9"/>
  <c r="C782" i="9"/>
  <c r="I781" i="9"/>
  <c r="C781" i="9"/>
  <c r="I780" i="9"/>
  <c r="C780" i="9"/>
  <c r="I779" i="9"/>
  <c r="C779" i="9"/>
  <c r="I778" i="9"/>
  <c r="C778" i="9"/>
  <c r="I777" i="9"/>
  <c r="C777" i="9"/>
  <c r="I776" i="9"/>
  <c r="C776" i="9"/>
  <c r="I775" i="9"/>
  <c r="C775" i="9"/>
  <c r="I774" i="9"/>
  <c r="C774" i="9"/>
  <c r="I773" i="9"/>
  <c r="C773" i="9"/>
  <c r="I772" i="9"/>
  <c r="C772" i="9"/>
  <c r="I771" i="9"/>
  <c r="C771" i="9"/>
  <c r="I770" i="9"/>
  <c r="C770" i="9"/>
  <c r="I769" i="9"/>
  <c r="C769" i="9"/>
  <c r="I768" i="9"/>
  <c r="C768" i="9"/>
  <c r="I767" i="9"/>
  <c r="C767" i="9"/>
  <c r="I766" i="9"/>
  <c r="C766" i="9"/>
  <c r="I765" i="9"/>
  <c r="C765" i="9"/>
  <c r="I764" i="9"/>
  <c r="C764" i="9"/>
  <c r="I763" i="9"/>
  <c r="C763" i="9"/>
  <c r="I762" i="9"/>
  <c r="C762" i="9"/>
  <c r="I761" i="9"/>
  <c r="C761" i="9"/>
  <c r="I760" i="9"/>
  <c r="C760" i="9"/>
  <c r="I759" i="9"/>
  <c r="C759" i="9"/>
  <c r="I758" i="9"/>
  <c r="C758" i="9"/>
  <c r="I757" i="9"/>
  <c r="C757" i="9"/>
  <c r="I756" i="9"/>
  <c r="C756" i="9"/>
  <c r="I755" i="9"/>
  <c r="C755" i="9"/>
  <c r="I754" i="9"/>
  <c r="C754" i="9"/>
  <c r="I753" i="9"/>
  <c r="C753" i="9"/>
  <c r="I752" i="9"/>
  <c r="C752" i="9"/>
  <c r="I751" i="9"/>
  <c r="C751" i="9"/>
  <c r="I750" i="9"/>
  <c r="C750" i="9"/>
  <c r="I749" i="9"/>
  <c r="C749" i="9"/>
  <c r="I748" i="9"/>
  <c r="C748" i="9"/>
  <c r="I747" i="9"/>
  <c r="C747" i="9"/>
  <c r="I746" i="9"/>
  <c r="C746" i="9"/>
  <c r="I745" i="9"/>
  <c r="C745" i="9"/>
  <c r="I744" i="9"/>
  <c r="C744" i="9"/>
  <c r="I743" i="9"/>
  <c r="C743" i="9"/>
  <c r="I742" i="9"/>
  <c r="C742" i="9"/>
  <c r="I741" i="9"/>
  <c r="C741" i="9"/>
  <c r="I740" i="9"/>
  <c r="C740" i="9"/>
  <c r="I739" i="9"/>
  <c r="C739" i="9"/>
  <c r="I738" i="9"/>
  <c r="C738" i="9"/>
  <c r="I737" i="9"/>
  <c r="C737" i="9"/>
  <c r="I736" i="9"/>
  <c r="C736" i="9"/>
  <c r="I735" i="9"/>
  <c r="C735" i="9"/>
  <c r="I734" i="9"/>
  <c r="C734" i="9"/>
  <c r="I733" i="9"/>
  <c r="C733" i="9"/>
  <c r="I732" i="9"/>
  <c r="C732" i="9"/>
  <c r="I731" i="9"/>
  <c r="C731" i="9"/>
  <c r="I730" i="9"/>
  <c r="C730" i="9"/>
  <c r="I729" i="9"/>
  <c r="C729" i="9"/>
  <c r="I728" i="9"/>
  <c r="C728" i="9"/>
  <c r="I727" i="9"/>
  <c r="C727" i="9"/>
  <c r="I726" i="9"/>
  <c r="C726" i="9"/>
  <c r="I725" i="9"/>
  <c r="C725" i="9"/>
  <c r="I724" i="9"/>
  <c r="C724" i="9"/>
  <c r="I723" i="9"/>
  <c r="C723" i="9"/>
  <c r="I722" i="9"/>
  <c r="C722" i="9"/>
  <c r="I721" i="9"/>
  <c r="C721" i="9"/>
  <c r="I720" i="9"/>
  <c r="C720" i="9"/>
  <c r="I719" i="9"/>
  <c r="C719" i="9"/>
  <c r="I718" i="9"/>
  <c r="C718" i="9"/>
  <c r="I717" i="9"/>
  <c r="C717" i="9"/>
  <c r="I716" i="9"/>
  <c r="C716" i="9"/>
  <c r="I715" i="9"/>
  <c r="C715" i="9"/>
  <c r="I714" i="9"/>
  <c r="C714" i="9"/>
  <c r="I713" i="9"/>
  <c r="C713" i="9"/>
  <c r="I712" i="9"/>
  <c r="C712" i="9"/>
  <c r="I711" i="9"/>
  <c r="C711" i="9"/>
  <c r="I710" i="9"/>
  <c r="C710" i="9"/>
  <c r="I709" i="9"/>
  <c r="C709" i="9"/>
  <c r="I708" i="9"/>
  <c r="C708" i="9"/>
  <c r="I707" i="9"/>
  <c r="C707" i="9"/>
  <c r="I706" i="9"/>
  <c r="C706" i="9"/>
  <c r="I705" i="9"/>
  <c r="C705" i="9"/>
  <c r="I704" i="9"/>
  <c r="C704" i="9"/>
  <c r="I703" i="9"/>
  <c r="C703" i="9"/>
  <c r="I702" i="9"/>
  <c r="C702" i="9"/>
  <c r="I701" i="9"/>
  <c r="C701" i="9"/>
  <c r="I700" i="9"/>
  <c r="C700" i="9"/>
  <c r="I699" i="9"/>
  <c r="C699" i="9"/>
  <c r="I698" i="9"/>
  <c r="C698" i="9"/>
  <c r="I697" i="9"/>
  <c r="C697" i="9"/>
  <c r="I696" i="9"/>
  <c r="C696" i="9"/>
  <c r="I695" i="9"/>
  <c r="C695" i="9"/>
  <c r="I694" i="9"/>
  <c r="C694" i="9"/>
  <c r="I693" i="9"/>
  <c r="C693" i="9"/>
  <c r="I692" i="9"/>
  <c r="C692" i="9"/>
  <c r="I691" i="9"/>
  <c r="C691" i="9"/>
  <c r="I690" i="9"/>
  <c r="C690" i="9"/>
  <c r="I689" i="9"/>
  <c r="C689" i="9"/>
  <c r="I688" i="9"/>
  <c r="C688" i="9"/>
  <c r="I687" i="9"/>
  <c r="C687" i="9"/>
  <c r="I686" i="9"/>
  <c r="C686" i="9"/>
  <c r="I685" i="9"/>
  <c r="C685" i="9"/>
  <c r="I684" i="9"/>
  <c r="C684" i="9"/>
  <c r="I683" i="9"/>
  <c r="C683" i="9"/>
  <c r="I682" i="9"/>
  <c r="C682" i="9"/>
  <c r="I681" i="9"/>
  <c r="C681" i="9"/>
  <c r="I680" i="9"/>
  <c r="C680" i="9"/>
  <c r="I679" i="9"/>
  <c r="C679" i="9"/>
  <c r="I678" i="9"/>
  <c r="C678" i="9"/>
  <c r="I677" i="9"/>
  <c r="C677" i="9"/>
  <c r="I676" i="9"/>
  <c r="C676" i="9"/>
  <c r="I675" i="9"/>
  <c r="C675" i="9"/>
  <c r="I674" i="9"/>
  <c r="C674" i="9"/>
  <c r="I673" i="9"/>
  <c r="C673" i="9"/>
  <c r="I672" i="9"/>
  <c r="C672" i="9"/>
  <c r="I671" i="9"/>
  <c r="C671" i="9"/>
  <c r="I670" i="9"/>
  <c r="C670" i="9"/>
  <c r="I669" i="9"/>
  <c r="C669" i="9"/>
  <c r="I668" i="9"/>
  <c r="C668" i="9"/>
  <c r="I667" i="9"/>
  <c r="C667" i="9"/>
  <c r="I666" i="9"/>
  <c r="C666" i="9"/>
  <c r="I665" i="9"/>
  <c r="C665" i="9"/>
  <c r="I664" i="9"/>
  <c r="C664" i="9"/>
  <c r="I663" i="9"/>
  <c r="C663" i="9"/>
  <c r="I662" i="9"/>
  <c r="C662" i="9"/>
  <c r="I661" i="9"/>
  <c r="C661" i="9"/>
  <c r="I660" i="9"/>
  <c r="C660" i="9"/>
  <c r="I659" i="9"/>
  <c r="C659" i="9"/>
  <c r="I658" i="9"/>
  <c r="C658" i="9"/>
  <c r="I657" i="9"/>
  <c r="C657" i="9"/>
  <c r="I656" i="9"/>
  <c r="C656" i="9"/>
  <c r="I655" i="9"/>
  <c r="C655" i="9"/>
  <c r="I654" i="9"/>
  <c r="C654" i="9"/>
  <c r="I653" i="9"/>
  <c r="C653" i="9"/>
  <c r="I652" i="9"/>
  <c r="C652" i="9"/>
  <c r="I651" i="9"/>
  <c r="C651" i="9"/>
  <c r="I650" i="9"/>
  <c r="C650" i="9"/>
  <c r="I649" i="9"/>
  <c r="C649" i="9"/>
  <c r="I648" i="9"/>
  <c r="C648" i="9"/>
  <c r="I647" i="9"/>
  <c r="C647" i="9"/>
  <c r="I646" i="9"/>
  <c r="C646" i="9"/>
  <c r="I645" i="9"/>
  <c r="C645" i="9"/>
  <c r="I644" i="9"/>
  <c r="C644" i="9"/>
  <c r="I643" i="9"/>
  <c r="C643" i="9"/>
  <c r="I642" i="9"/>
  <c r="C642" i="9"/>
  <c r="I641" i="9"/>
  <c r="C641" i="9"/>
  <c r="I640" i="9"/>
  <c r="C640" i="9"/>
  <c r="I639" i="9"/>
  <c r="C639" i="9"/>
  <c r="I638" i="9"/>
  <c r="C638" i="9"/>
  <c r="I637" i="9"/>
  <c r="C637" i="9"/>
  <c r="I636" i="9"/>
  <c r="C636" i="9"/>
  <c r="I635" i="9"/>
  <c r="C635" i="9"/>
  <c r="I634" i="9"/>
  <c r="C634" i="9"/>
  <c r="I633" i="9"/>
  <c r="C633" i="9"/>
  <c r="I632" i="9"/>
  <c r="C632" i="9"/>
  <c r="I631" i="9"/>
  <c r="C631" i="9"/>
  <c r="I630" i="9"/>
  <c r="C630" i="9"/>
  <c r="I629" i="9"/>
  <c r="C629" i="9"/>
  <c r="I628" i="9"/>
  <c r="C628" i="9"/>
  <c r="I627" i="9"/>
  <c r="C627" i="9"/>
  <c r="I626" i="9"/>
  <c r="C626" i="9"/>
  <c r="I625" i="9"/>
  <c r="C625" i="9"/>
  <c r="I624" i="9"/>
  <c r="C624" i="9"/>
  <c r="I623" i="9"/>
  <c r="C623" i="9"/>
  <c r="I622" i="9"/>
  <c r="C622" i="9"/>
  <c r="I621" i="9"/>
  <c r="C621" i="9"/>
  <c r="I620" i="9"/>
  <c r="C620" i="9"/>
  <c r="I619" i="9"/>
  <c r="C619" i="9"/>
  <c r="I618" i="9"/>
  <c r="C618" i="9"/>
  <c r="I617" i="9"/>
  <c r="C617" i="9"/>
  <c r="I616" i="9"/>
  <c r="C616" i="9"/>
  <c r="I615" i="9"/>
  <c r="C615" i="9"/>
  <c r="I614" i="9"/>
  <c r="C614" i="9"/>
  <c r="I613" i="9"/>
  <c r="C613" i="9"/>
  <c r="I612" i="9"/>
  <c r="C612" i="9"/>
  <c r="I611" i="9"/>
  <c r="C611" i="9"/>
  <c r="I610" i="9"/>
  <c r="C610" i="9"/>
  <c r="I609" i="9"/>
  <c r="C609" i="9"/>
  <c r="I608" i="9"/>
  <c r="C608" i="9"/>
  <c r="I607" i="9"/>
  <c r="C607" i="9"/>
  <c r="I606" i="9"/>
  <c r="C606" i="9"/>
  <c r="I605" i="9"/>
  <c r="C605" i="9"/>
  <c r="I604" i="9"/>
  <c r="C604" i="9"/>
  <c r="I603" i="9"/>
  <c r="C603" i="9"/>
  <c r="I602" i="9"/>
  <c r="C602" i="9"/>
  <c r="I601" i="9"/>
  <c r="C601" i="9"/>
  <c r="I600" i="9"/>
  <c r="C600" i="9"/>
  <c r="I599" i="9"/>
  <c r="C599" i="9"/>
  <c r="I598" i="9"/>
  <c r="C598" i="9"/>
  <c r="I597" i="9"/>
  <c r="C597" i="9"/>
  <c r="I596" i="9"/>
  <c r="C596" i="9"/>
  <c r="I595" i="9"/>
  <c r="C595" i="9"/>
  <c r="I594" i="9"/>
  <c r="C594" i="9"/>
  <c r="I593" i="9"/>
  <c r="C593" i="9"/>
  <c r="I592" i="9"/>
  <c r="C592" i="9"/>
  <c r="I591" i="9"/>
  <c r="C591" i="9"/>
  <c r="I590" i="9"/>
  <c r="C590" i="9"/>
  <c r="I589" i="9"/>
  <c r="C589" i="9"/>
  <c r="I588" i="9"/>
  <c r="C588" i="9"/>
  <c r="I587" i="9"/>
  <c r="C587" i="9"/>
  <c r="I586" i="9"/>
  <c r="C586" i="9"/>
  <c r="I585" i="9"/>
  <c r="C585" i="9"/>
  <c r="I584" i="9"/>
  <c r="C584" i="9"/>
  <c r="I583" i="9"/>
  <c r="C583" i="9"/>
  <c r="I582" i="9"/>
  <c r="C582" i="9"/>
  <c r="I581" i="9"/>
  <c r="C581" i="9"/>
  <c r="I580" i="9"/>
  <c r="C580" i="9"/>
  <c r="I579" i="9"/>
  <c r="C579" i="9"/>
  <c r="I578" i="9"/>
  <c r="C578" i="9"/>
  <c r="I577" i="9"/>
  <c r="C577" i="9"/>
  <c r="I576" i="9"/>
  <c r="C576" i="9"/>
  <c r="I575" i="9"/>
  <c r="C575" i="9"/>
  <c r="I574" i="9"/>
  <c r="C574" i="9"/>
  <c r="I573" i="9"/>
  <c r="C573" i="9"/>
  <c r="I572" i="9"/>
  <c r="C572" i="9"/>
  <c r="I571" i="9"/>
  <c r="C571" i="9"/>
  <c r="I570" i="9"/>
  <c r="C570" i="9"/>
  <c r="I569" i="9"/>
  <c r="C569" i="9"/>
  <c r="I568" i="9"/>
  <c r="C568" i="9"/>
  <c r="I567" i="9"/>
  <c r="C567" i="9"/>
  <c r="I566" i="9"/>
  <c r="C566" i="9"/>
  <c r="I565" i="9"/>
  <c r="C565" i="9"/>
  <c r="I564" i="9"/>
  <c r="C564" i="9"/>
  <c r="I563" i="9"/>
  <c r="C563" i="9"/>
  <c r="I562" i="9"/>
  <c r="C562" i="9"/>
  <c r="I561" i="9"/>
  <c r="C561" i="9"/>
  <c r="I560" i="9"/>
  <c r="C560" i="9"/>
  <c r="I559" i="9"/>
  <c r="C559" i="9"/>
  <c r="I558" i="9"/>
  <c r="C558" i="9"/>
  <c r="I557" i="9"/>
  <c r="C557" i="9"/>
  <c r="I556" i="9"/>
  <c r="C556" i="9"/>
  <c r="I555" i="9"/>
  <c r="C555" i="9"/>
  <c r="I554" i="9"/>
  <c r="C554" i="9"/>
  <c r="I553" i="9"/>
  <c r="C553" i="9"/>
  <c r="I552" i="9"/>
  <c r="C552" i="9"/>
  <c r="I551" i="9"/>
  <c r="C551" i="9"/>
  <c r="I550" i="9"/>
  <c r="C550" i="9"/>
  <c r="I549" i="9"/>
  <c r="C549" i="9"/>
  <c r="I548" i="9"/>
  <c r="C548" i="9"/>
  <c r="I547" i="9"/>
  <c r="C547" i="9"/>
  <c r="I546" i="9"/>
  <c r="C546" i="9"/>
  <c r="I545" i="9"/>
  <c r="C545" i="9"/>
  <c r="I544" i="9"/>
  <c r="C544" i="9"/>
  <c r="I543" i="9"/>
  <c r="C543" i="9"/>
  <c r="I542" i="9"/>
  <c r="C542" i="9"/>
  <c r="I541" i="9"/>
  <c r="C541" i="9"/>
  <c r="I540" i="9"/>
  <c r="C540" i="9"/>
  <c r="I539" i="9"/>
  <c r="C539" i="9"/>
  <c r="I538" i="9"/>
  <c r="C538" i="9"/>
  <c r="I537" i="9"/>
  <c r="C537" i="9"/>
  <c r="I536" i="9"/>
  <c r="C536" i="9"/>
  <c r="I535" i="9"/>
  <c r="C535" i="9"/>
  <c r="I534" i="9"/>
  <c r="C534" i="9"/>
  <c r="I533" i="9"/>
  <c r="C533" i="9"/>
  <c r="I532" i="9"/>
  <c r="C532" i="9"/>
  <c r="I531" i="9"/>
  <c r="C531" i="9"/>
  <c r="I530" i="9"/>
  <c r="C530" i="9"/>
  <c r="I529" i="9"/>
  <c r="C529" i="9"/>
  <c r="I528" i="9"/>
  <c r="C528" i="9"/>
  <c r="I527" i="9"/>
  <c r="C527" i="9"/>
  <c r="I526" i="9"/>
  <c r="C526" i="9"/>
  <c r="I525" i="9"/>
  <c r="C525" i="9"/>
  <c r="I524" i="9"/>
  <c r="C524" i="9"/>
  <c r="I523" i="9"/>
  <c r="C523" i="9"/>
  <c r="I522" i="9"/>
  <c r="C522" i="9"/>
  <c r="I521" i="9"/>
  <c r="C521" i="9"/>
  <c r="I520" i="9"/>
  <c r="C520" i="9"/>
  <c r="I519" i="9"/>
  <c r="C519" i="9"/>
  <c r="I518" i="9"/>
  <c r="C518" i="9"/>
  <c r="I517" i="9"/>
  <c r="C517" i="9"/>
  <c r="I516" i="9"/>
  <c r="C516" i="9"/>
  <c r="I515" i="9"/>
  <c r="C515" i="9"/>
  <c r="I514" i="9"/>
  <c r="C514" i="9"/>
  <c r="I513" i="9"/>
  <c r="C513" i="9"/>
  <c r="I512" i="9"/>
  <c r="C512" i="9"/>
  <c r="I511" i="9"/>
  <c r="C511" i="9"/>
  <c r="I510" i="9"/>
  <c r="C510" i="9"/>
  <c r="I509" i="9"/>
  <c r="C509" i="9"/>
  <c r="I508" i="9"/>
  <c r="C508" i="9"/>
  <c r="I507" i="9"/>
  <c r="C507" i="9"/>
  <c r="I506" i="9"/>
  <c r="C506" i="9"/>
  <c r="I505" i="9"/>
  <c r="C505" i="9"/>
  <c r="I504" i="9"/>
  <c r="C504" i="9"/>
  <c r="I503" i="9"/>
  <c r="C503" i="9"/>
  <c r="I502" i="9"/>
  <c r="C502" i="9"/>
  <c r="I501" i="9"/>
  <c r="C501" i="9"/>
  <c r="I500" i="9"/>
  <c r="C500" i="9"/>
  <c r="I499" i="9"/>
  <c r="C499" i="9"/>
  <c r="I498" i="9"/>
  <c r="C498" i="9"/>
  <c r="I497" i="9"/>
  <c r="C497" i="9"/>
  <c r="I496" i="9"/>
  <c r="C496" i="9"/>
  <c r="I495" i="9"/>
  <c r="C495" i="9"/>
  <c r="I494" i="9"/>
  <c r="C494" i="9"/>
  <c r="I493" i="9"/>
  <c r="C493" i="9"/>
  <c r="I492" i="9"/>
  <c r="C492" i="9"/>
  <c r="I491" i="9"/>
  <c r="C491" i="9"/>
  <c r="I490" i="9"/>
  <c r="C490" i="9"/>
  <c r="I489" i="9"/>
  <c r="C489" i="9"/>
  <c r="I488" i="9"/>
  <c r="C488" i="9"/>
  <c r="I487" i="9"/>
  <c r="C487" i="9"/>
  <c r="I486" i="9"/>
  <c r="C486" i="9"/>
  <c r="I485" i="9"/>
  <c r="C485" i="9"/>
  <c r="I484" i="9"/>
  <c r="C484" i="9"/>
  <c r="I483" i="9"/>
  <c r="C483" i="9"/>
  <c r="I482" i="9"/>
  <c r="C482" i="9"/>
  <c r="I481" i="9"/>
  <c r="C481" i="9"/>
  <c r="I480" i="9"/>
  <c r="C480" i="9"/>
  <c r="I479" i="9"/>
  <c r="C479" i="9"/>
  <c r="I478" i="9"/>
  <c r="C478" i="9"/>
  <c r="I477" i="9"/>
  <c r="C477" i="9"/>
  <c r="I476" i="9"/>
  <c r="C476" i="9"/>
  <c r="I475" i="9"/>
  <c r="C475" i="9"/>
  <c r="I474" i="9"/>
  <c r="C474" i="9"/>
  <c r="I473" i="9"/>
  <c r="C473" i="9"/>
  <c r="I472" i="9"/>
  <c r="C472" i="9"/>
  <c r="I471" i="9"/>
  <c r="C471" i="9"/>
  <c r="I470" i="9"/>
  <c r="C470" i="9"/>
  <c r="I469" i="9"/>
  <c r="C469" i="9"/>
  <c r="I468" i="9"/>
  <c r="C468" i="9"/>
  <c r="I467" i="9"/>
  <c r="C467" i="9"/>
  <c r="I466" i="9"/>
  <c r="C466" i="9"/>
  <c r="I465" i="9"/>
  <c r="C465" i="9"/>
  <c r="I464" i="9"/>
  <c r="C464" i="9"/>
  <c r="I463" i="9"/>
  <c r="C463" i="9"/>
  <c r="I462" i="9"/>
  <c r="C462" i="9"/>
  <c r="I461" i="9"/>
  <c r="C461" i="9"/>
  <c r="I460" i="9"/>
  <c r="C460" i="9"/>
  <c r="I459" i="9"/>
  <c r="C459" i="9"/>
  <c r="I458" i="9"/>
  <c r="C458" i="9"/>
  <c r="I457" i="9"/>
  <c r="C457" i="9"/>
  <c r="I456" i="9"/>
  <c r="C456" i="9"/>
  <c r="I455" i="9"/>
  <c r="C455" i="9"/>
  <c r="I454" i="9"/>
  <c r="C454" i="9"/>
  <c r="I453" i="9"/>
  <c r="C453" i="9"/>
  <c r="I452" i="9"/>
  <c r="C452" i="9"/>
  <c r="I451" i="9"/>
  <c r="C451" i="9"/>
  <c r="I450" i="9"/>
  <c r="C450" i="9"/>
  <c r="I449" i="9"/>
  <c r="C449" i="9"/>
  <c r="I448" i="9"/>
  <c r="C448" i="9"/>
  <c r="I447" i="9"/>
  <c r="C447" i="9"/>
  <c r="I446" i="9"/>
  <c r="C446" i="9"/>
  <c r="I445" i="9"/>
  <c r="C445" i="9"/>
  <c r="I444" i="9"/>
  <c r="C444" i="9"/>
  <c r="I443" i="9"/>
  <c r="C443" i="9"/>
  <c r="I442" i="9"/>
  <c r="C442" i="9"/>
  <c r="I441" i="9"/>
  <c r="C441" i="9"/>
  <c r="I440" i="9"/>
  <c r="C440" i="9"/>
  <c r="I439" i="9"/>
  <c r="C439" i="9"/>
  <c r="I438" i="9"/>
  <c r="C438" i="9"/>
  <c r="I437" i="9"/>
  <c r="C437" i="9"/>
  <c r="I436" i="9"/>
  <c r="C436" i="9"/>
  <c r="I435" i="9"/>
  <c r="C435" i="9"/>
  <c r="I434" i="9"/>
  <c r="C434" i="9"/>
  <c r="I433" i="9"/>
  <c r="C433" i="9"/>
  <c r="I432" i="9"/>
  <c r="C432" i="9"/>
  <c r="I431" i="9"/>
  <c r="C431" i="9"/>
  <c r="I430" i="9"/>
  <c r="C430" i="9"/>
  <c r="I429" i="9"/>
  <c r="C429" i="9"/>
  <c r="I428" i="9"/>
  <c r="C428" i="9"/>
  <c r="I427" i="9"/>
  <c r="C427" i="9"/>
  <c r="I426" i="9"/>
  <c r="C426" i="9"/>
  <c r="I425" i="9"/>
  <c r="C425" i="9"/>
  <c r="I424" i="9"/>
  <c r="C424" i="9"/>
  <c r="I423" i="9"/>
  <c r="C423" i="9"/>
  <c r="I422" i="9"/>
  <c r="C422" i="9"/>
  <c r="I421" i="9"/>
  <c r="C421" i="9"/>
  <c r="I420" i="9"/>
  <c r="C420" i="9"/>
  <c r="I419" i="9"/>
  <c r="C419" i="9"/>
  <c r="I418" i="9"/>
  <c r="C418" i="9"/>
  <c r="I417" i="9"/>
  <c r="C417" i="9"/>
  <c r="I416" i="9"/>
  <c r="C416" i="9"/>
  <c r="I415" i="9"/>
  <c r="C415" i="9"/>
  <c r="I414" i="9"/>
  <c r="C414" i="9"/>
  <c r="I413" i="9"/>
  <c r="C413" i="9"/>
  <c r="I412" i="9"/>
  <c r="C412" i="9"/>
  <c r="I411" i="9"/>
  <c r="C411" i="9"/>
  <c r="I410" i="9"/>
  <c r="C410" i="9"/>
  <c r="I409" i="9"/>
  <c r="C409" i="9"/>
  <c r="I408" i="9"/>
  <c r="C408" i="9"/>
  <c r="I407" i="9"/>
  <c r="C407" i="9"/>
  <c r="I406" i="9"/>
  <c r="C406" i="9"/>
  <c r="I405" i="9"/>
  <c r="C405" i="9"/>
  <c r="I404" i="9"/>
  <c r="C404" i="9"/>
  <c r="I403" i="9"/>
  <c r="C403" i="9"/>
  <c r="I402" i="9"/>
  <c r="C402" i="9"/>
  <c r="I401" i="9"/>
  <c r="C401" i="9"/>
  <c r="I400" i="9"/>
  <c r="C400" i="9"/>
  <c r="I399" i="9"/>
  <c r="C399" i="9"/>
  <c r="I398" i="9"/>
  <c r="C398" i="9"/>
  <c r="I397" i="9"/>
  <c r="C397" i="9"/>
  <c r="I396" i="9"/>
  <c r="C396" i="9"/>
  <c r="I395" i="9"/>
  <c r="C395" i="9"/>
  <c r="I394" i="9"/>
  <c r="C394" i="9"/>
  <c r="I393" i="9"/>
  <c r="C393" i="9"/>
  <c r="I392" i="9"/>
  <c r="C392" i="9"/>
  <c r="I391" i="9"/>
  <c r="C391" i="9"/>
  <c r="I390" i="9"/>
  <c r="C390" i="9"/>
  <c r="I389" i="9"/>
  <c r="C389" i="9"/>
  <c r="I388" i="9"/>
  <c r="C388" i="9"/>
  <c r="I387" i="9"/>
  <c r="C387" i="9"/>
  <c r="I386" i="9"/>
  <c r="C386" i="9"/>
  <c r="I385" i="9"/>
  <c r="C385" i="9"/>
  <c r="I384" i="9"/>
  <c r="C384" i="9"/>
  <c r="I383" i="9"/>
  <c r="C383" i="9"/>
  <c r="I382" i="9"/>
  <c r="C382" i="9"/>
  <c r="I381" i="9"/>
  <c r="C381" i="9"/>
  <c r="I380" i="9"/>
  <c r="C380" i="9"/>
  <c r="I379" i="9"/>
  <c r="C379" i="9"/>
  <c r="I378" i="9"/>
  <c r="C378" i="9"/>
  <c r="I377" i="9"/>
  <c r="C377" i="9"/>
  <c r="I376" i="9"/>
  <c r="C376" i="9"/>
  <c r="I375" i="9"/>
  <c r="C375" i="9"/>
  <c r="I374" i="9"/>
  <c r="C374" i="9"/>
  <c r="I373" i="9"/>
  <c r="C373" i="9"/>
  <c r="I372" i="9"/>
  <c r="C372" i="9"/>
  <c r="I371" i="9"/>
  <c r="C371" i="9"/>
  <c r="I370" i="9"/>
  <c r="C370" i="9"/>
  <c r="I369" i="9"/>
  <c r="C369" i="9"/>
  <c r="I368" i="9"/>
  <c r="C368" i="9"/>
  <c r="I367" i="9"/>
  <c r="C367" i="9"/>
  <c r="I366" i="9"/>
  <c r="C366" i="9"/>
  <c r="I365" i="9"/>
  <c r="C365" i="9"/>
  <c r="I364" i="9"/>
  <c r="C364" i="9"/>
  <c r="I363" i="9"/>
  <c r="C363" i="9"/>
  <c r="I362" i="9"/>
  <c r="C362" i="9"/>
  <c r="I361" i="9"/>
  <c r="C361" i="9"/>
  <c r="I360" i="9"/>
  <c r="C360" i="9"/>
  <c r="I359" i="9"/>
  <c r="C359" i="9"/>
  <c r="I358" i="9"/>
  <c r="C358" i="9"/>
  <c r="I357" i="9"/>
  <c r="C357" i="9"/>
  <c r="I356" i="9"/>
  <c r="C356" i="9"/>
  <c r="I355" i="9"/>
  <c r="C355" i="9"/>
  <c r="I354" i="9"/>
  <c r="C354" i="9"/>
  <c r="I353" i="9"/>
  <c r="C353" i="9"/>
  <c r="I352" i="9"/>
  <c r="C352" i="9"/>
  <c r="I351" i="9"/>
  <c r="C351" i="9"/>
  <c r="I350" i="9"/>
  <c r="C350" i="9"/>
  <c r="I349" i="9"/>
  <c r="C349" i="9"/>
  <c r="I348" i="9"/>
  <c r="C348" i="9"/>
  <c r="I347" i="9"/>
  <c r="C347" i="9"/>
  <c r="I346" i="9"/>
  <c r="C346" i="9"/>
  <c r="I345" i="9"/>
  <c r="C345" i="9"/>
  <c r="I344" i="9"/>
  <c r="C344" i="9"/>
  <c r="I343" i="9"/>
  <c r="C343" i="9"/>
  <c r="I342" i="9"/>
  <c r="C342" i="9"/>
  <c r="I341" i="9"/>
  <c r="C341" i="9"/>
  <c r="I340" i="9"/>
  <c r="C340" i="9"/>
  <c r="I339" i="9"/>
  <c r="C339" i="9"/>
  <c r="I338" i="9"/>
  <c r="C338" i="9"/>
  <c r="I337" i="9"/>
  <c r="C337" i="9"/>
  <c r="I336" i="9"/>
  <c r="C336" i="9"/>
  <c r="I335" i="9"/>
  <c r="C335" i="9"/>
  <c r="I334" i="9"/>
  <c r="C334" i="9"/>
  <c r="I333" i="9"/>
  <c r="C333" i="9"/>
  <c r="I332" i="9"/>
  <c r="C332" i="9"/>
  <c r="I331" i="9"/>
  <c r="C331" i="9"/>
  <c r="I330" i="9"/>
  <c r="C330" i="9"/>
  <c r="I329" i="9"/>
  <c r="C329" i="9"/>
  <c r="I328" i="9"/>
  <c r="C328" i="9"/>
  <c r="I327" i="9"/>
  <c r="C327" i="9"/>
  <c r="I326" i="9"/>
  <c r="C326" i="9"/>
  <c r="I325" i="9"/>
  <c r="C325" i="9"/>
  <c r="I324" i="9"/>
  <c r="C324" i="9"/>
  <c r="I323" i="9"/>
  <c r="C323" i="9"/>
  <c r="I322" i="9"/>
  <c r="C322" i="9"/>
  <c r="I321" i="9"/>
  <c r="C321" i="9"/>
  <c r="I320" i="9"/>
  <c r="C320" i="9"/>
  <c r="I319" i="9"/>
  <c r="C319" i="9"/>
  <c r="I318" i="9"/>
  <c r="C318" i="9"/>
  <c r="I317" i="9"/>
  <c r="C317" i="9"/>
  <c r="I316" i="9"/>
  <c r="C316" i="9"/>
  <c r="I315" i="9"/>
  <c r="C315" i="9"/>
  <c r="I314" i="9"/>
  <c r="C314" i="9"/>
  <c r="I313" i="9"/>
  <c r="C313" i="9"/>
  <c r="I312" i="9"/>
  <c r="C312" i="9"/>
  <c r="I311" i="9"/>
  <c r="C311" i="9"/>
  <c r="I310" i="9"/>
  <c r="C310" i="9"/>
  <c r="I309" i="9"/>
  <c r="C309" i="9"/>
  <c r="I308" i="9"/>
  <c r="C308" i="9"/>
  <c r="I307" i="9"/>
  <c r="C307" i="9"/>
  <c r="I306" i="9"/>
  <c r="C306" i="9"/>
  <c r="I305" i="9"/>
  <c r="C305" i="9"/>
  <c r="I304" i="9"/>
  <c r="C304" i="9"/>
  <c r="I303" i="9"/>
  <c r="C303" i="9"/>
  <c r="I302" i="9"/>
  <c r="C302" i="9"/>
  <c r="I301" i="9"/>
  <c r="C301" i="9"/>
  <c r="I300" i="9"/>
  <c r="C300" i="9"/>
  <c r="I299" i="9"/>
  <c r="C299" i="9"/>
  <c r="I298" i="9"/>
  <c r="C298" i="9"/>
  <c r="I297" i="9"/>
  <c r="C297" i="9"/>
  <c r="I296" i="9"/>
  <c r="C296" i="9"/>
  <c r="I295" i="9"/>
  <c r="C295" i="9"/>
  <c r="I294" i="9"/>
  <c r="C294" i="9"/>
  <c r="I293" i="9"/>
  <c r="C293" i="9"/>
  <c r="I292" i="9"/>
  <c r="C292" i="9"/>
  <c r="I291" i="9"/>
  <c r="C291" i="9"/>
  <c r="I290" i="9"/>
  <c r="C290" i="9"/>
  <c r="I289" i="9"/>
  <c r="C289" i="9"/>
  <c r="I288" i="9"/>
  <c r="C288" i="9"/>
  <c r="I287" i="9"/>
  <c r="C287" i="9"/>
  <c r="I286" i="9"/>
  <c r="C286" i="9"/>
  <c r="I285" i="9"/>
  <c r="C285" i="9"/>
  <c r="I284" i="9"/>
  <c r="C284" i="9"/>
  <c r="I283" i="9"/>
  <c r="C283" i="9"/>
  <c r="I282" i="9"/>
  <c r="C282" i="9"/>
  <c r="I281" i="9"/>
  <c r="C281" i="9"/>
  <c r="I280" i="9"/>
  <c r="C280" i="9"/>
  <c r="I279" i="9"/>
  <c r="C279" i="9"/>
  <c r="I278" i="9"/>
  <c r="C278" i="9"/>
  <c r="I277" i="9"/>
  <c r="C277" i="9"/>
  <c r="I276" i="9"/>
  <c r="C276" i="9"/>
  <c r="I275" i="9"/>
  <c r="C275" i="9"/>
  <c r="I274" i="9"/>
  <c r="C274" i="9"/>
  <c r="I273" i="9"/>
  <c r="C273" i="9"/>
  <c r="I272" i="9"/>
  <c r="C272" i="9"/>
  <c r="I271" i="9"/>
  <c r="C271" i="9"/>
  <c r="I270" i="9"/>
  <c r="C270" i="9"/>
  <c r="I269" i="9"/>
  <c r="C269" i="9"/>
  <c r="I268" i="9"/>
  <c r="C268" i="9"/>
  <c r="I267" i="9"/>
  <c r="C267" i="9"/>
  <c r="I266" i="9"/>
  <c r="C266" i="9"/>
  <c r="I265" i="9"/>
  <c r="C265" i="9"/>
  <c r="I264" i="9"/>
  <c r="C264" i="9"/>
  <c r="I263" i="9"/>
  <c r="C263" i="9"/>
  <c r="I262" i="9"/>
  <c r="C262" i="9"/>
  <c r="I261" i="9"/>
  <c r="C261" i="9"/>
  <c r="I260" i="9"/>
  <c r="C260" i="9"/>
  <c r="I259" i="9"/>
  <c r="C259" i="9"/>
  <c r="I258" i="9"/>
  <c r="C258" i="9"/>
  <c r="I257" i="9"/>
  <c r="C257" i="9"/>
  <c r="I256" i="9"/>
  <c r="C256" i="9"/>
  <c r="I255" i="9"/>
  <c r="C255" i="9"/>
  <c r="I254" i="9"/>
  <c r="C254" i="9"/>
  <c r="I253" i="9"/>
  <c r="C253" i="9"/>
  <c r="I252" i="9"/>
  <c r="C252" i="9"/>
  <c r="I251" i="9"/>
  <c r="C251" i="9"/>
  <c r="I250" i="9"/>
  <c r="C250" i="9"/>
  <c r="I249" i="9"/>
  <c r="C249" i="9"/>
  <c r="I248" i="9"/>
  <c r="C248" i="9"/>
  <c r="I247" i="9"/>
  <c r="C247" i="9"/>
  <c r="I246" i="9"/>
  <c r="C246" i="9"/>
  <c r="I245" i="9"/>
  <c r="C245" i="9"/>
  <c r="I244" i="9"/>
  <c r="C244" i="9"/>
  <c r="I243" i="9"/>
  <c r="C243" i="9"/>
  <c r="I242" i="9"/>
  <c r="C242" i="9"/>
  <c r="I241" i="9"/>
  <c r="C241" i="9"/>
  <c r="I240" i="9"/>
  <c r="C240" i="9"/>
  <c r="I239" i="9"/>
  <c r="C239" i="9"/>
  <c r="I238" i="9"/>
  <c r="C238" i="9"/>
  <c r="I237" i="9"/>
  <c r="C237" i="9"/>
  <c r="I236" i="9"/>
  <c r="C236" i="9"/>
  <c r="I235" i="9"/>
  <c r="C235" i="9"/>
  <c r="I234" i="9"/>
  <c r="C234" i="9"/>
  <c r="I233" i="9"/>
  <c r="C233" i="9"/>
  <c r="I232" i="9"/>
  <c r="C232" i="9"/>
  <c r="I231" i="9"/>
  <c r="C231" i="9"/>
  <c r="I230" i="9"/>
  <c r="C230" i="9"/>
  <c r="I229" i="9"/>
  <c r="C229" i="9"/>
  <c r="I228" i="9"/>
  <c r="C228" i="9"/>
  <c r="I227" i="9"/>
  <c r="C227" i="9"/>
  <c r="I226" i="9"/>
  <c r="C226" i="9"/>
  <c r="I225" i="9"/>
  <c r="C225" i="9"/>
  <c r="I224" i="9"/>
  <c r="C224" i="9"/>
  <c r="I223" i="9"/>
  <c r="C223" i="9"/>
  <c r="I222" i="9"/>
  <c r="C222" i="9"/>
  <c r="I221" i="9"/>
  <c r="C221" i="9"/>
  <c r="I220" i="9"/>
  <c r="C220" i="9"/>
  <c r="I219" i="9"/>
  <c r="C219" i="9"/>
  <c r="I218" i="9"/>
  <c r="C218" i="9"/>
  <c r="I217" i="9"/>
  <c r="C217" i="9"/>
  <c r="I216" i="9"/>
  <c r="C216" i="9"/>
  <c r="I215" i="9"/>
  <c r="C215" i="9"/>
  <c r="I214" i="9"/>
  <c r="C214" i="9"/>
  <c r="I213" i="9"/>
  <c r="C213" i="9"/>
  <c r="I212" i="9"/>
  <c r="C212" i="9"/>
  <c r="I211" i="9"/>
  <c r="C211" i="9"/>
  <c r="I210" i="9"/>
  <c r="C210" i="9"/>
  <c r="I209" i="9"/>
  <c r="C209" i="9"/>
  <c r="I208" i="9"/>
  <c r="C208" i="9"/>
  <c r="I207" i="9"/>
  <c r="C207" i="9"/>
  <c r="I206" i="9"/>
  <c r="C206" i="9"/>
  <c r="I205" i="9"/>
  <c r="C205" i="9"/>
  <c r="I204" i="9"/>
  <c r="C204" i="9"/>
  <c r="I203" i="9"/>
  <c r="C203" i="9"/>
  <c r="I202" i="9"/>
  <c r="C202" i="9"/>
  <c r="I201" i="9"/>
  <c r="C201" i="9"/>
  <c r="I200" i="9"/>
  <c r="C200" i="9"/>
  <c r="I199" i="9"/>
  <c r="C199" i="9"/>
  <c r="I198" i="9"/>
  <c r="C198" i="9"/>
  <c r="I197" i="9"/>
  <c r="C197" i="9"/>
  <c r="I196" i="9"/>
  <c r="C196" i="9"/>
  <c r="I195" i="9"/>
  <c r="C195" i="9"/>
  <c r="I194" i="9"/>
  <c r="C194" i="9"/>
  <c r="I193" i="9"/>
  <c r="C193" i="9"/>
  <c r="I192" i="9"/>
  <c r="C192" i="9"/>
  <c r="I191" i="9"/>
  <c r="C191" i="9"/>
  <c r="I190" i="9"/>
  <c r="C190" i="9"/>
  <c r="I189" i="9"/>
  <c r="C189" i="9"/>
  <c r="I188" i="9"/>
  <c r="C188" i="9"/>
  <c r="I187" i="9"/>
  <c r="C187" i="9"/>
  <c r="I186" i="9"/>
  <c r="C186" i="9"/>
  <c r="I185" i="9"/>
  <c r="C185" i="9"/>
  <c r="I184" i="9"/>
  <c r="C184" i="9"/>
  <c r="I183" i="9"/>
  <c r="C183" i="9"/>
  <c r="I182" i="9"/>
  <c r="C182" i="9"/>
  <c r="I181" i="9"/>
  <c r="C181" i="9"/>
  <c r="I180" i="9"/>
  <c r="C180" i="9"/>
  <c r="I179" i="9"/>
  <c r="C179" i="9"/>
  <c r="I178" i="9"/>
  <c r="C178" i="9"/>
  <c r="I177" i="9"/>
  <c r="C177" i="9"/>
  <c r="I176" i="9"/>
  <c r="C176" i="9"/>
  <c r="I175" i="9"/>
  <c r="C175" i="9"/>
  <c r="I174" i="9"/>
  <c r="C174" i="9"/>
  <c r="I173" i="9"/>
  <c r="C173" i="9"/>
  <c r="I172" i="9"/>
  <c r="C172" i="9"/>
  <c r="I171" i="9"/>
  <c r="C171" i="9"/>
  <c r="I170" i="9"/>
  <c r="C170" i="9"/>
  <c r="I169" i="9"/>
  <c r="C169" i="9"/>
  <c r="I168" i="9"/>
  <c r="C168" i="9"/>
  <c r="I167" i="9"/>
  <c r="C167" i="9"/>
  <c r="I166" i="9"/>
  <c r="C166" i="9"/>
  <c r="I165" i="9"/>
  <c r="C165" i="9"/>
  <c r="I164" i="9"/>
  <c r="C164" i="9"/>
  <c r="I163" i="9"/>
  <c r="C163" i="9"/>
  <c r="I162" i="9"/>
  <c r="C162" i="9"/>
  <c r="I161" i="9"/>
  <c r="C161" i="9"/>
  <c r="I160" i="9"/>
  <c r="C160" i="9"/>
  <c r="I159" i="9"/>
  <c r="C159" i="9"/>
  <c r="I158" i="9"/>
  <c r="C158" i="9"/>
  <c r="I157" i="9"/>
  <c r="C157" i="9"/>
  <c r="I156" i="9"/>
  <c r="C156" i="9"/>
  <c r="I155" i="9"/>
  <c r="C155" i="9"/>
  <c r="I154" i="9"/>
  <c r="C154" i="9"/>
  <c r="I153" i="9"/>
  <c r="C153" i="9"/>
  <c r="I152" i="9"/>
  <c r="C152" i="9"/>
  <c r="I151" i="9"/>
  <c r="C151" i="9"/>
  <c r="I150" i="9"/>
  <c r="C150" i="9"/>
  <c r="I149" i="9"/>
  <c r="C149" i="9"/>
  <c r="I148" i="9"/>
  <c r="C148" i="9"/>
  <c r="I147" i="9"/>
  <c r="C147" i="9"/>
  <c r="I146" i="9"/>
  <c r="C146" i="9"/>
  <c r="I145" i="9"/>
  <c r="C145" i="9"/>
  <c r="I144" i="9"/>
  <c r="C144" i="9"/>
  <c r="I143" i="9"/>
  <c r="C143" i="9"/>
  <c r="I142" i="9"/>
  <c r="C142" i="9"/>
  <c r="I141" i="9"/>
  <c r="C141" i="9"/>
  <c r="I140" i="9"/>
  <c r="C140" i="9"/>
  <c r="I139" i="9"/>
  <c r="C139" i="9"/>
  <c r="I138" i="9"/>
  <c r="C138" i="9"/>
  <c r="I137" i="9"/>
  <c r="C137" i="9"/>
  <c r="I136" i="9"/>
  <c r="C136" i="9"/>
  <c r="I135" i="9"/>
  <c r="C135" i="9"/>
  <c r="I134" i="9"/>
  <c r="C134" i="9"/>
  <c r="I133" i="9"/>
  <c r="C133" i="9"/>
  <c r="I132" i="9"/>
  <c r="C132" i="9"/>
  <c r="I131" i="9"/>
  <c r="C131" i="9"/>
  <c r="I130" i="9"/>
  <c r="C130" i="9"/>
  <c r="I129" i="9"/>
  <c r="C129" i="9"/>
  <c r="I128" i="9"/>
  <c r="C128" i="9"/>
  <c r="I127" i="9"/>
  <c r="C127" i="9"/>
  <c r="I126" i="9"/>
  <c r="C126" i="9"/>
  <c r="I125" i="9"/>
  <c r="C125" i="9"/>
  <c r="I124" i="9"/>
  <c r="C124" i="9"/>
  <c r="I123" i="9"/>
  <c r="C123" i="9"/>
  <c r="I122" i="9"/>
  <c r="C122" i="9"/>
  <c r="I121" i="9"/>
  <c r="C121" i="9"/>
  <c r="I120" i="9"/>
  <c r="C120" i="9"/>
  <c r="I119" i="9"/>
  <c r="C119" i="9"/>
  <c r="I118" i="9"/>
  <c r="C118" i="9"/>
  <c r="I117" i="9"/>
  <c r="C117" i="9"/>
  <c r="I116" i="9"/>
  <c r="C116" i="9"/>
  <c r="I115" i="9"/>
  <c r="C115" i="9"/>
  <c r="I114" i="9"/>
  <c r="C114" i="9"/>
  <c r="I113" i="9"/>
  <c r="C113" i="9"/>
  <c r="I112" i="9"/>
  <c r="C112" i="9"/>
  <c r="I111" i="9"/>
  <c r="C111" i="9"/>
  <c r="I110" i="9"/>
  <c r="C110" i="9"/>
  <c r="I109" i="9"/>
  <c r="C109" i="9"/>
  <c r="I108" i="9"/>
  <c r="C108" i="9"/>
  <c r="I107" i="9"/>
  <c r="C107" i="9"/>
  <c r="I106" i="9"/>
  <c r="C106" i="9"/>
  <c r="I105" i="9"/>
  <c r="C105" i="9"/>
  <c r="I104" i="9"/>
  <c r="C104" i="9"/>
  <c r="I103" i="9"/>
  <c r="C103" i="9"/>
  <c r="I102" i="9"/>
  <c r="C102" i="9"/>
  <c r="I101" i="9"/>
  <c r="C101" i="9"/>
  <c r="I100" i="9"/>
  <c r="C100" i="9"/>
  <c r="I99" i="9"/>
  <c r="C99" i="9"/>
  <c r="I98" i="9"/>
  <c r="C98" i="9"/>
  <c r="I97" i="9"/>
  <c r="C97" i="9"/>
  <c r="I96" i="9"/>
  <c r="C96" i="9"/>
  <c r="I95" i="9"/>
  <c r="C95" i="9"/>
  <c r="I94" i="9"/>
  <c r="C94" i="9"/>
  <c r="I93" i="9"/>
  <c r="C93" i="9"/>
  <c r="I92" i="9"/>
  <c r="C92" i="9"/>
  <c r="I91" i="9"/>
  <c r="C91" i="9"/>
  <c r="I90" i="9"/>
  <c r="C90" i="9"/>
  <c r="I89" i="9"/>
  <c r="C89" i="9"/>
  <c r="I88" i="9"/>
  <c r="C88" i="9"/>
  <c r="I87" i="9"/>
  <c r="C87" i="9"/>
  <c r="I86" i="9"/>
  <c r="C86" i="9"/>
  <c r="I85" i="9"/>
  <c r="C85" i="9"/>
  <c r="I84" i="9"/>
  <c r="C84" i="9"/>
  <c r="I83" i="9"/>
  <c r="C83" i="9"/>
  <c r="I82" i="9"/>
  <c r="C82" i="9"/>
  <c r="I81" i="9"/>
  <c r="C81" i="9"/>
  <c r="I80" i="9"/>
  <c r="C80" i="9"/>
  <c r="I79" i="9"/>
  <c r="C79" i="9"/>
  <c r="I78" i="9"/>
  <c r="C78" i="9"/>
  <c r="I77" i="9"/>
  <c r="C77" i="9"/>
  <c r="I76" i="9"/>
  <c r="C76" i="9"/>
  <c r="I75" i="9"/>
  <c r="C75" i="9"/>
  <c r="I74" i="9"/>
  <c r="C74" i="9"/>
  <c r="I73" i="9"/>
  <c r="C73" i="9"/>
  <c r="I72" i="9"/>
  <c r="C72" i="9"/>
  <c r="I71" i="9"/>
  <c r="C71" i="9"/>
  <c r="I70" i="9"/>
  <c r="C70" i="9"/>
  <c r="I69" i="9"/>
  <c r="C69" i="9"/>
  <c r="I68" i="9"/>
  <c r="C68" i="9"/>
  <c r="I67" i="9"/>
  <c r="C67" i="9"/>
  <c r="I66" i="9"/>
  <c r="C66" i="9"/>
  <c r="I65" i="9"/>
  <c r="C65" i="9"/>
  <c r="I64" i="9"/>
  <c r="C64" i="9"/>
  <c r="I63" i="9"/>
  <c r="C63" i="9"/>
  <c r="I62" i="9"/>
  <c r="C62" i="9"/>
  <c r="I61" i="9"/>
  <c r="C61" i="9"/>
  <c r="I60" i="9"/>
  <c r="C60" i="9"/>
  <c r="I59" i="9"/>
  <c r="C59" i="9"/>
  <c r="I58" i="9"/>
  <c r="C58" i="9"/>
  <c r="I57" i="9"/>
  <c r="C57" i="9"/>
  <c r="I56" i="9"/>
  <c r="C56" i="9"/>
  <c r="I55" i="9"/>
  <c r="C55" i="9"/>
  <c r="I54" i="9"/>
  <c r="C54" i="9"/>
  <c r="I53" i="9"/>
  <c r="C53" i="9"/>
  <c r="I52" i="9"/>
  <c r="C52" i="9"/>
  <c r="I51" i="9"/>
  <c r="C51" i="9"/>
  <c r="I50" i="9"/>
  <c r="C50" i="9"/>
  <c r="I49" i="9"/>
  <c r="C49" i="9"/>
  <c r="I48" i="9"/>
  <c r="C48" i="9"/>
  <c r="I47" i="9"/>
  <c r="C47" i="9"/>
  <c r="I46" i="9"/>
  <c r="C46" i="9"/>
  <c r="I45" i="9"/>
  <c r="C45" i="9"/>
  <c r="I44" i="9"/>
  <c r="C44" i="9"/>
  <c r="I43" i="9"/>
  <c r="C43" i="9"/>
  <c r="I42" i="9"/>
  <c r="C42" i="9"/>
  <c r="I41" i="9"/>
  <c r="C41" i="9"/>
  <c r="I40" i="9"/>
  <c r="C40" i="9"/>
  <c r="I39" i="9"/>
  <c r="C39" i="9"/>
  <c r="I38" i="9"/>
  <c r="C38" i="9"/>
  <c r="I37" i="9"/>
  <c r="C37" i="9"/>
  <c r="I36" i="9"/>
  <c r="C36" i="9"/>
  <c r="I35" i="9"/>
  <c r="C35" i="9"/>
  <c r="I34" i="9"/>
  <c r="C34" i="9"/>
  <c r="I33" i="9"/>
  <c r="C33" i="9"/>
  <c r="I32" i="9"/>
  <c r="C32" i="9"/>
  <c r="I31" i="9"/>
  <c r="C31" i="9"/>
  <c r="I30" i="9"/>
  <c r="C30" i="9"/>
  <c r="I29" i="9"/>
  <c r="C29" i="9"/>
  <c r="I28" i="9"/>
  <c r="C28" i="9"/>
  <c r="I27" i="9"/>
  <c r="C27" i="9"/>
  <c r="I26" i="9"/>
  <c r="C26" i="9"/>
  <c r="I25" i="9"/>
  <c r="C25" i="9"/>
  <c r="I24" i="9"/>
  <c r="C24" i="9"/>
  <c r="I23" i="9"/>
  <c r="C23" i="9"/>
  <c r="I22" i="9"/>
  <c r="C22" i="9"/>
  <c r="I21" i="9"/>
  <c r="C21" i="9"/>
  <c r="I20" i="9"/>
  <c r="C20" i="9"/>
  <c r="I19" i="9"/>
  <c r="C19" i="9"/>
  <c r="I18" i="9"/>
  <c r="C18" i="9"/>
  <c r="I17" i="9"/>
  <c r="C17" i="9"/>
  <c r="I16" i="9"/>
  <c r="C16" i="9"/>
  <c r="I15" i="9"/>
  <c r="C15" i="9"/>
  <c r="I14" i="9"/>
  <c r="C14" i="9"/>
  <c r="I13" i="9"/>
  <c r="C13" i="9"/>
  <c r="I12" i="9"/>
  <c r="C12" i="9"/>
  <c r="I11" i="9"/>
  <c r="C11" i="9"/>
  <c r="I10" i="9"/>
  <c r="C10" i="9"/>
  <c r="I9" i="9"/>
  <c r="C9" i="9"/>
  <c r="I8" i="9"/>
  <c r="C8" i="9"/>
  <c r="I7" i="9"/>
  <c r="C7" i="9"/>
  <c r="I6" i="9"/>
  <c r="C6" i="9"/>
  <c r="I5" i="9"/>
  <c r="C5" i="9"/>
  <c r="I4" i="9"/>
  <c r="C4" i="9"/>
  <c r="I3" i="9"/>
  <c r="C3" i="9"/>
  <c r="I2" i="9"/>
  <c r="C2" i="9"/>
  <c r="P2" i="3"/>
  <c r="N2" i="3"/>
  <c r="N3" i="3" s="1"/>
  <c r="O2" i="3"/>
  <c r="O3" i="3" s="1"/>
  <c r="O4" i="3" s="1"/>
  <c r="O5" i="3" s="1"/>
  <c r="B209" i="6"/>
  <c r="B208" i="6"/>
  <c r="B207" i="6"/>
  <c r="B206" i="6"/>
  <c r="B205" i="6"/>
  <c r="B204" i="6"/>
  <c r="B203" i="6"/>
  <c r="B199" i="6"/>
  <c r="B198" i="6"/>
  <c r="B197" i="6"/>
  <c r="B196" i="6"/>
  <c r="B194" i="6"/>
  <c r="B193" i="6"/>
  <c r="B185" i="6"/>
  <c r="B184" i="6"/>
  <c r="B183" i="6"/>
  <c r="B182" i="6"/>
  <c r="B181" i="6"/>
  <c r="B180" i="6"/>
  <c r="B179" i="6"/>
  <c r="B174" i="6"/>
  <c r="B173" i="6"/>
  <c r="B172" i="6"/>
  <c r="B171" i="6"/>
  <c r="B170" i="6"/>
  <c r="B169" i="6"/>
  <c r="B168" i="6"/>
  <c r="B167" i="6"/>
  <c r="B166" i="6"/>
  <c r="B165" i="6"/>
  <c r="B158" i="6"/>
  <c r="B155" i="6"/>
  <c r="B154" i="6"/>
  <c r="B153" i="6"/>
  <c r="B152" i="6"/>
  <c r="B151" i="6"/>
  <c r="B150" i="6"/>
  <c r="B149" i="6"/>
  <c r="B148" i="6"/>
  <c r="B147" i="6"/>
  <c r="B142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18" i="6"/>
  <c r="B112" i="6"/>
  <c r="B111" i="6"/>
  <c r="B110" i="6"/>
  <c r="B109" i="6"/>
  <c r="B104" i="6"/>
  <c r="B103" i="6"/>
  <c r="B102" i="6"/>
  <c r="B101" i="6"/>
  <c r="B100" i="6"/>
  <c r="B99" i="6"/>
  <c r="B98" i="6"/>
  <c r="B97" i="6"/>
  <c r="B96" i="6"/>
  <c r="B95" i="6"/>
  <c r="B93" i="6"/>
  <c r="B84" i="6"/>
  <c r="B83" i="6"/>
  <c r="B82" i="6"/>
  <c r="B81" i="6"/>
  <c r="B80" i="6"/>
  <c r="B79" i="6"/>
  <c r="B78" i="6"/>
  <c r="B77" i="6"/>
  <c r="B76" i="6"/>
  <c r="B66" i="6"/>
  <c r="B65" i="6"/>
  <c r="B64" i="6"/>
  <c r="B63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2" i="6"/>
  <c r="B31" i="6"/>
  <c r="B30" i="6"/>
  <c r="B29" i="6"/>
  <c r="B27" i="6"/>
  <c r="B26" i="6"/>
  <c r="B25" i="6"/>
  <c r="B24" i="6"/>
  <c r="B23" i="6"/>
  <c r="B19" i="6"/>
  <c r="B18" i="6"/>
  <c r="B17" i="6"/>
  <c r="B15" i="6"/>
  <c r="B14" i="6"/>
  <c r="B8" i="6"/>
  <c r="B2" i="6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8" i="5"/>
  <c r="B2" i="5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Z120" i="2" s="1"/>
  <c r="A2" i="4"/>
  <c r="Z2175" i="2"/>
  <c r="Z2174" i="2"/>
  <c r="Z2173" i="2"/>
  <c r="Z2172" i="2"/>
  <c r="Z2171" i="2"/>
  <c r="Z2170" i="2"/>
  <c r="Z2169" i="2"/>
  <c r="Z2168" i="2"/>
  <c r="Z2167" i="2"/>
  <c r="Z2166" i="2"/>
  <c r="Z2165" i="2"/>
  <c r="Z2164" i="2"/>
  <c r="Z2163" i="2"/>
  <c r="Z2162" i="2"/>
  <c r="Z2161" i="2"/>
  <c r="Z2160" i="2"/>
  <c r="Z2159" i="2"/>
  <c r="Z2158" i="2"/>
  <c r="Z2157" i="2"/>
  <c r="Z2156" i="2"/>
  <c r="Z2155" i="2"/>
  <c r="Z2154" i="2"/>
  <c r="Z2153" i="2"/>
  <c r="Z2152" i="2"/>
  <c r="Z2151" i="2"/>
  <c r="Z2150" i="2"/>
  <c r="Z2149" i="2"/>
  <c r="Z2148" i="2"/>
  <c r="Z2147" i="2"/>
  <c r="Z2146" i="2"/>
  <c r="Z2145" i="2"/>
  <c r="AB1002" i="2"/>
  <c r="J927" i="2"/>
  <c r="AB927" i="2" s="1"/>
  <c r="J920" i="2"/>
  <c r="AB920" i="2" s="1"/>
  <c r="J713" i="2"/>
  <c r="J712" i="2"/>
  <c r="J711" i="2"/>
  <c r="J431" i="2"/>
  <c r="AB431" i="2" s="1"/>
  <c r="AB432" i="2" s="1"/>
  <c r="AB433" i="2" s="1"/>
  <c r="AB434" i="2" s="1"/>
  <c r="AB435" i="2" s="1"/>
  <c r="AB436" i="2" s="1"/>
  <c r="AB437" i="2" s="1"/>
  <c r="AB438" i="2" s="1"/>
  <c r="AB439" i="2" s="1"/>
  <c r="AB440" i="2" s="1"/>
  <c r="AB441" i="2" s="1"/>
  <c r="J427" i="2"/>
  <c r="J426" i="2"/>
  <c r="AB426" i="2" s="1"/>
  <c r="J409" i="2"/>
  <c r="J333" i="2"/>
  <c r="O127" i="1"/>
  <c r="J1001" i="2" s="1"/>
  <c r="AB1001" i="2" s="1"/>
  <c r="O126" i="1"/>
  <c r="J993" i="2" s="1"/>
  <c r="AB993" i="2" s="1"/>
  <c r="O125" i="1"/>
  <c r="J986" i="2" s="1"/>
  <c r="AB986" i="2" s="1"/>
  <c r="AB987" i="2" s="1"/>
  <c r="AB988" i="2" s="1"/>
  <c r="AB989" i="2" s="1"/>
  <c r="AB990" i="2" s="1"/>
  <c r="AB991" i="2" s="1"/>
  <c r="O124" i="1"/>
  <c r="J980" i="2" s="1"/>
  <c r="AB980" i="2" s="1"/>
  <c r="O123" i="1"/>
  <c r="J974" i="2" s="1"/>
  <c r="AB974" i="2" s="1"/>
  <c r="O122" i="1"/>
  <c r="J126" i="2" s="1"/>
  <c r="AB126" i="2" s="1"/>
  <c r="AB127" i="2" s="1"/>
  <c r="AB128" i="2" s="1"/>
  <c r="AB129" i="2" s="1"/>
  <c r="AB130" i="2" s="1"/>
  <c r="AB131" i="2" s="1"/>
  <c r="AB132" i="2" s="1"/>
  <c r="AB133" i="2" s="1"/>
  <c r="AB134" i="2" s="1"/>
  <c r="AB135" i="2" s="1"/>
  <c r="AB136" i="2" s="1"/>
  <c r="AB137" i="2" s="1"/>
  <c r="AB138" i="2" s="1"/>
  <c r="AB139" i="2" s="1"/>
  <c r="O121" i="1"/>
  <c r="J238" i="2" s="1"/>
  <c r="AB239" i="2" s="1"/>
  <c r="O120" i="1"/>
  <c r="J950" i="2" s="1"/>
  <c r="AB950" i="2" s="1"/>
  <c r="AB951" i="2" s="1"/>
  <c r="AB952" i="2" s="1"/>
  <c r="AB953" i="2" s="1"/>
  <c r="AB954" i="2" s="1"/>
  <c r="AB955" i="2" s="1"/>
  <c r="AB956" i="2" s="1"/>
  <c r="O119" i="1"/>
  <c r="J246" i="2" s="1"/>
  <c r="AB246" i="2" s="1"/>
  <c r="AB247" i="2" s="1"/>
  <c r="AB248" i="2" s="1"/>
  <c r="AB249" i="2" s="1"/>
  <c r="AB250" i="2" s="1"/>
  <c r="AB251" i="2" s="1"/>
  <c r="O118" i="1"/>
  <c r="J189" i="2" s="1"/>
  <c r="O117" i="1"/>
  <c r="J352" i="2" s="1"/>
  <c r="O116" i="1"/>
  <c r="O115" i="1"/>
  <c r="O114" i="1"/>
  <c r="J930" i="2" s="1"/>
  <c r="AB930" i="2" s="1"/>
  <c r="O113" i="1"/>
  <c r="J150" i="2" s="1"/>
  <c r="AB150" i="2" s="1"/>
  <c r="AB151" i="2" s="1"/>
  <c r="AB152" i="2" s="1"/>
  <c r="AB153" i="2" s="1"/>
  <c r="AB154" i="2" s="1"/>
  <c r="AB155" i="2" s="1"/>
  <c r="AB156" i="2" s="1"/>
  <c r="AB157" i="2" s="1"/>
  <c r="AB158" i="2" s="1"/>
  <c r="AB159" i="2" s="1"/>
  <c r="AB160" i="2" s="1"/>
  <c r="AB161" i="2" s="1"/>
  <c r="AB162" i="2" s="1"/>
  <c r="AB163" i="2" s="1"/>
  <c r="AB164" i="2" s="1"/>
  <c r="AB165" i="2" s="1"/>
  <c r="O112" i="1"/>
  <c r="O111" i="1"/>
  <c r="O110" i="1"/>
  <c r="J914" i="2" s="1"/>
  <c r="AB914" i="2" s="1"/>
  <c r="O109" i="1"/>
  <c r="J906" i="2" s="1"/>
  <c r="AB906" i="2" s="1"/>
  <c r="O108" i="1"/>
  <c r="J895" i="2" s="1"/>
  <c r="AB895" i="2" s="1"/>
  <c r="AB896" i="2" s="1"/>
  <c r="AB897" i="2" s="1"/>
  <c r="AB898" i="2" s="1"/>
  <c r="AB899" i="2" s="1"/>
  <c r="AB900" i="2" s="1"/>
  <c r="AB901" i="2" s="1"/>
  <c r="AB902" i="2" s="1"/>
  <c r="AB903" i="2" s="1"/>
  <c r="AB904" i="2" s="1"/>
  <c r="O107" i="1"/>
  <c r="J888" i="2" s="1"/>
  <c r="AB888" i="2" s="1"/>
  <c r="O106" i="1"/>
  <c r="J938" i="2" s="1"/>
  <c r="AB938" i="2" s="1"/>
  <c r="O105" i="1"/>
  <c r="J324" i="2" s="1"/>
  <c r="O104" i="1"/>
  <c r="J497" i="2" s="1"/>
  <c r="O103" i="1"/>
  <c r="J471" i="2" s="1"/>
  <c r="O102" i="1"/>
  <c r="J237" i="2" s="1"/>
  <c r="O101" i="1"/>
  <c r="J870" i="2" s="1"/>
  <c r="AB870" i="2" s="1"/>
  <c r="O100" i="1"/>
  <c r="J489" i="2" s="1"/>
  <c r="AB493" i="2" s="1"/>
  <c r="O99" i="1"/>
  <c r="J340" i="2" s="1"/>
  <c r="O98" i="1"/>
  <c r="J393" i="2" s="1"/>
  <c r="O97" i="1"/>
  <c r="J380" i="2" s="1"/>
  <c r="O96" i="1"/>
  <c r="J104" i="2" s="1"/>
  <c r="AB104" i="2" s="1"/>
  <c r="AB105" i="2" s="1"/>
  <c r="AB106" i="2" s="1"/>
  <c r="AB107" i="2" s="1"/>
  <c r="AB108" i="2" s="1"/>
  <c r="AB109" i="2" s="1"/>
  <c r="AB110" i="2" s="1"/>
  <c r="AB111" i="2" s="1"/>
  <c r="AB112" i="2" s="1"/>
  <c r="AB113" i="2" s="1"/>
  <c r="AB114" i="2" s="1"/>
  <c r="AB115" i="2" s="1"/>
  <c r="AB116" i="2" s="1"/>
  <c r="AB117" i="2" s="1"/>
  <c r="O95" i="1"/>
  <c r="O94" i="1"/>
  <c r="J415" i="2" s="1"/>
  <c r="O93" i="1"/>
  <c r="J252" i="2" s="1"/>
  <c r="O92" i="1"/>
  <c r="J824" i="2" s="1"/>
  <c r="AB824" i="2" s="1"/>
  <c r="O91" i="1"/>
  <c r="J816" i="2" s="1"/>
  <c r="AB816" i="2" s="1"/>
  <c r="O90" i="1"/>
  <c r="O89" i="1"/>
  <c r="J331" i="2" s="1"/>
  <c r="AB331" i="2" s="1"/>
  <c r="O88" i="1"/>
  <c r="J806" i="2" s="1"/>
  <c r="AB806" i="2" s="1"/>
  <c r="O87" i="1"/>
  <c r="O86" i="1"/>
  <c r="J140" i="2" s="1"/>
  <c r="AB140" i="2" s="1"/>
  <c r="AB141" i="2" s="1"/>
  <c r="AB142" i="2" s="1"/>
  <c r="AB143" i="2" s="1"/>
  <c r="AB144" i="2" s="1"/>
  <c r="AB145" i="2" s="1"/>
  <c r="AB146" i="2" s="1"/>
  <c r="AB147" i="2" s="1"/>
  <c r="AB148" i="2" s="1"/>
  <c r="AB149" i="2" s="1"/>
  <c r="O85" i="1"/>
  <c r="O84" i="1"/>
  <c r="J317" i="2" s="1"/>
  <c r="AB317" i="2" s="1"/>
  <c r="AB318" i="2" s="1"/>
  <c r="AB319" i="2" s="1"/>
  <c r="AB320" i="2" s="1"/>
  <c r="AB321" i="2" s="1"/>
  <c r="AB322" i="2" s="1"/>
  <c r="AB323" i="2" s="1"/>
  <c r="O83" i="1"/>
  <c r="J798" i="2" s="1"/>
  <c r="AB798" i="2" s="1"/>
  <c r="AB799" i="2" s="1"/>
  <c r="AB800" i="2" s="1"/>
  <c r="AB801" i="2" s="1"/>
  <c r="AB802" i="2" s="1"/>
  <c r="O82" i="1"/>
  <c r="J358" i="2" s="1"/>
  <c r="AB358" i="2" s="1"/>
  <c r="AB359" i="2" s="1"/>
  <c r="AB360" i="2" s="1"/>
  <c r="AB361" i="2" s="1"/>
  <c r="AB362" i="2" s="1"/>
  <c r="AB363" i="2" s="1"/>
  <c r="AB364" i="2" s="1"/>
  <c r="AB365" i="2" s="1"/>
  <c r="AB366" i="2" s="1"/>
  <c r="AB367" i="2" s="1"/>
  <c r="O81" i="1"/>
  <c r="O80" i="1"/>
  <c r="O79" i="1"/>
  <c r="O78" i="1"/>
  <c r="J791" i="2" s="1"/>
  <c r="AB791" i="2" s="1"/>
  <c r="O77" i="1"/>
  <c r="J783" i="2" s="1"/>
  <c r="AB783" i="2" s="1"/>
  <c r="O76" i="1"/>
  <c r="J775" i="2" s="1"/>
  <c r="AB775" i="2" s="1"/>
  <c r="O75" i="1"/>
  <c r="J768" i="2" s="1"/>
  <c r="AB768" i="2" s="1"/>
  <c r="O74" i="1"/>
  <c r="J761" i="2" s="1"/>
  <c r="AB761" i="2" s="1"/>
  <c r="O73" i="1"/>
  <c r="J754" i="2" s="1"/>
  <c r="AB754" i="2" s="1"/>
  <c r="O72" i="1"/>
  <c r="J304" i="2" s="1"/>
  <c r="O71" i="1"/>
  <c r="J456" i="2" s="1"/>
  <c r="AB456" i="2" s="1"/>
  <c r="AB460" i="2" s="1"/>
  <c r="O70" i="1"/>
  <c r="J12" i="2" s="1"/>
  <c r="O69" i="1"/>
  <c r="J741" i="2" s="1"/>
  <c r="AB741" i="2" s="1"/>
  <c r="AB747" i="2" s="1"/>
  <c r="O68" i="1"/>
  <c r="O67" i="1"/>
  <c r="J118" i="2" s="1"/>
  <c r="O66" i="1"/>
  <c r="J368" i="2" s="1"/>
  <c r="O65" i="1"/>
  <c r="J211" i="2" s="1"/>
  <c r="AB211" i="2" s="1"/>
  <c r="AB212" i="2" s="1"/>
  <c r="AB213" i="2" s="1"/>
  <c r="AB214" i="2" s="1"/>
  <c r="AB215" i="2" s="1"/>
  <c r="AB216" i="2" s="1"/>
  <c r="O64" i="1"/>
  <c r="J728" i="2" s="1"/>
  <c r="AB728" i="2" s="1"/>
  <c r="O63" i="1"/>
  <c r="J720" i="2" s="1"/>
  <c r="AB720" i="2" s="1"/>
  <c r="AB721" i="2" s="1"/>
  <c r="AB722" i="2" s="1"/>
  <c r="AB723" i="2" s="1"/>
  <c r="AB724" i="2" s="1"/>
  <c r="AB725" i="2" s="1"/>
  <c r="AB726" i="2" s="1"/>
  <c r="AB727" i="2" s="1"/>
  <c r="O62" i="1"/>
  <c r="J714" i="2" s="1"/>
  <c r="AB714" i="2" s="1"/>
  <c r="AB715" i="2" s="1"/>
  <c r="AB716" i="2" s="1"/>
  <c r="AB717" i="2" s="1"/>
  <c r="AB718" i="2" s="1"/>
  <c r="AB719" i="2" s="1"/>
  <c r="O61" i="1"/>
  <c r="J705" i="2" s="1"/>
  <c r="AB705" i="2" s="1"/>
  <c r="O60" i="1"/>
  <c r="J704" i="2" s="1"/>
  <c r="AB704" i="2" s="1"/>
  <c r="O59" i="1"/>
  <c r="J96" i="2" s="1"/>
  <c r="AB96" i="2" s="1"/>
  <c r="AB97" i="2" s="1"/>
  <c r="AB98" i="2" s="1"/>
  <c r="AB99" i="2" s="1"/>
  <c r="AB100" i="2" s="1"/>
  <c r="AB101" i="2" s="1"/>
  <c r="AB102" i="2" s="1"/>
  <c r="AB103" i="2" s="1"/>
  <c r="O58" i="1"/>
  <c r="J692" i="2" s="1"/>
  <c r="AB692" i="2" s="1"/>
  <c r="O57" i="1"/>
  <c r="J389" i="2" s="1"/>
  <c r="O56" i="1"/>
  <c r="J681" i="2" s="1"/>
  <c r="AB681" i="2" s="1"/>
  <c r="AB682" i="2" s="1"/>
  <c r="AB683" i="2" s="1"/>
  <c r="AB684" i="2" s="1"/>
  <c r="AB685" i="2" s="1"/>
  <c r="AB686" i="2" s="1"/>
  <c r="AB687" i="2" s="1"/>
  <c r="AB688" i="2" s="1"/>
  <c r="O55" i="1"/>
  <c r="J273" i="2" s="1"/>
  <c r="O54" i="1"/>
  <c r="J465" i="2" s="1"/>
  <c r="AB468" i="2" s="1"/>
  <c r="O53" i="1"/>
  <c r="J405" i="2" s="1"/>
  <c r="O52" i="1"/>
  <c r="J310" i="2" s="1"/>
  <c r="AB310" i="2" s="1"/>
  <c r="AB311" i="2" s="1"/>
  <c r="AB312" i="2" s="1"/>
  <c r="AB313" i="2" s="1"/>
  <c r="AB314" i="2" s="1"/>
  <c r="AB315" i="2" s="1"/>
  <c r="AB316" i="2" s="1"/>
  <c r="O51" i="1"/>
  <c r="J674" i="2" s="1"/>
  <c r="AB674" i="2" s="1"/>
  <c r="O50" i="1"/>
  <c r="J664" i="2" s="1"/>
  <c r="AB664" i="2" s="1"/>
  <c r="O49" i="1"/>
  <c r="J662" i="2" s="1"/>
  <c r="AB662" i="2" s="1"/>
  <c r="O48" i="1"/>
  <c r="J283" i="2" s="1"/>
  <c r="AB283" i="2" s="1"/>
  <c r="AB284" i="2" s="1"/>
  <c r="AB285" i="2" s="1"/>
  <c r="AB286" i="2" s="1"/>
  <c r="AB287" i="2" s="1"/>
  <c r="AB288" i="2" s="1"/>
  <c r="O47" i="1"/>
  <c r="J642" i="2" s="1"/>
  <c r="AB642" i="2" s="1"/>
  <c r="AB645" i="2" s="1"/>
  <c r="AB647" i="2" s="1"/>
  <c r="AB649" i="2" s="1"/>
  <c r="AB650" i="2" s="1"/>
  <c r="AB652" i="2" s="1"/>
  <c r="AB654" i="2" s="1"/>
  <c r="AB656" i="2" s="1"/>
  <c r="AB658" i="2" s="1"/>
  <c r="AB660" i="2" s="1"/>
  <c r="O46" i="1"/>
  <c r="J267" i="2" s="1"/>
  <c r="AB267" i="2" s="1"/>
  <c r="AB268" i="2" s="1"/>
  <c r="AB269" i="2" s="1"/>
  <c r="AB270" i="2" s="1"/>
  <c r="AB271" i="2" s="1"/>
  <c r="AB272" i="2" s="1"/>
  <c r="O45" i="1"/>
  <c r="J635" i="2" s="1"/>
  <c r="AB635" i="2" s="1"/>
  <c r="AB636" i="2" s="1"/>
  <c r="AB637" i="2" s="1"/>
  <c r="AB638" i="2" s="1"/>
  <c r="AB639" i="2" s="1"/>
  <c r="AB640" i="2" s="1"/>
  <c r="AB641" i="2" s="1"/>
  <c r="O44" i="1"/>
  <c r="J629" i="2" s="1"/>
  <c r="AB629" i="2" s="1"/>
  <c r="AB630" i="2" s="1"/>
  <c r="AB631" i="2" s="1"/>
  <c r="AB632" i="2" s="1"/>
  <c r="AB633" i="2" s="1"/>
  <c r="AB634" i="2" s="1"/>
  <c r="O43" i="1"/>
  <c r="J623" i="2" s="1"/>
  <c r="AB623" i="2" s="1"/>
  <c r="AB624" i="2" s="1"/>
  <c r="AB625" i="2" s="1"/>
  <c r="AB626" i="2" s="1"/>
  <c r="AB627" i="2" s="1"/>
  <c r="AB628" i="2" s="1"/>
  <c r="O42" i="1"/>
  <c r="J616" i="2" s="1"/>
  <c r="AB616" i="2" s="1"/>
  <c r="AB617" i="2" s="1"/>
  <c r="AB618" i="2" s="1"/>
  <c r="AB619" i="2" s="1"/>
  <c r="AB620" i="2" s="1"/>
  <c r="AB621" i="2" s="1"/>
  <c r="AB622" i="2" s="1"/>
  <c r="O41" i="1"/>
  <c r="J608" i="2" s="1"/>
  <c r="AB608" i="2" s="1"/>
  <c r="AB609" i="2" s="1"/>
  <c r="AB610" i="2" s="1"/>
  <c r="AB611" i="2" s="1"/>
  <c r="AB612" i="2" s="1"/>
  <c r="AB613" i="2" s="1"/>
  <c r="AB614" i="2" s="1"/>
  <c r="AB615" i="2" s="1"/>
  <c r="O40" i="1"/>
  <c r="J597" i="2" s="1"/>
  <c r="AB597" i="2" s="1"/>
  <c r="AB598" i="2" s="1"/>
  <c r="AB599" i="2" s="1"/>
  <c r="AB600" i="2" s="1"/>
  <c r="AB601" i="2" s="1"/>
  <c r="AB602" i="2" s="1"/>
  <c r="AB603" i="2" s="1"/>
  <c r="AB604" i="2" s="1"/>
  <c r="AB605" i="2" s="1"/>
  <c r="AB606" i="2" s="1"/>
  <c r="AB607" i="2" s="1"/>
  <c r="O39" i="1"/>
  <c r="J476" i="2" s="1"/>
  <c r="AB476" i="2" s="1"/>
  <c r="AB477" i="2" s="1"/>
  <c r="AB478" i="2" s="1"/>
  <c r="AB479" i="2" s="1"/>
  <c r="AB480" i="2" s="1"/>
  <c r="AB481" i="2" s="1"/>
  <c r="AB482" i="2" s="1"/>
  <c r="AB483" i="2" s="1"/>
  <c r="AB484" i="2" s="1"/>
  <c r="AB485" i="2" s="1"/>
  <c r="AB486" i="2" s="1"/>
  <c r="AB487" i="2" s="1"/>
  <c r="AB488" i="2" s="1"/>
  <c r="O38" i="1"/>
  <c r="J442" i="2" s="1"/>
  <c r="AB442" i="2" s="1"/>
  <c r="AB443" i="2" s="1"/>
  <c r="AB444" i="2" s="1"/>
  <c r="AB445" i="2" s="1"/>
  <c r="AB446" i="2" s="1"/>
  <c r="AB447" i="2" s="1"/>
  <c r="AB448" i="2" s="1"/>
  <c r="AB449" i="2" s="1"/>
  <c r="AB450" i="2" s="1"/>
  <c r="AB451" i="2" s="1"/>
  <c r="AB452" i="2" s="1"/>
  <c r="AB453" i="2" s="1"/>
  <c r="AB454" i="2" s="1"/>
  <c r="AB455" i="2" s="1"/>
  <c r="O37" i="1"/>
  <c r="J593" i="2" s="1"/>
  <c r="AB593" i="2" s="1"/>
  <c r="AB594" i="2" s="1"/>
  <c r="AB595" i="2" s="1"/>
  <c r="AB596" i="2" s="1"/>
  <c r="O36" i="1"/>
  <c r="O35" i="1"/>
  <c r="J385" i="2" s="1"/>
  <c r="AB385" i="2" s="1"/>
  <c r="AB386" i="2" s="1"/>
  <c r="AB387" i="2" s="1"/>
  <c r="AB388" i="2" s="1"/>
  <c r="O34" i="1"/>
  <c r="J588" i="2" s="1"/>
  <c r="AB588" i="2" s="1"/>
  <c r="O33" i="1"/>
  <c r="J584" i="2" s="1"/>
  <c r="AB584" i="2" s="1"/>
  <c r="AB585" i="2" s="1"/>
  <c r="AB586" i="2" s="1"/>
  <c r="AB587" i="2" s="1"/>
  <c r="O32" i="1"/>
  <c r="J277" i="2" s="1"/>
  <c r="AB277" i="2" s="1"/>
  <c r="AB278" i="2" s="1"/>
  <c r="AB279" i="2" s="1"/>
  <c r="AB280" i="2" s="1"/>
  <c r="AB281" i="2" s="1"/>
  <c r="AB282" i="2" s="1"/>
  <c r="O31" i="1"/>
  <c r="O30" i="1"/>
  <c r="J397" i="2" s="1"/>
  <c r="AB397" i="2" s="1"/>
  <c r="AB398" i="2" s="1"/>
  <c r="AB399" i="2" s="1"/>
  <c r="AB400" i="2" s="1"/>
  <c r="AB401" i="2" s="1"/>
  <c r="AB402" i="2" s="1"/>
  <c r="AB403" i="2" s="1"/>
  <c r="AB404" i="2" s="1"/>
  <c r="O29" i="1"/>
  <c r="J574" i="2" s="1"/>
  <c r="AB574" i="2" s="1"/>
  <c r="AB575" i="2" s="1"/>
  <c r="AB576" i="2" s="1"/>
  <c r="AB577" i="2" s="1"/>
  <c r="AB578" i="2" s="1"/>
  <c r="AB579" i="2" s="1"/>
  <c r="AB580" i="2" s="1"/>
  <c r="AB581" i="2" s="1"/>
  <c r="AB582" i="2" s="1"/>
  <c r="AB583" i="2" s="1"/>
  <c r="O28" i="1"/>
  <c r="J565" i="2" s="1"/>
  <c r="AB565" i="2" s="1"/>
  <c r="O27" i="1"/>
  <c r="J296" i="2" s="1"/>
  <c r="AB296" i="2" s="1"/>
  <c r="AB297" i="2" s="1"/>
  <c r="AB298" i="2" s="1"/>
  <c r="AB299" i="2" s="1"/>
  <c r="AB300" i="2" s="1"/>
  <c r="AB301" i="2" s="1"/>
  <c r="AB302" i="2" s="1"/>
  <c r="AB303" i="2" s="1"/>
  <c r="O26" i="1"/>
  <c r="J2" i="2" s="1"/>
  <c r="AB2" i="2" s="1"/>
  <c r="AB3" i="2" s="1"/>
  <c r="AB4" i="2" s="1"/>
  <c r="AB5" i="2" s="1"/>
  <c r="AB6" i="2" s="1"/>
  <c r="AB7" i="2" s="1"/>
  <c r="AB8" i="2" s="1"/>
  <c r="AB9" i="2" s="1"/>
  <c r="AB10" i="2" s="1"/>
  <c r="AB11" i="2" s="1"/>
  <c r="O25" i="1"/>
  <c r="J562" i="2" s="1"/>
  <c r="AB562" i="2" s="1"/>
  <c r="O24" i="1"/>
  <c r="O23" i="1"/>
  <c r="J558" i="2" s="1"/>
  <c r="AB558" i="2" s="1"/>
  <c r="O22" i="1"/>
  <c r="J556" i="2" s="1"/>
  <c r="AB556" i="2" s="1"/>
  <c r="O21" i="1"/>
  <c r="J84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O20" i="1"/>
  <c r="J347" i="2" s="1"/>
  <c r="AB347" i="2" s="1"/>
  <c r="AB348" i="2" s="1"/>
  <c r="AB349" i="2" s="1"/>
  <c r="AB350" i="2" s="1"/>
  <c r="AB351" i="2" s="1"/>
  <c r="O19" i="1"/>
  <c r="J223" i="2" s="1"/>
  <c r="O18" i="1"/>
  <c r="O17" i="1"/>
  <c r="J536" i="2" s="1"/>
  <c r="AB536" i="2" s="1"/>
  <c r="AB537" i="2" s="1"/>
  <c r="AB538" i="2" s="1"/>
  <c r="AB539" i="2" s="1"/>
  <c r="AB540" i="2" s="1"/>
  <c r="AB541" i="2" s="1"/>
  <c r="AB542" i="2" s="1"/>
  <c r="AB543" i="2" s="1"/>
  <c r="O16" i="1"/>
  <c r="J528" i="2" s="1"/>
  <c r="AB528" i="2" s="1"/>
  <c r="AB529" i="2" s="1"/>
  <c r="AB530" i="2" s="1"/>
  <c r="AB531" i="2" s="1"/>
  <c r="AB532" i="2" s="1"/>
  <c r="AB533" i="2" s="1"/>
  <c r="AB534" i="2" s="1"/>
  <c r="AB535" i="2" s="1"/>
  <c r="O15" i="1"/>
  <c r="J522" i="2" s="1"/>
  <c r="AB522" i="2" s="1"/>
  <c r="AB523" i="2" s="1"/>
  <c r="AB524" i="2" s="1"/>
  <c r="AB525" i="2" s="1"/>
  <c r="AB526" i="2" s="1"/>
  <c r="AB527" i="2" s="1"/>
  <c r="O14" i="1"/>
  <c r="O13" i="1"/>
  <c r="J515" i="2" s="1"/>
  <c r="AB515" i="2" s="1"/>
  <c r="AB516" i="2" s="1"/>
  <c r="AB517" i="2" s="1"/>
  <c r="AB518" i="2" s="1"/>
  <c r="AB519" i="2" s="1"/>
  <c r="AB520" i="2" s="1"/>
  <c r="AB521" i="2" s="1"/>
  <c r="O12" i="1"/>
  <c r="J513" i="2" s="1"/>
  <c r="AB513" i="2" s="1"/>
  <c r="O11" i="1"/>
  <c r="J23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O10" i="1"/>
  <c r="J289" i="2" s="1"/>
  <c r="AB289" i="2" s="1"/>
  <c r="AB290" i="2" s="1"/>
  <c r="AB291" i="2" s="1"/>
  <c r="AB292" i="2" s="1"/>
  <c r="AB293" i="2" s="1"/>
  <c r="AB294" i="2" s="1"/>
  <c r="AB295" i="2" s="1"/>
  <c r="O9" i="1"/>
  <c r="J44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O8" i="1"/>
  <c r="J257" i="2" s="1"/>
  <c r="AB257" i="2" s="1"/>
  <c r="AB258" i="2" s="1"/>
  <c r="AB259" i="2" s="1"/>
  <c r="AB260" i="2" s="1"/>
  <c r="AB261" i="2" s="1"/>
  <c r="AB262" i="2" s="1"/>
  <c r="AB263" i="2" s="1"/>
  <c r="AB264" i="2" s="1"/>
  <c r="AB265" i="2" s="1"/>
  <c r="AB266" i="2" s="1"/>
  <c r="O7" i="1"/>
  <c r="J166" i="2" s="1"/>
  <c r="AB166" i="2" s="1"/>
  <c r="AB167" i="2" s="1"/>
  <c r="AB168" i="2" s="1"/>
  <c r="AB169" i="2" s="1"/>
  <c r="AB170" i="2" s="1"/>
  <c r="AB171" i="2" s="1"/>
  <c r="AB172" i="2" s="1"/>
  <c r="AB173" i="2" s="1"/>
  <c r="AB174" i="2" s="1"/>
  <c r="AB175" i="2" s="1"/>
  <c r="AB176" i="2" s="1"/>
  <c r="AB177" i="2" s="1"/>
  <c r="AB178" i="2" s="1"/>
  <c r="AB179" i="2" s="1"/>
  <c r="AB180" i="2" s="1"/>
  <c r="AB181" i="2" s="1"/>
  <c r="AB182" i="2" s="1"/>
  <c r="AB183" i="2" s="1"/>
  <c r="AB184" i="2" s="1"/>
  <c r="AB185" i="2" s="1"/>
  <c r="AB186" i="2" s="1"/>
  <c r="AB187" i="2" s="1"/>
  <c r="AB188" i="2" s="1"/>
  <c r="O6" i="1"/>
  <c r="J504" i="2" s="1"/>
  <c r="AB504" i="2" s="1"/>
  <c r="AB505" i="2" s="1"/>
  <c r="AB506" i="2" s="1"/>
  <c r="O5" i="1"/>
  <c r="J63" i="2" s="1"/>
  <c r="AB63" i="2" s="1"/>
  <c r="AB64" i="2" s="1"/>
  <c r="AB65" i="2" s="1"/>
  <c r="AB66" i="2" s="1"/>
  <c r="O4" i="1"/>
  <c r="J502" i="2" s="1"/>
  <c r="AB502" i="2" s="1"/>
  <c r="O3" i="1"/>
  <c r="J217" i="2" s="1"/>
  <c r="AB217" i="2" s="1"/>
  <c r="AB218" i="2" s="1"/>
  <c r="AB219" i="2" s="1"/>
  <c r="AB220" i="2" s="1"/>
  <c r="AB221" i="2" s="1"/>
  <c r="AB222" i="2" s="1"/>
  <c r="O2" i="1"/>
  <c r="J231" i="2" s="1"/>
  <c r="AB231" i="2" s="1"/>
  <c r="AB232" i="2" s="1"/>
  <c r="AB233" i="2" s="1"/>
  <c r="AB234" i="2" s="1"/>
  <c r="AB235" i="2" s="1"/>
  <c r="AB236" i="2" s="1"/>
  <c r="Z1619" i="2" l="1"/>
  <c r="Z184" i="2"/>
  <c r="Z176" i="2"/>
  <c r="Z251" i="2"/>
  <c r="Z48" i="2"/>
  <c r="Z267" i="2"/>
  <c r="Z603" i="2"/>
  <c r="Z56" i="2"/>
  <c r="Z427" i="2"/>
  <c r="Z1291" i="2"/>
  <c r="Z112" i="2"/>
  <c r="Z491" i="2"/>
  <c r="Z40" i="2"/>
  <c r="Z104" i="2"/>
  <c r="Z168" i="2"/>
  <c r="Z370" i="2"/>
  <c r="Z1195" i="2"/>
  <c r="Z64" i="2"/>
  <c r="Z128" i="2"/>
  <c r="Z192" i="2"/>
  <c r="Z283" i="2"/>
  <c r="Z579" i="2"/>
  <c r="Z8" i="2"/>
  <c r="Z72" i="2"/>
  <c r="Z136" i="2"/>
  <c r="Z200" i="2"/>
  <c r="Z299" i="2"/>
  <c r="Z755" i="2"/>
  <c r="Z16" i="2"/>
  <c r="Z80" i="2"/>
  <c r="Z144" i="2"/>
  <c r="Z208" i="2"/>
  <c r="Z315" i="2"/>
  <c r="Z24" i="2"/>
  <c r="Z88" i="2"/>
  <c r="Z152" i="2"/>
  <c r="Z216" i="2"/>
  <c r="Z331" i="2"/>
  <c r="Z723" i="2"/>
  <c r="Z32" i="2"/>
  <c r="Z96" i="2"/>
  <c r="Z160" i="2"/>
  <c r="Z224" i="2"/>
  <c r="Z347" i="2"/>
  <c r="Z9" i="2"/>
  <c r="Z17" i="2"/>
  <c r="Z25" i="2"/>
  <c r="Z33" i="2"/>
  <c r="Z41" i="2"/>
  <c r="Z49" i="2"/>
  <c r="Z57" i="2"/>
  <c r="Z65" i="2"/>
  <c r="Z73" i="2"/>
  <c r="Z81" i="2"/>
  <c r="Z89" i="2"/>
  <c r="Z97" i="2"/>
  <c r="Z105" i="2"/>
  <c r="Z113" i="2"/>
  <c r="Z121" i="2"/>
  <c r="Z129" i="2"/>
  <c r="Z137" i="2"/>
  <c r="Z145" i="2"/>
  <c r="Z153" i="2"/>
  <c r="Z161" i="2"/>
  <c r="Z169" i="2"/>
  <c r="Z177" i="2"/>
  <c r="Z185" i="2"/>
  <c r="Z193" i="2"/>
  <c r="Z201" i="2"/>
  <c r="Z209" i="2"/>
  <c r="Z217" i="2"/>
  <c r="Z225" i="2"/>
  <c r="Z240" i="2"/>
  <c r="Z256" i="2"/>
  <c r="Z272" i="2"/>
  <c r="Z288" i="2"/>
  <c r="Z304" i="2"/>
  <c r="Z320" i="2"/>
  <c r="Z336" i="2"/>
  <c r="Z353" i="2"/>
  <c r="Z371" i="2"/>
  <c r="Z435" i="2"/>
  <c r="Z499" i="2"/>
  <c r="Z587" i="2"/>
  <c r="Z611" i="2"/>
  <c r="Z707" i="2"/>
  <c r="Z827" i="2"/>
  <c r="Z907" i="2"/>
  <c r="Z931" i="2"/>
  <c r="Z1227" i="2"/>
  <c r="Z1873" i="2"/>
  <c r="Z2" i="2"/>
  <c r="Z10" i="2"/>
  <c r="Z18" i="2"/>
  <c r="Z26" i="2"/>
  <c r="Z34" i="2"/>
  <c r="Z42" i="2"/>
  <c r="Z50" i="2"/>
  <c r="Z58" i="2"/>
  <c r="Z66" i="2"/>
  <c r="Z74" i="2"/>
  <c r="Z82" i="2"/>
  <c r="Z90" i="2"/>
  <c r="Z98" i="2"/>
  <c r="Z106" i="2"/>
  <c r="Z114" i="2"/>
  <c r="Z122" i="2"/>
  <c r="Z130" i="2"/>
  <c r="Z138" i="2"/>
  <c r="Z146" i="2"/>
  <c r="Z154" i="2"/>
  <c r="Z162" i="2"/>
  <c r="Z170" i="2"/>
  <c r="Z178" i="2"/>
  <c r="Z186" i="2"/>
  <c r="Z194" i="2"/>
  <c r="Z202" i="2"/>
  <c r="Z210" i="2"/>
  <c r="Z218" i="2"/>
  <c r="Z226" i="2"/>
  <c r="Z241" i="2"/>
  <c r="Z257" i="2"/>
  <c r="Z273" i="2"/>
  <c r="Z289" i="2"/>
  <c r="Z305" i="2"/>
  <c r="Z321" i="2"/>
  <c r="Z337" i="2"/>
  <c r="Z354" i="2"/>
  <c r="Z379" i="2"/>
  <c r="Z443" i="2"/>
  <c r="Z619" i="2"/>
  <c r="Z731" i="2"/>
  <c r="Z747" i="2"/>
  <c r="Z763" i="2"/>
  <c r="Z811" i="2"/>
  <c r="Z835" i="2"/>
  <c r="Z1017" i="2"/>
  <c r="Z1259" i="2"/>
  <c r="Z3" i="2"/>
  <c r="Z11" i="2"/>
  <c r="Z19" i="2"/>
  <c r="Z27" i="2"/>
  <c r="Z35" i="2"/>
  <c r="Z43" i="2"/>
  <c r="Z51" i="2"/>
  <c r="Z59" i="2"/>
  <c r="Z67" i="2"/>
  <c r="Z75" i="2"/>
  <c r="Z83" i="2"/>
  <c r="Z91" i="2"/>
  <c r="Z99" i="2"/>
  <c r="Z107" i="2"/>
  <c r="Z115" i="2"/>
  <c r="Z123" i="2"/>
  <c r="Z131" i="2"/>
  <c r="Z139" i="2"/>
  <c r="Z147" i="2"/>
  <c r="Z155" i="2"/>
  <c r="Z163" i="2"/>
  <c r="Z171" i="2"/>
  <c r="Z179" i="2"/>
  <c r="Z187" i="2"/>
  <c r="Z195" i="2"/>
  <c r="Z203" i="2"/>
  <c r="Z211" i="2"/>
  <c r="Z219" i="2"/>
  <c r="Z227" i="2"/>
  <c r="Z242" i="2"/>
  <c r="Z258" i="2"/>
  <c r="Z274" i="2"/>
  <c r="Z290" i="2"/>
  <c r="Z306" i="2"/>
  <c r="Z322" i="2"/>
  <c r="Z338" i="2"/>
  <c r="Z355" i="2"/>
  <c r="Z387" i="2"/>
  <c r="Z451" i="2"/>
  <c r="Z515" i="2"/>
  <c r="Z627" i="2"/>
  <c r="Z667" i="2"/>
  <c r="Z843" i="2"/>
  <c r="Z1035" i="2"/>
  <c r="Z2135" i="2"/>
  <c r="Z2127" i="2"/>
  <c r="Z2119" i="2"/>
  <c r="Z2111" i="2"/>
  <c r="Z2103" i="2"/>
  <c r="Z2095" i="2"/>
  <c r="Z2087" i="2"/>
  <c r="Z2079" i="2"/>
  <c r="Z2071" i="2"/>
  <c r="Z2063" i="2"/>
  <c r="Z2055" i="2"/>
  <c r="Z2047" i="2"/>
  <c r="Z2039" i="2"/>
  <c r="Z2031" i="2"/>
  <c r="Z2023" i="2"/>
  <c r="Z2015" i="2"/>
  <c r="Z2007" i="2"/>
  <c r="Z1999" i="2"/>
  <c r="Z1991" i="2"/>
  <c r="Z1983" i="2"/>
  <c r="Z1975" i="2"/>
  <c r="Z1967" i="2"/>
  <c r="Z1959" i="2"/>
  <c r="Z1951" i="2"/>
  <c r="Z1943" i="2"/>
  <c r="Z1935" i="2"/>
  <c r="Z1927" i="2"/>
  <c r="Z1919" i="2"/>
  <c r="Z1911" i="2"/>
  <c r="Z1903" i="2"/>
  <c r="Z1895" i="2"/>
  <c r="Z1887" i="2"/>
  <c r="Z1879" i="2"/>
  <c r="Z1871" i="2"/>
  <c r="Z1863" i="2"/>
  <c r="Z1855" i="2"/>
  <c r="Z1847" i="2"/>
  <c r="Z1839" i="2"/>
  <c r="Z1831" i="2"/>
  <c r="Z1823" i="2"/>
  <c r="Z1815" i="2"/>
  <c r="Z1807" i="2"/>
  <c r="Z1799" i="2"/>
  <c r="Z1791" i="2"/>
  <c r="Z1783" i="2"/>
  <c r="Z1775" i="2"/>
  <c r="Z1767" i="2"/>
  <c r="Z1759" i="2"/>
  <c r="Z1751" i="2"/>
  <c r="Z1743" i="2"/>
  <c r="Z1735" i="2"/>
  <c r="Z1727" i="2"/>
  <c r="Z1719" i="2"/>
  <c r="Z1711" i="2"/>
  <c r="Z1703" i="2"/>
  <c r="Z1695" i="2"/>
  <c r="Z1687" i="2"/>
  <c r="Z1679" i="2"/>
  <c r="Z1671" i="2"/>
  <c r="Z1663" i="2"/>
  <c r="Z1655" i="2"/>
  <c r="Z1647" i="2"/>
  <c r="Z1639" i="2"/>
  <c r="Z1631" i="2"/>
  <c r="Z1623" i="2"/>
  <c r="Z1615" i="2"/>
  <c r="Z1607" i="2"/>
  <c r="Z1599" i="2"/>
  <c r="Z1591" i="2"/>
  <c r="Z1583" i="2"/>
  <c r="Z1575" i="2"/>
  <c r="Z1567" i="2"/>
  <c r="Z1559" i="2"/>
  <c r="Z1551" i="2"/>
  <c r="Z1543" i="2"/>
  <c r="Z1535" i="2"/>
  <c r="Z1527" i="2"/>
  <c r="Z1519" i="2"/>
  <c r="Z1511" i="2"/>
  <c r="Z1503" i="2"/>
  <c r="Z1495" i="2"/>
  <c r="Z1487" i="2"/>
  <c r="Z1479" i="2"/>
  <c r="Z1471" i="2"/>
  <c r="Z1463" i="2"/>
  <c r="Z2134" i="2"/>
  <c r="Z2126" i="2"/>
  <c r="Z2118" i="2"/>
  <c r="Z2110" i="2"/>
  <c r="Z2102" i="2"/>
  <c r="Z2094" i="2"/>
  <c r="Z2086" i="2"/>
  <c r="Z2078" i="2"/>
  <c r="Z2070" i="2"/>
  <c r="Z2062" i="2"/>
  <c r="Z2054" i="2"/>
  <c r="Z2046" i="2"/>
  <c r="Z2038" i="2"/>
  <c r="Z2030" i="2"/>
  <c r="Z2022" i="2"/>
  <c r="Z2014" i="2"/>
  <c r="Z2006" i="2"/>
  <c r="Z1998" i="2"/>
  <c r="Z1990" i="2"/>
  <c r="Z1982" i="2"/>
  <c r="Z1974" i="2"/>
  <c r="Z1966" i="2"/>
  <c r="Z1958" i="2"/>
  <c r="Z1950" i="2"/>
  <c r="Z1942" i="2"/>
  <c r="Z1934" i="2"/>
  <c r="Z1926" i="2"/>
  <c r="Z1918" i="2"/>
  <c r="Z1910" i="2"/>
  <c r="Z1902" i="2"/>
  <c r="Z1894" i="2"/>
  <c r="Z1886" i="2"/>
  <c r="Z1878" i="2"/>
  <c r="Z1870" i="2"/>
  <c r="Z1862" i="2"/>
  <c r="Z1854" i="2"/>
  <c r="Z1846" i="2"/>
  <c r="Z1838" i="2"/>
  <c r="Z1830" i="2"/>
  <c r="Z1822" i="2"/>
  <c r="Z1814" i="2"/>
  <c r="Z1806" i="2"/>
  <c r="Z1798" i="2"/>
  <c r="Z1790" i="2"/>
  <c r="Z1782" i="2"/>
  <c r="Z1774" i="2"/>
  <c r="Z1766" i="2"/>
  <c r="Z1758" i="2"/>
  <c r="Z1750" i="2"/>
  <c r="Z1742" i="2"/>
  <c r="Z1734" i="2"/>
  <c r="Z1726" i="2"/>
  <c r="Z1718" i="2"/>
  <c r="Z1710" i="2"/>
  <c r="Z1702" i="2"/>
  <c r="Z1694" i="2"/>
  <c r="Z1686" i="2"/>
  <c r="Z1678" i="2"/>
  <c r="Z1670" i="2"/>
  <c r="Z1662" i="2"/>
  <c r="Z1654" i="2"/>
  <c r="Z1646" i="2"/>
  <c r="Z1638" i="2"/>
  <c r="Z1630" i="2"/>
  <c r="Z1622" i="2"/>
  <c r="Z1614" i="2"/>
  <c r="Z1606" i="2"/>
  <c r="Z1598" i="2"/>
  <c r="Z1590" i="2"/>
  <c r="Z1582" i="2"/>
  <c r="Z1574" i="2"/>
  <c r="Z1566" i="2"/>
  <c r="Z1558" i="2"/>
  <c r="Z1550" i="2"/>
  <c r="Z1542" i="2"/>
  <c r="Z1534" i="2"/>
  <c r="Z1526" i="2"/>
  <c r="Z1518" i="2"/>
  <c r="Z1510" i="2"/>
  <c r="Z1502" i="2"/>
  <c r="Z1494" i="2"/>
  <c r="Z1486" i="2"/>
  <c r="Z1478" i="2"/>
  <c r="Z1470" i="2"/>
  <c r="Z1462" i="2"/>
  <c r="Z2133" i="2"/>
  <c r="Z2125" i="2"/>
  <c r="Z2117" i="2"/>
  <c r="Z2109" i="2"/>
  <c r="Z2101" i="2"/>
  <c r="Z2093" i="2"/>
  <c r="Z2085" i="2"/>
  <c r="Z2077" i="2"/>
  <c r="Z2069" i="2"/>
  <c r="Z2061" i="2"/>
  <c r="Z2053" i="2"/>
  <c r="Z2045" i="2"/>
  <c r="Z2037" i="2"/>
  <c r="Z2029" i="2"/>
  <c r="Z2021" i="2"/>
  <c r="Z2013" i="2"/>
  <c r="Z2005" i="2"/>
  <c r="Z1997" i="2"/>
  <c r="Z1989" i="2"/>
  <c r="Z1981" i="2"/>
  <c r="Z1973" i="2"/>
  <c r="Z1965" i="2"/>
  <c r="Z1957" i="2"/>
  <c r="Z1949" i="2"/>
  <c r="Z1941" i="2"/>
  <c r="Z1933" i="2"/>
  <c r="Z1925" i="2"/>
  <c r="Z1917" i="2"/>
  <c r="Z1909" i="2"/>
  <c r="Z1901" i="2"/>
  <c r="Z1893" i="2"/>
  <c r="Z1885" i="2"/>
  <c r="Z1877" i="2"/>
  <c r="Z1869" i="2"/>
  <c r="Z1861" i="2"/>
  <c r="Z1853" i="2"/>
  <c r="Z1845" i="2"/>
  <c r="Z1837" i="2"/>
  <c r="Z1829" i="2"/>
  <c r="Z1821" i="2"/>
  <c r="Z1813" i="2"/>
  <c r="Z1805" i="2"/>
  <c r="Z1797" i="2"/>
  <c r="Z1789" i="2"/>
  <c r="Z1781" i="2"/>
  <c r="Z1773" i="2"/>
  <c r="Z1765" i="2"/>
  <c r="Z1757" i="2"/>
  <c r="Z1749" i="2"/>
  <c r="Z1741" i="2"/>
  <c r="Z1733" i="2"/>
  <c r="Z1725" i="2"/>
  <c r="Z1717" i="2"/>
  <c r="Z1709" i="2"/>
  <c r="Z1701" i="2"/>
  <c r="Z1693" i="2"/>
  <c r="Z1685" i="2"/>
  <c r="Z1677" i="2"/>
  <c r="Z1669" i="2"/>
  <c r="Z1661" i="2"/>
  <c r="Z1653" i="2"/>
  <c r="Z1645" i="2"/>
  <c r="Z1637" i="2"/>
  <c r="Z1629" i="2"/>
  <c r="Z2132" i="2"/>
  <c r="Z2124" i="2"/>
  <c r="Z2116" i="2"/>
  <c r="Z2108" i="2"/>
  <c r="Z2100" i="2"/>
  <c r="Z2092" i="2"/>
  <c r="Z2084" i="2"/>
  <c r="Z2076" i="2"/>
  <c r="Z2068" i="2"/>
  <c r="Z2060" i="2"/>
  <c r="Z2052" i="2"/>
  <c r="Z2044" i="2"/>
  <c r="Z2036" i="2"/>
  <c r="Z2028" i="2"/>
  <c r="Z2020" i="2"/>
  <c r="Z2012" i="2"/>
  <c r="Z2004" i="2"/>
  <c r="Z1996" i="2"/>
  <c r="Z1988" i="2"/>
  <c r="Z1980" i="2"/>
  <c r="Z1972" i="2"/>
  <c r="Z1964" i="2"/>
  <c r="Z1956" i="2"/>
  <c r="Z1948" i="2"/>
  <c r="Z1940" i="2"/>
  <c r="Z1932" i="2"/>
  <c r="Z1924" i="2"/>
  <c r="Z1916" i="2"/>
  <c r="Z1908" i="2"/>
  <c r="Z1900" i="2"/>
  <c r="Z1892" i="2"/>
  <c r="Z1884" i="2"/>
  <c r="Z1876" i="2"/>
  <c r="Z1868" i="2"/>
  <c r="Z1860" i="2"/>
  <c r="Z1852" i="2"/>
  <c r="Z1844" i="2"/>
  <c r="Z1836" i="2"/>
  <c r="Z1828" i="2"/>
  <c r="Z1820" i="2"/>
  <c r="Z1812" i="2"/>
  <c r="Z1804" i="2"/>
  <c r="Z1796" i="2"/>
  <c r="Z1788" i="2"/>
  <c r="Z1780" i="2"/>
  <c r="Z1772" i="2"/>
  <c r="Z1764" i="2"/>
  <c r="Z1756" i="2"/>
  <c r="Z1748" i="2"/>
  <c r="Z1740" i="2"/>
  <c r="Z1732" i="2"/>
  <c r="Z1724" i="2"/>
  <c r="Z1716" i="2"/>
  <c r="Z1708" i="2"/>
  <c r="Z1700" i="2"/>
  <c r="Z1692" i="2"/>
  <c r="Z1684" i="2"/>
  <c r="Z1676" i="2"/>
  <c r="Z1668" i="2"/>
  <c r="Z1660" i="2"/>
  <c r="Z1652" i="2"/>
  <c r="Z1644" i="2"/>
  <c r="Z1636" i="2"/>
  <c r="Z1628" i="2"/>
  <c r="Z1620" i="2"/>
  <c r="Z1612" i="2"/>
  <c r="Z1604" i="2"/>
  <c r="Z1596" i="2"/>
  <c r="Z1588" i="2"/>
  <c r="Z1580" i="2"/>
  <c r="Z1572" i="2"/>
  <c r="Z1564" i="2"/>
  <c r="Z1556" i="2"/>
  <c r="Z1548" i="2"/>
  <c r="Z1540" i="2"/>
  <c r="Z1532" i="2"/>
  <c r="Z1524" i="2"/>
  <c r="Z1516" i="2"/>
  <c r="Z1508" i="2"/>
  <c r="Z1500" i="2"/>
  <c r="Z1492" i="2"/>
  <c r="Z1484" i="2"/>
  <c r="Z1476" i="2"/>
  <c r="Z1468" i="2"/>
  <c r="Z1460" i="2"/>
  <c r="Z2131" i="2"/>
  <c r="Z2123" i="2"/>
  <c r="Z2115" i="2"/>
  <c r="Z2107" i="2"/>
  <c r="Z2099" i="2"/>
  <c r="Z2091" i="2"/>
  <c r="Z2083" i="2"/>
  <c r="Z2075" i="2"/>
  <c r="Z2067" i="2"/>
  <c r="Z2059" i="2"/>
  <c r="Z2051" i="2"/>
  <c r="Z2043" i="2"/>
  <c r="Z2035" i="2"/>
  <c r="Z2027" i="2"/>
  <c r="Z2019" i="2"/>
  <c r="Z2011" i="2"/>
  <c r="Z2003" i="2"/>
  <c r="Z1995" i="2"/>
  <c r="Z1987" i="2"/>
  <c r="Z1979" i="2"/>
  <c r="Z1971" i="2"/>
  <c r="Z1963" i="2"/>
  <c r="Z1955" i="2"/>
  <c r="Z1947" i="2"/>
  <c r="Z1939" i="2"/>
  <c r="Z1931" i="2"/>
  <c r="Z1923" i="2"/>
  <c r="Z1915" i="2"/>
  <c r="Z1907" i="2"/>
  <c r="Z1899" i="2"/>
  <c r="Z1891" i="2"/>
  <c r="Z1883" i="2"/>
  <c r="Z1875" i="2"/>
  <c r="Z1867" i="2"/>
  <c r="Z1859" i="2"/>
  <c r="Z1851" i="2"/>
  <c r="Z1843" i="2"/>
  <c r="Z1835" i="2"/>
  <c r="Z1827" i="2"/>
  <c r="Z1819" i="2"/>
  <c r="Z1811" i="2"/>
  <c r="Z1803" i="2"/>
  <c r="Z1795" i="2"/>
  <c r="Z1787" i="2"/>
  <c r="Z1779" i="2"/>
  <c r="Z1771" i="2"/>
  <c r="Z1763" i="2"/>
  <c r="Z1755" i="2"/>
  <c r="Z1747" i="2"/>
  <c r="Z1739" i="2"/>
  <c r="Z1731" i="2"/>
  <c r="Z1723" i="2"/>
  <c r="Z1715" i="2"/>
  <c r="Z1707" i="2"/>
  <c r="Z1699" i="2"/>
  <c r="Z1691" i="2"/>
  <c r="Z1683" i="2"/>
  <c r="Z1675" i="2"/>
  <c r="Z1667" i="2"/>
  <c r="Z1659" i="2"/>
  <c r="Z1651" i="2"/>
  <c r="Z1643" i="2"/>
  <c r="Z1635" i="2"/>
  <c r="Z1627" i="2"/>
  <c r="Z2130" i="2"/>
  <c r="Z2122" i="2"/>
  <c r="Z2114" i="2"/>
  <c r="Z2106" i="2"/>
  <c r="Z2098" i="2"/>
  <c r="Z2090" i="2"/>
  <c r="Z2082" i="2"/>
  <c r="Z2074" i="2"/>
  <c r="Z2066" i="2"/>
  <c r="Z2058" i="2"/>
  <c r="Z2050" i="2"/>
  <c r="Z2042" i="2"/>
  <c r="Z2034" i="2"/>
  <c r="Z2026" i="2"/>
  <c r="Z2018" i="2"/>
  <c r="Z2010" i="2"/>
  <c r="Z2002" i="2"/>
  <c r="Z1994" i="2"/>
  <c r="Z1986" i="2"/>
  <c r="Z1978" i="2"/>
  <c r="Z1970" i="2"/>
  <c r="Z1962" i="2"/>
  <c r="Z1954" i="2"/>
  <c r="Z1946" i="2"/>
  <c r="Z1938" i="2"/>
  <c r="Z1930" i="2"/>
  <c r="Z1922" i="2"/>
  <c r="Z1914" i="2"/>
  <c r="Z2137" i="2"/>
  <c r="Z2129" i="2"/>
  <c r="Z2121" i="2"/>
  <c r="Z2113" i="2"/>
  <c r="Z2105" i="2"/>
  <c r="Z2097" i="2"/>
  <c r="Z2089" i="2"/>
  <c r="Z2081" i="2"/>
  <c r="Z2073" i="2"/>
  <c r="Z2065" i="2"/>
  <c r="Z2057" i="2"/>
  <c r="Z2049" i="2"/>
  <c r="Z2041" i="2"/>
  <c r="Z2033" i="2"/>
  <c r="Z2025" i="2"/>
  <c r="Z2017" i="2"/>
  <c r="Z2009" i="2"/>
  <c r="Z2001" i="2"/>
  <c r="Z1993" i="2"/>
  <c r="Z1985" i="2"/>
  <c r="Z1977" i="2"/>
  <c r="Z1969" i="2"/>
  <c r="Z1961" i="2"/>
  <c r="Z1953" i="2"/>
  <c r="Z1945" i="2"/>
  <c r="Z1937" i="2"/>
  <c r="Z1929" i="2"/>
  <c r="Z1921" i="2"/>
  <c r="Z1913" i="2"/>
  <c r="Z2136" i="2"/>
  <c r="Z2128" i="2"/>
  <c r="Z2120" i="2"/>
  <c r="Z2112" i="2"/>
  <c r="Z2104" i="2"/>
  <c r="Z2096" i="2"/>
  <c r="Z2088" i="2"/>
  <c r="Z2080" i="2"/>
  <c r="Z2072" i="2"/>
  <c r="Z2064" i="2"/>
  <c r="Z2056" i="2"/>
  <c r="Z2048" i="2"/>
  <c r="Z2040" i="2"/>
  <c r="Z2032" i="2"/>
  <c r="Z2024" i="2"/>
  <c r="Z2016" i="2"/>
  <c r="Z2008" i="2"/>
  <c r="Z2000" i="2"/>
  <c r="Z1992" i="2"/>
  <c r="Z1984" i="2"/>
  <c r="Z1976" i="2"/>
  <c r="Z1968" i="2"/>
  <c r="Z1960" i="2"/>
  <c r="Z1952" i="2"/>
  <c r="Z1944" i="2"/>
  <c r="Z1936" i="2"/>
  <c r="Z1928" i="2"/>
  <c r="Z1920" i="2"/>
  <c r="Z1912" i="2"/>
  <c r="Z1904" i="2"/>
  <c r="Z1896" i="2"/>
  <c r="Z1888" i="2"/>
  <c r="Z1880" i="2"/>
  <c r="Z1872" i="2"/>
  <c r="Z1864" i="2"/>
  <c r="Z1856" i="2"/>
  <c r="Z1848" i="2"/>
  <c r="Z1840" i="2"/>
  <c r="Z1832" i="2"/>
  <c r="Z1824" i="2"/>
  <c r="Z1816" i="2"/>
  <c r="Z1808" i="2"/>
  <c r="Z1800" i="2"/>
  <c r="Z1792" i="2"/>
  <c r="Z1784" i="2"/>
  <c r="Z1776" i="2"/>
  <c r="Z1768" i="2"/>
  <c r="Z1760" i="2"/>
  <c r="Z1752" i="2"/>
  <c r="Z1744" i="2"/>
  <c r="Z1736" i="2"/>
  <c r="Z1728" i="2"/>
  <c r="Z1720" i="2"/>
  <c r="Z1712" i="2"/>
  <c r="Z1704" i="2"/>
  <c r="Z1696" i="2"/>
  <c r="Z1688" i="2"/>
  <c r="Z1680" i="2"/>
  <c r="Z1672" i="2"/>
  <c r="Z1664" i="2"/>
  <c r="Z1656" i="2"/>
  <c r="Z1648" i="2"/>
  <c r="Z1640" i="2"/>
  <c r="Z1632" i="2"/>
  <c r="Z1624" i="2"/>
  <c r="Z1616" i="2"/>
  <c r="Z1608" i="2"/>
  <c r="Z1600" i="2"/>
  <c r="Z1592" i="2"/>
  <c r="Z1584" i="2"/>
  <c r="Z1576" i="2"/>
  <c r="Z1568" i="2"/>
  <c r="Z1560" i="2"/>
  <c r="Z1552" i="2"/>
  <c r="Z1544" i="2"/>
  <c r="Z1536" i="2"/>
  <c r="Z1528" i="2"/>
  <c r="Z1520" i="2"/>
  <c r="Z1512" i="2"/>
  <c r="Z1504" i="2"/>
  <c r="Z1496" i="2"/>
  <c r="Z1488" i="2"/>
  <c r="Z1480" i="2"/>
  <c r="Z1472" i="2"/>
  <c r="Z1464" i="2"/>
  <c r="Z1898" i="2"/>
  <c r="Z1866" i="2"/>
  <c r="Z1834" i="2"/>
  <c r="Z1802" i="2"/>
  <c r="Z1770" i="2"/>
  <c r="Z1738" i="2"/>
  <c r="Z1706" i="2"/>
  <c r="Z1674" i="2"/>
  <c r="Z1642" i="2"/>
  <c r="Z1618" i="2"/>
  <c r="Z1602" i="2"/>
  <c r="Z1586" i="2"/>
  <c r="Z1570" i="2"/>
  <c r="Z1554" i="2"/>
  <c r="Z1538" i="2"/>
  <c r="Z1522" i="2"/>
  <c r="Z1506" i="2"/>
  <c r="Z1490" i="2"/>
  <c r="Z1474" i="2"/>
  <c r="Z1458" i="2"/>
  <c r="Z1450" i="2"/>
  <c r="Z1442" i="2"/>
  <c r="Z1434" i="2"/>
  <c r="Z1426" i="2"/>
  <c r="Z1418" i="2"/>
  <c r="Z1410" i="2"/>
  <c r="Z1402" i="2"/>
  <c r="Z1394" i="2"/>
  <c r="Z1386" i="2"/>
  <c r="Z1378" i="2"/>
  <c r="Z1370" i="2"/>
  <c r="Z1362" i="2"/>
  <c r="Z1354" i="2"/>
  <c r="Z1346" i="2"/>
  <c r="Z1338" i="2"/>
  <c r="Z1330" i="2"/>
  <c r="Z1322" i="2"/>
  <c r="Z1314" i="2"/>
  <c r="Z1306" i="2"/>
  <c r="Z1298" i="2"/>
  <c r="Z1290" i="2"/>
  <c r="Z1282" i="2"/>
  <c r="Z1274" i="2"/>
  <c r="Z1266" i="2"/>
  <c r="Z1258" i="2"/>
  <c r="Z1250" i="2"/>
  <c r="Z1242" i="2"/>
  <c r="Z1234" i="2"/>
  <c r="Z1226" i="2"/>
  <c r="Z1218" i="2"/>
  <c r="Z1210" i="2"/>
  <c r="Z1202" i="2"/>
  <c r="Z1194" i="2"/>
  <c r="Z1186" i="2"/>
  <c r="Z1178" i="2"/>
  <c r="Z1170" i="2"/>
  <c r="Z1162" i="2"/>
  <c r="Z1154" i="2"/>
  <c r="Z1146" i="2"/>
  <c r="Z1138" i="2"/>
  <c r="Z1130" i="2"/>
  <c r="Z1122" i="2"/>
  <c r="Z1114" i="2"/>
  <c r="Z1106" i="2"/>
  <c r="Z1098" i="2"/>
  <c r="Z1090" i="2"/>
  <c r="Z1082" i="2"/>
  <c r="Z1074" i="2"/>
  <c r="Z1066" i="2"/>
  <c r="Z1058" i="2"/>
  <c r="Z1050" i="2"/>
  <c r="Z1042" i="2"/>
  <c r="Z1897" i="2"/>
  <c r="Z1865" i="2"/>
  <c r="Z1833" i="2"/>
  <c r="Z1801" i="2"/>
  <c r="Z1769" i="2"/>
  <c r="Z1737" i="2"/>
  <c r="Z1705" i="2"/>
  <c r="Z1673" i="2"/>
  <c r="Z1641" i="2"/>
  <c r="Z1617" i="2"/>
  <c r="Z1601" i="2"/>
  <c r="Z1585" i="2"/>
  <c r="Z1569" i="2"/>
  <c r="Z1553" i="2"/>
  <c r="Z1537" i="2"/>
  <c r="Z1521" i="2"/>
  <c r="Z1505" i="2"/>
  <c r="Z1489" i="2"/>
  <c r="Z1473" i="2"/>
  <c r="Z1457" i="2"/>
  <c r="Z1449" i="2"/>
  <c r="Z1441" i="2"/>
  <c r="Z1433" i="2"/>
  <c r="Z1425" i="2"/>
  <c r="Z1417" i="2"/>
  <c r="Z1409" i="2"/>
  <c r="Z1401" i="2"/>
  <c r="Z1393" i="2"/>
  <c r="Z1385" i="2"/>
  <c r="Z1377" i="2"/>
  <c r="Z1369" i="2"/>
  <c r="Z1890" i="2"/>
  <c r="Z1858" i="2"/>
  <c r="Z1826" i="2"/>
  <c r="Z1794" i="2"/>
  <c r="Z1762" i="2"/>
  <c r="Z1730" i="2"/>
  <c r="Z1698" i="2"/>
  <c r="Z1666" i="2"/>
  <c r="Z1634" i="2"/>
  <c r="Z1613" i="2"/>
  <c r="Z1597" i="2"/>
  <c r="Z1581" i="2"/>
  <c r="Z1565" i="2"/>
  <c r="Z1549" i="2"/>
  <c r="Z1533" i="2"/>
  <c r="Z1517" i="2"/>
  <c r="Z1501" i="2"/>
  <c r="Z1485" i="2"/>
  <c r="Z1469" i="2"/>
  <c r="Z1456" i="2"/>
  <c r="Z1448" i="2"/>
  <c r="Z1440" i="2"/>
  <c r="Z1432" i="2"/>
  <c r="Z1424" i="2"/>
  <c r="Z1416" i="2"/>
  <c r="Z1408" i="2"/>
  <c r="Z1400" i="2"/>
  <c r="Z1392" i="2"/>
  <c r="Z1384" i="2"/>
  <c r="Z1376" i="2"/>
  <c r="Z1368" i="2"/>
  <c r="Z1360" i="2"/>
  <c r="Z1352" i="2"/>
  <c r="Z1344" i="2"/>
  <c r="Z1336" i="2"/>
  <c r="Z1328" i="2"/>
  <c r="Z1320" i="2"/>
  <c r="Z1312" i="2"/>
  <c r="Z1304" i="2"/>
  <c r="Z1296" i="2"/>
  <c r="Z1288" i="2"/>
  <c r="Z1280" i="2"/>
  <c r="Z1272" i="2"/>
  <c r="Z1264" i="2"/>
  <c r="Z1256" i="2"/>
  <c r="Z1248" i="2"/>
  <c r="Z1240" i="2"/>
  <c r="Z1232" i="2"/>
  <c r="Z1224" i="2"/>
  <c r="Z1216" i="2"/>
  <c r="Z1208" i="2"/>
  <c r="Z1200" i="2"/>
  <c r="Z1192" i="2"/>
  <c r="Z1184" i="2"/>
  <c r="Z1176" i="2"/>
  <c r="Z1168" i="2"/>
  <c r="Z1160" i="2"/>
  <c r="Z1152" i="2"/>
  <c r="Z1144" i="2"/>
  <c r="Z1136" i="2"/>
  <c r="Z1128" i="2"/>
  <c r="Z1120" i="2"/>
  <c r="Z1112" i="2"/>
  <c r="Z1104" i="2"/>
  <c r="Z1096" i="2"/>
  <c r="Z1088" i="2"/>
  <c r="Z1080" i="2"/>
  <c r="Z1072" i="2"/>
  <c r="Z1064" i="2"/>
  <c r="Z1056" i="2"/>
  <c r="Z1048" i="2"/>
  <c r="Z1040" i="2"/>
  <c r="Z1032" i="2"/>
  <c r="Z1024" i="2"/>
  <c r="Z1016" i="2"/>
  <c r="Z1008" i="2"/>
  <c r="Z976" i="2"/>
  <c r="Z960" i="2"/>
  <c r="Z952" i="2"/>
  <c r="Z944" i="2"/>
  <c r="Z920" i="2"/>
  <c r="Z912" i="2"/>
  <c r="Z1889" i="2"/>
  <c r="Z1857" i="2"/>
  <c r="Z1825" i="2"/>
  <c r="Z1793" i="2"/>
  <c r="Z1761" i="2"/>
  <c r="Z1729" i="2"/>
  <c r="Z1697" i="2"/>
  <c r="Z1665" i="2"/>
  <c r="Z1633" i="2"/>
  <c r="Z1611" i="2"/>
  <c r="Z1595" i="2"/>
  <c r="Z1579" i="2"/>
  <c r="Z1563" i="2"/>
  <c r="Z1547" i="2"/>
  <c r="Z1531" i="2"/>
  <c r="Z1515" i="2"/>
  <c r="Z1499" i="2"/>
  <c r="Z1483" i="2"/>
  <c r="Z1467" i="2"/>
  <c r="Z1455" i="2"/>
  <c r="Z1447" i="2"/>
  <c r="Z1439" i="2"/>
  <c r="Z1431" i="2"/>
  <c r="Z1423" i="2"/>
  <c r="Z1415" i="2"/>
  <c r="Z1407" i="2"/>
  <c r="Z1399" i="2"/>
  <c r="Z1391" i="2"/>
  <c r="Z1383" i="2"/>
  <c r="Z1375" i="2"/>
  <c r="Z1367" i="2"/>
  <c r="Z1359" i="2"/>
  <c r="Z1351" i="2"/>
  <c r="Z1343" i="2"/>
  <c r="Z1335" i="2"/>
  <c r="Z1327" i="2"/>
  <c r="Z1319" i="2"/>
  <c r="Z1311" i="2"/>
  <c r="Z1303" i="2"/>
  <c r="Z1295" i="2"/>
  <c r="Z1287" i="2"/>
  <c r="Z1279" i="2"/>
  <c r="Z1271" i="2"/>
  <c r="Z1263" i="2"/>
  <c r="Z1255" i="2"/>
  <c r="Z1247" i="2"/>
  <c r="Z1239" i="2"/>
  <c r="Z1231" i="2"/>
  <c r="Z1223" i="2"/>
  <c r="Z1215" i="2"/>
  <c r="Z1207" i="2"/>
  <c r="Z1199" i="2"/>
  <c r="Z1191" i="2"/>
  <c r="Z1183" i="2"/>
  <c r="Z1175" i="2"/>
  <c r="Z1167" i="2"/>
  <c r="Z1159" i="2"/>
  <c r="Z1151" i="2"/>
  <c r="Z1143" i="2"/>
  <c r="Z1135" i="2"/>
  <c r="Z1127" i="2"/>
  <c r="Z1119" i="2"/>
  <c r="Z1111" i="2"/>
  <c r="Z1103" i="2"/>
  <c r="Z1095" i="2"/>
  <c r="Z1087" i="2"/>
  <c r="Z1079" i="2"/>
  <c r="Z1071" i="2"/>
  <c r="Z1063" i="2"/>
  <c r="Z1055" i="2"/>
  <c r="Z1047" i="2"/>
  <c r="Z1039" i="2"/>
  <c r="Z1031" i="2"/>
  <c r="Z1023" i="2"/>
  <c r="Z1015" i="2"/>
  <c r="Z1882" i="2"/>
  <c r="Z1850" i="2"/>
  <c r="Z1818" i="2"/>
  <c r="Z1786" i="2"/>
  <c r="Z1754" i="2"/>
  <c r="Z1722" i="2"/>
  <c r="Z1690" i="2"/>
  <c r="Z1658" i="2"/>
  <c r="Z1626" i="2"/>
  <c r="Z1610" i="2"/>
  <c r="Z1594" i="2"/>
  <c r="Z1578" i="2"/>
  <c r="Z1562" i="2"/>
  <c r="Z1546" i="2"/>
  <c r="Z1530" i="2"/>
  <c r="Z1514" i="2"/>
  <c r="Z1498" i="2"/>
  <c r="Z1482" i="2"/>
  <c r="Z1466" i="2"/>
  <c r="Z1454" i="2"/>
  <c r="Z1446" i="2"/>
  <c r="Z1438" i="2"/>
  <c r="Z1430" i="2"/>
  <c r="Z1422" i="2"/>
  <c r="Z1414" i="2"/>
  <c r="Z1406" i="2"/>
  <c r="Z1398" i="2"/>
  <c r="Z1390" i="2"/>
  <c r="Z1382" i="2"/>
  <c r="Z1374" i="2"/>
  <c r="Z1366" i="2"/>
  <c r="Z1358" i="2"/>
  <c r="Z1350" i="2"/>
  <c r="Z1342" i="2"/>
  <c r="Z1334" i="2"/>
  <c r="Z1326" i="2"/>
  <c r="Z1318" i="2"/>
  <c r="Z1310" i="2"/>
  <c r="Z1302" i="2"/>
  <c r="Z1294" i="2"/>
  <c r="Z1286" i="2"/>
  <c r="Z1278" i="2"/>
  <c r="Z1270" i="2"/>
  <c r="Z1262" i="2"/>
  <c r="Z1254" i="2"/>
  <c r="Z1246" i="2"/>
  <c r="Z1238" i="2"/>
  <c r="Z1230" i="2"/>
  <c r="Z1222" i="2"/>
  <c r="Z1214" i="2"/>
  <c r="Z1206" i="2"/>
  <c r="Z1198" i="2"/>
  <c r="Z1190" i="2"/>
  <c r="Z1182" i="2"/>
  <c r="Z1174" i="2"/>
  <c r="Z1166" i="2"/>
  <c r="Z1158" i="2"/>
  <c r="Z1150" i="2"/>
  <c r="Z1142" i="2"/>
  <c r="Z1134" i="2"/>
  <c r="Z1126" i="2"/>
  <c r="Z1118" i="2"/>
  <c r="Z1110" i="2"/>
  <c r="Z1102" i="2"/>
  <c r="Z1094" i="2"/>
  <c r="Z1086" i="2"/>
  <c r="Z1078" i="2"/>
  <c r="Z1070" i="2"/>
  <c r="Z1062" i="2"/>
  <c r="Z1054" i="2"/>
  <c r="Z1046" i="2"/>
  <c r="Z1038" i="2"/>
  <c r="Z1030" i="2"/>
  <c r="Z1022" i="2"/>
  <c r="Z1014" i="2"/>
  <c r="Z1006" i="2"/>
  <c r="Z990" i="2"/>
  <c r="Z982" i="2"/>
  <c r="Z974" i="2"/>
  <c r="Z958" i="2"/>
  <c r="Z950" i="2"/>
  <c r="Z942" i="2"/>
  <c r="Z934" i="2"/>
  <c r="Z918" i="2"/>
  <c r="Z1881" i="2"/>
  <c r="Z1849" i="2"/>
  <c r="Z1817" i="2"/>
  <c r="Z1785" i="2"/>
  <c r="Z1753" i="2"/>
  <c r="Z1721" i="2"/>
  <c r="Z1689" i="2"/>
  <c r="Z1657" i="2"/>
  <c r="Z1625" i="2"/>
  <c r="Z1609" i="2"/>
  <c r="Z1593" i="2"/>
  <c r="Z1577" i="2"/>
  <c r="Z1561" i="2"/>
  <c r="Z1545" i="2"/>
  <c r="Z1529" i="2"/>
  <c r="Z1513" i="2"/>
  <c r="Z1497" i="2"/>
  <c r="Z1481" i="2"/>
  <c r="Z1465" i="2"/>
  <c r="Z1453" i="2"/>
  <c r="Z1445" i="2"/>
  <c r="Z1437" i="2"/>
  <c r="Z1429" i="2"/>
  <c r="Z1421" i="2"/>
  <c r="Z1413" i="2"/>
  <c r="Z1405" i="2"/>
  <c r="Z1397" i="2"/>
  <c r="Z1389" i="2"/>
  <c r="Z1381" i="2"/>
  <c r="Z1373" i="2"/>
  <c r="Z1365" i="2"/>
  <c r="Z1357" i="2"/>
  <c r="Z1349" i="2"/>
  <c r="Z1341" i="2"/>
  <c r="Z1333" i="2"/>
  <c r="Z1325" i="2"/>
  <c r="Z1317" i="2"/>
  <c r="Z1309" i="2"/>
  <c r="Z1301" i="2"/>
  <c r="Z1293" i="2"/>
  <c r="Z1285" i="2"/>
  <c r="Z1277" i="2"/>
  <c r="Z1269" i="2"/>
  <c r="Z1261" i="2"/>
  <c r="Z1253" i="2"/>
  <c r="Z1245" i="2"/>
  <c r="Z1237" i="2"/>
  <c r="Z1229" i="2"/>
  <c r="Z1221" i="2"/>
  <c r="Z1213" i="2"/>
  <c r="Z1205" i="2"/>
  <c r="Z1197" i="2"/>
  <c r="Z1189" i="2"/>
  <c r="Z1181" i="2"/>
  <c r="Z1173" i="2"/>
  <c r="Z1165" i="2"/>
  <c r="Z1157" i="2"/>
  <c r="Z1149" i="2"/>
  <c r="Z1141" i="2"/>
  <c r="Z1133" i="2"/>
  <c r="Z1125" i="2"/>
  <c r="Z1117" i="2"/>
  <c r="Z1109" i="2"/>
  <c r="Z1101" i="2"/>
  <c r="Z1093" i="2"/>
  <c r="Z1085" i="2"/>
  <c r="Z1077" i="2"/>
  <c r="Z1069" i="2"/>
  <c r="Z1061" i="2"/>
  <c r="Z1053" i="2"/>
  <c r="Z1045" i="2"/>
  <c r="Z1037" i="2"/>
  <c r="Z1029" i="2"/>
  <c r="Z1021" i="2"/>
  <c r="Z1013" i="2"/>
  <c r="Z1005" i="2"/>
  <c r="Z989" i="2"/>
  <c r="Z981" i="2"/>
  <c r="Z941" i="2"/>
  <c r="Z933" i="2"/>
  <c r="Z925" i="2"/>
  <c r="Z917" i="2"/>
  <c r="Z909" i="2"/>
  <c r="Z1906" i="2"/>
  <c r="Z1874" i="2"/>
  <c r="Z1842" i="2"/>
  <c r="Z1810" i="2"/>
  <c r="Z1778" i="2"/>
  <c r="Z1746" i="2"/>
  <c r="Z1714" i="2"/>
  <c r="Z1682" i="2"/>
  <c r="Z1650" i="2"/>
  <c r="Z1621" i="2"/>
  <c r="Z1605" i="2"/>
  <c r="Z1589" i="2"/>
  <c r="Z1573" i="2"/>
  <c r="Z1557" i="2"/>
  <c r="Z1541" i="2"/>
  <c r="Z1525" i="2"/>
  <c r="Z1509" i="2"/>
  <c r="Z1493" i="2"/>
  <c r="Z1477" i="2"/>
  <c r="Z1461" i="2"/>
  <c r="Z1452" i="2"/>
  <c r="Z1444" i="2"/>
  <c r="Z1436" i="2"/>
  <c r="Z1428" i="2"/>
  <c r="Z1420" i="2"/>
  <c r="Z1412" i="2"/>
  <c r="Z1404" i="2"/>
  <c r="Z1396" i="2"/>
  <c r="Z1388" i="2"/>
  <c r="Z1380" i="2"/>
  <c r="Z1372" i="2"/>
  <c r="Z1364" i="2"/>
  <c r="Z1356" i="2"/>
  <c r="Z1348" i="2"/>
  <c r="Z1340" i="2"/>
  <c r="Z1332" i="2"/>
  <c r="Z1324" i="2"/>
  <c r="Z1316" i="2"/>
  <c r="Z1308" i="2"/>
  <c r="Z1300" i="2"/>
  <c r="Z1292" i="2"/>
  <c r="Z1284" i="2"/>
  <c r="Z1276" i="2"/>
  <c r="Z1268" i="2"/>
  <c r="Z1260" i="2"/>
  <c r="Z1252" i="2"/>
  <c r="Z1244" i="2"/>
  <c r="Z1236" i="2"/>
  <c r="Z1228" i="2"/>
  <c r="Z1220" i="2"/>
  <c r="Z1212" i="2"/>
  <c r="Z1204" i="2"/>
  <c r="Z1196" i="2"/>
  <c r="Z1188" i="2"/>
  <c r="Z1180" i="2"/>
  <c r="Z1172" i="2"/>
  <c r="Z1164" i="2"/>
  <c r="Z1156" i="2"/>
  <c r="Z1148" i="2"/>
  <c r="Z1140" i="2"/>
  <c r="Z1132" i="2"/>
  <c r="Z1124" i="2"/>
  <c r="Z1116" i="2"/>
  <c r="Z1108" i="2"/>
  <c r="Z1100" i="2"/>
  <c r="Z1092" i="2"/>
  <c r="Z1084" i="2"/>
  <c r="Z1076" i="2"/>
  <c r="Z1068" i="2"/>
  <c r="Z1060" i="2"/>
  <c r="Z1052" i="2"/>
  <c r="Z1044" i="2"/>
  <c r="Z1036" i="2"/>
  <c r="Z1028" i="2"/>
  <c r="Z1020" i="2"/>
  <c r="Z1012" i="2"/>
  <c r="Z1004" i="2"/>
  <c r="Z988" i="2"/>
  <c r="Z980" i="2"/>
  <c r="Z964" i="2"/>
  <c r="Z956" i="2"/>
  <c r="Z940" i="2"/>
  <c r="Z932" i="2"/>
  <c r="Z924" i="2"/>
  <c r="Z916" i="2"/>
  <c r="Z1841" i="2"/>
  <c r="Z1603" i="2"/>
  <c r="Z1475" i="2"/>
  <c r="Z1403" i="2"/>
  <c r="Z1353" i="2"/>
  <c r="Z1321" i="2"/>
  <c r="Z1289" i="2"/>
  <c r="Z1257" i="2"/>
  <c r="Z1225" i="2"/>
  <c r="Z1193" i="2"/>
  <c r="Z1161" i="2"/>
  <c r="Z1129" i="2"/>
  <c r="Z1097" i="2"/>
  <c r="Z1065" i="2"/>
  <c r="Z1034" i="2"/>
  <c r="Z1011" i="2"/>
  <c r="Z991" i="2"/>
  <c r="Z977" i="2"/>
  <c r="Z955" i="2"/>
  <c r="Z930" i="2"/>
  <c r="Z906" i="2"/>
  <c r="Z898" i="2"/>
  <c r="Z890" i="2"/>
  <c r="Z874" i="2"/>
  <c r="Z842" i="2"/>
  <c r="Z834" i="2"/>
  <c r="Z826" i="2"/>
  <c r="Z818" i="2"/>
  <c r="Z810" i="2"/>
  <c r="Z794" i="2"/>
  <c r="Z786" i="2"/>
  <c r="Z778" i="2"/>
  <c r="Z762" i="2"/>
  <c r="Z754" i="2"/>
  <c r="Z746" i="2"/>
  <c r="Z730" i="2"/>
  <c r="Z722" i="2"/>
  <c r="Z714" i="2"/>
  <c r="Z706" i="2"/>
  <c r="Z682" i="2"/>
  <c r="Z666" i="2"/>
  <c r="Z658" i="2"/>
  <c r="Z650" i="2"/>
  <c r="Z642" i="2"/>
  <c r="Z634" i="2"/>
  <c r="Z626" i="2"/>
  <c r="Z618" i="2"/>
  <c r="Z610" i="2"/>
  <c r="Z602" i="2"/>
  <c r="Z594" i="2"/>
  <c r="Z586" i="2"/>
  <c r="Z578" i="2"/>
  <c r="Z570" i="2"/>
  <c r="Z554" i="2"/>
  <c r="Z538" i="2"/>
  <c r="Z530" i="2"/>
  <c r="Z522" i="2"/>
  <c r="Z506" i="2"/>
  <c r="Z498" i="2"/>
  <c r="Z490" i="2"/>
  <c r="Z482" i="2"/>
  <c r="Z474" i="2"/>
  <c r="Z466" i="2"/>
  <c r="Z458" i="2"/>
  <c r="Z450" i="2"/>
  <c r="Z442" i="2"/>
  <c r="Z434" i="2"/>
  <c r="Z426" i="2"/>
  <c r="Z418" i="2"/>
  <c r="Z410" i="2"/>
  <c r="Z402" i="2"/>
  <c r="Z394" i="2"/>
  <c r="Z386" i="2"/>
  <c r="Z378" i="2"/>
  <c r="Z1809" i="2"/>
  <c r="Z1587" i="2"/>
  <c r="Z1459" i="2"/>
  <c r="Z1395" i="2"/>
  <c r="Z1347" i="2"/>
  <c r="Z1315" i="2"/>
  <c r="Z1283" i="2"/>
  <c r="Z1251" i="2"/>
  <c r="Z1219" i="2"/>
  <c r="Z1187" i="2"/>
  <c r="Z1155" i="2"/>
  <c r="Z1123" i="2"/>
  <c r="Z1091" i="2"/>
  <c r="Z1059" i="2"/>
  <c r="Z1033" i="2"/>
  <c r="Z1010" i="2"/>
  <c r="Z987" i="2"/>
  <c r="Z975" i="2"/>
  <c r="Z954" i="2"/>
  <c r="Z943" i="2"/>
  <c r="Z915" i="2"/>
  <c r="Z897" i="2"/>
  <c r="Z889" i="2"/>
  <c r="Z873" i="2"/>
  <c r="Z841" i="2"/>
  <c r="Z833" i="2"/>
  <c r="Z825" i="2"/>
  <c r="Z817" i="2"/>
  <c r="Z809" i="2"/>
  <c r="Z801" i="2"/>
  <c r="Z793" i="2"/>
  <c r="Z785" i="2"/>
  <c r="Z777" i="2"/>
  <c r="Z761" i="2"/>
  <c r="Z745" i="2"/>
  <c r="Z729" i="2"/>
  <c r="Z721" i="2"/>
  <c r="Z713" i="2"/>
  <c r="Z705" i="2"/>
  <c r="Z697" i="2"/>
  <c r="Z681" i="2"/>
  <c r="Z665" i="2"/>
  <c r="Z657" i="2"/>
  <c r="Z649" i="2"/>
  <c r="Z641" i="2"/>
  <c r="Z633" i="2"/>
  <c r="Z625" i="2"/>
  <c r="Z617" i="2"/>
  <c r="Z609" i="2"/>
  <c r="Z601" i="2"/>
  <c r="Z593" i="2"/>
  <c r="Z585" i="2"/>
  <c r="Z577" i="2"/>
  <c r="Z569" i="2"/>
  <c r="Z553" i="2"/>
  <c r="Z537" i="2"/>
  <c r="Z529" i="2"/>
  <c r="Z521" i="2"/>
  <c r="Z505" i="2"/>
  <c r="Z497" i="2"/>
  <c r="Z489" i="2"/>
  <c r="Z481" i="2"/>
  <c r="Z473" i="2"/>
  <c r="Z465" i="2"/>
  <c r="Z457" i="2"/>
  <c r="Z449" i="2"/>
  <c r="Z441" i="2"/>
  <c r="Z433" i="2"/>
  <c r="Z425" i="2"/>
  <c r="Z417" i="2"/>
  <c r="Z409" i="2"/>
  <c r="Z401" i="2"/>
  <c r="Z393" i="2"/>
  <c r="Z385" i="2"/>
  <c r="Z377" i="2"/>
  <c r="Z1777" i="2"/>
  <c r="Z1571" i="2"/>
  <c r="Z1451" i="2"/>
  <c r="Z1387" i="2"/>
  <c r="Z1345" i="2"/>
  <c r="Z1313" i="2"/>
  <c r="Z1281" i="2"/>
  <c r="Z1249" i="2"/>
  <c r="Z1217" i="2"/>
  <c r="Z1185" i="2"/>
  <c r="Z1153" i="2"/>
  <c r="Z1121" i="2"/>
  <c r="Z1089" i="2"/>
  <c r="Z1057" i="2"/>
  <c r="Z1027" i="2"/>
  <c r="Z1009" i="2"/>
  <c r="Z986" i="2"/>
  <c r="Z953" i="2"/>
  <c r="Z939" i="2"/>
  <c r="Z914" i="2"/>
  <c r="Z904" i="2"/>
  <c r="Z896" i="2"/>
  <c r="Z888" i="2"/>
  <c r="Z872" i="2"/>
  <c r="Z840" i="2"/>
  <c r="Z832" i="2"/>
  <c r="Z824" i="2"/>
  <c r="Z816" i="2"/>
  <c r="Z808" i="2"/>
  <c r="Z800" i="2"/>
  <c r="Z792" i="2"/>
  <c r="Z784" i="2"/>
  <c r="Z776" i="2"/>
  <c r="Z744" i="2"/>
  <c r="Z728" i="2"/>
  <c r="Z720" i="2"/>
  <c r="Z712" i="2"/>
  <c r="Z696" i="2"/>
  <c r="Z688" i="2"/>
  <c r="Z664" i="2"/>
  <c r="Z656" i="2"/>
  <c r="Z648" i="2"/>
  <c r="Z640" i="2"/>
  <c r="Z632" i="2"/>
  <c r="Z624" i="2"/>
  <c r="Z616" i="2"/>
  <c r="Z608" i="2"/>
  <c r="Z600" i="2"/>
  <c r="Z584" i="2"/>
  <c r="Z576" i="2"/>
  <c r="Z568" i="2"/>
  <c r="Z552" i="2"/>
  <c r="Z536" i="2"/>
  <c r="Z528" i="2"/>
  <c r="Z520" i="2"/>
  <c r="Z504" i="2"/>
  <c r="Z496" i="2"/>
  <c r="Z488" i="2"/>
  <c r="Z480" i="2"/>
  <c r="Z472" i="2"/>
  <c r="Z464" i="2"/>
  <c r="Z456" i="2"/>
  <c r="Z448" i="2"/>
  <c r="Z440" i="2"/>
  <c r="Z432" i="2"/>
  <c r="Z424" i="2"/>
  <c r="Z416" i="2"/>
  <c r="Z408" i="2"/>
  <c r="Z400" i="2"/>
  <c r="Z392" i="2"/>
  <c r="Z384" i="2"/>
  <c r="Z376" i="2"/>
  <c r="Z368" i="2"/>
  <c r="Z360" i="2"/>
  <c r="Z352" i="2"/>
  <c r="Z1745" i="2"/>
  <c r="Z1555" i="2"/>
  <c r="Z1443" i="2"/>
  <c r="Z1379" i="2"/>
  <c r="Z1339" i="2"/>
  <c r="Z1307" i="2"/>
  <c r="Z1275" i="2"/>
  <c r="Z1243" i="2"/>
  <c r="Z1211" i="2"/>
  <c r="Z1179" i="2"/>
  <c r="Z1147" i="2"/>
  <c r="Z1115" i="2"/>
  <c r="Z1083" i="2"/>
  <c r="Z1051" i="2"/>
  <c r="Z1026" i="2"/>
  <c r="Z1007" i="2"/>
  <c r="Z963" i="2"/>
  <c r="Z951" i="2"/>
  <c r="Z938" i="2"/>
  <c r="Z903" i="2"/>
  <c r="Z895" i="2"/>
  <c r="Z879" i="2"/>
  <c r="Z871" i="2"/>
  <c r="Z839" i="2"/>
  <c r="Z831" i="2"/>
  <c r="Z807" i="2"/>
  <c r="Z799" i="2"/>
  <c r="Z791" i="2"/>
  <c r="Z783" i="2"/>
  <c r="Z775" i="2"/>
  <c r="Z759" i="2"/>
  <c r="Z743" i="2"/>
  <c r="Z695" i="2"/>
  <c r="Z687" i="2"/>
  <c r="Z671" i="2"/>
  <c r="Z655" i="2"/>
  <c r="Z647" i="2"/>
  <c r="Z639" i="2"/>
  <c r="Z631" i="2"/>
  <c r="Z623" i="2"/>
  <c r="Z615" i="2"/>
  <c r="Z607" i="2"/>
  <c r="Z599" i="2"/>
  <c r="Z583" i="2"/>
  <c r="Z575" i="2"/>
  <c r="Z567" i="2"/>
  <c r="Z551" i="2"/>
  <c r="Z543" i="2"/>
  <c r="Z535" i="2"/>
  <c r="Z527" i="2"/>
  <c r="Z519" i="2"/>
  <c r="Z495" i="2"/>
  <c r="Z487" i="2"/>
  <c r="Z479" i="2"/>
  <c r="Z471" i="2"/>
  <c r="Z463" i="2"/>
  <c r="Z455" i="2"/>
  <c r="Z447" i="2"/>
  <c r="Z439" i="2"/>
  <c r="Z431" i="2"/>
  <c r="Z423" i="2"/>
  <c r="Z415" i="2"/>
  <c r="Z407" i="2"/>
  <c r="Z399" i="2"/>
  <c r="Z391" i="2"/>
  <c r="Z383" i="2"/>
  <c r="Z375" i="2"/>
  <c r="Z367" i="2"/>
  <c r="Z359" i="2"/>
  <c r="Z351" i="2"/>
  <c r="Z343" i="2"/>
  <c r="Z335" i="2"/>
  <c r="Z327" i="2"/>
  <c r="Z319" i="2"/>
  <c r="Z311" i="2"/>
  <c r="Z303" i="2"/>
  <c r="Z295" i="2"/>
  <c r="Z287" i="2"/>
  <c r="Z279" i="2"/>
  <c r="Z271" i="2"/>
  <c r="Z263" i="2"/>
  <c r="Z255" i="2"/>
  <c r="Z247" i="2"/>
  <c r="Z239" i="2"/>
  <c r="Z231" i="2"/>
  <c r="Z1713" i="2"/>
  <c r="Z1539" i="2"/>
  <c r="Z1435" i="2"/>
  <c r="Z1371" i="2"/>
  <c r="Z1337" i="2"/>
  <c r="Z1305" i="2"/>
  <c r="Z1273" i="2"/>
  <c r="Z1241" i="2"/>
  <c r="Z1209" i="2"/>
  <c r="Z1177" i="2"/>
  <c r="Z1145" i="2"/>
  <c r="Z1113" i="2"/>
  <c r="Z1081" i="2"/>
  <c r="Z1049" i="2"/>
  <c r="Z1025" i="2"/>
  <c r="Z1003" i="2"/>
  <c r="Z962" i="2"/>
  <c r="Z911" i="2"/>
  <c r="Z902" i="2"/>
  <c r="Z878" i="2"/>
  <c r="Z870" i="2"/>
  <c r="Z838" i="2"/>
  <c r="Z830" i="2"/>
  <c r="Z822" i="2"/>
  <c r="Z806" i="2"/>
  <c r="Z798" i="2"/>
  <c r="Z766" i="2"/>
  <c r="Z758" i="2"/>
  <c r="Z742" i="2"/>
  <c r="Z726" i="2"/>
  <c r="Z718" i="2"/>
  <c r="Z694" i="2"/>
  <c r="Z686" i="2"/>
  <c r="Z654" i="2"/>
  <c r="Z646" i="2"/>
  <c r="Z638" i="2"/>
  <c r="Z630" i="2"/>
  <c r="Z622" i="2"/>
  <c r="Z614" i="2"/>
  <c r="Z606" i="2"/>
  <c r="Z598" i="2"/>
  <c r="Z582" i="2"/>
  <c r="Z574" i="2"/>
  <c r="Z566" i="2"/>
  <c r="Z550" i="2"/>
  <c r="Z542" i="2"/>
  <c r="Z534" i="2"/>
  <c r="Z526" i="2"/>
  <c r="Z518" i="2"/>
  <c r="Z494" i="2"/>
  <c r="Z486" i="2"/>
  <c r="Z478" i="2"/>
  <c r="Z470" i="2"/>
  <c r="Z462" i="2"/>
  <c r="Z454" i="2"/>
  <c r="Z446" i="2"/>
  <c r="Z438" i="2"/>
  <c r="Z430" i="2"/>
  <c r="Z422" i="2"/>
  <c r="Z414" i="2"/>
  <c r="Z406" i="2"/>
  <c r="Z398" i="2"/>
  <c r="Z390" i="2"/>
  <c r="Z382" i="2"/>
  <c r="Z374" i="2"/>
  <c r="Z366" i="2"/>
  <c r="Z358" i="2"/>
  <c r="Z350" i="2"/>
  <c r="Z342" i="2"/>
  <c r="Z334" i="2"/>
  <c r="Z326" i="2"/>
  <c r="Z318" i="2"/>
  <c r="Z310" i="2"/>
  <c r="Z302" i="2"/>
  <c r="Z294" i="2"/>
  <c r="Z286" i="2"/>
  <c r="Z278" i="2"/>
  <c r="Z270" i="2"/>
  <c r="Z262" i="2"/>
  <c r="Z254" i="2"/>
  <c r="Z246" i="2"/>
  <c r="Z238" i="2"/>
  <c r="Z230" i="2"/>
  <c r="Z1681" i="2"/>
  <c r="Z1523" i="2"/>
  <c r="Z1427" i="2"/>
  <c r="Z1363" i="2"/>
  <c r="Z1331" i="2"/>
  <c r="Z1299" i="2"/>
  <c r="Z1267" i="2"/>
  <c r="Z1235" i="2"/>
  <c r="Z1203" i="2"/>
  <c r="Z1171" i="2"/>
  <c r="Z1139" i="2"/>
  <c r="Z1107" i="2"/>
  <c r="Z1075" i="2"/>
  <c r="Z1043" i="2"/>
  <c r="Z1019" i="2"/>
  <c r="Z1002" i="2"/>
  <c r="Z983" i="2"/>
  <c r="Z961" i="2"/>
  <c r="Z923" i="2"/>
  <c r="Z910" i="2"/>
  <c r="Z901" i="2"/>
  <c r="Z893" i="2"/>
  <c r="Z877" i="2"/>
  <c r="Z845" i="2"/>
  <c r="Z837" i="2"/>
  <c r="Z829" i="2"/>
  <c r="Z821" i="2"/>
  <c r="Z765" i="2"/>
  <c r="Z757" i="2"/>
  <c r="Z741" i="2"/>
  <c r="Z733" i="2"/>
  <c r="Z725" i="2"/>
  <c r="Z717" i="2"/>
  <c r="Z693" i="2"/>
  <c r="Z685" i="2"/>
  <c r="Z669" i="2"/>
  <c r="Z653" i="2"/>
  <c r="Z645" i="2"/>
  <c r="Z637" i="2"/>
  <c r="Z629" i="2"/>
  <c r="Z621" i="2"/>
  <c r="Z613" i="2"/>
  <c r="Z605" i="2"/>
  <c r="Z597" i="2"/>
  <c r="Z581" i="2"/>
  <c r="Z565" i="2"/>
  <c r="Z549" i="2"/>
  <c r="Z541" i="2"/>
  <c r="Z533" i="2"/>
  <c r="Z525" i="2"/>
  <c r="Z517" i="2"/>
  <c r="Z501" i="2"/>
  <c r="Z493" i="2"/>
  <c r="Z485" i="2"/>
  <c r="Z477" i="2"/>
  <c r="Z469" i="2"/>
  <c r="Z461" i="2"/>
  <c r="Z453" i="2"/>
  <c r="Z445" i="2"/>
  <c r="Z437" i="2"/>
  <c r="Z429" i="2"/>
  <c r="Z421" i="2"/>
  <c r="Z413" i="2"/>
  <c r="Z405" i="2"/>
  <c r="Z397" i="2"/>
  <c r="Z389" i="2"/>
  <c r="Z381" i="2"/>
  <c r="Z373" i="2"/>
  <c r="Z365" i="2"/>
  <c r="Z357" i="2"/>
  <c r="Z349" i="2"/>
  <c r="Z341" i="2"/>
  <c r="Z333" i="2"/>
  <c r="Z325" i="2"/>
  <c r="Z317" i="2"/>
  <c r="Z309" i="2"/>
  <c r="Z301" i="2"/>
  <c r="Z293" i="2"/>
  <c r="Z285" i="2"/>
  <c r="Z277" i="2"/>
  <c r="Z269" i="2"/>
  <c r="Z261" i="2"/>
  <c r="Z253" i="2"/>
  <c r="Z245" i="2"/>
  <c r="Z229" i="2"/>
  <c r="Z1905" i="2"/>
  <c r="Z1649" i="2"/>
  <c r="Z1507" i="2"/>
  <c r="Z1419" i="2"/>
  <c r="Z1361" i="2"/>
  <c r="Z1329" i="2"/>
  <c r="Z1297" i="2"/>
  <c r="Z1265" i="2"/>
  <c r="Z1233" i="2"/>
  <c r="Z1201" i="2"/>
  <c r="Z1169" i="2"/>
  <c r="Z1137" i="2"/>
  <c r="Z1105" i="2"/>
  <c r="Z1073" i="2"/>
  <c r="Z1041" i="2"/>
  <c r="Z1018" i="2"/>
  <c r="Z959" i="2"/>
  <c r="Z922" i="2"/>
  <c r="Z908" i="2"/>
  <c r="Z900" i="2"/>
  <c r="Z892" i="2"/>
  <c r="Z876" i="2"/>
  <c r="Z844" i="2"/>
  <c r="Z836" i="2"/>
  <c r="Z828" i="2"/>
  <c r="Z820" i="2"/>
  <c r="Z764" i="2"/>
  <c r="Z756" i="2"/>
  <c r="Z748" i="2"/>
  <c r="Z732" i="2"/>
  <c r="Z724" i="2"/>
  <c r="Z708" i="2"/>
  <c r="Z692" i="2"/>
  <c r="Z684" i="2"/>
  <c r="Z668" i="2"/>
  <c r="Z660" i="2"/>
  <c r="Z652" i="2"/>
  <c r="Z644" i="2"/>
  <c r="Z636" i="2"/>
  <c r="Z628" i="2"/>
  <c r="Z620" i="2"/>
  <c r="Z612" i="2"/>
  <c r="Z604" i="2"/>
  <c r="Z596" i="2"/>
  <c r="Z580" i="2"/>
  <c r="Z548" i="2"/>
  <c r="Z540" i="2"/>
  <c r="Z532" i="2"/>
  <c r="Z524" i="2"/>
  <c r="Z516" i="2"/>
  <c r="Z508" i="2"/>
  <c r="Z500" i="2"/>
  <c r="Z492" i="2"/>
  <c r="Z484" i="2"/>
  <c r="Z476" i="2"/>
  <c r="Z468" i="2"/>
  <c r="Z460" i="2"/>
  <c r="Z452" i="2"/>
  <c r="Z444" i="2"/>
  <c r="Z436" i="2"/>
  <c r="Z428" i="2"/>
  <c r="Z420" i="2"/>
  <c r="Z412" i="2"/>
  <c r="Z404" i="2"/>
  <c r="Z396" i="2"/>
  <c r="Z388" i="2"/>
  <c r="Z380" i="2"/>
  <c r="Z372" i="2"/>
  <c r="Z364" i="2"/>
  <c r="Z356" i="2"/>
  <c r="Z348" i="2"/>
  <c r="Z340" i="2"/>
  <c r="Z332" i="2"/>
  <c r="Z324" i="2"/>
  <c r="Z316" i="2"/>
  <c r="Z308" i="2"/>
  <c r="Z300" i="2"/>
  <c r="Z292" i="2"/>
  <c r="Z284" i="2"/>
  <c r="Z276" i="2"/>
  <c r="Z268" i="2"/>
  <c r="Z260" i="2"/>
  <c r="Z252" i="2"/>
  <c r="Z244" i="2"/>
  <c r="Z236" i="2"/>
  <c r="Z228" i="2"/>
  <c r="Z4" i="2"/>
  <c r="Z12" i="2"/>
  <c r="Z20" i="2"/>
  <c r="Z28" i="2"/>
  <c r="Z36" i="2"/>
  <c r="Z44" i="2"/>
  <c r="Z52" i="2"/>
  <c r="Z60" i="2"/>
  <c r="Z68" i="2"/>
  <c r="Z76" i="2"/>
  <c r="Z84" i="2"/>
  <c r="Z92" i="2"/>
  <c r="Z100" i="2"/>
  <c r="Z108" i="2"/>
  <c r="Z116" i="2"/>
  <c r="Z124" i="2"/>
  <c r="Z132" i="2"/>
  <c r="Z140" i="2"/>
  <c r="Z148" i="2"/>
  <c r="Z156" i="2"/>
  <c r="Z164" i="2"/>
  <c r="Z172" i="2"/>
  <c r="Z180" i="2"/>
  <c r="Z188" i="2"/>
  <c r="Z196" i="2"/>
  <c r="Z204" i="2"/>
  <c r="Z212" i="2"/>
  <c r="Z220" i="2"/>
  <c r="Z232" i="2"/>
  <c r="Z243" i="2"/>
  <c r="Z259" i="2"/>
  <c r="Z275" i="2"/>
  <c r="Z291" i="2"/>
  <c r="Z307" i="2"/>
  <c r="Z323" i="2"/>
  <c r="Z339" i="2"/>
  <c r="Z361" i="2"/>
  <c r="Z395" i="2"/>
  <c r="Z459" i="2"/>
  <c r="Z507" i="2"/>
  <c r="Z523" i="2"/>
  <c r="Z635" i="2"/>
  <c r="Z875" i="2"/>
  <c r="Z921" i="2"/>
  <c r="Z978" i="2"/>
  <c r="Z1067" i="2"/>
  <c r="Z1323" i="2"/>
  <c r="Z5" i="2"/>
  <c r="Z13" i="2"/>
  <c r="Z21" i="2"/>
  <c r="Z29" i="2"/>
  <c r="Z37" i="2"/>
  <c r="Z45" i="2"/>
  <c r="Z53" i="2"/>
  <c r="Z61" i="2"/>
  <c r="Z69" i="2"/>
  <c r="Z77" i="2"/>
  <c r="Z85" i="2"/>
  <c r="Z93" i="2"/>
  <c r="Z101" i="2"/>
  <c r="Z109" i="2"/>
  <c r="Z117" i="2"/>
  <c r="Z125" i="2"/>
  <c r="Z133" i="2"/>
  <c r="Z141" i="2"/>
  <c r="Z149" i="2"/>
  <c r="Z157" i="2"/>
  <c r="Z165" i="2"/>
  <c r="Z173" i="2"/>
  <c r="Z181" i="2"/>
  <c r="Z189" i="2"/>
  <c r="Z197" i="2"/>
  <c r="Z205" i="2"/>
  <c r="Z213" i="2"/>
  <c r="Z221" i="2"/>
  <c r="Z233" i="2"/>
  <c r="Z248" i="2"/>
  <c r="Z264" i="2"/>
  <c r="Z280" i="2"/>
  <c r="Z296" i="2"/>
  <c r="Z312" i="2"/>
  <c r="Z328" i="2"/>
  <c r="Z344" i="2"/>
  <c r="Z362" i="2"/>
  <c r="Z403" i="2"/>
  <c r="Z467" i="2"/>
  <c r="Z531" i="2"/>
  <c r="Z571" i="2"/>
  <c r="Z643" i="2"/>
  <c r="Z715" i="2"/>
  <c r="Z891" i="2"/>
  <c r="Z1099" i="2"/>
  <c r="Z1355" i="2"/>
  <c r="Z6" i="2"/>
  <c r="Z14" i="2"/>
  <c r="Z22" i="2"/>
  <c r="Z30" i="2"/>
  <c r="Z38" i="2"/>
  <c r="Z46" i="2"/>
  <c r="Z54" i="2"/>
  <c r="Z62" i="2"/>
  <c r="Z70" i="2"/>
  <c r="Z78" i="2"/>
  <c r="Z86" i="2"/>
  <c r="Z94" i="2"/>
  <c r="Z102" i="2"/>
  <c r="Z110" i="2"/>
  <c r="Z118" i="2"/>
  <c r="Z126" i="2"/>
  <c r="Z134" i="2"/>
  <c r="Z142" i="2"/>
  <c r="Z150" i="2"/>
  <c r="Z158" i="2"/>
  <c r="Z166" i="2"/>
  <c r="Z174" i="2"/>
  <c r="Z182" i="2"/>
  <c r="Z190" i="2"/>
  <c r="Z198" i="2"/>
  <c r="Z206" i="2"/>
  <c r="Z214" i="2"/>
  <c r="Z222" i="2"/>
  <c r="Z234" i="2"/>
  <c r="Z249" i="2"/>
  <c r="Z265" i="2"/>
  <c r="Z281" i="2"/>
  <c r="Z297" i="2"/>
  <c r="Z313" i="2"/>
  <c r="Z329" i="2"/>
  <c r="Z345" i="2"/>
  <c r="Z363" i="2"/>
  <c r="Z411" i="2"/>
  <c r="Z475" i="2"/>
  <c r="Z539" i="2"/>
  <c r="Z651" i="2"/>
  <c r="Z683" i="2"/>
  <c r="Z1131" i="2"/>
  <c r="Z1411" i="2"/>
  <c r="Z7" i="2"/>
  <c r="Z15" i="2"/>
  <c r="Z23" i="2"/>
  <c r="Z31" i="2"/>
  <c r="Z39" i="2"/>
  <c r="Z47" i="2"/>
  <c r="Z55" i="2"/>
  <c r="Z63" i="2"/>
  <c r="Z71" i="2"/>
  <c r="Z79" i="2"/>
  <c r="Z87" i="2"/>
  <c r="Z95" i="2"/>
  <c r="Z103" i="2"/>
  <c r="Z111" i="2"/>
  <c r="Z119" i="2"/>
  <c r="Z127" i="2"/>
  <c r="Z135" i="2"/>
  <c r="Z143" i="2"/>
  <c r="Z151" i="2"/>
  <c r="Z159" i="2"/>
  <c r="Z167" i="2"/>
  <c r="Z175" i="2"/>
  <c r="Z183" i="2"/>
  <c r="Z191" i="2"/>
  <c r="Z199" i="2"/>
  <c r="Z207" i="2"/>
  <c r="Z215" i="2"/>
  <c r="Z223" i="2"/>
  <c r="Z235" i="2"/>
  <c r="Z250" i="2"/>
  <c r="Z266" i="2"/>
  <c r="Z282" i="2"/>
  <c r="Z298" i="2"/>
  <c r="Z314" i="2"/>
  <c r="Z330" i="2"/>
  <c r="Z346" i="2"/>
  <c r="Z369" i="2"/>
  <c r="Z419" i="2"/>
  <c r="Z483" i="2"/>
  <c r="Z595" i="2"/>
  <c r="Z659" i="2"/>
  <c r="Z787" i="2"/>
  <c r="Z819" i="2"/>
  <c r="Z899" i="2"/>
  <c r="Z1163" i="2"/>
  <c r="Z1491" i="2"/>
  <c r="AB427" i="2"/>
  <c r="AB428" i="2" s="1"/>
  <c r="AB429" i="2" s="1"/>
  <c r="AB430" i="2" s="1"/>
  <c r="P3" i="3"/>
  <c r="N4" i="3"/>
  <c r="P4" i="3" s="1"/>
  <c r="AB118" i="2"/>
  <c r="AB120" i="2" s="1"/>
  <c r="AB119" i="2"/>
  <c r="AB121" i="2" s="1"/>
  <c r="AB340" i="2"/>
  <c r="AB342" i="2" s="1"/>
  <c r="AB345" i="2" s="1"/>
  <c r="AB237" i="2"/>
  <c r="AB499" i="2"/>
  <c r="AB498" i="2"/>
  <c r="AB497" i="2"/>
  <c r="AB500" i="2"/>
  <c r="AB501" i="2"/>
  <c r="AB389" i="2"/>
  <c r="AB391" i="2" s="1"/>
  <c r="AB390" i="2"/>
  <c r="AB392" i="2" s="1"/>
  <c r="AB380" i="2"/>
  <c r="AB382" i="2" s="1"/>
  <c r="AB384" i="2" s="1"/>
  <c r="AB324" i="2"/>
  <c r="AB325" i="2" s="1"/>
  <c r="AB326" i="2" s="1"/>
  <c r="AB327" i="2" s="1"/>
  <c r="AB328" i="2" s="1"/>
  <c r="AB329" i="2" s="1"/>
  <c r="AB330" i="2" s="1"/>
  <c r="AB507" i="2"/>
  <c r="AB508" i="2"/>
  <c r="AB13" i="2"/>
  <c r="AB16" i="2" s="1"/>
  <c r="AB12" i="2"/>
  <c r="AB15" i="2" s="1"/>
  <c r="AB18" i="2" s="1"/>
  <c r="AB19" i="2" s="1"/>
  <c r="AB14" i="2"/>
  <c r="AB17" i="2" s="1"/>
  <c r="J544" i="2"/>
  <c r="AB544" i="2" s="1"/>
  <c r="J560" i="2"/>
  <c r="AB560" i="2" s="1"/>
  <c r="AB495" i="2"/>
  <c r="AB491" i="2"/>
  <c r="AB494" i="2"/>
  <c r="AB490" i="2"/>
  <c r="AB496" i="2"/>
  <c r="AB492" i="2"/>
  <c r="J67" i="2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409" i="2"/>
  <c r="AB413" i="2" s="1"/>
  <c r="AB405" i="2"/>
  <c r="AB407" i="2" s="1"/>
  <c r="AB253" i="2"/>
  <c r="AB254" i="2" s="1"/>
  <c r="AB255" i="2" s="1"/>
  <c r="AB256" i="2" s="1"/>
  <c r="AB252" i="2"/>
  <c r="AB353" i="2"/>
  <c r="AB354" i="2" s="1"/>
  <c r="AB355" i="2" s="1"/>
  <c r="AB356" i="2" s="1"/>
  <c r="AB357" i="2" s="1"/>
  <c r="AB352" i="2"/>
  <c r="AB332" i="2"/>
  <c r="AB333" i="2" s="1"/>
  <c r="AB334" i="2" s="1"/>
  <c r="AB335" i="2" s="1"/>
  <c r="AB336" i="2" s="1"/>
  <c r="AB337" i="2" s="1"/>
  <c r="AB338" i="2" s="1"/>
  <c r="AB339" i="2" s="1"/>
  <c r="AB489" i="2"/>
  <c r="AB368" i="2"/>
  <c r="AB374" i="2" s="1"/>
  <c r="AB375" i="2" s="1"/>
  <c r="AB376" i="2" s="1"/>
  <c r="AB377" i="2" s="1"/>
  <c r="AB378" i="2" s="1"/>
  <c r="AB379" i="2" s="1"/>
  <c r="AB394" i="2"/>
  <c r="AB395" i="2" s="1"/>
  <c r="AB396" i="2" s="1"/>
  <c r="AB393" i="2"/>
  <c r="AB469" i="2"/>
  <c r="AB465" i="2"/>
  <c r="AB466" i="2"/>
  <c r="AB470" i="2"/>
  <c r="AB467" i="2"/>
  <c r="AB415" i="2"/>
  <c r="AB416" i="2" s="1"/>
  <c r="AB417" i="2" s="1"/>
  <c r="AB418" i="2" s="1"/>
  <c r="AB419" i="2" s="1"/>
  <c r="AB420" i="2" s="1"/>
  <c r="AB421" i="2" s="1"/>
  <c r="AB422" i="2" s="1"/>
  <c r="AB423" i="2" s="1"/>
  <c r="AB424" i="2" s="1"/>
  <c r="AB425" i="2" s="1"/>
  <c r="AB189" i="2"/>
  <c r="AB192" i="2" s="1"/>
  <c r="AB196" i="2" s="1"/>
  <c r="AB200" i="2" s="1"/>
  <c r="AB204" i="2" s="1"/>
  <c r="AB208" i="2" s="1"/>
  <c r="AB462" i="2"/>
  <c r="AB458" i="2"/>
  <c r="AB461" i="2"/>
  <c r="AB457" i="2"/>
  <c r="AB463" i="2"/>
  <c r="AB459" i="2"/>
  <c r="AB474" i="2"/>
  <c r="AB473" i="2"/>
  <c r="AB475" i="2"/>
  <c r="AB471" i="2"/>
  <c r="AB406" i="2"/>
  <c r="AB408" i="2" s="1"/>
  <c r="AB464" i="2"/>
  <c r="AB711" i="2"/>
  <c r="AB712" i="2" s="1"/>
  <c r="AB713" i="2" s="1"/>
  <c r="AB304" i="2"/>
  <c r="AB305" i="2" s="1"/>
  <c r="AB306" i="2" s="1"/>
  <c r="AB307" i="2" s="1"/>
  <c r="AB273" i="2"/>
  <c r="AB275" i="2" s="1"/>
  <c r="AB238" i="2"/>
  <c r="AB240" i="2" s="1"/>
  <c r="AB241" i="2"/>
  <c r="AB223" i="2"/>
  <c r="AB224" i="2" s="1"/>
  <c r="AB225" i="2" s="1"/>
  <c r="AB226" i="2" s="1"/>
  <c r="AB227" i="2" s="1"/>
  <c r="AB228" i="2" s="1"/>
  <c r="AB229" i="2" s="1"/>
  <c r="AB230" i="2" s="1"/>
  <c r="AB472" i="2"/>
  <c r="AB414" i="2" l="1"/>
  <c r="AB370" i="2"/>
  <c r="AB372" i="2" s="1"/>
  <c r="AB410" i="2"/>
  <c r="AB411" i="2" s="1"/>
  <c r="AB412" i="2" s="1"/>
  <c r="AB274" i="2"/>
  <c r="AB276" i="2" s="1"/>
  <c r="AB244" i="2"/>
  <c r="N5" i="3"/>
  <c r="P5" i="3" s="1"/>
  <c r="AB308" i="2"/>
  <c r="AB309" i="2" s="1"/>
  <c r="AB21" i="2"/>
  <c r="AB22" i="2" s="1"/>
  <c r="AB20" i="2"/>
  <c r="AB190" i="2"/>
  <c r="AB193" i="2" s="1"/>
  <c r="AB197" i="2" s="1"/>
  <c r="AB201" i="2" s="1"/>
  <c r="AB205" i="2" s="1"/>
  <c r="AB209" i="2" s="1"/>
  <c r="AB245" i="2"/>
  <c r="AB243" i="2"/>
  <c r="AB242" i="2"/>
  <c r="AB371" i="2"/>
  <c r="AB373" i="2" s="1"/>
  <c r="AB341" i="2"/>
  <c r="AB191" i="2"/>
  <c r="AB195" i="2" s="1"/>
  <c r="AB199" i="2" s="1"/>
  <c r="AB203" i="2" s="1"/>
  <c r="AB207" i="2" s="1"/>
  <c r="AB369" i="2"/>
  <c r="AB381" i="2"/>
  <c r="AB383" i="2" s="1"/>
  <c r="AB194" i="2"/>
  <c r="AB198" i="2" s="1"/>
  <c r="AB202" i="2" s="1"/>
  <c r="AB206" i="2" s="1"/>
  <c r="AB210" i="2" s="1"/>
  <c r="AB123" i="2"/>
  <c r="AB124" i="2" s="1"/>
  <c r="AB125" i="2" s="1"/>
  <c r="AB122" i="2"/>
  <c r="AB344" i="2" l="1"/>
  <c r="AB343" i="2"/>
  <c r="AB34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B1" authorId="0" shapeId="0" xr:uid="{00000000-0006-0000-0100-000009000000}">
      <text>
        <r>
          <rPr>
            <sz val="11"/>
            <color theme="1"/>
            <rFont val="Calibri"/>
            <scheme val="minor"/>
          </rPr>
          <t>======
ID#AAABM_HksWk
Yash Ganthe    (2024-05-09 11:31:52)
@adamarchon2002@gmail.com dont fill anything in this column.
_Assigned to Adam Marchon_</t>
        </r>
      </text>
    </comment>
    <comment ref="S95" authorId="0" shapeId="0" xr:uid="{00000000-0006-0000-0100-000014000000}">
      <text>
        <r>
          <rPr>
            <sz val="11"/>
            <color theme="1"/>
            <rFont val="Calibri"/>
            <scheme val="minor"/>
          </rPr>
          <t>======
ID#AAABL-Qa9Sg
Adam Marchon    (2024-05-02 08:52:00)
timings are not matching
------
ID#AAABMtHOxdU
Adam Marchon    (2024-05-03 04:40:32)
where is it going from 17.00
------
ID#AAABMtHOxdc
Adam Marchon    (2024-05-03 04:42:54)
is it going to shiroli?</t>
        </r>
      </text>
    </comment>
    <comment ref="N237" authorId="0" shapeId="0" xr:uid="{00000000-0006-0000-0100-000024000000}">
      <text>
        <r>
          <rPr>
            <sz val="11"/>
            <color theme="1"/>
            <rFont val="Calibri"/>
            <scheme val="minor"/>
          </rPr>
          <t>======
ID#AAABL52sBwo
Swapna    (2024-04-27 02:37:19)
data not found</t>
        </r>
      </text>
    </comment>
    <comment ref="J277" authorId="0" shapeId="0" xr:uid="{00000000-0006-0000-0100-000013000000}">
      <text>
        <r>
          <rPr>
            <sz val="11"/>
            <color theme="1"/>
            <rFont val="Calibri"/>
            <scheme val="minor"/>
          </rPr>
          <t>======
ID#AAABMtqxPss
Adam Marchon    (2024-05-03 05:22:07)
no data of owner and his address found</t>
        </r>
      </text>
    </comment>
    <comment ref="S485" authorId="0" shapeId="0" xr:uid="{00000000-0006-0000-0100-000012000000}">
      <text>
        <r>
          <rPr>
            <sz val="11"/>
            <color theme="1"/>
            <rFont val="Calibri"/>
            <scheme val="minor"/>
          </rPr>
          <t>======
ID#AAABMAqqPKA
Adam Marchon    (2024-05-04 15:30:46)
what time its going to bicholim is not mentioned?</t>
        </r>
      </text>
    </comment>
    <comment ref="N502" authorId="0" shapeId="0" xr:uid="{00000000-0006-0000-0100-00001D000000}">
      <text>
        <r>
          <rPr>
            <sz val="11"/>
            <color theme="1"/>
            <rFont val="Calibri"/>
            <scheme val="minor"/>
          </rPr>
          <t>======
ID#AAABL52sBxE
Swapna    (2024-04-27 02:37:19)
Data not found</t>
        </r>
      </text>
    </comment>
    <comment ref="N513" authorId="0" shapeId="0" xr:uid="{00000000-0006-0000-0100-00001C000000}">
      <text>
        <r>
          <rPr>
            <sz val="11"/>
            <color theme="1"/>
            <rFont val="Calibri"/>
            <scheme val="minor"/>
          </rPr>
          <t>======
ID#AAABL52sBxU
Swapna    (2024-04-27 02:37:19)
Data not found</t>
        </r>
      </text>
    </comment>
    <comment ref="N544" authorId="0" shapeId="0" xr:uid="{00000000-0006-0000-0100-00001A000000}">
      <text>
        <r>
          <rPr>
            <sz val="11"/>
            <color theme="1"/>
            <rFont val="Calibri"/>
            <scheme val="minor"/>
          </rPr>
          <t>======
ID#AAABL52sBxk
Swapna    (2024-04-27 02:37:19)
Data not found</t>
        </r>
      </text>
    </comment>
    <comment ref="N556" authorId="0" shapeId="0" xr:uid="{00000000-0006-0000-0100-000022000000}">
      <text>
        <r>
          <rPr>
            <sz val="11"/>
            <color theme="1"/>
            <rFont val="Calibri"/>
            <scheme val="minor"/>
          </rPr>
          <t>======
ID#AAABL52sBws
Swapna    (2024-04-27 02:37:19)
Data not found</t>
        </r>
      </text>
    </comment>
    <comment ref="N558" authorId="0" shapeId="0" xr:uid="{00000000-0006-0000-0100-00001E000000}">
      <text>
        <r>
          <rPr>
            <sz val="11"/>
            <color theme="1"/>
            <rFont val="Calibri"/>
            <scheme val="minor"/>
          </rPr>
          <t>======
ID#AAABL52sBw4
Swapna    (2024-04-27 02:37:19)
Data not found</t>
        </r>
      </text>
    </comment>
    <comment ref="N560" authorId="0" shapeId="0" xr:uid="{00000000-0006-0000-0100-000018000000}">
      <text>
        <r>
          <rPr>
            <sz val="11"/>
            <color theme="1"/>
            <rFont val="Calibri"/>
            <scheme val="minor"/>
          </rPr>
          <t>======
ID#AAABL52uRL8
Swapna    (2024-04-27 02:37:19)
Data not found</t>
        </r>
      </text>
    </comment>
    <comment ref="N562" authorId="0" shapeId="0" xr:uid="{00000000-0006-0000-0100-000026000000}">
      <text>
        <r>
          <rPr>
            <sz val="11"/>
            <color theme="1"/>
            <rFont val="Calibri"/>
            <scheme val="minor"/>
          </rPr>
          <t>======
ID#AAABL52sBwY
Swapna    (2024-04-27 02:37:19)
Data not found</t>
        </r>
      </text>
    </comment>
    <comment ref="AB565" authorId="0" shapeId="0" xr:uid="{00000000-0006-0000-0100-00001B000000}">
      <text>
        <r>
          <rPr>
            <sz val="11"/>
            <color theme="1"/>
            <rFont val="Calibri"/>
            <scheme val="minor"/>
          </rPr>
          <t>======
ID#AAABL52sBxY
Swapna    (2024-04-27 02:37:19)
two routes on same reg. no on time table wheras here its 'U' letter and other is 'T'</t>
        </r>
      </text>
    </comment>
    <comment ref="N588" authorId="0" shapeId="0" xr:uid="{00000000-0006-0000-0100-000015000000}">
      <text>
        <r>
          <rPr>
            <sz val="11"/>
            <color theme="1"/>
            <rFont val="Calibri"/>
            <scheme val="minor"/>
          </rPr>
          <t>======
ID#AAABL52uRME
Swapna    (2024-04-27 02:37:19)
Data not found</t>
        </r>
      </text>
    </comment>
    <comment ref="AB661" authorId="0" shapeId="0" xr:uid="{00000000-0006-0000-0100-00000F000000}">
      <text>
        <r>
          <rPr>
            <sz val="11"/>
            <color theme="1"/>
            <rFont val="Calibri"/>
            <scheme val="minor"/>
          </rPr>
          <t>======
ID#AAABMArOnmk
Yash Ganthe    (2024-05-06 14:27:55)
@adamarchon2002@gmail.com dont leave an empty line anywhere</t>
        </r>
      </text>
    </comment>
    <comment ref="N662" authorId="0" shapeId="0" xr:uid="{00000000-0006-0000-0100-000020000000}">
      <text>
        <r>
          <rPr>
            <sz val="11"/>
            <color theme="1"/>
            <rFont val="Calibri"/>
            <scheme val="minor"/>
          </rPr>
          <t>======
ID#AAABL52sBw8
Swapna    (2024-04-27 02:37:19)
Data not found</t>
        </r>
      </text>
    </comment>
    <comment ref="N674" authorId="0" shapeId="0" xr:uid="{00000000-0006-0000-0100-000016000000}">
      <text>
        <r>
          <rPr>
            <sz val="11"/>
            <color theme="1"/>
            <rFont val="Calibri"/>
            <scheme val="minor"/>
          </rPr>
          <t>======
ID#AAABL52uRL4
Swapna    (2024-04-27 02:37:19)
Data not found</t>
        </r>
      </text>
    </comment>
    <comment ref="N704" authorId="0" shapeId="0" xr:uid="{00000000-0006-0000-0100-000017000000}">
      <text>
        <r>
          <rPr>
            <sz val="11"/>
            <color theme="1"/>
            <rFont val="Calibri"/>
            <scheme val="minor"/>
          </rPr>
          <t>======
ID#AAABL52uRL0
Swapna    (2024-04-27 02:37:19)
data not found</t>
        </r>
      </text>
    </comment>
    <comment ref="N768" authorId="0" shapeId="0" xr:uid="{00000000-0006-0000-0100-000023000000}">
      <text>
        <r>
          <rPr>
            <sz val="11"/>
            <color theme="1"/>
            <rFont val="Calibri"/>
            <scheme val="minor"/>
          </rPr>
          <t>======
ID#AAABL52sBwg
Swapna    (2024-04-27 02:37:19)
Data not found</t>
        </r>
      </text>
    </comment>
    <comment ref="U800" authorId="0" shapeId="0" xr:uid="{00000000-0006-0000-0100-000025000000}">
      <text>
        <r>
          <rPr>
            <sz val="11"/>
            <color theme="1"/>
            <rFont val="Calibri"/>
            <scheme val="minor"/>
          </rPr>
          <t>======
ID#AAABL52sBwk
Swapna    (2024-04-27 02:37:19)
As in Time table</t>
        </r>
      </text>
    </comment>
    <comment ref="N927" authorId="0" shapeId="0" xr:uid="{00000000-0006-0000-0100-000019000000}">
      <text>
        <r>
          <rPr>
            <sz val="11"/>
            <color theme="1"/>
            <rFont val="Calibri"/>
            <scheme val="minor"/>
          </rPr>
          <t>======
ID#AAABL52sBxc
Swapna    (2024-04-27 02:37:19)
Data not found</t>
        </r>
      </text>
    </comment>
    <comment ref="N993" authorId="0" shapeId="0" xr:uid="{00000000-0006-0000-0100-000021000000}">
      <text>
        <r>
          <rPr>
            <sz val="11"/>
            <color theme="1"/>
            <rFont val="Calibri"/>
            <scheme val="minor"/>
          </rPr>
          <t>======
ID#AAABL52sBww
Swapna    (2024-04-27 02:37:19)
data not found</t>
        </r>
      </text>
    </comment>
    <comment ref="N1001" authorId="0" shapeId="0" xr:uid="{00000000-0006-0000-0100-00001F000000}">
      <text>
        <r>
          <rPr>
            <sz val="11"/>
            <color theme="1"/>
            <rFont val="Calibri"/>
            <scheme val="minor"/>
          </rPr>
          <t>======
ID#AAABL52sBw0
Swapna    (2024-04-27 02:37:19)
data not found</t>
        </r>
      </text>
    </comment>
    <comment ref="B1034" authorId="0" shapeId="0" xr:uid="{00000000-0006-0000-0100-000011000000}">
      <text>
        <r>
          <rPr>
            <sz val="11"/>
            <color theme="1"/>
            <rFont val="Calibri"/>
            <scheme val="minor"/>
          </rPr>
          <t>======
ID#AAABMArOnmQ
Adam Marchon    (2024-05-06 14:10:51)
permit no is showing as:- GDPST/SGM/284/96  in vasco.xls</t>
        </r>
      </text>
    </comment>
    <comment ref="B1050" authorId="0" shapeId="0" xr:uid="{00000000-0006-0000-0100-000010000000}">
      <text>
        <r>
          <rPr>
            <sz val="11"/>
            <color theme="1"/>
            <rFont val="Calibri"/>
            <scheme val="minor"/>
          </rPr>
          <t>======
ID#AAABMArOnmY
Adam Marchon    (2024-05-06 14:13:27)
in vasco.xls :- RTA/V/SC/26/2006</t>
        </r>
      </text>
    </comment>
    <comment ref="B1082" authorId="0" shapeId="0" xr:uid="{00000000-0006-0000-0100-00000E000000}">
      <text>
        <r>
          <rPr>
            <sz val="11"/>
            <color theme="1"/>
            <rFont val="Calibri"/>
            <scheme val="minor"/>
          </rPr>
          <t>======
ID#AAABMArOnnQ
Adam Marchon    (2024-05-06 17:16:09)
GDPST/SGM/287/96 in vasco.xls</t>
        </r>
      </text>
    </comment>
    <comment ref="B1414" authorId="0" shapeId="0" xr:uid="{00000000-0006-0000-0100-00000D000000}">
      <text>
        <r>
          <rPr>
            <sz val="11"/>
            <color theme="1"/>
            <rFont val="Calibri"/>
            <scheme val="minor"/>
          </rPr>
          <t>======
ID#AAABM9SGLUE
Adam Marchon    (2024-05-07 17:28:31)
RTA/VAS/SCP/201500002 in vasco.xls</t>
        </r>
      </text>
    </comment>
    <comment ref="S1597" authorId="0" shapeId="0" xr:uid="{00000000-0006-0000-0100-00000A000000}">
      <text>
        <r>
          <rPr>
            <sz val="11"/>
            <color theme="1"/>
            <rFont val="Calibri"/>
            <scheme val="minor"/>
          </rPr>
          <t>======
ID#AAABM4wq9Rw
Yash Ganthe    (2024-05-09 06:30:42)
@adamarchon2002@gmail.com  if the destination is not known, leave it blank and put a comment.
_Assigned to Adam Marchon_</t>
        </r>
      </text>
    </comment>
    <comment ref="N1598" authorId="0" shapeId="0" xr:uid="{00000000-0006-0000-0100-00000C000000}">
      <text>
        <r>
          <rPr>
            <sz val="11"/>
            <color theme="1"/>
            <rFont val="Calibri"/>
            <scheme val="minor"/>
          </rPr>
          <t>======
ID#AAABM9unFtk
Adam Marchon    (2024-05-08 11:54:34)
where it goes after 7.20</t>
        </r>
      </text>
    </comment>
    <comment ref="N1607" authorId="0" shapeId="0" xr:uid="{00000000-0006-0000-0100-00000B000000}">
      <text>
        <r>
          <rPr>
            <sz val="11"/>
            <color theme="1"/>
            <rFont val="Calibri"/>
            <scheme val="minor"/>
          </rPr>
          <t>======
ID#AAABM3LrWFw
Adam Marchon    (2024-05-08 16:24:31)
Where is it going from vasco</t>
        </r>
      </text>
    </comment>
    <comment ref="S1634" authorId="0" shapeId="0" xr:uid="{00000000-0006-0000-0100-000008000000}">
      <text>
        <r>
          <rPr>
            <sz val="11"/>
            <color theme="1"/>
            <rFont val="Calibri"/>
            <scheme val="minor"/>
          </rPr>
          <t>======
ID#AAABM_HksWo
Adam Marchon    (2024-05-09 11:40:49)
Destination not known</t>
        </r>
      </text>
    </comment>
    <comment ref="S1652" authorId="0" shapeId="0" xr:uid="{00000000-0006-0000-0100-000007000000}">
      <text>
        <r>
          <rPr>
            <sz val="11"/>
            <color theme="1"/>
            <rFont val="Calibri"/>
            <scheme val="minor"/>
          </rPr>
          <t>======
ID#AAABM_HksWs
Adam Marchon    (2024-05-09 11:49:50)
Destination not known</t>
        </r>
      </text>
    </comment>
    <comment ref="L1671" authorId="0" shapeId="0" xr:uid="{00000000-0006-0000-0100-000006000000}">
      <text>
        <r>
          <rPr>
            <sz val="11"/>
            <color theme="1"/>
            <rFont val="Calibri"/>
            <scheme val="minor"/>
          </rPr>
          <t>======
ID#AAABM_HksXM
Adam Marchon    (2024-05-09 15:08:37)
not mentioned anywhere</t>
        </r>
      </text>
    </comment>
    <comment ref="B1784" authorId="0" shapeId="0" xr:uid="{00000000-0006-0000-0100-000005000000}">
      <text>
        <r>
          <rPr>
            <sz val="11"/>
            <color theme="1"/>
            <rFont val="Calibri"/>
            <scheme val="minor"/>
          </rPr>
          <t>======
ID#AAABNDqnJG0
Adam Marchon    (2024-05-10 04:16:44)
RTA/VAS/SCP/201300013 in vasco xlx</t>
        </r>
      </text>
    </comment>
    <comment ref="B1801" authorId="0" shapeId="0" xr:uid="{00000000-0006-0000-0100-000004000000}">
      <text>
        <r>
          <rPr>
            <sz val="11"/>
            <color theme="1"/>
            <rFont val="Calibri"/>
            <scheme val="minor"/>
          </rPr>
          <t>======
ID#AAABNDqnL54
Adam Marchon    (2024-05-10 05:00:34)
no data found in Vasco.xlsx</t>
        </r>
      </text>
    </comment>
    <comment ref="E1801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ID#AAABNDqnL58
Adam Marchon    (2024-05-10 05:01:06)
No data Found</t>
        </r>
      </text>
    </comment>
    <comment ref="B1825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ID#AAABNDqnL6E
Adam Marchon    (2024-05-10 05:16:02)
GDPST/SGM/219/95</t>
        </r>
      </text>
    </comment>
    <comment ref="S1858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ID#AAABNDqnL6M
Adam Marchon    (2024-05-10 05:49:36)
Destination not known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2UggQIzsQqkG1z4CPRvDBZ64as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tc={E41F7882-1D96-4607-AA44-A4E3285C5058}</author>
    <author>tc={FB17DD57-FD99-47C5-98A8-F3962ED99399}</author>
    <author>Yash Ganthe</author>
  </authors>
  <commentList>
    <comment ref="B211" authorId="0" shapeId="0" xr:uid="{E41F7882-1D96-4607-AA44-A4E3285C5058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only CBC</t>
      </text>
    </comment>
    <comment ref="A861" authorId="1" shapeId="0" xr:uid="{FB17DD57-FD99-47C5-98A8-F3962ED99399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with NAVELIM NVY</t>
      </text>
    </comment>
    <comment ref="B1476" authorId="2" shapeId="0" xr:uid="{B2F1849B-C589-4C71-8E76-51D391A11802}">
      <text>
        <r>
          <rPr>
            <b/>
            <sz val="9"/>
            <color indexed="81"/>
            <rFont val="Tahoma"/>
            <family val="2"/>
          </rPr>
          <t>Yash Ganthe:</t>
        </r>
        <r>
          <rPr>
            <sz val="9"/>
            <color indexed="81"/>
            <rFont val="Tahoma"/>
            <family val="2"/>
          </rPr>
          <t xml:space="preserve">
DON already exists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5" authorId="0" shapeId="0" xr:uid="{00000000-0006-0000-0500-000005000000}">
      <text>
        <r>
          <rPr>
            <sz val="11"/>
            <color theme="1"/>
            <rFont val="Calibri"/>
            <scheme val="minor"/>
          </rPr>
          <t>======
ID#AAABL52sBxM
Yash Ganthe    (2024-04-27 02:37:19)
Needs 2 more trips</t>
        </r>
      </text>
    </comment>
    <comment ref="I16" authorId="0" shapeId="0" xr:uid="{00000000-0006-0000-0500-000001000000}">
      <text>
        <r>
          <rPr>
            <sz val="11"/>
            <color theme="1"/>
            <rFont val="Calibri"/>
            <scheme val="minor"/>
          </rPr>
          <t>======
ID#AAABL52uRMA
Yash Ganthe    (2024-04-27 02:37:19)
Always use : for time. Make this 10:50 AM</t>
        </r>
      </text>
    </comment>
    <comment ref="N19" authorId="0" shapeId="0" xr:uid="{00000000-0006-0000-0500-000008000000}">
      <text>
        <r>
          <rPr>
            <sz val="11"/>
            <color theme="1"/>
            <rFont val="Calibri"/>
            <scheme val="minor"/>
          </rPr>
          <t>======
ID#AAABL52sBxI
Yash Ganthe    (2024-04-27 02:37:19)
This is not shown in timings</t>
        </r>
      </text>
    </comment>
    <comment ref="H21" authorId="0" shapeId="0" xr:uid="{00000000-0006-0000-0500-000007000000}">
      <text>
        <r>
          <rPr>
            <sz val="11"/>
            <color theme="1"/>
            <rFont val="Calibri"/>
            <scheme val="minor"/>
          </rPr>
          <t>======
ID#AAABL52sBxA
Yash Ganthe    (2024-04-27 02:37:19)
You need to think which destination should be put here. Since the next trip is from Mapusa, the destination must be Mapusa</t>
        </r>
      </text>
    </comment>
    <comment ref="I21" authorId="0" shapeId="0" xr:uid="{00000000-0006-0000-0500-000006000000}">
      <text>
        <r>
          <rPr>
            <sz val="11"/>
            <color theme="1"/>
            <rFont val="Calibri"/>
            <scheme val="minor"/>
          </rPr>
          <t>======
ID#AAABL52sBxQ
Yash Ganthe    (2024-04-27 02:37:19)
Always arrange by time. The 5:50 AM trip should be before 07:00 AM trip</t>
        </r>
      </text>
    </comment>
    <comment ref="H113" authorId="0" shapeId="0" xr:uid="{00000000-0006-0000-0500-000003000000}">
      <text>
        <r>
          <rPr>
            <sz val="11"/>
            <color theme="1"/>
            <rFont val="Calibri"/>
            <scheme val="minor"/>
          </rPr>
          <t>======
ID#AAABL52uRLw
Yash Ganthe    (2024-04-27 02:37:19)
Do not put a space in front of the name</t>
        </r>
      </text>
    </comment>
    <comment ref="N139" authorId="0" shapeId="0" xr:uid="{00000000-0006-0000-0500-000004000000}">
      <text>
        <r>
          <rPr>
            <sz val="11"/>
            <color theme="1"/>
            <rFont val="Calibri"/>
            <scheme val="minor"/>
          </rPr>
          <t>======
ID#AAABL52sBxg
Yash Ganthe    (2024-04-27 02:37:19)
Always include AM or PM</t>
        </r>
      </text>
    </comment>
    <comment ref="C185" authorId="0" shapeId="0" xr:uid="{00000000-0006-0000-0500-000009000000}">
      <text>
        <r>
          <rPr>
            <sz val="11"/>
            <color theme="1"/>
            <rFont val="Calibri"/>
            <scheme val="minor"/>
          </rPr>
          <t>======
ID#AAABL52sBwc
Yash Ganthe    (2024-04-27 02:37:19)
Do not put . In front</t>
        </r>
      </text>
    </comment>
    <comment ref="K189" authorId="0" shapeId="0" xr:uid="{00000000-0006-0000-0500-000002000000}">
      <text>
        <r>
          <rPr>
            <sz val="11"/>
            <color theme="1"/>
            <rFont val="Calibri"/>
            <scheme val="minor"/>
          </rPr>
          <t>======
ID#AAABL52sBxo
Yash Ganthe    (2024-04-27 02:37:19)
Do not put a DASH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ni9GTzuIvx/BOItJFLIBWk8F7cQ=="/>
    </ext>
  </extL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F65BCC-0010-4B9A-BC97-1283E141D235}" keepAlive="1" name="Query - RTARoutes" description="Connection to the 'RTARoutes' query in the workbook." type="5" refreshedVersion="8" background="1" saveData="1">
    <dbPr connection="Provider=Microsoft.Mashup.OleDb.1;Data Source=$Workbook$;Location=RTARoutes;Extended Properties=&quot;&quot;" command="SELECT * FROM [RTARoutes]"/>
  </connection>
</connections>
</file>

<file path=xl/sharedStrings.xml><?xml version="1.0" encoding="utf-8"?>
<sst xmlns="http://schemas.openxmlformats.org/spreadsheetml/2006/main" count="9713" uniqueCount="4237">
  <si>
    <t>Sr No</t>
  </si>
  <si>
    <t>Vehicle No</t>
  </si>
  <si>
    <t>Model (year)</t>
  </si>
  <si>
    <t>Type (Bus/Minibus)</t>
  </si>
  <si>
    <t>Seating capacity</t>
  </si>
  <si>
    <t>permit No</t>
  </si>
  <si>
    <t>Permit Type</t>
  </si>
  <si>
    <t>Permit issue date</t>
  </si>
  <si>
    <t>Permit valid upto</t>
  </si>
  <si>
    <t>Name of Route</t>
  </si>
  <si>
    <t>No. of trips</t>
  </si>
  <si>
    <t>Total distance covered (in Kms)</t>
  </si>
  <si>
    <t>Owner</t>
  </si>
  <si>
    <t>Owner Address</t>
  </si>
  <si>
    <t>Veh</t>
  </si>
  <si>
    <t>GA04T 2096</t>
  </si>
  <si>
    <t>Mini Bus</t>
  </si>
  <si>
    <t>31+12+1</t>
  </si>
  <si>
    <t>RTA/BIC/TP/27/12/20190029</t>
  </si>
  <si>
    <t>P. Tem</t>
  </si>
  <si>
    <t>Panshem to Valpoi to Panaji via Mapusa &amp; back</t>
  </si>
  <si>
    <t>GA04T 4694</t>
  </si>
  <si>
    <t>30+12+1</t>
  </si>
  <si>
    <t>RTA/BIC/TMP/201900114</t>
  </si>
  <si>
    <t>Amona to Panaji to Valpoi via By-Pass Mapusa</t>
  </si>
  <si>
    <t>GA01U 2699</t>
  </si>
  <si>
    <t>B/178/12</t>
  </si>
  <si>
    <t>25+10+1</t>
  </si>
  <si>
    <t>Regular Permit</t>
  </si>
  <si>
    <t>Amona to Mapusa &amp; Back</t>
  </si>
  <si>
    <t>GA07F 9990</t>
  </si>
  <si>
    <t>27+11+1</t>
  </si>
  <si>
    <t>RTA/BIC/SCP/201800007</t>
  </si>
  <si>
    <t xml:space="preserve">Panaji to Valpoi &amp; back </t>
  </si>
  <si>
    <t>GA04T 1130</t>
  </si>
  <si>
    <t>28+11+1</t>
  </si>
  <si>
    <t>BICH/130/09</t>
  </si>
  <si>
    <t>Bhironda to Panaji &amp; back via Advai</t>
  </si>
  <si>
    <t>GA01U 8139</t>
  </si>
  <si>
    <t>BICH/2041/99</t>
  </si>
  <si>
    <t>Ladfem to Bicholim to Maulinguem &amp; back</t>
  </si>
  <si>
    <t>GA01U 2722</t>
  </si>
  <si>
    <t>RTA/BIC/SCP/201400012</t>
  </si>
  <si>
    <t>Bicholim to Mapusa to Sonal Valpoi &amp; back</t>
  </si>
  <si>
    <t>GA04T 3569</t>
  </si>
  <si>
    <t>24+9+1</t>
  </si>
  <si>
    <t>RTA/BIC/SCP/201400009</t>
  </si>
  <si>
    <t>Bicholim to Pilgao &amp; back</t>
  </si>
  <si>
    <t>GA04T 0535</t>
  </si>
  <si>
    <t>273+9+1</t>
  </si>
  <si>
    <t>RTA/BIC/SCP/202000001</t>
  </si>
  <si>
    <t>Pale to Bicholim to Ponda &amp; back</t>
  </si>
  <si>
    <t>GA08U 0131</t>
  </si>
  <si>
    <t>23+9+1</t>
  </si>
  <si>
    <t>RTA/BIC/SCP/202000002</t>
  </si>
  <si>
    <t>Bicholim to Sarmanas &amp; back</t>
  </si>
  <si>
    <t>GA04T 4338</t>
  </si>
  <si>
    <t>BICH/204/16</t>
  </si>
  <si>
    <t xml:space="preserve">Valpoi to Panaji &amp; vice versa </t>
  </si>
  <si>
    <t>GA09U 2162</t>
  </si>
  <si>
    <t>RTA/BIC/SCP/2019000004</t>
  </si>
  <si>
    <t>21/112024</t>
  </si>
  <si>
    <t>Charavne to Valpoi to Mapusa to Bicholim to Panaji &amp; back</t>
  </si>
  <si>
    <t>GA03N 6505</t>
  </si>
  <si>
    <t>32+12+1</t>
  </si>
  <si>
    <t>RTA/BIC/TMP/201900071</t>
  </si>
  <si>
    <t>Madel ferry point to Morlem colony to Sanquelim to Panaji &amp; back</t>
  </si>
  <si>
    <t>GA04T 9192</t>
  </si>
  <si>
    <t>30+11+1</t>
  </si>
  <si>
    <t>RTA/BIC/TP/201800007</t>
  </si>
  <si>
    <t>Hankhane to Sankhali to Kholpewadi Sal via Goa-Dodamarg border to Mapusa to Hankhane &amp; back</t>
  </si>
  <si>
    <t>GA04T 5310</t>
  </si>
  <si>
    <t>35+13+1</t>
  </si>
  <si>
    <t>RTA/BIC/SCP/201900001</t>
  </si>
  <si>
    <t>Hivrem to Panaji &amp; back via Sankhali Mapusa Valpoi</t>
  </si>
  <si>
    <t>GA04T 6021</t>
  </si>
  <si>
    <t>21+8+1</t>
  </si>
  <si>
    <t>RTA/BIC/SCP/201300024</t>
  </si>
  <si>
    <t>GA04T 1133</t>
  </si>
  <si>
    <t>37+15+1</t>
  </si>
  <si>
    <t>BICH/182/2013</t>
  </si>
  <si>
    <t>Honda to Mapusa to Panaji &amp; back</t>
  </si>
  <si>
    <t>GA01U 2262</t>
  </si>
  <si>
    <t>RTA/BIC/SCP/2014000011</t>
  </si>
  <si>
    <t>Karmali to Panaji via Valpoi &amp; back</t>
  </si>
  <si>
    <t>GA04T 4786</t>
  </si>
  <si>
    <t>RTA/BIC/SCP/201400010</t>
  </si>
  <si>
    <t>Keri Sanquelim, Panaji</t>
  </si>
  <si>
    <t>GA04T 2496</t>
  </si>
  <si>
    <t>04/20210</t>
  </si>
  <si>
    <t>BICH/149/12</t>
  </si>
  <si>
    <t>Velguem-valpoi-Ponda-Panaji &amp; back</t>
  </si>
  <si>
    <t>GA04T 0901</t>
  </si>
  <si>
    <t>MINI BUS</t>
  </si>
  <si>
    <t>BICH/181/2013</t>
  </si>
  <si>
    <t>Valpoi to Mapusa-Karmali and back</t>
  </si>
  <si>
    <t>GA04T 2509</t>
  </si>
  <si>
    <t>Keri Shiroli to Mapusa Via Ravan Sankhali</t>
  </si>
  <si>
    <t>GA04T 1908</t>
  </si>
  <si>
    <t>BICH/134/10</t>
  </si>
  <si>
    <t>Khadki to Mapusa &amp; back via Valpoi Sanquelim</t>
  </si>
  <si>
    <t>GA01T 8202</t>
  </si>
  <si>
    <t>Bich/66/05</t>
  </si>
  <si>
    <t>Madel to Mapusa &amp; back via Bicholim Tikhazan</t>
  </si>
  <si>
    <t>GA04T 5027</t>
  </si>
  <si>
    <t>BICH/203/6</t>
  </si>
  <si>
    <t>Maina Naveli to Ponda via Sanquelim Pale Usgao Tisk</t>
  </si>
  <si>
    <t>GA01U 2309</t>
  </si>
  <si>
    <t>BICH/59/04</t>
  </si>
  <si>
    <t>Malpan to Valpoi to Ponda &amp; back</t>
  </si>
  <si>
    <t>GA01U 2065</t>
  </si>
  <si>
    <t>RTA/BIC/TMP/202000035</t>
  </si>
  <si>
    <t>Sarmanas to Havalem to Mapusa to Poira &amp; back</t>
  </si>
  <si>
    <t>GA05T 4822</t>
  </si>
  <si>
    <t>36+11+1</t>
  </si>
  <si>
    <t>RTA/BIC/SCP/201300029</t>
  </si>
  <si>
    <t>Marcel to Bicholim to Ponda</t>
  </si>
  <si>
    <t>GA01W 4322</t>
  </si>
  <si>
    <t>27+10+1</t>
  </si>
  <si>
    <t>RTA/BIC/SCP/201300062</t>
  </si>
  <si>
    <t>Marcel to Panaji to sankhali via Amona Bridge &amp; vice versa</t>
  </si>
  <si>
    <t>GA04T 1930</t>
  </si>
  <si>
    <t>RTA/BIC/SCP/201300071</t>
  </si>
  <si>
    <t>Valpoi to Mapusa</t>
  </si>
  <si>
    <t>GA01U 3565</t>
  </si>
  <si>
    <t>RTA/BIC/SCP/201300022</t>
  </si>
  <si>
    <t>Menkurem to Ponda &amp; Back</t>
  </si>
  <si>
    <t>GA04T 7516</t>
  </si>
  <si>
    <t>BICH/180/13</t>
  </si>
  <si>
    <t>Valpoi to Mapusa and back</t>
  </si>
  <si>
    <t>GA04T 1537</t>
  </si>
  <si>
    <t>RTA/BIC/SCP/201400008</t>
  </si>
  <si>
    <t>Menkurem to Ponda &amp; back</t>
  </si>
  <si>
    <t>GA04T 8699</t>
  </si>
  <si>
    <t>33+13+1</t>
  </si>
  <si>
    <t>06/022025</t>
  </si>
  <si>
    <t>Morlem Colony to Sankhali to Marcel to Panaji &amp; back via Amona Bridge</t>
  </si>
  <si>
    <t>GA03N 8501</t>
  </si>
  <si>
    <t>RTA/BIC/TP/201700051</t>
  </si>
  <si>
    <t>Morlem colony to Panaji &amp; back</t>
  </si>
  <si>
    <t>GA04T 0886</t>
  </si>
  <si>
    <t>28+10+1</t>
  </si>
  <si>
    <t>RTA/BIC/scP/201300033</t>
  </si>
  <si>
    <t>Naroa Saptakoteshwar Bicholim &amp; back</t>
  </si>
  <si>
    <t>GA04T 4838</t>
  </si>
  <si>
    <t>RTA/BIC/SCP/201800004</t>
  </si>
  <si>
    <t>Naroa to Mapusa &amp; back</t>
  </si>
  <si>
    <t>GA01U 2186</t>
  </si>
  <si>
    <t>29+12+1</t>
  </si>
  <si>
    <t>RTA/BIC/TP/201800309</t>
  </si>
  <si>
    <t>Naroa to Panaji via Bicholim</t>
  </si>
  <si>
    <t>GA04T 4397</t>
  </si>
  <si>
    <t>ADT/04/BIC/RTA/821</t>
  </si>
  <si>
    <t>Naroa to Panaji &amp; vice versa</t>
  </si>
  <si>
    <t>GA01U 3279</t>
  </si>
  <si>
    <t>BICH/7/2000</t>
  </si>
  <si>
    <t>Pali Bicholim to Ponda &amp; back</t>
  </si>
  <si>
    <t>GA01W 4321</t>
  </si>
  <si>
    <t>RTA/BIC/SCP/201300014</t>
  </si>
  <si>
    <t>Pali Ponda Bicholim &amp; back</t>
  </si>
  <si>
    <t>GA01U 4121</t>
  </si>
  <si>
    <t>RTA/BIC/SCP/201500008</t>
  </si>
  <si>
    <t>Pali to Ponda to Bicholim &amp; back</t>
  </si>
  <si>
    <t>GA01U 4993</t>
  </si>
  <si>
    <t>16+6+1</t>
  </si>
  <si>
    <t>RTA/BIC/SCP/201300026</t>
  </si>
  <si>
    <t>Panaji to Dhave via Valpoi</t>
  </si>
  <si>
    <t>GA04T 3699</t>
  </si>
  <si>
    <t>40+16+1</t>
  </si>
  <si>
    <t>RTA/BIC/SCP/201300004</t>
  </si>
  <si>
    <t>Sonal to Panaji to Valpoi &amp; back</t>
  </si>
  <si>
    <t>GA04T-4254</t>
  </si>
  <si>
    <t>GDPSV/1626/90</t>
  </si>
  <si>
    <t>Pilgao to Bicholim &amp; back Extended upto Sarmanas</t>
  </si>
  <si>
    <t>GA04T 6755</t>
  </si>
  <si>
    <t>RTA/BIC/SCP/201300030</t>
  </si>
  <si>
    <t>Vante to Advoi to Valpoi to Panaji &amp; back</t>
  </si>
  <si>
    <t>GA04T 9699</t>
  </si>
  <si>
    <t>BICH/136/10</t>
  </si>
  <si>
    <t>Podase to Panaji via Sanquelim</t>
  </si>
  <si>
    <t>GA01U 3199</t>
  </si>
  <si>
    <t>04/20005</t>
  </si>
  <si>
    <t>RTA/BIC/SCP/201300070</t>
  </si>
  <si>
    <t>Bhatwadi wado Curchirem to Mapusa &amp; back</t>
  </si>
  <si>
    <t>GA04T 4334</t>
  </si>
  <si>
    <t>35+14+1</t>
  </si>
  <si>
    <t>BICH/133/10</t>
  </si>
  <si>
    <t>Pomburpha to Panaji via Mapusa Bicholim to Valpoi</t>
  </si>
  <si>
    <t>GA04T 1734</t>
  </si>
  <si>
    <t>RTA/BIC/SCP/201300028</t>
  </si>
  <si>
    <t>Ponda to Bicholim</t>
  </si>
  <si>
    <t>GA05T 1512</t>
  </si>
  <si>
    <t>RTA/BIC/SCP/201300006</t>
  </si>
  <si>
    <t>Ponda to Bicholim via Pale Usgaon Honda &amp; back</t>
  </si>
  <si>
    <t>GA05T 2757</t>
  </si>
  <si>
    <t>RTA/BIC/SCP/201300021</t>
  </si>
  <si>
    <t>Ponda to Bicholim via Velguem</t>
  </si>
  <si>
    <t>GA12T 4999</t>
  </si>
  <si>
    <t>RTA/BIC/TP/202000009</t>
  </si>
  <si>
    <t>Rivem to Valpoi to Mapusa &amp; back</t>
  </si>
  <si>
    <t>GA01T 5111</t>
  </si>
  <si>
    <t>RTA/BIC/TMP/201700037</t>
  </si>
  <si>
    <t>sal to Mapusa via Dodamarg</t>
  </si>
  <si>
    <t>GA01U 6208</t>
  </si>
  <si>
    <t>29+11+1</t>
  </si>
  <si>
    <t>RTA/BIC/SCO/201400006</t>
  </si>
  <si>
    <t>Sal to Ponda &amp; back</t>
  </si>
  <si>
    <t>GA04T 2999</t>
  </si>
  <si>
    <t>41+16+1</t>
  </si>
  <si>
    <t>RTA/BIC/SCP/201200001</t>
  </si>
  <si>
    <t>Sankhali to Panaji via Mapusa &amp; back</t>
  </si>
  <si>
    <t>GA04T 1397</t>
  </si>
  <si>
    <t>RTA/BIC/SCP/201300010</t>
  </si>
  <si>
    <t>Bicholim Keri to Panaji via Ravan, Ghoteli , Parye, Mapusa &amp; Back</t>
  </si>
  <si>
    <t>GA04T 4476</t>
  </si>
  <si>
    <t>GDPST/1241/87</t>
  </si>
  <si>
    <t>Karapur Sarvan Bicholim to Mapusa &amp; vice versa</t>
  </si>
  <si>
    <t>GA01T 9408</t>
  </si>
  <si>
    <t>RTA/BIC/SCP/201300069</t>
  </si>
  <si>
    <t>Mapusa to Ponda via Bicholim Sankhali Pali Usgao Tisk Honda &amp; back</t>
  </si>
  <si>
    <t>Pritesh Chandrakant Naik</t>
  </si>
  <si>
    <t>H.No.410. Tiral, Takwada,
Usgao, Ponda Goa</t>
  </si>
  <si>
    <t>GA04T 5091</t>
  </si>
  <si>
    <t>02/210</t>
  </si>
  <si>
    <t>RTA/BIC/SCO/201500003</t>
  </si>
  <si>
    <t>Sanquelim to Mapusa Valpoi to Panaji via Bypass Mapusa</t>
  </si>
  <si>
    <t>GA04T 1131</t>
  </si>
  <si>
    <t>RTA/BIC/TMP/202000022</t>
  </si>
  <si>
    <t>Valpoi to Panaji &amp; back</t>
  </si>
  <si>
    <t>GA04T 3543</t>
  </si>
  <si>
    <t>RTA/BIC/SCP/201400001</t>
  </si>
  <si>
    <t>Shel Paikul Guleli Ponda &amp; back</t>
  </si>
  <si>
    <t>GA04T 5337</t>
  </si>
  <si>
    <t>RTA/BIC/SCP/201300002</t>
  </si>
  <si>
    <t>Shelpe to Valpoi to Ponda to Panjai &amp; back</t>
  </si>
  <si>
    <t>GA01W 4101</t>
  </si>
  <si>
    <t>RTA/BIC/SCP/201300020</t>
  </si>
  <si>
    <t>Shigne to Valpoi Cahrawne to Thane Karmali Budruk Hivrem</t>
  </si>
  <si>
    <t>GA04T 2308</t>
  </si>
  <si>
    <t>RTA/BIC/SCP/201300065</t>
  </si>
  <si>
    <t>Keri to shiroli to Sankhali to Panaji &amp; back via Amona bridge to Marcel to Curchirem</t>
  </si>
  <si>
    <t>GA01U 4445</t>
  </si>
  <si>
    <t>RTA/BIC/SCP/201500005</t>
  </si>
  <si>
    <t>Shirsode to Valpoi to Savordem &amp; back</t>
  </si>
  <si>
    <t>GA04T 4938</t>
  </si>
  <si>
    <t>GDPST/2051/99</t>
  </si>
  <si>
    <t>Siquerim to Poira to Mapusa to Sankhali to Panaji &amp; back</t>
  </si>
  <si>
    <t>GA04T 4656</t>
  </si>
  <si>
    <t>RTA/BIC/SCP/201300034</t>
  </si>
  <si>
    <t>Poira Sinquerim Bicholim to Mapusa &amp; back</t>
  </si>
  <si>
    <t>GA04T 1413</t>
  </si>
  <si>
    <t>RTA/BIC/SCP/201300064</t>
  </si>
  <si>
    <t>Sonal to Mapusa &amp; back</t>
  </si>
  <si>
    <t>GA04T 1405</t>
  </si>
  <si>
    <t>RTA/BIC/SCP/201300009</t>
  </si>
  <si>
    <t>Ghadiwada to Surla to Bicholim &amp; back</t>
  </si>
  <si>
    <t>GA01U 2228</t>
  </si>
  <si>
    <t>BICH/61/05</t>
  </si>
  <si>
    <t>Sanquelim to Cudchirem Dhangarwada Bicholim to Ponda to Mapusa via Kudnem</t>
  </si>
  <si>
    <t>GA04T 2738</t>
  </si>
  <si>
    <t>RTA/BIC/TP/201700010</t>
  </si>
  <si>
    <t>GA03K 5630</t>
  </si>
  <si>
    <t>BICH/202/16</t>
  </si>
  <si>
    <t>GA01U 2810</t>
  </si>
  <si>
    <t>RTA/BIC/TMP/201900006</t>
  </si>
  <si>
    <t>Valpoi to Panaji &amp; back via Bicholim</t>
  </si>
  <si>
    <t>GA03K 5537</t>
  </si>
  <si>
    <t>RTA/BIC/SCP/201300018</t>
  </si>
  <si>
    <t>Valpoi to Panaji via Mapusa</t>
  </si>
  <si>
    <t>GA03K 8394</t>
  </si>
  <si>
    <t>34+13+1</t>
  </si>
  <si>
    <t>RTA/BIC/SCP/201300011</t>
  </si>
  <si>
    <t>GA01U 2240</t>
  </si>
  <si>
    <t>RTA/BIC/SCP/201400014</t>
  </si>
  <si>
    <t>Valpoi to Savordem &amp; back via Gawane</t>
  </si>
  <si>
    <t>GA01U 4264</t>
  </si>
  <si>
    <t>GDPST/1599/90</t>
  </si>
  <si>
    <t>Velguem to Usgao via Ponda &amp; back</t>
  </si>
  <si>
    <t>GA01W 4516</t>
  </si>
  <si>
    <t>22+9+1</t>
  </si>
  <si>
    <t>BICH/28/2004</t>
  </si>
  <si>
    <t>Ponda to Bicholim &amp; back</t>
  </si>
  <si>
    <t>GA04T 4215</t>
  </si>
  <si>
    <t>RTA/BIC/SCP/201300013</t>
  </si>
  <si>
    <t>GA12T0424</t>
  </si>
  <si>
    <t>Mollem to Mapusa and Back</t>
  </si>
  <si>
    <t>GA01T 3916</t>
  </si>
  <si>
    <t>RTA/BIC/SCP/201600002</t>
  </si>
  <si>
    <t>Madel to Bicholim  back via Tikhazan</t>
  </si>
  <si>
    <t>GA01U 4122</t>
  </si>
  <si>
    <t>Virdi to Sanquelim to Upper Harvalem to Sanquelim to Morlem Colony &amp; back</t>
  </si>
  <si>
    <t>GA04T 6299</t>
  </si>
  <si>
    <t>30+11</t>
  </si>
  <si>
    <t>RTA/BIC/TMT/202000015</t>
  </si>
  <si>
    <t>Virdi to Panaji via Sanquelim Mapusa</t>
  </si>
  <si>
    <t>GA02T 4798</t>
  </si>
  <si>
    <t>RTA/BIC/SCP/201300027</t>
  </si>
  <si>
    <t>Virdi to Ponda via Sanquelim &amp; back</t>
  </si>
  <si>
    <t>GA01U 3319</t>
  </si>
  <si>
    <r>
      <rPr>
        <sz val="9"/>
        <color rgb="FF000000"/>
        <rFont val="Calibri"/>
      </rPr>
      <t>RTA/BIC/SCP/2013</t>
    </r>
    <r>
      <rPr>
        <sz val="9"/>
        <color theme="1"/>
        <rFont val="Calibri"/>
      </rPr>
      <t>00027</t>
    </r>
  </si>
  <si>
    <t>Zarme to Valpoi to Ponda &amp; back</t>
  </si>
  <si>
    <t>GA04T 6499</t>
  </si>
  <si>
    <t>RTA/BIC/SCP/201800010</t>
  </si>
  <si>
    <t>Zarme to Valpoi to Panaji &amp; back</t>
  </si>
  <si>
    <t>GA01U 2307</t>
  </si>
  <si>
    <t>RTA/BIC/TP/201900014</t>
  </si>
  <si>
    <t>Valpoi to Savordem Karmali Bicholim to Valpoi to Bhirondem Valpoi to Ponda</t>
  </si>
  <si>
    <t>GA07F 1658</t>
  </si>
  <si>
    <t>31+1</t>
  </si>
  <si>
    <t>RTA/BIC/TP/201900024</t>
  </si>
  <si>
    <t>Sirsodem to Valpoi to Panaji</t>
  </si>
  <si>
    <t>GA03T 6679</t>
  </si>
  <si>
    <t>42+16+1</t>
  </si>
  <si>
    <t>RTA/BIC/SCP/201300012</t>
  </si>
  <si>
    <t>Panaji to Valpoi via Mapusa Bicholim Sanquelim &amp; back</t>
  </si>
  <si>
    <t>BICH/148/12</t>
  </si>
  <si>
    <t>Bicholim to Panaji via by pass Mapusa to Sankhali &amp; back</t>
  </si>
  <si>
    <t>GA01U 2306</t>
  </si>
  <si>
    <t>RTA/BIC/SCP/201300001</t>
  </si>
  <si>
    <t>Keri to Sankhali &amp; back</t>
  </si>
  <si>
    <t>GA03N 7311</t>
  </si>
  <si>
    <t>28+9+1</t>
  </si>
  <si>
    <t>RTA/BIC/SCP/201800002</t>
  </si>
  <si>
    <t>Mapusa to Ponda to Bicholim &amp; back</t>
  </si>
  <si>
    <t>GA03K 3529</t>
  </si>
  <si>
    <t>RTA/BIC/SCP/201300066</t>
  </si>
  <si>
    <t>GA01U 2427</t>
  </si>
  <si>
    <t>RTA/BIC/SCP/201800001</t>
  </si>
  <si>
    <t>Padeli to Valpoi to Panaji</t>
  </si>
  <si>
    <t>GA01U 2234</t>
  </si>
  <si>
    <t>RTA/BIC/SCP/201300050</t>
  </si>
  <si>
    <t>Sal to Panaji Via Dodamarg &amp; back</t>
  </si>
  <si>
    <t>GA04T 9496</t>
  </si>
  <si>
    <t>RTA/BIC/TP/201900009</t>
  </si>
  <si>
    <t>Saptakoteshwar Naroa to Bicholim via Sarvan to Sankhali to Mapusa &amp; back</t>
  </si>
  <si>
    <t>GA01Z 5826</t>
  </si>
  <si>
    <t>2711+1</t>
  </si>
  <si>
    <t>RTA/BIC/SCP/201300068</t>
  </si>
  <si>
    <t>Sonal to Valpoi to Mapusa &amp; Back</t>
  </si>
  <si>
    <t>GA04T 5227</t>
  </si>
  <si>
    <t>RTA/BIC/SCP/201900003</t>
  </si>
  <si>
    <t>Coronzol to Panaji &amp; back via Valpoi</t>
  </si>
  <si>
    <t>GA01U 3485</t>
  </si>
  <si>
    <t>27+10</t>
  </si>
  <si>
    <t>RTA/BIC/SCP/201300063</t>
  </si>
  <si>
    <t>Naneli to Valpoi via Mapusa to Panaji &amp; back</t>
  </si>
  <si>
    <t>GA01W 4789</t>
  </si>
  <si>
    <t>RTA/BIC/TMP/202000011</t>
  </si>
  <si>
    <t>Velguem to Ponda Sankhali &amp; back</t>
  </si>
  <si>
    <t>GA04T 2309</t>
  </si>
  <si>
    <t>RTA/BIC/SCP/201300023</t>
  </si>
  <si>
    <t>Keri Sanquelim Rawan &amp; Back</t>
  </si>
  <si>
    <t>GA03W 2765</t>
  </si>
  <si>
    <t>27+1</t>
  </si>
  <si>
    <t>RTA/BIC/TMP/202000032</t>
  </si>
  <si>
    <t xml:space="preserve">Nerul-Panaji to Valpoi &amp; back </t>
  </si>
  <si>
    <t>GA04T 6949</t>
  </si>
  <si>
    <t>32+1</t>
  </si>
  <si>
    <t>RTA/BIC/TP/202000010</t>
  </si>
  <si>
    <t>Signe to Ponda and back via usgao</t>
  </si>
  <si>
    <t>GA04T 3908</t>
  </si>
  <si>
    <t>RTA/BIC/TP/202000004</t>
  </si>
  <si>
    <t>Bicholim to Valpoi &amp; Back</t>
  </si>
  <si>
    <t>GA04T 4530</t>
  </si>
  <si>
    <t>RTA/BIC/TMP/202000036</t>
  </si>
  <si>
    <t>Copardem to Valpoi to Panaji &amp; Back</t>
  </si>
  <si>
    <t>GA07F 0503</t>
  </si>
  <si>
    <t>RTA/BIC/TMP/201900120</t>
  </si>
  <si>
    <t>Hivrem to Panaji and Back</t>
  </si>
  <si>
    <t>GA03W 9588</t>
  </si>
  <si>
    <t>RTA/BIC/TP/202000016</t>
  </si>
  <si>
    <t>Keri Rawan to Panaji to Valpoi &amp; Back</t>
  </si>
  <si>
    <t>GA04T 0564</t>
  </si>
  <si>
    <t>RTA/BIC/SCP/201800008</t>
  </si>
  <si>
    <t>Kudchirem-Maulinguem-Ladfem &amp; Back</t>
  </si>
  <si>
    <t>GA05T 3227</t>
  </si>
  <si>
    <t>RTA/BIC/SCP/201500010</t>
  </si>
  <si>
    <t>Pirna to Ponda and back</t>
  </si>
  <si>
    <t>GA01U 3411</t>
  </si>
  <si>
    <t>Ponda to Bicholim via Honda &amp; back</t>
  </si>
  <si>
    <t>GA04T 2342</t>
  </si>
  <si>
    <t>Kodal Valpoi Sanquelim Bicholim to Mapusa &amp; back</t>
  </si>
  <si>
    <t>GA01U 2388</t>
  </si>
  <si>
    <t>RTA/BIC/SCP/201900002</t>
  </si>
  <si>
    <t>GA04T 4268</t>
  </si>
  <si>
    <t>RTA/BIC/SCP/201300017</t>
  </si>
  <si>
    <t>GA04T 4300</t>
  </si>
  <si>
    <t>RTA/BIC/SCP/201800009</t>
  </si>
  <si>
    <t>Colem to Valpoi to Mapusa &amp; Back</t>
  </si>
  <si>
    <t>GA04T 4362</t>
  </si>
  <si>
    <t>RTA/BIC/SCP/201400007</t>
  </si>
  <si>
    <t>Paikul to Valpoi to Ponda &amp; Back</t>
  </si>
  <si>
    <t>GA04T 4791</t>
  </si>
  <si>
    <t>RTA/BIC/SCP/2019000005</t>
  </si>
  <si>
    <t>GA01U 5034</t>
  </si>
  <si>
    <t>RTA/BIC/SCP/201400005</t>
  </si>
  <si>
    <t>Ga04t 5917</t>
  </si>
  <si>
    <t>RTA/BIC/SCP/201500004</t>
  </si>
  <si>
    <t>Bhirondem-VapoiTo Panaji and back</t>
  </si>
  <si>
    <t>GA01U 5235</t>
  </si>
  <si>
    <t>RTA/BIC/SCP/201500006</t>
  </si>
  <si>
    <t>Panaji to Valpoi and Back</t>
  </si>
  <si>
    <t>GA04T 4309</t>
  </si>
  <si>
    <t>BICH/54/04</t>
  </si>
  <si>
    <t>Narva to Panaji and Back via Bicholim</t>
  </si>
  <si>
    <t>GA03N 1023</t>
  </si>
  <si>
    <t>BICH/71/05</t>
  </si>
  <si>
    <t>Nerul  to Panaji to Valpoi &amp; Back</t>
  </si>
  <si>
    <t>GA04T 1175</t>
  </si>
  <si>
    <t>BICH/75/05</t>
  </si>
  <si>
    <t>Keri-Shiroli-Rawan-Sankhali-Kudchirem &amp; Back</t>
  </si>
  <si>
    <t>Permit No</t>
  </si>
  <si>
    <t>Permit Route Name</t>
  </si>
  <si>
    <t>Permit Issue date</t>
  </si>
  <si>
    <t>Permi Valid upto</t>
  </si>
  <si>
    <t>Owner address</t>
  </si>
  <si>
    <t>Owner contact</t>
  </si>
  <si>
    <t>Vehicle No.</t>
  </si>
  <si>
    <t>Bus Type</t>
  </si>
  <si>
    <t>Sitting</t>
  </si>
  <si>
    <t>Standing</t>
  </si>
  <si>
    <t>From</t>
  </si>
  <si>
    <t>Via 1</t>
  </si>
  <si>
    <t>Via 2</t>
  </si>
  <si>
    <t>Via 3</t>
  </si>
  <si>
    <t>Via 4</t>
  </si>
  <si>
    <t>Destination</t>
  </si>
  <si>
    <t>Dep. Via</t>
  </si>
  <si>
    <t>Dep. Via1</t>
  </si>
  <si>
    <t>Dep. Via2</t>
  </si>
  <si>
    <t>Dep. Via3</t>
  </si>
  <si>
    <t>Arr</t>
  </si>
  <si>
    <t>RouteNo</t>
  </si>
  <si>
    <t>Direction</t>
  </si>
  <si>
    <t>BICHOLIM</t>
  </si>
  <si>
    <t>Chodan to Bicholim and Back</t>
  </si>
  <si>
    <t>Prashant Duri</t>
  </si>
  <si>
    <t>H.No. 769/A Devgim, Chodan, Tiswadi Goa</t>
  </si>
  <si>
    <t>Chodan</t>
  </si>
  <si>
    <t>Bicholim</t>
  </si>
  <si>
    <t>chodan</t>
  </si>
  <si>
    <t>Shikeri, Poira, Bicholim, Mapusa</t>
  </si>
  <si>
    <t>Rohan Dessai</t>
  </si>
  <si>
    <t>HNo. 754. Gaonkarwada, Mayem, Bicholim Goa</t>
  </si>
  <si>
    <t>Shikeri</t>
  </si>
  <si>
    <t>Poira</t>
  </si>
  <si>
    <t>Mapusa</t>
  </si>
  <si>
    <t>Sarmanas to Bicholim</t>
  </si>
  <si>
    <t>Pravin V chari</t>
  </si>
  <si>
    <t>Gaonkarwada, Bicholim Goa</t>
  </si>
  <si>
    <t xml:space="preserve">Bicholim </t>
  </si>
  <si>
    <t>Saramanas</t>
  </si>
  <si>
    <t>Bicholim to Pilgaon</t>
  </si>
  <si>
    <t>Santosh chari</t>
  </si>
  <si>
    <t>Pilgaon</t>
  </si>
  <si>
    <t>Sarmanas</t>
  </si>
  <si>
    <t>Panaji to Valpoi and back</t>
  </si>
  <si>
    <t>Sudip Tamankar</t>
  </si>
  <si>
    <t>R/o C-5, Harbhan Vihar, Old Goa Raibandar-Goa</t>
  </si>
  <si>
    <t>Panaji</t>
  </si>
  <si>
    <t>Valpoi</t>
  </si>
  <si>
    <t>Keri to Sakhalim via Ravan and back</t>
  </si>
  <si>
    <t>Gokuldas N. Gawas</t>
  </si>
  <si>
    <t>HNo. 20, Halidwada, Keri Sattari</t>
  </si>
  <si>
    <t>Keri</t>
  </si>
  <si>
    <t>Ravan</t>
  </si>
  <si>
    <t>Sakhalim</t>
  </si>
  <si>
    <t>sakhalim</t>
  </si>
  <si>
    <t>Shiroli to Keri A/p Colony, Sakhalim to Valpoi and back</t>
  </si>
  <si>
    <t>Noormohmmad Kasim Shaikh</t>
  </si>
  <si>
    <t>HNo.467, Mathwada Keri, Sattari Goa.403506</t>
  </si>
  <si>
    <t>Shiroli</t>
  </si>
  <si>
    <t>A/P Colony</t>
  </si>
  <si>
    <t>Sankhalim, Ravan, Keri, Panaji and back</t>
  </si>
  <si>
    <t>Rajesh Majithia</t>
  </si>
  <si>
    <t>HN0.129/2 Mujawarwada, Sakhali Biholim Goa</t>
  </si>
  <si>
    <t>Sankhalim</t>
  </si>
  <si>
    <t>Keri, Sanquelim and back</t>
  </si>
  <si>
    <t>Harichandra N. Gawas</t>
  </si>
  <si>
    <t>Halidwada, Keri Sattari, Goa.</t>
  </si>
  <si>
    <t>Sanquelim</t>
  </si>
  <si>
    <t>Keri Sanquelim Marcel to Panaji and back</t>
  </si>
  <si>
    <t xml:space="preserve"> Ganu N. Gawas </t>
  </si>
  <si>
    <t>Halidwada, Keri, Sattari Goa.</t>
  </si>
  <si>
    <t>Shirolikeri</t>
  </si>
  <si>
    <t>Churchirem</t>
  </si>
  <si>
    <t xml:space="preserve"> Panaji</t>
  </si>
  <si>
    <t>ShiroliKeri</t>
  </si>
  <si>
    <t xml:space="preserve">Mrs Wahidabi Nuruddin Karol </t>
  </si>
  <si>
    <t>HNo. 460, Querim-Sattari, Goa</t>
  </si>
  <si>
    <t xml:space="preserve">Keri </t>
  </si>
  <si>
    <t>Bicholim, madel and back</t>
  </si>
  <si>
    <t>Madhukar Shet Gaonkar</t>
  </si>
  <si>
    <t>Gaonkarwada,Narva, Bicholim Goa</t>
  </si>
  <si>
    <t>Madel</t>
  </si>
  <si>
    <t>Kudchirem, Bicholim, Maulinguem, ladfe and back</t>
  </si>
  <si>
    <t>Mandar Chibde</t>
  </si>
  <si>
    <t xml:space="preserve"> HNo 57, Kasarwada, Ona, Bicholim Goa</t>
  </si>
  <si>
    <t>Kudchirem</t>
  </si>
  <si>
    <t xml:space="preserve"> Bicholim</t>
  </si>
  <si>
    <t>Maulinguem</t>
  </si>
  <si>
    <t>Ladfe</t>
  </si>
  <si>
    <t>Ladfem to Bicholim to Maulinguem and back</t>
  </si>
  <si>
    <t xml:space="preserve">Tulshidas Chibde </t>
  </si>
  <si>
    <t>HNo. 57, ona Bicholim, Goa</t>
  </si>
  <si>
    <t>27+</t>
  </si>
  <si>
    <t>Ladfem</t>
  </si>
  <si>
    <t>Maulinguem-Ladfem to Bicholim &amp; back</t>
  </si>
  <si>
    <t>Tulshidas Chibde</t>
  </si>
  <si>
    <t>Xelpem, Valpoi, Ustav, Ponda, Panaji and back</t>
  </si>
  <si>
    <t>Mrs Priyanka Hazare</t>
  </si>
  <si>
    <t>HNo. 31, Gilleli, Sattari, Goa</t>
  </si>
  <si>
    <t>Xelpem</t>
  </si>
  <si>
    <t>Ponda</t>
  </si>
  <si>
    <t>Amona, Panaji, Valpoi, Sanquelim via bye pass and back</t>
  </si>
  <si>
    <t>Ramiza Abdulha Shaikh</t>
  </si>
  <si>
    <t>Valpoi, Sattari Goa</t>
  </si>
  <si>
    <t>Amona</t>
  </si>
  <si>
    <t>Green Park Junction</t>
  </si>
  <si>
    <t>Karaswada Junction</t>
  </si>
  <si>
    <t>Honda, Vadakade to Panaji via Bye-Pass Mapusa, Mapusa to Valpoi, Valpoi to Thane and back, Valpoi via Advoi to Mapusa</t>
  </si>
  <si>
    <t xml:space="preserve"> Sumeda R. Wadkar</t>
  </si>
  <si>
    <t>Honda, Sattari, Goa</t>
  </si>
  <si>
    <t>Honda Vadakade</t>
  </si>
  <si>
    <t>Panaj</t>
  </si>
  <si>
    <t>Mapusa Bye-pass</t>
  </si>
  <si>
    <t>Mapusa KTC Bus Stand</t>
  </si>
  <si>
    <t>Thane</t>
  </si>
  <si>
    <t>Advoi</t>
  </si>
  <si>
    <t>Advoi to Valpoi to Panaji via Mapusa and vice- versa</t>
  </si>
  <si>
    <t>Rupesh, Sitaram Wadkar</t>
  </si>
  <si>
    <t>Panshem</t>
  </si>
  <si>
    <t>Dhavem to Panaji &amp; back</t>
  </si>
  <si>
    <t>Dattaraj Desaai</t>
  </si>
  <si>
    <t>Valpoi Sattari Goa</t>
  </si>
  <si>
    <t>Charvne to Panaji and back</t>
  </si>
  <si>
    <t>Anushka Manjrekar.</t>
  </si>
  <si>
    <t xml:space="preserve"> Paryem Sattari Goa</t>
  </si>
  <si>
    <t>Charavane</t>
  </si>
  <si>
    <t>Collem , Valpoi, Mapusa</t>
  </si>
  <si>
    <t xml:space="preserve"> Vishnu Morajkar</t>
  </si>
  <si>
    <t>HNo. 401, Marmawada, Narao, Bicholim, Goa</t>
  </si>
  <si>
    <t>Collem</t>
  </si>
  <si>
    <t>Sirsodem-Valpoi-Panaji and back</t>
  </si>
  <si>
    <t>Afraz Shaikh</t>
  </si>
  <si>
    <t>HNo. 133, Zariwadda Poddosem, Sattari, Goa.</t>
  </si>
  <si>
    <t>Sirsodem</t>
  </si>
  <si>
    <t>Mapusa, Valpoi, Bicholim, Sona</t>
  </si>
  <si>
    <t>Smita Mahesh Alvi</t>
  </si>
  <si>
    <t>HNo. 71, Sonarpeth, Bicholim Goa</t>
  </si>
  <si>
    <t xml:space="preserve">Mapusa </t>
  </si>
  <si>
    <t>Sonal</t>
  </si>
  <si>
    <t>Sonal, Valpoi, Panaji</t>
  </si>
  <si>
    <t>Pushparaj S. Naik</t>
  </si>
  <si>
    <t xml:space="preserve"> Gokulwadi Sankhali Goa</t>
  </si>
  <si>
    <t>Rivem to Mapusa and back</t>
  </si>
  <si>
    <t>Raghavendra Dilip Dessai</t>
  </si>
  <si>
    <t>H.No. 79/c Pilleyem Drarbandora Goa</t>
  </si>
  <si>
    <t>Rivem</t>
  </si>
  <si>
    <t xml:space="preserve"> Panshem, Mapusa, VantemSanquelim</t>
  </si>
  <si>
    <t>Shaikh Tabib Mamlekar</t>
  </si>
  <si>
    <t xml:space="preserve"> HNo.42/B Mujawarwada, Sanquelim</t>
  </si>
  <si>
    <t>Phansem</t>
  </si>
  <si>
    <t>Vantem</t>
  </si>
  <si>
    <t>Pale, Bicholim, Ponda and back</t>
  </si>
  <si>
    <t>Teja B. Naik</t>
  </si>
  <si>
    <t>HNo. 325, Vandamal, Velguem, Bicholim Goa</t>
  </si>
  <si>
    <t xml:space="preserve">Pale </t>
  </si>
  <si>
    <t>Maina Sankhali, Ponda</t>
  </si>
  <si>
    <t xml:space="preserve"> Nilesh Naik</t>
  </si>
  <si>
    <t>HNo.325 Ondamal, Velguem Bicholim Goa</t>
  </si>
  <si>
    <t>Maina</t>
  </si>
  <si>
    <t>Sankhali</t>
  </si>
  <si>
    <t xml:space="preserve">Ponda   </t>
  </si>
  <si>
    <t>Surla, Ponda, Bicholim &amp; back</t>
  </si>
  <si>
    <t>Surla</t>
  </si>
  <si>
    <t>Ponda Bicholim</t>
  </si>
  <si>
    <t>Dattaprasad Devidas</t>
  </si>
  <si>
    <t>HNo. 6 Tale, Pali Bicholim Goa</t>
  </si>
  <si>
    <t xml:space="preserve">Ponda </t>
  </si>
  <si>
    <t>Pale</t>
  </si>
  <si>
    <t>Velguem, Ponda, Bicholim</t>
  </si>
  <si>
    <t>Bhalu Naik</t>
  </si>
  <si>
    <t>HNo.10-A, Khazanwada, Surla, Pali</t>
  </si>
  <si>
    <t>Velguem</t>
  </si>
  <si>
    <t>9.20 AM</t>
  </si>
  <si>
    <t>--</t>
  </si>
  <si>
    <t>4.35 PM</t>
  </si>
  <si>
    <t>Kudne Navelim</t>
  </si>
  <si>
    <t>Usgao Tisk</t>
  </si>
  <si>
    <t xml:space="preserve"> Velguem to Ponda to Sanquelim and back
</t>
  </si>
  <si>
    <t>Sangam Naik</t>
  </si>
  <si>
    <t xml:space="preserve"> Kerwada, Usgao, Ponda Goa</t>
  </si>
  <si>
    <t>Virdi-Sanquelim to Ponda</t>
  </si>
  <si>
    <t>Narayan Dessai,</t>
  </si>
  <si>
    <t>HNo. 130. Kurpem, Mullem, Salcete-586-403603</t>
  </si>
  <si>
    <t>Virdi</t>
  </si>
  <si>
    <t>Padeli, Valpoi, Panaji</t>
  </si>
  <si>
    <t>Akhatar Khan Ustad</t>
  </si>
  <si>
    <t>Nanus, Valpoi Sattari Goa</t>
  </si>
  <si>
    <t>Padeli</t>
  </si>
  <si>
    <t>Karmali, Valpoi, Panaji</t>
  </si>
  <si>
    <t>Riyaz Khan Ustad</t>
  </si>
  <si>
    <t xml:space="preserve"> Nanus, Valpoi Sattari Goa</t>
  </si>
  <si>
    <t>Karmali</t>
  </si>
  <si>
    <t xml:space="preserve"> Sal, Mapusa, Panaji</t>
  </si>
  <si>
    <t>Laxman Deulkar</t>
  </si>
  <si>
    <t>HNo. 138, Madhalawada, Salem Bicholim Goa</t>
  </si>
  <si>
    <t>Sal</t>
  </si>
  <si>
    <t xml:space="preserve"> Ponda to Pale Valguem, Via Ambika Nagar and Back
</t>
  </si>
  <si>
    <t xml:space="preserve"> Sunil N. Naik</t>
  </si>
  <si>
    <t xml:space="preserve"> Bhamai, Pali Bicholim, Goa</t>
  </si>
  <si>
    <t>Ambika Nagar</t>
  </si>
  <si>
    <t>Shigne to Valpoi Charvane, Karmali,. Hivre, Savarde, Rive up to Signe</t>
  </si>
  <si>
    <t>Devanand Ramchandra Dessai</t>
  </si>
  <si>
    <t>HNo268, Dongurli, Sattari, Goa</t>
  </si>
  <si>
    <t>Shigne</t>
  </si>
  <si>
    <t>Charvane</t>
  </si>
  <si>
    <t xml:space="preserve"> Karmali</t>
  </si>
  <si>
    <t>Hivre</t>
  </si>
  <si>
    <t>Savarde</t>
  </si>
  <si>
    <t>Mapusa  to Ponda via karapur, Pali</t>
  </si>
  <si>
    <t>Datta Shabaji Pednekar</t>
  </si>
  <si>
    <t>HNo301, Near V. P. Sangolda
Bardez Gao</t>
  </si>
  <si>
    <t xml:space="preserve">Bichoplim </t>
  </si>
  <si>
    <t>Honda tisk</t>
  </si>
  <si>
    <t xml:space="preserve"> Menkurem to Ponda</t>
  </si>
  <si>
    <t xml:space="preserve">HNo301, Near V. P. Sangolda
Bardez Gao
</t>
  </si>
  <si>
    <t>Menkurem</t>
  </si>
  <si>
    <t>Sal to Ponda and back</t>
  </si>
  <si>
    <t>Umesh Raut</t>
  </si>
  <si>
    <t>HNo. Sakailowada, Sal Bicholim Goa</t>
  </si>
  <si>
    <t xml:space="preserve">Sal </t>
  </si>
  <si>
    <t>Menkurem to Ponda and back</t>
  </si>
  <si>
    <t xml:space="preserve"> Mrs Sanjana Balve</t>
  </si>
  <si>
    <t>HNo. 411, Tiral Usgao Ponda Goa</t>
  </si>
  <si>
    <t xml:space="preserve">Menkurem </t>
  </si>
  <si>
    <t>Mercel to Sanquelim to Panaji and back via Amona Bridge</t>
  </si>
  <si>
    <t>Shri Umesh S. Turi</t>
  </si>
  <si>
    <t>Madapai, Marcel. Ponda- Goa</t>
  </si>
  <si>
    <t>Marcel</t>
  </si>
  <si>
    <t>Amona Bridge</t>
  </si>
  <si>
    <t xml:space="preserve"> Bicholim to Ponda via Mapusa and back</t>
  </si>
  <si>
    <t>Rupesh R. Naik</t>
  </si>
  <si>
    <t>HNo. 3 Padeli Sattari Goa. 403506</t>
  </si>
  <si>
    <t>Tiral (Usgao)</t>
  </si>
  <si>
    <t>Sirsodem to Valpoi to Savordem and back</t>
  </si>
  <si>
    <t>Vidya Paryekar</t>
  </si>
  <si>
    <t>HNo.442, Kumbharkhan, Collem, Dharbhandora Goa</t>
  </si>
  <si>
    <t xml:space="preserve">Sirsodem </t>
  </si>
  <si>
    <t>Savordem</t>
  </si>
  <si>
    <t>Ambeli village</t>
  </si>
  <si>
    <t>Bolkarne</t>
  </si>
  <si>
    <t>Goa University to Bambolim to Miramar to Panaji to Valpoi via Mapusa Bicholim Sanquelim and back</t>
  </si>
  <si>
    <t>Kusta Kerkar</t>
  </si>
  <si>
    <t xml:space="preserve"> 4/135-B Morllem Bhat, Saligao, Bardez Goa</t>
  </si>
  <si>
    <t>Bambolim</t>
  </si>
  <si>
    <t>Santa Cruz</t>
  </si>
  <si>
    <t>Panaji (Express)</t>
  </si>
  <si>
    <t>Mapusa (Express)</t>
  </si>
  <si>
    <t xml:space="preserve">Panaji </t>
  </si>
  <si>
    <t>Assordem to Sanquem Savardem to Valpoi and back</t>
  </si>
  <si>
    <t>Raghoba Gaonkar</t>
  </si>
  <si>
    <t>HNo.1, Assordem, Valpoi Sattari Goa</t>
  </si>
  <si>
    <t>Assordem</t>
  </si>
  <si>
    <t>Mercel to Sanquelim to Panaji and back</t>
  </si>
  <si>
    <t>Madapai, Marcel. Ponda- Goa.</t>
  </si>
  <si>
    <t>Narva to bicholim &amp; back</t>
  </si>
  <si>
    <t xml:space="preserve"> Premnath  D. chodankar</t>
  </si>
  <si>
    <t>Marmawada Narva Bicholim Goa</t>
  </si>
  <si>
    <t xml:space="preserve">Narva </t>
  </si>
  <si>
    <t>Sonal, Valpoi, Mapusa</t>
  </si>
  <si>
    <t>Ramprasad S. Naik</t>
  </si>
  <si>
    <t>H.No. 53 Gokulwadi Sakhali Goa</t>
  </si>
  <si>
    <t xml:space="preserve">Sonal </t>
  </si>
  <si>
    <t>Ponda to Bicholim via Kothambi Navelim, Pale, Velguem</t>
  </si>
  <si>
    <t xml:space="preserve"> Chandan C. Naik</t>
  </si>
  <si>
    <t>HNo. 380, Takwada Usgao Ponda Goa</t>
  </si>
  <si>
    <t>Usgao</t>
  </si>
  <si>
    <t>Virdi-Sanquelim-Upper Arvalem-Morlem colony</t>
  </si>
  <si>
    <t>Ankush Manjarekar</t>
  </si>
  <si>
    <t>HNo. 104, Bagwada, Poeiem, Sattari Goa</t>
  </si>
  <si>
    <t xml:space="preserve">Caranzalem </t>
  </si>
  <si>
    <t>Narva-Bicholim- Sankhali-Mapusa and back.</t>
  </si>
  <si>
    <t>Apeksha Gaonkar</t>
  </si>
  <si>
    <t>Konatiwada, Narva, Bicholim,Goa</t>
  </si>
  <si>
    <t>Narva</t>
  </si>
  <si>
    <t>Narva ferry</t>
  </si>
  <si>
    <t xml:space="preserve"> SAL TO PANAJI, MAPUSA TO PANAJI &amp; BACK</t>
  </si>
  <si>
    <t>Deu Madhukar Raut</t>
  </si>
  <si>
    <t xml:space="preserve"> Varchawada , Sal, Bicholim Goa</t>
  </si>
  <si>
    <t>NANELI- VALPOI-PANAJI &amp; BACK VIA BICHOLIM-MAPUSA</t>
  </si>
  <si>
    <t>Giridhar Gawas</t>
  </si>
  <si>
    <t xml:space="preserve">Temwada, Sarvan Bicholim Goa
</t>
  </si>
  <si>
    <t>Naneli</t>
  </si>
  <si>
    <t xml:space="preserve">Valpoi </t>
  </si>
  <si>
    <t>Bhironda</t>
  </si>
  <si>
    <t>Savreshe-Khadki</t>
  </si>
  <si>
    <t>Pissurlem</t>
  </si>
  <si>
    <t>Morlem Colony</t>
  </si>
  <si>
    <t>Hanklane</t>
  </si>
  <si>
    <t>Khlopwadi</t>
  </si>
  <si>
    <t>Sarvan</t>
  </si>
  <si>
    <t>Dodamarg</t>
  </si>
  <si>
    <t>Bye pass Mapusa</t>
  </si>
  <si>
    <t>Mapusa KTC B/s</t>
  </si>
  <si>
    <t>Malpen</t>
  </si>
  <si>
    <t>Bagwada</t>
  </si>
  <si>
    <t xml:space="preserve">Harvelem </t>
  </si>
  <si>
    <t xml:space="preserve">Sakhalim </t>
  </si>
  <si>
    <t>Saptakoteshwar</t>
  </si>
  <si>
    <t>Naroa</t>
  </si>
  <si>
    <t>Murdi</t>
  </si>
  <si>
    <t>Noroa</t>
  </si>
  <si>
    <t>Shinginm</t>
  </si>
  <si>
    <t>Pilgao</t>
  </si>
  <si>
    <t>Podochem/Bhatwadi Waddo</t>
  </si>
  <si>
    <t>kudchirem to Panaji</t>
  </si>
  <si>
    <t>Podosem</t>
  </si>
  <si>
    <t>Zariwada</t>
  </si>
  <si>
    <t>kudchirem</t>
  </si>
  <si>
    <t>Podosem to Kudchirem</t>
  </si>
  <si>
    <t>Bhatwadi Wado</t>
  </si>
  <si>
    <t>Bye pass</t>
  </si>
  <si>
    <t>Sarvan Byepass</t>
  </si>
  <si>
    <t>Mayem</t>
  </si>
  <si>
    <t>Honda</t>
  </si>
  <si>
    <t>Bye Pass</t>
  </si>
  <si>
    <t>VAlpoi</t>
  </si>
  <si>
    <t>KTC busstand Mapusa</t>
  </si>
  <si>
    <t>Shelap</t>
  </si>
  <si>
    <t>Sarvan Karapur</t>
  </si>
  <si>
    <t>Dept. Ponda</t>
  </si>
  <si>
    <t>Dept. Bicholim</t>
  </si>
  <si>
    <t>Zerme</t>
  </si>
  <si>
    <t>`</t>
  </si>
  <si>
    <t>Kumbharkhan</t>
  </si>
  <si>
    <t>Zarme</t>
  </si>
  <si>
    <t>Nerul</t>
  </si>
  <si>
    <t>Signe/Karmali</t>
  </si>
  <si>
    <t xml:space="preserve">                         </t>
  </si>
  <si>
    <t>Copardem</t>
  </si>
  <si>
    <t>Hivrem</t>
  </si>
  <si>
    <t xml:space="preserve">Pirna </t>
  </si>
  <si>
    <t xml:space="preserve">Sanquelim </t>
  </si>
  <si>
    <t>Paikul</t>
  </si>
  <si>
    <t>Bironda</t>
  </si>
  <si>
    <t>Sakhali</t>
  </si>
  <si>
    <t>Bicholimm</t>
  </si>
  <si>
    <t>Kelbai wada</t>
  </si>
  <si>
    <t>VASCO</t>
  </si>
  <si>
    <t>RTA/VAS/SCP/201500001</t>
  </si>
  <si>
    <t>Vasco to Baina - 
Mangoor Hill - 
Airport &amp; Back</t>
  </si>
  <si>
    <t>02-05-2003</t>
  </si>
  <si>
    <t>Vijan V. Dabolkar</t>
  </si>
  <si>
    <t>G-2, Tamarid Court, Zorint, Zuarinagar</t>
  </si>
  <si>
    <t>GA06T3807</t>
  </si>
  <si>
    <t>Baina</t>
  </si>
  <si>
    <t>Vasco Airport</t>
  </si>
  <si>
    <t>KTC</t>
  </si>
  <si>
    <t>RTA/VAS/TMP/202000005</t>
  </si>
  <si>
    <t>Temporary Permit</t>
  </si>
  <si>
    <t>GA02V4163</t>
  </si>
  <si>
    <t>GDPST/SGM/284/96</t>
  </si>
  <si>
    <t>27-03-1996</t>
  </si>
  <si>
    <t>GA06T1902</t>
  </si>
  <si>
    <t>RTA/VAS/SCP/201600008</t>
  </si>
  <si>
    <t>07-03-2006</t>
  </si>
  <si>
    <t>06-03-2021</t>
  </si>
  <si>
    <t>GA06T0365</t>
  </si>
  <si>
    <t>RTA/VAS/SCP/201900001</t>
  </si>
  <si>
    <t>27-03-2019</t>
  </si>
  <si>
    <t>26-03-2024</t>
  </si>
  <si>
    <t>GA06T3327</t>
  </si>
  <si>
    <t xml:space="preserve">RTA/VAS/SCP/201600009 </t>
  </si>
  <si>
    <t>26-03-1997</t>
  </si>
  <si>
    <t>25-03-2021</t>
  </si>
  <si>
    <t>GA09U5625</t>
  </si>
  <si>
    <t>RTA/VAS/SCP/201500003</t>
  </si>
  <si>
    <t>24-02-2005</t>
  </si>
  <si>
    <t>23-02-2025</t>
  </si>
  <si>
    <t>GA01W4916</t>
  </si>
  <si>
    <t>RTA/VAS/SCP/201200003</t>
  </si>
  <si>
    <t>31-07-2000</t>
  </si>
  <si>
    <t>30-07-2022</t>
  </si>
  <si>
    <t>GA01U2926</t>
  </si>
  <si>
    <t>RTA/VAS/SCP/201300017</t>
  </si>
  <si>
    <t>30-04-2003</t>
  </si>
  <si>
    <t>25-12-2023</t>
  </si>
  <si>
    <t>GA02V4180</t>
  </si>
  <si>
    <t>RTA/V/SC/40/2016</t>
  </si>
  <si>
    <t>05-12-2016</t>
  </si>
  <si>
    <t>04-12-2021</t>
  </si>
  <si>
    <t>GA02V4218</t>
  </si>
  <si>
    <t>RTA/VAS/SCP/201400002</t>
  </si>
  <si>
    <t>14-08-2009</t>
  </si>
  <si>
    <t>06-11-2024</t>
  </si>
  <si>
    <t>GA06T4848</t>
  </si>
  <si>
    <t>RTA/VAS/SCP/201600004</t>
  </si>
  <si>
    <t>22-01-2001</t>
  </si>
  <si>
    <t>GA01U2350</t>
  </si>
  <si>
    <t>RTA/VAS/SCP/201600002</t>
  </si>
  <si>
    <t>27-03-2000</t>
  </si>
  <si>
    <t>26-03-2021</t>
  </si>
  <si>
    <t>GA04T1339</t>
  </si>
  <si>
    <t>GDPST/SGM/292/96</t>
  </si>
  <si>
    <t>28-05-1997</t>
  </si>
  <si>
    <t>GA02Z5639</t>
  </si>
  <si>
    <t>RTA/VAS/SCP/201400005</t>
  </si>
  <si>
    <t>31-03-1999</t>
  </si>
  <si>
    <t>30-03-2024</t>
  </si>
  <si>
    <t>GA04T4969</t>
  </si>
  <si>
    <t>RTA/VAS/SCP/201300006</t>
  </si>
  <si>
    <t>01-05-2023</t>
  </si>
  <si>
    <t>GA02V4182</t>
  </si>
  <si>
    <t>RTA/VAS/SCP/201300007</t>
  </si>
  <si>
    <t>30-04-1998</t>
  </si>
  <si>
    <t>GA01T9407</t>
  </si>
  <si>
    <t>New Vaddem</t>
  </si>
  <si>
    <t>Chk timings</t>
  </si>
  <si>
    <t>Vasco</t>
  </si>
  <si>
    <t>GDPST/502/2000</t>
  </si>
  <si>
    <t>26-05-2000</t>
  </si>
  <si>
    <t>GA02V4164</t>
  </si>
  <si>
    <t>GDPST/208/95</t>
  </si>
  <si>
    <t>25-04-2000</t>
  </si>
  <si>
    <t>GA02V4566</t>
  </si>
  <si>
    <t>RTA/VAS/SCP/201400003</t>
  </si>
  <si>
    <t>28-01-1999</t>
  </si>
  <si>
    <t>GA06T4375</t>
  </si>
  <si>
    <t>GDPST/324/96</t>
  </si>
  <si>
    <t>25-07-1997</t>
  </si>
  <si>
    <t>25-07-2021</t>
  </si>
  <si>
    <t>GA08T4104</t>
  </si>
  <si>
    <t>GDPST/SGM/247/95</t>
  </si>
  <si>
    <t>23-11-2000</t>
  </si>
  <si>
    <t>GA01U2055</t>
  </si>
  <si>
    <t>RTA/VAS/SCP/201300012</t>
  </si>
  <si>
    <t>New Vaddem 
to Vasco &amp; Back</t>
  </si>
  <si>
    <t>17-08-1998</t>
  </si>
  <si>
    <t>GA06U7755</t>
  </si>
  <si>
    <t>RTA/VAS/SCP/201200002</t>
  </si>
  <si>
    <t>New Vaddem 
to Vasco &amp; Vice versa</t>
  </si>
  <si>
    <t>30-07-1996</t>
  </si>
  <si>
    <t>15-02-2022</t>
  </si>
  <si>
    <t>GA01Z7323</t>
  </si>
  <si>
    <t>RTA/VAS/SCP/201400009</t>
  </si>
  <si>
    <t>27-08-1999</t>
  </si>
  <si>
    <t>GA04T5699</t>
  </si>
  <si>
    <t>RTA/VAS/SCP/201300010</t>
  </si>
  <si>
    <t>Vasco to New Vaddem &amp; Back</t>
  </si>
  <si>
    <t>28-03-1996</t>
  </si>
  <si>
    <t>27-09-2023</t>
  </si>
  <si>
    <t>GA07F0737</t>
  </si>
  <si>
    <t>RTA/VAS/SCP/201400004</t>
  </si>
  <si>
    <t>New Vaddem 
to Vasco &amp; Back</t>
  </si>
  <si>
    <t>04-01-1999</t>
  </si>
  <si>
    <t>28-01-2024</t>
  </si>
  <si>
    <t>GA06T4630</t>
  </si>
  <si>
    <t>RTA/VAS/SCP/201400007</t>
  </si>
  <si>
    <t>2-07-2014</t>
  </si>
  <si>
    <t>29-07-2024</t>
  </si>
  <si>
    <t>GA06T1632</t>
  </si>
  <si>
    <t>RTA/VAS/SCP/202000010</t>
  </si>
  <si>
    <t>Vasco to New Vadddem Extension upto Titan and Back</t>
  </si>
  <si>
    <t>01-06-2020</t>
  </si>
  <si>
    <t>31/05/2025</t>
  </si>
  <si>
    <t>GA06T4526</t>
  </si>
  <si>
    <t>Titan</t>
  </si>
  <si>
    <t>RTA/VAS/TMP/202000015</t>
  </si>
  <si>
    <t>Vasco to Titan Birla 
Mangoor Hill and Back</t>
  </si>
  <si>
    <t>GA08U5307</t>
  </si>
  <si>
    <t>Zuarinagar</t>
  </si>
  <si>
    <t>Mangoor</t>
  </si>
  <si>
    <t>Verna Ind. Estate</t>
  </si>
  <si>
    <t>MES</t>
  </si>
  <si>
    <t>SGM/505/2000</t>
  </si>
  <si>
    <t>Vasco - Birla -
Titan &amp; back</t>
  </si>
  <si>
    <t>16-06-2000</t>
  </si>
  <si>
    <t>07-08-2021</t>
  </si>
  <si>
    <t>GA06T4269</t>
  </si>
  <si>
    <t>RTA/VAS/SCP/201300002</t>
  </si>
  <si>
    <t>Vasco to Birla -
Titan &amp; Back</t>
  </si>
  <si>
    <t>27-02-2003</t>
  </si>
  <si>
    <t>26-02-2023</t>
  </si>
  <si>
    <t>GA02V4806</t>
  </si>
  <si>
    <t>RTA/VAS/SCP/201200001</t>
  </si>
  <si>
    <t>Kate Baina -
Vasco -MES College - Dabolim -Zuarinagar - Extended Upto Titan &amp; Back</t>
  </si>
  <si>
    <t>26-04-1996</t>
  </si>
  <si>
    <t>24-07-2022</t>
  </si>
  <si>
    <t>GA08U6089</t>
  </si>
  <si>
    <t>RTA/VAS/SCP/201400008</t>
  </si>
  <si>
    <t>Vasco to Titan 
via Birla &amp; Back</t>
  </si>
  <si>
    <t>24-07-2003</t>
  </si>
  <si>
    <t>17-09-2024</t>
  </si>
  <si>
    <t>GA06T3611</t>
  </si>
  <si>
    <t>Habour</t>
  </si>
  <si>
    <t>GDPST/SGM/25795</t>
  </si>
  <si>
    <t>Vasco to Verna Ind. Estate via Birla Zuarinagar and Back</t>
  </si>
  <si>
    <t>04-12-2000</t>
  </si>
  <si>
    <t>03-05-2021</t>
  </si>
  <si>
    <t>GA06T2977</t>
  </si>
  <si>
    <t>RTA/VAS/TMP/202000011</t>
  </si>
  <si>
    <t>Vasco to Titan &amp; back</t>
  </si>
  <si>
    <t>GA01T4785</t>
  </si>
  <si>
    <t>RTA/VAS/SCP/201600003</t>
  </si>
  <si>
    <t>Vasco - Airport 
to Birla &amp; Back</t>
  </si>
  <si>
    <t>29-03-2001</t>
  </si>
  <si>
    <t>04-08-2021</t>
  </si>
  <si>
    <t>GA06T4854</t>
  </si>
  <si>
    <t>Chicalim</t>
  </si>
  <si>
    <t>GDPST/189/95</t>
  </si>
  <si>
    <t>New Vaddem - 
Vasco to Birla &amp; Back</t>
  </si>
  <si>
    <t>31-03-2000</t>
  </si>
  <si>
    <t>30-03-2020</t>
  </si>
  <si>
    <t>GA01U6027</t>
  </si>
  <si>
    <t>GDPST/1427/88</t>
  </si>
  <si>
    <t>Vasco to 
Bogmalo &amp; Back</t>
  </si>
  <si>
    <t>26-05-1998</t>
  </si>
  <si>
    <t>13-08-2023</t>
  </si>
  <si>
    <t>GA06T4609</t>
  </si>
  <si>
    <t>Satrant</t>
  </si>
  <si>
    <t>GA05T0964</t>
  </si>
  <si>
    <t>RTA/VAS/TMP201800002</t>
  </si>
  <si>
    <t>GA12T0361</t>
  </si>
  <si>
    <t>RTA/VAS/SCP/201500006</t>
  </si>
  <si>
    <t>Vasco to Birla -
Harbour  &amp; Vice versa. Extension Zuarinagar to Electronic City Verna &amp; back</t>
  </si>
  <si>
    <t>25-05-2020</t>
  </si>
  <si>
    <t>GA06T5461</t>
  </si>
  <si>
    <t>Birla</t>
  </si>
  <si>
    <t>Harbour</t>
  </si>
  <si>
    <t>RTA/VAS/SCP/201300011</t>
  </si>
  <si>
    <t>Vasco to Titan
via Birla - Mangor &amp; Back</t>
  </si>
  <si>
    <t>21-07-2003</t>
  </si>
  <si>
    <t>GA03K9969</t>
  </si>
  <si>
    <t>RTA/VAS/SCP/201300015</t>
  </si>
  <si>
    <t>Vasco - Mangor
Hill - Birla - Verna Electronic City &amp; back</t>
  </si>
  <si>
    <t>11-06-1999</t>
  </si>
  <si>
    <t>27/01/2024</t>
  </si>
  <si>
    <t>GA02V4306</t>
  </si>
  <si>
    <t>RTA/VAS/TMP/202000037</t>
  </si>
  <si>
    <t>Vasco to Birla titan &amp; back</t>
  </si>
  <si>
    <t>GA06T1401</t>
  </si>
  <si>
    <t>Sancoale</t>
  </si>
  <si>
    <t>RTA/VAS/SCP/202000003</t>
  </si>
  <si>
    <t>Vasco to Birla Sancaole Cortalim Thana Titan and Back</t>
  </si>
  <si>
    <t>13-03-2020</t>
  </si>
  <si>
    <t>12-03-2025</t>
  </si>
  <si>
    <t>GA06T1675</t>
  </si>
  <si>
    <t>MES Sancoale</t>
  </si>
  <si>
    <t>Metal Alloys</t>
  </si>
  <si>
    <t>Sancoale, MES</t>
  </si>
  <si>
    <t>RTA/VAS/TMP201800001</t>
  </si>
  <si>
    <t>Vasco to titan via sancoale &amp; back</t>
  </si>
  <si>
    <t>Temporary Permi</t>
  </si>
  <si>
    <t>GA06T4846</t>
  </si>
  <si>
    <t>Cortalim Sancoale</t>
  </si>
  <si>
    <t xml:space="preserve">Zuarinagar </t>
  </si>
  <si>
    <t>Sancoale Convent</t>
  </si>
  <si>
    <t>RTA/VAS/TMP/202000017</t>
  </si>
  <si>
    <t>Vasco to titan via Zuarinagar &amp; back</t>
  </si>
  <si>
    <t>GA02V4360</t>
  </si>
  <si>
    <t>RTA/VAS/SCP/201300014</t>
  </si>
  <si>
    <t>Vasco to Titan 
via Birla - 
Sancoale &amp; Back</t>
  </si>
  <si>
    <t>30-01-2024</t>
  </si>
  <si>
    <t>GA06T6645</t>
  </si>
  <si>
    <t>Cortalim Ferry 
Thana</t>
  </si>
  <si>
    <t>RTA/VAS/SCP/201300005</t>
  </si>
  <si>
    <t>Vasco - Birla-
Sancoale -Cortalim Ferry &amp; Back</t>
  </si>
  <si>
    <t>27-02-1998</t>
  </si>
  <si>
    <t>18-07-2023</t>
  </si>
  <si>
    <t>GA06T4505</t>
  </si>
  <si>
    <t>Chicalim Sancole Cortalim Junction Cross</t>
  </si>
  <si>
    <t>Sancole School</t>
  </si>
  <si>
    <t>Cortalim Cross</t>
  </si>
  <si>
    <t>Sancoale Birla</t>
  </si>
  <si>
    <t>Zuarinagar Sancoale</t>
  </si>
  <si>
    <t>Sancole</t>
  </si>
  <si>
    <t xml:space="preserve">Sancole </t>
  </si>
  <si>
    <t>Cortalim Junction Cross</t>
  </si>
  <si>
    <t>Cortalim Ferry</t>
  </si>
  <si>
    <t>RTA/VAS/TMP/201900129</t>
  </si>
  <si>
    <t>GA06T4409</t>
  </si>
  <si>
    <t>RTA/VAS/TMP201800105</t>
  </si>
  <si>
    <t>Harbour Vasco to titan via Birla sancoale &amp; back</t>
  </si>
  <si>
    <t>GA01T9455</t>
  </si>
  <si>
    <t>Sancaole</t>
  </si>
  <si>
    <t>Titan City</t>
  </si>
  <si>
    <t>RTA/VAS/SCP/202000001</t>
  </si>
  <si>
    <t>Vasco to Bogmalo and back</t>
  </si>
  <si>
    <t>30-01-2020	29-01-2025</t>
  </si>
  <si>
    <t>GA02V4302</t>
  </si>
  <si>
    <t xml:space="preserve">Vasco </t>
  </si>
  <si>
    <t xml:space="preserve">Bogmalo </t>
  </si>
  <si>
    <t>Holant</t>
  </si>
  <si>
    <t>Bogmalo Vasco</t>
  </si>
  <si>
    <t>RTA/VAS/SCP/201400001</t>
  </si>
  <si>
    <t>Vasco to Bogmalo &amp; Back</t>
  </si>
  <si>
    <t>05-08-1999</t>
  </si>
  <si>
    <t xml:space="preserve">06-11-2024
</t>
  </si>
  <si>
    <t>GA05T4332</t>
  </si>
  <si>
    <t>RTA/V/SC/39/2016</t>
  </si>
  <si>
    <t>03-08-2016</t>
  </si>
  <si>
    <t>02-08-2021</t>
  </si>
  <si>
    <t>GA06T4076</t>
  </si>
  <si>
    <t>GDPST/407/98</t>
  </si>
  <si>
    <t>Vasco KTC to
Bogmalo &amp; Back</t>
  </si>
  <si>
    <t>15-01-1998</t>
  </si>
  <si>
    <t>16-12-2019</t>
  </si>
  <si>
    <t>GA06T2824</t>
  </si>
  <si>
    <t>RTA/V/TP/09/2016</t>
  </si>
  <si>
    <t>Vasco to Bogmalo &amp; back</t>
  </si>
  <si>
    <t>GA06T3233</t>
  </si>
  <si>
    <t>GA04T4690</t>
  </si>
  <si>
    <t>7:0</t>
  </si>
  <si>
    <t>Via</t>
  </si>
  <si>
    <t>Via1</t>
  </si>
  <si>
    <t>Via2</t>
  </si>
  <si>
    <t>Via3</t>
  </si>
  <si>
    <t>To</t>
  </si>
  <si>
    <t>RouteCode</t>
  </si>
  <si>
    <t>Min</t>
  </si>
  <si>
    <t>Permit</t>
  </si>
  <si>
    <t>Dep. From</t>
  </si>
  <si>
    <t>Green Park</t>
  </si>
  <si>
    <r>
      <rPr>
        <sz val="9"/>
        <color rgb="FF000000"/>
        <rFont val="Calibri"/>
      </rPr>
      <t>RTA/BIC/SCP/2013</t>
    </r>
    <r>
      <rPr>
        <sz val="9"/>
        <color theme="1"/>
        <rFont val="Calibri"/>
      </rPr>
      <t>00027</t>
    </r>
  </si>
  <si>
    <t>07.30AM</t>
  </si>
  <si>
    <t>10.50AM</t>
  </si>
  <si>
    <t>09:03am</t>
  </si>
  <si>
    <t>07.00AM</t>
  </si>
  <si>
    <t>08.40AM</t>
  </si>
  <si>
    <t>05.50 AM</t>
  </si>
  <si>
    <t>09.15AM</t>
  </si>
  <si>
    <t>8.00am</t>
  </si>
  <si>
    <t>08.45 AM</t>
  </si>
  <si>
    <t>11.05AM</t>
  </si>
  <si>
    <t>02.10Pm</t>
  </si>
  <si>
    <t>02.45PM</t>
  </si>
  <si>
    <t>05.30PM</t>
  </si>
  <si>
    <t>6.35AM</t>
  </si>
  <si>
    <t>7.35AM</t>
  </si>
  <si>
    <t>09.30AM</t>
  </si>
  <si>
    <t>12.40PM</t>
  </si>
  <si>
    <t>03.40PM</t>
  </si>
  <si>
    <t>06.00PM</t>
  </si>
  <si>
    <t>7.00 am</t>
  </si>
  <si>
    <t>7.30 am</t>
  </si>
  <si>
    <t>8.05 am</t>
  </si>
  <si>
    <t>9.00 am</t>
  </si>
  <si>
    <t>9.45 am</t>
  </si>
  <si>
    <t>10.40 am</t>
  </si>
  <si>
    <t>12.30 pm</t>
  </si>
  <si>
    <t>13.05 pm</t>
  </si>
  <si>
    <t>14.15 pm</t>
  </si>
  <si>
    <t>14.30 pm</t>
  </si>
  <si>
    <t>15.40 pm</t>
  </si>
  <si>
    <t>16.25 pm</t>
  </si>
  <si>
    <t>17.15 pm</t>
  </si>
  <si>
    <t>18.40 pm</t>
  </si>
  <si>
    <t>06.30Am</t>
  </si>
  <si>
    <t>08.00AM</t>
  </si>
  <si>
    <t>11.25AM</t>
  </si>
  <si>
    <t>12.45PM</t>
  </si>
  <si>
    <t>02.00PM</t>
  </si>
  <si>
    <t>03.30PM</t>
  </si>
  <si>
    <t>05.50PM</t>
  </si>
  <si>
    <t>05.40AM</t>
  </si>
  <si>
    <t xml:space="preserve">06.45AM </t>
  </si>
  <si>
    <t>09.30 AM</t>
  </si>
  <si>
    <t xml:space="preserve">06.50PM </t>
  </si>
  <si>
    <t>08.05AM</t>
  </si>
  <si>
    <t>08.35AM</t>
  </si>
  <si>
    <t>09.00AM</t>
  </si>
  <si>
    <t>10.00AM</t>
  </si>
  <si>
    <t>10.30AM</t>
  </si>
  <si>
    <t>01.10PM</t>
  </si>
  <si>
    <t>01.40PM</t>
  </si>
  <si>
    <t>06.10PM</t>
  </si>
  <si>
    <t>06.40PM</t>
  </si>
  <si>
    <t>07.30PM</t>
  </si>
  <si>
    <t>10.45AM</t>
  </si>
  <si>
    <t>12.00PM</t>
  </si>
  <si>
    <t>12.50PM</t>
  </si>
  <si>
    <t>02.50PM</t>
  </si>
  <si>
    <t>04.50PM</t>
  </si>
  <si>
    <t>07.10PM</t>
  </si>
  <si>
    <t>06.40 am</t>
  </si>
  <si>
    <t>07.10AM</t>
  </si>
  <si>
    <t>12.30AM</t>
  </si>
  <si>
    <t>6.45 am</t>
  </si>
  <si>
    <t>7.55 am</t>
  </si>
  <si>
    <t>8.40 am</t>
  </si>
  <si>
    <t>11.15 am</t>
  </si>
  <si>
    <t>12.40 pm</t>
  </si>
  <si>
    <t>3.00 pm</t>
  </si>
  <si>
    <t>3.45 pm</t>
  </si>
  <si>
    <t>05.25 pm</t>
  </si>
  <si>
    <t>6.55 pm</t>
  </si>
  <si>
    <t>7.45 pm</t>
  </si>
  <si>
    <r>
      <rPr>
        <sz val="9"/>
        <color rgb="FF000000"/>
        <rFont val="Calibri"/>
      </rPr>
      <t>RTA/BIC/SCP/2013</t>
    </r>
    <r>
      <rPr>
        <sz val="9"/>
        <color theme="1"/>
        <rFont val="Calibri"/>
      </rPr>
      <t>00027</t>
    </r>
  </si>
  <si>
    <t>06.15AM</t>
  </si>
  <si>
    <t>09.40AM</t>
  </si>
  <si>
    <t>04.30PM</t>
  </si>
  <si>
    <t>07.40PM</t>
  </si>
  <si>
    <t>7.30 AM</t>
  </si>
  <si>
    <t>8.20 AM</t>
  </si>
  <si>
    <t>8.50 AM</t>
  </si>
  <si>
    <t>10.15 am</t>
  </si>
  <si>
    <t>11.20 am</t>
  </si>
  <si>
    <t>12.00n</t>
  </si>
  <si>
    <t>1.20 pm</t>
  </si>
  <si>
    <t>2.30 pm</t>
  </si>
  <si>
    <t>4.40 pm</t>
  </si>
  <si>
    <t>5.10 am</t>
  </si>
  <si>
    <t>6.00 pm</t>
  </si>
  <si>
    <t>07.20AM</t>
  </si>
  <si>
    <t>07.50AM</t>
  </si>
  <si>
    <t>.Kudchirem</t>
  </si>
  <si>
    <t>7.45 am</t>
  </si>
  <si>
    <t>8.30 am</t>
  </si>
  <si>
    <t>9.15 am</t>
  </si>
  <si>
    <t>10.30 am</t>
  </si>
  <si>
    <t>10.55 am</t>
  </si>
  <si>
    <t>12.00 n</t>
  </si>
  <si>
    <t>12.55 pm</t>
  </si>
  <si>
    <t>1.45 pm</t>
  </si>
  <si>
    <t>4.35 pm</t>
  </si>
  <si>
    <t>4.10 pm</t>
  </si>
  <si>
    <t>5.35 pm</t>
  </si>
  <si>
    <t>05.10PM</t>
  </si>
  <si>
    <t>6.20PM</t>
  </si>
  <si>
    <t>07.45AM</t>
  </si>
  <si>
    <t>09.10AM</t>
  </si>
  <si>
    <t>10.40AM</t>
  </si>
  <si>
    <t>12.10PM</t>
  </si>
  <si>
    <t>01.30PM</t>
  </si>
  <si>
    <t>04.45PM</t>
  </si>
  <si>
    <t>Count of Dep: From</t>
  </si>
  <si>
    <t xml:space="preserve"> Bicholim Total</t>
  </si>
  <si>
    <t xml:space="preserve"> Karmali Total</t>
  </si>
  <si>
    <t xml:space="preserve"> Panaji Total</t>
  </si>
  <si>
    <t>A/P Colony Total</t>
  </si>
  <si>
    <t>Advoi Total</t>
  </si>
  <si>
    <t>Ambika Nagar Total</t>
  </si>
  <si>
    <t>Amona Total</t>
  </si>
  <si>
    <t>Assordem Total</t>
  </si>
  <si>
    <t>Baina Total</t>
  </si>
  <si>
    <t>Bambolim Total</t>
  </si>
  <si>
    <t>Bhatwadi Wado Total</t>
  </si>
  <si>
    <t>Bicholim Total</t>
  </si>
  <si>
    <t>Bicholim  Total</t>
  </si>
  <si>
    <t>Bichoplim  Total</t>
  </si>
  <si>
    <t>Bolkarne Total</t>
  </si>
  <si>
    <t>Caranzalem  Total</t>
  </si>
  <si>
    <t>Charavane Total</t>
  </si>
  <si>
    <t>Charvane Total</t>
  </si>
  <si>
    <t>chodan Total</t>
  </si>
  <si>
    <t>Churchirem Total</t>
  </si>
  <si>
    <t>Collem Total</t>
  </si>
  <si>
    <t>Copardem Total</t>
  </si>
  <si>
    <t>Grand Total</t>
  </si>
  <si>
    <t>Hanklane Total</t>
  </si>
  <si>
    <t>Hivre Total</t>
  </si>
  <si>
    <t>Honda Vadakade Total</t>
  </si>
  <si>
    <t>Karmali Total</t>
  </si>
  <si>
    <t>Keri Total</t>
  </si>
  <si>
    <t>Keri  Total</t>
  </si>
  <si>
    <t>Khlopwadi Total</t>
  </si>
  <si>
    <t>Kudchirem Total</t>
  </si>
  <si>
    <t>Ladfe Total</t>
  </si>
  <si>
    <t>Ladfem Total</t>
  </si>
  <si>
    <t>Madel Total</t>
  </si>
  <si>
    <t>Maina Total</t>
  </si>
  <si>
    <t>Mapusa Total</t>
  </si>
  <si>
    <t>Mapusa  Total</t>
  </si>
  <si>
    <t>Marcel Total</t>
  </si>
  <si>
    <t>Maulinguem Total</t>
  </si>
  <si>
    <t>Menkurem Total</t>
  </si>
  <si>
    <t>Menkurem  Total</t>
  </si>
  <si>
    <t>Morlem Colony Total</t>
  </si>
  <si>
    <t>Murdi Total</t>
  </si>
  <si>
    <t>Naneli Total</t>
  </si>
  <si>
    <t>Naroa Total</t>
  </si>
  <si>
    <t>Narva Total</t>
  </si>
  <si>
    <t>Narva  Total</t>
  </si>
  <si>
    <t>Narva ferry Total</t>
  </si>
  <si>
    <t>Nerul Total</t>
  </si>
  <si>
    <t>Noroa Total</t>
  </si>
  <si>
    <t>Padeli Total</t>
  </si>
  <si>
    <t>Pale Total</t>
  </si>
  <si>
    <t>Pale  Total</t>
  </si>
  <si>
    <t>Panaj Total</t>
  </si>
  <si>
    <t>Panaji Total</t>
  </si>
  <si>
    <t>Panaji  Total</t>
  </si>
  <si>
    <t>Phansem Total</t>
  </si>
  <si>
    <t>Pilgao Total</t>
  </si>
  <si>
    <t>Pilgaon Total</t>
  </si>
  <si>
    <t>Podosem Total</t>
  </si>
  <si>
    <t>Poira Total</t>
  </si>
  <si>
    <t>Ponda Total</t>
  </si>
  <si>
    <t>Ponda  Total</t>
  </si>
  <si>
    <t>Ponda    Total</t>
  </si>
  <si>
    <t>Ravan Total</t>
  </si>
  <si>
    <t>Rivem Total</t>
  </si>
  <si>
    <t>Sakhalim Total</t>
  </si>
  <si>
    <t>Sal Total</t>
  </si>
  <si>
    <t>Sal  Total</t>
  </si>
  <si>
    <t>Sankhali Total</t>
  </si>
  <si>
    <t>Sankhalim Total</t>
  </si>
  <si>
    <t>Sanquelim Total</t>
  </si>
  <si>
    <t>Saptakoteshwar Total</t>
  </si>
  <si>
    <t>Saramanas Total</t>
  </si>
  <si>
    <t>Sarmanas Total</t>
  </si>
  <si>
    <t>Savarde Total</t>
  </si>
  <si>
    <t>Savordem Total</t>
  </si>
  <si>
    <t>Shelap Total</t>
  </si>
  <si>
    <t>Shigne Total</t>
  </si>
  <si>
    <t>Shikeri Total</t>
  </si>
  <si>
    <t>Shiroli Total</t>
  </si>
  <si>
    <t>ShiroliKeri Total</t>
  </si>
  <si>
    <t>Signe/Karmali Total</t>
  </si>
  <si>
    <t>Sirsodem Total</t>
  </si>
  <si>
    <t>Sonal Total</t>
  </si>
  <si>
    <t>Sonal  Total</t>
  </si>
  <si>
    <t>Surla Total</t>
  </si>
  <si>
    <t>Thane Total</t>
  </si>
  <si>
    <t>Tiral (Usgao) Total</t>
  </si>
  <si>
    <t>Usgao Tisk Total</t>
  </si>
  <si>
    <t>Valpoi Total</t>
  </si>
  <si>
    <t>Valpoi  Total</t>
  </si>
  <si>
    <t>Vantem Total</t>
  </si>
  <si>
    <t>Vasco Airport Total</t>
  </si>
  <si>
    <t>Velguem Total</t>
  </si>
  <si>
    <t>Virdi Total</t>
  </si>
  <si>
    <t>Xelpem Total</t>
  </si>
  <si>
    <t>Zarme Total</t>
  </si>
  <si>
    <t>Zerme Total</t>
  </si>
  <si>
    <t>(blank)</t>
  </si>
  <si>
    <t>(blank) Total</t>
  </si>
  <si>
    <t>BIC</t>
  </si>
  <si>
    <t>RID</t>
  </si>
  <si>
    <t>RouteName</t>
  </si>
  <si>
    <t>StageName</t>
  </si>
  <si>
    <t>StageSequence</t>
  </si>
  <si>
    <t>Kms</t>
  </si>
  <si>
    <t>StageCode</t>
  </si>
  <si>
    <t>FullRouteName</t>
  </si>
  <si>
    <t>RTA</t>
  </si>
  <si>
    <t>RTACode</t>
  </si>
  <si>
    <t>Chodan-Bicholim</t>
  </si>
  <si>
    <t>StageNames</t>
  </si>
  <si>
    <t>ReverseStageNames</t>
  </si>
  <si>
    <t>1</t>
  </si>
  <si>
    <t>Chodan-Mayem-Mapusa-Bicholim</t>
  </si>
  <si>
    <t>Bicholim-Mapusa-Mayem-Chodan</t>
  </si>
  <si>
    <t>Location</t>
  </si>
  <si>
    <t>Stage Code</t>
  </si>
  <si>
    <t>Loc</t>
  </si>
  <si>
    <t>New Name</t>
  </si>
  <si>
    <t>Stand</t>
  </si>
  <si>
    <t>Outside state</t>
  </si>
  <si>
    <t>Count of code usage</t>
  </si>
  <si>
    <t>Stage name count</t>
  </si>
  <si>
    <t>Times this code is used</t>
  </si>
  <si>
    <t>Type</t>
  </si>
  <si>
    <t>School</t>
  </si>
  <si>
    <t>Institution</t>
  </si>
  <si>
    <t>A.I. RADIO</t>
  </si>
  <si>
    <t>RDO</t>
  </si>
  <si>
    <t>A.MADLAWADA</t>
  </si>
  <si>
    <t>AMW</t>
  </si>
  <si>
    <t>A.PWER HUSE</t>
  </si>
  <si>
    <t>APH</t>
  </si>
  <si>
    <t>ACGL/SALELI</t>
  </si>
  <si>
    <t>SLI</t>
  </si>
  <si>
    <t>ADHALI</t>
  </si>
  <si>
    <t>ADL</t>
  </si>
  <si>
    <t>ADHAR HSPTL</t>
  </si>
  <si>
    <t>AHP</t>
  </si>
  <si>
    <t>ADNEM</t>
  </si>
  <si>
    <t>AND</t>
  </si>
  <si>
    <t>ADNEM SCHOL</t>
  </si>
  <si>
    <t>ADS</t>
  </si>
  <si>
    <t>ADPAI</t>
  </si>
  <si>
    <t>API</t>
  </si>
  <si>
    <t>ADUSHEM</t>
  </si>
  <si>
    <t>ADU</t>
  </si>
  <si>
    <t>ADVALPAL</t>
  </si>
  <si>
    <t>ADP</t>
  </si>
  <si>
    <t>ADVOI</t>
  </si>
  <si>
    <t>ADV</t>
  </si>
  <si>
    <t>AFZALPUR</t>
  </si>
  <si>
    <t>AFZ</t>
  </si>
  <si>
    <t>AGAPUR</t>
  </si>
  <si>
    <t>AGP</t>
  </si>
  <si>
    <t>AGAPUR SHMR</t>
  </si>
  <si>
    <t>ASM</t>
  </si>
  <si>
    <t>AGAR</t>
  </si>
  <si>
    <t>AGR</t>
  </si>
  <si>
    <t>AGARWADA</t>
  </si>
  <si>
    <t>AGW</t>
  </si>
  <si>
    <t>AGARWADA DP</t>
  </si>
  <si>
    <t>AGA</t>
  </si>
  <si>
    <t>AGASSAIM</t>
  </si>
  <si>
    <t>AGS</t>
  </si>
  <si>
    <t>AGLOTI</t>
  </si>
  <si>
    <t>AGL</t>
  </si>
  <si>
    <t>AGNEL ASHRM</t>
  </si>
  <si>
    <t>ANL</t>
  </si>
  <si>
    <t>AGONDA CHRC</t>
  </si>
  <si>
    <t>AGD</t>
  </si>
  <si>
    <t>AIRPORT</t>
  </si>
  <si>
    <t>AIR</t>
  </si>
  <si>
    <t>AITD Assagao</t>
  </si>
  <si>
    <t>AIT</t>
  </si>
  <si>
    <t>College</t>
  </si>
  <si>
    <t>AJGAO/TIROD</t>
  </si>
  <si>
    <t>AJG</t>
  </si>
  <si>
    <t>AJOBA TMP</t>
  </si>
  <si>
    <t>AJT</t>
  </si>
  <si>
    <t>AJRA FATA</t>
  </si>
  <si>
    <t>AJF</t>
  </si>
  <si>
    <t>AKAMOL</t>
  </si>
  <si>
    <t>AKM</t>
  </si>
  <si>
    <t>AKASWANI</t>
  </si>
  <si>
    <t>AKW</t>
  </si>
  <si>
    <t>AKERI</t>
  </si>
  <si>
    <t>AKR</t>
  </si>
  <si>
    <t>AKHADA</t>
  </si>
  <si>
    <t>AKD</t>
  </si>
  <si>
    <t>AKOI</t>
  </si>
  <si>
    <t>AKI</t>
  </si>
  <si>
    <t>AKOI CLUB</t>
  </si>
  <si>
    <t>AKC</t>
  </si>
  <si>
    <t>AKSHEM</t>
  </si>
  <si>
    <t>ASH</t>
  </si>
  <si>
    <t>ALDONA</t>
  </si>
  <si>
    <t>ALD</t>
  </si>
  <si>
    <t>ALMEL</t>
  </si>
  <si>
    <t>AML</t>
  </si>
  <si>
    <t>ALNAVAR</t>
  </si>
  <si>
    <t>ALN</t>
  </si>
  <si>
    <t>ALORNA FORT</t>
  </si>
  <si>
    <t>AFT</t>
  </si>
  <si>
    <t>ALTINHO</t>
  </si>
  <si>
    <t>ALT</t>
  </si>
  <si>
    <t>AMADI</t>
  </si>
  <si>
    <t>AMD</t>
  </si>
  <si>
    <t>AMADI/CALVI</t>
  </si>
  <si>
    <t>AMC</t>
  </si>
  <si>
    <t>AMBAULIM</t>
  </si>
  <si>
    <t>ABL</t>
  </si>
  <si>
    <t>AMBDKR CRCL</t>
  </si>
  <si>
    <t>ACR</t>
  </si>
  <si>
    <t>AMBEDEM</t>
  </si>
  <si>
    <t>ABD</t>
  </si>
  <si>
    <t>AMBEDGAO</t>
  </si>
  <si>
    <t>AGO</t>
  </si>
  <si>
    <t>AMBELI</t>
  </si>
  <si>
    <t>AMB</t>
  </si>
  <si>
    <t>AMBESHI BDG</t>
  </si>
  <si>
    <t>ABS</t>
  </si>
  <si>
    <t>AMBEUDAK</t>
  </si>
  <si>
    <t>AUD</t>
  </si>
  <si>
    <t>AMBOLI</t>
  </si>
  <si>
    <t>ABO</t>
  </si>
  <si>
    <t>AMINGAD</t>
  </si>
  <si>
    <t>AMG</t>
  </si>
  <si>
    <t>AMINIA HS</t>
  </si>
  <si>
    <t>AHS</t>
  </si>
  <si>
    <t>Y</t>
  </si>
  <si>
    <t>AMLI</t>
  </si>
  <si>
    <t>AMI</t>
  </si>
  <si>
    <t>AMOLEM</t>
  </si>
  <si>
    <t>AMO</t>
  </si>
  <si>
    <t>AMONA</t>
  </si>
  <si>
    <t>AMN</t>
  </si>
  <si>
    <t>AMONA PNCHY</t>
  </si>
  <si>
    <t>AMP</t>
  </si>
  <si>
    <t>AMORA</t>
  </si>
  <si>
    <t>AMR</t>
  </si>
  <si>
    <t>AMTA</t>
  </si>
  <si>
    <t>AMT</t>
  </si>
  <si>
    <t>AMTHANE</t>
  </si>
  <si>
    <t>ATN</t>
  </si>
  <si>
    <t>AMULI</t>
  </si>
  <si>
    <t>AMU</t>
  </si>
  <si>
    <t>ANAND/G.DKN</t>
  </si>
  <si>
    <t>AKN</t>
  </si>
  <si>
    <t>ANANDWADI</t>
  </si>
  <si>
    <t>ANW</t>
  </si>
  <si>
    <t>ANGDI</t>
  </si>
  <si>
    <t>ANG</t>
  </si>
  <si>
    <t>ANJUNA</t>
  </si>
  <si>
    <t>ANJ</t>
  </si>
  <si>
    <t>ANJUNE DAM</t>
  </si>
  <si>
    <t>ADM</t>
  </si>
  <si>
    <t>ANKOLA</t>
  </si>
  <si>
    <t>ANK</t>
  </si>
  <si>
    <t>ANMOD</t>
  </si>
  <si>
    <t>ANM</t>
  </si>
  <si>
    <t>ANNIGERI</t>
  </si>
  <si>
    <t>ANI</t>
  </si>
  <si>
    <t>ANSOLEM</t>
  </si>
  <si>
    <t>ANS</t>
  </si>
  <si>
    <t>ANTHNY CPEL</t>
  </si>
  <si>
    <t>ANT</t>
  </si>
  <si>
    <t>APEWAL</t>
  </si>
  <si>
    <t>APE</t>
  </si>
  <si>
    <t>AQUEM ST. JOSEPH</t>
  </si>
  <si>
    <t>ASJ</t>
  </si>
  <si>
    <t>ARABO</t>
  </si>
  <si>
    <t>ARB</t>
  </si>
  <si>
    <t>ARADI</t>
  </si>
  <si>
    <t>ARD</t>
  </si>
  <si>
    <t>Aradi Bandh</t>
  </si>
  <si>
    <t>ABH</t>
  </si>
  <si>
    <t>ARAVLI</t>
  </si>
  <si>
    <t>AVL</t>
  </si>
  <si>
    <t>ARDOFOND</t>
  </si>
  <si>
    <t>AFD</t>
  </si>
  <si>
    <t>ARLA</t>
  </si>
  <si>
    <t>ARL</t>
  </si>
  <si>
    <t>ARLEM</t>
  </si>
  <si>
    <t>ALE</t>
  </si>
  <si>
    <t>ARONDA CROS</t>
  </si>
  <si>
    <t>ARX</t>
  </si>
  <si>
    <t>AROS TITA</t>
  </si>
  <si>
    <t>AST</t>
  </si>
  <si>
    <t>AROSSIM</t>
  </si>
  <si>
    <t>ARO</t>
  </si>
  <si>
    <t>ARPORA</t>
  </si>
  <si>
    <t>ARP</t>
  </si>
  <si>
    <t>ARSIKERE</t>
  </si>
  <si>
    <t>ARS</t>
  </si>
  <si>
    <t>ARVALEM</t>
  </si>
  <si>
    <t>ARV</t>
  </si>
  <si>
    <t>ASHVE</t>
  </si>
  <si>
    <t>ASV</t>
  </si>
  <si>
    <t>ASKAWADA</t>
  </si>
  <si>
    <t>ASK</t>
  </si>
  <si>
    <t>ASN MANSHER</t>
  </si>
  <si>
    <t>AMS</t>
  </si>
  <si>
    <t>ASODEM</t>
  </si>
  <si>
    <t>ASO</t>
  </si>
  <si>
    <t>ASSAGAO</t>
  </si>
  <si>
    <t>ASG</t>
  </si>
  <si>
    <t>ASSNODA</t>
  </si>
  <si>
    <t>ASN</t>
  </si>
  <si>
    <t>Yes</t>
  </si>
  <si>
    <t>Bus Stand</t>
  </si>
  <si>
    <t>ASSOLDA</t>
  </si>
  <si>
    <t>ASD</t>
  </si>
  <si>
    <t>ASSOLEM JNC</t>
  </si>
  <si>
    <t>ALM</t>
  </si>
  <si>
    <t>ASSOLNA</t>
  </si>
  <si>
    <t>ASL</t>
  </si>
  <si>
    <t>ATNUR</t>
  </si>
  <si>
    <t>ATU</t>
  </si>
  <si>
    <t>AVEM</t>
  </si>
  <si>
    <t>AVM</t>
  </si>
  <si>
    <t>AWADA</t>
  </si>
  <si>
    <t>AWD</t>
  </si>
  <si>
    <t>AWARSA</t>
  </si>
  <si>
    <t>AWS</t>
  </si>
  <si>
    <t>AWERA PULL</t>
  </si>
  <si>
    <t>AVP</t>
  </si>
  <si>
    <t>AYEE C.POST</t>
  </si>
  <si>
    <t>ACP</t>
  </si>
  <si>
    <t>AZAD MAIDAN</t>
  </si>
  <si>
    <t>AZM</t>
  </si>
  <si>
    <t>AZGAONKAR</t>
  </si>
  <si>
    <t>AZG</t>
  </si>
  <si>
    <t>AZOSHI</t>
  </si>
  <si>
    <t>AZS</t>
  </si>
  <si>
    <t>B.WADA/NX</t>
  </si>
  <si>
    <t>BTW</t>
  </si>
  <si>
    <t>BABLESHWAR</t>
  </si>
  <si>
    <t>BSW</t>
  </si>
  <si>
    <t>BADAMI</t>
  </si>
  <si>
    <t>BDA</t>
  </si>
  <si>
    <t>BADEM</t>
  </si>
  <si>
    <t>BDM</t>
  </si>
  <si>
    <t>BAGA</t>
  </si>
  <si>
    <t>BGA</t>
  </si>
  <si>
    <t>BAGALKOT</t>
  </si>
  <si>
    <t>BGK</t>
  </si>
  <si>
    <t>BAGEWADI</t>
  </si>
  <si>
    <t>BGW</t>
  </si>
  <si>
    <t>BAIKADE</t>
  </si>
  <si>
    <t>BKD</t>
  </si>
  <si>
    <t>BAILPAR</t>
  </si>
  <si>
    <t>BLP</t>
  </si>
  <si>
    <t>BAILUNGAL</t>
  </si>
  <si>
    <t>BGL</t>
  </si>
  <si>
    <t>BAINA</t>
  </si>
  <si>
    <t>BNA</t>
  </si>
  <si>
    <t>BAINGINI</t>
  </si>
  <si>
    <t>BGN</t>
  </si>
  <si>
    <t>BALLI</t>
  </si>
  <si>
    <t>BLI</t>
  </si>
  <si>
    <t>BAMADO</t>
  </si>
  <si>
    <t>BMD</t>
  </si>
  <si>
    <t>BAMBER</t>
  </si>
  <si>
    <t>BBR</t>
  </si>
  <si>
    <t>BAMBOLI GMC</t>
  </si>
  <si>
    <t>GMC</t>
  </si>
  <si>
    <t>BAMBOLI W/S</t>
  </si>
  <si>
    <t>BWS</t>
  </si>
  <si>
    <t>BANAPUR</t>
  </si>
  <si>
    <t>BNP</t>
  </si>
  <si>
    <t>BANASTARI</t>
  </si>
  <si>
    <t>BNS</t>
  </si>
  <si>
    <t>BANDA</t>
  </si>
  <si>
    <t>BND</t>
  </si>
  <si>
    <t>BANDOL SCHL</t>
  </si>
  <si>
    <t>BOS</t>
  </si>
  <si>
    <t>BANDOLI</t>
  </si>
  <si>
    <t>BDL</t>
  </si>
  <si>
    <t>BANDOLI PMP</t>
  </si>
  <si>
    <t>BDP</t>
  </si>
  <si>
    <t>BANE CHAPLE</t>
  </si>
  <si>
    <t>BNC</t>
  </si>
  <si>
    <t>BANNIKOPPA</t>
  </si>
  <si>
    <t>BNK</t>
  </si>
  <si>
    <t>BANSAI</t>
  </si>
  <si>
    <t>BSI</t>
  </si>
  <si>
    <t>BAPARDE</t>
  </si>
  <si>
    <t>BPD</t>
  </si>
  <si>
    <t>BARADI</t>
  </si>
  <si>
    <t>BRD</t>
  </si>
  <si>
    <t>BARAZAN</t>
  </si>
  <si>
    <t>BZN</t>
  </si>
  <si>
    <t>BARAZAN TIT</t>
  </si>
  <si>
    <t>BRT</t>
  </si>
  <si>
    <t>BARAZAN TSK</t>
  </si>
  <si>
    <t>BAR</t>
  </si>
  <si>
    <t>BARAZANWADA</t>
  </si>
  <si>
    <t>BRZ</t>
  </si>
  <si>
    <t>BARROS WADO</t>
  </si>
  <si>
    <t>BRO</t>
  </si>
  <si>
    <t>BASTODA</t>
  </si>
  <si>
    <t>BST</t>
  </si>
  <si>
    <t>BATIM</t>
  </si>
  <si>
    <t>BAT</t>
  </si>
  <si>
    <t>BEILWADI</t>
  </si>
  <si>
    <t>BEL</t>
  </si>
  <si>
    <t>BELABHT/PMB</t>
  </si>
  <si>
    <t>BLB</t>
  </si>
  <si>
    <t>BELGAO</t>
  </si>
  <si>
    <t>BGM</t>
  </si>
  <si>
    <t>BELGAVI CBT</t>
  </si>
  <si>
    <t>CBT</t>
  </si>
  <si>
    <t>BELGAVI RLY</t>
  </si>
  <si>
    <t>BGR</t>
  </si>
  <si>
    <t>BENGALURU</t>
  </si>
  <si>
    <t>BNG</t>
  </si>
  <si>
    <t>BENNE</t>
  </si>
  <si>
    <t>BNE</t>
  </si>
  <si>
    <t>BENODE</t>
  </si>
  <si>
    <t>BNO</t>
  </si>
  <si>
    <t>Bethoda</t>
  </si>
  <si>
    <t>BET</t>
  </si>
  <si>
    <t>BETIM</t>
  </si>
  <si>
    <t>BTM</t>
  </si>
  <si>
    <t>BETIM FERRY</t>
  </si>
  <si>
    <t>BFR</t>
  </si>
  <si>
    <t>BETKI</t>
  </si>
  <si>
    <t>BTK</t>
  </si>
  <si>
    <t>BETKI HSPTL</t>
  </si>
  <si>
    <t>BTH</t>
  </si>
  <si>
    <t>BETNE</t>
  </si>
  <si>
    <t>BTN</t>
  </si>
  <si>
    <t>BETODA</t>
  </si>
  <si>
    <t>BTD</t>
  </si>
  <si>
    <t>BETODA IDC</t>
  </si>
  <si>
    <t>BTI</t>
  </si>
  <si>
    <t>BETODA VP.</t>
  </si>
  <si>
    <t>BVP</t>
  </si>
  <si>
    <t>BETORA IND</t>
  </si>
  <si>
    <t>BIE</t>
  </si>
  <si>
    <t>BETORA JUNC</t>
  </si>
  <si>
    <t>BTJ</t>
  </si>
  <si>
    <t>BETUL</t>
  </si>
  <si>
    <t>BTL</t>
  </si>
  <si>
    <t>BETUL X</t>
  </si>
  <si>
    <t>BTX</t>
  </si>
  <si>
    <t>BGWTI TMP K</t>
  </si>
  <si>
    <t>BWT</t>
  </si>
  <si>
    <t>BHADRAVATI</t>
  </si>
  <si>
    <t>BDV</t>
  </si>
  <si>
    <t>BHAIDWADA</t>
  </si>
  <si>
    <t>BDW</t>
  </si>
  <si>
    <t>BHAMAI</t>
  </si>
  <si>
    <t>BMI</t>
  </si>
  <si>
    <t>BHARADE</t>
  </si>
  <si>
    <t>BHD</t>
  </si>
  <si>
    <t>BHATI</t>
  </si>
  <si>
    <t>BHT</t>
  </si>
  <si>
    <t>BHATPAL</t>
  </si>
  <si>
    <t>BPL</t>
  </si>
  <si>
    <t>BHATPAONI</t>
  </si>
  <si>
    <t>BTP</t>
  </si>
  <si>
    <t>BHATPL GATE</t>
  </si>
  <si>
    <t>BTG</t>
  </si>
  <si>
    <t>BHATWADI</t>
  </si>
  <si>
    <t>BWD</t>
  </si>
  <si>
    <t>BHATWADI TK</t>
  </si>
  <si>
    <t>BHA</t>
  </si>
  <si>
    <t>BHAVKAI</t>
  </si>
  <si>
    <t>BVK</t>
  </si>
  <si>
    <t>BHEDSHI</t>
  </si>
  <si>
    <t>BDS</t>
  </si>
  <si>
    <t>BHGWATI TMP</t>
  </si>
  <si>
    <t>BHG</t>
  </si>
  <si>
    <t>BHIRONDA</t>
  </si>
  <si>
    <t>BIR</t>
  </si>
  <si>
    <t>BHOGAWATI</t>
  </si>
  <si>
    <t>BOG</t>
  </si>
  <si>
    <t>BHOMA</t>
  </si>
  <si>
    <t>BHM</t>
  </si>
  <si>
    <t>BHUIPAL</t>
  </si>
  <si>
    <t>BUI</t>
  </si>
  <si>
    <t>BHUTWADI</t>
  </si>
  <si>
    <t>BUT</t>
  </si>
  <si>
    <t>BHUWAN HS</t>
  </si>
  <si>
    <t>BHS</t>
  </si>
  <si>
    <t>BIBAL</t>
  </si>
  <si>
    <t>BIB</t>
  </si>
  <si>
    <t>BCH</t>
  </si>
  <si>
    <t>BIDI</t>
  </si>
  <si>
    <t>BDI</t>
  </si>
  <si>
    <t>BIJAPUR</t>
  </si>
  <si>
    <t>BPR</t>
  </si>
  <si>
    <t>BIMBAL</t>
  </si>
  <si>
    <t>BML</t>
  </si>
  <si>
    <t>BINANI</t>
  </si>
  <si>
    <t>BNN</t>
  </si>
  <si>
    <t>BIRLA</t>
  </si>
  <si>
    <t>BRL</t>
  </si>
  <si>
    <t>BIRUR</t>
  </si>
  <si>
    <t>BRR</t>
  </si>
  <si>
    <t>BIVSA</t>
  </si>
  <si>
    <t>BVS</t>
  </si>
  <si>
    <t>BMBOLI IPHB</t>
  </si>
  <si>
    <t>PHB</t>
  </si>
  <si>
    <t>BNDI/GIRYE</t>
  </si>
  <si>
    <t>GIR</t>
  </si>
  <si>
    <t>BOBBY STORE</t>
  </si>
  <si>
    <t>BOB</t>
  </si>
  <si>
    <t>BOGMALO</t>
  </si>
  <si>
    <t>BMO</t>
  </si>
  <si>
    <t>BOLKARNE</t>
  </si>
  <si>
    <t>BKR</t>
  </si>
  <si>
    <t>BORALWADA</t>
  </si>
  <si>
    <t>BRW</t>
  </si>
  <si>
    <t>BORAVNE</t>
  </si>
  <si>
    <t>BRV</t>
  </si>
  <si>
    <t>BORDA</t>
  </si>
  <si>
    <t>BOR</t>
  </si>
  <si>
    <t>BORI BRDG</t>
  </si>
  <si>
    <t>BRB</t>
  </si>
  <si>
    <t>BORI SKVR</t>
  </si>
  <si>
    <t>BSK</t>
  </si>
  <si>
    <t>BORIM</t>
  </si>
  <si>
    <t>BRI</t>
  </si>
  <si>
    <t>BORIVLI</t>
  </si>
  <si>
    <t>BVL</t>
  </si>
  <si>
    <t>BOSCH</t>
  </si>
  <si>
    <t>BSH</t>
  </si>
  <si>
    <t>BOURS</t>
  </si>
  <si>
    <t>BUR</t>
  </si>
  <si>
    <t>BRAMKARMALI</t>
  </si>
  <si>
    <t>BMK</t>
  </si>
  <si>
    <t>BRANCOS X</t>
  </si>
  <si>
    <t>BRN</t>
  </si>
  <si>
    <t>BRIDI KANUR</t>
  </si>
  <si>
    <t>BDK</t>
  </si>
  <si>
    <t>BRITTONA</t>
  </si>
  <si>
    <t>BTO</t>
  </si>
  <si>
    <t>BURWAWADE</t>
  </si>
  <si>
    <t>BWA</t>
  </si>
  <si>
    <t>C HUSIG BRD</t>
  </si>
  <si>
    <t>CHB</t>
  </si>
  <si>
    <t>C WADYAR</t>
  </si>
  <si>
    <t>CWD</t>
  </si>
  <si>
    <t>C.AMONA</t>
  </si>
  <si>
    <t>CAM</t>
  </si>
  <si>
    <t>C.D.R.BEACH</t>
  </si>
  <si>
    <t>CBC</t>
  </si>
  <si>
    <t>C.K.T.</t>
  </si>
  <si>
    <t>CKT</t>
  </si>
  <si>
    <t>CAB-DE-RAM</t>
  </si>
  <si>
    <t>CAB</t>
  </si>
  <si>
    <t>CACORA</t>
  </si>
  <si>
    <t>CCP</t>
  </si>
  <si>
    <t>CALANGUTE</t>
  </si>
  <si>
    <t>CLG</t>
  </si>
  <si>
    <t>CALVI TAR</t>
  </si>
  <si>
    <t>CLV</t>
  </si>
  <si>
    <t>CAMPAL</t>
  </si>
  <si>
    <t>CMP</t>
  </si>
  <si>
    <t>CAMURLI FRY</t>
  </si>
  <si>
    <t>CFR</t>
  </si>
  <si>
    <t>CAMURLI PCH</t>
  </si>
  <si>
    <t>CPH</t>
  </si>
  <si>
    <t>CAMURLI TAR</t>
  </si>
  <si>
    <t>CTR</t>
  </si>
  <si>
    <t>CANACONA</t>
  </si>
  <si>
    <t>CNC</t>
  </si>
  <si>
    <t>CANCA X</t>
  </si>
  <si>
    <t>CAN</t>
  </si>
  <si>
    <t>CANDOLIM</t>
  </si>
  <si>
    <t>CDO</t>
  </si>
  <si>
    <t>CANSA BRD</t>
  </si>
  <si>
    <t>CNB</t>
  </si>
  <si>
    <t>CANSAULIM</t>
  </si>
  <si>
    <t>CNS</t>
  </si>
  <si>
    <t>CAPXEM</t>
  </si>
  <si>
    <t>CAP</t>
  </si>
  <si>
    <t>Caranzalem</t>
  </si>
  <si>
    <t>CZL</t>
  </si>
  <si>
    <t>CARMALI</t>
  </si>
  <si>
    <t>CRM</t>
  </si>
  <si>
    <t>CARME CHAPL</t>
  </si>
  <si>
    <t>CRC</t>
  </si>
  <si>
    <t>CAROL</t>
  </si>
  <si>
    <t>CRO</t>
  </si>
  <si>
    <t>CARONA</t>
  </si>
  <si>
    <t>CAR</t>
  </si>
  <si>
    <t>CARXCT</t>
  </si>
  <si>
    <t>CXT</t>
  </si>
  <si>
    <t>CASARVARNE</t>
  </si>
  <si>
    <t>CVN</t>
  </si>
  <si>
    <t>CAVREM</t>
  </si>
  <si>
    <t>CVR</t>
  </si>
  <si>
    <t>CAVREM TISK</t>
  </si>
  <si>
    <t>CVT</t>
  </si>
  <si>
    <t>CAZUR</t>
  </si>
  <si>
    <t>CZR</t>
  </si>
  <si>
    <t>CCLO/ST.INZ</t>
  </si>
  <si>
    <t>CNZ</t>
  </si>
  <si>
    <t>CEMENT FACT</t>
  </si>
  <si>
    <t>CMT</t>
  </si>
  <si>
    <t>CHAD.TMP AG</t>
  </si>
  <si>
    <t>CTA</t>
  </si>
  <si>
    <t>CHAFEGAL</t>
  </si>
  <si>
    <t>CHF</t>
  </si>
  <si>
    <t>CHAIEWADA</t>
  </si>
  <si>
    <t>CHW</t>
  </si>
  <si>
    <t>CHANDEL</t>
  </si>
  <si>
    <t>CDL</t>
  </si>
  <si>
    <t>CHANDOR</t>
  </si>
  <si>
    <t>CDR</t>
  </si>
  <si>
    <t>CHANDRAPTNA</t>
  </si>
  <si>
    <t>CPT</t>
  </si>
  <si>
    <t>CHANGAD X</t>
  </si>
  <si>
    <t>CHX</t>
  </si>
  <si>
    <t>CHAPEL X</t>
  </si>
  <si>
    <t>CPE</t>
  </si>
  <si>
    <t>CHAR RASTA</t>
  </si>
  <si>
    <t>CST</t>
  </si>
  <si>
    <t>CHARAVNE X</t>
  </si>
  <si>
    <t>CRV</t>
  </si>
  <si>
    <t>CHAUDAPUR</t>
  </si>
  <si>
    <t>CPU</t>
  </si>
  <si>
    <t>CHAUKE</t>
  </si>
  <si>
    <t>CKE</t>
  </si>
  <si>
    <t>CHAUKI</t>
  </si>
  <si>
    <t>CKI</t>
  </si>
  <si>
    <t>CHECK POST</t>
  </si>
  <si>
    <t>CHK</t>
  </si>
  <si>
    <t>CHEMRAN</t>
  </si>
  <si>
    <t>CMR</t>
  </si>
  <si>
    <t>CHICALIM</t>
  </si>
  <si>
    <t>CHC</t>
  </si>
  <si>
    <t>CHICOLNA</t>
  </si>
  <si>
    <t>CHA</t>
  </si>
  <si>
    <t>CHIKNEM</t>
  </si>
  <si>
    <t>CHI</t>
  </si>
  <si>
    <t>Chimbel</t>
  </si>
  <si>
    <t>CHM</t>
  </si>
  <si>
    <t>CHINCHANI</t>
  </si>
  <si>
    <t>CNN</t>
  </si>
  <si>
    <t>CHINCHINI X</t>
  </si>
  <si>
    <t>CNX</t>
  </si>
  <si>
    <t>CHINCHMALA</t>
  </si>
  <si>
    <t>CCM</t>
  </si>
  <si>
    <t>CHIPLEM</t>
  </si>
  <si>
    <t>CHP</t>
  </si>
  <si>
    <t>CHIRWAL</t>
  </si>
  <si>
    <t>CRW</t>
  </si>
  <si>
    <t>CHOPDE</t>
  </si>
  <si>
    <t>CDM</t>
  </si>
  <si>
    <t>Chopdekar HS</t>
  </si>
  <si>
    <t>CHS</t>
  </si>
  <si>
    <t>CHORLA</t>
  </si>
  <si>
    <t>CRL</t>
  </si>
  <si>
    <t>CHORLA BDR</t>
  </si>
  <si>
    <t>BDR</t>
  </si>
  <si>
    <t>CHORLA BOAR</t>
  </si>
  <si>
    <t>CBD</t>
  </si>
  <si>
    <t>CHURCH</t>
  </si>
  <si>
    <t>CHR</t>
  </si>
  <si>
    <t>CHURNG TMP</t>
  </si>
  <si>
    <t>CNG</t>
  </si>
  <si>
    <t>CHWGUL W/S</t>
  </si>
  <si>
    <t>CWS</t>
  </si>
  <si>
    <t>CHWGULE CLG</t>
  </si>
  <si>
    <t>CLC</t>
  </si>
  <si>
    <t>CHWGULE DOK</t>
  </si>
  <si>
    <t>CDK</t>
  </si>
  <si>
    <t>CIFC</t>
  </si>
  <si>
    <t>CIF</t>
  </si>
  <si>
    <t>CIPLA</t>
  </si>
  <si>
    <t>CPL</t>
  </si>
  <si>
    <t>CLERRA SCOL</t>
  </si>
  <si>
    <t>CLS</t>
  </si>
  <si>
    <t>CLNGT CIRCL</t>
  </si>
  <si>
    <t>CLX</t>
  </si>
  <si>
    <t>CNDOLI BECH</t>
  </si>
  <si>
    <t>CND</t>
  </si>
  <si>
    <t>CNDOLI CHUR</t>
  </si>
  <si>
    <t>CCH</t>
  </si>
  <si>
    <t>CODLI TISK</t>
  </si>
  <si>
    <t>CDT</t>
  </si>
  <si>
    <t>COLLEM</t>
  </si>
  <si>
    <t>CLM</t>
  </si>
  <si>
    <t>COLOUMBA</t>
  </si>
  <si>
    <t>CLO</t>
  </si>
  <si>
    <t>COLVA</t>
  </si>
  <si>
    <t>CVA</t>
  </si>
  <si>
    <t>COLVALE</t>
  </si>
  <si>
    <t>CVL</t>
  </si>
  <si>
    <t>COLVALE TAR</t>
  </si>
  <si>
    <t>COT</t>
  </si>
  <si>
    <t>COMMSCOPE</t>
  </si>
  <si>
    <t>CMS</t>
  </si>
  <si>
    <t>COMSCOPE</t>
  </si>
  <si>
    <t>CSC</t>
  </si>
  <si>
    <t>CONVENT</t>
  </si>
  <si>
    <t>CNT</t>
  </si>
  <si>
    <t>COPARDE</t>
  </si>
  <si>
    <t>CPR</t>
  </si>
  <si>
    <t>COPARDE X</t>
  </si>
  <si>
    <t>CRX</t>
  </si>
  <si>
    <t>CORLI PUMP</t>
  </si>
  <si>
    <t>PMP</t>
  </si>
  <si>
    <t>CORLIM</t>
  </si>
  <si>
    <t>COR</t>
  </si>
  <si>
    <t>CORPAWADA</t>
  </si>
  <si>
    <t>CPW</t>
  </si>
  <si>
    <t>CORTALI FRY</t>
  </si>
  <si>
    <t>CFY</t>
  </si>
  <si>
    <t>CORTALIM</t>
  </si>
  <si>
    <t>CRT</t>
  </si>
  <si>
    <t>CORTALIM X</t>
  </si>
  <si>
    <t>CTX</t>
  </si>
  <si>
    <t>COTTA</t>
  </si>
  <si>
    <t>CTT</t>
  </si>
  <si>
    <t>CRNZALE BCH</t>
  </si>
  <si>
    <t>CRZ</t>
  </si>
  <si>
    <t>CUDSEM</t>
  </si>
  <si>
    <t>CDC</t>
  </si>
  <si>
    <t>CUDSEM JNC</t>
  </si>
  <si>
    <t>CDJ</t>
  </si>
  <si>
    <t>CUJIRA</t>
  </si>
  <si>
    <t>CJT</t>
  </si>
  <si>
    <t>Aided School</t>
  </si>
  <si>
    <t>CUJIRA - Dhempe</t>
  </si>
  <si>
    <t>CUJ</t>
  </si>
  <si>
    <t>CUNCOLIEM</t>
  </si>
  <si>
    <t>CCO</t>
  </si>
  <si>
    <t>CUNCOLIM</t>
  </si>
  <si>
    <t>CUN</t>
  </si>
  <si>
    <t>CUPA</t>
  </si>
  <si>
    <t>CPA</t>
  </si>
  <si>
    <t>CURCH GPC</t>
  </si>
  <si>
    <t>GPC</t>
  </si>
  <si>
    <t>CURCHOREM</t>
  </si>
  <si>
    <t>CUR</t>
  </si>
  <si>
    <t>CURPEM</t>
  </si>
  <si>
    <t>CRP</t>
  </si>
  <si>
    <t>CURTI</t>
  </si>
  <si>
    <t>CUT</t>
  </si>
  <si>
    <t>CURTORIM</t>
  </si>
  <si>
    <t>CTM</t>
  </si>
  <si>
    <t>CUTBONA</t>
  </si>
  <si>
    <t>CTN</t>
  </si>
  <si>
    <t>D. HIPPARGI</t>
  </si>
  <si>
    <t>HPG</t>
  </si>
  <si>
    <t>DABAL</t>
  </si>
  <si>
    <t>DAB</t>
  </si>
  <si>
    <t>DABAL PNCHY</t>
  </si>
  <si>
    <t>DBP</t>
  </si>
  <si>
    <t>DABEM</t>
  </si>
  <si>
    <t>DBE</t>
  </si>
  <si>
    <t>DABEM X</t>
  </si>
  <si>
    <t>DBX</t>
  </si>
  <si>
    <t>DABOLI</t>
  </si>
  <si>
    <t>DBL</t>
  </si>
  <si>
    <t>DABOLIM</t>
  </si>
  <si>
    <t>DBM</t>
  </si>
  <si>
    <t>DADACHI XOR</t>
  </si>
  <si>
    <t>DDX</t>
  </si>
  <si>
    <t>DADACHIWADI</t>
  </si>
  <si>
    <t>DDW</t>
  </si>
  <si>
    <t>DAJIPUR</t>
  </si>
  <si>
    <t>DJP</t>
  </si>
  <si>
    <t>DALVI School (Ponda)</t>
  </si>
  <si>
    <t>DSP</t>
  </si>
  <si>
    <t>DAM ROAD</t>
  </si>
  <si>
    <t>DAM</t>
  </si>
  <si>
    <t>DANDEWADI</t>
  </si>
  <si>
    <t>DDI</t>
  </si>
  <si>
    <t>DANDO</t>
  </si>
  <si>
    <t>DDO</t>
  </si>
  <si>
    <t>DANDOLI</t>
  </si>
  <si>
    <t>DNL</t>
  </si>
  <si>
    <t>DANDOSWADA</t>
  </si>
  <si>
    <t>DND</t>
  </si>
  <si>
    <t>DANGRWADA</t>
  </si>
  <si>
    <t>DGW</t>
  </si>
  <si>
    <t>DAPOT</t>
  </si>
  <si>
    <t>DPT</t>
  </si>
  <si>
    <t>DATTAMANDIR</t>
  </si>
  <si>
    <t>DAT</t>
  </si>
  <si>
    <t>DAWKUND</t>
  </si>
  <si>
    <t>DWK</t>
  </si>
  <si>
    <t>DEEPVIHAR</t>
  </si>
  <si>
    <t>DPV</t>
  </si>
  <si>
    <t>DEGVE</t>
  </si>
  <si>
    <t>DGV</t>
  </si>
  <si>
    <t>DEMANI</t>
  </si>
  <si>
    <t>DMN</t>
  </si>
  <si>
    <t>DESSAIWADA</t>
  </si>
  <si>
    <t>DSW</t>
  </si>
  <si>
    <t>DEULWADA</t>
  </si>
  <si>
    <t>DWD</t>
  </si>
  <si>
    <t>DEUNAMOL</t>
  </si>
  <si>
    <t>DNM</t>
  </si>
  <si>
    <t>DEVANGAO</t>
  </si>
  <si>
    <t>DGO</t>
  </si>
  <si>
    <t>DEVBAG</t>
  </si>
  <si>
    <t>DBG</t>
  </si>
  <si>
    <t>DEVGIN</t>
  </si>
  <si>
    <t>DGN</t>
  </si>
  <si>
    <t>DEVJIN</t>
  </si>
  <si>
    <t>DVJ</t>
  </si>
  <si>
    <t>DEVNA</t>
  </si>
  <si>
    <t>DVN</t>
  </si>
  <si>
    <t>DEVRE</t>
  </si>
  <si>
    <t>DVR</t>
  </si>
  <si>
    <t>DEVSU</t>
  </si>
  <si>
    <t>DEV</t>
  </si>
  <si>
    <t>DFNS COLONY</t>
  </si>
  <si>
    <t>DFC</t>
  </si>
  <si>
    <t>DHABA</t>
  </si>
  <si>
    <t>DHA</t>
  </si>
  <si>
    <t>DHABDHABA</t>
  </si>
  <si>
    <t>DBD</t>
  </si>
  <si>
    <t>DHADA</t>
  </si>
  <si>
    <t>DDA</t>
  </si>
  <si>
    <t>DHADE</t>
  </si>
  <si>
    <t>DDE</t>
  </si>
  <si>
    <t>DHAMAPUR</t>
  </si>
  <si>
    <t>DMP</t>
  </si>
  <si>
    <t>DHAMSHE</t>
  </si>
  <si>
    <t>DMH</t>
  </si>
  <si>
    <t>DHAMSIRE</t>
  </si>
  <si>
    <t>DSR</t>
  </si>
  <si>
    <t>DHARBANDORA</t>
  </si>
  <si>
    <t>DHB</t>
  </si>
  <si>
    <t>DHARGAL</t>
  </si>
  <si>
    <t>DHG</t>
  </si>
  <si>
    <t>DHARGAL DK</t>
  </si>
  <si>
    <t>DDK</t>
  </si>
  <si>
    <t>DHARGAL TMP</t>
  </si>
  <si>
    <t>DTP</t>
  </si>
  <si>
    <t>DHARGE</t>
  </si>
  <si>
    <t>DRG</t>
  </si>
  <si>
    <t>DHARMAPUR</t>
  </si>
  <si>
    <t>DRM</t>
  </si>
  <si>
    <t>Dharmapur HS</t>
  </si>
  <si>
    <t>DHS</t>
  </si>
  <si>
    <t>DHARWAD</t>
  </si>
  <si>
    <t>DHW</t>
  </si>
  <si>
    <t>DHATFARM</t>
  </si>
  <si>
    <t>DTR</t>
  </si>
  <si>
    <t>DHAVE</t>
  </si>
  <si>
    <t>DHV</t>
  </si>
  <si>
    <t>DHAVLI</t>
  </si>
  <si>
    <t>DVL</t>
  </si>
  <si>
    <t>DHULAPI</t>
  </si>
  <si>
    <t>DLP</t>
  </si>
  <si>
    <t>DHUMASHE</t>
  </si>
  <si>
    <t>DMS</t>
  </si>
  <si>
    <t>DHURIWADI</t>
  </si>
  <si>
    <t>DHU</t>
  </si>
  <si>
    <t>DHUSKI</t>
  </si>
  <si>
    <t>DSK</t>
  </si>
  <si>
    <t>DIGNE</t>
  </si>
  <si>
    <t>DIG</t>
  </si>
  <si>
    <t>DIKARPAL</t>
  </si>
  <si>
    <t>DKP</t>
  </si>
  <si>
    <t>Directorate of Education</t>
  </si>
  <si>
    <t>DED</t>
  </si>
  <si>
    <t>Govt Office</t>
  </si>
  <si>
    <t>DIST. HSPTL</t>
  </si>
  <si>
    <t>DHM</t>
  </si>
  <si>
    <t>DIVAR SCHOL</t>
  </si>
  <si>
    <t>DVS</t>
  </si>
  <si>
    <t>DIWAR CENTR</t>
  </si>
  <si>
    <t>DWR</t>
  </si>
  <si>
    <t>Diwar Ferry</t>
  </si>
  <si>
    <t>DWF</t>
  </si>
  <si>
    <t>DMC COLLAGE</t>
  </si>
  <si>
    <t>DMC</t>
  </si>
  <si>
    <t>DMC HS</t>
  </si>
  <si>
    <t>DSH</t>
  </si>
  <si>
    <t>DMDR TMP/MR</t>
  </si>
  <si>
    <t>DTM</t>
  </si>
  <si>
    <t>DODAMARG</t>
  </si>
  <si>
    <t>DDM</t>
  </si>
  <si>
    <t>DOLFIN CIRC</t>
  </si>
  <si>
    <t>DFX</t>
  </si>
  <si>
    <t>DON BOSCO</t>
  </si>
  <si>
    <t>DON</t>
  </si>
  <si>
    <t>Don Bosco(Panjim)</t>
  </si>
  <si>
    <t>DBC</t>
  </si>
  <si>
    <t>DON KHAMB</t>
  </si>
  <si>
    <t>DKM</t>
  </si>
  <si>
    <t>DON KHURIS</t>
  </si>
  <si>
    <t>DNK</t>
  </si>
  <si>
    <t>DONAPAULA</t>
  </si>
  <si>
    <t>DNP</t>
  </si>
  <si>
    <t>DONGURLIM</t>
  </si>
  <si>
    <t>DGU</t>
  </si>
  <si>
    <t>DONWADO</t>
  </si>
  <si>
    <t>DWA</t>
  </si>
  <si>
    <t>DRMAPUR SCH</t>
  </si>
  <si>
    <t>DSC</t>
  </si>
  <si>
    <t>DUDSAGR HTL</t>
  </si>
  <si>
    <t>DUD</t>
  </si>
  <si>
    <t>DUKEN</t>
  </si>
  <si>
    <t>DKN</t>
  </si>
  <si>
    <t>DUKN/MOCHMD</t>
  </si>
  <si>
    <t>MCM</t>
  </si>
  <si>
    <t>DULER</t>
  </si>
  <si>
    <t>DLR</t>
  </si>
  <si>
    <t>DUMANE</t>
  </si>
  <si>
    <t>DUM</t>
  </si>
  <si>
    <t>DURBHAT</t>
  </si>
  <si>
    <t>DBT</t>
  </si>
  <si>
    <t>DUSRO WADO</t>
  </si>
  <si>
    <t>DUS</t>
  </si>
  <si>
    <t>DVE X JMBKD</t>
  </si>
  <si>
    <t>DVX</t>
  </si>
  <si>
    <t>ECOXIM</t>
  </si>
  <si>
    <t>EXM</t>
  </si>
  <si>
    <t>FAKIRFATA</t>
  </si>
  <si>
    <t>FKP</t>
  </si>
  <si>
    <t>FAL</t>
  </si>
  <si>
    <t>FANASWADI</t>
  </si>
  <si>
    <t>FAN</t>
  </si>
  <si>
    <t>FARMAGUDI</t>
  </si>
  <si>
    <t>FMD</t>
  </si>
  <si>
    <t>FATORDA</t>
  </si>
  <si>
    <t>FTD</t>
  </si>
  <si>
    <t>FATORPA</t>
  </si>
  <si>
    <t>FTR</t>
  </si>
  <si>
    <t>FATORPA TMP</t>
  </si>
  <si>
    <t>FAT</t>
  </si>
  <si>
    <t>FERRY BOAT</t>
  </si>
  <si>
    <t>FBT</t>
  </si>
  <si>
    <t>FMD CIRCLE</t>
  </si>
  <si>
    <t>FCL</t>
  </si>
  <si>
    <t>FMD ENG CLG</t>
  </si>
  <si>
    <t>ENG</t>
  </si>
  <si>
    <t>FONDAGHAT</t>
  </si>
  <si>
    <t>FDG</t>
  </si>
  <si>
    <t>FOREST CHUK</t>
  </si>
  <si>
    <t>FRC</t>
  </si>
  <si>
    <t>G.HEALTH CT</t>
  </si>
  <si>
    <t>HLT</t>
  </si>
  <si>
    <t>GA DDMRG</t>
  </si>
  <si>
    <t>GDD</t>
  </si>
  <si>
    <t>GADAG</t>
  </si>
  <si>
    <t>GDG</t>
  </si>
  <si>
    <t>GADANGIRI X</t>
  </si>
  <si>
    <t>GDR</t>
  </si>
  <si>
    <t>GAGANBAWDA</t>
  </si>
  <si>
    <t>GGB</t>
  </si>
  <si>
    <t>GALGIBAG</t>
  </si>
  <si>
    <t>GTP</t>
  </si>
  <si>
    <t>GALLIM</t>
  </si>
  <si>
    <t>GAL</t>
  </si>
  <si>
    <t>GALVAR</t>
  </si>
  <si>
    <t>GLV</t>
  </si>
  <si>
    <t>GANDHINAGAR</t>
  </si>
  <si>
    <t>GDN</t>
  </si>
  <si>
    <t>GANESH TMP</t>
  </si>
  <si>
    <t>GTM</t>
  </si>
  <si>
    <t>GANGA TILES</t>
  </si>
  <si>
    <t>GGT</t>
  </si>
  <si>
    <t>GANGAPUR</t>
  </si>
  <si>
    <t>GPR</t>
  </si>
  <si>
    <t>GANGOR</t>
  </si>
  <si>
    <t>GGO</t>
  </si>
  <si>
    <t>GANJE</t>
  </si>
  <si>
    <t>GAN</t>
  </si>
  <si>
    <t>GANPATI TMP</t>
  </si>
  <si>
    <t>GNP</t>
  </si>
  <si>
    <t>GAODONGARI</t>
  </si>
  <si>
    <t>GAO</t>
  </si>
  <si>
    <t>GAONKAR WDO</t>
  </si>
  <si>
    <t>GBB</t>
  </si>
  <si>
    <t>GAONKARWADA</t>
  </si>
  <si>
    <t>GKW</t>
  </si>
  <si>
    <t>GARAGE</t>
  </si>
  <si>
    <t>GRG</t>
  </si>
  <si>
    <t>GATE/TBHUMI</t>
  </si>
  <si>
    <t>GTB</t>
  </si>
  <si>
    <t>GAULAR</t>
  </si>
  <si>
    <t>GUR</t>
  </si>
  <si>
    <t>GAVALDEV</t>
  </si>
  <si>
    <t>GDV</t>
  </si>
  <si>
    <t>GAVNE</t>
  </si>
  <si>
    <t>GVN</t>
  </si>
  <si>
    <t>GAVNE TISK</t>
  </si>
  <si>
    <t>GVT</t>
  </si>
  <si>
    <t>GAWANDALI</t>
  </si>
  <si>
    <t>GND</t>
  </si>
  <si>
    <t>GAWANE</t>
  </si>
  <si>
    <t>GWN</t>
  </si>
  <si>
    <t>GAWRAI</t>
  </si>
  <si>
    <t>GWR</t>
  </si>
  <si>
    <t>GAWTHAN</t>
  </si>
  <si>
    <t>GTN</t>
  </si>
  <si>
    <t>GERUSOPPA</t>
  </si>
  <si>
    <t>GSP</t>
  </si>
  <si>
    <t>GHADIWADA</t>
  </si>
  <si>
    <t>GHD</t>
  </si>
  <si>
    <t>GHANO</t>
  </si>
  <si>
    <t>GHN</t>
  </si>
  <si>
    <t>GHANSI</t>
  </si>
  <si>
    <t>GHS</t>
  </si>
  <si>
    <t>GHODEMUKH</t>
  </si>
  <si>
    <t>GDE</t>
  </si>
  <si>
    <t>GHOTELI</t>
  </si>
  <si>
    <t>GTL</t>
  </si>
  <si>
    <t>GHOTGEWADI</t>
  </si>
  <si>
    <t>GTW</t>
  </si>
  <si>
    <t>GIMONE</t>
  </si>
  <si>
    <t>GMN</t>
  </si>
  <si>
    <t>GINGERA</t>
  </si>
  <si>
    <t>GGR</t>
  </si>
  <si>
    <t>GIRI CHAPEL</t>
  </si>
  <si>
    <t>GOC</t>
  </si>
  <si>
    <t>GIRI CROSS</t>
  </si>
  <si>
    <t>GRO</t>
  </si>
  <si>
    <t>GIRI PARK</t>
  </si>
  <si>
    <t>GCP</t>
  </si>
  <si>
    <t>GOA BORDER</t>
  </si>
  <si>
    <t>GBR</t>
  </si>
  <si>
    <t>GOA INTERNA</t>
  </si>
  <si>
    <t>GIN</t>
  </si>
  <si>
    <t>GOA UNVRSTY</t>
  </si>
  <si>
    <t>GUN</t>
  </si>
  <si>
    <t>GOA VELHA</t>
  </si>
  <si>
    <t>GVL</t>
  </si>
  <si>
    <t>GODEWAL</t>
  </si>
  <si>
    <t>GOD</t>
  </si>
  <si>
    <t>GODHALI</t>
  </si>
  <si>
    <t>GDL</t>
  </si>
  <si>
    <t>GODHANWADI</t>
  </si>
  <si>
    <t>GDW</t>
  </si>
  <si>
    <t>GODKUMAL</t>
  </si>
  <si>
    <t>GKM</t>
  </si>
  <si>
    <t>GOKARNA</t>
  </si>
  <si>
    <t>GKN</t>
  </si>
  <si>
    <t>GOLAWALI</t>
  </si>
  <si>
    <t>GOL</t>
  </si>
  <si>
    <t>GOLIBA TMP</t>
  </si>
  <si>
    <t>GOT</t>
  </si>
  <si>
    <t>GOLJUVEM</t>
  </si>
  <si>
    <t>GJM</t>
  </si>
  <si>
    <t>GOVLAR</t>
  </si>
  <si>
    <t>GOV</t>
  </si>
  <si>
    <t>GOVOL</t>
  </si>
  <si>
    <t>GOO</t>
  </si>
  <si>
    <t>GOVT QTRS</t>
  </si>
  <si>
    <t>GVQ</t>
  </si>
  <si>
    <t>GOYNA</t>
  </si>
  <si>
    <t>GYN</t>
  </si>
  <si>
    <t>GPSCB</t>
  </si>
  <si>
    <t>GPS</t>
  </si>
  <si>
    <t>GREEN PARK</t>
  </si>
  <si>
    <t>GPK</t>
  </si>
  <si>
    <t>Green Rosary(Dona Paula)</t>
  </si>
  <si>
    <t>GRP</t>
  </si>
  <si>
    <t>GSPCB</t>
  </si>
  <si>
    <t>GSB</t>
  </si>
  <si>
    <t>GUDDEM</t>
  </si>
  <si>
    <t>KGD</t>
  </si>
  <si>
    <t>GUDDEMOL</t>
  </si>
  <si>
    <t>GDM</t>
  </si>
  <si>
    <t>GUDI</t>
  </si>
  <si>
    <t>GDI</t>
  </si>
  <si>
    <t>GUIRDOLIM</t>
  </si>
  <si>
    <t>GRD</t>
  </si>
  <si>
    <t>GUIRIM</t>
  </si>
  <si>
    <t>GRI</t>
  </si>
  <si>
    <t>GULBARGA</t>
  </si>
  <si>
    <t>KLB</t>
  </si>
  <si>
    <t>GULELGUD</t>
  </si>
  <si>
    <t>GGD</t>
  </si>
  <si>
    <t>GULELI</t>
  </si>
  <si>
    <t>GLL</t>
  </si>
  <si>
    <t>GULEM</t>
  </si>
  <si>
    <t>GLM</t>
  </si>
  <si>
    <t>GULYAKADE</t>
  </si>
  <si>
    <t>GUL</t>
  </si>
  <si>
    <t>GUNJI</t>
  </si>
  <si>
    <t>GNJ</t>
  </si>
  <si>
    <t>HALARNA</t>
  </si>
  <si>
    <t>HLR</t>
  </si>
  <si>
    <t>HALDANWADI</t>
  </si>
  <si>
    <t>HDW</t>
  </si>
  <si>
    <t>HALI</t>
  </si>
  <si>
    <t>HLI</t>
  </si>
  <si>
    <t>HALKARNE</t>
  </si>
  <si>
    <t>HLK</t>
  </si>
  <si>
    <t>HALLULI</t>
  </si>
  <si>
    <t>HLL</t>
  </si>
  <si>
    <t>HANKHANE</t>
  </si>
  <si>
    <t>HAN</t>
  </si>
  <si>
    <t>HANNEKERI</t>
  </si>
  <si>
    <t>HNK</t>
  </si>
  <si>
    <t>HANUMAN TMP</t>
  </si>
  <si>
    <t>HNT</t>
  </si>
  <si>
    <t>HARBOUR</t>
  </si>
  <si>
    <t>HRB</t>
  </si>
  <si>
    <t>HARMAL</t>
  </si>
  <si>
    <t>HML</t>
  </si>
  <si>
    <t>HARVALE</t>
  </si>
  <si>
    <t>HRV</t>
  </si>
  <si>
    <t>HARVALE PCH</t>
  </si>
  <si>
    <t>HVP</t>
  </si>
  <si>
    <t>HASAPR FARM</t>
  </si>
  <si>
    <t>HSF</t>
  </si>
  <si>
    <t>HASAPUR</t>
  </si>
  <si>
    <t>HSP</t>
  </si>
  <si>
    <t>HATHKALAGNE</t>
  </si>
  <si>
    <t>HTK</t>
  </si>
  <si>
    <t>HATTARGI</t>
  </si>
  <si>
    <t>HTG</t>
  </si>
  <si>
    <t>HATURLI</t>
  </si>
  <si>
    <t>HTL</t>
  </si>
  <si>
    <t>HATURLI MTH</t>
  </si>
  <si>
    <t>HTM</t>
  </si>
  <si>
    <t>Hedgewar(Cujira)</t>
  </si>
  <si>
    <t>HED</t>
  </si>
  <si>
    <t>HEDODE</t>
  </si>
  <si>
    <t>HDO</t>
  </si>
  <si>
    <t>HEDUS</t>
  </si>
  <si>
    <t>HDS</t>
  </si>
  <si>
    <t>HEDUSWADI</t>
  </si>
  <si>
    <t>HDU</t>
  </si>
  <si>
    <t>HIVRE</t>
  </si>
  <si>
    <t>HVR</t>
  </si>
  <si>
    <t>HLDNWDI TSK</t>
  </si>
  <si>
    <t>HLW</t>
  </si>
  <si>
    <t>HOLY CROSS</t>
  </si>
  <si>
    <t>HLX</t>
  </si>
  <si>
    <t>Homeopathy(Shiroda)</t>
  </si>
  <si>
    <t>HOM</t>
  </si>
  <si>
    <t>HONDA</t>
  </si>
  <si>
    <t>HND</t>
  </si>
  <si>
    <t>HONDA VADAK</t>
  </si>
  <si>
    <t>HVD</t>
  </si>
  <si>
    <t>HONNAWAR</t>
  </si>
  <si>
    <t>HNW</t>
  </si>
  <si>
    <t>HOSPET</t>
  </si>
  <si>
    <t>HPT</t>
  </si>
  <si>
    <t>HOUSIN BRD</t>
  </si>
  <si>
    <t>SHB</t>
  </si>
  <si>
    <t>HR FRM/BENL</t>
  </si>
  <si>
    <t>HRA</t>
  </si>
  <si>
    <t>HRVL SIYA G</t>
  </si>
  <si>
    <t>SIA</t>
  </si>
  <si>
    <t>HUBALI</t>
  </si>
  <si>
    <t>HBL</t>
  </si>
  <si>
    <t>HUMARMALA</t>
  </si>
  <si>
    <t>UML</t>
  </si>
  <si>
    <t>HUMRAT</t>
  </si>
  <si>
    <t>HUM</t>
  </si>
  <si>
    <t>HUNGUN</t>
  </si>
  <si>
    <t>HUN</t>
  </si>
  <si>
    <t>HYDERABAD</t>
  </si>
  <si>
    <t>HYD</t>
  </si>
  <si>
    <t>IBRAMPUR</t>
  </si>
  <si>
    <t>IBP</t>
  </si>
  <si>
    <t>IBRAMPUR X</t>
  </si>
  <si>
    <t>IBX</t>
  </si>
  <si>
    <t>ICE FACTORY</t>
  </si>
  <si>
    <t>ICE</t>
  </si>
  <si>
    <t>IDDAR</t>
  </si>
  <si>
    <t>IDD</t>
  </si>
  <si>
    <t>IFB</t>
  </si>
  <si>
    <t>IGRAMOLL</t>
  </si>
  <si>
    <t>IGM</t>
  </si>
  <si>
    <t>ILKAL</t>
  </si>
  <si>
    <t>IKL</t>
  </si>
  <si>
    <t>INDRAWADO</t>
  </si>
  <si>
    <t>INW</t>
  </si>
  <si>
    <t>INS(VEREM)</t>
  </si>
  <si>
    <t>INV</t>
  </si>
  <si>
    <t>INTERSTATE</t>
  </si>
  <si>
    <t>INS</t>
  </si>
  <si>
    <t>JAISINGPUR</t>
  </si>
  <si>
    <t>JSP</t>
  </si>
  <si>
    <t>JAITPKR COL</t>
  </si>
  <si>
    <t>CNY</t>
  </si>
  <si>
    <t>JAKAT NAKA</t>
  </si>
  <si>
    <t>JKT</t>
  </si>
  <si>
    <t>JAKEM</t>
  </si>
  <si>
    <t>JKM</t>
  </si>
  <si>
    <t>JAMBLESHWAR</t>
  </si>
  <si>
    <t>JBS</t>
  </si>
  <si>
    <t>JAMBLIKADE</t>
  </si>
  <si>
    <t>JMD</t>
  </si>
  <si>
    <t>JAMBOTI</t>
  </si>
  <si>
    <t>JBT</t>
  </si>
  <si>
    <t>JAMKHANDI</t>
  </si>
  <si>
    <t>JMK</t>
  </si>
  <si>
    <t>JUNUSWADA</t>
  </si>
  <si>
    <t>JNW</t>
  </si>
  <si>
    <t>JUNUSWADA X</t>
  </si>
  <si>
    <t>JNX</t>
  </si>
  <si>
    <t>K R PETE</t>
  </si>
  <si>
    <t>KPE</t>
  </si>
  <si>
    <t>K. RAILWAY</t>
  </si>
  <si>
    <t>KRL</t>
  </si>
  <si>
    <t>KADIMACHIN</t>
  </si>
  <si>
    <t>KMN</t>
  </si>
  <si>
    <t>KADPAKADE</t>
  </si>
  <si>
    <t>KDK</t>
  </si>
  <si>
    <t>KADSHI</t>
  </si>
  <si>
    <t>KSI</t>
  </si>
  <si>
    <t>KADUR</t>
  </si>
  <si>
    <t>KDU</t>
  </si>
  <si>
    <t>KAGAL</t>
  </si>
  <si>
    <t>KGL</t>
  </si>
  <si>
    <t>KAIRAT</t>
  </si>
  <si>
    <t>KRT</t>
  </si>
  <si>
    <t>KAJULWADI</t>
  </si>
  <si>
    <t>KAJ</t>
  </si>
  <si>
    <t>KAJUMOL</t>
  </si>
  <si>
    <t>KMO</t>
  </si>
  <si>
    <t>KAKODA</t>
  </si>
  <si>
    <t>KKD</t>
  </si>
  <si>
    <t>KAKUMADDI</t>
  </si>
  <si>
    <t>KAK</t>
  </si>
  <si>
    <t>KALATGI</t>
  </si>
  <si>
    <t>KLT</t>
  </si>
  <si>
    <t>KALAY</t>
  </si>
  <si>
    <t>KLY</t>
  </si>
  <si>
    <t>KALE</t>
  </si>
  <si>
    <t>KLE</t>
  </si>
  <si>
    <t>KALMAMOL</t>
  </si>
  <si>
    <t>KLM</t>
  </si>
  <si>
    <t>KALNE</t>
  </si>
  <si>
    <t>KAL</t>
  </si>
  <si>
    <t>KALOBA TMP</t>
  </si>
  <si>
    <t>KAT</t>
  </si>
  <si>
    <t>KALSHE</t>
  </si>
  <si>
    <t>KLS</t>
  </si>
  <si>
    <t>KALVI TITA</t>
  </si>
  <si>
    <t>KLV</t>
  </si>
  <si>
    <t>KAMI/PNCHYT</t>
  </si>
  <si>
    <t>KPT</t>
  </si>
  <si>
    <t>KAMORCOND</t>
  </si>
  <si>
    <t>KMC</t>
  </si>
  <si>
    <t>KANDOL TMP</t>
  </si>
  <si>
    <t>KDL</t>
  </si>
  <si>
    <t>KANGWADA</t>
  </si>
  <si>
    <t>KGW</t>
  </si>
  <si>
    <t>KANIBAG</t>
  </si>
  <si>
    <t>KNB</t>
  </si>
  <si>
    <t>KANKAVLI</t>
  </si>
  <si>
    <t>KNV</t>
  </si>
  <si>
    <t>KANKERI</t>
  </si>
  <si>
    <t>KKR</t>
  </si>
  <si>
    <t>KANKUMBI</t>
  </si>
  <si>
    <t>KKB</t>
  </si>
  <si>
    <t>KANUR</t>
  </si>
  <si>
    <t>KNR</t>
  </si>
  <si>
    <t>KAPILESHWAR</t>
  </si>
  <si>
    <t>KPL</t>
  </si>
  <si>
    <t>KARABHAT</t>
  </si>
  <si>
    <t>KBT</t>
  </si>
  <si>
    <t>KARANZOL</t>
  </si>
  <si>
    <t>KZL</t>
  </si>
  <si>
    <t>KARAPUR</t>
  </si>
  <si>
    <t>KRA</t>
  </si>
  <si>
    <t>KARAPUR PHC</t>
  </si>
  <si>
    <t>KPH</t>
  </si>
  <si>
    <t>KARAPUR TSK</t>
  </si>
  <si>
    <t>KTK</t>
  </si>
  <si>
    <t>KARASWADA</t>
  </si>
  <si>
    <t>KWD</t>
  </si>
  <si>
    <t>KARAY</t>
  </si>
  <si>
    <t>KRY</t>
  </si>
  <si>
    <t>KAREKHAJAN</t>
  </si>
  <si>
    <t>KRZ</t>
  </si>
  <si>
    <t>KARLI</t>
  </si>
  <si>
    <t>KLI</t>
  </si>
  <si>
    <t>KARMALI</t>
  </si>
  <si>
    <t>KMI</t>
  </si>
  <si>
    <t>KARMANE</t>
  </si>
  <si>
    <t>KAR</t>
  </si>
  <si>
    <t>KARNALE</t>
  </si>
  <si>
    <t>KNL</t>
  </si>
  <si>
    <t>KARSHIMOL</t>
  </si>
  <si>
    <t>KRS</t>
  </si>
  <si>
    <t>KARULWADA</t>
  </si>
  <si>
    <t>KRU</t>
  </si>
  <si>
    <t>KARVE</t>
  </si>
  <si>
    <t>KRV</t>
  </si>
  <si>
    <t>KARWAR</t>
  </si>
  <si>
    <t>KRW</t>
  </si>
  <si>
    <t>KASAL</t>
  </si>
  <si>
    <t>KSL</t>
  </si>
  <si>
    <t>KASARPAL</t>
  </si>
  <si>
    <t>KSP</t>
  </si>
  <si>
    <t>Kasturba HS</t>
  </si>
  <si>
    <t>KAS</t>
  </si>
  <si>
    <t>KATEBAG</t>
  </si>
  <si>
    <t>BAG</t>
  </si>
  <si>
    <t>KATTA</t>
  </si>
  <si>
    <t>KTT</t>
  </si>
  <si>
    <t>KAVLE TEMPL</t>
  </si>
  <si>
    <t>KVL</t>
  </si>
  <si>
    <t>KAWEKUTTI</t>
  </si>
  <si>
    <t>KWE</t>
  </si>
  <si>
    <t>KAWTAL</t>
  </si>
  <si>
    <t>KWT</t>
  </si>
  <si>
    <t>KDPR S. TMP</t>
  </si>
  <si>
    <t>KST</t>
  </si>
  <si>
    <t>KEL JUNCTIN</t>
  </si>
  <si>
    <t>KLJ</t>
  </si>
  <si>
    <t>KELINI</t>
  </si>
  <si>
    <t>KEL</t>
  </si>
  <si>
    <t>KELOSI</t>
  </si>
  <si>
    <t>KOS</t>
  </si>
  <si>
    <t>KELUS</t>
  </si>
  <si>
    <t>KUS</t>
  </si>
  <si>
    <t>KELVONA</t>
  </si>
  <si>
    <t>KVN</t>
  </si>
  <si>
    <t>KENDRIYA VIDYALAY 1</t>
  </si>
  <si>
    <t>KV1</t>
  </si>
  <si>
    <t>KENDRIYA VIDYALAY 2</t>
  </si>
  <si>
    <t>KV2</t>
  </si>
  <si>
    <t>KEPKARWADA</t>
  </si>
  <si>
    <t>KPD</t>
  </si>
  <si>
    <t>KER</t>
  </si>
  <si>
    <t>KERE DVKD</t>
  </si>
  <si>
    <t>KRM</t>
  </si>
  <si>
    <t>KERI</t>
  </si>
  <si>
    <t>KRI</t>
  </si>
  <si>
    <t>KERI CHURCH</t>
  </si>
  <si>
    <t>KRX</t>
  </si>
  <si>
    <t>KERI TEMPLE</t>
  </si>
  <si>
    <t>KTE</t>
  </si>
  <si>
    <t>KERI TOLL N</t>
  </si>
  <si>
    <t>TOL</t>
  </si>
  <si>
    <t>Kevnem</t>
  </si>
  <si>
    <t>KVM</t>
  </si>
  <si>
    <t>KHADKI</t>
  </si>
  <si>
    <t>KHD</t>
  </si>
  <si>
    <t>KHAJNE</t>
  </si>
  <si>
    <t>KHJ</t>
  </si>
  <si>
    <t>KHANAPUR</t>
  </si>
  <si>
    <t>KNP</t>
  </si>
  <si>
    <t>KHANDEPAR</t>
  </si>
  <si>
    <t>KND</t>
  </si>
  <si>
    <t>KHANDIR</t>
  </si>
  <si>
    <t>KNI</t>
  </si>
  <si>
    <t>Khandola</t>
  </si>
  <si>
    <t>KHL</t>
  </si>
  <si>
    <t>Khandola Ferry</t>
  </si>
  <si>
    <t>KHF</t>
  </si>
  <si>
    <t>Khandola Govt. College</t>
  </si>
  <si>
    <t>KGC</t>
  </si>
  <si>
    <t>KHANGUINIM</t>
  </si>
  <si>
    <t>KNG</t>
  </si>
  <si>
    <t>KHARGAL</t>
  </si>
  <si>
    <t>KHG</t>
  </si>
  <si>
    <t>KHARWADE</t>
  </si>
  <si>
    <t>KHA</t>
  </si>
  <si>
    <t>KHIREE</t>
  </si>
  <si>
    <t>KHR</t>
  </si>
  <si>
    <t>KHODGINI</t>
  </si>
  <si>
    <t>KDG</t>
  </si>
  <si>
    <t>KHODYE</t>
  </si>
  <si>
    <t>KDY</t>
  </si>
  <si>
    <t>KHOKRL TITA</t>
  </si>
  <si>
    <t>KHK</t>
  </si>
  <si>
    <t>KHORJUVEM</t>
  </si>
  <si>
    <t>KJM</t>
  </si>
  <si>
    <t>KHORJVE BDG</t>
  </si>
  <si>
    <t>KJB</t>
  </si>
  <si>
    <t>KHORJVE CLB</t>
  </si>
  <si>
    <t>KJC</t>
  </si>
  <si>
    <t>KHORLIM</t>
  </si>
  <si>
    <t>KHO</t>
  </si>
  <si>
    <t>KHOTODE</t>
  </si>
  <si>
    <t>KTD</t>
  </si>
  <si>
    <t>KHUTWAL</t>
  </si>
  <si>
    <t>KHT</t>
  </si>
  <si>
    <t>KIKKERI</t>
  </si>
  <si>
    <t>KIK</t>
  </si>
  <si>
    <t>KIRANPANI</t>
  </si>
  <si>
    <t>KIR</t>
  </si>
  <si>
    <t>KIRLPAL</t>
  </si>
  <si>
    <t>KRP</t>
  </si>
  <si>
    <t>KNDRI VIDYA</t>
  </si>
  <si>
    <t>KVP</t>
  </si>
  <si>
    <t>KODAL</t>
  </si>
  <si>
    <t>KOD</t>
  </si>
  <si>
    <t>KOLHAPUR</t>
  </si>
  <si>
    <t>KLP</t>
  </si>
  <si>
    <t>KONADI</t>
  </si>
  <si>
    <t>KON</t>
  </si>
  <si>
    <t>KONAL KATTA</t>
  </si>
  <si>
    <t>KNT</t>
  </si>
  <si>
    <t>KONDURA TIT</t>
  </si>
  <si>
    <t>KDR</t>
  </si>
  <si>
    <t>KONDWADA</t>
  </si>
  <si>
    <t>KDW</t>
  </si>
  <si>
    <t>KONSHEM</t>
  </si>
  <si>
    <t>KNX</t>
  </si>
  <si>
    <t>KOPPAL</t>
  </si>
  <si>
    <t>KOP</t>
  </si>
  <si>
    <t>KORGAO</t>
  </si>
  <si>
    <t>KGO</t>
  </si>
  <si>
    <t>KORJAI</t>
  </si>
  <si>
    <t>KRJ</t>
  </si>
  <si>
    <t>KOTHAMBI</t>
  </si>
  <si>
    <t>KTM</t>
  </si>
  <si>
    <t>KOTHAMBI X</t>
  </si>
  <si>
    <t>KTX</t>
  </si>
  <si>
    <t>KOTMBI/SURL</t>
  </si>
  <si>
    <t>KTB</t>
  </si>
  <si>
    <t>KRI PANCHYT</t>
  </si>
  <si>
    <t>KPY</t>
  </si>
  <si>
    <t>KSRL/BRLA X</t>
  </si>
  <si>
    <t>BRX</t>
  </si>
  <si>
    <t>KUCHELI</t>
  </si>
  <si>
    <t>KCL</t>
  </si>
  <si>
    <t>KUDAL</t>
  </si>
  <si>
    <t>KUD</t>
  </si>
  <si>
    <t>KUDAS TITA</t>
  </si>
  <si>
    <t>KDS</t>
  </si>
  <si>
    <t>KUDCHIRE</t>
  </si>
  <si>
    <t>KDC</t>
  </si>
  <si>
    <t>KUDCHRE JNC</t>
  </si>
  <si>
    <t>KJN</t>
  </si>
  <si>
    <t>KUDCHRE TMP</t>
  </si>
  <si>
    <t>KDT</t>
  </si>
  <si>
    <t>KUDNE</t>
  </si>
  <si>
    <t>KDN</t>
  </si>
  <si>
    <t>KUDNE TMP</t>
  </si>
  <si>
    <t>KTP</t>
  </si>
  <si>
    <t>KULAN</t>
  </si>
  <si>
    <t>KLN</t>
  </si>
  <si>
    <t>KUMARKHAN</t>
  </si>
  <si>
    <t>KHN</t>
  </si>
  <si>
    <t>KUMARWADA</t>
  </si>
  <si>
    <t>KUM</t>
  </si>
  <si>
    <t>KUMBARDA</t>
  </si>
  <si>
    <t>KBR</t>
  </si>
  <si>
    <t>KUMBHARJUA</t>
  </si>
  <si>
    <t>KMJ</t>
  </si>
  <si>
    <t>Kumbharjua Gawant</t>
  </si>
  <si>
    <t>KMG</t>
  </si>
  <si>
    <t>KUMBHARMATH</t>
  </si>
  <si>
    <t>KMB</t>
  </si>
  <si>
    <t>KUMTA</t>
  </si>
  <si>
    <t>KTA</t>
  </si>
  <si>
    <t>KUMTHAL</t>
  </si>
  <si>
    <t>KML</t>
  </si>
  <si>
    <t>KUMYACHOWAL</t>
  </si>
  <si>
    <t>KYW</t>
  </si>
  <si>
    <t>KUMYAGAL</t>
  </si>
  <si>
    <t>KMY</t>
  </si>
  <si>
    <t>KUMYAKADE</t>
  </si>
  <si>
    <t>KYK</t>
  </si>
  <si>
    <t>KUMYAMAL</t>
  </si>
  <si>
    <t>KMM</t>
  </si>
  <si>
    <t>KUNDAI</t>
  </si>
  <si>
    <t>KDM</t>
  </si>
  <si>
    <t>Kundai Dharjewado</t>
  </si>
  <si>
    <t>KDH</t>
  </si>
  <si>
    <t>Kundai Industrial Estate</t>
  </si>
  <si>
    <t>KDI</t>
  </si>
  <si>
    <t>KUNKAVLI</t>
  </si>
  <si>
    <t>KKV</t>
  </si>
  <si>
    <t>KUPAR</t>
  </si>
  <si>
    <t>KPR</t>
  </si>
  <si>
    <t>KUSKEM</t>
  </si>
  <si>
    <t>KSK</t>
  </si>
  <si>
    <t>L.D. SMNT</t>
  </si>
  <si>
    <t>LDS</t>
  </si>
  <si>
    <t>LADFE</t>
  </si>
  <si>
    <t>LDF</t>
  </si>
  <si>
    <t>LAKAKI/PALI</t>
  </si>
  <si>
    <t>LPI</t>
  </si>
  <si>
    <t>LAKERE</t>
  </si>
  <si>
    <t>LKR</t>
  </si>
  <si>
    <t>LAKERI</t>
  </si>
  <si>
    <t>LAK</t>
  </si>
  <si>
    <t>LAXIMI TMP</t>
  </si>
  <si>
    <t>LXT</t>
  </si>
  <si>
    <t>LENNY HOUSE</t>
  </si>
  <si>
    <t>LNH</t>
  </si>
  <si>
    <t>LINGSURU</t>
  </si>
  <si>
    <t>LGS</t>
  </si>
  <si>
    <t>LOKAPUR</t>
  </si>
  <si>
    <t>LPR</t>
  </si>
  <si>
    <t>LOLYE</t>
  </si>
  <si>
    <t>LOL</t>
  </si>
  <si>
    <t>LONDA</t>
  </si>
  <si>
    <t>LND</t>
  </si>
  <si>
    <t>LOTULIM</t>
  </si>
  <si>
    <t>LTM</t>
  </si>
  <si>
    <t>M.BEACH CRO</t>
  </si>
  <si>
    <t>BCX</t>
  </si>
  <si>
    <t>MACAZAN</t>
  </si>
  <si>
    <t>MCZ</t>
  </si>
  <si>
    <t>MADANGIRI</t>
  </si>
  <si>
    <t>MND</t>
  </si>
  <si>
    <t>MADDER</t>
  </si>
  <si>
    <t>MDD</t>
  </si>
  <si>
    <t>MADEL</t>
  </si>
  <si>
    <t>MDL</t>
  </si>
  <si>
    <t>MADEL FERRY</t>
  </si>
  <si>
    <t>MDF</t>
  </si>
  <si>
    <t>MADHUBAN</t>
  </si>
  <si>
    <t>MDB</t>
  </si>
  <si>
    <t>MADKAI</t>
  </si>
  <si>
    <t>MDK</t>
  </si>
  <si>
    <t>MADKAI/B.P</t>
  </si>
  <si>
    <t>MBP</t>
  </si>
  <si>
    <t>MADLAMAZ</t>
  </si>
  <si>
    <t>MMZ</t>
  </si>
  <si>
    <t>MADURA DEVL</t>
  </si>
  <si>
    <t>MDV</t>
  </si>
  <si>
    <t>MAHAKHAJAN</t>
  </si>
  <si>
    <t>MKJ</t>
  </si>
  <si>
    <t>MAHOL</t>
  </si>
  <si>
    <t>MHO</t>
  </si>
  <si>
    <t>MAINA</t>
  </si>
  <si>
    <t>MAN</t>
  </si>
  <si>
    <t>MAINA SEZA</t>
  </si>
  <si>
    <t>MSZ</t>
  </si>
  <si>
    <t>MAINGINE</t>
  </si>
  <si>
    <t>MGN</t>
  </si>
  <si>
    <t>MAJORDA</t>
  </si>
  <si>
    <t>MJD</t>
  </si>
  <si>
    <t>MALAR</t>
  </si>
  <si>
    <t>MLR</t>
  </si>
  <si>
    <t>MALEWAD</t>
  </si>
  <si>
    <t>MWD</t>
  </si>
  <si>
    <t>MALGAO BZR</t>
  </si>
  <si>
    <t>MBZ</t>
  </si>
  <si>
    <t>MALGAO RLY</t>
  </si>
  <si>
    <t>MGR</t>
  </si>
  <si>
    <t>MALIM</t>
  </si>
  <si>
    <t>MLI</t>
  </si>
  <si>
    <t>MALLIKARJUN</t>
  </si>
  <si>
    <t>MLK</t>
  </si>
  <si>
    <t>MALOLI</t>
  </si>
  <si>
    <t>MLL</t>
  </si>
  <si>
    <t>MALPAN</t>
  </si>
  <si>
    <t>MPL</t>
  </si>
  <si>
    <t>MALPE</t>
  </si>
  <si>
    <t>MLP</t>
  </si>
  <si>
    <t>MALVAN</t>
  </si>
  <si>
    <t>MLV</t>
  </si>
  <si>
    <t>MANDOPA CROSS</t>
  </si>
  <si>
    <t>MNC</t>
  </si>
  <si>
    <t>MANDRE MDMZ</t>
  </si>
  <si>
    <t>MDM</t>
  </si>
  <si>
    <t>MANDTITA</t>
  </si>
  <si>
    <t>MDT</t>
  </si>
  <si>
    <t>MANDUR TITO</t>
  </si>
  <si>
    <t>MTO</t>
  </si>
  <si>
    <t>MANERI</t>
  </si>
  <si>
    <t>MNR</t>
  </si>
  <si>
    <t>MANGAL</t>
  </si>
  <si>
    <t>MLN</t>
  </si>
  <si>
    <t>MANGAL FO G</t>
  </si>
  <si>
    <t>MFG</t>
  </si>
  <si>
    <t>MANGESHI</t>
  </si>
  <si>
    <t>MGS</t>
  </si>
  <si>
    <t>MANKE</t>
  </si>
  <si>
    <t>MNK</t>
  </si>
  <si>
    <t>MANSHER</t>
  </si>
  <si>
    <t>MSR</t>
  </si>
  <si>
    <t>MAPA</t>
  </si>
  <si>
    <t>MAP</t>
  </si>
  <si>
    <t>MAPUSA</t>
  </si>
  <si>
    <t>MPS</t>
  </si>
  <si>
    <t>MARATHWADA</t>
  </si>
  <si>
    <t>MTW</t>
  </si>
  <si>
    <t>MARCEL</t>
  </si>
  <si>
    <t>MRC</t>
  </si>
  <si>
    <t>MARDOL</t>
  </si>
  <si>
    <t>MDO</t>
  </si>
  <si>
    <t>MARGAO</t>
  </si>
  <si>
    <t>MRG</t>
  </si>
  <si>
    <t>MARGAO MKT</t>
  </si>
  <si>
    <t>MRK</t>
  </si>
  <si>
    <t>MARGAO PWD</t>
  </si>
  <si>
    <t>PWD</t>
  </si>
  <si>
    <t>MARICO</t>
  </si>
  <si>
    <t>MCO</t>
  </si>
  <si>
    <t>MARITA BAKR</t>
  </si>
  <si>
    <t>MBR</t>
  </si>
  <si>
    <t>MARNA</t>
  </si>
  <si>
    <t>MRN</t>
  </si>
  <si>
    <t>MARUTI TMP</t>
  </si>
  <si>
    <t>MRT</t>
  </si>
  <si>
    <t>MARWADA</t>
  </si>
  <si>
    <t>MRW</t>
  </si>
  <si>
    <t>Masan De Amorio(Panjim)</t>
  </si>
  <si>
    <t>MSD</t>
  </si>
  <si>
    <t>MASHEM</t>
  </si>
  <si>
    <t>MSM</t>
  </si>
  <si>
    <t>MASJID/BEND</t>
  </si>
  <si>
    <t>MAS</t>
  </si>
  <si>
    <t>MATIMOL</t>
  </si>
  <si>
    <t>MTM</t>
  </si>
  <si>
    <t>MATNE</t>
  </si>
  <si>
    <t>MTN</t>
  </si>
  <si>
    <t>MATVE</t>
  </si>
  <si>
    <t>MTV</t>
  </si>
  <si>
    <t>MAULINGE</t>
  </si>
  <si>
    <t>MGD</t>
  </si>
  <si>
    <t>MUL</t>
  </si>
  <si>
    <t>MAXEM</t>
  </si>
  <si>
    <t>MXN</t>
  </si>
  <si>
    <t>MAYARGAL</t>
  </si>
  <si>
    <t>MAY</t>
  </si>
  <si>
    <t>MAYE PNCHYT</t>
  </si>
  <si>
    <t>MPC</t>
  </si>
  <si>
    <t>MAYE TISK</t>
  </si>
  <si>
    <t>MTK</t>
  </si>
  <si>
    <t>MAYEM JUNC</t>
  </si>
  <si>
    <t>MYJ</t>
  </si>
  <si>
    <t>MAYEM LAKE</t>
  </si>
  <si>
    <t>MYM</t>
  </si>
  <si>
    <t>MAZALI</t>
  </si>
  <si>
    <t>MZL</t>
  </si>
  <si>
    <t>MAZGAO/NALA</t>
  </si>
  <si>
    <t>MNN</t>
  </si>
  <si>
    <t>MDNI/VP.PLR</t>
  </si>
  <si>
    <t>VPP</t>
  </si>
  <si>
    <t>MENKURE</t>
  </si>
  <si>
    <t>MEN</t>
  </si>
  <si>
    <t>MERCES</t>
  </si>
  <si>
    <t>MER</t>
  </si>
  <si>
    <t>Merces School</t>
  </si>
  <si>
    <t>MSL</t>
  </si>
  <si>
    <t>MES COLLEGE</t>
  </si>
  <si>
    <t>MEL</t>
  </si>
  <si>
    <t>METASTRIP</t>
  </si>
  <si>
    <t>MTS</t>
  </si>
  <si>
    <t>MHADAI</t>
  </si>
  <si>
    <t>MHA</t>
  </si>
  <si>
    <t>MHALSA SCHOOL</t>
  </si>
  <si>
    <t>MHS</t>
  </si>
  <si>
    <t>MHALWADA</t>
  </si>
  <si>
    <t>MHW</t>
  </si>
  <si>
    <t>MHAPAN</t>
  </si>
  <si>
    <t>MPN</t>
  </si>
  <si>
    <t>MHAUSHI</t>
  </si>
  <si>
    <t>MSH</t>
  </si>
  <si>
    <t>MIDC JUNCTN</t>
  </si>
  <si>
    <t>IDC</t>
  </si>
  <si>
    <t>MIRAJ</t>
  </si>
  <si>
    <t>MRJ</t>
  </si>
  <si>
    <t>MIRAMAR BCH</t>
  </si>
  <si>
    <t>MRM</t>
  </si>
  <si>
    <t>MIRJAN</t>
  </si>
  <si>
    <t>MJN</t>
  </si>
  <si>
    <t>MLGAO G.WAD</t>
  </si>
  <si>
    <t>MGW</t>
  </si>
  <si>
    <t>MLPE/MNCHE</t>
  </si>
  <si>
    <t>MCH</t>
  </si>
  <si>
    <t>MNSH/ZARI</t>
  </si>
  <si>
    <t>MNS</t>
  </si>
  <si>
    <t>MOIRA BRDG</t>
  </si>
  <si>
    <t>MBG</t>
  </si>
  <si>
    <t>MOIRA CLUB</t>
  </si>
  <si>
    <t>MCL</t>
  </si>
  <si>
    <t>MOITEM</t>
  </si>
  <si>
    <t>MOI</t>
  </si>
  <si>
    <t>MOKHARD</t>
  </si>
  <si>
    <t>MKD</t>
  </si>
  <si>
    <t>MOLKOPON</t>
  </si>
  <si>
    <t>MKP</t>
  </si>
  <si>
    <t>MOLKORNEM</t>
  </si>
  <si>
    <t>MKR</t>
  </si>
  <si>
    <t>MOLLAR</t>
  </si>
  <si>
    <t>MLA</t>
  </si>
  <si>
    <t>MOLLEM</t>
  </si>
  <si>
    <t>MLM</t>
  </si>
  <si>
    <t>MOLLOREM</t>
  </si>
  <si>
    <t>MLO</t>
  </si>
  <si>
    <t>MONICA VADO</t>
  </si>
  <si>
    <t>MCV</t>
  </si>
  <si>
    <t>MOP. P.WADA</t>
  </si>
  <si>
    <t>MPW</t>
  </si>
  <si>
    <t>MOPA</t>
  </si>
  <si>
    <t>MOP</t>
  </si>
  <si>
    <t>MORGAO</t>
  </si>
  <si>
    <t>MOG</t>
  </si>
  <si>
    <t>MORJI DEULW</t>
  </si>
  <si>
    <t>MDU</t>
  </si>
  <si>
    <t>MORJI SCHOL</t>
  </si>
  <si>
    <t>MSC</t>
  </si>
  <si>
    <t>MORJI TMPLE</t>
  </si>
  <si>
    <t>MJI</t>
  </si>
  <si>
    <t>MORLE</t>
  </si>
  <si>
    <t>MRL</t>
  </si>
  <si>
    <t>MORLE COLNY</t>
  </si>
  <si>
    <t>MOC</t>
  </si>
  <si>
    <t>MORLLEM</t>
  </si>
  <si>
    <t>MLE</t>
  </si>
  <si>
    <t>MORLLEM GAO</t>
  </si>
  <si>
    <t>MOR</t>
  </si>
  <si>
    <t>MORPIRLA</t>
  </si>
  <si>
    <t>MPR</t>
  </si>
  <si>
    <t>Moula</t>
  </si>
  <si>
    <t>MOU</t>
  </si>
  <si>
    <t>MPS COURT</t>
  </si>
  <si>
    <t>MCT</t>
  </si>
  <si>
    <t>MPT HOSPTL</t>
  </si>
  <si>
    <t>MPT</t>
  </si>
  <si>
    <t>MRF</t>
  </si>
  <si>
    <t>MRG RLY STN</t>
  </si>
  <si>
    <t>MRS</t>
  </si>
  <si>
    <t>MUDDEBEHAL</t>
  </si>
  <si>
    <t>MDE</t>
  </si>
  <si>
    <t>MUDDER/PDWD</t>
  </si>
  <si>
    <t>PDD</t>
  </si>
  <si>
    <t>MUDDR/PDWDA</t>
  </si>
  <si>
    <t>MDR</t>
  </si>
  <si>
    <t>MUDGAL</t>
  </si>
  <si>
    <t>MDG</t>
  </si>
  <si>
    <t>MUDHOL</t>
  </si>
  <si>
    <t>MDH</t>
  </si>
  <si>
    <t>MULGAO</t>
  </si>
  <si>
    <t>MGO</t>
  </si>
  <si>
    <t>MULGAO B/S</t>
  </si>
  <si>
    <t>MLG</t>
  </si>
  <si>
    <t>MULGAO TMP</t>
  </si>
  <si>
    <t>MTP</t>
  </si>
  <si>
    <t>MUMBAI</t>
  </si>
  <si>
    <t>MUM</t>
  </si>
  <si>
    <t>MUNANG</t>
  </si>
  <si>
    <t>MNG</t>
  </si>
  <si>
    <t>MUNGUL</t>
  </si>
  <si>
    <t>MUN</t>
  </si>
  <si>
    <t>MURDI</t>
  </si>
  <si>
    <t>MUD</t>
  </si>
  <si>
    <t>MURGE</t>
  </si>
  <si>
    <t>MGE</t>
  </si>
  <si>
    <t>MURIDA</t>
  </si>
  <si>
    <t>MRD</t>
  </si>
  <si>
    <t>MURIDA/CLTA</t>
  </si>
  <si>
    <t>MJC</t>
  </si>
  <si>
    <t>MURMUNE</t>
  </si>
  <si>
    <t>MMN</t>
  </si>
  <si>
    <t>Mushtifund(Cujira)</t>
  </si>
  <si>
    <t>MUS</t>
  </si>
  <si>
    <t>MUTAL</t>
  </si>
  <si>
    <t>MTH</t>
  </si>
  <si>
    <t>MUXER B/S</t>
  </si>
  <si>
    <t>MXB</t>
  </si>
  <si>
    <t>MYSURU</t>
  </si>
  <si>
    <t>MSU</t>
  </si>
  <si>
    <t>NACHNL PNCH</t>
  </si>
  <si>
    <t>NPH</t>
  </si>
  <si>
    <t>NACHNOLA</t>
  </si>
  <si>
    <t>NHN</t>
  </si>
  <si>
    <t>NADORA</t>
  </si>
  <si>
    <t>NDO</t>
  </si>
  <si>
    <t>Nagali</t>
  </si>
  <si>
    <t>NAG</t>
  </si>
  <si>
    <t>NAGANWADI</t>
  </si>
  <si>
    <t>NGN</t>
  </si>
  <si>
    <t>NAGARGALI</t>
  </si>
  <si>
    <t>NGL</t>
  </si>
  <si>
    <t>NAGARGAO</t>
  </si>
  <si>
    <t>NGO</t>
  </si>
  <si>
    <t>NAGZAR</t>
  </si>
  <si>
    <t>NZR</t>
  </si>
  <si>
    <t>NAIBAG</t>
  </si>
  <si>
    <t>NBG</t>
  </si>
  <si>
    <t>NAICHIAD</t>
  </si>
  <si>
    <t>NCD</t>
  </si>
  <si>
    <t>NAIKWADA</t>
  </si>
  <si>
    <t>NIK</t>
  </si>
  <si>
    <t>NANACHIPANI</t>
  </si>
  <si>
    <t>NNP</t>
  </si>
  <si>
    <t>NANDGAON</t>
  </si>
  <si>
    <t>NNG</t>
  </si>
  <si>
    <t>NANDIGUNDI</t>
  </si>
  <si>
    <t>NDG</t>
  </si>
  <si>
    <t>NANELI</t>
  </si>
  <si>
    <t>NNL</t>
  </si>
  <si>
    <t>NANGAO</t>
  </si>
  <si>
    <t>NAN</t>
  </si>
  <si>
    <t>NANGARBHAT</t>
  </si>
  <si>
    <t>NGB</t>
  </si>
  <si>
    <t>NANODA</t>
  </si>
  <si>
    <t>NND</t>
  </si>
  <si>
    <t>NANORA</t>
  </si>
  <si>
    <t>NNR</t>
  </si>
  <si>
    <t>NANUS</t>
  </si>
  <si>
    <t>NNS</t>
  </si>
  <si>
    <t>NAQUERIM</t>
  </si>
  <si>
    <t>NQR</t>
  </si>
  <si>
    <t>NARVA</t>
  </si>
  <si>
    <t>NAR</t>
  </si>
  <si>
    <t>NARVA FERRY</t>
  </si>
  <si>
    <t>NRV</t>
  </si>
  <si>
    <t>NARVA SCHOL</t>
  </si>
  <si>
    <t>NSC</t>
  </si>
  <si>
    <t>NATINL CLUB</t>
  </si>
  <si>
    <t>NCB</t>
  </si>
  <si>
    <t>NAVA WADA</t>
  </si>
  <si>
    <t>NVW</t>
  </si>
  <si>
    <t>NAVE</t>
  </si>
  <si>
    <t>NVE</t>
  </si>
  <si>
    <t>NAVELI</t>
  </si>
  <si>
    <t>NVI</t>
  </si>
  <si>
    <t>NAVELIM</t>
  </si>
  <si>
    <t>NVY</t>
  </si>
  <si>
    <t>NAVLI P.HOS</t>
  </si>
  <si>
    <t>NHO</t>
  </si>
  <si>
    <t>NAVNAGAR</t>
  </si>
  <si>
    <t>NAV</t>
  </si>
  <si>
    <t>NAVSHI</t>
  </si>
  <si>
    <t>NVS</t>
  </si>
  <si>
    <t>NDA MADANI</t>
  </si>
  <si>
    <t>NMD</t>
  </si>
  <si>
    <t>NDA WADI</t>
  </si>
  <si>
    <t>WDI</t>
  </si>
  <si>
    <t>NERURPAR</t>
  </si>
  <si>
    <t>NPR</t>
  </si>
  <si>
    <t>NESSARGI</t>
  </si>
  <si>
    <t>NSG</t>
  </si>
  <si>
    <t>NESTLE</t>
  </si>
  <si>
    <t>NST</t>
  </si>
  <si>
    <t>NETARDE</t>
  </si>
  <si>
    <t>NTD</t>
  </si>
  <si>
    <t>NETURLIM</t>
  </si>
  <si>
    <t>NTL</t>
  </si>
  <si>
    <t>NEURA</t>
  </si>
  <si>
    <t>NUR</t>
  </si>
  <si>
    <t>NEW VADDEM</t>
  </si>
  <si>
    <t>NVD</t>
  </si>
  <si>
    <t>NEW VADDEM SCHOOL</t>
  </si>
  <si>
    <t>NMS</t>
  </si>
  <si>
    <t>NEW WADA</t>
  </si>
  <si>
    <t>NEW</t>
  </si>
  <si>
    <t>NGSI/M.LXMI</t>
  </si>
  <si>
    <t>NML</t>
  </si>
  <si>
    <t>NGVE/N.CROS</t>
  </si>
  <si>
    <t>NGV</t>
  </si>
  <si>
    <t>NHAVELI</t>
  </si>
  <si>
    <t>NHV</t>
  </si>
  <si>
    <t>NHAVELI TMP</t>
  </si>
  <si>
    <t>NVT</t>
  </si>
  <si>
    <t>NIGAL JUNC</t>
  </si>
  <si>
    <t>NGJ</t>
  </si>
  <si>
    <t>NIPPANI</t>
  </si>
  <si>
    <t>NPN</t>
  </si>
  <si>
    <t>NIRANKAL</t>
  </si>
  <si>
    <t>NRK</t>
  </si>
  <si>
    <t>NIRWADE</t>
  </si>
  <si>
    <t>NWD</t>
  </si>
  <si>
    <t>NKL PST OFF</t>
  </si>
  <si>
    <t>NRO</t>
  </si>
  <si>
    <t>NOWNAGAR</t>
  </si>
  <si>
    <t>NGR</t>
  </si>
  <si>
    <t>NUEM</t>
  </si>
  <si>
    <t>NUE</t>
  </si>
  <si>
    <t>NUSI ACADMY</t>
  </si>
  <si>
    <t>NSI</t>
  </si>
  <si>
    <t>NUVEM</t>
  </si>
  <si>
    <t>NUV</t>
  </si>
  <si>
    <t>NUVEM AC V</t>
  </si>
  <si>
    <t>NUM</t>
  </si>
  <si>
    <t>O GOA XVR A</t>
  </si>
  <si>
    <t>OGX</t>
  </si>
  <si>
    <t>ODAR</t>
  </si>
  <si>
    <t>ODR</t>
  </si>
  <si>
    <t>OLAULIM</t>
  </si>
  <si>
    <t>OLM</t>
  </si>
  <si>
    <t>OLD BAMBOLI</t>
  </si>
  <si>
    <t>OBL</t>
  </si>
  <si>
    <t>OLD GOA</t>
  </si>
  <si>
    <t>OLD</t>
  </si>
  <si>
    <t>OLD GOA FRY</t>
  </si>
  <si>
    <t>OLF</t>
  </si>
  <si>
    <t>OLD SECRET</t>
  </si>
  <si>
    <t>OSC</t>
  </si>
  <si>
    <t>ORAS</t>
  </si>
  <si>
    <t>ORS</t>
  </si>
  <si>
    <t>ORDA VADDO</t>
  </si>
  <si>
    <t>OPA</t>
  </si>
  <si>
    <t>OSARGAO</t>
  </si>
  <si>
    <t>OSR</t>
  </si>
  <si>
    <t>OSHELBAG</t>
  </si>
  <si>
    <t>OBG</t>
  </si>
  <si>
    <t>OZARIM</t>
  </si>
  <si>
    <t>OZM</t>
  </si>
  <si>
    <t>OZRIM</t>
  </si>
  <si>
    <t>OZR</t>
  </si>
  <si>
    <t>OZRIM BRDGE</t>
  </si>
  <si>
    <t>OZB</t>
  </si>
  <si>
    <t>P. CHONSAI</t>
  </si>
  <si>
    <t>PCH</t>
  </si>
  <si>
    <t>P.HUSIG BRD</t>
  </si>
  <si>
    <t>PHU</t>
  </si>
  <si>
    <t>P.TEMPLE</t>
  </si>
  <si>
    <t>PTM</t>
  </si>
  <si>
    <t>PADDI</t>
  </si>
  <si>
    <t>PDI</t>
  </si>
  <si>
    <t>PADEL CANTN</t>
  </si>
  <si>
    <t>PCN</t>
  </si>
  <si>
    <t>PADELI</t>
  </si>
  <si>
    <t>PDL</t>
  </si>
  <si>
    <t>PADRIBHAT</t>
  </si>
  <si>
    <t>PBT</t>
  </si>
  <si>
    <t>PADVE</t>
  </si>
  <si>
    <t>PDE</t>
  </si>
  <si>
    <t>PAIKUL</t>
  </si>
  <si>
    <t>PKL</t>
  </si>
  <si>
    <t>PAITHAN</t>
  </si>
  <si>
    <t>PTN</t>
  </si>
  <si>
    <t>PAITHWADO</t>
  </si>
  <si>
    <t>PTH</t>
  </si>
  <si>
    <t>PAJENTAR</t>
  </si>
  <si>
    <t>FZT</t>
  </si>
  <si>
    <t>PAJIFOND</t>
  </si>
  <si>
    <t>PJF</t>
  </si>
  <si>
    <t>PAJIMOL</t>
  </si>
  <si>
    <t>PGM</t>
  </si>
  <si>
    <t>PALE</t>
  </si>
  <si>
    <t>PLE</t>
  </si>
  <si>
    <t>PALI</t>
  </si>
  <si>
    <t>PLI</t>
  </si>
  <si>
    <t>PALOTI/SHAL</t>
  </si>
  <si>
    <t>PSH</t>
  </si>
  <si>
    <t>PALSARE</t>
  </si>
  <si>
    <t>PLS</t>
  </si>
  <si>
    <t>PALYA</t>
  </si>
  <si>
    <t>PLA</t>
  </si>
  <si>
    <t>PALYA X</t>
  </si>
  <si>
    <t>PLX</t>
  </si>
  <si>
    <t>PALYE</t>
  </si>
  <si>
    <t>PLY</t>
  </si>
  <si>
    <t>PANAJI</t>
  </si>
  <si>
    <t>PNJ</t>
  </si>
  <si>
    <t>PANAJI ART AND CULTURE</t>
  </si>
  <si>
    <t>PAC</t>
  </si>
  <si>
    <t>PANAJI MKT</t>
  </si>
  <si>
    <t>MKT</t>
  </si>
  <si>
    <t>Panaji PWD</t>
  </si>
  <si>
    <t>APD</t>
  </si>
  <si>
    <t>PANARI</t>
  </si>
  <si>
    <t>PNI</t>
  </si>
  <si>
    <t>PANAS MALA</t>
  </si>
  <si>
    <t>PNM</t>
  </si>
  <si>
    <t>PANCHAYAT</t>
  </si>
  <si>
    <t>PCY</t>
  </si>
  <si>
    <t>PANCHWADI</t>
  </si>
  <si>
    <t>PAW</t>
  </si>
  <si>
    <t>PANDHARPUR</t>
  </si>
  <si>
    <t>PDP</t>
  </si>
  <si>
    <t>PANDUR</t>
  </si>
  <si>
    <t>PDR</t>
  </si>
  <si>
    <t>PANDVPURA</t>
  </si>
  <si>
    <t>PDV</t>
  </si>
  <si>
    <t>PANNA</t>
  </si>
  <si>
    <t>PNN</t>
  </si>
  <si>
    <t>PANNER</t>
  </si>
  <si>
    <t>PNR</t>
  </si>
  <si>
    <t>PANSULEM</t>
  </si>
  <si>
    <t>PSL</t>
  </si>
  <si>
    <t>PANVAL</t>
  </si>
  <si>
    <t>PVL</t>
  </si>
  <si>
    <t>PARASHTE</t>
  </si>
  <si>
    <t>PTE</t>
  </si>
  <si>
    <t>PARODA</t>
  </si>
  <si>
    <t>PRD</t>
  </si>
  <si>
    <t>PARRA</t>
  </si>
  <si>
    <t>PRR</t>
  </si>
  <si>
    <t>PARRA TINTO</t>
  </si>
  <si>
    <t>TTO</t>
  </si>
  <si>
    <t>PARSEM</t>
  </si>
  <si>
    <t>PRE</t>
  </si>
  <si>
    <t>PARTGAL</t>
  </si>
  <si>
    <t>PTG</t>
  </si>
  <si>
    <t>PARULA</t>
  </si>
  <si>
    <t>PRL</t>
  </si>
  <si>
    <t>PARVE</t>
  </si>
  <si>
    <t>PRM</t>
  </si>
  <si>
    <t>PARYE</t>
  </si>
  <si>
    <t>PRY</t>
  </si>
  <si>
    <t>PATNE FATA</t>
  </si>
  <si>
    <t>PTF</t>
  </si>
  <si>
    <t>PATRADEVI</t>
  </si>
  <si>
    <t>PTR</t>
  </si>
  <si>
    <t>PATTO</t>
  </si>
  <si>
    <t>PTO</t>
  </si>
  <si>
    <t>PATYEKADE</t>
  </si>
  <si>
    <t>PTK</t>
  </si>
  <si>
    <t>PAVSHI</t>
  </si>
  <si>
    <t>PVS</t>
  </si>
  <si>
    <t>PAZ</t>
  </si>
  <si>
    <t>PAZARKHAN</t>
  </si>
  <si>
    <t>PZK</t>
  </si>
  <si>
    <t>PDEM/KRWDA</t>
  </si>
  <si>
    <t>PDM</t>
  </si>
  <si>
    <t>PEDDEM</t>
  </si>
  <si>
    <t>PED</t>
  </si>
  <si>
    <t>PEDNE</t>
  </si>
  <si>
    <t>PDN</t>
  </si>
  <si>
    <t>PENDRI</t>
  </si>
  <si>
    <t>PRI</t>
  </si>
  <si>
    <t>People's HS</t>
  </si>
  <si>
    <t>PHS</t>
  </si>
  <si>
    <t>PERIUDAK</t>
  </si>
  <si>
    <t>PRU</t>
  </si>
  <si>
    <t>PES COLLEGE</t>
  </si>
  <si>
    <t>PES</t>
  </si>
  <si>
    <t>PETECHAWADA</t>
  </si>
  <si>
    <t>PTW</t>
  </si>
  <si>
    <t>PETTER</t>
  </si>
  <si>
    <t>PET</t>
  </si>
  <si>
    <t>PIKULE TITA</t>
  </si>
  <si>
    <t>PIK</t>
  </si>
  <si>
    <t>PILERNE IDC</t>
  </si>
  <si>
    <t>PIE</t>
  </si>
  <si>
    <t>PILGAO</t>
  </si>
  <si>
    <t>PLG</t>
  </si>
  <si>
    <t>PILLAR</t>
  </si>
  <si>
    <t>PLR</t>
  </si>
  <si>
    <t>PIRANWADI</t>
  </si>
  <si>
    <t>PRW</t>
  </si>
  <si>
    <t>PIRLA</t>
  </si>
  <si>
    <t>PIR</t>
  </si>
  <si>
    <t>PIRNA</t>
  </si>
  <si>
    <t>PNA</t>
  </si>
  <si>
    <t>PIRNI</t>
  </si>
  <si>
    <t>PRN</t>
  </si>
  <si>
    <t>PISSURLEM</t>
  </si>
  <si>
    <t>PSS</t>
  </si>
  <si>
    <t>PISURNEM</t>
  </si>
  <si>
    <t>PSM</t>
  </si>
  <si>
    <t>PMBRPA FERY</t>
  </si>
  <si>
    <t>PFR</t>
  </si>
  <si>
    <t>PNJ K.AKDMI</t>
  </si>
  <si>
    <t>KLA</t>
  </si>
  <si>
    <t>PODWAL</t>
  </si>
  <si>
    <t>POD</t>
  </si>
  <si>
    <t>POIGUINIM</t>
  </si>
  <si>
    <t>PGN</t>
  </si>
  <si>
    <t>POILO WADO</t>
  </si>
  <si>
    <t>POI</t>
  </si>
  <si>
    <t>POIRA</t>
  </si>
  <si>
    <t>PRA</t>
  </si>
  <si>
    <t>POKARBAO</t>
  </si>
  <si>
    <t>POK</t>
  </si>
  <si>
    <t>POLAKADE</t>
  </si>
  <si>
    <t>PLK</t>
  </si>
  <si>
    <t>POLAKODE</t>
  </si>
  <si>
    <t>PKO</t>
  </si>
  <si>
    <t>POLLEM</t>
  </si>
  <si>
    <t>PLL</t>
  </si>
  <si>
    <t>POLLEM BDR</t>
  </si>
  <si>
    <t>PBR</t>
  </si>
  <si>
    <t>POLYTECNIC</t>
  </si>
  <si>
    <t>POL</t>
  </si>
  <si>
    <t>POMBURPA</t>
  </si>
  <si>
    <t>PMB</t>
  </si>
  <si>
    <t>Pomporpa Ferry</t>
  </si>
  <si>
    <t>PBF</t>
  </si>
  <si>
    <t>PONDA</t>
  </si>
  <si>
    <t>PND</t>
  </si>
  <si>
    <t>PONDA TISK</t>
  </si>
  <si>
    <t>PTS</t>
  </si>
  <si>
    <t>PONDA YARD</t>
  </si>
  <si>
    <t>YRD</t>
  </si>
  <si>
    <t>POPAIDANDO</t>
  </si>
  <si>
    <t>PPD</t>
  </si>
  <si>
    <t>POPULAR HS (Margao)</t>
  </si>
  <si>
    <t>POP</t>
  </si>
  <si>
    <t>PORASKADE</t>
  </si>
  <si>
    <t>PKD</t>
  </si>
  <si>
    <t>PORTEM</t>
  </si>
  <si>
    <t>PRT</t>
  </si>
  <si>
    <t>PORVORIM</t>
  </si>
  <si>
    <t>POR</t>
  </si>
  <si>
    <t>POST OFFICE</t>
  </si>
  <si>
    <t>POS</t>
  </si>
  <si>
    <t>POSTAR</t>
  </si>
  <si>
    <t>PST</t>
  </si>
  <si>
    <t>POWERHOUSE</t>
  </si>
  <si>
    <t>PWH</t>
  </si>
  <si>
    <t>PRATAP NAGR</t>
  </si>
  <si>
    <t>PNG</t>
  </si>
  <si>
    <t>PRC MADLA</t>
  </si>
  <si>
    <t>PMD</t>
  </si>
  <si>
    <t xml:space="preserve">PRESENTATION SCHOOL </t>
  </si>
  <si>
    <t>PSC</t>
  </si>
  <si>
    <t>PRIOL</t>
  </si>
  <si>
    <t>PIO</t>
  </si>
  <si>
    <t>PRSHURM TMP</t>
  </si>
  <si>
    <t>PMT</t>
  </si>
  <si>
    <t>PRV BAZAR</t>
  </si>
  <si>
    <t>PRV</t>
  </si>
  <si>
    <t>PRV COPEL</t>
  </si>
  <si>
    <t>COP</t>
  </si>
  <si>
    <t>PRV WADAKAD</t>
  </si>
  <si>
    <t>PWK</t>
  </si>
  <si>
    <t>PRVDPT</t>
  </si>
  <si>
    <t>PDT</t>
  </si>
  <si>
    <t>PUNE</t>
  </si>
  <si>
    <t>PUN</t>
  </si>
  <si>
    <t>PURVA</t>
  </si>
  <si>
    <t>PUR</t>
  </si>
  <si>
    <t>PURVA HSPTL</t>
  </si>
  <si>
    <t>PHP</t>
  </si>
  <si>
    <t>Q. AMONA</t>
  </si>
  <si>
    <t>QAM</t>
  </si>
  <si>
    <t>QPM COURT</t>
  </si>
  <si>
    <t>QCT</t>
  </si>
  <si>
    <t>QUEPEM</t>
  </si>
  <si>
    <t>QPM</t>
  </si>
  <si>
    <t>QUITLA</t>
  </si>
  <si>
    <t>QTL</t>
  </si>
  <si>
    <t>QUITLA U</t>
  </si>
  <si>
    <t>QUU</t>
  </si>
  <si>
    <t>QUITOL</t>
  </si>
  <si>
    <t>QTO</t>
  </si>
  <si>
    <t>R TAKA/MUTA</t>
  </si>
  <si>
    <t>RKT</t>
  </si>
  <si>
    <t>R. PATTO</t>
  </si>
  <si>
    <t>RPT</t>
  </si>
  <si>
    <t>RADHANAGRI</t>
  </si>
  <si>
    <t>RDN</t>
  </si>
  <si>
    <t>RAI</t>
  </si>
  <si>
    <t>RAI AMYAKDE</t>
  </si>
  <si>
    <t>RAK</t>
  </si>
  <si>
    <t>RAICHUR</t>
  </si>
  <si>
    <t>RCH</t>
  </si>
  <si>
    <t>RAILWAY STN</t>
  </si>
  <si>
    <t>RLY</t>
  </si>
  <si>
    <t>RAILWAY X</t>
  </si>
  <si>
    <t>RLX</t>
  </si>
  <si>
    <t>RAJ BHAVAN</t>
  </si>
  <si>
    <t>RAJ</t>
  </si>
  <si>
    <t>RAJBAG</t>
  </si>
  <si>
    <t>RJB</t>
  </si>
  <si>
    <t>RAMESHWAR</t>
  </si>
  <si>
    <t>RAM</t>
  </si>
  <si>
    <t>RAMNAGAR</t>
  </si>
  <si>
    <t>RMN</t>
  </si>
  <si>
    <t>RAMNATHI</t>
  </si>
  <si>
    <t>RMT</t>
  </si>
  <si>
    <t>RAMPUR</t>
  </si>
  <si>
    <t>RMP</t>
  </si>
  <si>
    <t>RANBAMBOLI</t>
  </si>
  <si>
    <t>RBB</t>
  </si>
  <si>
    <t>RANKALA</t>
  </si>
  <si>
    <t>RNK</t>
  </si>
  <si>
    <t>RASSAIM DOK</t>
  </si>
  <si>
    <t>RDK</t>
  </si>
  <si>
    <t>RASSAIM FRY</t>
  </si>
  <si>
    <t>RAS</t>
  </si>
  <si>
    <t>RAVAN FATA</t>
  </si>
  <si>
    <t>RAV</t>
  </si>
  <si>
    <t>RAVONFOND</t>
  </si>
  <si>
    <t>RVD</t>
  </si>
  <si>
    <t>RAWANFOND</t>
  </si>
  <si>
    <t>RVF</t>
  </si>
  <si>
    <t>RBDR FERRY</t>
  </si>
  <si>
    <t>FRY</t>
  </si>
  <si>
    <t>RBDR SCHOOL</t>
  </si>
  <si>
    <t>RSC</t>
  </si>
  <si>
    <t>REDEB/HURSH</t>
  </si>
  <si>
    <t>RDB</t>
  </si>
  <si>
    <t>REDI CROSS</t>
  </si>
  <si>
    <t>RDX</t>
  </si>
  <si>
    <t>REDI S. TMP</t>
  </si>
  <si>
    <t>RDI</t>
  </si>
  <si>
    <t>REDIGHAT</t>
  </si>
  <si>
    <t>RGT</t>
  </si>
  <si>
    <t>REGINA MUNDI</t>
  </si>
  <si>
    <t>RMS</t>
  </si>
  <si>
    <t>REKWADI</t>
  </si>
  <si>
    <t>RWD</t>
  </si>
  <si>
    <t>REVDA CHRCH</t>
  </si>
  <si>
    <t>RCR</t>
  </si>
  <si>
    <t>REVODA BANK</t>
  </si>
  <si>
    <t>RVB</t>
  </si>
  <si>
    <t>RIBANDAR</t>
  </si>
  <si>
    <t>RBD</t>
  </si>
  <si>
    <t>RITE COLAGE</t>
  </si>
  <si>
    <t>RIT</t>
  </si>
  <si>
    <t>RIVE</t>
  </si>
  <si>
    <t>RVE</t>
  </si>
  <si>
    <t>RIVONA</t>
  </si>
  <si>
    <t>RVN</t>
  </si>
  <si>
    <t>RIVONA CHRC</t>
  </si>
  <si>
    <t>RVC</t>
  </si>
  <si>
    <t>RLY O/BRIDG</t>
  </si>
  <si>
    <t>RBG</t>
  </si>
  <si>
    <t>ROHINI BHAT</t>
  </si>
  <si>
    <t>RNB</t>
  </si>
  <si>
    <t>Rosary(Cujira)</t>
  </si>
  <si>
    <t>ROS</t>
  </si>
  <si>
    <t>RUMDER</t>
  </si>
  <si>
    <t>RMD</t>
  </si>
  <si>
    <t>S CONVENT</t>
  </si>
  <si>
    <t>SCV</t>
  </si>
  <si>
    <t>S S ANGLE</t>
  </si>
  <si>
    <t>SSA</t>
  </si>
  <si>
    <t>S. THEATER</t>
  </si>
  <si>
    <t>STH</t>
  </si>
  <si>
    <t>S.GANESH TM</t>
  </si>
  <si>
    <t>SGT</t>
  </si>
  <si>
    <t>SACCHE BHAT</t>
  </si>
  <si>
    <t>SCB</t>
  </si>
  <si>
    <t>SACORDA</t>
  </si>
  <si>
    <t>SCD</t>
  </si>
  <si>
    <t>SACVAR</t>
  </si>
  <si>
    <t>SAR</t>
  </si>
  <si>
    <t>SADA</t>
  </si>
  <si>
    <t>SDA</t>
  </si>
  <si>
    <t>SADASHIVGAD</t>
  </si>
  <si>
    <t>SDG</t>
  </si>
  <si>
    <t>SADETIR</t>
  </si>
  <si>
    <t>SDT</t>
  </si>
  <si>
    <t>SADEVAGOTAN</t>
  </si>
  <si>
    <t>STN</t>
  </si>
  <si>
    <t>SADGAL</t>
  </si>
  <si>
    <t>SUD</t>
  </si>
  <si>
    <t>SADOLXEM</t>
  </si>
  <si>
    <t>SDX</t>
  </si>
  <si>
    <t>SADYAR HALI</t>
  </si>
  <si>
    <t>SDH</t>
  </si>
  <si>
    <t>SADYE CNVEN</t>
  </si>
  <si>
    <t>SDC</t>
  </si>
  <si>
    <t>SADYE PANCH</t>
  </si>
  <si>
    <t>SDP</t>
  </si>
  <si>
    <t>SAGAR</t>
  </si>
  <si>
    <t>SGR</t>
  </si>
  <si>
    <t>SAI DDW/XRO</t>
  </si>
  <si>
    <t>SDD</t>
  </si>
  <si>
    <t>SAI SERVICE</t>
  </si>
  <si>
    <t>SAI</t>
  </si>
  <si>
    <t>SAI TMPLE</t>
  </si>
  <si>
    <t>SBT</t>
  </si>
  <si>
    <t>SAIPE CLUB</t>
  </si>
  <si>
    <t>SSC</t>
  </si>
  <si>
    <t>SAIPEM</t>
  </si>
  <si>
    <t>SPM</t>
  </si>
  <si>
    <t>SAKHARWAL</t>
  </si>
  <si>
    <t>SHK</t>
  </si>
  <si>
    <t>SAKRAL</t>
  </si>
  <si>
    <t>SKR</t>
  </si>
  <si>
    <t>SAL</t>
  </si>
  <si>
    <t>SALALI</t>
  </si>
  <si>
    <t>SLL</t>
  </si>
  <si>
    <t>SALERI</t>
  </si>
  <si>
    <t>SLR</t>
  </si>
  <si>
    <t>SALGAOKR MI</t>
  </si>
  <si>
    <t>SMN</t>
  </si>
  <si>
    <t>SALIGAO</t>
  </si>
  <si>
    <t>SLG</t>
  </si>
  <si>
    <t>SALIGAO TMP</t>
  </si>
  <si>
    <t>SGP</t>
  </si>
  <si>
    <t>SALJINI</t>
  </si>
  <si>
    <t>SJN</t>
  </si>
  <si>
    <t>SALVADOR</t>
  </si>
  <si>
    <t>SLV</t>
  </si>
  <si>
    <t>SALVON</t>
  </si>
  <si>
    <t>SVN</t>
  </si>
  <si>
    <t>SAMPGAO</t>
  </si>
  <si>
    <t>SPG</t>
  </si>
  <si>
    <t>SANCOALE</t>
  </si>
  <si>
    <t>SCL</t>
  </si>
  <si>
    <t>SANGLI</t>
  </si>
  <si>
    <t>SNG</t>
  </si>
  <si>
    <t>SANGOLA</t>
  </si>
  <si>
    <t>SGO</t>
  </si>
  <si>
    <t>SANGOLDA</t>
  </si>
  <si>
    <t>SGA</t>
  </si>
  <si>
    <t>SANGUEM</t>
  </si>
  <si>
    <t>SGM</t>
  </si>
  <si>
    <t>SANGWADA</t>
  </si>
  <si>
    <t>SGW</t>
  </si>
  <si>
    <t>SANJAY SCHOOL VASCO</t>
  </si>
  <si>
    <t>SSV</t>
  </si>
  <si>
    <t>Sanjay School(Porvorim)</t>
  </si>
  <si>
    <t>SSP</t>
  </si>
  <si>
    <t>SANKESHWAR</t>
  </si>
  <si>
    <t>SKN</t>
  </si>
  <si>
    <t>SANKHALI</t>
  </si>
  <si>
    <t>SKL</t>
  </si>
  <si>
    <t>SAPT. NARVA</t>
  </si>
  <si>
    <t>SPT</t>
  </si>
  <si>
    <t>SARMNS TITA</t>
  </si>
  <si>
    <t>STA</t>
  </si>
  <si>
    <t>SARVAN</t>
  </si>
  <si>
    <t>SRV</t>
  </si>
  <si>
    <t>SARVAN X</t>
  </si>
  <si>
    <t>SRX</t>
  </si>
  <si>
    <t>SASOLI</t>
  </si>
  <si>
    <t>SSL</t>
  </si>
  <si>
    <t>SATARDA</t>
  </si>
  <si>
    <t>STD</t>
  </si>
  <si>
    <t>SATAYAKADE</t>
  </si>
  <si>
    <t>STY</t>
  </si>
  <si>
    <t>SATELI</t>
  </si>
  <si>
    <t>STL</t>
  </si>
  <si>
    <t>SATERI BHAT</t>
  </si>
  <si>
    <t>STB</t>
  </si>
  <si>
    <t>SATERI MOL</t>
  </si>
  <si>
    <t>STM</t>
  </si>
  <si>
    <t>SATERI TMP</t>
  </si>
  <si>
    <t>STP</t>
  </si>
  <si>
    <t>SATI TMPL</t>
  </si>
  <si>
    <t>STI</t>
  </si>
  <si>
    <t>SATOSE</t>
  </si>
  <si>
    <t>STS</t>
  </si>
  <si>
    <t>SATPAL</t>
  </si>
  <si>
    <t>SAT</t>
  </si>
  <si>
    <t>SATRE</t>
  </si>
  <si>
    <t>SRE</t>
  </si>
  <si>
    <t>SAUD</t>
  </si>
  <si>
    <t>SAU</t>
  </si>
  <si>
    <t>SAUD CHURCH</t>
  </si>
  <si>
    <t>SCH</t>
  </si>
  <si>
    <t>SAUD SCHOOL</t>
  </si>
  <si>
    <t>SUS</t>
  </si>
  <si>
    <t>SAUNDATTI</t>
  </si>
  <si>
    <t>STT</t>
  </si>
  <si>
    <t>SAVAI</t>
  </si>
  <si>
    <t>SVI</t>
  </si>
  <si>
    <t>SANVORCOTTO</t>
  </si>
  <si>
    <t>SVC</t>
  </si>
  <si>
    <t>SAVARGAL</t>
  </si>
  <si>
    <t>SVG</t>
  </si>
  <si>
    <t>SAVARSHE</t>
  </si>
  <si>
    <t>SVR</t>
  </si>
  <si>
    <t>SAVERDEM</t>
  </si>
  <si>
    <t>SVE</t>
  </si>
  <si>
    <t>SAVORDE TSK</t>
  </si>
  <si>
    <t>SVD</t>
  </si>
  <si>
    <t>SAW MILL</t>
  </si>
  <si>
    <t>SML</t>
  </si>
  <si>
    <t>SAWANTWADA</t>
  </si>
  <si>
    <t>SWT</t>
  </si>
  <si>
    <t>SAWANTWADI</t>
  </si>
  <si>
    <t>SWD</t>
  </si>
  <si>
    <t>SAWARKATTA</t>
  </si>
  <si>
    <t>SWK</t>
  </si>
  <si>
    <t>SAWARWAD</t>
  </si>
  <si>
    <t>SWR</t>
  </si>
  <si>
    <t>SBI COLONY</t>
  </si>
  <si>
    <t>SBC</t>
  </si>
  <si>
    <t>SCHOOL</t>
  </si>
  <si>
    <t>SOO</t>
  </si>
  <si>
    <t>SCIENCE CTR</t>
  </si>
  <si>
    <t>GSC</t>
  </si>
  <si>
    <t>SECRETARIAT</t>
  </si>
  <si>
    <t>SCT</t>
  </si>
  <si>
    <t>SECRETERIAT</t>
  </si>
  <si>
    <t>SET</t>
  </si>
  <si>
    <t>SEZA GATE</t>
  </si>
  <si>
    <t>SEZ</t>
  </si>
  <si>
    <t>SEZA GOA</t>
  </si>
  <si>
    <t>SSG</t>
  </si>
  <si>
    <t>SFX SCHOOL</t>
  </si>
  <si>
    <t>SFX</t>
  </si>
  <si>
    <t>SHALA NO. 3</t>
  </si>
  <si>
    <t>SNO</t>
  </si>
  <si>
    <t>SHEL</t>
  </si>
  <si>
    <t>SEL</t>
  </si>
  <si>
    <t>SHELIN</t>
  </si>
  <si>
    <t>SIN</t>
  </si>
  <si>
    <t>SHEMECHADVN</t>
  </si>
  <si>
    <t>SMC</t>
  </si>
  <si>
    <t>SHERLA</t>
  </si>
  <si>
    <t>SHR</t>
  </si>
  <si>
    <t>SHIGAO</t>
  </si>
  <si>
    <t>SHG</t>
  </si>
  <si>
    <t>SHIGNE</t>
  </si>
  <si>
    <t>SGN</t>
  </si>
  <si>
    <t>SHINOLI</t>
  </si>
  <si>
    <t>SHN</t>
  </si>
  <si>
    <t>SHIPYARD</t>
  </si>
  <si>
    <t>SPY</t>
  </si>
  <si>
    <t>SHIRDI</t>
  </si>
  <si>
    <t>SHI</t>
  </si>
  <si>
    <t>SHIRGAL</t>
  </si>
  <si>
    <t>SGL</t>
  </si>
  <si>
    <t>SHIRODA-MH</t>
  </si>
  <si>
    <t>SHA</t>
  </si>
  <si>
    <t>MH</t>
  </si>
  <si>
    <t>SHIRODA</t>
  </si>
  <si>
    <t>SRA</t>
  </si>
  <si>
    <t>SHIROTTI</t>
  </si>
  <si>
    <t>SRT</t>
  </si>
  <si>
    <t>SHIRSAT</t>
  </si>
  <si>
    <t>SHT</t>
  </si>
  <si>
    <t>SHIRSHIRE</t>
  </si>
  <si>
    <t>SRS</t>
  </si>
  <si>
    <t>SHIRWAL</t>
  </si>
  <si>
    <t>SRW</t>
  </si>
  <si>
    <t>SHISHEVAL</t>
  </si>
  <si>
    <t>SHV</t>
  </si>
  <si>
    <t>SHIVAJI CWK</t>
  </si>
  <si>
    <t>SJL</t>
  </si>
  <si>
    <t>SHIVAMOGGA</t>
  </si>
  <si>
    <t>SMG</t>
  </si>
  <si>
    <t>SHLEP</t>
  </si>
  <si>
    <t>SLP</t>
  </si>
  <si>
    <t>SHRIRANGPTN</t>
  </si>
  <si>
    <t>SRP</t>
  </si>
  <si>
    <t>SHRISTHAL</t>
  </si>
  <si>
    <t>SRI</t>
  </si>
  <si>
    <t>SINDHAGI</t>
  </si>
  <si>
    <t>SGI</t>
  </si>
  <si>
    <t>SINQUERIM</t>
  </si>
  <si>
    <t>SNQ</t>
  </si>
  <si>
    <t>SINQUIREM</t>
  </si>
  <si>
    <t>SQM</t>
  </si>
  <si>
    <t>Sinquti(Margao)</t>
  </si>
  <si>
    <t>SIQ</t>
  </si>
  <si>
    <t>SIOLIM</t>
  </si>
  <si>
    <t>SIO</t>
  </si>
  <si>
    <t>SIOLIM CPL</t>
  </si>
  <si>
    <t>SIC</t>
  </si>
  <si>
    <t>SIOLIM CRCH</t>
  </si>
  <si>
    <t>SCR</t>
  </si>
  <si>
    <t>SIOLIM TAR</t>
  </si>
  <si>
    <t>STR</t>
  </si>
  <si>
    <t>SIOLIM TMP</t>
  </si>
  <si>
    <t>SLT</t>
  </si>
  <si>
    <t>SIRDON/ZUAR</t>
  </si>
  <si>
    <t>SRD</t>
  </si>
  <si>
    <t>SIRSAI COPL</t>
  </si>
  <si>
    <t>SCP</t>
  </si>
  <si>
    <t>SIRSAI RLY</t>
  </si>
  <si>
    <t>SRL</t>
  </si>
  <si>
    <t>SIRSODE</t>
  </si>
  <si>
    <t>SIS</t>
  </si>
  <si>
    <t>SIRUR</t>
  </si>
  <si>
    <t>SRR</t>
  </si>
  <si>
    <t>SIRVOI</t>
  </si>
  <si>
    <t>SVO</t>
  </si>
  <si>
    <t>SNC BANK</t>
  </si>
  <si>
    <t>SBI</t>
  </si>
  <si>
    <t>SNC TMP/JNC</t>
  </si>
  <si>
    <t>STJ</t>
  </si>
  <si>
    <t>SNG COURT</t>
  </si>
  <si>
    <t>SGC</t>
  </si>
  <si>
    <t>SNG DANDO</t>
  </si>
  <si>
    <t>SGD</t>
  </si>
  <si>
    <t>SOARES WDO</t>
  </si>
  <si>
    <t>SWO</t>
  </si>
  <si>
    <t>SOLAPUR</t>
  </si>
  <si>
    <t>SPR</t>
  </si>
  <si>
    <t>SOLIEM</t>
  </si>
  <si>
    <t>SOL</t>
  </si>
  <si>
    <t>SOLYE School</t>
  </si>
  <si>
    <t>SYS</t>
  </si>
  <si>
    <t>SOLYE TMP</t>
  </si>
  <si>
    <t>SLY</t>
  </si>
  <si>
    <t>SOMSWR TMP</t>
  </si>
  <si>
    <t>SOM</t>
  </si>
  <si>
    <t>SONAL</t>
  </si>
  <si>
    <t>SNA</t>
  </si>
  <si>
    <t>SONAL CROSS</t>
  </si>
  <si>
    <t>SNC</t>
  </si>
  <si>
    <t>SONAL TISK</t>
  </si>
  <si>
    <t>SNT</t>
  </si>
  <si>
    <t>SONAULIM</t>
  </si>
  <si>
    <t>SNL</t>
  </si>
  <si>
    <t>SONSHI</t>
  </si>
  <si>
    <t>SNS</t>
  </si>
  <si>
    <t>SONSHI TISK</t>
  </si>
  <si>
    <t>STK</t>
  </si>
  <si>
    <t>SONSODO</t>
  </si>
  <si>
    <t>SON</t>
  </si>
  <si>
    <t>SRI DEVSTHN</t>
  </si>
  <si>
    <t>SDV</t>
  </si>
  <si>
    <t>SRM COLLAGE</t>
  </si>
  <si>
    <t>SRM</t>
  </si>
  <si>
    <t>ST. CRUZ X</t>
  </si>
  <si>
    <t>STX</t>
  </si>
  <si>
    <t>ST. ESTEVE</t>
  </si>
  <si>
    <t>STE</t>
  </si>
  <si>
    <t>ST. THERESA VASCO</t>
  </si>
  <si>
    <t>THB</t>
  </si>
  <si>
    <t>ST.CRUZ</t>
  </si>
  <si>
    <t>STC</t>
  </si>
  <si>
    <t>ST.CRUZ MKT</t>
  </si>
  <si>
    <t>SCM</t>
  </si>
  <si>
    <t>ST.MARRY</t>
  </si>
  <si>
    <t>SMR</t>
  </si>
  <si>
    <t>ST.PEDRO</t>
  </si>
  <si>
    <t>SPD</t>
  </si>
  <si>
    <t>STD. BRIDGE</t>
  </si>
  <si>
    <t>SBG</t>
  </si>
  <si>
    <t>StInez</t>
  </si>
  <si>
    <t>STZ</t>
  </si>
  <si>
    <t>SUBDALE X</t>
  </si>
  <si>
    <t>SBJ</t>
  </si>
  <si>
    <t>SUBDALEM</t>
  </si>
  <si>
    <t>SBL</t>
  </si>
  <si>
    <t>SUCALDEM</t>
  </si>
  <si>
    <t>SDM</t>
  </si>
  <si>
    <t>SUCCURRO</t>
  </si>
  <si>
    <t>SRO</t>
  </si>
  <si>
    <t>SUGAR FCTRY</t>
  </si>
  <si>
    <t>SUG</t>
  </si>
  <si>
    <t>SUKALWAD</t>
  </si>
  <si>
    <t>SKW</t>
  </si>
  <si>
    <t>SUKTALEM</t>
  </si>
  <si>
    <t>SKT</t>
  </si>
  <si>
    <t>SULCORNA</t>
  </si>
  <si>
    <t>SLC</t>
  </si>
  <si>
    <t>SUPACHI PUD</t>
  </si>
  <si>
    <t>PUD</t>
  </si>
  <si>
    <t>SURLA</t>
  </si>
  <si>
    <t>SUL</t>
  </si>
  <si>
    <t>SWASTIK VDL</t>
  </si>
  <si>
    <t>SWV</t>
  </si>
  <si>
    <t>T B.HSP/DMR</t>
  </si>
  <si>
    <t>TBM</t>
  </si>
  <si>
    <t>T.B.DAM</t>
  </si>
  <si>
    <t>TDM</t>
  </si>
  <si>
    <t>T.BGWTI TMP</t>
  </si>
  <si>
    <t>TBT</t>
  </si>
  <si>
    <t>TAKAR</t>
  </si>
  <si>
    <t>TKR</t>
  </si>
  <si>
    <t>TALAGUPPA</t>
  </si>
  <si>
    <t>TGP</t>
  </si>
  <si>
    <t>TALARA</t>
  </si>
  <si>
    <t>TRL</t>
  </si>
  <si>
    <t>TALARNA</t>
  </si>
  <si>
    <t>TLR</t>
  </si>
  <si>
    <t>TALAULIM</t>
  </si>
  <si>
    <t>TLM</t>
  </si>
  <si>
    <t>TALEIGAO</t>
  </si>
  <si>
    <t>TLG</t>
  </si>
  <si>
    <t>TALEKHOL</t>
  </si>
  <si>
    <t>TAL</t>
  </si>
  <si>
    <t>TALPAN</t>
  </si>
  <si>
    <t>TLP</t>
  </si>
  <si>
    <t>TALRNA/TRMS</t>
  </si>
  <si>
    <t>TTM</t>
  </si>
  <si>
    <t>TALSAI</t>
  </si>
  <si>
    <t>TSI</t>
  </si>
  <si>
    <t>TALWADO</t>
  </si>
  <si>
    <t>TLV</t>
  </si>
  <si>
    <t>TALYAKADE</t>
  </si>
  <si>
    <t>TDE</t>
  </si>
  <si>
    <t>TAMBOSHE</t>
  </si>
  <si>
    <t>TBS</t>
  </si>
  <si>
    <t>TAMDI SURLA</t>
  </si>
  <si>
    <t>TMD</t>
  </si>
  <si>
    <t>TAMEDGWADI</t>
  </si>
  <si>
    <t>TME</t>
  </si>
  <si>
    <t>TAMSHER</t>
  </si>
  <si>
    <t>TAM</t>
  </si>
  <si>
    <t>TAMSULI</t>
  </si>
  <si>
    <t>TSL</t>
  </si>
  <si>
    <t>TANKI</t>
  </si>
  <si>
    <t>TNK</t>
  </si>
  <si>
    <t>Tapobhumi</t>
  </si>
  <si>
    <t>TAP</t>
  </si>
  <si>
    <t>TAR</t>
  </si>
  <si>
    <t>TARIKERI</t>
  </si>
  <si>
    <t>TRR</t>
  </si>
  <si>
    <t>TARKAL</t>
  </si>
  <si>
    <t>TKA</t>
  </si>
  <si>
    <t>TARMAS</t>
  </si>
  <si>
    <t>TMS</t>
  </si>
  <si>
    <t>TARVALEM</t>
  </si>
  <si>
    <t>TVL</t>
  </si>
  <si>
    <t>TATA METAL</t>
  </si>
  <si>
    <t>TMT</t>
  </si>
  <si>
    <t>TATODI</t>
  </si>
  <si>
    <t>TTD</t>
  </si>
  <si>
    <t>TAVARGATTI</t>
  </si>
  <si>
    <t>TVG</t>
  </si>
  <si>
    <t>TAVARKATTI</t>
  </si>
  <si>
    <t>TKT</t>
  </si>
  <si>
    <t>TAYDE</t>
  </si>
  <si>
    <t>TAY</t>
  </si>
  <si>
    <t>TEMBER</t>
  </si>
  <si>
    <t>TBR</t>
  </si>
  <si>
    <t>TEMBI</t>
  </si>
  <si>
    <t>TMB</t>
  </si>
  <si>
    <t>TEREKHOL</t>
  </si>
  <si>
    <t>TRE</t>
  </si>
  <si>
    <t>THAKURWADI</t>
  </si>
  <si>
    <t>TKW</t>
  </si>
  <si>
    <t>THANA</t>
  </si>
  <si>
    <t>THN</t>
  </si>
  <si>
    <t>THANE</t>
  </si>
  <si>
    <t>TNE</t>
  </si>
  <si>
    <t>TIKHAJAN</t>
  </si>
  <si>
    <t>TKJ</t>
  </si>
  <si>
    <t>TIKHANE</t>
  </si>
  <si>
    <t>TKN</t>
  </si>
  <si>
    <t>TILAMOL</t>
  </si>
  <si>
    <t>TMO</t>
  </si>
  <si>
    <t>TILARI</t>
  </si>
  <si>
    <t>TRI</t>
  </si>
  <si>
    <t>TIN BLD/COL</t>
  </si>
  <si>
    <t>TBD</t>
  </si>
  <si>
    <t>TIN MAAD</t>
  </si>
  <si>
    <t>TMA</t>
  </si>
  <si>
    <t>TIN MAD/GRJ</t>
  </si>
  <si>
    <t>TMG</t>
  </si>
  <si>
    <t>TINAI GHAT</t>
  </si>
  <si>
    <t>TNG</t>
  </si>
  <si>
    <t>TIRVAL</t>
  </si>
  <si>
    <t>TIR</t>
  </si>
  <si>
    <t>TIRVAN</t>
  </si>
  <si>
    <t>TRN</t>
  </si>
  <si>
    <t>TITAN</t>
  </si>
  <si>
    <t>TTN</t>
  </si>
  <si>
    <t>TITHA</t>
  </si>
  <si>
    <t>TTH</t>
  </si>
  <si>
    <t>TIVI GROUND</t>
  </si>
  <si>
    <t>TGD</t>
  </si>
  <si>
    <t>TIVIM</t>
  </si>
  <si>
    <t>TVI</t>
  </si>
  <si>
    <t>TIVRE BUILD</t>
  </si>
  <si>
    <t>TBG</t>
  </si>
  <si>
    <t>TIVREM</t>
  </si>
  <si>
    <t>TVR</t>
  </si>
  <si>
    <t>TOLULE</t>
  </si>
  <si>
    <t>TLU</t>
  </si>
  <si>
    <t>TONCA</t>
  </si>
  <si>
    <t>TNC</t>
  </si>
  <si>
    <t>TOP COLA</t>
  </si>
  <si>
    <t>TPC</t>
  </si>
  <si>
    <t>TORDA</t>
  </si>
  <si>
    <t>TRD</t>
  </si>
  <si>
    <t>TORLA</t>
  </si>
  <si>
    <t>TOR</t>
  </si>
  <si>
    <t>TORSHE</t>
  </si>
  <si>
    <t>TRS</t>
  </si>
  <si>
    <t>TUDAL</t>
  </si>
  <si>
    <t>TDL</t>
  </si>
  <si>
    <t>TUDAV</t>
  </si>
  <si>
    <t>TDV</t>
  </si>
  <si>
    <t>TUE MANSHI</t>
  </si>
  <si>
    <t>TUM</t>
  </si>
  <si>
    <t>TUEM</t>
  </si>
  <si>
    <t>TUE</t>
  </si>
  <si>
    <t>TUEM CROSS</t>
  </si>
  <si>
    <t>TUX</t>
  </si>
  <si>
    <t>TUEM HSPTL</t>
  </si>
  <si>
    <t>TUH</t>
  </si>
  <si>
    <t>TUEM IDC</t>
  </si>
  <si>
    <t>TID</t>
  </si>
  <si>
    <t>TUEM V.TMP</t>
  </si>
  <si>
    <t>TVT</t>
  </si>
  <si>
    <t>TULARKRWADI</t>
  </si>
  <si>
    <t>TLK</t>
  </si>
  <si>
    <t>TULSIMALA</t>
  </si>
  <si>
    <t>TML</t>
  </si>
  <si>
    <t>TURKIWADI</t>
  </si>
  <si>
    <t>TRW</t>
  </si>
  <si>
    <t>U TITA/HSND</t>
  </si>
  <si>
    <t>UTT</t>
  </si>
  <si>
    <t>U.TISK</t>
  </si>
  <si>
    <t>UTK</t>
  </si>
  <si>
    <t>UCASSAIM</t>
  </si>
  <si>
    <t>UCA</t>
  </si>
  <si>
    <t>UDALSHE</t>
  </si>
  <si>
    <t>UDS</t>
  </si>
  <si>
    <t>UDYAM NAGAR</t>
  </si>
  <si>
    <t>UDN</t>
  </si>
  <si>
    <t>UGUEM</t>
  </si>
  <si>
    <t>UGE</t>
  </si>
  <si>
    <t>UGVE</t>
  </si>
  <si>
    <t>UGV</t>
  </si>
  <si>
    <t>UNDIR</t>
  </si>
  <si>
    <t>UND</t>
  </si>
  <si>
    <t>UNDIR TEMPL</t>
  </si>
  <si>
    <t>UNT</t>
  </si>
  <si>
    <t>UPAS NAGAR</t>
  </si>
  <si>
    <t>UPN</t>
  </si>
  <si>
    <t>UPPER BAZAR</t>
  </si>
  <si>
    <t>UBZ</t>
  </si>
  <si>
    <t>USAP</t>
  </si>
  <si>
    <t>USP</t>
  </si>
  <si>
    <t>USAP TITA</t>
  </si>
  <si>
    <t>UPT</t>
  </si>
  <si>
    <t>USGALMAL</t>
  </si>
  <si>
    <t>UGK</t>
  </si>
  <si>
    <t>USGALMAL X</t>
  </si>
  <si>
    <t>UGX</t>
  </si>
  <si>
    <t>USGAO</t>
  </si>
  <si>
    <t>UGO</t>
  </si>
  <si>
    <t>USGAO TISK</t>
  </si>
  <si>
    <t>USG</t>
  </si>
  <si>
    <t>USTE</t>
  </si>
  <si>
    <t>UST</t>
  </si>
  <si>
    <t>UTTORDA</t>
  </si>
  <si>
    <t>UTD</t>
  </si>
  <si>
    <t>V KERI</t>
  </si>
  <si>
    <t>VKR</t>
  </si>
  <si>
    <t>V. MAN SCOL</t>
  </si>
  <si>
    <t>VMD</t>
  </si>
  <si>
    <t>VADAKADE</t>
  </si>
  <si>
    <t>VDK</t>
  </si>
  <si>
    <t>VADAVAL</t>
  </si>
  <si>
    <t>VVL</t>
  </si>
  <si>
    <t>VADE COLONY</t>
  </si>
  <si>
    <t>VDC</t>
  </si>
  <si>
    <t>VADEM</t>
  </si>
  <si>
    <t>VDM</t>
  </si>
  <si>
    <t>VADEM COLON</t>
  </si>
  <si>
    <t>VDL</t>
  </si>
  <si>
    <t>VAGALI</t>
  </si>
  <si>
    <t>VGL</t>
  </si>
  <si>
    <t>VAGON</t>
  </si>
  <si>
    <t>VAG</t>
  </si>
  <si>
    <t>VAGOTAN</t>
  </si>
  <si>
    <t>VGO</t>
  </si>
  <si>
    <t>VAGURE</t>
  </si>
  <si>
    <t>VGR</t>
  </si>
  <si>
    <t>VAGURME</t>
  </si>
  <si>
    <t>VGM</t>
  </si>
  <si>
    <t>VAIBHAVWADI</t>
  </si>
  <si>
    <t>VBW</t>
  </si>
  <si>
    <t>VAIGANTAT</t>
  </si>
  <si>
    <t>VGT</t>
  </si>
  <si>
    <t>VAINGINE</t>
  </si>
  <si>
    <t>VAI</t>
  </si>
  <si>
    <t>VAL</t>
  </si>
  <si>
    <t>VALKINI</t>
  </si>
  <si>
    <t>VLK</t>
  </si>
  <si>
    <t>VALPOI</t>
  </si>
  <si>
    <t>VLP</t>
  </si>
  <si>
    <t>VALSHI</t>
  </si>
  <si>
    <t>VLS</t>
  </si>
  <si>
    <t>VAN</t>
  </si>
  <si>
    <t>VANTEM</t>
  </si>
  <si>
    <t>VNT</t>
  </si>
  <si>
    <t>VANXIM FERY</t>
  </si>
  <si>
    <t>VXF</t>
  </si>
  <si>
    <t>VARPAL</t>
  </si>
  <si>
    <t>VRP</t>
  </si>
  <si>
    <t>VSD</t>
  </si>
  <si>
    <t>VASHINAKA</t>
  </si>
  <si>
    <t>VSN</t>
  </si>
  <si>
    <t>VATHADEV</t>
  </si>
  <si>
    <t>VTD</t>
  </si>
  <si>
    <t>VATULWADI</t>
  </si>
  <si>
    <t>VAT</t>
  </si>
  <si>
    <t>VAVTI</t>
  </si>
  <si>
    <t>VTI</t>
  </si>
  <si>
    <t>VAZANGAL</t>
  </si>
  <si>
    <t>VZL</t>
  </si>
  <si>
    <t>VAZEM</t>
  </si>
  <si>
    <t>VAZ</t>
  </si>
  <si>
    <t>VAZRE TMP</t>
  </si>
  <si>
    <t>VZT</t>
  </si>
  <si>
    <t>VELGUEM</t>
  </si>
  <si>
    <t>ULG</t>
  </si>
  <si>
    <t>VELIM</t>
  </si>
  <si>
    <t>VLM</t>
  </si>
  <si>
    <t>VELIM MKT</t>
  </si>
  <si>
    <t>VMK</t>
  </si>
  <si>
    <t>VELKASI</t>
  </si>
  <si>
    <t>VKH</t>
  </si>
  <si>
    <t>VELSAO</t>
  </si>
  <si>
    <t>VEL</t>
  </si>
  <si>
    <t>VELSAO B/S</t>
  </si>
  <si>
    <t>VLB</t>
  </si>
  <si>
    <t>VELUS</t>
  </si>
  <si>
    <t>VLU</t>
  </si>
  <si>
    <t>VENGURLA</t>
  </si>
  <si>
    <t>VNG</t>
  </si>
  <si>
    <t>VEREM</t>
  </si>
  <si>
    <t>VRM</t>
  </si>
  <si>
    <t>VEREM BANK</t>
  </si>
  <si>
    <t>VBK</t>
  </si>
  <si>
    <t>VERLE</t>
  </si>
  <si>
    <t>VRL</t>
  </si>
  <si>
    <t>VERNA</t>
  </si>
  <si>
    <t>VRN</t>
  </si>
  <si>
    <t>VERNA IND</t>
  </si>
  <si>
    <t>VRI</t>
  </si>
  <si>
    <t>VERODA</t>
  </si>
  <si>
    <t>VRO</t>
  </si>
  <si>
    <t>VETAL BAMBR</t>
  </si>
  <si>
    <t>VBB</t>
  </si>
  <si>
    <t>VETOBA TMP</t>
  </si>
  <si>
    <t>VTB</t>
  </si>
  <si>
    <t>VICHUNDRE</t>
  </si>
  <si>
    <t>VCR</t>
  </si>
  <si>
    <t>VICHUNDRE X</t>
  </si>
  <si>
    <t>VCX</t>
  </si>
  <si>
    <t>Vidya Probodhini</t>
  </si>
  <si>
    <t>VIP</t>
  </si>
  <si>
    <t>VIDYA/RIGIN</t>
  </si>
  <si>
    <t>VDY</t>
  </si>
  <si>
    <t>VIDYAGIRI</t>
  </si>
  <si>
    <t>VYG</t>
  </si>
  <si>
    <t>VIJAY NAGAR</t>
  </si>
  <si>
    <t>VJN</t>
  </si>
  <si>
    <t>VIJAYDURG T</t>
  </si>
  <si>
    <t>VDT</t>
  </si>
  <si>
    <t>VIJAYDURGA</t>
  </si>
  <si>
    <t>VJD</t>
  </si>
  <si>
    <t>VILI KARMAL</t>
  </si>
  <si>
    <t>VKM</t>
  </si>
  <si>
    <t>VILLIAN</t>
  </si>
  <si>
    <t>VLN</t>
  </si>
  <si>
    <t>VIRDI</t>
  </si>
  <si>
    <t>VRD</t>
  </si>
  <si>
    <t>VIRLOSA</t>
  </si>
  <si>
    <t>VIR</t>
  </si>
  <si>
    <t>VIRNODA</t>
  </si>
  <si>
    <t>VND</t>
  </si>
  <si>
    <t>VIRNODA TMP</t>
  </si>
  <si>
    <t>VRT</t>
  </si>
  <si>
    <t>VITALA DEVI</t>
  </si>
  <si>
    <t>VTL</t>
  </si>
  <si>
    <t>VITHAL TMPL</t>
  </si>
  <si>
    <t>VTM</t>
  </si>
  <si>
    <t>VITHOBA TMP</t>
  </si>
  <si>
    <t>VTO</t>
  </si>
  <si>
    <t>VODLE MOL</t>
  </si>
  <si>
    <t>VML</t>
  </si>
  <si>
    <t>VODLE NEURA</t>
  </si>
  <si>
    <t>VNR</t>
  </si>
  <si>
    <t>VOILE DHAVE</t>
  </si>
  <si>
    <t>VDH</t>
  </si>
  <si>
    <t>VOLDEON</t>
  </si>
  <si>
    <t>VDN</t>
  </si>
  <si>
    <t>VOLVOI</t>
  </si>
  <si>
    <t>VLV</t>
  </si>
  <si>
    <t>VORRA</t>
  </si>
  <si>
    <t>VRA</t>
  </si>
  <si>
    <t>W.MALEWAD</t>
  </si>
  <si>
    <t>WMD</t>
  </si>
  <si>
    <t>WADDI</t>
  </si>
  <si>
    <t>WDD</t>
  </si>
  <si>
    <t>Wadwad</t>
  </si>
  <si>
    <t>WAD</t>
  </si>
  <si>
    <t>WADYAR</t>
  </si>
  <si>
    <t>WDY</t>
  </si>
  <si>
    <t>WALPE</t>
  </si>
  <si>
    <t>WLP</t>
  </si>
  <si>
    <t>WALPE COLGE</t>
  </si>
  <si>
    <t>WCL</t>
  </si>
  <si>
    <t>WARKHAND</t>
  </si>
  <si>
    <t>WKH</t>
  </si>
  <si>
    <t>WILD LIFE C</t>
  </si>
  <si>
    <t>WLC</t>
  </si>
  <si>
    <t>XEL WADAKAD</t>
  </si>
  <si>
    <t>XWD</t>
  </si>
  <si>
    <t>XELAP</t>
  </si>
  <si>
    <t>XEL</t>
  </si>
  <si>
    <t>XELDEM</t>
  </si>
  <si>
    <t>XDM</t>
  </si>
  <si>
    <t>XELIM</t>
  </si>
  <si>
    <t>XLM</t>
  </si>
  <si>
    <t>XELPE/HSPTL</t>
  </si>
  <si>
    <t>XLP</t>
  </si>
  <si>
    <t>XELVONA</t>
  </si>
  <si>
    <t>XLN</t>
  </si>
  <si>
    <t>XETRAFAL</t>
  </si>
  <si>
    <t>XFL</t>
  </si>
  <si>
    <t>YARGATTI</t>
  </si>
  <si>
    <t>YGT</t>
  </si>
  <si>
    <t>YEDA</t>
  </si>
  <si>
    <t>YDA</t>
  </si>
  <si>
    <t>ZALAREM</t>
  </si>
  <si>
    <t>ZLA</t>
  </si>
  <si>
    <t>ZAMBAULIM</t>
  </si>
  <si>
    <t>ZMB</t>
  </si>
  <si>
    <t>ZARAP</t>
  </si>
  <si>
    <t>ZRP</t>
  </si>
  <si>
    <t>ZAREBAMBER</t>
  </si>
  <si>
    <t>ZBR</t>
  </si>
  <si>
    <t>ZAREER</t>
  </si>
  <si>
    <t>ZRE</t>
  </si>
  <si>
    <t>ZARME</t>
  </si>
  <si>
    <t>ZRM</t>
  </si>
  <si>
    <t>ZATYE COLGE</t>
  </si>
  <si>
    <t>ZCL</t>
  </si>
  <si>
    <t>ZHARI</t>
  </si>
  <si>
    <t>ZAR</t>
  </si>
  <si>
    <t>ZITLEM</t>
  </si>
  <si>
    <t>ZIT</t>
  </si>
  <si>
    <t>ZUARINAGAR</t>
  </si>
  <si>
    <t>ZAN</t>
  </si>
  <si>
    <t>ZUYAR</t>
  </si>
  <si>
    <t>ZUY</t>
  </si>
  <si>
    <t>BAKIA PARKING</t>
  </si>
  <si>
    <t>BKP</t>
  </si>
  <si>
    <t>ELA FARM</t>
  </si>
  <si>
    <t>ELF</t>
  </si>
  <si>
    <t>GIRODE</t>
  </si>
  <si>
    <t>GRE</t>
  </si>
  <si>
    <t>KONAL</t>
  </si>
  <si>
    <t>KOL</t>
  </si>
  <si>
    <t>METWADA</t>
  </si>
  <si>
    <t>MTD</t>
  </si>
  <si>
    <t>PINTO GARAGE</t>
  </si>
  <si>
    <t>PIN</t>
  </si>
  <si>
    <t>TALKAT</t>
  </si>
  <si>
    <t>ALK</t>
  </si>
  <si>
    <t>UGADE</t>
  </si>
  <si>
    <t>UGD</t>
  </si>
  <si>
    <t>ZOLAMBE</t>
  </si>
  <si>
    <t>ZLB</t>
  </si>
  <si>
    <t>ZOLAMBE PANCHAYAT</t>
  </si>
  <si>
    <t>ZLP</t>
  </si>
  <si>
    <t>KALNE CROSS</t>
  </si>
  <si>
    <t>KLX</t>
  </si>
  <si>
    <t>KHARPAL</t>
  </si>
  <si>
    <t>PAL</t>
  </si>
  <si>
    <t>MANGAL PANCHAYAT</t>
  </si>
  <si>
    <t>MNP</t>
  </si>
  <si>
    <t>BANK OF BARODA</t>
  </si>
  <si>
    <t>BBD</t>
  </si>
  <si>
    <t>MANDOPA GROUND</t>
  </si>
  <si>
    <t>MGU</t>
  </si>
  <si>
    <t>K.G.BRIDGE</t>
  </si>
  <si>
    <t>KGB</t>
  </si>
  <si>
    <t>KA MH BORDER</t>
  </si>
  <si>
    <t>KMH</t>
  </si>
  <si>
    <t>KADTARI</t>
  </si>
  <si>
    <t>KTR</t>
  </si>
  <si>
    <t>KARMALWADI</t>
  </si>
  <si>
    <t>KMW</t>
  </si>
  <si>
    <t>MANDIR</t>
  </si>
  <si>
    <t>MDI</t>
  </si>
  <si>
    <t>MODDEVADDO</t>
  </si>
  <si>
    <t>MDW</t>
  </si>
  <si>
    <t>NAGARE</t>
  </si>
  <si>
    <t>NRE</t>
  </si>
  <si>
    <t>OPEN HALL</t>
  </si>
  <si>
    <t>OPH</t>
  </si>
  <si>
    <t>PODAYE</t>
  </si>
  <si>
    <t>PDY</t>
  </si>
  <si>
    <t>TAMERO</t>
  </si>
  <si>
    <t>TMR</t>
  </si>
  <si>
    <t>VAGELY</t>
  </si>
  <si>
    <t>VGY</t>
  </si>
  <si>
    <t>CHICHULA</t>
  </si>
  <si>
    <t>CCA</t>
  </si>
  <si>
    <t>MOPA AIRPORT</t>
  </si>
  <si>
    <t>GOX</t>
  </si>
  <si>
    <t>KULAN/AIIA</t>
  </si>
  <si>
    <t>KAI</t>
  </si>
  <si>
    <t>MAVINGUNDI</t>
  </si>
  <si>
    <t>MGI</t>
  </si>
  <si>
    <t>CHULNAMAL</t>
  </si>
  <si>
    <t>CNM</t>
  </si>
  <si>
    <t>APRANT</t>
  </si>
  <si>
    <t>APR</t>
  </si>
  <si>
    <t>COSTI</t>
  </si>
  <si>
    <t>COS</t>
  </si>
  <si>
    <t>DUDAI</t>
  </si>
  <si>
    <t>DUI</t>
  </si>
  <si>
    <t>KUTHARWADA</t>
  </si>
  <si>
    <t>KUT</t>
  </si>
  <si>
    <t>MORJIM</t>
  </si>
  <si>
    <t>MJM</t>
  </si>
  <si>
    <t>CHANDEL X</t>
  </si>
  <si>
    <t>CCX</t>
  </si>
  <si>
    <t>GAVLAR</t>
  </si>
  <si>
    <t>GAR</t>
  </si>
  <si>
    <t>KHOTIGAO</t>
  </si>
  <si>
    <t>KTG</t>
  </si>
  <si>
    <t>POLICE STATION</t>
  </si>
  <si>
    <t>PSN</t>
  </si>
  <si>
    <t>SATNARUK</t>
  </si>
  <si>
    <t>SNR</t>
  </si>
  <si>
    <t>KHOLA</t>
  </si>
  <si>
    <t>KOA</t>
  </si>
  <si>
    <t>BARCE</t>
  </si>
  <si>
    <t>BCE</t>
  </si>
  <si>
    <t>SHIRLI</t>
  </si>
  <si>
    <t>SHL</t>
  </si>
  <si>
    <t>GOKULDE</t>
  </si>
  <si>
    <t>GOK</t>
  </si>
  <si>
    <t>TISCON</t>
  </si>
  <si>
    <t>TSC</t>
  </si>
  <si>
    <t>ZILTOWADA</t>
  </si>
  <si>
    <t>ZIL</t>
  </si>
  <si>
    <t>SATOLEM</t>
  </si>
  <si>
    <t>STO</t>
  </si>
  <si>
    <t>MONNE</t>
  </si>
  <si>
    <t>MNE</t>
  </si>
  <si>
    <t>AVALI</t>
  </si>
  <si>
    <t>AVI</t>
  </si>
  <si>
    <t>ASALI</t>
  </si>
  <si>
    <t>ASI</t>
  </si>
  <si>
    <t>DHUMANE</t>
  </si>
  <si>
    <t>DHN</t>
  </si>
  <si>
    <t>VAILE AGOND</t>
  </si>
  <si>
    <t>VAD</t>
  </si>
  <si>
    <t>MUDKUD</t>
  </si>
  <si>
    <t>MKU</t>
  </si>
  <si>
    <t>VAIZWADA</t>
  </si>
  <si>
    <t>VZW</t>
  </si>
  <si>
    <t>GHOTKAMOL</t>
  </si>
  <si>
    <t>GHO</t>
  </si>
  <si>
    <t>NATANGINI</t>
  </si>
  <si>
    <t>NTN</t>
  </si>
  <si>
    <t>KALSAR</t>
  </si>
  <si>
    <t>KLR</t>
  </si>
  <si>
    <t>KHATYEBAG</t>
  </si>
  <si>
    <t>KTY</t>
  </si>
  <si>
    <t>MAHALWADA</t>
  </si>
  <si>
    <t>MHD</t>
  </si>
  <si>
    <t>VETAL TEMPLE</t>
  </si>
  <si>
    <t>VTT</t>
  </si>
  <si>
    <t>DEVKI TEMPLE</t>
  </si>
  <si>
    <t>DTT</t>
  </si>
  <si>
    <t>KAUAI</t>
  </si>
  <si>
    <t>KAU</t>
  </si>
  <si>
    <t>PATNE</t>
  </si>
  <si>
    <t>PAT</t>
  </si>
  <si>
    <t>PALOLEM</t>
  </si>
  <si>
    <t>PLM</t>
  </si>
  <si>
    <t>ASAIDA GARAGE</t>
  </si>
  <si>
    <t>ASR</t>
  </si>
  <si>
    <t>SHIVNAGAR</t>
  </si>
  <si>
    <t>SIV</t>
  </si>
  <si>
    <t>MESTA VADA</t>
  </si>
  <si>
    <t>MST</t>
  </si>
  <si>
    <t>CHAWDI</t>
  </si>
  <si>
    <t>CWI</t>
  </si>
  <si>
    <t>POSULE</t>
  </si>
  <si>
    <t>PSE</t>
  </si>
  <si>
    <t>NAGESH RESORT</t>
  </si>
  <si>
    <t>NGS</t>
  </si>
  <si>
    <t>DAYANAND HS</t>
  </si>
  <si>
    <t>DAY</t>
  </si>
  <si>
    <t>MATVEMOL</t>
  </si>
  <si>
    <t>MTL</t>
  </si>
  <si>
    <t>GULLE</t>
  </si>
  <si>
    <t>GLE</t>
  </si>
  <si>
    <t>MANE</t>
  </si>
  <si>
    <t>MAE</t>
  </si>
  <si>
    <t>AVAM</t>
  </si>
  <si>
    <t>AVA</t>
  </si>
  <si>
    <t>DABEL</t>
  </si>
  <si>
    <t>DAE</t>
  </si>
  <si>
    <t>KISCON</t>
  </si>
  <si>
    <t>KIO</t>
  </si>
  <si>
    <t>PEDDE</t>
  </si>
  <si>
    <t>PEE</t>
  </si>
  <si>
    <t>HEALTH CENTER</t>
  </si>
  <si>
    <t>HLC</t>
  </si>
  <si>
    <t>REVODA</t>
  </si>
  <si>
    <t>RVA</t>
  </si>
  <si>
    <t>SODYE</t>
  </si>
  <si>
    <t>SDE</t>
  </si>
  <si>
    <t>GOVT. COLLEGE PEDNE</t>
  </si>
  <si>
    <t>GOP</t>
  </si>
  <si>
    <t>HARMAL COLLEGE</t>
  </si>
  <si>
    <t>HCO</t>
  </si>
  <si>
    <t>KERI SANKHALI</t>
  </si>
  <si>
    <t>KIS</t>
  </si>
  <si>
    <t>SURAL CHORLA</t>
  </si>
  <si>
    <t>SUC</t>
  </si>
  <si>
    <t>KENDRIYA VIDYALAY PONDA</t>
  </si>
  <si>
    <t>KPN</t>
  </si>
  <si>
    <t>GOA MULTIFACULTY COLLEGE DHARBANDORA</t>
  </si>
  <si>
    <t>GMF</t>
  </si>
  <si>
    <t>DON BOSCO ENGINEERING COLLEGE MARGAO</t>
  </si>
  <si>
    <t>DOM</t>
  </si>
  <si>
    <t>VIDYANAGAR</t>
  </si>
  <si>
    <t>VDR</t>
  </si>
  <si>
    <t>DAVARLI</t>
  </si>
  <si>
    <t>DLI</t>
  </si>
  <si>
    <t>MANGOR HILL VASCO</t>
  </si>
  <si>
    <t>MHV</t>
  </si>
  <si>
    <t>MALA</t>
  </si>
  <si>
    <t>MAL</t>
  </si>
  <si>
    <t>BHATLEM</t>
  </si>
  <si>
    <t>BLM</t>
  </si>
  <si>
    <t>HOUSING BOARD PORVORIM</t>
  </si>
  <si>
    <t>HBD</t>
  </si>
  <si>
    <t>Chorao</t>
  </si>
  <si>
    <t>CHO</t>
  </si>
  <si>
    <t>Dep</t>
  </si>
  <si>
    <t>Dep Via 1</t>
  </si>
  <si>
    <t>Dep Via 2</t>
  </si>
  <si>
    <t>Dep Via 3</t>
  </si>
  <si>
    <t>Dep Via 4</t>
  </si>
  <si>
    <t>From Code</t>
  </si>
  <si>
    <t>Via 1 Code</t>
  </si>
  <si>
    <t>Via 2 Code</t>
  </si>
  <si>
    <t>Via 3 Code</t>
  </si>
  <si>
    <t>Via 4 Code</t>
  </si>
  <si>
    <t>Destination Code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</si>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</sst>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/m/yyyy"/>
    <numFmt numFmtId="165" formatCode="dd/mm/yyyy"/>
    <numFmt numFmtId="166" formatCode="hh&quot;:&quot;mm"/>
    <numFmt numFmtId="167" formatCode="[$-10409]hh:mm\ AM/PM"/>
    <numFmt numFmtId="169" formatCode="hh:mm"/>
  </numFmts>
  <fonts count="3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  <scheme val="minor"/>
    </font>
    <font>
      <sz val="9"/>
      <color theme="1"/>
      <name val="Calibri"/>
    </font>
    <font>
      <sz val="9"/>
      <color rgb="FF000000"/>
      <name val="Calibri"/>
    </font>
    <font>
      <sz val="12"/>
      <color theme="1"/>
      <name val="Cambria"/>
    </font>
    <font>
      <sz val="11"/>
      <color theme="1"/>
      <name val="Calibri"/>
    </font>
    <font>
      <sz val="12"/>
      <color rgb="FF000000"/>
      <name val="Cambria"/>
    </font>
    <font>
      <sz val="11"/>
      <color theme="1"/>
      <name val="Cambria"/>
    </font>
    <font>
      <u/>
      <sz val="12"/>
      <color rgb="FF000000"/>
      <name val="Cambria"/>
    </font>
    <font>
      <sz val="9"/>
      <color rgb="FF000000"/>
      <name val="Docs-Calibri"/>
    </font>
    <font>
      <sz val="12"/>
      <color rgb="FF000000"/>
      <name val="&quot;Times New Roman&quot;"/>
    </font>
    <font>
      <sz val="12"/>
      <color theme="1"/>
      <name val="Times New Roman"/>
    </font>
    <font>
      <sz val="12"/>
      <color theme="1"/>
      <name val="&quot;Times New Roman&quot;"/>
    </font>
    <font>
      <sz val="11"/>
      <color rgb="FF000000"/>
      <name val="Calibri"/>
    </font>
    <font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C4BD97"/>
        <bgColor rgb="FFC4BD97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14">
      <alignment vertical="center"/>
    </xf>
    <xf numFmtId="0" fontId="1" fillId="0" borderId="14"/>
    <xf numFmtId="0" fontId="1" fillId="0" borderId="14"/>
  </cellStyleXfs>
  <cellXfs count="236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wrapText="1"/>
    </xf>
    <xf numFmtId="0" fontId="4" fillId="0" borderId="0" xfId="0" applyFont="1"/>
    <xf numFmtId="0" fontId="5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17" fontId="6" fillId="0" borderId="5" xfId="0" applyNumberFormat="1" applyFont="1" applyBorder="1" applyAlignment="1">
      <alignment horizontal="center" wrapText="1"/>
    </xf>
    <xf numFmtId="164" fontId="6" fillId="0" borderId="5" xfId="0" applyNumberFormat="1" applyFont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17" fontId="5" fillId="0" borderId="5" xfId="0" applyNumberFormat="1" applyFont="1" applyBorder="1" applyAlignment="1">
      <alignment horizontal="center" wrapText="1"/>
    </xf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5" fillId="0" borderId="7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17" fontId="6" fillId="0" borderId="7" xfId="0" applyNumberFormat="1" applyFont="1" applyBorder="1" applyAlignment="1">
      <alignment horizontal="center" wrapText="1"/>
    </xf>
    <xf numFmtId="0" fontId="6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wrapText="1"/>
    </xf>
    <xf numFmtId="164" fontId="6" fillId="0" borderId="7" xfId="0" applyNumberFormat="1" applyFont="1" applyBorder="1" applyAlignment="1">
      <alignment horizontal="center" wrapText="1"/>
    </xf>
    <xf numFmtId="0" fontId="6" fillId="2" borderId="8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17" fontId="6" fillId="0" borderId="4" xfId="0" applyNumberFormat="1" applyFont="1" applyBorder="1" applyAlignment="1">
      <alignment horizontal="center" wrapText="1"/>
    </xf>
    <xf numFmtId="0" fontId="6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wrapText="1"/>
    </xf>
    <xf numFmtId="164" fontId="6" fillId="0" borderId="4" xfId="0" applyNumberFormat="1" applyFont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164" fontId="6" fillId="0" borderId="5" xfId="0" applyNumberFormat="1" applyFont="1" applyBorder="1" applyAlignment="1">
      <alignment wrapText="1"/>
    </xf>
    <xf numFmtId="0" fontId="6" fillId="3" borderId="6" xfId="0" applyFont="1" applyFill="1" applyBorder="1" applyAlignment="1">
      <alignment horizontal="center" wrapText="1"/>
    </xf>
    <xf numFmtId="0" fontId="6" fillId="0" borderId="5" xfId="0" applyFont="1" applyBorder="1" applyAlignment="1">
      <alignment wrapText="1"/>
    </xf>
    <xf numFmtId="0" fontId="7" fillId="0" borderId="0" xfId="0" applyFont="1"/>
    <xf numFmtId="0" fontId="8" fillId="0" borderId="0" xfId="0" applyFont="1" applyAlignment="1">
      <alignment wrapText="1"/>
    </xf>
    <xf numFmtId="0" fontId="6" fillId="0" borderId="7" xfId="0" applyFont="1" applyBorder="1" applyAlignment="1">
      <alignment vertical="top" wrapText="1"/>
    </xf>
    <xf numFmtId="0" fontId="6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17" fontId="6" fillId="0" borderId="11" xfId="0" applyNumberFormat="1" applyFont="1" applyBorder="1" applyAlignment="1">
      <alignment horizontal="center" wrapText="1"/>
    </xf>
    <xf numFmtId="0" fontId="6" fillId="0" borderId="11" xfId="0" applyFont="1" applyBorder="1" applyAlignment="1">
      <alignment horizontal="center" vertical="top" wrapText="1"/>
    </xf>
    <xf numFmtId="0" fontId="6" fillId="0" borderId="11" xfId="0" applyFont="1" applyBorder="1" applyAlignment="1">
      <alignment vertical="top" wrapText="1"/>
    </xf>
    <xf numFmtId="164" fontId="6" fillId="0" borderId="11" xfId="0" applyNumberFormat="1" applyFont="1" applyBorder="1" applyAlignment="1">
      <alignment horizontal="center" wrapText="1"/>
    </xf>
    <xf numFmtId="164" fontId="6" fillId="0" borderId="10" xfId="0" applyNumberFormat="1" applyFont="1" applyBorder="1" applyAlignment="1">
      <alignment horizontal="center" wrapText="1"/>
    </xf>
    <xf numFmtId="0" fontId="6" fillId="2" borderId="12" xfId="0" applyFont="1" applyFill="1" applyBorder="1" applyAlignment="1">
      <alignment horizontal="center" wrapText="1"/>
    </xf>
    <xf numFmtId="0" fontId="6" fillId="0" borderId="4" xfId="0" applyFont="1" applyBorder="1" applyAlignment="1">
      <alignment vertical="top" wrapText="1"/>
    </xf>
    <xf numFmtId="0" fontId="6" fillId="4" borderId="6" xfId="0" applyFont="1" applyFill="1" applyBorder="1" applyAlignment="1">
      <alignment horizontal="center" wrapText="1"/>
    </xf>
    <xf numFmtId="17" fontId="6" fillId="0" borderId="13" xfId="0" applyNumberFormat="1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8" fillId="2" borderId="14" xfId="0" applyFont="1" applyFill="1" applyBorder="1"/>
    <xf numFmtId="0" fontId="2" fillId="0" borderId="15" xfId="0" applyFont="1" applyBorder="1"/>
    <xf numFmtId="0" fontId="2" fillId="5" borderId="15" xfId="0" applyFont="1" applyFill="1" applyBorder="1" applyAlignment="1">
      <alignment wrapText="1"/>
    </xf>
    <xf numFmtId="167" fontId="2" fillId="6" borderId="15" xfId="0" applyNumberFormat="1" applyFont="1" applyFill="1" applyBorder="1"/>
    <xf numFmtId="0" fontId="6" fillId="0" borderId="15" xfId="0" applyFont="1" applyBorder="1" applyAlignment="1">
      <alignment horizontal="center" wrapText="1"/>
    </xf>
    <xf numFmtId="0" fontId="6" fillId="0" borderId="15" xfId="0" applyFont="1" applyBorder="1" applyAlignment="1">
      <alignment horizontal="left" wrapText="1"/>
    </xf>
    <xf numFmtId="165" fontId="6" fillId="0" borderId="15" xfId="0" applyNumberFormat="1" applyFont="1" applyBorder="1" applyAlignment="1">
      <alignment horizontal="left" wrapText="1"/>
    </xf>
    <xf numFmtId="3" fontId="6" fillId="4" borderId="15" xfId="0" applyNumberFormat="1" applyFont="1" applyFill="1" applyBorder="1" applyAlignment="1">
      <alignment horizontal="center"/>
    </xf>
    <xf numFmtId="0" fontId="8" fillId="5" borderId="15" xfId="0" applyFont="1" applyFill="1" applyBorder="1" applyAlignment="1">
      <alignment wrapText="1"/>
    </xf>
    <xf numFmtId="166" fontId="8" fillId="6" borderId="15" xfId="0" applyNumberFormat="1" applyFont="1" applyFill="1" applyBorder="1" applyAlignment="1">
      <alignment horizontal="right"/>
    </xf>
    <xf numFmtId="167" fontId="8" fillId="6" borderId="15" xfId="0" applyNumberFormat="1" applyFont="1" applyFill="1" applyBorder="1"/>
    <xf numFmtId="166" fontId="8" fillId="6" borderId="15" xfId="0" applyNumberFormat="1" applyFont="1" applyFill="1" applyBorder="1"/>
    <xf numFmtId="0" fontId="8" fillId="0" borderId="15" xfId="0" applyFont="1" applyBorder="1"/>
    <xf numFmtId="3" fontId="6" fillId="0" borderId="15" xfId="0" applyNumberFormat="1" applyFont="1" applyBorder="1" applyAlignment="1">
      <alignment horizontal="center" wrapText="1"/>
    </xf>
    <xf numFmtId="3" fontId="6" fillId="0" borderId="15" xfId="0" applyNumberFormat="1" applyFont="1" applyBorder="1" applyAlignment="1">
      <alignment horizontal="left" wrapText="1"/>
    </xf>
    <xf numFmtId="165" fontId="8" fillId="0" borderId="15" xfId="0" applyNumberFormat="1" applyFont="1" applyBorder="1"/>
    <xf numFmtId="0" fontId="8" fillId="0" borderId="15" xfId="0" applyFont="1" applyBorder="1" applyAlignment="1">
      <alignment wrapText="1"/>
    </xf>
    <xf numFmtId="0" fontId="9" fillId="0" borderId="15" xfId="0" applyFont="1" applyBorder="1" applyAlignment="1">
      <alignment horizontal="center"/>
    </xf>
    <xf numFmtId="166" fontId="10" fillId="6" borderId="15" xfId="0" applyNumberFormat="1" applyFont="1" applyFill="1" applyBorder="1" applyAlignment="1">
      <alignment horizontal="right" vertical="top" wrapText="1"/>
    </xf>
    <xf numFmtId="165" fontId="9" fillId="0" borderId="15" xfId="0" applyNumberFormat="1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165" fontId="6" fillId="0" borderId="15" xfId="0" applyNumberFormat="1" applyFont="1" applyBorder="1" applyAlignment="1">
      <alignment horizontal="center" wrapText="1"/>
    </xf>
    <xf numFmtId="20" fontId="8" fillId="5" borderId="15" xfId="0" applyNumberFormat="1" applyFont="1" applyFill="1" applyBorder="1" applyAlignment="1">
      <alignment wrapText="1"/>
    </xf>
    <xf numFmtId="0" fontId="6" fillId="4" borderId="15" xfId="0" applyFont="1" applyFill="1" applyBorder="1" applyAlignment="1">
      <alignment horizontal="left"/>
    </xf>
    <xf numFmtId="3" fontId="8" fillId="0" borderId="15" xfId="0" applyNumberFormat="1" applyFont="1" applyBorder="1" applyAlignment="1">
      <alignment horizontal="center"/>
    </xf>
    <xf numFmtId="0" fontId="7" fillId="5" borderId="15" xfId="0" applyFont="1" applyFill="1" applyBorder="1"/>
    <xf numFmtId="0" fontId="12" fillId="4" borderId="15" xfId="0" applyFont="1" applyFill="1" applyBorder="1" applyAlignment="1">
      <alignment horizontal="left"/>
    </xf>
    <xf numFmtId="0" fontId="7" fillId="7" borderId="15" xfId="0" applyFont="1" applyFill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49" fontId="8" fillId="6" borderId="15" xfId="0" applyNumberFormat="1" applyFont="1" applyFill="1" applyBorder="1" applyAlignment="1">
      <alignment horizontal="right"/>
    </xf>
    <xf numFmtId="0" fontId="8" fillId="5" borderId="15" xfId="0" applyFont="1" applyFill="1" applyBorder="1"/>
    <xf numFmtId="0" fontId="6" fillId="0" borderId="15" xfId="0" applyFont="1" applyBorder="1" applyAlignment="1">
      <alignment wrapText="1"/>
    </xf>
    <xf numFmtId="49" fontId="8" fillId="6" borderId="15" xfId="0" applyNumberFormat="1" applyFont="1" applyFill="1" applyBorder="1"/>
    <xf numFmtId="166" fontId="8" fillId="7" borderId="15" xfId="0" applyNumberFormat="1" applyFont="1" applyFill="1" applyBorder="1" applyAlignment="1">
      <alignment horizontal="right"/>
    </xf>
    <xf numFmtId="0" fontId="6" fillId="3" borderId="15" xfId="0" applyFont="1" applyFill="1" applyBorder="1" applyAlignment="1">
      <alignment horizontal="center" wrapText="1"/>
    </xf>
    <xf numFmtId="165" fontId="6" fillId="3" borderId="15" xfId="0" applyNumberFormat="1" applyFont="1" applyFill="1" applyBorder="1" applyAlignment="1">
      <alignment horizontal="left" wrapText="1"/>
    </xf>
    <xf numFmtId="0" fontId="6" fillId="3" borderId="15" xfId="0" applyFont="1" applyFill="1" applyBorder="1" applyAlignment="1">
      <alignment horizontal="left" wrapText="1"/>
    </xf>
    <xf numFmtId="3" fontId="6" fillId="3" borderId="15" xfId="0" applyNumberFormat="1" applyFont="1" applyFill="1" applyBorder="1" applyAlignment="1">
      <alignment horizontal="center" wrapText="1"/>
    </xf>
    <xf numFmtId="0" fontId="4" fillId="0" borderId="15" xfId="0" applyFont="1" applyBorder="1"/>
    <xf numFmtId="0" fontId="8" fillId="0" borderId="15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5" xfId="0" applyFont="1" applyBorder="1" applyAlignment="1">
      <alignment horizontal="center" wrapText="1"/>
    </xf>
    <xf numFmtId="0" fontId="13" fillId="0" borderId="15" xfId="0" applyFont="1" applyBorder="1"/>
    <xf numFmtId="169" fontId="8" fillId="6" borderId="15" xfId="0" applyNumberFormat="1" applyFont="1" applyFill="1" applyBorder="1" applyAlignment="1">
      <alignment horizontal="right"/>
    </xf>
    <xf numFmtId="0" fontId="13" fillId="4" borderId="0" xfId="0" applyFont="1" applyFill="1" applyAlignment="1">
      <alignment horizontal="left"/>
    </xf>
    <xf numFmtId="0" fontId="16" fillId="5" borderId="0" xfId="0" applyFont="1" applyFill="1" applyAlignment="1">
      <alignment horizontal="left"/>
    </xf>
    <xf numFmtId="0" fontId="13" fillId="0" borderId="0" xfId="0" applyFont="1"/>
    <xf numFmtId="0" fontId="8" fillId="6" borderId="15" xfId="0" applyFont="1" applyFill="1" applyBorder="1" applyAlignment="1">
      <alignment horizontal="right"/>
    </xf>
    <xf numFmtId="0" fontId="8" fillId="5" borderId="17" xfId="0" applyFont="1" applyFill="1" applyBorder="1" applyAlignment="1">
      <alignment wrapText="1"/>
    </xf>
    <xf numFmtId="0" fontId="13" fillId="0" borderId="15" xfId="0" applyFont="1" applyBorder="1" applyAlignment="1">
      <alignment horizontal="left" wrapText="1"/>
    </xf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0" fontId="2" fillId="5" borderId="0" xfId="0" applyFont="1" applyFill="1" applyAlignment="1">
      <alignment wrapText="1"/>
    </xf>
    <xf numFmtId="0" fontId="2" fillId="5" borderId="26" xfId="0" applyFont="1" applyFill="1" applyBorder="1" applyAlignment="1">
      <alignment wrapText="1"/>
    </xf>
    <xf numFmtId="0" fontId="2" fillId="0" borderId="0" xfId="0" applyFont="1"/>
    <xf numFmtId="0" fontId="8" fillId="5" borderId="26" xfId="0" applyFont="1" applyFill="1" applyBorder="1" applyAlignment="1">
      <alignment wrapText="1"/>
    </xf>
    <xf numFmtId="0" fontId="8" fillId="5" borderId="14" xfId="0" applyFont="1" applyFill="1" applyBorder="1" applyAlignment="1">
      <alignment wrapText="1"/>
    </xf>
    <xf numFmtId="167" fontId="8" fillId="6" borderId="15" xfId="0" applyNumberFormat="1" applyFont="1" applyFill="1" applyBorder="1" applyAlignment="1">
      <alignment horizontal="right"/>
    </xf>
    <xf numFmtId="0" fontId="8" fillId="5" borderId="14" xfId="0" applyFont="1" applyFill="1" applyBorder="1"/>
    <xf numFmtId="0" fontId="10" fillId="6" borderId="1" xfId="0" applyFont="1" applyFill="1" applyBorder="1" applyAlignment="1">
      <alignment horizontal="center" vertical="top" wrapText="1"/>
    </xf>
    <xf numFmtId="0" fontId="10" fillId="6" borderId="9" xfId="0" applyFont="1" applyFill="1" applyBorder="1" applyAlignment="1">
      <alignment horizontal="center" vertical="top" wrapText="1"/>
    </xf>
    <xf numFmtId="0" fontId="6" fillId="0" borderId="27" xfId="0" applyFont="1" applyBorder="1" applyAlignment="1">
      <alignment horizontal="center" wrapText="1"/>
    </xf>
    <xf numFmtId="0" fontId="17" fillId="0" borderId="17" xfId="0" applyFont="1" applyBorder="1"/>
    <xf numFmtId="0" fontId="17" fillId="0" borderId="28" xfId="0" applyFont="1" applyBorder="1"/>
    <xf numFmtId="0" fontId="0" fillId="0" borderId="29" xfId="0" pivotButton="1" applyBorder="1"/>
    <xf numFmtId="0" fontId="0" fillId="0" borderId="30" xfId="0" applyBorder="1"/>
    <xf numFmtId="0" fontId="0" fillId="0" borderId="29" xfId="0" applyBorder="1"/>
    <xf numFmtId="0" fontId="0" fillId="0" borderId="30" xfId="0" applyNumberFormat="1" applyBorder="1"/>
    <xf numFmtId="0" fontId="0" fillId="0" borderId="31" xfId="0" applyBorder="1"/>
    <xf numFmtId="0" fontId="0" fillId="0" borderId="32" xfId="0" applyBorder="1"/>
    <xf numFmtId="0" fontId="0" fillId="0" borderId="33" xfId="0" applyNumberFormat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NumberFormat="1" applyBorder="1"/>
    <xf numFmtId="0" fontId="0" fillId="0" borderId="30" xfId="0" pivotButton="1" applyBorder="1"/>
    <xf numFmtId="0" fontId="0" fillId="0" borderId="33" xfId="0" applyBorder="1"/>
    <xf numFmtId="0" fontId="0" fillId="0" borderId="37" xfId="0" applyBorder="1"/>
    <xf numFmtId="0" fontId="21" fillId="0" borderId="0" xfId="0" applyFont="1"/>
    <xf numFmtId="0" fontId="22" fillId="4" borderId="18" xfId="0" applyFont="1" applyFill="1" applyBorder="1" applyAlignment="1">
      <alignment wrapText="1"/>
    </xf>
    <xf numFmtId="0" fontId="22" fillId="4" borderId="19" xfId="0" applyFont="1" applyFill="1" applyBorder="1" applyAlignment="1">
      <alignment wrapText="1"/>
    </xf>
    <xf numFmtId="0" fontId="22" fillId="4" borderId="20" xfId="0" applyFont="1" applyFill="1" applyBorder="1" applyAlignment="1">
      <alignment wrapText="1"/>
    </xf>
    <xf numFmtId="0" fontId="21" fillId="4" borderId="19" xfId="0" applyFont="1" applyFill="1" applyBorder="1"/>
    <xf numFmtId="0" fontId="4" fillId="0" borderId="14" xfId="0" applyFont="1" applyBorder="1"/>
    <xf numFmtId="0" fontId="22" fillId="4" borderId="28" xfId="0" applyFont="1" applyFill="1" applyBorder="1" applyAlignment="1">
      <alignment wrapText="1"/>
    </xf>
    <xf numFmtId="0" fontId="0" fillId="0" borderId="0" xfId="0" applyNumberFormat="1"/>
    <xf numFmtId="0" fontId="22" fillId="8" borderId="28" xfId="0" applyFont="1" applyFill="1" applyBorder="1" applyAlignment="1">
      <alignment wrapText="1"/>
    </xf>
    <xf numFmtId="0" fontId="1" fillId="0" borderId="0" xfId="0" applyFont="1" applyFill="1"/>
    <xf numFmtId="0" fontId="0" fillId="0" borderId="0" xfId="0" applyFill="1"/>
    <xf numFmtId="0" fontId="8" fillId="0" borderId="0" xfId="0" applyFont="1" applyFill="1" applyAlignment="1">
      <alignment wrapText="1"/>
    </xf>
    <xf numFmtId="0" fontId="8" fillId="0" borderId="14" xfId="0" applyFont="1" applyFill="1" applyBorder="1" applyAlignment="1">
      <alignment wrapText="1"/>
    </xf>
    <xf numFmtId="0" fontId="4" fillId="0" borderId="21" xfId="0" applyFont="1" applyFill="1" applyBorder="1"/>
    <xf numFmtId="0" fontId="4" fillId="0" borderId="14" xfId="0" applyFont="1" applyFill="1" applyBorder="1"/>
    <xf numFmtId="0" fontId="4" fillId="0" borderId="0" xfId="0" applyFont="1" applyFill="1"/>
    <xf numFmtId="0" fontId="4" fillId="0" borderId="22" xfId="0" applyFont="1" applyFill="1" applyBorder="1"/>
    <xf numFmtId="0" fontId="18" fillId="0" borderId="38" xfId="1" applyFont="1" applyBorder="1" applyAlignment="1">
      <alignment vertical="center" wrapText="1"/>
    </xf>
    <xf numFmtId="0" fontId="18" fillId="0" borderId="39" xfId="1" applyFont="1" applyBorder="1" applyAlignment="1">
      <alignment vertical="center" wrapText="1"/>
    </xf>
    <xf numFmtId="0" fontId="1" fillId="0" borderId="14" xfId="1">
      <alignment vertical="center"/>
    </xf>
    <xf numFmtId="0" fontId="1" fillId="0" borderId="40" xfId="2" applyBorder="1" applyAlignment="1">
      <alignment vertical="center" wrapText="1"/>
    </xf>
    <xf numFmtId="0" fontId="1" fillId="0" borderId="40" xfId="1" applyBorder="1">
      <alignment vertical="center"/>
    </xf>
    <xf numFmtId="0" fontId="1" fillId="0" borderId="41" xfId="1" applyBorder="1">
      <alignment vertical="center"/>
    </xf>
    <xf numFmtId="0" fontId="1" fillId="0" borderId="40" xfId="3" applyBorder="1" applyAlignment="1">
      <alignment vertical="center" wrapText="1"/>
    </xf>
    <xf numFmtId="0" fontId="1" fillId="0" borderId="40" xfId="1" applyBorder="1" applyAlignment="1">
      <alignment vertical="center" wrapText="1"/>
    </xf>
    <xf numFmtId="0" fontId="0" fillId="0" borderId="40" xfId="2" applyFont="1" applyBorder="1" applyAlignment="1">
      <alignment vertical="center" wrapText="1"/>
    </xf>
    <xf numFmtId="0" fontId="0" fillId="0" borderId="40" xfId="1" applyFont="1" applyBorder="1" applyAlignment="1">
      <alignment vertical="center" wrapText="1"/>
    </xf>
    <xf numFmtId="0" fontId="1" fillId="9" borderId="40" xfId="2" applyFill="1" applyBorder="1" applyAlignment="1">
      <alignment vertical="center" wrapText="1"/>
    </xf>
    <xf numFmtId="0" fontId="1" fillId="9" borderId="40" xfId="1" applyFill="1" applyBorder="1">
      <alignment vertical="center"/>
    </xf>
    <xf numFmtId="0" fontId="1" fillId="9" borderId="14" xfId="1" applyFill="1">
      <alignment vertical="center"/>
    </xf>
    <xf numFmtId="0" fontId="24" fillId="10" borderId="40" xfId="2" applyFont="1" applyFill="1" applyBorder="1" applyAlignment="1">
      <alignment vertical="center" wrapText="1"/>
    </xf>
    <xf numFmtId="0" fontId="1" fillId="11" borderId="40" xfId="2" applyFill="1" applyBorder="1" applyAlignment="1">
      <alignment vertical="center" wrapText="1"/>
    </xf>
    <xf numFmtId="0" fontId="1" fillId="11" borderId="40" xfId="1" applyFill="1" applyBorder="1">
      <alignment vertical="center"/>
    </xf>
    <xf numFmtId="0" fontId="1" fillId="12" borderId="40" xfId="2" applyFill="1" applyBorder="1" applyAlignment="1">
      <alignment vertical="center" wrapText="1"/>
    </xf>
    <xf numFmtId="0" fontId="1" fillId="11" borderId="14" xfId="1" applyFill="1">
      <alignment vertical="center"/>
    </xf>
    <xf numFmtId="0" fontId="24" fillId="10" borderId="40" xfId="2" applyFont="1" applyFill="1" applyBorder="1" applyAlignment="1">
      <alignment horizontal="center" vertical="center" wrapText="1"/>
    </xf>
    <xf numFmtId="0" fontId="1" fillId="13" borderId="40" xfId="1" applyFill="1" applyBorder="1" applyAlignment="1">
      <alignment vertical="center" wrapText="1"/>
    </xf>
    <xf numFmtId="0" fontId="1" fillId="13" borderId="40" xfId="1" applyFill="1" applyBorder="1">
      <alignment vertical="center"/>
    </xf>
    <xf numFmtId="0" fontId="25" fillId="10" borderId="40" xfId="2" applyFont="1" applyFill="1" applyBorder="1" applyAlignment="1">
      <alignment vertical="center" wrapText="1"/>
    </xf>
    <xf numFmtId="0" fontId="26" fillId="10" borderId="40" xfId="2" applyFont="1" applyFill="1" applyBorder="1" applyAlignment="1">
      <alignment vertical="center" wrapText="1"/>
    </xf>
    <xf numFmtId="0" fontId="0" fillId="0" borderId="40" xfId="1" applyFont="1" applyBorder="1">
      <alignment vertical="center"/>
    </xf>
    <xf numFmtId="0" fontId="1" fillId="0" borderId="39" xfId="2" applyBorder="1" applyAlignment="1">
      <alignment vertical="center" wrapText="1"/>
    </xf>
    <xf numFmtId="0" fontId="1" fillId="0" borderId="39" xfId="1" applyBorder="1">
      <alignment vertical="center"/>
    </xf>
    <xf numFmtId="0" fontId="1" fillId="0" borderId="39" xfId="3" applyBorder="1" applyAlignment="1">
      <alignment vertical="center" wrapText="1"/>
    </xf>
    <xf numFmtId="0" fontId="1" fillId="13" borderId="14" xfId="1" applyFill="1">
      <alignment vertical="center"/>
    </xf>
    <xf numFmtId="0" fontId="1" fillId="0" borderId="39" xfId="1" applyBorder="1" applyAlignment="1">
      <alignment vertical="center" wrapText="1"/>
    </xf>
    <xf numFmtId="0" fontId="1" fillId="0" borderId="42" xfId="1" applyBorder="1">
      <alignment vertical="center"/>
    </xf>
    <xf numFmtId="0" fontId="1" fillId="11" borderId="42" xfId="1" applyFill="1" applyBorder="1">
      <alignment vertical="center"/>
    </xf>
    <xf numFmtId="0" fontId="1" fillId="0" borderId="39" xfId="1" applyBorder="1" applyAlignment="1">
      <alignment horizontal="left" vertical="center" wrapText="1"/>
    </xf>
    <xf numFmtId="0" fontId="19" fillId="0" borderId="39" xfId="2" applyFont="1" applyBorder="1" applyAlignment="1">
      <alignment horizontal="left" vertical="center" wrapText="1"/>
    </xf>
    <xf numFmtId="0" fontId="1" fillId="0" borderId="39" xfId="2" applyBorder="1" applyAlignment="1">
      <alignment horizontal="left" vertical="center" wrapText="1"/>
    </xf>
    <xf numFmtId="0" fontId="19" fillId="0" borderId="40" xfId="2" applyFont="1" applyBorder="1" applyAlignment="1">
      <alignment horizontal="center" vertical="center" wrapText="1"/>
    </xf>
    <xf numFmtId="0" fontId="19" fillId="0" borderId="39" xfId="2" applyFont="1" applyBorder="1" applyAlignment="1">
      <alignment horizontal="center" vertical="center" wrapText="1"/>
    </xf>
    <xf numFmtId="0" fontId="27" fillId="0" borderId="40" xfId="2" applyFont="1" applyBorder="1" applyAlignment="1">
      <alignment vertical="center" wrapText="1"/>
    </xf>
    <xf numFmtId="0" fontId="27" fillId="0" borderId="40" xfId="2" applyFont="1" applyBorder="1" applyAlignment="1">
      <alignment vertical="center"/>
    </xf>
    <xf numFmtId="0" fontId="27" fillId="0" borderId="39" xfId="2" applyFont="1" applyBorder="1" applyAlignment="1">
      <alignment vertical="center" wrapText="1"/>
    </xf>
    <xf numFmtId="0" fontId="27" fillId="0" borderId="39" xfId="2" applyFont="1" applyBorder="1" applyAlignment="1">
      <alignment vertical="center"/>
    </xf>
    <xf numFmtId="0" fontId="1" fillId="0" borderId="43" xfId="1" applyBorder="1">
      <alignment vertical="center"/>
    </xf>
    <xf numFmtId="0" fontId="1" fillId="0" borderId="39" xfId="1" applyNumberFormat="1" applyFill="1" applyBorder="1">
      <alignment vertical="center"/>
    </xf>
    <xf numFmtId="0" fontId="1" fillId="0" borderId="39" xfId="1" applyFill="1" applyBorder="1">
      <alignment vertical="center"/>
    </xf>
    <xf numFmtId="0" fontId="19" fillId="0" borderId="21" xfId="0" applyFont="1" applyFill="1" applyBorder="1" applyAlignment="1">
      <alignment wrapText="1"/>
    </xf>
    <xf numFmtId="0" fontId="19" fillId="0" borderId="22" xfId="0" applyFont="1" applyFill="1" applyBorder="1" applyAlignment="1">
      <alignment wrapText="1"/>
    </xf>
    <xf numFmtId="0" fontId="19" fillId="0" borderId="14" xfId="0" applyFont="1" applyFill="1" applyBorder="1" applyAlignment="1">
      <alignment wrapText="1"/>
    </xf>
    <xf numFmtId="0" fontId="1" fillId="0" borderId="14" xfId="0" applyFont="1" applyFill="1" applyBorder="1"/>
    <xf numFmtId="0" fontId="21" fillId="8" borderId="18" xfId="0" applyFont="1" applyFill="1" applyBorder="1"/>
    <xf numFmtId="0" fontId="19" fillId="5" borderId="15" xfId="0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8" fillId="0" borderId="26" xfId="0" applyFont="1" applyBorder="1"/>
    <xf numFmtId="0" fontId="7" fillId="0" borderId="26" xfId="0" applyFont="1" applyBorder="1" applyAlignment="1">
      <alignment horizontal="center" vertical="top" wrapText="1"/>
    </xf>
    <xf numFmtId="0" fontId="2" fillId="0" borderId="17" xfId="0" applyFont="1" applyBorder="1"/>
    <xf numFmtId="0" fontId="2" fillId="0" borderId="17" xfId="0" applyFont="1" applyBorder="1" applyAlignment="1">
      <alignment wrapText="1"/>
    </xf>
    <xf numFmtId="3" fontId="2" fillId="0" borderId="17" xfId="0" applyNumberFormat="1" applyFont="1" applyBorder="1" applyAlignment="1">
      <alignment horizontal="left"/>
    </xf>
    <xf numFmtId="0" fontId="20" fillId="5" borderId="17" xfId="0" applyFont="1" applyFill="1" applyBorder="1" applyAlignment="1">
      <alignment wrapText="1"/>
    </xf>
    <xf numFmtId="166" fontId="20" fillId="6" borderId="17" xfId="0" applyNumberFormat="1" applyFont="1" applyFill="1" applyBorder="1" applyAlignment="1">
      <alignment horizontal="right"/>
    </xf>
    <xf numFmtId="167" fontId="20" fillId="6" borderId="17" xfId="0" applyNumberFormat="1" applyFont="1" applyFill="1" applyBorder="1"/>
    <xf numFmtId="166" fontId="20" fillId="6" borderId="17" xfId="0" applyNumberFormat="1" applyFont="1" applyFill="1" applyBorder="1"/>
    <xf numFmtId="0" fontId="20" fillId="7" borderId="17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4" fillId="0" borderId="27" xfId="0" applyFont="1" applyBorder="1"/>
    <xf numFmtId="0" fontId="8" fillId="0" borderId="27" xfId="0" applyFont="1" applyBorder="1"/>
    <xf numFmtId="0" fontId="8" fillId="0" borderId="27" xfId="0" applyFont="1" applyBorder="1" applyAlignment="1">
      <alignment horizontal="center"/>
    </xf>
    <xf numFmtId="0" fontId="8" fillId="5" borderId="27" xfId="0" applyFont="1" applyFill="1" applyBorder="1" applyAlignment="1">
      <alignment wrapText="1"/>
    </xf>
    <xf numFmtId="166" fontId="8" fillId="6" borderId="27" xfId="0" applyNumberFormat="1" applyFont="1" applyFill="1" applyBorder="1" applyAlignment="1">
      <alignment horizontal="right"/>
    </xf>
    <xf numFmtId="167" fontId="8" fillId="6" borderId="27" xfId="0" applyNumberFormat="1" applyFont="1" applyFill="1" applyBorder="1"/>
    <xf numFmtId="0" fontId="8" fillId="0" borderId="18" xfId="0" applyFont="1" applyBorder="1"/>
    <xf numFmtId="0" fontId="1" fillId="0" borderId="0" xfId="0" applyFont="1"/>
    <xf numFmtId="0" fontId="20" fillId="0" borderId="17" xfId="0" applyFont="1" applyBorder="1"/>
    <xf numFmtId="0" fontId="2" fillId="0" borderId="17" xfId="0" applyFont="1" applyBorder="1" applyAlignment="1"/>
    <xf numFmtId="0" fontId="6" fillId="0" borderId="15" xfId="0" applyFont="1" applyBorder="1" applyAlignment="1">
      <alignment horizontal="left"/>
    </xf>
    <xf numFmtId="165" fontId="6" fillId="0" borderId="15" xfId="0" applyNumberFormat="1" applyFont="1" applyBorder="1" applyAlignment="1">
      <alignment horizontal="left"/>
    </xf>
    <xf numFmtId="165" fontId="8" fillId="0" borderId="15" xfId="0" applyNumberFormat="1" applyFont="1" applyBorder="1" applyAlignment="1"/>
    <xf numFmtId="49" fontId="6" fillId="0" borderId="15" xfId="0" applyNumberFormat="1" applyFont="1" applyBorder="1" applyAlignment="1">
      <alignment horizontal="left"/>
    </xf>
    <xf numFmtId="165" fontId="6" fillId="3" borderId="15" xfId="0" applyNumberFormat="1" applyFont="1" applyFill="1" applyBorder="1" applyAlignment="1">
      <alignment horizontal="left"/>
    </xf>
    <xf numFmtId="0" fontId="8" fillId="0" borderId="15" xfId="0" applyFont="1" applyBorder="1" applyAlignment="1"/>
    <xf numFmtId="0" fontId="6" fillId="0" borderId="15" xfId="0" applyFont="1" applyBorder="1" applyAlignment="1">
      <alignment horizontal="center"/>
    </xf>
    <xf numFmtId="0" fontId="14" fillId="0" borderId="15" xfId="0" applyFont="1" applyBorder="1" applyAlignment="1">
      <alignment horizontal="left" vertical="top"/>
    </xf>
    <xf numFmtId="0" fontId="8" fillId="0" borderId="27" xfId="0" applyFont="1" applyBorder="1" applyAlignment="1"/>
    <xf numFmtId="164" fontId="2" fillId="0" borderId="17" xfId="0" applyNumberFormat="1" applyFont="1" applyBorder="1"/>
    <xf numFmtId="164" fontId="6" fillId="0" borderId="15" xfId="0" applyNumberFormat="1" applyFont="1" applyBorder="1" applyAlignment="1">
      <alignment horizontal="left" wrapText="1"/>
    </xf>
    <xf numFmtId="164" fontId="8" fillId="0" borderId="15" xfId="0" applyNumberFormat="1" applyFont="1" applyBorder="1"/>
    <xf numFmtId="164" fontId="6" fillId="3" borderId="15" xfId="0" applyNumberFormat="1" applyFont="1" applyFill="1" applyBorder="1" applyAlignment="1">
      <alignment horizontal="left" wrapText="1"/>
    </xf>
    <xf numFmtId="164" fontId="6" fillId="0" borderId="15" xfId="0" applyNumberFormat="1" applyFont="1" applyBorder="1" applyAlignment="1">
      <alignment horizontal="center" wrapText="1"/>
    </xf>
    <xf numFmtId="164" fontId="15" fillId="0" borderId="15" xfId="0" applyNumberFormat="1" applyFont="1" applyBorder="1" applyAlignment="1">
      <alignment vertical="top"/>
    </xf>
    <xf numFmtId="164" fontId="15" fillId="0" borderId="16" xfId="0" applyNumberFormat="1" applyFont="1" applyBorder="1" applyAlignment="1">
      <alignment vertical="top"/>
    </xf>
    <xf numFmtId="164" fontId="8" fillId="0" borderId="27" xfId="0" applyNumberFormat="1" applyFont="1" applyBorder="1"/>
    <xf numFmtId="164" fontId="0" fillId="0" borderId="0" xfId="0" applyNumberFormat="1"/>
  </cellXfs>
  <cellStyles count="4">
    <cellStyle name="Normal" xfId="0" builtinId="0"/>
    <cellStyle name="Normal 2 2" xfId="2" xr:uid="{648DEE0E-A1FD-4F0A-B642-4771CFB48ECE}"/>
    <cellStyle name="Normal 6 2" xfId="1" xr:uid="{D5E2149A-927D-4BD3-BCFD-8C96BD96EB15}"/>
    <cellStyle name="Normal 7 2" xfId="3" xr:uid="{ED900CA7-B9F3-4AFA-BF20-D90D49A04620}"/>
  </cellStyles>
  <dxfs count="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/m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/m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8D8D8"/>
          <bgColor rgb="FFD8D8D8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hh&quot;:&quot;mm"/>
      <fill>
        <patternFill patternType="solid">
          <fgColor rgb="FFC4BD97"/>
          <bgColor rgb="FFC4BD97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F0000"/>
          <bgColor rgb="FFFF0000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7" formatCode="[$-10409]hh:mm\ AM/PM"/>
      <fill>
        <patternFill patternType="solid">
          <fgColor rgb="FFC4BD97"/>
          <bgColor rgb="FFC4BD97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7" formatCode="[$-10409]hh:mm\ AM/PM"/>
      <fill>
        <patternFill patternType="solid">
          <fgColor rgb="FFC4BD97"/>
          <bgColor rgb="FFC4BD97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7" formatCode="[$-10409]hh:mm\ AM/PM"/>
      <fill>
        <patternFill patternType="solid">
          <fgColor rgb="FFC4BD97"/>
          <bgColor rgb="FFC4BD97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7" formatCode="[$-10409]hh:mm\ AM/PM"/>
      <fill>
        <patternFill patternType="solid">
          <fgColor rgb="FFC4BD97"/>
          <bgColor rgb="FFC4BD97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hh&quot;:&quot;mm"/>
      <fill>
        <patternFill patternType="solid">
          <fgColor rgb="FFC4BD97"/>
          <bgColor rgb="FFC4BD9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8D8D8"/>
          <bgColor rgb="FFD8D8D8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8D8D8"/>
          <bgColor rgb="FFD8D8D8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8D8D8"/>
          <bgColor rgb="FFD8D8D8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8D8D8"/>
          <bgColor rgb="FFD8D8D8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8D8D8"/>
          <bgColor rgb="FFD8D8D8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8D8D8"/>
          <bgColor rgb="FFD8D8D8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000000"/>
        </left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right style="thin">
          <color rgb="FF000000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externalLink" Target="externalLinks/externalLink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TO-Permits-Bicholi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TO-Permits-Bicholim_R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jects\NewYug\raloa1\data\ktc\KTCL-master-data-202204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mit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mits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sion"/>
      <sheetName val="Report"/>
      <sheetName val="New Schedule Copy"/>
      <sheetName val="ShortCodesNew"/>
      <sheetName val="ShortCodes"/>
      <sheetName val="Sheet1 (2)"/>
      <sheetName val="TripTypeMaster"/>
      <sheetName val="BusTypeMaster"/>
      <sheetName val="Schedule Summary Automated"/>
      <sheetName val="VSD"/>
      <sheetName val="ETM Routes"/>
      <sheetName val="ETM Routes Summary"/>
      <sheetName val="Sheet5"/>
      <sheetName val="AllSchedules"/>
      <sheetName val="Code issues"/>
      <sheetName val="Schedule Copy"/>
      <sheetName val="Bus Stand Timings"/>
      <sheetName val="Chronological departures"/>
      <sheetName val="Schedule report"/>
      <sheetName val="Schedule Summary"/>
      <sheetName val="CodeCorrectionSummary"/>
      <sheetName val="CodeSummary"/>
      <sheetName val="CodeCorrection"/>
      <sheetName val="Schedule Copy_old"/>
      <sheetName val="CompanyMaster"/>
      <sheetName val="VehicleModelMaster"/>
      <sheetName val="Fleet Position"/>
      <sheetName val="Trip Count"/>
      <sheetName val="BusType Count"/>
      <sheetName val="NewCodes_old"/>
      <sheetName val="Crew"/>
      <sheetName val="Codes"/>
      <sheetName val="Bus Type"/>
      <sheetName val="INT_ALL_DEPOTS"/>
      <sheetName val="ALL SUMMARY"/>
      <sheetName val="Destination report"/>
      <sheetName val="Vsd Summary"/>
      <sheetName val="Prv Summary"/>
      <sheetName val="Pnj Summary"/>
      <sheetName val="Mrg Summary"/>
      <sheetName val="TOMAKE"/>
      <sheetName val="Dashboard"/>
      <sheetName val="tara"/>
      <sheetName val="etm_routes"/>
      <sheetName val="etm_route_stages"/>
      <sheetName val="Sheet1"/>
      <sheetName val="Sheet2"/>
      <sheetName val="KTCL-master-data-20220409"/>
    </sheetNames>
    <sheetDataSet>
      <sheetData sheetId="0"/>
      <sheetData sheetId="1"/>
      <sheetData sheetId="2"/>
      <sheetData sheetId="3">
        <row r="2">
          <cell r="B2" t="str">
            <v>RDO</v>
          </cell>
        </row>
      </sheetData>
      <sheetData sheetId="4">
        <row r="2">
          <cell r="B2" t="str">
            <v>ABD</v>
          </cell>
        </row>
      </sheetData>
      <sheetData sheetId="5"/>
      <sheetData sheetId="6">
        <row r="2">
          <cell r="A2" t="str">
            <v>Shuttle</v>
          </cell>
        </row>
      </sheetData>
      <sheetData sheetId="7">
        <row r="2">
          <cell r="A2" t="str">
            <v>Mini</v>
          </cell>
        </row>
      </sheetData>
      <sheetData sheetId="8"/>
      <sheetData sheetId="9"/>
      <sheetData sheetId="10">
        <row r="2">
          <cell r="S2" t="str">
            <v>PRV:ADV-MRC-PNJ</v>
          </cell>
        </row>
      </sheetData>
      <sheetData sheetId="11"/>
      <sheetData sheetId="12"/>
      <sheetData sheetId="13"/>
      <sheetData sheetId="14"/>
      <sheetData sheetId="15">
        <row r="4">
          <cell r="A4" t="str">
            <v>VSD:1A2:VSD-PNJ-SOLAPUR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3">
          <cell r="B3" t="str">
            <v>A/L CHEETAH S/L</v>
          </cell>
        </row>
      </sheetData>
      <sheetData sheetId="26">
        <row r="2">
          <cell r="A2" t="str">
            <v>MRG</v>
          </cell>
        </row>
      </sheetData>
      <sheetData sheetId="27"/>
      <sheetData sheetId="28"/>
      <sheetData sheetId="29">
        <row r="2">
          <cell r="B2" t="str">
            <v xml:space="preserve"> RAI AMYAKA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Yash Ganthe" id="{D6D7FCB5-C7E4-47C4-8F72-8961B0BE5D3C}" userId="S::yash_ganthe@persistent.com::07d85bcd-f1f3-4774-b0b1-547837f5af21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Yash Ganthe" refreshedDate="45424.458895254633" refreshedVersion="8" recordCount="1005" xr:uid="{00000000-000A-0000-FFFF-FFFF01000000}">
  <cacheSource type="worksheet">
    <worksheetSource ref="B1:Z1006" sheet="Schedule"/>
  </cacheSource>
  <cacheFields count="24">
    <cacheField name="Permit No" numFmtId="0">
      <sharedItems containsBlank="1"/>
    </cacheField>
    <cacheField name="Permit Route Name" numFmtId="0">
      <sharedItems containsBlank="1"/>
    </cacheField>
    <cacheField name="Permit Type" numFmtId="0">
      <sharedItems containsBlank="1"/>
    </cacheField>
    <cacheField name="Permit Issue date" numFmtId="0">
      <sharedItems containsDate="1" containsBlank="1" containsMixedTypes="1" minDate="2012-05-31T00:00:00" maxDate="2020-06-02T00:00:00"/>
    </cacheField>
    <cacheField name="Permi Valid upto" numFmtId="0">
      <sharedItems containsDate="1" containsBlank="1" containsMixedTypes="1" minDate="2017-05-30T00:00:00" maxDate="2025-06-01T00:00:00"/>
    </cacheField>
    <cacheField name="Owner" numFmtId="0">
      <sharedItems containsBlank="1"/>
    </cacheField>
    <cacheField name="Owner address" numFmtId="0">
      <sharedItems containsBlank="1"/>
    </cacheField>
    <cacheField name="Owner contact" numFmtId="0">
      <sharedItems containsNonDate="0" containsString="0" containsBlank="1"/>
    </cacheField>
    <cacheField name="Vehicle No." numFmtId="0">
      <sharedItems containsBlank="1"/>
    </cacheField>
    <cacheField name="Bus Type" numFmtId="0">
      <sharedItems containsBlank="1"/>
    </cacheField>
    <cacheField name="Sitting" numFmtId="0">
      <sharedItems containsBlank="1" containsMixedTypes="1" containsNumber="1" containsInteger="1" minValue="13" maxValue="42"/>
    </cacheField>
    <cacheField name="Standing" numFmtId="3">
      <sharedItems containsString="0" containsBlank="1" containsNumber="1" containsInteger="1" minValue="9" maxValue="16"/>
    </cacheField>
    <cacheField name="From" numFmtId="0">
      <sharedItems containsBlank="1" count="109">
        <s v="Chodan"/>
        <s v="Bicholim"/>
        <s v="Shikeri"/>
        <s v="Poira"/>
        <s v="Mapusa"/>
        <s v="Bicholim "/>
        <s v="Saramanas"/>
        <s v="Pilgaon"/>
        <s v="Panaji"/>
        <s v="Valpoi"/>
        <s v="Keri"/>
        <s v="Ravan"/>
        <s v="Sakhalim"/>
        <s v="Shiroli"/>
        <s v="A/P Colony"/>
        <s v="Sankhalim"/>
        <s v="Sanquelim"/>
        <s v="Shirolikeri"/>
        <s v="Churchirem"/>
        <s v=" Panaji"/>
        <s v="Keri "/>
        <s v="Madel"/>
        <s v="Kudchirem"/>
        <s v=" Bicholim"/>
        <s v="Maulinguem"/>
        <s v="Ladfe"/>
        <s v="Ladfem"/>
        <s v="Xelpem"/>
        <s v="Ponda"/>
        <s v="Amona"/>
        <s v="Honda Vadakade"/>
        <s v="Panaj"/>
        <s v="Thane"/>
        <s v="Panshem"/>
        <m/>
        <s v="Charavane"/>
        <s v="Collem"/>
        <s v="Sirsodem"/>
        <s v="Mapusa "/>
        <s v="Sonal"/>
        <s v="Rivem"/>
        <s v="Phansem"/>
        <s v="Vantem"/>
        <s v="Pale "/>
        <s v="Maina"/>
        <s v="Sankhali"/>
        <s v="Ponda   "/>
        <s v="Surla"/>
        <s v="Ponda "/>
        <s v="Velguem"/>
        <s v="Virdi"/>
        <s v="Padeli"/>
        <s v="Karmali"/>
        <s v="Sal"/>
        <s v="Pale"/>
        <s v="Ambika Nagar"/>
        <s v="Shigne"/>
        <s v="Charvane"/>
        <s v=" Karmali"/>
        <s v="Hivre"/>
        <s v="Savarde"/>
        <s v="Bichoplim "/>
        <s v="Menkurem"/>
        <s v="Sal "/>
        <s v="Menkurem "/>
        <s v="Marcel"/>
        <s v="Tiral (Usgao)"/>
        <s v="Sirsodem "/>
        <s v="Savordem"/>
        <s v="Bambolim"/>
        <s v="Panaji (Express)"/>
        <s v="Mapusa (Express)"/>
        <s v="Assordem"/>
        <s v="Narva "/>
        <s v="Sonal "/>
        <s v="Usgao"/>
        <s v="Caranzalem "/>
        <s v="Naneli"/>
        <s v="Valpoi "/>
        <s v="Bhironda"/>
        <s v="Savreshe-Khadki"/>
        <s v="Hanklane"/>
        <s v="Khlopwadi"/>
        <s v="Malpen"/>
        <s v="Sarmanas"/>
        <s v="Harvelem "/>
        <s v="Sakhalim "/>
        <s v="Morlem Colony"/>
        <s v="Saptakoteshwar"/>
        <s v="Naroa"/>
        <s v="Noroa"/>
        <s v="Shinginm"/>
        <s v="Pilgao"/>
        <s v="Podochem/Bhatwadi Waddo"/>
        <s v="Shelap"/>
        <s v="Panaji "/>
        <s v="Zerme"/>
        <s v="Zarme"/>
        <s v="Nerul"/>
        <s v="Signe/Karmali"/>
        <s v="Copardem"/>
        <s v="Hivrem"/>
        <s v="Pirna "/>
        <s v="Sanquelim "/>
        <s v="Paikul"/>
        <s v="Bironda"/>
        <s v="Bicholimm"/>
        <s v="Baina"/>
        <s v="Vasco Airport"/>
      </sharedItems>
    </cacheField>
    <cacheField name="Via 1" numFmtId="0">
      <sharedItems containsBlank="1"/>
    </cacheField>
    <cacheField name="Via 2" numFmtId="0">
      <sharedItems containsBlank="1"/>
    </cacheField>
    <cacheField name="Via 3" numFmtId="0">
      <sharedItems containsNonDate="0" containsString="0" containsBlank="1"/>
    </cacheField>
    <cacheField name="Via 4" numFmtId="0">
      <sharedItems containsNonDate="0" containsString="0" containsBlank="1"/>
    </cacheField>
    <cacheField name="Destination" numFmtId="0">
      <sharedItems containsBlank="1" count="99">
        <s v="Bicholim"/>
        <s v="chodan"/>
        <s v="Poira"/>
        <s v="Mapusa"/>
        <s v="Shikeri"/>
        <s v="Saramanas"/>
        <s v="Bicholim "/>
        <s v="Pilgaon"/>
        <s v="Sarmanas"/>
        <s v="Valpoi"/>
        <s v="Panaji"/>
        <s v="Ravan"/>
        <s v="Sakhalim"/>
        <s v="Keri"/>
        <s v="A/P Colony"/>
        <s v="Shiroli"/>
        <s v="Sankhalim"/>
        <s v="Sanquelim"/>
        <s v="Churchirem"/>
        <s v=" Panaji"/>
        <s v="ShiroliKeri"/>
        <s v="Keri "/>
        <s v="Madel"/>
        <s v=" Bicholim"/>
        <s v="Kudchirem"/>
        <s v="Maulinguem"/>
        <s v="Ladfe"/>
        <s v="Ladfem"/>
        <s v="Xelpem"/>
        <s v="Ponda"/>
        <s v="Amona"/>
        <s v="Panaj"/>
        <s v="Thane"/>
        <s v="Honda Vadakade"/>
        <s v="Advoi"/>
        <m/>
        <s v="Charavane"/>
        <s v="Collem"/>
        <s v="Sirsodem"/>
        <s v="Mapusa "/>
        <s v="Sonal"/>
        <s v="Rivem"/>
        <s v="Vantem"/>
        <s v="Phansem"/>
        <s v="Pale "/>
        <s v="Sankhali"/>
        <s v="Ponda   "/>
        <s v="Maina"/>
        <s v="Surla"/>
        <s v="Ponda "/>
        <s v="Pale"/>
        <s v="Usgao Tisk"/>
        <s v="Velguem"/>
        <s v="Virdi"/>
        <s v="Padeli"/>
        <s v="Karmali"/>
        <s v="Sal"/>
        <s v="Ambika Nagar"/>
        <s v="Charvane"/>
        <s v=" Karmali"/>
        <s v="Hivre"/>
        <s v="Savarde"/>
        <s v="Shigne"/>
        <s v="Bichoplim "/>
        <s v="Menkurem"/>
        <s v="Sal "/>
        <s v="Menkurem "/>
        <s v="Marcel"/>
        <s v="Tiral (Usgao)"/>
        <s v="Savordem"/>
        <s v="Bolkarne"/>
        <s v="Bambolim"/>
        <s v="Panaji "/>
        <s v="Assordem"/>
        <s v="Narva "/>
        <s v="Sonal "/>
        <s v="Caranzalem "/>
        <s v="Narva"/>
        <s v="Narva ferry"/>
        <s v="Valpoi "/>
        <s v="Naneli"/>
        <s v="Morlem Colony"/>
        <s v="Khlopwadi"/>
        <s v="Hanklane"/>
        <s v="Murdi"/>
        <s v="Saptakoteshwar"/>
        <s v="Noroa"/>
        <s v="Pilgao"/>
        <s v="Podosem"/>
        <s v="Bhatwadi Wado"/>
        <s v="Shelap"/>
        <s v="Zerme"/>
        <s v="Zarme"/>
        <s v="Naroa"/>
        <s v="Nerul"/>
        <s v="Signe/Karmali"/>
        <s v="Copardem"/>
        <s v="Vasco Airport"/>
        <s v="Baina"/>
      </sharedItems>
    </cacheField>
    <cacheField name="Dep: From" numFmtId="166">
      <sharedItems containsDate="1" containsBlank="1" containsMixedTypes="1" minDate="1899-12-30T05:10:00" maxDate="1900-01-09T08:24:00"/>
    </cacheField>
    <cacheField name="Dep. Via" numFmtId="0">
      <sharedItems containsNonDate="0" containsString="0" containsBlank="1"/>
    </cacheField>
    <cacheField name="Dep. Via1" numFmtId="167">
      <sharedItems containsNonDate="0" containsString="0" containsBlank="1"/>
    </cacheField>
    <cacheField name="Dep. Via2" numFmtId="167">
      <sharedItems containsNonDate="0" containsString="0" containsBlank="1"/>
    </cacheField>
    <cacheField name="Dep. Via3" numFmtId="167">
      <sharedItems containsNonDate="0" containsString="0" containsBlank="1"/>
    </cacheField>
    <cacheField name="Arr" numFmtId="166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Yash Ganthe" refreshedDate="45424.458895601849" refreshedVersion="8" recordCount="1011" xr:uid="{00000000-000A-0000-FFFF-FFFF00000000}">
  <cacheSource type="worksheet">
    <worksheetSource ref="B1:Z1012" sheet="Schedule"/>
  </cacheSource>
  <cacheFields count="24">
    <cacheField name="Permit No" numFmtId="0">
      <sharedItems containsBlank="1"/>
    </cacheField>
    <cacheField name="Permit Route Name" numFmtId="0">
      <sharedItems containsBlank="1"/>
    </cacheField>
    <cacheField name="Permit Type" numFmtId="0">
      <sharedItems containsBlank="1"/>
    </cacheField>
    <cacheField name="Permit Issue date" numFmtId="0">
      <sharedItems containsDate="1" containsBlank="1" containsMixedTypes="1" minDate="2012-05-31T00:00:00" maxDate="2020-06-02T00:00:00"/>
    </cacheField>
    <cacheField name="Permi Valid upto" numFmtId="0">
      <sharedItems containsDate="1" containsBlank="1" containsMixedTypes="1" minDate="2017-05-30T00:00:00" maxDate="2025-06-01T00:00:00"/>
    </cacheField>
    <cacheField name="Owner" numFmtId="0">
      <sharedItems containsBlank="1"/>
    </cacheField>
    <cacheField name="Owner address" numFmtId="0">
      <sharedItems containsBlank="1"/>
    </cacheField>
    <cacheField name="Owner contact" numFmtId="0">
      <sharedItems containsNonDate="0" containsString="0" containsBlank="1"/>
    </cacheField>
    <cacheField name="Vehicle No." numFmtId="0">
      <sharedItems containsBlank="1"/>
    </cacheField>
    <cacheField name="Bus Type" numFmtId="0">
      <sharedItems containsBlank="1"/>
    </cacheField>
    <cacheField name="Sitting" numFmtId="0">
      <sharedItems containsBlank="1" containsMixedTypes="1" containsNumber="1" containsInteger="1" minValue="13" maxValue="42"/>
    </cacheField>
    <cacheField name="Standing" numFmtId="3">
      <sharedItems containsString="0" containsBlank="1" containsNumber="1" containsInteger="1" minValue="9" maxValue="16"/>
    </cacheField>
    <cacheField name="From" numFmtId="0">
      <sharedItems containsBlank="1" count="109">
        <s v="Chodan"/>
        <s v="Bicholim"/>
        <s v="Shikeri"/>
        <s v="Poira"/>
        <s v="Mapusa"/>
        <s v="Bicholim "/>
        <s v="Saramanas"/>
        <s v="Pilgaon"/>
        <s v="Panaji"/>
        <s v="Valpoi"/>
        <s v="Keri"/>
        <s v="Ravan"/>
        <s v="Sakhalim"/>
        <s v="Shiroli"/>
        <s v="A/P Colony"/>
        <s v="Sankhalim"/>
        <s v="Sanquelim"/>
        <s v="Shirolikeri"/>
        <s v="Churchirem"/>
        <s v=" Panaji"/>
        <s v="Keri "/>
        <s v="Madel"/>
        <s v="Kudchirem"/>
        <s v=" Bicholim"/>
        <s v="Maulinguem"/>
        <s v="Ladfe"/>
        <s v="Ladfem"/>
        <s v="Xelpem"/>
        <s v="Ponda"/>
        <s v="Amona"/>
        <s v="Honda Vadakade"/>
        <s v="Panaj"/>
        <s v="Thane"/>
        <s v="Panshem"/>
        <m/>
        <s v="Charavane"/>
        <s v="Collem"/>
        <s v="Sirsodem"/>
        <s v="Mapusa "/>
        <s v="Sonal"/>
        <s v="Rivem"/>
        <s v="Phansem"/>
        <s v="Vantem"/>
        <s v="Pale "/>
        <s v="Maina"/>
        <s v="Sankhali"/>
        <s v="Ponda   "/>
        <s v="Surla"/>
        <s v="Ponda "/>
        <s v="Velguem"/>
        <s v="Virdi"/>
        <s v="Padeli"/>
        <s v="Karmali"/>
        <s v="Sal"/>
        <s v="Pale"/>
        <s v="Ambika Nagar"/>
        <s v="Shigne"/>
        <s v="Charvane"/>
        <s v=" Karmali"/>
        <s v="Hivre"/>
        <s v="Savarde"/>
        <s v="Bichoplim "/>
        <s v="Menkurem"/>
        <s v="Sal "/>
        <s v="Menkurem "/>
        <s v="Marcel"/>
        <s v="Tiral (Usgao)"/>
        <s v="Sirsodem "/>
        <s v="Savordem"/>
        <s v="Bambolim"/>
        <s v="Panaji (Express)"/>
        <s v="Mapusa (Express)"/>
        <s v="Assordem"/>
        <s v="Narva "/>
        <s v="Sonal "/>
        <s v="Usgao"/>
        <s v="Caranzalem "/>
        <s v="Naneli"/>
        <s v="Valpoi "/>
        <s v="Bhironda"/>
        <s v="Savreshe-Khadki"/>
        <s v="Hanklane"/>
        <s v="Khlopwadi"/>
        <s v="Malpen"/>
        <s v="Sarmanas"/>
        <s v="Harvelem "/>
        <s v="Sakhalim "/>
        <s v="Morlem Colony"/>
        <s v="Saptakoteshwar"/>
        <s v="Naroa"/>
        <s v="Noroa"/>
        <s v="Shinginm"/>
        <s v="Pilgao"/>
        <s v="Podochem/Bhatwadi Waddo"/>
        <s v="Shelap"/>
        <s v="Panaji "/>
        <s v="Zerme"/>
        <s v="Zarme"/>
        <s v="Nerul"/>
        <s v="Signe/Karmali"/>
        <s v="Copardem"/>
        <s v="Hivrem"/>
        <s v="Pirna "/>
        <s v="Sanquelim "/>
        <s v="Paikul"/>
        <s v="Bironda"/>
        <s v="Bicholimm"/>
        <s v="Baina"/>
        <s v="Vasco Airport"/>
      </sharedItems>
    </cacheField>
    <cacheField name="Via 1" numFmtId="0">
      <sharedItems containsBlank="1"/>
    </cacheField>
    <cacheField name="Via 2" numFmtId="0">
      <sharedItems containsBlank="1"/>
    </cacheField>
    <cacheField name="Via 3" numFmtId="0">
      <sharedItems containsNonDate="0" containsString="0" containsBlank="1"/>
    </cacheField>
    <cacheField name="Via 4" numFmtId="0">
      <sharedItems containsNonDate="0" containsString="0" containsBlank="1"/>
    </cacheField>
    <cacheField name="Destination" numFmtId="0">
      <sharedItems containsBlank="1"/>
    </cacheField>
    <cacheField name="Dep: From" numFmtId="166">
      <sharedItems containsDate="1" containsBlank="1" containsMixedTypes="1" minDate="1899-12-30T05:10:00" maxDate="1900-01-09T08:24:00"/>
    </cacheField>
    <cacheField name="Dep. Via" numFmtId="0">
      <sharedItems containsNonDate="0" containsString="0" containsBlank="1"/>
    </cacheField>
    <cacheField name="Dep. Via1" numFmtId="167">
      <sharedItems containsNonDate="0" containsString="0" containsBlank="1"/>
    </cacheField>
    <cacheField name="Dep. Via2" numFmtId="167">
      <sharedItems containsNonDate="0" containsString="0" containsBlank="1"/>
    </cacheField>
    <cacheField name="Dep. Via3" numFmtId="167">
      <sharedItems containsNonDate="0" containsString="0" containsBlank="1"/>
    </cacheField>
    <cacheField name="Arr" numFmtId="166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5">
  <r>
    <s v="Bich/66/05"/>
    <s v="Chodan to Bicholim and Back"/>
    <s v="Regular Permit"/>
    <d v="2016-08-01T00:00:00"/>
    <d v="2021-07-31T00:00:00"/>
    <s v="Prashant Duri"/>
    <s v="H.No. 769/A Devgim, Chodan, Tiswadi Goa"/>
    <m/>
    <s v="GA01T 8202"/>
    <s v="Mini Bus"/>
    <n v="23"/>
    <n v="9"/>
    <x v="0"/>
    <m/>
    <m/>
    <m/>
    <m/>
    <x v="0"/>
    <d v="1899-12-30T06:30:00"/>
    <m/>
    <m/>
    <m/>
    <m/>
    <e v="#NAME?"/>
  </r>
  <r>
    <m/>
    <m/>
    <m/>
    <m/>
    <m/>
    <m/>
    <m/>
    <m/>
    <m/>
    <m/>
    <m/>
    <m/>
    <x v="1"/>
    <m/>
    <m/>
    <m/>
    <m/>
    <x v="1"/>
    <d v="1899-12-30T07:00:00"/>
    <m/>
    <m/>
    <m/>
    <m/>
    <e v="#NAME?"/>
  </r>
  <r>
    <m/>
    <m/>
    <m/>
    <m/>
    <m/>
    <m/>
    <m/>
    <m/>
    <m/>
    <m/>
    <m/>
    <m/>
    <x v="0"/>
    <m/>
    <m/>
    <m/>
    <m/>
    <x v="0"/>
    <d v="1899-12-30T08:00:00"/>
    <m/>
    <m/>
    <m/>
    <m/>
    <e v="#NAME?"/>
  </r>
  <r>
    <m/>
    <m/>
    <m/>
    <m/>
    <m/>
    <m/>
    <m/>
    <m/>
    <m/>
    <m/>
    <m/>
    <m/>
    <x v="1"/>
    <m/>
    <m/>
    <m/>
    <m/>
    <x v="1"/>
    <d v="1899-12-30T09:30:00"/>
    <m/>
    <m/>
    <m/>
    <m/>
    <e v="#NAME?"/>
  </r>
  <r>
    <m/>
    <m/>
    <m/>
    <m/>
    <m/>
    <m/>
    <m/>
    <m/>
    <m/>
    <m/>
    <m/>
    <m/>
    <x v="0"/>
    <m/>
    <m/>
    <m/>
    <m/>
    <x v="0"/>
    <d v="1899-12-30T10:45:00"/>
    <m/>
    <m/>
    <m/>
    <m/>
    <e v="#NAME?"/>
  </r>
  <r>
    <m/>
    <m/>
    <m/>
    <m/>
    <m/>
    <m/>
    <m/>
    <m/>
    <m/>
    <m/>
    <m/>
    <m/>
    <x v="1"/>
    <m/>
    <m/>
    <m/>
    <m/>
    <x v="1"/>
    <d v="1899-12-30T13:10:00"/>
    <m/>
    <m/>
    <m/>
    <m/>
    <e v="#NAME?"/>
  </r>
  <r>
    <m/>
    <m/>
    <m/>
    <m/>
    <m/>
    <m/>
    <m/>
    <m/>
    <m/>
    <m/>
    <m/>
    <m/>
    <x v="0"/>
    <m/>
    <m/>
    <m/>
    <m/>
    <x v="0"/>
    <d v="1899-12-30T14:15:00"/>
    <m/>
    <m/>
    <m/>
    <m/>
    <e v="#NAME?"/>
  </r>
  <r>
    <m/>
    <m/>
    <m/>
    <m/>
    <m/>
    <m/>
    <m/>
    <m/>
    <m/>
    <m/>
    <m/>
    <m/>
    <x v="1"/>
    <m/>
    <m/>
    <m/>
    <m/>
    <x v="1"/>
    <d v="1899-12-30T16:35:00"/>
    <m/>
    <m/>
    <m/>
    <m/>
    <e v="#NAME?"/>
  </r>
  <r>
    <m/>
    <m/>
    <m/>
    <m/>
    <m/>
    <m/>
    <m/>
    <m/>
    <m/>
    <m/>
    <m/>
    <m/>
    <x v="0"/>
    <m/>
    <m/>
    <m/>
    <m/>
    <x v="0"/>
    <d v="1899-12-30T17:40:00"/>
    <m/>
    <m/>
    <m/>
    <m/>
    <e v="#NAME?"/>
  </r>
  <r>
    <m/>
    <m/>
    <m/>
    <m/>
    <m/>
    <m/>
    <m/>
    <m/>
    <m/>
    <m/>
    <m/>
    <m/>
    <x v="1"/>
    <m/>
    <m/>
    <m/>
    <m/>
    <x v="1"/>
    <d v="1899-12-30T18:35:00"/>
    <m/>
    <m/>
    <m/>
    <m/>
    <e v="#NAME?"/>
  </r>
  <r>
    <s v="RTA/BIC/SCP/201300034"/>
    <s v="Shikeri, Poira, Bicholim, Mapusa"/>
    <s v="Regular Permit"/>
    <d v="2016-11-14T00:00:00"/>
    <d v="2021-11-13T00:00:00"/>
    <s v="Rohan Dessai"/>
    <s v="HNo. 754. Gaonkarwada, Mayem, Bicholim Goa"/>
    <m/>
    <s v="GA04T 4656"/>
    <s v="Mini Bus"/>
    <n v="24"/>
    <n v="9"/>
    <x v="2"/>
    <m/>
    <m/>
    <m/>
    <m/>
    <x v="2"/>
    <d v="1899-12-30T07:00:00"/>
    <m/>
    <m/>
    <m/>
    <m/>
    <e v="#NAME?"/>
  </r>
  <r>
    <m/>
    <m/>
    <m/>
    <m/>
    <m/>
    <m/>
    <m/>
    <m/>
    <m/>
    <m/>
    <m/>
    <m/>
    <x v="3"/>
    <m/>
    <m/>
    <m/>
    <m/>
    <x v="3"/>
    <d v="1899-12-30T07:10:00"/>
    <m/>
    <m/>
    <m/>
    <m/>
    <e v="#NAME?"/>
  </r>
  <r>
    <m/>
    <m/>
    <m/>
    <m/>
    <m/>
    <m/>
    <m/>
    <m/>
    <m/>
    <m/>
    <m/>
    <m/>
    <x v="4"/>
    <m/>
    <m/>
    <m/>
    <m/>
    <x v="0"/>
    <d v="1899-12-30T08:35:00"/>
    <m/>
    <m/>
    <m/>
    <m/>
    <e v="#NAME?"/>
  </r>
  <r>
    <m/>
    <m/>
    <m/>
    <m/>
    <m/>
    <m/>
    <m/>
    <m/>
    <m/>
    <m/>
    <m/>
    <m/>
    <x v="1"/>
    <m/>
    <m/>
    <m/>
    <m/>
    <x v="4"/>
    <d v="1899-12-30T09:45:00"/>
    <m/>
    <m/>
    <m/>
    <m/>
    <e v="#NAME?"/>
  </r>
  <r>
    <m/>
    <m/>
    <m/>
    <m/>
    <m/>
    <m/>
    <m/>
    <m/>
    <m/>
    <m/>
    <m/>
    <m/>
    <x v="2"/>
    <m/>
    <m/>
    <m/>
    <m/>
    <x v="3"/>
    <d v="1899-12-30T10:10:00"/>
    <m/>
    <m/>
    <m/>
    <m/>
    <e v="#NAME?"/>
  </r>
  <r>
    <m/>
    <m/>
    <m/>
    <m/>
    <m/>
    <m/>
    <m/>
    <m/>
    <m/>
    <m/>
    <m/>
    <m/>
    <x v="4"/>
    <m/>
    <m/>
    <m/>
    <m/>
    <x v="0"/>
    <d v="1899-12-30T11:45:00"/>
    <m/>
    <m/>
    <m/>
    <m/>
    <e v="#NAME?"/>
  </r>
  <r>
    <m/>
    <m/>
    <m/>
    <m/>
    <m/>
    <m/>
    <m/>
    <m/>
    <m/>
    <m/>
    <m/>
    <m/>
    <x v="1"/>
    <m/>
    <m/>
    <m/>
    <m/>
    <x v="4"/>
    <d v="1899-12-30T12:45:00"/>
    <m/>
    <m/>
    <m/>
    <m/>
    <e v="#NAME?"/>
  </r>
  <r>
    <m/>
    <m/>
    <m/>
    <m/>
    <m/>
    <m/>
    <m/>
    <m/>
    <m/>
    <m/>
    <m/>
    <m/>
    <x v="2"/>
    <m/>
    <m/>
    <m/>
    <m/>
    <x v="3"/>
    <d v="1899-12-30T14:40:00"/>
    <m/>
    <m/>
    <m/>
    <m/>
    <e v="#NAME?"/>
  </r>
  <r>
    <m/>
    <m/>
    <m/>
    <m/>
    <m/>
    <m/>
    <m/>
    <m/>
    <m/>
    <m/>
    <m/>
    <m/>
    <x v="4"/>
    <m/>
    <m/>
    <m/>
    <m/>
    <x v="4"/>
    <d v="1899-12-30T17:10:00"/>
    <m/>
    <m/>
    <m/>
    <m/>
    <e v="#NAME?"/>
  </r>
  <r>
    <m/>
    <m/>
    <m/>
    <m/>
    <m/>
    <m/>
    <m/>
    <m/>
    <m/>
    <m/>
    <m/>
    <m/>
    <x v="2"/>
    <m/>
    <m/>
    <m/>
    <m/>
    <x v="0"/>
    <d v="1899-12-30T18:50:00"/>
    <m/>
    <m/>
    <m/>
    <m/>
    <e v="#NAME?"/>
  </r>
  <r>
    <m/>
    <m/>
    <m/>
    <m/>
    <m/>
    <m/>
    <m/>
    <m/>
    <m/>
    <m/>
    <m/>
    <m/>
    <x v="1"/>
    <m/>
    <m/>
    <m/>
    <m/>
    <x v="4"/>
    <d v="1899-12-30T19:30:00"/>
    <m/>
    <m/>
    <m/>
    <m/>
    <e v="#NAME?"/>
  </r>
  <r>
    <s v="RTA/BIC/SCP/202000002"/>
    <s v="Sarmanas to Bicholim"/>
    <s v="Regular Permit"/>
    <d v="2020-01-24T00:00:00"/>
    <d v="2025-01-23T00:00:00"/>
    <s v="Pravin V chari"/>
    <s v="Gaonkarwada, Bicholim Goa"/>
    <m/>
    <s v="GA08U 0131"/>
    <s v="Mini Bus"/>
    <n v="23"/>
    <n v="9"/>
    <x v="5"/>
    <m/>
    <m/>
    <m/>
    <m/>
    <x v="5"/>
    <d v="1899-12-30T07:30:00"/>
    <m/>
    <m/>
    <m/>
    <m/>
    <e v="#NAME?"/>
  </r>
  <r>
    <m/>
    <m/>
    <m/>
    <m/>
    <m/>
    <m/>
    <m/>
    <m/>
    <m/>
    <m/>
    <m/>
    <m/>
    <x v="6"/>
    <m/>
    <m/>
    <m/>
    <m/>
    <x v="6"/>
    <d v="1899-12-30T07:50:00"/>
    <m/>
    <m/>
    <m/>
    <m/>
    <e v="#NAME?"/>
  </r>
  <r>
    <m/>
    <m/>
    <m/>
    <m/>
    <m/>
    <m/>
    <m/>
    <m/>
    <m/>
    <m/>
    <m/>
    <m/>
    <x v="5"/>
    <m/>
    <m/>
    <m/>
    <m/>
    <x v="5"/>
    <d v="1899-12-30T08:30:00"/>
    <m/>
    <m/>
    <m/>
    <m/>
    <e v="#NAME?"/>
  </r>
  <r>
    <m/>
    <m/>
    <m/>
    <m/>
    <m/>
    <m/>
    <m/>
    <m/>
    <m/>
    <m/>
    <m/>
    <m/>
    <x v="6"/>
    <m/>
    <m/>
    <m/>
    <m/>
    <x v="6"/>
    <d v="1899-12-30T08:55:00"/>
    <m/>
    <m/>
    <m/>
    <m/>
    <e v="#NAME?"/>
  </r>
  <r>
    <m/>
    <m/>
    <m/>
    <m/>
    <m/>
    <m/>
    <m/>
    <m/>
    <m/>
    <m/>
    <m/>
    <m/>
    <x v="5"/>
    <m/>
    <m/>
    <m/>
    <m/>
    <x v="5"/>
    <d v="1899-12-30T09:15:00"/>
    <m/>
    <m/>
    <m/>
    <m/>
    <e v="#NAME?"/>
  </r>
  <r>
    <m/>
    <m/>
    <m/>
    <m/>
    <m/>
    <m/>
    <m/>
    <m/>
    <m/>
    <m/>
    <m/>
    <m/>
    <x v="6"/>
    <m/>
    <m/>
    <m/>
    <m/>
    <x v="6"/>
    <d v="1899-12-30T09:40:00"/>
    <m/>
    <m/>
    <m/>
    <m/>
    <e v="#NAME?"/>
  </r>
  <r>
    <m/>
    <m/>
    <m/>
    <m/>
    <m/>
    <m/>
    <m/>
    <m/>
    <m/>
    <m/>
    <m/>
    <m/>
    <x v="5"/>
    <m/>
    <m/>
    <m/>
    <m/>
    <x v="5"/>
    <d v="1899-12-30T10:30:00"/>
    <m/>
    <m/>
    <m/>
    <m/>
    <e v="#NAME?"/>
  </r>
  <r>
    <m/>
    <m/>
    <m/>
    <m/>
    <m/>
    <m/>
    <m/>
    <m/>
    <m/>
    <m/>
    <m/>
    <m/>
    <x v="6"/>
    <m/>
    <m/>
    <m/>
    <m/>
    <x v="6"/>
    <d v="1899-12-30T11:00:00"/>
    <m/>
    <m/>
    <m/>
    <m/>
    <e v="#NAME?"/>
  </r>
  <r>
    <m/>
    <m/>
    <m/>
    <m/>
    <m/>
    <m/>
    <m/>
    <m/>
    <m/>
    <m/>
    <m/>
    <m/>
    <x v="5"/>
    <m/>
    <m/>
    <m/>
    <m/>
    <x v="5"/>
    <d v="1899-12-30T11:30:00"/>
    <m/>
    <m/>
    <m/>
    <m/>
    <e v="#NAME?"/>
  </r>
  <r>
    <m/>
    <m/>
    <m/>
    <m/>
    <m/>
    <m/>
    <m/>
    <m/>
    <m/>
    <m/>
    <m/>
    <m/>
    <x v="6"/>
    <m/>
    <m/>
    <m/>
    <m/>
    <x v="6"/>
    <d v="1899-12-30T12:00:00"/>
    <m/>
    <m/>
    <m/>
    <m/>
    <e v="#NAME?"/>
  </r>
  <r>
    <m/>
    <m/>
    <m/>
    <m/>
    <m/>
    <m/>
    <m/>
    <m/>
    <m/>
    <m/>
    <m/>
    <m/>
    <x v="5"/>
    <m/>
    <m/>
    <m/>
    <m/>
    <x v="5"/>
    <d v="1899-12-30T12:30:00"/>
    <m/>
    <m/>
    <m/>
    <m/>
    <e v="#NAME?"/>
  </r>
  <r>
    <m/>
    <m/>
    <m/>
    <m/>
    <m/>
    <m/>
    <m/>
    <m/>
    <m/>
    <m/>
    <m/>
    <m/>
    <x v="6"/>
    <m/>
    <m/>
    <m/>
    <m/>
    <x v="6"/>
    <d v="1899-12-30T13:00:00"/>
    <m/>
    <m/>
    <m/>
    <m/>
    <e v="#NAME?"/>
  </r>
  <r>
    <m/>
    <m/>
    <m/>
    <m/>
    <m/>
    <m/>
    <m/>
    <m/>
    <m/>
    <m/>
    <m/>
    <m/>
    <x v="5"/>
    <m/>
    <m/>
    <m/>
    <m/>
    <x v="5"/>
    <d v="1899-12-30T14:30:00"/>
    <m/>
    <m/>
    <m/>
    <m/>
    <e v="#NAME?"/>
  </r>
  <r>
    <m/>
    <m/>
    <m/>
    <m/>
    <m/>
    <m/>
    <m/>
    <m/>
    <m/>
    <m/>
    <m/>
    <m/>
    <x v="6"/>
    <m/>
    <m/>
    <m/>
    <m/>
    <x v="6"/>
    <d v="1899-12-30T15:00:00"/>
    <m/>
    <m/>
    <m/>
    <m/>
    <e v="#NAME?"/>
  </r>
  <r>
    <m/>
    <m/>
    <m/>
    <m/>
    <m/>
    <m/>
    <m/>
    <m/>
    <m/>
    <m/>
    <m/>
    <m/>
    <x v="5"/>
    <m/>
    <m/>
    <m/>
    <m/>
    <x v="5"/>
    <d v="1899-12-30T15:30:00"/>
    <m/>
    <m/>
    <m/>
    <m/>
    <e v="#NAME?"/>
  </r>
  <r>
    <m/>
    <m/>
    <m/>
    <m/>
    <m/>
    <m/>
    <m/>
    <m/>
    <m/>
    <m/>
    <m/>
    <m/>
    <x v="6"/>
    <m/>
    <m/>
    <m/>
    <m/>
    <x v="6"/>
    <d v="1899-12-30T16:00:00"/>
    <m/>
    <m/>
    <m/>
    <m/>
    <e v="#NAME?"/>
  </r>
  <r>
    <m/>
    <m/>
    <m/>
    <m/>
    <m/>
    <m/>
    <m/>
    <m/>
    <m/>
    <m/>
    <m/>
    <m/>
    <x v="5"/>
    <m/>
    <m/>
    <m/>
    <m/>
    <x v="5"/>
    <d v="1899-12-30T16:30:00"/>
    <m/>
    <m/>
    <m/>
    <m/>
    <e v="#NAME?"/>
  </r>
  <r>
    <m/>
    <m/>
    <m/>
    <m/>
    <m/>
    <m/>
    <m/>
    <m/>
    <m/>
    <m/>
    <m/>
    <m/>
    <x v="6"/>
    <m/>
    <m/>
    <m/>
    <m/>
    <x v="6"/>
    <d v="1899-12-30T17:00:00"/>
    <m/>
    <m/>
    <m/>
    <m/>
    <e v="#NAME?"/>
  </r>
  <r>
    <m/>
    <m/>
    <m/>
    <m/>
    <m/>
    <m/>
    <m/>
    <m/>
    <m/>
    <m/>
    <m/>
    <m/>
    <x v="5"/>
    <m/>
    <m/>
    <m/>
    <m/>
    <x v="5"/>
    <d v="1899-12-30T17:30:00"/>
    <m/>
    <m/>
    <m/>
    <m/>
    <e v="#NAME?"/>
  </r>
  <r>
    <m/>
    <m/>
    <m/>
    <m/>
    <m/>
    <m/>
    <m/>
    <m/>
    <m/>
    <m/>
    <m/>
    <m/>
    <x v="6"/>
    <m/>
    <m/>
    <m/>
    <m/>
    <x v="6"/>
    <d v="1899-12-30T18:00:00"/>
    <m/>
    <m/>
    <m/>
    <m/>
    <e v="#NAME?"/>
  </r>
  <r>
    <m/>
    <m/>
    <m/>
    <m/>
    <m/>
    <m/>
    <m/>
    <m/>
    <m/>
    <m/>
    <m/>
    <m/>
    <x v="5"/>
    <m/>
    <m/>
    <m/>
    <m/>
    <x v="5"/>
    <d v="1899-12-30T18:30:00"/>
    <m/>
    <m/>
    <m/>
    <m/>
    <e v="#NAME?"/>
  </r>
  <r>
    <s v="RTA/BIC/SCP/201400009"/>
    <s v="Bicholim to Pilgaon"/>
    <s v="Regular Permit"/>
    <d v="2019-02-27T00:00:00"/>
    <d v="2024-02-26T00:00:00"/>
    <s v="Santosh chari"/>
    <s v="Gaonkarwada, Bicholim Goa"/>
    <m/>
    <s v="GA04T 3569"/>
    <s v="Mini Bus"/>
    <n v="24"/>
    <n v="9"/>
    <x v="1"/>
    <m/>
    <m/>
    <m/>
    <m/>
    <x v="7"/>
    <d v="1899-12-30T07:15:00"/>
    <m/>
    <m/>
    <m/>
    <m/>
    <e v="#NAME?"/>
  </r>
  <r>
    <m/>
    <m/>
    <m/>
    <m/>
    <m/>
    <m/>
    <m/>
    <m/>
    <m/>
    <m/>
    <m/>
    <m/>
    <x v="7"/>
    <m/>
    <m/>
    <m/>
    <m/>
    <x v="0"/>
    <d v="1899-12-30T07:30:00"/>
    <m/>
    <m/>
    <m/>
    <m/>
    <e v="#NAME?"/>
  </r>
  <r>
    <m/>
    <m/>
    <m/>
    <m/>
    <m/>
    <m/>
    <m/>
    <m/>
    <m/>
    <m/>
    <m/>
    <m/>
    <x v="1"/>
    <m/>
    <m/>
    <m/>
    <m/>
    <x v="7"/>
    <d v="1899-12-30T07:50:00"/>
    <m/>
    <m/>
    <m/>
    <m/>
    <e v="#NAME?"/>
  </r>
  <r>
    <m/>
    <m/>
    <m/>
    <m/>
    <m/>
    <m/>
    <m/>
    <m/>
    <m/>
    <m/>
    <m/>
    <m/>
    <x v="7"/>
    <m/>
    <m/>
    <m/>
    <m/>
    <x v="0"/>
    <d v="1899-12-30T08:10:00"/>
    <m/>
    <m/>
    <m/>
    <m/>
    <e v="#NAME?"/>
  </r>
  <r>
    <m/>
    <m/>
    <m/>
    <m/>
    <m/>
    <m/>
    <m/>
    <m/>
    <m/>
    <m/>
    <m/>
    <m/>
    <x v="1"/>
    <m/>
    <m/>
    <m/>
    <m/>
    <x v="7"/>
    <d v="1899-12-30T08:35:00"/>
    <m/>
    <m/>
    <m/>
    <m/>
    <e v="#NAME?"/>
  </r>
  <r>
    <m/>
    <m/>
    <m/>
    <m/>
    <m/>
    <m/>
    <m/>
    <m/>
    <m/>
    <m/>
    <m/>
    <m/>
    <x v="7"/>
    <m/>
    <m/>
    <m/>
    <m/>
    <x v="0"/>
    <d v="1899-12-30T09:00:00"/>
    <m/>
    <m/>
    <m/>
    <m/>
    <e v="#NAME?"/>
  </r>
  <r>
    <m/>
    <m/>
    <m/>
    <m/>
    <m/>
    <m/>
    <m/>
    <m/>
    <m/>
    <m/>
    <m/>
    <m/>
    <x v="1"/>
    <m/>
    <m/>
    <m/>
    <m/>
    <x v="7"/>
    <d v="1899-12-30T09:55:00"/>
    <m/>
    <m/>
    <m/>
    <m/>
    <e v="#NAME?"/>
  </r>
  <r>
    <m/>
    <m/>
    <m/>
    <m/>
    <m/>
    <m/>
    <m/>
    <m/>
    <m/>
    <m/>
    <m/>
    <m/>
    <x v="7"/>
    <m/>
    <m/>
    <m/>
    <m/>
    <x v="0"/>
    <d v="1899-12-30T10:40:00"/>
    <m/>
    <m/>
    <m/>
    <m/>
    <e v="#NAME?"/>
  </r>
  <r>
    <m/>
    <m/>
    <m/>
    <m/>
    <m/>
    <m/>
    <m/>
    <m/>
    <m/>
    <m/>
    <m/>
    <m/>
    <x v="1"/>
    <m/>
    <m/>
    <m/>
    <m/>
    <x v="7"/>
    <d v="1899-12-30T11:35:00"/>
    <m/>
    <m/>
    <m/>
    <m/>
    <e v="#NAME?"/>
  </r>
  <r>
    <m/>
    <m/>
    <m/>
    <m/>
    <m/>
    <m/>
    <m/>
    <m/>
    <m/>
    <m/>
    <m/>
    <m/>
    <x v="7"/>
    <m/>
    <m/>
    <m/>
    <m/>
    <x v="0"/>
    <d v="1899-12-30T12:00:00"/>
    <m/>
    <m/>
    <m/>
    <m/>
    <e v="#NAME?"/>
  </r>
  <r>
    <m/>
    <m/>
    <m/>
    <m/>
    <m/>
    <m/>
    <m/>
    <m/>
    <m/>
    <m/>
    <m/>
    <m/>
    <x v="1"/>
    <m/>
    <m/>
    <m/>
    <m/>
    <x v="7"/>
    <d v="1899-12-30T12:35:00"/>
    <m/>
    <m/>
    <m/>
    <m/>
    <e v="#NAME?"/>
  </r>
  <r>
    <m/>
    <m/>
    <m/>
    <m/>
    <m/>
    <m/>
    <m/>
    <m/>
    <m/>
    <m/>
    <m/>
    <m/>
    <x v="7"/>
    <m/>
    <m/>
    <m/>
    <m/>
    <x v="0"/>
    <d v="1899-12-30T13:05:00"/>
    <m/>
    <m/>
    <m/>
    <m/>
    <e v="#NAME?"/>
  </r>
  <r>
    <m/>
    <m/>
    <m/>
    <m/>
    <m/>
    <m/>
    <m/>
    <m/>
    <m/>
    <m/>
    <m/>
    <m/>
    <x v="1"/>
    <m/>
    <m/>
    <m/>
    <m/>
    <x v="8"/>
    <d v="1899-12-30T13:30:00"/>
    <m/>
    <m/>
    <m/>
    <m/>
    <e v="#NAME?"/>
  </r>
  <r>
    <m/>
    <m/>
    <m/>
    <m/>
    <m/>
    <m/>
    <m/>
    <m/>
    <m/>
    <m/>
    <m/>
    <m/>
    <x v="1"/>
    <m/>
    <m/>
    <m/>
    <m/>
    <x v="7"/>
    <d v="1899-12-30T15:00:00"/>
    <m/>
    <m/>
    <m/>
    <m/>
    <e v="#NAME?"/>
  </r>
  <r>
    <m/>
    <m/>
    <m/>
    <m/>
    <m/>
    <m/>
    <m/>
    <m/>
    <m/>
    <m/>
    <m/>
    <m/>
    <x v="7"/>
    <m/>
    <m/>
    <m/>
    <m/>
    <x v="0"/>
    <d v="1899-12-30T15:40:00"/>
    <m/>
    <m/>
    <m/>
    <m/>
    <e v="#NAME?"/>
  </r>
  <r>
    <m/>
    <m/>
    <m/>
    <m/>
    <m/>
    <m/>
    <m/>
    <m/>
    <m/>
    <m/>
    <m/>
    <m/>
    <x v="1"/>
    <m/>
    <m/>
    <m/>
    <m/>
    <x v="7"/>
    <d v="1899-12-30T16:35:00"/>
    <m/>
    <m/>
    <m/>
    <m/>
    <e v="#NAME?"/>
  </r>
  <r>
    <m/>
    <m/>
    <m/>
    <m/>
    <m/>
    <m/>
    <m/>
    <m/>
    <m/>
    <m/>
    <m/>
    <m/>
    <x v="7"/>
    <m/>
    <m/>
    <m/>
    <m/>
    <x v="0"/>
    <d v="1899-12-30T17:20:00"/>
    <m/>
    <m/>
    <m/>
    <m/>
    <e v="#NAME?"/>
  </r>
  <r>
    <m/>
    <m/>
    <m/>
    <m/>
    <m/>
    <m/>
    <m/>
    <m/>
    <m/>
    <m/>
    <m/>
    <m/>
    <x v="1"/>
    <m/>
    <m/>
    <m/>
    <m/>
    <x v="7"/>
    <d v="1899-12-30T17:55:00"/>
    <m/>
    <m/>
    <m/>
    <m/>
    <e v="#NAME?"/>
  </r>
  <r>
    <m/>
    <m/>
    <m/>
    <m/>
    <m/>
    <m/>
    <m/>
    <m/>
    <m/>
    <m/>
    <m/>
    <m/>
    <x v="7"/>
    <m/>
    <m/>
    <m/>
    <m/>
    <x v="0"/>
    <d v="1899-12-30T18:20:00"/>
    <m/>
    <m/>
    <m/>
    <m/>
    <e v="#NAME?"/>
  </r>
  <r>
    <s v="RTA/BIC/SCP/201800007"/>
    <s v="Panaji to Valpoi and back"/>
    <s v="Regular Permit"/>
    <d v="2018-09-05T00:00:00"/>
    <d v="2023-09-04T00:00:00"/>
    <s v="Sudip Tamankar"/>
    <s v="R/o C-5, Harbhan Vihar, Old Goa Raibandar-Goa"/>
    <m/>
    <s v="GA07F 9990"/>
    <s v="Mini Bus"/>
    <n v="27"/>
    <n v="11"/>
    <x v="8"/>
    <m/>
    <m/>
    <m/>
    <m/>
    <x v="9"/>
    <d v="1899-12-30T07:30:00"/>
    <m/>
    <m/>
    <m/>
    <m/>
    <e v="#NAME?"/>
  </r>
  <r>
    <m/>
    <m/>
    <m/>
    <m/>
    <m/>
    <m/>
    <m/>
    <m/>
    <m/>
    <m/>
    <m/>
    <m/>
    <x v="9"/>
    <m/>
    <m/>
    <m/>
    <m/>
    <x v="10"/>
    <d v="1899-12-30T10:50:00"/>
    <m/>
    <m/>
    <m/>
    <m/>
    <e v="#NAME?"/>
  </r>
  <r>
    <m/>
    <m/>
    <m/>
    <m/>
    <m/>
    <m/>
    <m/>
    <m/>
    <m/>
    <m/>
    <m/>
    <m/>
    <x v="8"/>
    <m/>
    <m/>
    <m/>
    <m/>
    <x v="9"/>
    <d v="1899-12-30T14:15:00"/>
    <m/>
    <m/>
    <m/>
    <m/>
    <e v="#NAME?"/>
  </r>
  <r>
    <m/>
    <m/>
    <m/>
    <m/>
    <m/>
    <m/>
    <m/>
    <m/>
    <m/>
    <m/>
    <m/>
    <m/>
    <x v="9"/>
    <m/>
    <m/>
    <m/>
    <m/>
    <x v="10"/>
    <d v="1899-12-30T17:10:00"/>
    <m/>
    <m/>
    <m/>
    <m/>
    <e v="#NAME?"/>
  </r>
  <r>
    <s v="RTA/BIC/SCP/201300023"/>
    <s v="Keri to Sakhalim via Ravan and back"/>
    <s v="Regular Permit"/>
    <d v="2017-04-18T00:00:00"/>
    <d v="2022-04-17T00:00:00"/>
    <s v="Gokuldas N. Gawas"/>
    <s v="HNo. 20, Halidwada, Keri Sattari"/>
    <m/>
    <s v="GA04T 2309"/>
    <s v="Mini Bus"/>
    <n v="28"/>
    <n v="11"/>
    <x v="10"/>
    <m/>
    <m/>
    <m/>
    <m/>
    <x v="11"/>
    <d v="1899-12-30T07:00:00"/>
    <m/>
    <m/>
    <m/>
    <m/>
    <e v="#NAME?"/>
  </r>
  <r>
    <m/>
    <m/>
    <m/>
    <m/>
    <m/>
    <m/>
    <m/>
    <m/>
    <m/>
    <m/>
    <m/>
    <m/>
    <x v="11"/>
    <m/>
    <m/>
    <m/>
    <m/>
    <x v="12"/>
    <d v="1899-12-30T07:20:00"/>
    <m/>
    <m/>
    <m/>
    <m/>
    <e v="#NAME?"/>
  </r>
  <r>
    <m/>
    <m/>
    <m/>
    <m/>
    <m/>
    <m/>
    <m/>
    <m/>
    <m/>
    <m/>
    <m/>
    <m/>
    <x v="12"/>
    <m/>
    <m/>
    <m/>
    <m/>
    <x v="13"/>
    <d v="1899-12-30T07:50:00"/>
    <m/>
    <m/>
    <m/>
    <m/>
    <e v="#NAME?"/>
  </r>
  <r>
    <m/>
    <m/>
    <m/>
    <m/>
    <m/>
    <m/>
    <m/>
    <m/>
    <m/>
    <m/>
    <m/>
    <m/>
    <x v="10"/>
    <m/>
    <m/>
    <m/>
    <m/>
    <x v="12"/>
    <d v="1899-12-30T08:40:00"/>
    <m/>
    <m/>
    <m/>
    <m/>
    <e v="#NAME?"/>
  </r>
  <r>
    <m/>
    <m/>
    <m/>
    <m/>
    <m/>
    <m/>
    <m/>
    <m/>
    <m/>
    <m/>
    <m/>
    <m/>
    <x v="12"/>
    <s v="Keri"/>
    <m/>
    <m/>
    <m/>
    <x v="11"/>
    <d v="1899-12-30T09:40:00"/>
    <m/>
    <m/>
    <m/>
    <m/>
    <e v="#NAME?"/>
  </r>
  <r>
    <m/>
    <m/>
    <m/>
    <m/>
    <m/>
    <m/>
    <m/>
    <m/>
    <m/>
    <m/>
    <m/>
    <m/>
    <x v="11"/>
    <m/>
    <m/>
    <m/>
    <m/>
    <x v="12"/>
    <d v="1899-12-30T10:15:00"/>
    <m/>
    <m/>
    <m/>
    <m/>
    <e v="#NAME?"/>
  </r>
  <r>
    <m/>
    <m/>
    <m/>
    <m/>
    <m/>
    <m/>
    <m/>
    <m/>
    <m/>
    <m/>
    <m/>
    <m/>
    <x v="12"/>
    <m/>
    <m/>
    <m/>
    <m/>
    <x v="11"/>
    <d v="1899-12-30T10:50:00"/>
    <m/>
    <m/>
    <m/>
    <m/>
    <e v="#NAME?"/>
  </r>
  <r>
    <m/>
    <m/>
    <m/>
    <m/>
    <m/>
    <m/>
    <m/>
    <m/>
    <m/>
    <m/>
    <m/>
    <m/>
    <x v="11"/>
    <m/>
    <m/>
    <m/>
    <m/>
    <x v="12"/>
    <d v="1899-12-30T11:40:00"/>
    <m/>
    <m/>
    <m/>
    <m/>
    <e v="#NAME?"/>
  </r>
  <r>
    <m/>
    <m/>
    <m/>
    <m/>
    <m/>
    <m/>
    <m/>
    <m/>
    <m/>
    <m/>
    <m/>
    <m/>
    <x v="12"/>
    <m/>
    <m/>
    <m/>
    <m/>
    <x v="11"/>
    <d v="1899-12-30T12:20:00"/>
    <m/>
    <m/>
    <m/>
    <m/>
    <e v="#NAME?"/>
  </r>
  <r>
    <m/>
    <m/>
    <m/>
    <m/>
    <m/>
    <m/>
    <m/>
    <m/>
    <m/>
    <m/>
    <m/>
    <m/>
    <x v="11"/>
    <m/>
    <m/>
    <m/>
    <m/>
    <x v="12"/>
    <d v="1899-12-30T13:00:00"/>
    <m/>
    <m/>
    <m/>
    <m/>
    <e v="#NAME?"/>
  </r>
  <r>
    <m/>
    <m/>
    <m/>
    <m/>
    <m/>
    <m/>
    <m/>
    <m/>
    <m/>
    <m/>
    <m/>
    <m/>
    <x v="12"/>
    <m/>
    <m/>
    <m/>
    <m/>
    <x v="11"/>
    <d v="1899-12-30T13:45:00"/>
    <m/>
    <m/>
    <m/>
    <m/>
    <e v="#NAME?"/>
  </r>
  <r>
    <m/>
    <m/>
    <m/>
    <m/>
    <m/>
    <m/>
    <m/>
    <m/>
    <m/>
    <m/>
    <m/>
    <m/>
    <x v="11"/>
    <m/>
    <m/>
    <m/>
    <m/>
    <x v="12"/>
    <d v="1899-12-30T15:00:00"/>
    <m/>
    <m/>
    <m/>
    <m/>
    <e v="#NAME?"/>
  </r>
  <r>
    <m/>
    <m/>
    <m/>
    <m/>
    <m/>
    <m/>
    <m/>
    <m/>
    <m/>
    <m/>
    <m/>
    <m/>
    <x v="12"/>
    <m/>
    <m/>
    <m/>
    <m/>
    <x v="11"/>
    <d v="1899-12-30T15:40:00"/>
    <m/>
    <m/>
    <m/>
    <m/>
    <e v="#NAME?"/>
  </r>
  <r>
    <m/>
    <m/>
    <m/>
    <m/>
    <m/>
    <m/>
    <m/>
    <m/>
    <m/>
    <m/>
    <m/>
    <m/>
    <x v="11"/>
    <m/>
    <m/>
    <m/>
    <m/>
    <x v="12"/>
    <d v="1899-12-30T16:05:00"/>
    <m/>
    <m/>
    <m/>
    <m/>
    <e v="#NAME?"/>
  </r>
  <r>
    <m/>
    <m/>
    <m/>
    <m/>
    <m/>
    <m/>
    <m/>
    <m/>
    <m/>
    <m/>
    <m/>
    <m/>
    <x v="12"/>
    <m/>
    <m/>
    <m/>
    <m/>
    <x v="13"/>
    <d v="1899-12-30T17:30:00"/>
    <m/>
    <m/>
    <m/>
    <m/>
    <e v="#NAME?"/>
  </r>
  <r>
    <m/>
    <m/>
    <m/>
    <m/>
    <m/>
    <m/>
    <m/>
    <m/>
    <m/>
    <m/>
    <m/>
    <m/>
    <x v="10"/>
    <m/>
    <m/>
    <m/>
    <m/>
    <x v="12"/>
    <d v="1899-12-30T18:00:00"/>
    <m/>
    <m/>
    <m/>
    <m/>
    <e v="#NAME?"/>
  </r>
  <r>
    <m/>
    <m/>
    <m/>
    <m/>
    <m/>
    <m/>
    <m/>
    <m/>
    <m/>
    <m/>
    <m/>
    <m/>
    <x v="12"/>
    <m/>
    <m/>
    <m/>
    <m/>
    <x v="13"/>
    <d v="1899-12-30T18:30:00"/>
    <m/>
    <m/>
    <m/>
    <m/>
    <e v="#NAME?"/>
  </r>
  <r>
    <s v="RTA/BIC/SCP/201400010"/>
    <s v="Shiroli to Keri A/p Colony, Sakhalim to Valpoi and back"/>
    <s v="Regular Permit"/>
    <d v="2018-09-24T00:00:00"/>
    <d v="2023-09-23T00:00:00"/>
    <s v="Noormohmmad Kasim Shaikh"/>
    <s v="HNo.467, Mathwada Keri, Sattari Goa.403506"/>
    <m/>
    <s v="GA04T 4786"/>
    <s v="Mini Bus"/>
    <n v="30"/>
    <n v="12"/>
    <x v="13"/>
    <m/>
    <m/>
    <m/>
    <m/>
    <x v="9"/>
    <d v="1899-12-30T06:45:00"/>
    <m/>
    <m/>
    <m/>
    <m/>
    <e v="#NAME?"/>
  </r>
  <r>
    <m/>
    <m/>
    <m/>
    <m/>
    <m/>
    <m/>
    <m/>
    <m/>
    <m/>
    <m/>
    <m/>
    <m/>
    <x v="9"/>
    <m/>
    <m/>
    <m/>
    <m/>
    <x v="12"/>
    <d v="1899-12-30T08:50:00"/>
    <m/>
    <m/>
    <m/>
    <m/>
    <e v="#NAME?"/>
  </r>
  <r>
    <m/>
    <m/>
    <m/>
    <m/>
    <m/>
    <m/>
    <m/>
    <m/>
    <m/>
    <m/>
    <m/>
    <m/>
    <x v="12"/>
    <m/>
    <m/>
    <m/>
    <m/>
    <x v="14"/>
    <d v="1899-12-30T09:20:00"/>
    <m/>
    <m/>
    <m/>
    <m/>
    <e v="#NAME?"/>
  </r>
  <r>
    <m/>
    <m/>
    <m/>
    <m/>
    <m/>
    <m/>
    <m/>
    <m/>
    <m/>
    <m/>
    <m/>
    <m/>
    <x v="14"/>
    <m/>
    <m/>
    <m/>
    <m/>
    <x v="12"/>
    <d v="1899-12-30T09:55:00"/>
    <m/>
    <m/>
    <m/>
    <m/>
    <e v="#NAME?"/>
  </r>
  <r>
    <m/>
    <m/>
    <m/>
    <m/>
    <m/>
    <m/>
    <m/>
    <m/>
    <m/>
    <m/>
    <m/>
    <m/>
    <x v="12"/>
    <m/>
    <m/>
    <m/>
    <m/>
    <x v="15"/>
    <d v="1899-12-30T10:50:00"/>
    <m/>
    <m/>
    <m/>
    <m/>
    <e v="#NAME?"/>
  </r>
  <r>
    <m/>
    <m/>
    <m/>
    <m/>
    <m/>
    <m/>
    <m/>
    <m/>
    <m/>
    <m/>
    <m/>
    <m/>
    <x v="13"/>
    <m/>
    <m/>
    <m/>
    <m/>
    <x v="12"/>
    <d v="1899-12-30T11:30:00"/>
    <m/>
    <m/>
    <m/>
    <m/>
    <e v="#NAME?"/>
  </r>
  <r>
    <m/>
    <m/>
    <m/>
    <m/>
    <m/>
    <m/>
    <m/>
    <m/>
    <m/>
    <m/>
    <m/>
    <m/>
    <x v="12"/>
    <m/>
    <m/>
    <m/>
    <m/>
    <x v="15"/>
    <d v="1899-12-30T12:10:00"/>
    <m/>
    <m/>
    <m/>
    <m/>
    <e v="#NAME?"/>
  </r>
  <r>
    <m/>
    <m/>
    <m/>
    <m/>
    <m/>
    <m/>
    <m/>
    <m/>
    <m/>
    <m/>
    <m/>
    <m/>
    <x v="13"/>
    <m/>
    <m/>
    <m/>
    <m/>
    <x v="12"/>
    <d v="1899-12-30T13:30:00"/>
    <m/>
    <m/>
    <m/>
    <m/>
    <e v="#NAME?"/>
  </r>
  <r>
    <m/>
    <m/>
    <m/>
    <m/>
    <m/>
    <m/>
    <m/>
    <m/>
    <m/>
    <m/>
    <m/>
    <m/>
    <x v="12"/>
    <m/>
    <m/>
    <m/>
    <m/>
    <x v="15"/>
    <d v="1899-12-30T15:30:00"/>
    <m/>
    <m/>
    <m/>
    <m/>
    <e v="#NAME?"/>
  </r>
  <r>
    <m/>
    <m/>
    <m/>
    <m/>
    <m/>
    <m/>
    <m/>
    <m/>
    <m/>
    <m/>
    <m/>
    <m/>
    <x v="13"/>
    <m/>
    <m/>
    <m/>
    <m/>
    <x v="12"/>
    <d v="1899-12-30T16:15:00"/>
    <m/>
    <m/>
    <m/>
    <m/>
    <e v="#NAME?"/>
  </r>
  <r>
    <m/>
    <m/>
    <m/>
    <m/>
    <m/>
    <m/>
    <m/>
    <m/>
    <m/>
    <m/>
    <m/>
    <m/>
    <x v="12"/>
    <m/>
    <m/>
    <m/>
    <m/>
    <x v="15"/>
    <d v="1899-12-30T17:00:00"/>
    <m/>
    <m/>
    <m/>
    <m/>
    <e v="#NAME?"/>
  </r>
  <r>
    <m/>
    <m/>
    <m/>
    <m/>
    <m/>
    <m/>
    <m/>
    <m/>
    <m/>
    <m/>
    <m/>
    <m/>
    <x v="12"/>
    <m/>
    <m/>
    <m/>
    <m/>
    <x v="15"/>
    <d v="1899-12-30T18:10:00"/>
    <m/>
    <m/>
    <m/>
    <m/>
    <e v="#NAME?"/>
  </r>
  <r>
    <s v="RTA/BIC/SCP/201300010"/>
    <s v="Sankhalim, Ravan, Keri, Panaji and back"/>
    <s v="Regular Permit"/>
    <d v="2018-06-29T00:00:00"/>
    <d v="2022-06-28T00:00:00"/>
    <s v="Rajesh Majithia"/>
    <s v="HN0.129/2 Mujawarwada, Sakhali Biholim Goa"/>
    <m/>
    <s v="GA04T 1397"/>
    <s v="Mini Bus"/>
    <n v="31"/>
    <n v="12"/>
    <x v="15"/>
    <m/>
    <m/>
    <m/>
    <m/>
    <x v="13"/>
    <d v="1899-12-30T06:40:00"/>
    <m/>
    <m/>
    <m/>
    <m/>
    <e v="#NAME?"/>
  </r>
  <r>
    <m/>
    <m/>
    <m/>
    <m/>
    <m/>
    <m/>
    <m/>
    <m/>
    <m/>
    <m/>
    <m/>
    <m/>
    <x v="10"/>
    <m/>
    <m/>
    <m/>
    <m/>
    <x v="10"/>
    <d v="1899-12-30T07:10:00"/>
    <m/>
    <m/>
    <m/>
    <m/>
    <e v="#NAME?"/>
  </r>
  <r>
    <m/>
    <m/>
    <m/>
    <m/>
    <m/>
    <m/>
    <m/>
    <m/>
    <m/>
    <m/>
    <m/>
    <m/>
    <x v="8"/>
    <m/>
    <m/>
    <m/>
    <m/>
    <x v="16"/>
    <d v="1899-12-30T10:05:00"/>
    <m/>
    <m/>
    <m/>
    <m/>
    <e v="#NAME?"/>
  </r>
  <r>
    <m/>
    <m/>
    <m/>
    <m/>
    <m/>
    <m/>
    <m/>
    <m/>
    <m/>
    <m/>
    <m/>
    <m/>
    <x v="15"/>
    <m/>
    <m/>
    <m/>
    <m/>
    <x v="11"/>
    <d v="1899-12-30T12:30:00"/>
    <m/>
    <m/>
    <m/>
    <m/>
    <e v="#NAME?"/>
  </r>
  <r>
    <m/>
    <m/>
    <m/>
    <m/>
    <m/>
    <m/>
    <m/>
    <m/>
    <m/>
    <m/>
    <m/>
    <m/>
    <x v="11"/>
    <m/>
    <m/>
    <m/>
    <m/>
    <x v="10"/>
    <d v="1899-12-30T13:30:00"/>
    <m/>
    <m/>
    <m/>
    <m/>
    <e v="#NAME?"/>
  </r>
  <r>
    <m/>
    <m/>
    <m/>
    <m/>
    <m/>
    <m/>
    <m/>
    <m/>
    <m/>
    <m/>
    <m/>
    <m/>
    <x v="8"/>
    <m/>
    <m/>
    <m/>
    <m/>
    <x v="16"/>
    <d v="1899-12-30T16:05:00"/>
    <m/>
    <m/>
    <m/>
    <m/>
    <e v="#NAME?"/>
  </r>
  <r>
    <m/>
    <m/>
    <m/>
    <m/>
    <m/>
    <m/>
    <m/>
    <m/>
    <m/>
    <m/>
    <m/>
    <m/>
    <x v="15"/>
    <m/>
    <m/>
    <m/>
    <m/>
    <x v="13"/>
    <d v="1899-12-30T18:10:00"/>
    <m/>
    <m/>
    <m/>
    <m/>
    <e v="#NAME?"/>
  </r>
  <r>
    <m/>
    <m/>
    <m/>
    <m/>
    <m/>
    <m/>
    <m/>
    <m/>
    <m/>
    <m/>
    <m/>
    <m/>
    <x v="10"/>
    <m/>
    <m/>
    <m/>
    <m/>
    <x v="16"/>
    <d v="1899-12-30T19:00:00"/>
    <m/>
    <m/>
    <m/>
    <m/>
    <e v="#NAME?"/>
  </r>
  <r>
    <s v="RTA/BIC/SCP/201300001"/>
    <s v="Keri, Sanquelim and back"/>
    <s v="Regular Permit"/>
    <d v="2018-01-29T00:00:00"/>
    <d v="2023-01-28T00:00:00"/>
    <s v="Harichandra N. Gawas"/>
    <s v="Halidwada, Keri Sattari, Goa."/>
    <m/>
    <s v="GA01U 2306"/>
    <s v="Mini Bus"/>
    <n v="27"/>
    <n v="11"/>
    <x v="10"/>
    <m/>
    <m/>
    <m/>
    <m/>
    <x v="17"/>
    <d v="1899-12-30T06:45:00"/>
    <m/>
    <m/>
    <m/>
    <m/>
    <e v="#NAME?"/>
  </r>
  <r>
    <m/>
    <m/>
    <m/>
    <m/>
    <m/>
    <m/>
    <m/>
    <m/>
    <m/>
    <m/>
    <m/>
    <m/>
    <x v="16"/>
    <m/>
    <m/>
    <m/>
    <m/>
    <x v="13"/>
    <d v="1899-12-30T07:30:00"/>
    <m/>
    <m/>
    <m/>
    <m/>
    <e v="#NAME?"/>
  </r>
  <r>
    <m/>
    <m/>
    <m/>
    <m/>
    <m/>
    <m/>
    <m/>
    <m/>
    <m/>
    <m/>
    <m/>
    <m/>
    <x v="10"/>
    <m/>
    <m/>
    <m/>
    <m/>
    <x v="17"/>
    <d v="1899-12-30T08:20:00"/>
    <m/>
    <m/>
    <m/>
    <m/>
    <e v="#NAME?"/>
  </r>
  <r>
    <m/>
    <m/>
    <m/>
    <m/>
    <m/>
    <m/>
    <m/>
    <m/>
    <m/>
    <m/>
    <m/>
    <m/>
    <x v="16"/>
    <m/>
    <m/>
    <m/>
    <m/>
    <x v="13"/>
    <d v="1899-12-30T08:50:00"/>
    <m/>
    <m/>
    <m/>
    <m/>
    <e v="#NAME?"/>
  </r>
  <r>
    <m/>
    <m/>
    <m/>
    <m/>
    <m/>
    <m/>
    <m/>
    <m/>
    <m/>
    <m/>
    <m/>
    <m/>
    <x v="10"/>
    <m/>
    <m/>
    <m/>
    <m/>
    <x v="17"/>
    <d v="1899-12-30T10:15:00"/>
    <m/>
    <m/>
    <m/>
    <m/>
    <e v="#NAME?"/>
  </r>
  <r>
    <m/>
    <m/>
    <m/>
    <m/>
    <m/>
    <m/>
    <m/>
    <m/>
    <m/>
    <m/>
    <m/>
    <m/>
    <x v="16"/>
    <m/>
    <m/>
    <m/>
    <m/>
    <x v="13"/>
    <d v="1899-12-30T11:20:00"/>
    <m/>
    <m/>
    <m/>
    <m/>
    <e v="#NAME?"/>
  </r>
  <r>
    <m/>
    <m/>
    <m/>
    <m/>
    <m/>
    <m/>
    <m/>
    <m/>
    <m/>
    <m/>
    <m/>
    <m/>
    <x v="10"/>
    <m/>
    <m/>
    <m/>
    <m/>
    <x v="17"/>
    <d v="1899-12-30T12:00:00"/>
    <m/>
    <m/>
    <m/>
    <m/>
    <e v="#NAME?"/>
  </r>
  <r>
    <m/>
    <m/>
    <m/>
    <m/>
    <m/>
    <m/>
    <m/>
    <m/>
    <m/>
    <m/>
    <m/>
    <m/>
    <x v="16"/>
    <m/>
    <m/>
    <m/>
    <m/>
    <x v="13"/>
    <d v="1899-12-30T13:20:00"/>
    <m/>
    <m/>
    <m/>
    <m/>
    <e v="#NAME?"/>
  </r>
  <r>
    <m/>
    <m/>
    <m/>
    <m/>
    <m/>
    <m/>
    <m/>
    <m/>
    <m/>
    <m/>
    <m/>
    <m/>
    <x v="10"/>
    <m/>
    <m/>
    <m/>
    <m/>
    <x v="17"/>
    <d v="1899-12-30T14:30:00"/>
    <m/>
    <m/>
    <m/>
    <m/>
    <e v="#NAME?"/>
  </r>
  <r>
    <m/>
    <m/>
    <m/>
    <m/>
    <m/>
    <m/>
    <m/>
    <m/>
    <m/>
    <m/>
    <m/>
    <m/>
    <x v="16"/>
    <m/>
    <m/>
    <m/>
    <m/>
    <x v="13"/>
    <d v="1899-12-30T15:00:00"/>
    <m/>
    <m/>
    <m/>
    <m/>
    <e v="#NAME?"/>
  </r>
  <r>
    <m/>
    <m/>
    <m/>
    <m/>
    <m/>
    <m/>
    <m/>
    <m/>
    <m/>
    <m/>
    <m/>
    <m/>
    <x v="10"/>
    <m/>
    <m/>
    <m/>
    <m/>
    <x v="17"/>
    <d v="1899-12-30T15:45:00"/>
    <m/>
    <m/>
    <m/>
    <m/>
    <e v="#NAME?"/>
  </r>
  <r>
    <m/>
    <m/>
    <m/>
    <m/>
    <m/>
    <m/>
    <m/>
    <m/>
    <m/>
    <m/>
    <m/>
    <m/>
    <x v="16"/>
    <m/>
    <m/>
    <m/>
    <m/>
    <x v="13"/>
    <d v="1899-12-30T16:40:00"/>
    <m/>
    <m/>
    <m/>
    <m/>
    <e v="#NAME?"/>
  </r>
  <r>
    <m/>
    <m/>
    <m/>
    <m/>
    <m/>
    <m/>
    <m/>
    <m/>
    <m/>
    <m/>
    <m/>
    <m/>
    <x v="10"/>
    <m/>
    <m/>
    <m/>
    <m/>
    <x v="17"/>
    <d v="1899-12-30T17:10:00"/>
    <m/>
    <m/>
    <m/>
    <m/>
    <e v="#NAME?"/>
  </r>
  <r>
    <m/>
    <m/>
    <m/>
    <m/>
    <m/>
    <m/>
    <m/>
    <m/>
    <m/>
    <m/>
    <m/>
    <m/>
    <x v="16"/>
    <m/>
    <m/>
    <m/>
    <m/>
    <x v="13"/>
    <d v="1899-12-30T18:00:00"/>
    <m/>
    <m/>
    <m/>
    <m/>
    <e v="#NAME?"/>
  </r>
  <r>
    <s v="RTA/BIC/SCP/201300065"/>
    <s v="Keri Sanquelim Marcel to Panaji and back"/>
    <s v="Regular Permit"/>
    <d v="2018-08-29T00:00:00"/>
    <d v="2023-08-28T00:00:00"/>
    <s v=" Ganu N. Gawas "/>
    <s v="Halidwada, Keri, Sattari Goa."/>
    <m/>
    <s v="GA04T 2308"/>
    <s v="Mini Bus"/>
    <n v="28"/>
    <n v="11"/>
    <x v="17"/>
    <m/>
    <m/>
    <m/>
    <m/>
    <x v="10"/>
    <d v="1899-12-30T08:05:00"/>
    <m/>
    <m/>
    <m/>
    <m/>
    <e v="#NAME?"/>
  </r>
  <r>
    <m/>
    <m/>
    <m/>
    <m/>
    <m/>
    <m/>
    <m/>
    <m/>
    <m/>
    <m/>
    <m/>
    <m/>
    <x v="8"/>
    <m/>
    <m/>
    <m/>
    <m/>
    <x v="17"/>
    <d v="1899-12-30T10:45:00"/>
    <m/>
    <m/>
    <m/>
    <m/>
    <e v="#NAME?"/>
  </r>
  <r>
    <m/>
    <m/>
    <m/>
    <m/>
    <m/>
    <m/>
    <m/>
    <m/>
    <m/>
    <m/>
    <m/>
    <m/>
    <x v="16"/>
    <m/>
    <m/>
    <m/>
    <m/>
    <x v="18"/>
    <d v="1899-12-30T12:00:00"/>
    <m/>
    <m/>
    <m/>
    <m/>
    <e v="#NAME?"/>
  </r>
  <r>
    <m/>
    <m/>
    <m/>
    <m/>
    <m/>
    <m/>
    <m/>
    <m/>
    <m/>
    <m/>
    <m/>
    <m/>
    <x v="18"/>
    <m/>
    <m/>
    <m/>
    <m/>
    <x v="19"/>
    <d v="1899-12-30T12:50:00"/>
    <m/>
    <m/>
    <m/>
    <m/>
    <e v="#NAME?"/>
  </r>
  <r>
    <m/>
    <m/>
    <m/>
    <m/>
    <m/>
    <m/>
    <m/>
    <m/>
    <m/>
    <m/>
    <m/>
    <m/>
    <x v="19"/>
    <m/>
    <m/>
    <m/>
    <m/>
    <x v="17"/>
    <d v="1899-12-30T14:50:00"/>
    <m/>
    <m/>
    <m/>
    <m/>
    <e v="#NAME?"/>
  </r>
  <r>
    <m/>
    <m/>
    <m/>
    <m/>
    <m/>
    <m/>
    <m/>
    <m/>
    <m/>
    <m/>
    <m/>
    <m/>
    <x v="16"/>
    <m/>
    <m/>
    <m/>
    <m/>
    <x v="19"/>
    <d v="1899-12-30T16:50:00"/>
    <m/>
    <m/>
    <m/>
    <m/>
    <e v="#NAME?"/>
  </r>
  <r>
    <m/>
    <m/>
    <m/>
    <m/>
    <m/>
    <m/>
    <m/>
    <m/>
    <m/>
    <m/>
    <m/>
    <m/>
    <x v="19"/>
    <m/>
    <m/>
    <m/>
    <m/>
    <x v="17"/>
    <d v="1899-12-30T18:10:00"/>
    <m/>
    <m/>
    <m/>
    <m/>
    <e v="#NAME?"/>
  </r>
  <r>
    <m/>
    <m/>
    <m/>
    <m/>
    <m/>
    <m/>
    <m/>
    <m/>
    <m/>
    <m/>
    <m/>
    <m/>
    <x v="16"/>
    <m/>
    <m/>
    <m/>
    <m/>
    <x v="20"/>
    <d v="1899-12-30T19:10:00"/>
    <m/>
    <m/>
    <m/>
    <m/>
    <e v="#NAME?"/>
  </r>
  <r>
    <s v="RTA/BIC/SCP/201400005"/>
    <s v="Keri, Sanquelim and back"/>
    <s v="Regular Permit"/>
    <d v="2019-08-19T00:00:00"/>
    <d v="2024-08-18T00:00:00"/>
    <s v="Mrs Wahidabi Nuruddin Karol "/>
    <s v="HNo. 460, Querim-Sattari, Goa"/>
    <m/>
    <s v="GA01U 5034"/>
    <s v="Mini Bus"/>
    <n v="27"/>
    <n v="11"/>
    <x v="10"/>
    <m/>
    <m/>
    <m/>
    <m/>
    <x v="17"/>
    <d v="1899-12-30T07:30:00"/>
    <m/>
    <m/>
    <m/>
    <m/>
    <e v="#NAME?"/>
  </r>
  <r>
    <m/>
    <m/>
    <m/>
    <m/>
    <m/>
    <m/>
    <m/>
    <m/>
    <m/>
    <m/>
    <m/>
    <m/>
    <x v="16"/>
    <m/>
    <m/>
    <m/>
    <m/>
    <x v="21"/>
    <d v="1899-12-30T08:30:00"/>
    <m/>
    <m/>
    <m/>
    <m/>
    <e v="#NAME?"/>
  </r>
  <r>
    <m/>
    <m/>
    <m/>
    <m/>
    <m/>
    <m/>
    <m/>
    <m/>
    <m/>
    <m/>
    <m/>
    <m/>
    <x v="20"/>
    <m/>
    <m/>
    <m/>
    <m/>
    <x v="17"/>
    <d v="1899-12-30T09:00:00"/>
    <m/>
    <m/>
    <m/>
    <m/>
    <e v="#NAME?"/>
  </r>
  <r>
    <m/>
    <m/>
    <m/>
    <m/>
    <m/>
    <m/>
    <m/>
    <m/>
    <m/>
    <m/>
    <m/>
    <m/>
    <x v="16"/>
    <m/>
    <m/>
    <m/>
    <m/>
    <x v="13"/>
    <d v="1899-12-30T10:15:00"/>
    <m/>
    <m/>
    <m/>
    <m/>
    <e v="#NAME?"/>
  </r>
  <r>
    <m/>
    <m/>
    <m/>
    <m/>
    <m/>
    <m/>
    <m/>
    <m/>
    <m/>
    <m/>
    <m/>
    <m/>
    <x v="10"/>
    <m/>
    <m/>
    <m/>
    <m/>
    <x v="17"/>
    <d v="1899-12-30T10:45:00"/>
    <m/>
    <m/>
    <m/>
    <m/>
    <e v="#NAME?"/>
  </r>
  <r>
    <m/>
    <m/>
    <m/>
    <m/>
    <m/>
    <m/>
    <m/>
    <m/>
    <m/>
    <m/>
    <m/>
    <m/>
    <x v="16"/>
    <m/>
    <m/>
    <m/>
    <m/>
    <x v="13"/>
    <d v="1899-12-30T11:45:00"/>
    <m/>
    <m/>
    <m/>
    <m/>
    <e v="#NAME?"/>
  </r>
  <r>
    <m/>
    <m/>
    <m/>
    <m/>
    <m/>
    <m/>
    <m/>
    <m/>
    <m/>
    <m/>
    <m/>
    <m/>
    <x v="10"/>
    <m/>
    <m/>
    <m/>
    <m/>
    <x v="17"/>
    <d v="1899-12-30T12:15:00"/>
    <m/>
    <m/>
    <m/>
    <m/>
    <e v="#NAME?"/>
  </r>
  <r>
    <m/>
    <m/>
    <m/>
    <m/>
    <m/>
    <m/>
    <m/>
    <m/>
    <m/>
    <m/>
    <m/>
    <m/>
    <x v="16"/>
    <m/>
    <m/>
    <m/>
    <m/>
    <x v="21"/>
    <d v="1899-12-30T13:00:00"/>
    <m/>
    <m/>
    <m/>
    <m/>
    <e v="#NAME?"/>
  </r>
  <r>
    <m/>
    <m/>
    <m/>
    <m/>
    <m/>
    <m/>
    <m/>
    <m/>
    <m/>
    <m/>
    <m/>
    <m/>
    <x v="20"/>
    <m/>
    <m/>
    <m/>
    <m/>
    <x v="17"/>
    <d v="1899-12-30T14:00:00"/>
    <m/>
    <m/>
    <m/>
    <m/>
    <e v="#NAME?"/>
  </r>
  <r>
    <m/>
    <m/>
    <m/>
    <m/>
    <m/>
    <m/>
    <m/>
    <m/>
    <m/>
    <m/>
    <m/>
    <m/>
    <x v="16"/>
    <m/>
    <m/>
    <m/>
    <m/>
    <x v="13"/>
    <d v="1899-12-30T14:20:00"/>
    <m/>
    <m/>
    <m/>
    <m/>
    <e v="#NAME?"/>
  </r>
  <r>
    <m/>
    <m/>
    <m/>
    <m/>
    <m/>
    <m/>
    <m/>
    <m/>
    <m/>
    <m/>
    <m/>
    <m/>
    <x v="10"/>
    <m/>
    <m/>
    <m/>
    <m/>
    <x v="17"/>
    <d v="1899-12-30T15:00:00"/>
    <m/>
    <m/>
    <m/>
    <m/>
    <e v="#NAME?"/>
  </r>
  <r>
    <m/>
    <m/>
    <m/>
    <m/>
    <m/>
    <m/>
    <m/>
    <m/>
    <m/>
    <m/>
    <m/>
    <m/>
    <x v="16"/>
    <m/>
    <m/>
    <m/>
    <m/>
    <x v="13"/>
    <d v="1899-12-30T16:20:00"/>
    <m/>
    <m/>
    <m/>
    <m/>
    <e v="#NAME?"/>
  </r>
  <r>
    <m/>
    <m/>
    <m/>
    <m/>
    <m/>
    <m/>
    <m/>
    <m/>
    <m/>
    <m/>
    <m/>
    <m/>
    <x v="10"/>
    <m/>
    <m/>
    <m/>
    <m/>
    <x v="17"/>
    <d v="1899-12-30T16:45:00"/>
    <m/>
    <m/>
    <m/>
    <m/>
    <e v="#NAME?"/>
  </r>
  <r>
    <m/>
    <m/>
    <m/>
    <m/>
    <m/>
    <m/>
    <m/>
    <m/>
    <m/>
    <m/>
    <m/>
    <m/>
    <x v="16"/>
    <m/>
    <m/>
    <m/>
    <m/>
    <x v="13"/>
    <d v="1899-12-30T17:45:00"/>
    <m/>
    <m/>
    <m/>
    <m/>
    <e v="#NAME?"/>
  </r>
  <r>
    <s v="RTA/BIC/SCP/201600002"/>
    <s v="Bicholim, madel and back"/>
    <s v="Regular Permit"/>
    <d v="2016-10-21T00:00:00"/>
    <d v="2021-10-20T00:00:00"/>
    <s v="Madhukar Shet Gaonkar"/>
    <s v="Gaonkarwada,Narva, Bicholim Goa"/>
    <m/>
    <s v="GA01T 3916"/>
    <s v="Mini Bus"/>
    <n v="27"/>
    <n v="10"/>
    <x v="21"/>
    <m/>
    <m/>
    <m/>
    <m/>
    <x v="0"/>
    <d v="1899-12-30T06:45:00"/>
    <m/>
    <m/>
    <m/>
    <m/>
    <e v="#NAME?"/>
  </r>
  <r>
    <m/>
    <m/>
    <m/>
    <m/>
    <m/>
    <m/>
    <m/>
    <m/>
    <m/>
    <m/>
    <m/>
    <m/>
    <x v="1"/>
    <m/>
    <m/>
    <m/>
    <m/>
    <x v="22"/>
    <d v="1899-12-30T07:55:00"/>
    <m/>
    <m/>
    <m/>
    <m/>
    <e v="#NAME?"/>
  </r>
  <r>
    <m/>
    <m/>
    <m/>
    <m/>
    <m/>
    <m/>
    <m/>
    <m/>
    <m/>
    <m/>
    <m/>
    <m/>
    <x v="21"/>
    <m/>
    <m/>
    <m/>
    <m/>
    <x v="0"/>
    <d v="1899-12-30T08:40:00"/>
    <m/>
    <m/>
    <m/>
    <m/>
    <e v="#NAME?"/>
  </r>
  <r>
    <m/>
    <m/>
    <m/>
    <m/>
    <m/>
    <m/>
    <m/>
    <m/>
    <m/>
    <m/>
    <m/>
    <m/>
    <x v="1"/>
    <m/>
    <m/>
    <m/>
    <m/>
    <x v="22"/>
    <d v="1899-12-30T11:15:00"/>
    <m/>
    <m/>
    <m/>
    <m/>
    <e v="#NAME?"/>
  </r>
  <r>
    <m/>
    <m/>
    <m/>
    <m/>
    <m/>
    <m/>
    <m/>
    <m/>
    <m/>
    <m/>
    <m/>
    <m/>
    <x v="21"/>
    <m/>
    <m/>
    <m/>
    <m/>
    <x v="0"/>
    <d v="1899-12-30T12:40:00"/>
    <m/>
    <m/>
    <m/>
    <m/>
    <e v="#NAME?"/>
  </r>
  <r>
    <m/>
    <m/>
    <m/>
    <m/>
    <m/>
    <m/>
    <m/>
    <m/>
    <m/>
    <m/>
    <m/>
    <m/>
    <x v="1"/>
    <m/>
    <m/>
    <m/>
    <m/>
    <x v="22"/>
    <d v="1899-12-30T15:00:00"/>
    <m/>
    <m/>
    <m/>
    <m/>
    <e v="#NAME?"/>
  </r>
  <r>
    <m/>
    <m/>
    <m/>
    <m/>
    <m/>
    <m/>
    <m/>
    <m/>
    <m/>
    <m/>
    <m/>
    <m/>
    <x v="21"/>
    <m/>
    <m/>
    <m/>
    <m/>
    <x v="0"/>
    <d v="1899-12-30T15:45:00"/>
    <m/>
    <m/>
    <m/>
    <m/>
    <e v="#NAME?"/>
  </r>
  <r>
    <m/>
    <m/>
    <m/>
    <m/>
    <m/>
    <m/>
    <m/>
    <m/>
    <m/>
    <m/>
    <m/>
    <m/>
    <x v="1"/>
    <m/>
    <m/>
    <m/>
    <m/>
    <x v="22"/>
    <d v="1899-12-30T17:25:00"/>
    <m/>
    <m/>
    <m/>
    <m/>
    <e v="#NAME?"/>
  </r>
  <r>
    <m/>
    <m/>
    <m/>
    <m/>
    <m/>
    <m/>
    <m/>
    <m/>
    <m/>
    <m/>
    <m/>
    <m/>
    <x v="21"/>
    <m/>
    <m/>
    <m/>
    <m/>
    <x v="0"/>
    <d v="1899-12-30T18:55:00"/>
    <m/>
    <m/>
    <m/>
    <m/>
    <e v="#NAME?"/>
  </r>
  <r>
    <m/>
    <m/>
    <m/>
    <m/>
    <m/>
    <m/>
    <m/>
    <m/>
    <m/>
    <m/>
    <m/>
    <m/>
    <x v="1"/>
    <m/>
    <m/>
    <m/>
    <m/>
    <x v="22"/>
    <d v="1899-12-30T19:45:00"/>
    <m/>
    <m/>
    <m/>
    <m/>
    <e v="#NAME?"/>
  </r>
  <r>
    <s v="RTA/BIC/SCP/201800008"/>
    <s v="Kudchirem, Bicholim, Maulinguem, ladfe and back"/>
    <s v="Regular Permit"/>
    <d v="2018-09-27T00:00:00"/>
    <d v="2023-09-26T00:00:00"/>
    <s v="Mandar Chibde"/>
    <s v=" HNo 57, Kasarwada, Ona, Bicholim Goa"/>
    <m/>
    <s v="GA04T 0564"/>
    <s v="Mini Bus"/>
    <n v="27"/>
    <n v="11"/>
    <x v="22"/>
    <m/>
    <m/>
    <m/>
    <m/>
    <x v="23"/>
    <d v="1899-12-30T07:45:00"/>
    <m/>
    <m/>
    <m/>
    <m/>
    <e v="#NAME?"/>
  </r>
  <r>
    <m/>
    <m/>
    <m/>
    <m/>
    <m/>
    <m/>
    <m/>
    <m/>
    <m/>
    <m/>
    <m/>
    <m/>
    <x v="23"/>
    <m/>
    <m/>
    <m/>
    <m/>
    <x v="24"/>
    <d v="1899-12-30T08:30:00"/>
    <m/>
    <m/>
    <m/>
    <m/>
    <e v="#NAME?"/>
  </r>
  <r>
    <m/>
    <m/>
    <m/>
    <m/>
    <m/>
    <m/>
    <m/>
    <m/>
    <m/>
    <m/>
    <m/>
    <m/>
    <x v="22"/>
    <m/>
    <m/>
    <m/>
    <m/>
    <x v="23"/>
    <d v="1899-12-30T09:15:00"/>
    <m/>
    <m/>
    <m/>
    <m/>
    <e v="#NAME?"/>
  </r>
  <r>
    <m/>
    <m/>
    <m/>
    <m/>
    <m/>
    <m/>
    <m/>
    <m/>
    <m/>
    <m/>
    <m/>
    <m/>
    <x v="23"/>
    <m/>
    <m/>
    <m/>
    <m/>
    <x v="25"/>
    <d v="1899-12-30T10:30:00"/>
    <m/>
    <m/>
    <m/>
    <m/>
    <e v="#NAME?"/>
  </r>
  <r>
    <m/>
    <m/>
    <m/>
    <m/>
    <m/>
    <m/>
    <m/>
    <m/>
    <m/>
    <m/>
    <m/>
    <m/>
    <x v="24"/>
    <m/>
    <m/>
    <m/>
    <m/>
    <x v="23"/>
    <d v="1899-12-30T10:55:00"/>
    <m/>
    <m/>
    <m/>
    <m/>
    <e v="#NAME?"/>
  </r>
  <r>
    <m/>
    <m/>
    <m/>
    <m/>
    <m/>
    <m/>
    <m/>
    <m/>
    <m/>
    <m/>
    <m/>
    <m/>
    <x v="23"/>
    <m/>
    <m/>
    <m/>
    <m/>
    <x v="24"/>
    <d v="1899-12-30T11:15:00"/>
    <m/>
    <m/>
    <m/>
    <m/>
    <e v="#NAME?"/>
  </r>
  <r>
    <m/>
    <m/>
    <m/>
    <m/>
    <m/>
    <m/>
    <m/>
    <m/>
    <m/>
    <m/>
    <m/>
    <m/>
    <x v="22"/>
    <m/>
    <m/>
    <m/>
    <m/>
    <x v="23"/>
    <d v="1899-12-30T12:00:00"/>
    <m/>
    <m/>
    <m/>
    <m/>
    <e v="#NAME?"/>
  </r>
  <r>
    <m/>
    <m/>
    <m/>
    <m/>
    <m/>
    <m/>
    <m/>
    <m/>
    <m/>
    <m/>
    <m/>
    <m/>
    <x v="23"/>
    <m/>
    <m/>
    <m/>
    <m/>
    <x v="25"/>
    <d v="1899-12-30T12:55:00"/>
    <m/>
    <m/>
    <m/>
    <m/>
    <e v="#NAME?"/>
  </r>
  <r>
    <m/>
    <m/>
    <m/>
    <m/>
    <m/>
    <m/>
    <m/>
    <m/>
    <m/>
    <m/>
    <m/>
    <m/>
    <x v="24"/>
    <m/>
    <m/>
    <m/>
    <m/>
    <x v="23"/>
    <d v="1899-12-30T13:45:00"/>
    <m/>
    <m/>
    <m/>
    <m/>
    <e v="#NAME?"/>
  </r>
  <r>
    <m/>
    <m/>
    <m/>
    <m/>
    <m/>
    <m/>
    <m/>
    <m/>
    <m/>
    <m/>
    <m/>
    <m/>
    <x v="23"/>
    <m/>
    <m/>
    <m/>
    <m/>
    <x v="24"/>
    <d v="1899-12-30T14:30:00"/>
    <m/>
    <m/>
    <m/>
    <m/>
    <e v="#NAME?"/>
  </r>
  <r>
    <m/>
    <m/>
    <m/>
    <m/>
    <m/>
    <m/>
    <m/>
    <m/>
    <m/>
    <m/>
    <m/>
    <m/>
    <x v="22"/>
    <m/>
    <m/>
    <m/>
    <m/>
    <x v="23"/>
    <d v="1899-12-30T15:00:00"/>
    <m/>
    <m/>
    <m/>
    <m/>
    <e v="#NAME?"/>
  </r>
  <r>
    <m/>
    <m/>
    <m/>
    <m/>
    <m/>
    <m/>
    <m/>
    <m/>
    <m/>
    <m/>
    <m/>
    <m/>
    <x v="23"/>
    <m/>
    <m/>
    <m/>
    <m/>
    <x v="26"/>
    <d v="1899-12-30T16:10:00"/>
    <m/>
    <m/>
    <m/>
    <m/>
    <e v="#NAME?"/>
  </r>
  <r>
    <m/>
    <m/>
    <m/>
    <m/>
    <m/>
    <m/>
    <m/>
    <m/>
    <m/>
    <m/>
    <m/>
    <m/>
    <x v="25"/>
    <m/>
    <m/>
    <m/>
    <m/>
    <x v="23"/>
    <d v="1899-12-30T16:35:00"/>
    <m/>
    <m/>
    <m/>
    <m/>
    <e v="#NAME?"/>
  </r>
  <r>
    <m/>
    <m/>
    <m/>
    <m/>
    <m/>
    <m/>
    <m/>
    <m/>
    <m/>
    <m/>
    <m/>
    <m/>
    <x v="23"/>
    <m/>
    <m/>
    <m/>
    <m/>
    <x v="26"/>
    <d v="1899-12-30T17:10:00"/>
    <m/>
    <m/>
    <m/>
    <m/>
    <e v="#NAME?"/>
  </r>
  <r>
    <m/>
    <m/>
    <m/>
    <m/>
    <m/>
    <m/>
    <m/>
    <m/>
    <m/>
    <m/>
    <m/>
    <m/>
    <x v="25"/>
    <m/>
    <m/>
    <m/>
    <m/>
    <x v="23"/>
    <d v="1899-12-30T17:35:00"/>
    <m/>
    <m/>
    <m/>
    <m/>
    <e v="#NAME?"/>
  </r>
  <r>
    <m/>
    <m/>
    <m/>
    <m/>
    <m/>
    <m/>
    <m/>
    <m/>
    <m/>
    <m/>
    <m/>
    <m/>
    <x v="23"/>
    <m/>
    <m/>
    <m/>
    <m/>
    <x v="24"/>
    <d v="1899-12-30T18:20:00"/>
    <m/>
    <m/>
    <m/>
    <m/>
    <e v="#NAME?"/>
  </r>
  <r>
    <s v="BICH/2041/99"/>
    <s v="Ladfem to Bicholim to Maulinguem and back"/>
    <s v="Regular Permit"/>
    <d v="2020-06-01T00:00:00"/>
    <d v="2025-05-31T00:00:00"/>
    <s v="Tulshidas Chibde "/>
    <s v="HNo. 57, ona Bicholim, Goa"/>
    <m/>
    <s v="GA01U 8139"/>
    <s v="Mini Bus"/>
    <s v="27+"/>
    <n v="11"/>
    <x v="24"/>
    <m/>
    <m/>
    <m/>
    <m/>
    <x v="0"/>
    <d v="1899-12-30T07:15:00"/>
    <m/>
    <m/>
    <m/>
    <m/>
    <e v="#NAME?"/>
  </r>
  <r>
    <m/>
    <m/>
    <m/>
    <m/>
    <m/>
    <m/>
    <m/>
    <m/>
    <m/>
    <m/>
    <m/>
    <m/>
    <x v="1"/>
    <m/>
    <m/>
    <m/>
    <m/>
    <x v="27"/>
    <d v="1899-12-30T07:35:00"/>
    <m/>
    <m/>
    <m/>
    <m/>
    <e v="#NAME?"/>
  </r>
  <r>
    <m/>
    <m/>
    <m/>
    <m/>
    <m/>
    <m/>
    <m/>
    <m/>
    <m/>
    <m/>
    <m/>
    <m/>
    <x v="26"/>
    <m/>
    <m/>
    <m/>
    <m/>
    <x v="25"/>
    <d v="1899-12-30T07:55:00"/>
    <m/>
    <m/>
    <m/>
    <m/>
    <e v="#NAME?"/>
  </r>
  <r>
    <m/>
    <m/>
    <m/>
    <m/>
    <m/>
    <m/>
    <m/>
    <m/>
    <m/>
    <m/>
    <m/>
    <m/>
    <x v="24"/>
    <m/>
    <m/>
    <m/>
    <m/>
    <x v="0"/>
    <d v="1899-12-30T08:10:00"/>
    <m/>
    <m/>
    <m/>
    <m/>
    <e v="#NAME?"/>
  </r>
  <r>
    <m/>
    <m/>
    <m/>
    <m/>
    <m/>
    <m/>
    <m/>
    <m/>
    <m/>
    <m/>
    <m/>
    <m/>
    <x v="1"/>
    <m/>
    <m/>
    <m/>
    <m/>
    <x v="25"/>
    <d v="1899-12-30T08:40:00"/>
    <m/>
    <m/>
    <m/>
    <m/>
    <e v="#NAME?"/>
  </r>
  <r>
    <m/>
    <m/>
    <m/>
    <m/>
    <m/>
    <m/>
    <m/>
    <m/>
    <m/>
    <m/>
    <m/>
    <m/>
    <x v="24"/>
    <m/>
    <m/>
    <m/>
    <m/>
    <x v="0"/>
    <d v="1899-12-30T09:15:00"/>
    <m/>
    <m/>
    <m/>
    <m/>
    <e v="#NAME?"/>
  </r>
  <r>
    <m/>
    <m/>
    <m/>
    <m/>
    <m/>
    <m/>
    <m/>
    <m/>
    <m/>
    <m/>
    <m/>
    <m/>
    <x v="1"/>
    <m/>
    <m/>
    <m/>
    <m/>
    <x v="25"/>
    <d v="1899-12-30T10:00:00"/>
    <m/>
    <m/>
    <m/>
    <m/>
    <e v="#NAME?"/>
  </r>
  <r>
    <m/>
    <m/>
    <m/>
    <m/>
    <m/>
    <m/>
    <m/>
    <m/>
    <m/>
    <m/>
    <m/>
    <m/>
    <x v="24"/>
    <m/>
    <m/>
    <m/>
    <m/>
    <x v="0"/>
    <d v="1899-12-30T10:25:00"/>
    <m/>
    <m/>
    <m/>
    <m/>
    <e v="#NAME?"/>
  </r>
  <r>
    <m/>
    <m/>
    <m/>
    <m/>
    <m/>
    <m/>
    <m/>
    <m/>
    <m/>
    <m/>
    <m/>
    <m/>
    <x v="1"/>
    <m/>
    <m/>
    <m/>
    <m/>
    <x v="25"/>
    <d v="1899-12-30T11:00:00"/>
    <m/>
    <m/>
    <m/>
    <m/>
    <e v="#NAME?"/>
  </r>
  <r>
    <m/>
    <m/>
    <m/>
    <m/>
    <m/>
    <m/>
    <m/>
    <m/>
    <m/>
    <m/>
    <m/>
    <m/>
    <x v="24"/>
    <m/>
    <m/>
    <m/>
    <m/>
    <x v="0"/>
    <d v="1899-12-30T11:45:00"/>
    <m/>
    <m/>
    <m/>
    <m/>
    <e v="#NAME?"/>
  </r>
  <r>
    <m/>
    <m/>
    <m/>
    <m/>
    <m/>
    <m/>
    <m/>
    <m/>
    <m/>
    <m/>
    <m/>
    <m/>
    <x v="1"/>
    <m/>
    <m/>
    <m/>
    <m/>
    <x v="25"/>
    <d v="1899-12-30T12:30:00"/>
    <m/>
    <m/>
    <m/>
    <m/>
    <e v="#NAME?"/>
  </r>
  <r>
    <m/>
    <m/>
    <m/>
    <m/>
    <m/>
    <m/>
    <m/>
    <m/>
    <m/>
    <m/>
    <m/>
    <m/>
    <x v="24"/>
    <m/>
    <m/>
    <m/>
    <m/>
    <x v="0"/>
    <d v="1899-12-30T12:50:00"/>
    <m/>
    <m/>
    <m/>
    <m/>
    <e v="#NAME?"/>
  </r>
  <r>
    <m/>
    <m/>
    <m/>
    <m/>
    <m/>
    <m/>
    <m/>
    <m/>
    <m/>
    <m/>
    <m/>
    <m/>
    <x v="1"/>
    <m/>
    <m/>
    <m/>
    <m/>
    <x v="25"/>
    <d v="1899-12-30T13:55:00"/>
    <m/>
    <m/>
    <m/>
    <m/>
    <e v="#NAME?"/>
  </r>
  <r>
    <m/>
    <m/>
    <m/>
    <m/>
    <m/>
    <m/>
    <m/>
    <m/>
    <m/>
    <m/>
    <m/>
    <m/>
    <x v="24"/>
    <m/>
    <m/>
    <m/>
    <m/>
    <x v="0"/>
    <d v="1899-12-30T14:20:00"/>
    <m/>
    <m/>
    <m/>
    <m/>
    <e v="#NAME?"/>
  </r>
  <r>
    <m/>
    <m/>
    <m/>
    <m/>
    <m/>
    <m/>
    <m/>
    <m/>
    <m/>
    <m/>
    <m/>
    <m/>
    <x v="1"/>
    <m/>
    <m/>
    <m/>
    <m/>
    <x v="25"/>
    <d v="1899-12-30T15:00:00"/>
    <m/>
    <m/>
    <m/>
    <m/>
    <e v="#NAME?"/>
  </r>
  <r>
    <m/>
    <m/>
    <m/>
    <m/>
    <m/>
    <m/>
    <m/>
    <m/>
    <m/>
    <m/>
    <m/>
    <m/>
    <x v="24"/>
    <m/>
    <m/>
    <m/>
    <m/>
    <x v="0"/>
    <d v="1899-12-30T15:25:00"/>
    <m/>
    <m/>
    <m/>
    <m/>
    <e v="#NAME?"/>
  </r>
  <r>
    <m/>
    <m/>
    <m/>
    <m/>
    <m/>
    <m/>
    <m/>
    <m/>
    <m/>
    <m/>
    <m/>
    <m/>
    <x v="1"/>
    <m/>
    <m/>
    <m/>
    <m/>
    <x v="25"/>
    <d v="1899-12-30T16:00:00"/>
    <m/>
    <m/>
    <m/>
    <m/>
    <e v="#NAME?"/>
  </r>
  <r>
    <m/>
    <m/>
    <m/>
    <m/>
    <m/>
    <m/>
    <m/>
    <m/>
    <m/>
    <m/>
    <m/>
    <m/>
    <x v="24"/>
    <m/>
    <m/>
    <m/>
    <m/>
    <x v="0"/>
    <d v="1899-12-30T16:25:00"/>
    <m/>
    <m/>
    <m/>
    <m/>
    <e v="#NAME?"/>
  </r>
  <r>
    <m/>
    <m/>
    <m/>
    <m/>
    <m/>
    <m/>
    <m/>
    <m/>
    <m/>
    <m/>
    <m/>
    <m/>
    <x v="1"/>
    <m/>
    <m/>
    <m/>
    <m/>
    <x v="25"/>
    <d v="1899-12-30T17:00:00"/>
    <m/>
    <m/>
    <m/>
    <m/>
    <e v="#NAME?"/>
  </r>
  <r>
    <m/>
    <m/>
    <m/>
    <m/>
    <m/>
    <m/>
    <m/>
    <m/>
    <m/>
    <m/>
    <m/>
    <m/>
    <x v="24"/>
    <m/>
    <m/>
    <m/>
    <m/>
    <x v="0"/>
    <d v="1899-12-30T17:25:00"/>
    <m/>
    <m/>
    <m/>
    <m/>
    <e v="#NAME?"/>
  </r>
  <r>
    <m/>
    <m/>
    <m/>
    <m/>
    <m/>
    <m/>
    <m/>
    <m/>
    <m/>
    <m/>
    <m/>
    <m/>
    <x v="1"/>
    <m/>
    <m/>
    <m/>
    <m/>
    <x v="25"/>
    <d v="1899-12-30T17:50:00"/>
    <m/>
    <m/>
    <m/>
    <m/>
    <e v="#NAME?"/>
  </r>
  <r>
    <m/>
    <m/>
    <m/>
    <m/>
    <m/>
    <m/>
    <m/>
    <m/>
    <m/>
    <m/>
    <m/>
    <m/>
    <x v="24"/>
    <m/>
    <m/>
    <m/>
    <m/>
    <x v="0"/>
    <d v="1899-12-30T18:00:00"/>
    <m/>
    <m/>
    <m/>
    <m/>
    <e v="#NAME?"/>
  </r>
  <r>
    <m/>
    <m/>
    <m/>
    <m/>
    <m/>
    <m/>
    <m/>
    <m/>
    <m/>
    <m/>
    <m/>
    <m/>
    <x v="1"/>
    <m/>
    <m/>
    <m/>
    <m/>
    <x v="25"/>
    <d v="1899-12-30T18:35:00"/>
    <m/>
    <m/>
    <m/>
    <m/>
    <e v="#NAME?"/>
  </r>
  <r>
    <s v="RTA/BIC/SCP/201300017"/>
    <s v="Maulinguem-Ladfem to Bicholim &amp; back"/>
    <s v="Regular Permit"/>
    <d v="2017-06-29T00:00:00"/>
    <d v="2022-06-28T00:00:00"/>
    <s v="Tulshidas Chibde"/>
    <s v="HNo. 57, ona Bicholim, Goa"/>
    <m/>
    <s v="GA04T 4268"/>
    <s v="Mini Bus"/>
    <n v="27"/>
    <n v="11"/>
    <x v="24"/>
    <m/>
    <m/>
    <m/>
    <m/>
    <x v="27"/>
    <d v="1899-12-30T07:15:00"/>
    <m/>
    <m/>
    <m/>
    <m/>
    <e v="#NAME?"/>
  </r>
  <r>
    <m/>
    <m/>
    <m/>
    <m/>
    <m/>
    <m/>
    <m/>
    <m/>
    <m/>
    <m/>
    <m/>
    <m/>
    <x v="26"/>
    <m/>
    <m/>
    <m/>
    <m/>
    <x v="25"/>
    <d v="1899-12-30T07:35:00"/>
    <m/>
    <m/>
    <m/>
    <m/>
    <e v="#NAME?"/>
  </r>
  <r>
    <m/>
    <m/>
    <m/>
    <m/>
    <m/>
    <m/>
    <m/>
    <m/>
    <m/>
    <m/>
    <m/>
    <m/>
    <x v="24"/>
    <m/>
    <m/>
    <m/>
    <m/>
    <x v="0"/>
    <d v="1899-12-30T08:10:00"/>
    <m/>
    <m/>
    <m/>
    <m/>
    <e v="#NAME?"/>
  </r>
  <r>
    <m/>
    <m/>
    <m/>
    <m/>
    <m/>
    <m/>
    <m/>
    <m/>
    <m/>
    <m/>
    <m/>
    <m/>
    <x v="1"/>
    <m/>
    <m/>
    <m/>
    <m/>
    <x v="25"/>
    <d v="1899-12-30T08:40:00"/>
    <m/>
    <m/>
    <m/>
    <m/>
    <e v="#NAME?"/>
  </r>
  <r>
    <m/>
    <m/>
    <m/>
    <m/>
    <m/>
    <m/>
    <m/>
    <m/>
    <m/>
    <m/>
    <m/>
    <m/>
    <x v="24"/>
    <m/>
    <m/>
    <m/>
    <m/>
    <x v="0"/>
    <d v="1899-12-30T09:15:00"/>
    <m/>
    <m/>
    <m/>
    <m/>
    <e v="#NAME?"/>
  </r>
  <r>
    <m/>
    <m/>
    <m/>
    <m/>
    <m/>
    <m/>
    <m/>
    <m/>
    <m/>
    <m/>
    <m/>
    <m/>
    <x v="1"/>
    <m/>
    <m/>
    <m/>
    <m/>
    <x v="25"/>
    <d v="1899-12-30T10:00:00"/>
    <m/>
    <m/>
    <m/>
    <m/>
    <e v="#NAME?"/>
  </r>
  <r>
    <m/>
    <m/>
    <m/>
    <m/>
    <m/>
    <m/>
    <m/>
    <m/>
    <m/>
    <m/>
    <m/>
    <m/>
    <x v="24"/>
    <m/>
    <m/>
    <m/>
    <m/>
    <x v="0"/>
    <d v="1899-12-30T10:25:00"/>
    <m/>
    <m/>
    <m/>
    <m/>
    <e v="#NAME?"/>
  </r>
  <r>
    <m/>
    <m/>
    <m/>
    <m/>
    <m/>
    <m/>
    <m/>
    <m/>
    <m/>
    <m/>
    <m/>
    <m/>
    <x v="1"/>
    <m/>
    <m/>
    <m/>
    <m/>
    <x v="25"/>
    <d v="1899-12-30T11:00:00"/>
    <m/>
    <m/>
    <m/>
    <m/>
    <e v="#NAME?"/>
  </r>
  <r>
    <m/>
    <m/>
    <m/>
    <m/>
    <m/>
    <m/>
    <m/>
    <m/>
    <m/>
    <m/>
    <m/>
    <m/>
    <x v="24"/>
    <m/>
    <m/>
    <m/>
    <m/>
    <x v="0"/>
    <d v="1899-12-30T11:45:00"/>
    <m/>
    <m/>
    <m/>
    <m/>
    <e v="#NAME?"/>
  </r>
  <r>
    <m/>
    <m/>
    <m/>
    <m/>
    <m/>
    <m/>
    <m/>
    <m/>
    <m/>
    <m/>
    <m/>
    <m/>
    <x v="1"/>
    <m/>
    <m/>
    <m/>
    <m/>
    <x v="25"/>
    <d v="1899-12-30T12:30:00"/>
    <m/>
    <m/>
    <m/>
    <m/>
    <e v="#NAME?"/>
  </r>
  <r>
    <m/>
    <m/>
    <m/>
    <m/>
    <m/>
    <m/>
    <m/>
    <m/>
    <m/>
    <m/>
    <m/>
    <m/>
    <x v="24"/>
    <m/>
    <m/>
    <m/>
    <m/>
    <x v="0"/>
    <d v="1899-12-30T12:50:00"/>
    <m/>
    <m/>
    <m/>
    <m/>
    <e v="#NAME?"/>
  </r>
  <r>
    <m/>
    <m/>
    <m/>
    <m/>
    <m/>
    <m/>
    <m/>
    <m/>
    <m/>
    <m/>
    <m/>
    <m/>
    <x v="1"/>
    <m/>
    <m/>
    <m/>
    <m/>
    <x v="25"/>
    <d v="1899-12-30T13:55:00"/>
    <m/>
    <m/>
    <m/>
    <m/>
    <e v="#NAME?"/>
  </r>
  <r>
    <m/>
    <m/>
    <m/>
    <m/>
    <m/>
    <m/>
    <m/>
    <m/>
    <m/>
    <m/>
    <m/>
    <m/>
    <x v="24"/>
    <m/>
    <m/>
    <m/>
    <m/>
    <x v="0"/>
    <d v="1899-12-30T14:20:00"/>
    <m/>
    <m/>
    <m/>
    <m/>
    <e v="#NAME?"/>
  </r>
  <r>
    <m/>
    <m/>
    <m/>
    <m/>
    <m/>
    <m/>
    <m/>
    <m/>
    <m/>
    <m/>
    <m/>
    <m/>
    <x v="1"/>
    <m/>
    <m/>
    <m/>
    <m/>
    <x v="25"/>
    <d v="1899-12-30T15:00:00"/>
    <m/>
    <m/>
    <m/>
    <m/>
    <e v="#NAME?"/>
  </r>
  <r>
    <m/>
    <m/>
    <m/>
    <m/>
    <m/>
    <m/>
    <m/>
    <m/>
    <m/>
    <m/>
    <m/>
    <m/>
    <x v="24"/>
    <m/>
    <m/>
    <m/>
    <m/>
    <x v="0"/>
    <d v="1899-12-30T15:25:00"/>
    <m/>
    <m/>
    <m/>
    <m/>
    <e v="#NAME?"/>
  </r>
  <r>
    <m/>
    <m/>
    <m/>
    <m/>
    <m/>
    <m/>
    <m/>
    <m/>
    <m/>
    <m/>
    <m/>
    <m/>
    <x v="1"/>
    <m/>
    <m/>
    <m/>
    <m/>
    <x v="25"/>
    <d v="1899-12-30T16:00:00"/>
    <m/>
    <m/>
    <m/>
    <m/>
    <e v="#NAME?"/>
  </r>
  <r>
    <m/>
    <m/>
    <m/>
    <m/>
    <m/>
    <m/>
    <m/>
    <m/>
    <m/>
    <m/>
    <m/>
    <m/>
    <x v="24"/>
    <m/>
    <m/>
    <m/>
    <m/>
    <x v="0"/>
    <d v="1899-12-30T16:25:00"/>
    <m/>
    <m/>
    <m/>
    <m/>
    <e v="#NAME?"/>
  </r>
  <r>
    <m/>
    <m/>
    <m/>
    <m/>
    <m/>
    <m/>
    <m/>
    <m/>
    <m/>
    <m/>
    <m/>
    <m/>
    <x v="1"/>
    <m/>
    <m/>
    <m/>
    <m/>
    <x v="25"/>
    <d v="1899-12-30T17:00:00"/>
    <m/>
    <m/>
    <m/>
    <m/>
    <e v="#NAME?"/>
  </r>
  <r>
    <m/>
    <m/>
    <m/>
    <m/>
    <m/>
    <m/>
    <m/>
    <m/>
    <m/>
    <m/>
    <m/>
    <m/>
    <x v="24"/>
    <m/>
    <m/>
    <m/>
    <m/>
    <x v="0"/>
    <d v="1899-12-30T17:25:00"/>
    <m/>
    <m/>
    <m/>
    <m/>
    <e v="#NAME?"/>
  </r>
  <r>
    <m/>
    <m/>
    <m/>
    <m/>
    <m/>
    <m/>
    <m/>
    <m/>
    <m/>
    <m/>
    <m/>
    <m/>
    <x v="1"/>
    <m/>
    <m/>
    <m/>
    <m/>
    <x v="25"/>
    <d v="1899-12-30T17:50:00"/>
    <m/>
    <m/>
    <m/>
    <m/>
    <e v="#NAME?"/>
  </r>
  <r>
    <m/>
    <m/>
    <m/>
    <m/>
    <m/>
    <m/>
    <m/>
    <m/>
    <m/>
    <m/>
    <m/>
    <m/>
    <x v="24"/>
    <m/>
    <m/>
    <m/>
    <m/>
    <x v="0"/>
    <d v="1899-12-30T18:00:00"/>
    <m/>
    <m/>
    <m/>
    <m/>
    <e v="#NAME?"/>
  </r>
  <r>
    <m/>
    <m/>
    <m/>
    <m/>
    <m/>
    <m/>
    <m/>
    <m/>
    <m/>
    <m/>
    <m/>
    <m/>
    <x v="1"/>
    <m/>
    <m/>
    <m/>
    <m/>
    <x v="25"/>
    <d v="1899-12-30T18:35:00"/>
    <m/>
    <m/>
    <m/>
    <m/>
    <e v="#NAME?"/>
  </r>
  <r>
    <s v="RTA/BIC/SCP/201300002"/>
    <s v="Xelpem, Valpoi, Ustav, Ponda, Panaji and back"/>
    <s v="Regular Permit"/>
    <d v="2016-11-30T00:00:00"/>
    <d v="2021-11-29T00:00:00"/>
    <s v="Mrs Priyanka Hazare"/>
    <s v="HNo. 31, Gilleli, Sattari, Goa"/>
    <m/>
    <s v="GA04T 5337"/>
    <s v="Mini Bus"/>
    <n v="27"/>
    <n v="11"/>
    <x v="9"/>
    <m/>
    <m/>
    <m/>
    <m/>
    <x v="28"/>
    <d v="1899-12-30T06:15:00"/>
    <m/>
    <m/>
    <m/>
    <m/>
    <e v="#NAME?"/>
  </r>
  <r>
    <m/>
    <m/>
    <m/>
    <m/>
    <m/>
    <m/>
    <m/>
    <m/>
    <m/>
    <m/>
    <m/>
    <m/>
    <x v="27"/>
    <m/>
    <m/>
    <m/>
    <m/>
    <x v="10"/>
    <d v="1899-12-30T07:20:00"/>
    <m/>
    <m/>
    <m/>
    <m/>
    <e v="#NAME?"/>
  </r>
  <r>
    <m/>
    <m/>
    <m/>
    <m/>
    <m/>
    <m/>
    <m/>
    <m/>
    <m/>
    <m/>
    <m/>
    <m/>
    <x v="8"/>
    <m/>
    <m/>
    <m/>
    <m/>
    <x v="29"/>
    <d v="1899-12-30T10:35:00"/>
    <m/>
    <m/>
    <m/>
    <m/>
    <e v="#NAME?"/>
  </r>
  <r>
    <m/>
    <m/>
    <m/>
    <m/>
    <m/>
    <m/>
    <m/>
    <m/>
    <m/>
    <m/>
    <m/>
    <m/>
    <x v="28"/>
    <m/>
    <m/>
    <m/>
    <m/>
    <x v="9"/>
    <d v="1899-12-30T16:25:00"/>
    <m/>
    <m/>
    <m/>
    <m/>
    <e v="#NAME?"/>
  </r>
  <r>
    <m/>
    <m/>
    <m/>
    <m/>
    <m/>
    <m/>
    <m/>
    <m/>
    <m/>
    <m/>
    <m/>
    <m/>
    <x v="9"/>
    <m/>
    <m/>
    <m/>
    <m/>
    <x v="29"/>
    <d v="1899-12-30T18:15:00"/>
    <m/>
    <m/>
    <m/>
    <m/>
    <e v="#NAME?"/>
  </r>
  <r>
    <m/>
    <m/>
    <m/>
    <m/>
    <m/>
    <m/>
    <m/>
    <m/>
    <m/>
    <m/>
    <m/>
    <m/>
    <x v="28"/>
    <m/>
    <m/>
    <m/>
    <m/>
    <x v="28"/>
    <d v="1899-12-30T19:15:00"/>
    <m/>
    <m/>
    <m/>
    <m/>
    <e v="#NAME?"/>
  </r>
  <r>
    <s v="RTA/BIC/TMP/201900114"/>
    <s v="Amona, Panaji, Valpoi, Sanquelim via bye pass and back"/>
    <s v="P. Tem"/>
    <d v="2019-11-01T00:00:00"/>
    <d v="2020-06-30T00:00:00"/>
    <s v="Ramiza Abdulha Shaikh"/>
    <s v="Valpoi, Sattari Goa"/>
    <m/>
    <s v="GA04T 4694"/>
    <s v="Mini Bus"/>
    <n v="30"/>
    <n v="12"/>
    <x v="29"/>
    <m/>
    <m/>
    <m/>
    <m/>
    <x v="10"/>
    <d v="1899-12-30T06:45:00"/>
    <m/>
    <m/>
    <m/>
    <m/>
    <e v="#NAME?"/>
  </r>
  <r>
    <m/>
    <m/>
    <m/>
    <m/>
    <m/>
    <m/>
    <m/>
    <m/>
    <m/>
    <m/>
    <m/>
    <m/>
    <x v="8"/>
    <s v="Green Park Junction"/>
    <s v="Karaswada Junction"/>
    <m/>
    <m/>
    <x v="9"/>
    <d v="1899-12-30T09:10:00"/>
    <m/>
    <m/>
    <m/>
    <m/>
    <e v="#NAME?"/>
  </r>
  <r>
    <m/>
    <m/>
    <m/>
    <m/>
    <m/>
    <m/>
    <m/>
    <m/>
    <m/>
    <m/>
    <m/>
    <m/>
    <x v="9"/>
    <m/>
    <m/>
    <m/>
    <m/>
    <x v="10"/>
    <d v="1899-12-30T11:40:00"/>
    <m/>
    <m/>
    <m/>
    <m/>
    <e v="#NAME?"/>
  </r>
  <r>
    <m/>
    <m/>
    <m/>
    <m/>
    <m/>
    <m/>
    <m/>
    <m/>
    <m/>
    <m/>
    <m/>
    <m/>
    <x v="8"/>
    <s v="Green Park Junction"/>
    <s v="Karaswada Junction"/>
    <m/>
    <m/>
    <x v="9"/>
    <d v="1899-12-30T16:10:00"/>
    <m/>
    <m/>
    <m/>
    <m/>
    <e v="#NAME?"/>
  </r>
  <r>
    <m/>
    <m/>
    <m/>
    <m/>
    <m/>
    <m/>
    <m/>
    <m/>
    <m/>
    <m/>
    <m/>
    <m/>
    <x v="9"/>
    <m/>
    <m/>
    <m/>
    <m/>
    <x v="17"/>
    <d v="1899-12-30T18:40:00"/>
    <m/>
    <m/>
    <m/>
    <m/>
    <e v="#NAME?"/>
  </r>
  <r>
    <m/>
    <m/>
    <m/>
    <m/>
    <m/>
    <m/>
    <m/>
    <m/>
    <m/>
    <m/>
    <m/>
    <m/>
    <x v="16"/>
    <m/>
    <m/>
    <m/>
    <m/>
    <x v="30"/>
    <d v="1899-12-30T19:30:00"/>
    <m/>
    <m/>
    <m/>
    <m/>
    <e v="#NAME?"/>
  </r>
  <r>
    <s v="BICH/182/2013"/>
    <s v="Honda, Vadakade to Panaji via Bye-Pass Mapusa, Mapusa to Valpoi, Valpoi to Thane and back, Valpoi via Advoi to Mapusa"/>
    <s v="Regular Permit"/>
    <d v="2012-05-31T00:00:00"/>
    <d v="2017-05-30T00:00:00"/>
    <s v=" Sumeda R. Wadkar"/>
    <s v="Honda, Sattari, Goa"/>
    <m/>
    <s v="GA04T 1133"/>
    <s v="Mini Bus"/>
    <n v="37"/>
    <n v="15"/>
    <x v="30"/>
    <m/>
    <m/>
    <m/>
    <m/>
    <x v="31"/>
    <d v="1899-12-30T06:55:00"/>
    <m/>
    <m/>
    <m/>
    <m/>
    <e v="#NAME?"/>
  </r>
  <r>
    <m/>
    <m/>
    <m/>
    <m/>
    <m/>
    <m/>
    <m/>
    <m/>
    <m/>
    <m/>
    <m/>
    <m/>
    <x v="31"/>
    <s v="Mapusa Bye-pass"/>
    <m/>
    <m/>
    <m/>
    <x v="9"/>
    <d v="1899-12-30T08:30:00"/>
    <m/>
    <m/>
    <m/>
    <m/>
    <e v="#NAME?"/>
  </r>
  <r>
    <m/>
    <m/>
    <m/>
    <m/>
    <m/>
    <m/>
    <m/>
    <m/>
    <m/>
    <m/>
    <m/>
    <m/>
    <x v="9"/>
    <s v="Mapusa KTC Bus Stand"/>
    <m/>
    <m/>
    <m/>
    <x v="31"/>
    <d v="1900-01-09T08:24:00"/>
    <m/>
    <m/>
    <m/>
    <m/>
    <e v="#NAME?"/>
  </r>
  <r>
    <m/>
    <m/>
    <m/>
    <m/>
    <m/>
    <m/>
    <m/>
    <m/>
    <m/>
    <m/>
    <m/>
    <m/>
    <x v="31"/>
    <s v="Mapusa Bye-pass"/>
    <m/>
    <m/>
    <m/>
    <x v="9"/>
    <d v="1899-12-30T12:45:00"/>
    <m/>
    <m/>
    <m/>
    <m/>
    <e v="#NAME?"/>
  </r>
  <r>
    <m/>
    <m/>
    <m/>
    <m/>
    <m/>
    <m/>
    <m/>
    <m/>
    <m/>
    <m/>
    <m/>
    <m/>
    <x v="9"/>
    <m/>
    <m/>
    <m/>
    <m/>
    <x v="32"/>
    <d v="1899-12-30T15:30:00"/>
    <m/>
    <m/>
    <m/>
    <m/>
    <e v="#NAME?"/>
  </r>
  <r>
    <m/>
    <m/>
    <m/>
    <m/>
    <m/>
    <m/>
    <m/>
    <m/>
    <m/>
    <m/>
    <m/>
    <m/>
    <x v="32"/>
    <m/>
    <m/>
    <m/>
    <m/>
    <x v="9"/>
    <d v="1899-12-30T16:00:00"/>
    <m/>
    <m/>
    <m/>
    <m/>
    <e v="#NAME?"/>
  </r>
  <r>
    <m/>
    <m/>
    <m/>
    <m/>
    <m/>
    <m/>
    <m/>
    <m/>
    <m/>
    <m/>
    <m/>
    <m/>
    <x v="9"/>
    <s v="Advoi"/>
    <m/>
    <m/>
    <m/>
    <x v="3"/>
    <d v="1899-12-30T16:35:00"/>
    <m/>
    <m/>
    <m/>
    <m/>
    <e v="#NAME?"/>
  </r>
  <r>
    <m/>
    <m/>
    <m/>
    <m/>
    <m/>
    <m/>
    <m/>
    <m/>
    <m/>
    <m/>
    <m/>
    <m/>
    <x v="4"/>
    <m/>
    <m/>
    <m/>
    <m/>
    <x v="33"/>
    <d v="1899-12-30T19:00:00"/>
    <m/>
    <m/>
    <m/>
    <m/>
    <e v="#NAME?"/>
  </r>
  <r>
    <s v="RTA/BIC/TP/27/12/20190029"/>
    <s v="Advoi to Valpoi to Panaji via Mapusa and vice- versa"/>
    <s v="P. Tem"/>
    <d v="2019-12-27T00:00:00"/>
    <d v="2020-08-31T00:00:00"/>
    <s v="Rupesh, Sitaram Wadkar"/>
    <s v="Honda, Sattari, Goa"/>
    <m/>
    <s v="GA04T 2096"/>
    <s v="Mini Bus"/>
    <n v="31"/>
    <n v="12"/>
    <x v="33"/>
    <m/>
    <m/>
    <m/>
    <m/>
    <x v="3"/>
    <d v="1899-12-30T06:55:00"/>
    <m/>
    <m/>
    <m/>
    <m/>
    <e v="#NAME?"/>
  </r>
  <r>
    <m/>
    <m/>
    <m/>
    <m/>
    <m/>
    <m/>
    <m/>
    <m/>
    <m/>
    <m/>
    <m/>
    <m/>
    <x v="4"/>
    <m/>
    <m/>
    <m/>
    <m/>
    <x v="9"/>
    <d v="1899-12-30T08:50:00"/>
    <m/>
    <m/>
    <m/>
    <m/>
    <e v="#NAME?"/>
  </r>
  <r>
    <m/>
    <m/>
    <m/>
    <m/>
    <m/>
    <m/>
    <m/>
    <m/>
    <m/>
    <m/>
    <m/>
    <m/>
    <x v="9"/>
    <s v="Mapusa KTC Bus Stand"/>
    <m/>
    <m/>
    <m/>
    <x v="10"/>
    <d v="1899-12-30T11:25:00"/>
    <m/>
    <m/>
    <m/>
    <m/>
    <e v="#NAME?"/>
  </r>
  <r>
    <m/>
    <m/>
    <m/>
    <m/>
    <m/>
    <m/>
    <m/>
    <m/>
    <m/>
    <m/>
    <m/>
    <m/>
    <x v="8"/>
    <m/>
    <m/>
    <m/>
    <m/>
    <x v="9"/>
    <d v="1899-12-30T14:20:00"/>
    <m/>
    <m/>
    <m/>
    <m/>
    <e v="#NAME?"/>
  </r>
  <r>
    <m/>
    <m/>
    <m/>
    <m/>
    <m/>
    <m/>
    <m/>
    <m/>
    <m/>
    <m/>
    <m/>
    <m/>
    <x v="9"/>
    <m/>
    <m/>
    <m/>
    <m/>
    <x v="10"/>
    <d v="1899-12-30T16:25:00"/>
    <m/>
    <m/>
    <m/>
    <m/>
    <e v="#NAME?"/>
  </r>
  <r>
    <m/>
    <m/>
    <m/>
    <m/>
    <m/>
    <m/>
    <m/>
    <m/>
    <m/>
    <m/>
    <m/>
    <m/>
    <x v="8"/>
    <m/>
    <m/>
    <m/>
    <m/>
    <x v="34"/>
    <d v="1899-12-30T19:00:00"/>
    <m/>
    <m/>
    <m/>
    <m/>
    <e v="#NAME?"/>
  </r>
  <r>
    <s v="RTA/BIC/SCP/201300068"/>
    <s v="Dhavem to Panaji &amp; back"/>
    <s v="Regular Permit"/>
    <d v="2019-06-03T00:00:00"/>
    <d v="2024-06-02T00:00:00"/>
    <s v="Dattaraj Desaai"/>
    <s v="Valpoi Sattari Goa"/>
    <m/>
    <s v="GA01Z 5826"/>
    <s v="Mini Bus"/>
    <n v="27"/>
    <n v="11"/>
    <x v="34"/>
    <m/>
    <m/>
    <m/>
    <m/>
    <x v="35"/>
    <m/>
    <m/>
    <m/>
    <m/>
    <m/>
    <s v=""/>
  </r>
  <r>
    <s v="RTA/BIC/SCP/2019000005"/>
    <s v="Charvne to Panaji and back"/>
    <s v="Regular Permit"/>
    <d v="2019-11-22T00:00:00"/>
    <s v="21/112024"/>
    <s v="Anushka Manjrekar."/>
    <s v=" Paryem Sattari Goa"/>
    <m/>
    <s v="GA04T 4791"/>
    <s v="Mini Bus"/>
    <n v="28"/>
    <n v="11"/>
    <x v="35"/>
    <m/>
    <m/>
    <m/>
    <m/>
    <x v="9"/>
    <d v="1899-12-30T06:10:00"/>
    <m/>
    <m/>
    <m/>
    <m/>
    <e v="#NAME?"/>
  </r>
  <r>
    <m/>
    <m/>
    <m/>
    <m/>
    <m/>
    <m/>
    <m/>
    <m/>
    <m/>
    <m/>
    <m/>
    <m/>
    <x v="9"/>
    <m/>
    <m/>
    <m/>
    <m/>
    <x v="10"/>
    <d v="1899-12-30T06:35:00"/>
    <m/>
    <m/>
    <m/>
    <m/>
    <e v="#NAME?"/>
  </r>
  <r>
    <m/>
    <m/>
    <m/>
    <m/>
    <m/>
    <m/>
    <m/>
    <m/>
    <m/>
    <m/>
    <m/>
    <m/>
    <x v="8"/>
    <m/>
    <m/>
    <m/>
    <m/>
    <x v="9"/>
    <d v="1899-12-30T08:35:00"/>
    <m/>
    <m/>
    <m/>
    <m/>
    <e v="#NAME?"/>
  </r>
  <r>
    <m/>
    <m/>
    <m/>
    <m/>
    <m/>
    <m/>
    <m/>
    <m/>
    <m/>
    <m/>
    <m/>
    <m/>
    <x v="9"/>
    <m/>
    <m/>
    <m/>
    <m/>
    <x v="36"/>
    <d v="1899-12-30T11:05:00"/>
    <m/>
    <m/>
    <m/>
    <m/>
    <e v="#NAME?"/>
  </r>
  <r>
    <m/>
    <m/>
    <m/>
    <m/>
    <m/>
    <m/>
    <m/>
    <m/>
    <m/>
    <m/>
    <m/>
    <m/>
    <x v="35"/>
    <m/>
    <m/>
    <m/>
    <m/>
    <x v="9"/>
    <d v="1899-12-30T11:35:00"/>
    <m/>
    <m/>
    <m/>
    <m/>
    <e v="#NAME?"/>
  </r>
  <r>
    <m/>
    <m/>
    <m/>
    <m/>
    <m/>
    <m/>
    <m/>
    <m/>
    <m/>
    <m/>
    <m/>
    <m/>
    <x v="9"/>
    <m/>
    <m/>
    <m/>
    <m/>
    <x v="10"/>
    <d v="1899-12-30T12:05:00"/>
    <m/>
    <m/>
    <m/>
    <m/>
    <e v="#NAME?"/>
  </r>
  <r>
    <m/>
    <m/>
    <m/>
    <m/>
    <m/>
    <m/>
    <m/>
    <m/>
    <m/>
    <m/>
    <m/>
    <m/>
    <x v="8"/>
    <m/>
    <m/>
    <m/>
    <m/>
    <x v="9"/>
    <d v="1899-12-30T14:45:00"/>
    <m/>
    <m/>
    <m/>
    <m/>
    <e v="#NAME?"/>
  </r>
  <r>
    <m/>
    <m/>
    <m/>
    <m/>
    <m/>
    <m/>
    <m/>
    <m/>
    <m/>
    <m/>
    <m/>
    <m/>
    <x v="9"/>
    <m/>
    <m/>
    <m/>
    <m/>
    <x v="36"/>
    <d v="1899-12-30T17:05:00"/>
    <m/>
    <m/>
    <m/>
    <m/>
    <e v="#NAME?"/>
  </r>
  <r>
    <s v="RTA/BIC/SCP/201800009"/>
    <s v="Collem , Valpoi, Mapusa"/>
    <s v="Regular Permit"/>
    <d v="2018-09-28T00:00:00"/>
    <d v="2023-09-27T00:00:00"/>
    <s v=" Vishnu Morajkar"/>
    <s v="HNo. 401, Marmawada, Narao, Bicholim, Goa"/>
    <m/>
    <s v="GA04T 4300"/>
    <s v="Mini Bus"/>
    <n v="31"/>
    <n v="12"/>
    <x v="36"/>
    <m/>
    <m/>
    <m/>
    <m/>
    <x v="9"/>
    <d v="1899-12-30T06:45:00"/>
    <m/>
    <m/>
    <m/>
    <m/>
    <e v="#NAME?"/>
  </r>
  <r>
    <m/>
    <m/>
    <m/>
    <m/>
    <m/>
    <m/>
    <m/>
    <m/>
    <m/>
    <m/>
    <m/>
    <m/>
    <x v="9"/>
    <m/>
    <m/>
    <m/>
    <m/>
    <x v="3"/>
    <d v="1899-12-30T08:10:00"/>
    <m/>
    <m/>
    <m/>
    <m/>
    <e v="#NAME?"/>
  </r>
  <r>
    <m/>
    <m/>
    <m/>
    <m/>
    <m/>
    <m/>
    <m/>
    <m/>
    <m/>
    <m/>
    <m/>
    <m/>
    <x v="4"/>
    <m/>
    <m/>
    <m/>
    <m/>
    <x v="9"/>
    <d v="1899-12-30T09:55:00"/>
    <m/>
    <m/>
    <m/>
    <m/>
    <e v="#NAME?"/>
  </r>
  <r>
    <m/>
    <m/>
    <m/>
    <m/>
    <m/>
    <m/>
    <m/>
    <m/>
    <m/>
    <m/>
    <m/>
    <m/>
    <x v="9"/>
    <m/>
    <m/>
    <m/>
    <m/>
    <x v="3"/>
    <d v="1899-12-30T14:10:00"/>
    <m/>
    <m/>
    <m/>
    <m/>
    <e v="#NAME?"/>
  </r>
  <r>
    <m/>
    <m/>
    <m/>
    <m/>
    <m/>
    <m/>
    <m/>
    <m/>
    <m/>
    <m/>
    <m/>
    <m/>
    <x v="4"/>
    <m/>
    <m/>
    <m/>
    <m/>
    <x v="9"/>
    <d v="1899-12-30T16:35:00"/>
    <m/>
    <m/>
    <m/>
    <m/>
    <e v="#NAME?"/>
  </r>
  <r>
    <m/>
    <m/>
    <m/>
    <m/>
    <m/>
    <m/>
    <m/>
    <m/>
    <m/>
    <m/>
    <m/>
    <m/>
    <x v="9"/>
    <m/>
    <m/>
    <m/>
    <m/>
    <x v="37"/>
    <d v="1899-12-30T18:35:00"/>
    <m/>
    <m/>
    <m/>
    <m/>
    <e v="#NAME?"/>
  </r>
  <r>
    <s v="RTA/BIC/TP/201900024"/>
    <s v="Sirsodem-Valpoi-Panaji and back"/>
    <s v="P. Tem"/>
    <d v="2019-09-27T00:00:00"/>
    <d v="2020-03-31T00:00:00"/>
    <s v="Afraz Shaikh"/>
    <s v="HNo. 133, Zariwadda Poddosem, Sattari, Goa."/>
    <m/>
    <s v="GA07F 1658"/>
    <s v="Mini Bus"/>
    <n v="31"/>
    <m/>
    <x v="37"/>
    <m/>
    <m/>
    <m/>
    <m/>
    <x v="9"/>
    <d v="1899-12-30T06:55:00"/>
    <m/>
    <m/>
    <m/>
    <m/>
    <e v="#NAME?"/>
  </r>
  <r>
    <m/>
    <m/>
    <m/>
    <m/>
    <m/>
    <m/>
    <m/>
    <m/>
    <m/>
    <m/>
    <m/>
    <m/>
    <x v="9"/>
    <m/>
    <m/>
    <m/>
    <m/>
    <x v="10"/>
    <d v="1899-12-30T08:05:00"/>
    <m/>
    <m/>
    <m/>
    <m/>
    <e v="#NAME?"/>
  </r>
  <r>
    <m/>
    <m/>
    <m/>
    <m/>
    <m/>
    <m/>
    <m/>
    <m/>
    <m/>
    <m/>
    <m/>
    <m/>
    <x v="8"/>
    <m/>
    <m/>
    <m/>
    <m/>
    <x v="9"/>
    <d v="1899-12-30T11:40:00"/>
    <m/>
    <m/>
    <m/>
    <m/>
    <e v="#NAME?"/>
  </r>
  <r>
    <m/>
    <m/>
    <m/>
    <m/>
    <m/>
    <m/>
    <m/>
    <m/>
    <m/>
    <m/>
    <m/>
    <m/>
    <x v="9"/>
    <m/>
    <m/>
    <m/>
    <m/>
    <x v="10"/>
    <d v="1899-12-30T14:55:00"/>
    <m/>
    <m/>
    <m/>
    <m/>
    <e v="#NAME?"/>
  </r>
  <r>
    <m/>
    <m/>
    <m/>
    <m/>
    <m/>
    <m/>
    <m/>
    <m/>
    <m/>
    <m/>
    <m/>
    <m/>
    <x v="8"/>
    <m/>
    <m/>
    <m/>
    <m/>
    <x v="38"/>
    <d v="1899-12-30T18:15:00"/>
    <m/>
    <m/>
    <m/>
    <m/>
    <e v="#NAME?"/>
  </r>
  <r>
    <s v="RTA/BIC/SCP/201400012"/>
    <s v="Mapusa, Valpoi, Bicholim, Sona"/>
    <s v="Regular Permit"/>
    <d v="2019-09-30T00:00:00"/>
    <d v="2024-09-29T00:00:00"/>
    <s v="Smita Mahesh Alvi"/>
    <s v="HNo. 71, Sonarpeth, Bicholim Goa"/>
    <m/>
    <s v="GA01U 2722"/>
    <s v="Mini Bus"/>
    <n v="27"/>
    <n v="11"/>
    <x v="5"/>
    <m/>
    <m/>
    <m/>
    <m/>
    <x v="39"/>
    <d v="1899-12-30T05:50:00"/>
    <m/>
    <m/>
    <m/>
    <m/>
    <e v="#NAME?"/>
  </r>
  <r>
    <m/>
    <m/>
    <m/>
    <m/>
    <m/>
    <m/>
    <m/>
    <m/>
    <m/>
    <m/>
    <m/>
    <m/>
    <x v="38"/>
    <m/>
    <m/>
    <m/>
    <m/>
    <x v="9"/>
    <d v="1899-12-30T07:00:00"/>
    <m/>
    <m/>
    <m/>
    <m/>
    <e v="#NAME?"/>
  </r>
  <r>
    <m/>
    <m/>
    <m/>
    <m/>
    <m/>
    <m/>
    <m/>
    <m/>
    <m/>
    <m/>
    <m/>
    <m/>
    <x v="9"/>
    <m/>
    <m/>
    <m/>
    <m/>
    <x v="40"/>
    <d v="1899-12-30T08:40:00"/>
    <m/>
    <m/>
    <m/>
    <m/>
    <e v="#NAME?"/>
  </r>
  <r>
    <m/>
    <m/>
    <m/>
    <m/>
    <m/>
    <m/>
    <m/>
    <m/>
    <m/>
    <m/>
    <m/>
    <m/>
    <x v="39"/>
    <m/>
    <m/>
    <m/>
    <m/>
    <x v="9"/>
    <d v="1899-12-30T09:15:00"/>
    <m/>
    <m/>
    <m/>
    <m/>
    <e v="#NAME?"/>
  </r>
  <r>
    <m/>
    <m/>
    <m/>
    <m/>
    <m/>
    <m/>
    <m/>
    <m/>
    <m/>
    <m/>
    <m/>
    <m/>
    <x v="9"/>
    <m/>
    <m/>
    <m/>
    <m/>
    <x v="39"/>
    <d v="1899-12-30T11:00:00"/>
    <m/>
    <m/>
    <m/>
    <m/>
    <e v="#NAME?"/>
  </r>
  <r>
    <m/>
    <m/>
    <m/>
    <m/>
    <m/>
    <m/>
    <m/>
    <m/>
    <m/>
    <m/>
    <m/>
    <m/>
    <x v="38"/>
    <m/>
    <m/>
    <m/>
    <m/>
    <x v="9"/>
    <d v="1899-12-30T14:15:00"/>
    <m/>
    <m/>
    <m/>
    <m/>
    <e v="#NAME?"/>
  </r>
  <r>
    <m/>
    <m/>
    <m/>
    <m/>
    <m/>
    <m/>
    <m/>
    <m/>
    <m/>
    <m/>
    <m/>
    <m/>
    <x v="9"/>
    <m/>
    <m/>
    <m/>
    <m/>
    <x v="40"/>
    <d v="1899-12-30T16:00:00"/>
    <m/>
    <m/>
    <m/>
    <m/>
    <e v="#NAME?"/>
  </r>
  <r>
    <m/>
    <m/>
    <m/>
    <m/>
    <m/>
    <m/>
    <m/>
    <m/>
    <m/>
    <m/>
    <m/>
    <m/>
    <x v="39"/>
    <m/>
    <m/>
    <m/>
    <m/>
    <x v="9"/>
    <d v="1899-12-30T16:50:00"/>
    <m/>
    <m/>
    <m/>
    <m/>
    <e v="#NAME?"/>
  </r>
  <r>
    <m/>
    <m/>
    <m/>
    <m/>
    <m/>
    <m/>
    <m/>
    <m/>
    <m/>
    <m/>
    <m/>
    <m/>
    <x v="9"/>
    <m/>
    <m/>
    <m/>
    <m/>
    <x v="39"/>
    <d v="1899-12-30T17:45:00"/>
    <m/>
    <m/>
    <m/>
    <m/>
    <e v="#NAME?"/>
  </r>
  <r>
    <m/>
    <m/>
    <m/>
    <m/>
    <m/>
    <m/>
    <m/>
    <m/>
    <m/>
    <m/>
    <m/>
    <m/>
    <x v="38"/>
    <m/>
    <m/>
    <m/>
    <m/>
    <x v="12"/>
    <d v="1899-12-30T19:45:00"/>
    <m/>
    <m/>
    <m/>
    <m/>
    <e v="#NAME?"/>
  </r>
  <r>
    <s v="RTA/BIC/SCP/201300004"/>
    <s v="Sonal, Valpoi, Panaji"/>
    <s v="Regular Permit"/>
    <d v="2018-01-31T00:00:00"/>
    <d v="2023-01-30T00:00:00"/>
    <s v="Pushparaj S. Naik"/>
    <s v=" Gokulwadi Sankhali Goa"/>
    <m/>
    <s v="GA04T 3699"/>
    <s v="Mini Bus"/>
    <n v="40"/>
    <n v="16"/>
    <x v="39"/>
    <m/>
    <m/>
    <m/>
    <m/>
    <x v="9"/>
    <d v="1899-12-30T07:25:00"/>
    <m/>
    <m/>
    <m/>
    <m/>
    <e v="#NAME?"/>
  </r>
  <r>
    <m/>
    <m/>
    <m/>
    <m/>
    <m/>
    <m/>
    <m/>
    <m/>
    <m/>
    <m/>
    <m/>
    <m/>
    <x v="9"/>
    <m/>
    <m/>
    <m/>
    <m/>
    <x v="10"/>
    <d v="1899-12-30T08:00:00"/>
    <m/>
    <m/>
    <m/>
    <m/>
    <e v="#NAME?"/>
  </r>
  <r>
    <m/>
    <m/>
    <m/>
    <m/>
    <m/>
    <m/>
    <m/>
    <m/>
    <m/>
    <m/>
    <m/>
    <m/>
    <x v="8"/>
    <m/>
    <m/>
    <m/>
    <m/>
    <x v="9"/>
    <d v="1899-12-30T10:35:00"/>
    <m/>
    <m/>
    <m/>
    <m/>
    <e v="#NAME?"/>
  </r>
  <r>
    <m/>
    <m/>
    <m/>
    <m/>
    <m/>
    <m/>
    <m/>
    <m/>
    <m/>
    <m/>
    <m/>
    <m/>
    <x v="9"/>
    <m/>
    <m/>
    <m/>
    <m/>
    <x v="10"/>
    <d v="1899-12-30T13:15:00"/>
    <m/>
    <m/>
    <m/>
    <m/>
    <e v="#NAME?"/>
  </r>
  <r>
    <m/>
    <m/>
    <m/>
    <m/>
    <m/>
    <m/>
    <m/>
    <m/>
    <m/>
    <m/>
    <m/>
    <m/>
    <x v="8"/>
    <m/>
    <m/>
    <m/>
    <m/>
    <x v="9"/>
    <d v="1899-12-30T16:35:00"/>
    <m/>
    <m/>
    <m/>
    <m/>
    <e v="#NAME?"/>
  </r>
  <r>
    <m/>
    <m/>
    <m/>
    <m/>
    <m/>
    <m/>
    <m/>
    <m/>
    <m/>
    <m/>
    <m/>
    <m/>
    <x v="9"/>
    <m/>
    <m/>
    <m/>
    <m/>
    <x v="40"/>
    <d v="1899-12-30T19:00:00"/>
    <m/>
    <m/>
    <m/>
    <m/>
    <e v="#NAME?"/>
  </r>
  <r>
    <s v="RTA/BIC/TP/202000009"/>
    <s v="Rivem to Mapusa and back"/>
    <s v="P. Tem"/>
    <d v="2020-03-16T00:00:00"/>
    <d v="2020-10-31T00:00:00"/>
    <s v="Raghavendra Dilip Dessai"/>
    <s v="H.No. 79/c Pilleyem Drarbandora Goa"/>
    <m/>
    <s v="GA12T 4999"/>
    <s v="Mini Bus"/>
    <n v="28"/>
    <n v="11"/>
    <x v="40"/>
    <m/>
    <m/>
    <m/>
    <m/>
    <x v="3"/>
    <d v="1899-12-30T07:10:00"/>
    <m/>
    <m/>
    <m/>
    <m/>
    <e v="#NAME?"/>
  </r>
  <r>
    <m/>
    <m/>
    <m/>
    <m/>
    <m/>
    <m/>
    <m/>
    <m/>
    <m/>
    <m/>
    <m/>
    <m/>
    <x v="4"/>
    <m/>
    <m/>
    <m/>
    <m/>
    <x v="41"/>
    <d v="1899-12-30T11:05:00"/>
    <m/>
    <m/>
    <m/>
    <m/>
    <e v="#NAME?"/>
  </r>
  <r>
    <m/>
    <m/>
    <m/>
    <m/>
    <m/>
    <m/>
    <m/>
    <m/>
    <m/>
    <m/>
    <m/>
    <m/>
    <x v="40"/>
    <m/>
    <m/>
    <m/>
    <m/>
    <x v="3"/>
    <d v="1899-12-30T13:45:00"/>
    <m/>
    <m/>
    <m/>
    <m/>
    <e v="#NAME?"/>
  </r>
  <r>
    <m/>
    <m/>
    <m/>
    <m/>
    <m/>
    <m/>
    <m/>
    <m/>
    <m/>
    <m/>
    <m/>
    <m/>
    <x v="4"/>
    <m/>
    <m/>
    <m/>
    <m/>
    <x v="41"/>
    <d v="1899-12-30T17:35:00"/>
    <m/>
    <m/>
    <m/>
    <m/>
    <e v="#NAME?"/>
  </r>
  <r>
    <s v="RTA/BIC/SCP/201300071"/>
    <s v="Valpoi to Mapusa"/>
    <s v="Regular Permit"/>
    <d v="2018-05-31T00:00:00"/>
    <d v="2023-05-30T00:00:00"/>
    <m/>
    <m/>
    <m/>
    <s v="GA04T 1930"/>
    <s v="Mini Bus"/>
    <n v="13"/>
    <n v="11"/>
    <x v="9"/>
    <m/>
    <m/>
    <m/>
    <m/>
    <x v="3"/>
    <d v="1899-12-30T07:10:00"/>
    <m/>
    <m/>
    <m/>
    <m/>
    <e v="#NAME?"/>
  </r>
  <r>
    <m/>
    <m/>
    <m/>
    <m/>
    <m/>
    <m/>
    <m/>
    <m/>
    <m/>
    <m/>
    <m/>
    <m/>
    <x v="4"/>
    <m/>
    <m/>
    <m/>
    <m/>
    <x v="9"/>
    <d v="1899-12-30T09:00:00"/>
    <m/>
    <m/>
    <m/>
    <m/>
    <e v="#NAME?"/>
  </r>
  <r>
    <m/>
    <m/>
    <m/>
    <m/>
    <m/>
    <m/>
    <m/>
    <m/>
    <m/>
    <m/>
    <m/>
    <m/>
    <x v="9"/>
    <m/>
    <m/>
    <m/>
    <m/>
    <x v="3"/>
    <d v="1899-12-30T11:20:00"/>
    <m/>
    <m/>
    <m/>
    <m/>
    <e v="#NAME?"/>
  </r>
  <r>
    <m/>
    <m/>
    <m/>
    <m/>
    <m/>
    <m/>
    <m/>
    <m/>
    <m/>
    <m/>
    <m/>
    <m/>
    <x v="4"/>
    <m/>
    <m/>
    <m/>
    <m/>
    <x v="9"/>
    <d v="1899-12-30T13:30:00"/>
    <m/>
    <m/>
    <m/>
    <m/>
    <e v="#NAME?"/>
  </r>
  <r>
    <m/>
    <m/>
    <m/>
    <m/>
    <m/>
    <m/>
    <m/>
    <m/>
    <m/>
    <m/>
    <m/>
    <m/>
    <x v="9"/>
    <m/>
    <m/>
    <m/>
    <m/>
    <x v="3"/>
    <d v="1899-12-30T16:35:00"/>
    <m/>
    <m/>
    <m/>
    <m/>
    <e v="#NAME?"/>
  </r>
  <r>
    <m/>
    <m/>
    <m/>
    <m/>
    <m/>
    <m/>
    <m/>
    <m/>
    <m/>
    <m/>
    <m/>
    <m/>
    <x v="4"/>
    <m/>
    <m/>
    <m/>
    <m/>
    <x v="9"/>
    <d v="1899-12-30T18:30:00"/>
    <m/>
    <m/>
    <m/>
    <m/>
    <e v="#NAME?"/>
  </r>
  <r>
    <s v="RTA/BIC/SCP/201300030"/>
    <s v=" Panshem, Mapusa, VantemSanquelim"/>
    <s v="Regular Permit"/>
    <d v="2017-07-27T00:00:00"/>
    <d v="2022-07-26T00:00:00"/>
    <s v="Shaikh Tabib Mamlekar"/>
    <s v=" HNo.42/B Mujawarwada, Sanquelim"/>
    <m/>
    <s v="GA04T 6755"/>
    <s v="Mini Bus"/>
    <n v="27"/>
    <n v="11"/>
    <x v="41"/>
    <m/>
    <m/>
    <m/>
    <m/>
    <x v="3"/>
    <d v="1899-12-30T07:35:00"/>
    <m/>
    <m/>
    <m/>
    <m/>
    <e v="#NAME?"/>
  </r>
  <r>
    <m/>
    <m/>
    <m/>
    <m/>
    <m/>
    <m/>
    <m/>
    <m/>
    <m/>
    <m/>
    <m/>
    <m/>
    <x v="4"/>
    <m/>
    <m/>
    <m/>
    <m/>
    <x v="42"/>
    <d v="1899-12-30T09:20:00"/>
    <m/>
    <m/>
    <m/>
    <m/>
    <e v="#NAME?"/>
  </r>
  <r>
    <m/>
    <m/>
    <m/>
    <m/>
    <m/>
    <m/>
    <m/>
    <m/>
    <m/>
    <m/>
    <m/>
    <m/>
    <x v="42"/>
    <m/>
    <m/>
    <m/>
    <m/>
    <x v="17"/>
    <d v="1899-12-30T11:45:00"/>
    <m/>
    <m/>
    <m/>
    <m/>
    <e v="#NAME?"/>
  </r>
  <r>
    <m/>
    <m/>
    <m/>
    <m/>
    <m/>
    <m/>
    <m/>
    <m/>
    <m/>
    <m/>
    <m/>
    <m/>
    <x v="16"/>
    <m/>
    <m/>
    <m/>
    <m/>
    <x v="43"/>
    <d v="1899-12-30T12:50:00"/>
    <m/>
    <m/>
    <m/>
    <m/>
    <e v="#NAME?"/>
  </r>
  <r>
    <m/>
    <m/>
    <m/>
    <m/>
    <m/>
    <m/>
    <m/>
    <m/>
    <m/>
    <m/>
    <m/>
    <m/>
    <x v="41"/>
    <m/>
    <m/>
    <m/>
    <m/>
    <x v="3"/>
    <d v="1899-12-30T14:10:00"/>
    <m/>
    <m/>
    <m/>
    <m/>
    <e v="#NAME?"/>
  </r>
  <r>
    <m/>
    <m/>
    <m/>
    <m/>
    <m/>
    <m/>
    <m/>
    <m/>
    <m/>
    <m/>
    <m/>
    <m/>
    <x v="4"/>
    <s v="Vantem"/>
    <m/>
    <m/>
    <m/>
    <x v="43"/>
    <d v="1899-12-30T16:20:00"/>
    <m/>
    <m/>
    <m/>
    <m/>
    <e v="#NAME?"/>
  </r>
  <r>
    <s v="RTA/BIC/SCP/202000001"/>
    <s v="Pale, Bicholim, Ponda and back"/>
    <s v="Regular Permit"/>
    <d v="2016-08-01T00:00:00"/>
    <d v="2021-07-31T00:00:00"/>
    <s v="Teja B. Naik"/>
    <s v="HNo. 325, Vandamal, Velguem, Bicholim Goa"/>
    <m/>
    <s v="GA04T 0535"/>
    <s v="Mini Bus"/>
    <n v="23"/>
    <n v="9"/>
    <x v="43"/>
    <m/>
    <m/>
    <m/>
    <m/>
    <x v="6"/>
    <d v="1899-12-30T06:30:00"/>
    <m/>
    <m/>
    <m/>
    <m/>
    <e v="#NAME?"/>
  </r>
  <r>
    <m/>
    <m/>
    <m/>
    <m/>
    <m/>
    <m/>
    <m/>
    <m/>
    <m/>
    <m/>
    <m/>
    <m/>
    <x v="5"/>
    <m/>
    <m/>
    <m/>
    <m/>
    <x v="29"/>
    <d v="1899-12-30T07:30:00"/>
    <m/>
    <m/>
    <m/>
    <m/>
    <e v="#NAME?"/>
  </r>
  <r>
    <m/>
    <m/>
    <m/>
    <m/>
    <m/>
    <m/>
    <m/>
    <m/>
    <m/>
    <m/>
    <m/>
    <m/>
    <x v="28"/>
    <m/>
    <m/>
    <m/>
    <m/>
    <x v="6"/>
    <d v="1899-12-30T09:40:00"/>
    <m/>
    <m/>
    <m/>
    <m/>
    <e v="#NAME?"/>
  </r>
  <r>
    <m/>
    <m/>
    <m/>
    <m/>
    <m/>
    <m/>
    <m/>
    <m/>
    <m/>
    <m/>
    <m/>
    <m/>
    <x v="5"/>
    <m/>
    <m/>
    <m/>
    <m/>
    <x v="29"/>
    <d v="1899-12-30T11:45:00"/>
    <m/>
    <m/>
    <m/>
    <m/>
    <e v="#NAME?"/>
  </r>
  <r>
    <m/>
    <m/>
    <m/>
    <m/>
    <m/>
    <m/>
    <m/>
    <m/>
    <m/>
    <m/>
    <m/>
    <m/>
    <x v="28"/>
    <m/>
    <m/>
    <m/>
    <m/>
    <x v="6"/>
    <d v="1899-12-30T15:00:00"/>
    <m/>
    <m/>
    <m/>
    <m/>
    <e v="#NAME?"/>
  </r>
  <r>
    <m/>
    <m/>
    <m/>
    <m/>
    <m/>
    <m/>
    <m/>
    <m/>
    <m/>
    <m/>
    <m/>
    <m/>
    <x v="5"/>
    <m/>
    <m/>
    <m/>
    <m/>
    <x v="29"/>
    <d v="1899-12-30T17:00:00"/>
    <m/>
    <m/>
    <m/>
    <m/>
    <e v="#NAME?"/>
  </r>
  <r>
    <m/>
    <m/>
    <m/>
    <m/>
    <m/>
    <m/>
    <m/>
    <m/>
    <m/>
    <m/>
    <m/>
    <m/>
    <x v="28"/>
    <m/>
    <m/>
    <m/>
    <m/>
    <x v="44"/>
    <d v="1899-12-30T19:00:00"/>
    <m/>
    <m/>
    <m/>
    <m/>
    <e v="#NAME?"/>
  </r>
  <r>
    <s v="BICH/203/6"/>
    <s v="Maina Sankhali, Ponda"/>
    <s v="Regular Permit"/>
    <d v="2016-07-28T00:00:00"/>
    <d v="2021-07-27T00:00:00"/>
    <s v=" Nilesh Naik"/>
    <s v="HNo.325 Ondamal, Velguem Bicholim Goa"/>
    <m/>
    <s v="GA04T 5027"/>
    <s v="Mini Bus"/>
    <n v="28"/>
    <n v="11"/>
    <x v="44"/>
    <m/>
    <m/>
    <m/>
    <m/>
    <x v="45"/>
    <d v="1899-12-30T06:30:00"/>
    <m/>
    <m/>
    <m/>
    <m/>
    <e v="#NAME?"/>
  </r>
  <r>
    <m/>
    <m/>
    <m/>
    <m/>
    <m/>
    <m/>
    <m/>
    <m/>
    <m/>
    <m/>
    <m/>
    <m/>
    <x v="45"/>
    <m/>
    <m/>
    <m/>
    <m/>
    <x v="46"/>
    <d v="1899-12-30T07:00:00"/>
    <m/>
    <m/>
    <m/>
    <m/>
    <e v="#NAME?"/>
  </r>
  <r>
    <m/>
    <m/>
    <m/>
    <m/>
    <m/>
    <m/>
    <m/>
    <m/>
    <m/>
    <m/>
    <m/>
    <m/>
    <x v="46"/>
    <m/>
    <m/>
    <m/>
    <m/>
    <x v="45"/>
    <d v="1899-12-30T08:35:00"/>
    <m/>
    <m/>
    <m/>
    <m/>
    <e v="#NAME?"/>
  </r>
  <r>
    <m/>
    <m/>
    <m/>
    <m/>
    <m/>
    <m/>
    <m/>
    <m/>
    <m/>
    <m/>
    <m/>
    <m/>
    <x v="45"/>
    <m/>
    <m/>
    <m/>
    <m/>
    <x v="46"/>
    <d v="1899-12-30T10:00:00"/>
    <m/>
    <m/>
    <m/>
    <m/>
    <e v="#NAME?"/>
  </r>
  <r>
    <m/>
    <m/>
    <m/>
    <m/>
    <m/>
    <m/>
    <m/>
    <m/>
    <m/>
    <m/>
    <m/>
    <m/>
    <x v="46"/>
    <m/>
    <m/>
    <m/>
    <m/>
    <x v="47"/>
    <d v="1899-12-30T12:15:00"/>
    <m/>
    <m/>
    <m/>
    <m/>
    <e v="#NAME?"/>
  </r>
  <r>
    <m/>
    <m/>
    <m/>
    <m/>
    <m/>
    <m/>
    <m/>
    <m/>
    <m/>
    <m/>
    <m/>
    <m/>
    <x v="44"/>
    <m/>
    <m/>
    <m/>
    <m/>
    <x v="45"/>
    <d v="1899-12-30T14:30:00"/>
    <m/>
    <m/>
    <m/>
    <m/>
    <e v="#NAME?"/>
  </r>
  <r>
    <m/>
    <m/>
    <m/>
    <m/>
    <m/>
    <m/>
    <m/>
    <m/>
    <m/>
    <m/>
    <m/>
    <m/>
    <x v="45"/>
    <m/>
    <m/>
    <m/>
    <m/>
    <x v="46"/>
    <d v="1899-12-30T14:50:00"/>
    <m/>
    <m/>
    <m/>
    <m/>
    <e v="#NAME?"/>
  </r>
  <r>
    <m/>
    <m/>
    <m/>
    <m/>
    <m/>
    <m/>
    <m/>
    <m/>
    <m/>
    <m/>
    <m/>
    <m/>
    <x v="46"/>
    <m/>
    <m/>
    <m/>
    <m/>
    <x v="47"/>
    <d v="1899-12-30T17:15:00"/>
    <m/>
    <m/>
    <m/>
    <m/>
    <e v="#NAME?"/>
  </r>
  <r>
    <s v="RTA/BIC/SCP/201300009"/>
    <s v="Surla, Ponda, Bicholim &amp; back"/>
    <s v="Regular Permit"/>
    <d v="2017-08-03T00:00:00"/>
    <d v="2022-08-02T00:00:00"/>
    <s v=" Nilesh Naik"/>
    <s v="HNo.325 Ondamal, Velguem Bicholim Goa"/>
    <m/>
    <s v="GA04T 1405"/>
    <s v="Mini Bus"/>
    <n v="27"/>
    <n v="11"/>
    <x v="47"/>
    <m/>
    <m/>
    <m/>
    <m/>
    <x v="29"/>
    <d v="1899-12-30T06:45:00"/>
    <m/>
    <m/>
    <m/>
    <m/>
    <e v="#NAME?"/>
  </r>
  <r>
    <m/>
    <m/>
    <m/>
    <m/>
    <m/>
    <m/>
    <m/>
    <m/>
    <m/>
    <m/>
    <m/>
    <m/>
    <x v="28"/>
    <m/>
    <m/>
    <m/>
    <m/>
    <x v="0"/>
    <d v="1899-12-30T08:00:00"/>
    <m/>
    <m/>
    <m/>
    <m/>
    <e v="#NAME?"/>
  </r>
  <r>
    <m/>
    <m/>
    <m/>
    <m/>
    <m/>
    <m/>
    <m/>
    <m/>
    <m/>
    <m/>
    <m/>
    <m/>
    <x v="1"/>
    <m/>
    <m/>
    <m/>
    <m/>
    <x v="29"/>
    <d v="1899-12-30T09:50:00"/>
    <m/>
    <m/>
    <m/>
    <m/>
    <e v="#NAME?"/>
  </r>
  <r>
    <m/>
    <m/>
    <m/>
    <m/>
    <m/>
    <m/>
    <m/>
    <m/>
    <m/>
    <m/>
    <m/>
    <m/>
    <x v="28"/>
    <m/>
    <m/>
    <m/>
    <m/>
    <x v="0"/>
    <d v="1899-12-30T12:25:00"/>
    <m/>
    <m/>
    <m/>
    <m/>
    <e v="#NAME?"/>
  </r>
  <r>
    <m/>
    <m/>
    <m/>
    <m/>
    <m/>
    <m/>
    <m/>
    <m/>
    <m/>
    <m/>
    <m/>
    <m/>
    <x v="1"/>
    <m/>
    <m/>
    <m/>
    <m/>
    <x v="29"/>
    <d v="1899-12-30T15:00:00"/>
    <m/>
    <m/>
    <m/>
    <m/>
    <e v="#NAME?"/>
  </r>
  <r>
    <m/>
    <m/>
    <m/>
    <m/>
    <m/>
    <m/>
    <m/>
    <m/>
    <m/>
    <m/>
    <m/>
    <m/>
    <x v="28"/>
    <m/>
    <m/>
    <m/>
    <m/>
    <x v="48"/>
    <d v="1899-12-30T17:20:00"/>
    <m/>
    <m/>
    <m/>
    <m/>
    <e v="#NAME?"/>
  </r>
  <r>
    <s v="RTA/BIC/SCP/201300028"/>
    <s v="Ponda Bicholim"/>
    <s v="Regular Permit"/>
    <d v="2017-05-29T00:00:00"/>
    <d v="2022-05-28T00:00:00"/>
    <s v="Dattaprasad Devidas"/>
    <s v="HNo. 6 Tale, Pali Bicholim Goa"/>
    <m/>
    <s v="GA04T 1734"/>
    <s v="Mini Bus"/>
    <n v="27"/>
    <n v="11"/>
    <x v="48"/>
    <m/>
    <m/>
    <m/>
    <m/>
    <x v="0"/>
    <d v="1899-12-30T07:00:00"/>
    <m/>
    <m/>
    <m/>
    <m/>
    <e v="#NAME?"/>
  </r>
  <r>
    <m/>
    <m/>
    <m/>
    <m/>
    <m/>
    <m/>
    <m/>
    <m/>
    <m/>
    <m/>
    <m/>
    <m/>
    <x v="1"/>
    <m/>
    <m/>
    <m/>
    <m/>
    <x v="49"/>
    <d v="1899-12-30T08:30:00"/>
    <m/>
    <m/>
    <m/>
    <m/>
    <e v="#NAME?"/>
  </r>
  <r>
    <m/>
    <m/>
    <m/>
    <m/>
    <m/>
    <m/>
    <m/>
    <m/>
    <m/>
    <m/>
    <m/>
    <m/>
    <x v="48"/>
    <m/>
    <m/>
    <m/>
    <m/>
    <x v="0"/>
    <d v="1899-12-30T10:40:00"/>
    <m/>
    <m/>
    <m/>
    <m/>
    <e v="#NAME?"/>
  </r>
  <r>
    <m/>
    <m/>
    <m/>
    <m/>
    <m/>
    <m/>
    <m/>
    <m/>
    <m/>
    <m/>
    <m/>
    <m/>
    <x v="1"/>
    <m/>
    <m/>
    <m/>
    <m/>
    <x v="49"/>
    <d v="1899-12-30T12:30:00"/>
    <m/>
    <m/>
    <m/>
    <m/>
    <e v="#NAME?"/>
  </r>
  <r>
    <m/>
    <m/>
    <m/>
    <m/>
    <m/>
    <m/>
    <m/>
    <m/>
    <m/>
    <m/>
    <m/>
    <m/>
    <x v="48"/>
    <m/>
    <m/>
    <m/>
    <m/>
    <x v="0"/>
    <d v="1899-12-30T14:30:00"/>
    <m/>
    <m/>
    <m/>
    <m/>
    <e v="#NAME?"/>
  </r>
  <r>
    <m/>
    <m/>
    <m/>
    <m/>
    <m/>
    <m/>
    <m/>
    <m/>
    <m/>
    <m/>
    <m/>
    <m/>
    <x v="1"/>
    <m/>
    <m/>
    <m/>
    <m/>
    <x v="49"/>
    <d v="1899-12-30T16:25:00"/>
    <m/>
    <m/>
    <m/>
    <m/>
    <e v="#NAME?"/>
  </r>
  <r>
    <m/>
    <m/>
    <m/>
    <m/>
    <m/>
    <m/>
    <m/>
    <m/>
    <m/>
    <m/>
    <m/>
    <m/>
    <x v="48"/>
    <m/>
    <m/>
    <m/>
    <m/>
    <x v="50"/>
    <d v="1899-12-30T18:30:00"/>
    <m/>
    <m/>
    <m/>
    <m/>
    <e v="#NAME?"/>
  </r>
  <r>
    <s v="RTA/BIC/SCP/201300013"/>
    <s v="Velguem, Ponda, Bicholim"/>
    <s v="Regular Permit"/>
    <d v="2016-06-30T00:00:00"/>
    <d v="2021-06-29T00:00:00"/>
    <s v="Bhalu Naik"/>
    <s v="HNo.10-A, Khazanwada, Surla, Pali"/>
    <m/>
    <s v="GA04T 4215"/>
    <s v="Mini Bus"/>
    <n v="28"/>
    <n v="11"/>
    <x v="49"/>
    <m/>
    <m/>
    <m/>
    <m/>
    <x v="29"/>
    <d v="1899-12-30T06:15:00"/>
    <m/>
    <m/>
    <m/>
    <m/>
    <e v="#NAME?"/>
  </r>
  <r>
    <m/>
    <m/>
    <m/>
    <m/>
    <m/>
    <m/>
    <m/>
    <m/>
    <m/>
    <m/>
    <m/>
    <m/>
    <x v="28"/>
    <m/>
    <m/>
    <m/>
    <m/>
    <x v="0"/>
    <d v="1899-12-30T07:00:00"/>
    <m/>
    <m/>
    <m/>
    <m/>
    <e v="#NAME?"/>
  </r>
  <r>
    <m/>
    <m/>
    <m/>
    <m/>
    <m/>
    <m/>
    <m/>
    <m/>
    <m/>
    <m/>
    <m/>
    <m/>
    <x v="1"/>
    <m/>
    <m/>
    <m/>
    <m/>
    <x v="29"/>
    <d v="1899-12-30T09:15:00"/>
    <m/>
    <m/>
    <m/>
    <m/>
    <e v="#NAME?"/>
  </r>
  <r>
    <m/>
    <m/>
    <m/>
    <m/>
    <m/>
    <m/>
    <m/>
    <m/>
    <m/>
    <m/>
    <m/>
    <m/>
    <x v="28"/>
    <m/>
    <m/>
    <m/>
    <m/>
    <x v="0"/>
    <d v="1899-12-30T11:50:00"/>
    <m/>
    <m/>
    <m/>
    <m/>
    <e v="#NAME?"/>
  </r>
  <r>
    <m/>
    <m/>
    <m/>
    <m/>
    <m/>
    <m/>
    <m/>
    <m/>
    <m/>
    <m/>
    <m/>
    <m/>
    <x v="1"/>
    <s v="Kudne Navelim"/>
    <m/>
    <m/>
    <m/>
    <x v="29"/>
    <d v="1899-12-30T14:25:00"/>
    <m/>
    <m/>
    <m/>
    <m/>
    <e v="#NAME?"/>
  </r>
  <r>
    <m/>
    <m/>
    <m/>
    <m/>
    <m/>
    <m/>
    <m/>
    <m/>
    <m/>
    <m/>
    <m/>
    <m/>
    <x v="28"/>
    <m/>
    <m/>
    <m/>
    <m/>
    <x v="0"/>
    <d v="1899-12-30T16:20:00"/>
    <m/>
    <m/>
    <m/>
    <m/>
    <e v="#NAME?"/>
  </r>
  <r>
    <m/>
    <m/>
    <m/>
    <m/>
    <m/>
    <m/>
    <m/>
    <m/>
    <m/>
    <m/>
    <m/>
    <m/>
    <x v="1"/>
    <m/>
    <m/>
    <m/>
    <m/>
    <x v="51"/>
    <d v="1899-12-30T18:20:00"/>
    <m/>
    <m/>
    <m/>
    <m/>
    <e v="#NAME?"/>
  </r>
  <r>
    <s v="RTA/BIC/TMP/202000011"/>
    <s v=" Velguem to Ponda to Sanquelim and back_x000a_"/>
    <s v="P. Tem"/>
    <d v="2017-06-02T00:00:00"/>
    <d v="2020-05-31T00:00:00"/>
    <s v="Sangam Naik"/>
    <s v=" Kerwada, Usgao, Ponda Goa"/>
    <m/>
    <s v="GA01W 4789"/>
    <s v="Mini Bus"/>
    <n v="27"/>
    <n v="11"/>
    <x v="49"/>
    <m/>
    <m/>
    <m/>
    <m/>
    <x v="29"/>
    <d v="1899-12-30T06:40:00"/>
    <m/>
    <m/>
    <m/>
    <m/>
    <e v="#NAME?"/>
  </r>
  <r>
    <m/>
    <m/>
    <m/>
    <m/>
    <m/>
    <m/>
    <m/>
    <m/>
    <m/>
    <m/>
    <m/>
    <m/>
    <x v="28"/>
    <m/>
    <m/>
    <m/>
    <m/>
    <x v="17"/>
    <d v="1899-12-30T07:45:00"/>
    <m/>
    <m/>
    <m/>
    <m/>
    <e v="#NAME?"/>
  </r>
  <r>
    <m/>
    <m/>
    <m/>
    <m/>
    <m/>
    <m/>
    <m/>
    <m/>
    <m/>
    <m/>
    <m/>
    <m/>
    <x v="16"/>
    <m/>
    <m/>
    <m/>
    <m/>
    <x v="29"/>
    <d v="1899-12-30T09:20:00"/>
    <m/>
    <m/>
    <m/>
    <m/>
    <e v="#NAME?"/>
  </r>
  <r>
    <m/>
    <m/>
    <m/>
    <m/>
    <m/>
    <m/>
    <m/>
    <m/>
    <m/>
    <m/>
    <m/>
    <m/>
    <x v="28"/>
    <m/>
    <m/>
    <m/>
    <m/>
    <x v="17"/>
    <d v="1899-12-30T11:25:00"/>
    <m/>
    <m/>
    <m/>
    <m/>
    <e v="#NAME?"/>
  </r>
  <r>
    <m/>
    <m/>
    <m/>
    <m/>
    <m/>
    <m/>
    <m/>
    <m/>
    <m/>
    <m/>
    <m/>
    <m/>
    <x v="16"/>
    <m/>
    <m/>
    <m/>
    <m/>
    <x v="29"/>
    <d v="1899-12-30T13:20:00"/>
    <m/>
    <m/>
    <m/>
    <m/>
    <e v="#NAME?"/>
  </r>
  <r>
    <m/>
    <m/>
    <m/>
    <m/>
    <m/>
    <m/>
    <m/>
    <m/>
    <m/>
    <m/>
    <m/>
    <m/>
    <x v="28"/>
    <m/>
    <m/>
    <m/>
    <m/>
    <x v="17"/>
    <d v="1899-12-30T17:25:00"/>
    <m/>
    <m/>
    <m/>
    <m/>
    <e v="#NAME?"/>
  </r>
  <r>
    <m/>
    <m/>
    <m/>
    <m/>
    <m/>
    <m/>
    <m/>
    <m/>
    <m/>
    <m/>
    <m/>
    <m/>
    <x v="16"/>
    <m/>
    <m/>
    <m/>
    <m/>
    <x v="52"/>
    <d v="1899-12-30T19:20:00"/>
    <m/>
    <m/>
    <m/>
    <m/>
    <e v="#NAME?"/>
  </r>
  <r>
    <s v="RTA/BIC/SCP/201300027"/>
    <s v="Virdi-Sanquelim to Ponda"/>
    <s v="Regular Permit"/>
    <d v="2016-08-02T00:00:00"/>
    <d v="2021-08-01T00:00:00"/>
    <s v="Narayan Dessai,"/>
    <s v="HNo. 130. Kurpem, Mullem, Salcete-586-403603"/>
    <m/>
    <s v="GA02T 4798"/>
    <s v="Mini Bus"/>
    <n v="27"/>
    <n v="11"/>
    <x v="50"/>
    <m/>
    <m/>
    <m/>
    <m/>
    <x v="29"/>
    <d v="1899-12-30T06:30:00"/>
    <m/>
    <m/>
    <m/>
    <m/>
    <e v="#NAME?"/>
  </r>
  <r>
    <m/>
    <m/>
    <m/>
    <m/>
    <m/>
    <m/>
    <m/>
    <m/>
    <m/>
    <m/>
    <m/>
    <m/>
    <x v="28"/>
    <m/>
    <m/>
    <m/>
    <m/>
    <x v="17"/>
    <d v="1899-12-30T08:05:00"/>
    <m/>
    <m/>
    <m/>
    <m/>
    <e v="#NAME?"/>
  </r>
  <r>
    <m/>
    <m/>
    <m/>
    <m/>
    <m/>
    <m/>
    <m/>
    <m/>
    <s v=""/>
    <m/>
    <m/>
    <m/>
    <x v="16"/>
    <m/>
    <m/>
    <m/>
    <m/>
    <x v="29"/>
    <d v="1899-12-30T09:30:00"/>
    <m/>
    <m/>
    <m/>
    <m/>
    <e v="#NAME?"/>
  </r>
  <r>
    <m/>
    <m/>
    <m/>
    <m/>
    <m/>
    <m/>
    <m/>
    <m/>
    <m/>
    <m/>
    <m/>
    <m/>
    <x v="28"/>
    <m/>
    <m/>
    <m/>
    <m/>
    <x v="53"/>
    <d v="1899-12-30T11:45:00"/>
    <m/>
    <m/>
    <m/>
    <m/>
    <e v="#NAME?"/>
  </r>
  <r>
    <m/>
    <m/>
    <m/>
    <m/>
    <m/>
    <m/>
    <m/>
    <m/>
    <m/>
    <m/>
    <m/>
    <m/>
    <x v="50"/>
    <m/>
    <m/>
    <m/>
    <m/>
    <x v="29"/>
    <d v="1899-12-30T13:15:00"/>
    <m/>
    <m/>
    <m/>
    <m/>
    <e v="#NAME?"/>
  </r>
  <r>
    <m/>
    <m/>
    <m/>
    <m/>
    <m/>
    <m/>
    <m/>
    <m/>
    <m/>
    <m/>
    <m/>
    <m/>
    <x v="28"/>
    <m/>
    <m/>
    <m/>
    <m/>
    <x v="17"/>
    <d v="1899-12-30T15:10:00"/>
    <m/>
    <m/>
    <m/>
    <m/>
    <e v="#NAME?"/>
  </r>
  <r>
    <m/>
    <m/>
    <m/>
    <m/>
    <m/>
    <m/>
    <m/>
    <m/>
    <m/>
    <m/>
    <m/>
    <m/>
    <x v="16"/>
    <m/>
    <m/>
    <m/>
    <m/>
    <x v="29"/>
    <d v="1899-12-30T16:30:00"/>
    <m/>
    <m/>
    <m/>
    <m/>
    <e v="#NAME?"/>
  </r>
  <r>
    <m/>
    <m/>
    <m/>
    <m/>
    <m/>
    <m/>
    <m/>
    <m/>
    <m/>
    <m/>
    <m/>
    <m/>
    <x v="28"/>
    <m/>
    <m/>
    <m/>
    <m/>
    <x v="17"/>
    <d v="1899-12-30T17:40:00"/>
    <m/>
    <m/>
    <m/>
    <m/>
    <e v="#NAME?"/>
  </r>
  <r>
    <m/>
    <m/>
    <m/>
    <m/>
    <m/>
    <m/>
    <m/>
    <m/>
    <m/>
    <m/>
    <m/>
    <m/>
    <x v="16"/>
    <m/>
    <m/>
    <m/>
    <m/>
    <x v="53"/>
    <d v="1899-12-30T19:15:00"/>
    <m/>
    <m/>
    <m/>
    <m/>
    <e v="#NAME?"/>
  </r>
  <r>
    <s v="RTA/BIC/SCP/201800001"/>
    <s v="Padeli, Valpoi, Panaji"/>
    <s v="Regular Permit"/>
    <d v="2018-02-01T00:00:00"/>
    <d v="2023-01-31T00:00:00"/>
    <s v="Akhatar Khan Ustad"/>
    <s v="Nanus, Valpoi Sattari Goa"/>
    <m/>
    <s v="GA01U 2427"/>
    <s v="Mini Bus"/>
    <n v="27"/>
    <n v="11"/>
    <x v="51"/>
    <m/>
    <m/>
    <m/>
    <m/>
    <x v="9"/>
    <d v="1899-12-30T06:45:00"/>
    <m/>
    <m/>
    <m/>
    <m/>
    <e v="#NAME?"/>
  </r>
  <r>
    <m/>
    <m/>
    <m/>
    <m/>
    <m/>
    <m/>
    <m/>
    <m/>
    <m/>
    <m/>
    <m/>
    <m/>
    <x v="9"/>
    <m/>
    <m/>
    <m/>
    <m/>
    <x v="10"/>
    <d v="1899-12-30T07:25:00"/>
    <m/>
    <m/>
    <m/>
    <m/>
    <e v="#NAME?"/>
  </r>
  <r>
    <m/>
    <m/>
    <m/>
    <m/>
    <m/>
    <m/>
    <m/>
    <m/>
    <m/>
    <m/>
    <m/>
    <m/>
    <x v="8"/>
    <m/>
    <m/>
    <m/>
    <m/>
    <x v="9"/>
    <d v="1899-12-30T10:25:00"/>
    <m/>
    <m/>
    <m/>
    <m/>
    <e v="#NAME?"/>
  </r>
  <r>
    <m/>
    <m/>
    <m/>
    <m/>
    <m/>
    <m/>
    <m/>
    <m/>
    <m/>
    <m/>
    <m/>
    <m/>
    <x v="9"/>
    <m/>
    <m/>
    <m/>
    <m/>
    <x v="54"/>
    <d v="1899-12-30T13:00:00"/>
    <m/>
    <m/>
    <m/>
    <m/>
    <e v="#NAME?"/>
  </r>
  <r>
    <m/>
    <m/>
    <m/>
    <m/>
    <m/>
    <m/>
    <m/>
    <m/>
    <m/>
    <m/>
    <m/>
    <m/>
    <x v="51"/>
    <m/>
    <m/>
    <m/>
    <m/>
    <x v="9"/>
    <d v="1899-12-30T13:30:00"/>
    <m/>
    <m/>
    <m/>
    <m/>
    <e v="#NAME?"/>
  </r>
  <r>
    <m/>
    <m/>
    <m/>
    <m/>
    <m/>
    <m/>
    <m/>
    <m/>
    <m/>
    <m/>
    <m/>
    <m/>
    <x v="9"/>
    <m/>
    <m/>
    <m/>
    <m/>
    <x v="10"/>
    <d v="1899-12-30T14:00:00"/>
    <m/>
    <m/>
    <m/>
    <m/>
    <e v="#NAME?"/>
  </r>
  <r>
    <m/>
    <m/>
    <m/>
    <m/>
    <m/>
    <m/>
    <m/>
    <m/>
    <m/>
    <m/>
    <m/>
    <m/>
    <x v="8"/>
    <m/>
    <m/>
    <m/>
    <m/>
    <x v="54"/>
    <d v="1899-12-30T17:20:00"/>
    <m/>
    <m/>
    <m/>
    <m/>
    <e v="#NAME?"/>
  </r>
  <r>
    <s v="RTA/BIC/SCP/2014000011"/>
    <s v="Karmali, Valpoi, Panaji"/>
    <s v="Regular Permit"/>
    <d v="2019-09-30T00:00:00"/>
    <d v="2024-09-29T00:00:00"/>
    <s v="Riyaz Khan Ustad"/>
    <s v=" Nanus, Valpoi Sattari Goa"/>
    <m/>
    <s v="GA01U 2262"/>
    <s v="Mini Bus"/>
    <n v="27"/>
    <n v="11"/>
    <x v="52"/>
    <m/>
    <m/>
    <m/>
    <m/>
    <x v="9"/>
    <d v="1899-12-30T07:25:00"/>
    <m/>
    <m/>
    <m/>
    <m/>
    <e v="#NAME?"/>
  </r>
  <r>
    <m/>
    <m/>
    <m/>
    <m/>
    <m/>
    <m/>
    <m/>
    <m/>
    <m/>
    <m/>
    <m/>
    <m/>
    <x v="9"/>
    <m/>
    <m/>
    <m/>
    <m/>
    <x v="10"/>
    <d v="1899-12-30T08:30:00"/>
    <m/>
    <m/>
    <m/>
    <m/>
    <e v="#NAME?"/>
  </r>
  <r>
    <m/>
    <m/>
    <m/>
    <m/>
    <m/>
    <m/>
    <m/>
    <m/>
    <m/>
    <m/>
    <m/>
    <m/>
    <x v="8"/>
    <m/>
    <m/>
    <m/>
    <m/>
    <x v="9"/>
    <d v="1899-12-30T11:20:00"/>
    <m/>
    <m/>
    <m/>
    <m/>
    <e v="#NAME?"/>
  </r>
  <r>
    <m/>
    <m/>
    <m/>
    <m/>
    <m/>
    <m/>
    <m/>
    <m/>
    <m/>
    <m/>
    <m/>
    <m/>
    <x v="9"/>
    <m/>
    <m/>
    <m/>
    <m/>
    <x v="10"/>
    <d v="1899-12-30T13:50:00"/>
    <m/>
    <m/>
    <m/>
    <m/>
    <e v="#NAME?"/>
  </r>
  <r>
    <m/>
    <m/>
    <m/>
    <m/>
    <m/>
    <m/>
    <m/>
    <m/>
    <m/>
    <m/>
    <m/>
    <m/>
    <x v="8"/>
    <m/>
    <m/>
    <m/>
    <m/>
    <x v="55"/>
    <d v="1899-12-30T17:15:00"/>
    <m/>
    <m/>
    <m/>
    <m/>
    <e v="#NAME?"/>
  </r>
  <r>
    <s v="RTA/BIC/SCP/201900002"/>
    <s v=" Sal, Mapusa, Panaji"/>
    <s v="Regular Permit"/>
    <d v="2019-11-15T00:00:00"/>
    <d v="2024-11-14T00:00:00"/>
    <s v="Laxman Deulkar"/>
    <s v="HNo. 138, Madhalawada, Salem Bicholim Goa"/>
    <m/>
    <s v="GA01U 2388"/>
    <s v="Mini Bus"/>
    <n v="23"/>
    <n v="9"/>
    <x v="53"/>
    <m/>
    <m/>
    <m/>
    <m/>
    <x v="3"/>
    <d v="1899-12-30T06:15:00"/>
    <m/>
    <m/>
    <m/>
    <m/>
    <e v="#NAME?"/>
  </r>
  <r>
    <m/>
    <m/>
    <m/>
    <m/>
    <m/>
    <m/>
    <m/>
    <m/>
    <m/>
    <m/>
    <m/>
    <m/>
    <x v="4"/>
    <m/>
    <m/>
    <m/>
    <m/>
    <x v="56"/>
    <d v="1899-12-30T07:30:00"/>
    <m/>
    <m/>
    <m/>
    <m/>
    <e v="#NAME?"/>
  </r>
  <r>
    <m/>
    <m/>
    <m/>
    <m/>
    <m/>
    <m/>
    <m/>
    <m/>
    <m/>
    <m/>
    <m/>
    <m/>
    <x v="53"/>
    <m/>
    <m/>
    <m/>
    <m/>
    <x v="10"/>
    <d v="1899-12-30T09:00:00"/>
    <m/>
    <m/>
    <m/>
    <m/>
    <e v="#NAME?"/>
  </r>
  <r>
    <m/>
    <m/>
    <m/>
    <m/>
    <m/>
    <m/>
    <m/>
    <m/>
    <m/>
    <m/>
    <m/>
    <m/>
    <x v="8"/>
    <m/>
    <m/>
    <m/>
    <m/>
    <x v="56"/>
    <d v="1899-12-30T12:20:00"/>
    <m/>
    <m/>
    <m/>
    <m/>
    <e v="#NAME?"/>
  </r>
  <r>
    <m/>
    <m/>
    <m/>
    <m/>
    <m/>
    <m/>
    <m/>
    <m/>
    <m/>
    <m/>
    <m/>
    <m/>
    <x v="53"/>
    <m/>
    <m/>
    <m/>
    <m/>
    <x v="10"/>
    <d v="1899-12-30T15:15:00"/>
    <m/>
    <m/>
    <m/>
    <m/>
    <e v="#NAME?"/>
  </r>
  <r>
    <m/>
    <m/>
    <m/>
    <m/>
    <m/>
    <m/>
    <m/>
    <m/>
    <m/>
    <m/>
    <m/>
    <m/>
    <x v="8"/>
    <m/>
    <m/>
    <m/>
    <m/>
    <x v="56"/>
    <d v="1899-12-30T18:10:00"/>
    <m/>
    <m/>
    <m/>
    <m/>
    <e v="#NAME?"/>
  </r>
  <r>
    <s v="GDPST/1599/90"/>
    <s v=" Ponda to Pale Valguem, Via Ambika Nagar and Back_x000a_"/>
    <s v="Regular Permit"/>
    <d v="2016-07-29T00:00:00"/>
    <d v="2021-07-28T00:00:00"/>
    <s v=" Sunil N. Naik"/>
    <s v=" Bhamai, Pali Bicholim, Goa"/>
    <m/>
    <s v="GA01U 4264"/>
    <s v="Mini Bus"/>
    <n v="23"/>
    <n v="9"/>
    <x v="49"/>
    <m/>
    <m/>
    <m/>
    <m/>
    <x v="29"/>
    <d v="1899-12-30T06:05:00"/>
    <m/>
    <m/>
    <m/>
    <m/>
    <e v="#NAME?"/>
  </r>
  <r>
    <m/>
    <m/>
    <m/>
    <m/>
    <m/>
    <m/>
    <m/>
    <m/>
    <m/>
    <m/>
    <m/>
    <m/>
    <x v="28"/>
    <m/>
    <m/>
    <m/>
    <m/>
    <x v="50"/>
    <d v="1899-12-30T07:05:00"/>
    <m/>
    <m/>
    <m/>
    <m/>
    <e v="#NAME?"/>
  </r>
  <r>
    <m/>
    <m/>
    <m/>
    <m/>
    <m/>
    <m/>
    <m/>
    <m/>
    <m/>
    <m/>
    <m/>
    <m/>
    <x v="54"/>
    <m/>
    <m/>
    <m/>
    <m/>
    <x v="29"/>
    <d v="1899-12-30T07:40:00"/>
    <m/>
    <m/>
    <m/>
    <m/>
    <e v="#NAME?"/>
  </r>
  <r>
    <m/>
    <m/>
    <m/>
    <m/>
    <m/>
    <m/>
    <m/>
    <m/>
    <m/>
    <m/>
    <m/>
    <m/>
    <x v="28"/>
    <m/>
    <m/>
    <m/>
    <m/>
    <x v="57"/>
    <d v="1899-12-30T09:05:00"/>
    <m/>
    <m/>
    <m/>
    <m/>
    <e v="#NAME?"/>
  </r>
  <r>
    <m/>
    <m/>
    <m/>
    <m/>
    <m/>
    <m/>
    <m/>
    <m/>
    <m/>
    <m/>
    <m/>
    <m/>
    <x v="55"/>
    <m/>
    <m/>
    <m/>
    <m/>
    <x v="29"/>
    <d v="1899-12-30T09:45:00"/>
    <m/>
    <m/>
    <m/>
    <m/>
    <e v="#NAME?"/>
  </r>
  <r>
    <m/>
    <m/>
    <m/>
    <m/>
    <m/>
    <m/>
    <m/>
    <m/>
    <m/>
    <m/>
    <m/>
    <m/>
    <x v="28"/>
    <m/>
    <m/>
    <m/>
    <m/>
    <x v="57"/>
    <d v="1899-12-30T12:35:00"/>
    <m/>
    <m/>
    <m/>
    <m/>
    <e v="#NAME?"/>
  </r>
  <r>
    <m/>
    <m/>
    <m/>
    <m/>
    <m/>
    <m/>
    <m/>
    <m/>
    <m/>
    <m/>
    <m/>
    <m/>
    <x v="55"/>
    <m/>
    <m/>
    <m/>
    <m/>
    <x v="29"/>
    <d v="1899-12-30T14:45:00"/>
    <m/>
    <m/>
    <m/>
    <m/>
    <e v="#NAME?"/>
  </r>
  <r>
    <m/>
    <m/>
    <m/>
    <m/>
    <m/>
    <m/>
    <m/>
    <m/>
    <m/>
    <m/>
    <m/>
    <m/>
    <x v="28"/>
    <m/>
    <m/>
    <m/>
    <m/>
    <x v="57"/>
    <d v="1899-12-30T16:20:00"/>
    <m/>
    <m/>
    <m/>
    <m/>
    <e v="#NAME?"/>
  </r>
  <r>
    <m/>
    <m/>
    <m/>
    <m/>
    <m/>
    <m/>
    <m/>
    <m/>
    <m/>
    <m/>
    <m/>
    <m/>
    <x v="55"/>
    <m/>
    <m/>
    <m/>
    <m/>
    <x v="29"/>
    <d v="1899-12-30T17:05:00"/>
    <m/>
    <m/>
    <m/>
    <m/>
    <e v="#NAME?"/>
  </r>
  <r>
    <m/>
    <m/>
    <m/>
    <m/>
    <m/>
    <m/>
    <m/>
    <m/>
    <m/>
    <m/>
    <m/>
    <m/>
    <x v="28"/>
    <m/>
    <m/>
    <m/>
    <m/>
    <x v="52"/>
    <d v="1899-12-30T19:50:00"/>
    <m/>
    <m/>
    <m/>
    <m/>
    <e v="#NAME?"/>
  </r>
  <r>
    <s v="RTA/BIC/SCP/201300020"/>
    <s v="Shigne to Valpoi Charvane, Karmali,. Hivre, Savarde, Rive up to Signe"/>
    <s v="Regular Permit"/>
    <d v="2017-07-27T00:00:00"/>
    <d v="2022-07-26T00:00:00"/>
    <s v="Devanand Ramchandra Dessai"/>
    <s v="HNo268, Dongurli, Sattari, Goa"/>
    <m/>
    <s v="GA01W 4101"/>
    <s v="Mini Bus"/>
    <n v="27"/>
    <n v="11"/>
    <x v="56"/>
    <m/>
    <m/>
    <m/>
    <m/>
    <x v="9"/>
    <d v="1899-12-30T07:30:00"/>
    <m/>
    <m/>
    <m/>
    <m/>
    <e v="#NAME?"/>
  </r>
  <r>
    <m/>
    <m/>
    <m/>
    <m/>
    <m/>
    <m/>
    <m/>
    <m/>
    <m/>
    <m/>
    <m/>
    <m/>
    <x v="9"/>
    <m/>
    <m/>
    <m/>
    <m/>
    <x v="58"/>
    <d v="1899-12-30T08:05:00"/>
    <m/>
    <m/>
    <m/>
    <m/>
    <e v="#NAME?"/>
  </r>
  <r>
    <m/>
    <m/>
    <m/>
    <m/>
    <m/>
    <m/>
    <m/>
    <m/>
    <m/>
    <m/>
    <m/>
    <m/>
    <x v="57"/>
    <m/>
    <m/>
    <m/>
    <m/>
    <x v="9"/>
    <d v="1899-12-30T08:35:00"/>
    <m/>
    <m/>
    <m/>
    <m/>
    <e v="#NAME?"/>
  </r>
  <r>
    <m/>
    <m/>
    <m/>
    <m/>
    <m/>
    <m/>
    <m/>
    <m/>
    <m/>
    <m/>
    <m/>
    <m/>
    <x v="9"/>
    <m/>
    <m/>
    <m/>
    <m/>
    <x v="59"/>
    <d v="1899-12-30T09:00:00"/>
    <m/>
    <m/>
    <m/>
    <m/>
    <e v="#NAME?"/>
  </r>
  <r>
    <m/>
    <m/>
    <m/>
    <m/>
    <m/>
    <m/>
    <m/>
    <m/>
    <m/>
    <m/>
    <m/>
    <m/>
    <x v="58"/>
    <m/>
    <m/>
    <m/>
    <m/>
    <x v="9"/>
    <d v="1899-12-30T09:30:00"/>
    <m/>
    <m/>
    <m/>
    <m/>
    <e v="#NAME?"/>
  </r>
  <r>
    <m/>
    <m/>
    <m/>
    <m/>
    <m/>
    <m/>
    <m/>
    <m/>
    <m/>
    <m/>
    <m/>
    <m/>
    <x v="9"/>
    <m/>
    <m/>
    <m/>
    <m/>
    <x v="60"/>
    <d v="1899-12-30T10:00:00"/>
    <m/>
    <m/>
    <m/>
    <m/>
    <e v="#NAME?"/>
  </r>
  <r>
    <m/>
    <m/>
    <m/>
    <m/>
    <m/>
    <m/>
    <m/>
    <m/>
    <m/>
    <m/>
    <m/>
    <m/>
    <x v="59"/>
    <m/>
    <m/>
    <m/>
    <m/>
    <x v="9"/>
    <d v="1899-12-30T10:30:00"/>
    <m/>
    <m/>
    <m/>
    <m/>
    <e v="#NAME?"/>
  </r>
  <r>
    <m/>
    <m/>
    <m/>
    <m/>
    <m/>
    <m/>
    <m/>
    <m/>
    <m/>
    <m/>
    <m/>
    <m/>
    <x v="9"/>
    <m/>
    <m/>
    <m/>
    <m/>
    <x v="61"/>
    <d v="1899-12-30T13:10:00"/>
    <m/>
    <m/>
    <m/>
    <m/>
    <e v="#NAME?"/>
  </r>
  <r>
    <m/>
    <m/>
    <m/>
    <m/>
    <m/>
    <m/>
    <m/>
    <m/>
    <m/>
    <m/>
    <m/>
    <m/>
    <x v="60"/>
    <m/>
    <m/>
    <m/>
    <m/>
    <x v="9"/>
    <d v="1899-12-30T13:40:00"/>
    <m/>
    <m/>
    <m/>
    <m/>
    <e v="#NAME?"/>
  </r>
  <r>
    <m/>
    <m/>
    <m/>
    <m/>
    <m/>
    <m/>
    <m/>
    <m/>
    <m/>
    <m/>
    <m/>
    <m/>
    <x v="9"/>
    <m/>
    <m/>
    <m/>
    <m/>
    <x v="41"/>
    <d v="1899-12-30T18:10:00"/>
    <m/>
    <m/>
    <m/>
    <m/>
    <e v="#NAME?"/>
  </r>
  <r>
    <m/>
    <m/>
    <m/>
    <m/>
    <m/>
    <m/>
    <m/>
    <m/>
    <m/>
    <m/>
    <m/>
    <m/>
    <x v="40"/>
    <m/>
    <m/>
    <m/>
    <m/>
    <x v="9"/>
    <d v="1899-12-30T18:40:00"/>
    <m/>
    <m/>
    <m/>
    <m/>
    <e v="#NAME?"/>
  </r>
  <r>
    <m/>
    <m/>
    <m/>
    <m/>
    <m/>
    <m/>
    <m/>
    <m/>
    <m/>
    <m/>
    <m/>
    <m/>
    <x v="9"/>
    <m/>
    <m/>
    <m/>
    <m/>
    <x v="62"/>
    <d v="1899-12-30T19:30:00"/>
    <m/>
    <m/>
    <m/>
    <m/>
    <e v="#NAME?"/>
  </r>
  <r>
    <s v="RTA/BIC/SCP/201800002"/>
    <s v="Mapusa  to Ponda via karapur, Pali"/>
    <s v="Regular Permit"/>
    <d v="2018-03-27T00:00:00"/>
    <d v="2023-03-26T00:00:00"/>
    <s v="Datta Shabaji Pednekar"/>
    <s v="HNo301, Near V. P. Sangolda_x000a_Bardez Gao"/>
    <m/>
    <s v="GA03N 7311"/>
    <s v="Mini Bus"/>
    <n v="28"/>
    <n v="9"/>
    <x v="4"/>
    <m/>
    <m/>
    <m/>
    <m/>
    <x v="63"/>
    <d v="1899-12-30T06:20:00"/>
    <m/>
    <m/>
    <m/>
    <m/>
    <e v="#NAME?"/>
  </r>
  <r>
    <m/>
    <m/>
    <m/>
    <m/>
    <m/>
    <m/>
    <m/>
    <m/>
    <m/>
    <m/>
    <m/>
    <m/>
    <x v="61"/>
    <s v="Honda tisk"/>
    <m/>
    <m/>
    <m/>
    <x v="29"/>
    <d v="1899-12-30T07:10:00"/>
    <m/>
    <m/>
    <m/>
    <m/>
    <e v="#NAME?"/>
  </r>
  <r>
    <m/>
    <m/>
    <m/>
    <m/>
    <m/>
    <m/>
    <m/>
    <m/>
    <m/>
    <m/>
    <m/>
    <m/>
    <x v="28"/>
    <m/>
    <m/>
    <m/>
    <m/>
    <x v="63"/>
    <d v="1899-12-30T09:25:00"/>
    <m/>
    <m/>
    <m/>
    <m/>
    <e v="#NAME?"/>
  </r>
  <r>
    <m/>
    <m/>
    <m/>
    <m/>
    <m/>
    <m/>
    <m/>
    <m/>
    <m/>
    <m/>
    <m/>
    <m/>
    <x v="61"/>
    <m/>
    <m/>
    <m/>
    <m/>
    <x v="29"/>
    <d v="1899-12-30T12:10:00"/>
    <m/>
    <m/>
    <m/>
    <m/>
    <e v="#NAME?"/>
  </r>
  <r>
    <m/>
    <m/>
    <m/>
    <m/>
    <m/>
    <m/>
    <m/>
    <m/>
    <m/>
    <m/>
    <m/>
    <m/>
    <x v="28"/>
    <m/>
    <m/>
    <m/>
    <m/>
    <x v="3"/>
    <d v="1899-12-30T16:50:00"/>
    <m/>
    <m/>
    <m/>
    <m/>
    <e v="#NAME?"/>
  </r>
  <r>
    <s v="RTA/BIC/SCP/201400008"/>
    <s v=" Menkurem to Ponda"/>
    <s v="Regular Permit"/>
    <d v="2019-09-30T00:00:00"/>
    <d v="2024-09-29T00:00:00"/>
    <s v="Datta Shabaji Pednekar"/>
    <s v="HNo301, Near V. P. Sangolda_x000a_Bardez Gao_x000a_"/>
    <m/>
    <s v="GA04T 1537"/>
    <s v="Mini Bus"/>
    <n v="28"/>
    <n v="11"/>
    <x v="62"/>
    <m/>
    <m/>
    <m/>
    <m/>
    <x v="29"/>
    <d v="1899-12-30T06:30:00"/>
    <m/>
    <m/>
    <m/>
    <m/>
    <e v="#NAME?"/>
  </r>
  <r>
    <m/>
    <m/>
    <m/>
    <m/>
    <m/>
    <m/>
    <m/>
    <m/>
    <m/>
    <m/>
    <m/>
    <m/>
    <x v="28"/>
    <m/>
    <m/>
    <m/>
    <m/>
    <x v="64"/>
    <d v="1899-12-30T09:10:00"/>
    <m/>
    <m/>
    <m/>
    <m/>
    <e v="#NAME?"/>
  </r>
  <r>
    <m/>
    <m/>
    <m/>
    <m/>
    <m/>
    <m/>
    <m/>
    <m/>
    <m/>
    <m/>
    <m/>
    <m/>
    <x v="62"/>
    <m/>
    <m/>
    <m/>
    <m/>
    <x v="29"/>
    <d v="1899-12-30T12:30:00"/>
    <m/>
    <m/>
    <m/>
    <m/>
    <e v="#NAME?"/>
  </r>
  <r>
    <m/>
    <m/>
    <m/>
    <m/>
    <m/>
    <m/>
    <m/>
    <m/>
    <m/>
    <m/>
    <m/>
    <m/>
    <x v="28"/>
    <m/>
    <m/>
    <m/>
    <m/>
    <x v="64"/>
    <d v="1899-12-30T15:20:00"/>
    <m/>
    <m/>
    <m/>
    <m/>
    <e v="#NAME?"/>
  </r>
  <r>
    <s v="RTA/BIC/SCO/201400006"/>
    <s v="Sal to Ponda and back"/>
    <s v="Regular Permit"/>
    <d v="2019-09-23T00:00:00"/>
    <d v="2024-09-22T00:00:00"/>
    <s v="Umesh Raut"/>
    <s v="HNo. Sakailowada, Sal Bicholim Goa"/>
    <m/>
    <s v="GA01U 6208"/>
    <s v="Mini Bus"/>
    <n v="29"/>
    <n v="11"/>
    <x v="53"/>
    <m/>
    <m/>
    <m/>
    <m/>
    <x v="49"/>
    <d v="1899-12-30T07:10:00"/>
    <m/>
    <m/>
    <m/>
    <m/>
    <e v="#NAME?"/>
  </r>
  <r>
    <m/>
    <m/>
    <m/>
    <m/>
    <m/>
    <m/>
    <m/>
    <m/>
    <m/>
    <m/>
    <m/>
    <m/>
    <x v="48"/>
    <m/>
    <m/>
    <m/>
    <m/>
    <x v="65"/>
    <d v="1899-12-30T10:10:00"/>
    <m/>
    <m/>
    <m/>
    <m/>
    <e v="#NAME?"/>
  </r>
  <r>
    <m/>
    <m/>
    <m/>
    <m/>
    <m/>
    <m/>
    <m/>
    <m/>
    <m/>
    <m/>
    <m/>
    <m/>
    <x v="63"/>
    <m/>
    <m/>
    <m/>
    <m/>
    <x v="49"/>
    <d v="1899-12-30T14:05:00"/>
    <m/>
    <m/>
    <m/>
    <m/>
    <e v="#NAME?"/>
  </r>
  <r>
    <m/>
    <m/>
    <m/>
    <m/>
    <m/>
    <m/>
    <m/>
    <m/>
    <m/>
    <m/>
    <m/>
    <m/>
    <x v="48"/>
    <m/>
    <m/>
    <m/>
    <m/>
    <x v="65"/>
    <d v="1899-12-30T17:50:00"/>
    <m/>
    <m/>
    <m/>
    <m/>
    <e v="#NAME?"/>
  </r>
  <r>
    <s v="RTA/BIC/SCP/201300066"/>
    <s v="Menkurem to Ponda and back"/>
    <s v="Regular Permit"/>
    <d v="2018-11-08T00:00:00"/>
    <d v="2023-11-07T00:00:00"/>
    <s v=" Mrs Sanjana Balve"/>
    <s v="HNo. 411, Tiral Usgao Ponda Goa"/>
    <m/>
    <s v="GA03K 3529"/>
    <s v="Mini Bus"/>
    <n v="29"/>
    <n v="11"/>
    <x v="64"/>
    <m/>
    <m/>
    <m/>
    <m/>
    <x v="29"/>
    <d v="1899-12-30T06:50:00"/>
    <m/>
    <m/>
    <m/>
    <m/>
    <e v="#NAME?"/>
  </r>
  <r>
    <m/>
    <m/>
    <m/>
    <m/>
    <m/>
    <m/>
    <m/>
    <m/>
    <m/>
    <m/>
    <m/>
    <m/>
    <x v="28"/>
    <m/>
    <m/>
    <m/>
    <m/>
    <x v="66"/>
    <d v="1899-12-30T09:50:00"/>
    <m/>
    <m/>
    <m/>
    <m/>
    <e v="#NAME?"/>
  </r>
  <r>
    <m/>
    <m/>
    <m/>
    <m/>
    <m/>
    <m/>
    <m/>
    <m/>
    <m/>
    <m/>
    <m/>
    <m/>
    <x v="64"/>
    <m/>
    <m/>
    <m/>
    <m/>
    <x v="29"/>
    <d v="1899-12-30T13:10:00"/>
    <m/>
    <m/>
    <m/>
    <m/>
    <e v="#NAME?"/>
  </r>
  <r>
    <m/>
    <m/>
    <m/>
    <m/>
    <m/>
    <m/>
    <m/>
    <m/>
    <m/>
    <m/>
    <m/>
    <m/>
    <x v="28"/>
    <m/>
    <m/>
    <m/>
    <m/>
    <x v="66"/>
    <d v="1899-12-30T16:50:00"/>
    <m/>
    <m/>
    <m/>
    <m/>
    <e v="#NAME?"/>
  </r>
  <r>
    <s v="RTA/BIC/SCP/201300029"/>
    <s v="Mercel to Sanquelim to Panaji and back via Amona Bridge"/>
    <s v="Regular Permit"/>
    <d v="2016-11-14T00:00:00"/>
    <d v="2021-11-13T00:00:00"/>
    <s v="Shri Umesh S. Turi"/>
    <s v="Madapai, Marcel. Ponda- Goa"/>
    <m/>
    <s v="GA05T 4822"/>
    <s v="Mini Bus"/>
    <n v="36"/>
    <n v="11"/>
    <x v="65"/>
    <m/>
    <m/>
    <m/>
    <m/>
    <x v="17"/>
    <d v="1899-12-30T08:00:00"/>
    <m/>
    <m/>
    <m/>
    <m/>
    <e v="#NAME?"/>
  </r>
  <r>
    <m/>
    <m/>
    <m/>
    <m/>
    <m/>
    <m/>
    <m/>
    <m/>
    <m/>
    <m/>
    <m/>
    <m/>
    <x v="16"/>
    <s v="Amona Bridge"/>
    <m/>
    <m/>
    <m/>
    <x v="10"/>
    <d v="1899-12-30T09:45:00"/>
    <m/>
    <m/>
    <m/>
    <m/>
    <e v="#NAME?"/>
  </r>
  <r>
    <m/>
    <m/>
    <m/>
    <m/>
    <m/>
    <m/>
    <m/>
    <m/>
    <m/>
    <m/>
    <m/>
    <m/>
    <x v="8"/>
    <m/>
    <m/>
    <m/>
    <m/>
    <x v="17"/>
    <d v="1899-12-30T10:00:00"/>
    <m/>
    <m/>
    <m/>
    <m/>
    <e v="#NAME?"/>
  </r>
  <r>
    <m/>
    <m/>
    <m/>
    <m/>
    <m/>
    <m/>
    <m/>
    <m/>
    <m/>
    <m/>
    <m/>
    <m/>
    <x v="16"/>
    <m/>
    <m/>
    <m/>
    <m/>
    <x v="10"/>
    <d v="1899-12-30T12:35:00"/>
    <m/>
    <m/>
    <m/>
    <m/>
    <e v="#NAME?"/>
  </r>
  <r>
    <m/>
    <m/>
    <m/>
    <m/>
    <m/>
    <m/>
    <m/>
    <m/>
    <m/>
    <m/>
    <m/>
    <m/>
    <x v="8"/>
    <m/>
    <m/>
    <m/>
    <m/>
    <x v="17"/>
    <d v="1899-12-30T14:10:00"/>
    <m/>
    <m/>
    <m/>
    <m/>
    <e v="#NAME?"/>
  </r>
  <r>
    <m/>
    <m/>
    <m/>
    <m/>
    <m/>
    <m/>
    <m/>
    <m/>
    <m/>
    <m/>
    <m/>
    <m/>
    <x v="16"/>
    <m/>
    <m/>
    <m/>
    <m/>
    <x v="10"/>
    <d v="1899-12-30T16:55:00"/>
    <m/>
    <m/>
    <m/>
    <m/>
    <e v="#NAME?"/>
  </r>
  <r>
    <m/>
    <m/>
    <m/>
    <m/>
    <m/>
    <m/>
    <m/>
    <m/>
    <m/>
    <m/>
    <m/>
    <m/>
    <x v="8"/>
    <m/>
    <m/>
    <m/>
    <m/>
    <x v="17"/>
    <d v="1899-12-30T18:25:00"/>
    <m/>
    <m/>
    <m/>
    <m/>
    <e v="#NAME?"/>
  </r>
  <r>
    <m/>
    <m/>
    <m/>
    <m/>
    <m/>
    <m/>
    <m/>
    <m/>
    <m/>
    <m/>
    <m/>
    <m/>
    <x v="16"/>
    <m/>
    <m/>
    <m/>
    <m/>
    <x v="67"/>
    <d v="1899-12-30T19:30:00"/>
    <m/>
    <m/>
    <m/>
    <m/>
    <e v="#NAME?"/>
  </r>
  <r>
    <s v="RTA/BIC/SCP/201300006"/>
    <s v=" Bicholim to Ponda via Mapusa and back"/>
    <s v="Regular Permit"/>
    <d v="2016-06-30T00:00:00"/>
    <d v="2021-06-29T00:00:00"/>
    <s v="Rupesh R. Naik"/>
    <s v="HNo. 3 Padeli Sattari Goa. 403506"/>
    <m/>
    <s v="GA05T 1512"/>
    <s v="Mini Bus"/>
    <n v="28"/>
    <n v="11"/>
    <x v="66"/>
    <m/>
    <m/>
    <m/>
    <m/>
    <x v="29"/>
    <d v="1899-12-30T07:20:00"/>
    <m/>
    <m/>
    <m/>
    <m/>
    <e v="#NAME?"/>
  </r>
  <r>
    <m/>
    <m/>
    <m/>
    <m/>
    <m/>
    <m/>
    <m/>
    <m/>
    <m/>
    <m/>
    <m/>
    <m/>
    <x v="28"/>
    <m/>
    <m/>
    <m/>
    <m/>
    <x v="68"/>
    <d v="1899-12-30T13:40:00"/>
    <m/>
    <m/>
    <m/>
    <m/>
    <e v="#NAME?"/>
  </r>
  <r>
    <m/>
    <m/>
    <m/>
    <m/>
    <m/>
    <m/>
    <m/>
    <m/>
    <m/>
    <m/>
    <m/>
    <m/>
    <x v="66"/>
    <m/>
    <m/>
    <m/>
    <m/>
    <x v="0"/>
    <d v="1899-12-30T14:45:00"/>
    <m/>
    <m/>
    <m/>
    <m/>
    <e v="#NAME?"/>
  </r>
  <r>
    <m/>
    <m/>
    <m/>
    <m/>
    <m/>
    <m/>
    <m/>
    <m/>
    <m/>
    <m/>
    <m/>
    <m/>
    <x v="1"/>
    <m/>
    <m/>
    <m/>
    <m/>
    <x v="51"/>
    <d v="1899-12-30T18:00:00"/>
    <m/>
    <m/>
    <m/>
    <m/>
    <e v="#NAME?"/>
  </r>
  <r>
    <s v="RTA/BIC/SCP/201500005"/>
    <s v="Sirsodem to Valpoi to Savordem and back"/>
    <s v="Regular Permit"/>
    <d v="2015-12-16T00:00:00"/>
    <d v="2020-12-15T00:00:00"/>
    <s v="Vidya Paryekar"/>
    <s v="HNo.442, Kumbharkhan, Collem, Dharbhandora Goa"/>
    <m/>
    <s v="GA01U 4445"/>
    <s v="Mini Bus"/>
    <n v="27"/>
    <n v="11"/>
    <x v="67"/>
    <m/>
    <m/>
    <m/>
    <m/>
    <x v="9"/>
    <d v="1899-12-30T07:00:00"/>
    <m/>
    <m/>
    <m/>
    <m/>
    <e v="#NAME?"/>
  </r>
  <r>
    <m/>
    <m/>
    <m/>
    <m/>
    <m/>
    <m/>
    <m/>
    <m/>
    <m/>
    <m/>
    <m/>
    <m/>
    <x v="9"/>
    <m/>
    <m/>
    <m/>
    <m/>
    <x v="69"/>
    <d v="1899-12-30T08:10:00"/>
    <m/>
    <m/>
    <m/>
    <m/>
    <e v="#NAME?"/>
  </r>
  <r>
    <m/>
    <m/>
    <m/>
    <m/>
    <m/>
    <m/>
    <m/>
    <m/>
    <m/>
    <m/>
    <m/>
    <m/>
    <x v="68"/>
    <m/>
    <m/>
    <m/>
    <m/>
    <x v="9"/>
    <d v="1899-12-30T10:45:00"/>
    <m/>
    <m/>
    <m/>
    <m/>
    <e v="#NAME?"/>
  </r>
  <r>
    <m/>
    <m/>
    <m/>
    <m/>
    <m/>
    <m/>
    <m/>
    <m/>
    <m/>
    <m/>
    <m/>
    <m/>
    <x v="9"/>
    <m/>
    <m/>
    <m/>
    <m/>
    <x v="69"/>
    <d v="1899-12-30T14:00:00"/>
    <m/>
    <m/>
    <m/>
    <m/>
    <e v="#NAME?"/>
  </r>
  <r>
    <m/>
    <m/>
    <m/>
    <m/>
    <m/>
    <m/>
    <m/>
    <m/>
    <m/>
    <m/>
    <m/>
    <m/>
    <x v="68"/>
    <m/>
    <m/>
    <m/>
    <m/>
    <x v="9"/>
    <d v="1899-12-30T16:10:00"/>
    <m/>
    <m/>
    <m/>
    <m/>
    <e v="#NAME?"/>
  </r>
  <r>
    <m/>
    <m/>
    <m/>
    <m/>
    <m/>
    <m/>
    <m/>
    <m/>
    <m/>
    <m/>
    <m/>
    <m/>
    <x v="9"/>
    <s v="Ambeli village"/>
    <m/>
    <m/>
    <m/>
    <x v="70"/>
    <d v="1899-12-30T18:05:00"/>
    <m/>
    <m/>
    <m/>
    <m/>
    <e v="#NAME?"/>
  </r>
  <r>
    <s v="RTA/BIC/SCP/201300012"/>
    <s v="Goa University to Bambolim to Miramar to Panaji to Valpoi via Mapusa Bicholim Sanquelim and back"/>
    <s v="Regular Permit"/>
    <d v="2018-01-31T00:00:00"/>
    <d v="2023-01-30T00:00:00"/>
    <s v="Kusta Kerkar"/>
    <s v=" 4/135-B Morllem Bhat, Saligao, Bardez Goa"/>
    <m/>
    <s v="GA03T 6679"/>
    <s v="Mini Bus"/>
    <n v="42"/>
    <n v="16"/>
    <x v="69"/>
    <m/>
    <m/>
    <m/>
    <m/>
    <x v="10"/>
    <d v="1899-12-30T05:10:00"/>
    <m/>
    <m/>
    <m/>
    <m/>
    <e v="#NAME?"/>
  </r>
  <r>
    <m/>
    <m/>
    <m/>
    <m/>
    <m/>
    <m/>
    <m/>
    <m/>
    <m/>
    <m/>
    <m/>
    <m/>
    <x v="8"/>
    <m/>
    <m/>
    <m/>
    <m/>
    <x v="9"/>
    <d v="1899-12-30T05:45:00"/>
    <m/>
    <m/>
    <m/>
    <m/>
    <e v="#NAME?"/>
  </r>
  <r>
    <m/>
    <m/>
    <m/>
    <m/>
    <m/>
    <m/>
    <m/>
    <m/>
    <m/>
    <m/>
    <m/>
    <m/>
    <x v="9"/>
    <m/>
    <m/>
    <m/>
    <m/>
    <x v="71"/>
    <d v="1899-12-30T07:50:00"/>
    <m/>
    <m/>
    <m/>
    <m/>
    <e v="#NAME?"/>
  </r>
  <r>
    <m/>
    <m/>
    <m/>
    <m/>
    <m/>
    <m/>
    <m/>
    <m/>
    <m/>
    <m/>
    <m/>
    <m/>
    <x v="69"/>
    <s v="Santa Cruz"/>
    <m/>
    <m/>
    <m/>
    <x v="10"/>
    <d v="1899-12-30T10:05:00"/>
    <m/>
    <m/>
    <m/>
    <m/>
    <e v="#NAME?"/>
  </r>
  <r>
    <m/>
    <m/>
    <m/>
    <m/>
    <m/>
    <m/>
    <m/>
    <m/>
    <m/>
    <m/>
    <m/>
    <m/>
    <x v="70"/>
    <m/>
    <m/>
    <m/>
    <m/>
    <x v="3"/>
    <d v="1899-12-30T10:30:00"/>
    <m/>
    <m/>
    <m/>
    <m/>
    <e v="#NAME?"/>
  </r>
  <r>
    <m/>
    <m/>
    <m/>
    <m/>
    <m/>
    <m/>
    <m/>
    <m/>
    <m/>
    <m/>
    <m/>
    <m/>
    <x v="71"/>
    <m/>
    <m/>
    <m/>
    <m/>
    <x v="72"/>
    <d v="1899-12-30T11:25:00"/>
    <m/>
    <m/>
    <m/>
    <m/>
    <e v="#NAME?"/>
  </r>
  <r>
    <m/>
    <m/>
    <m/>
    <m/>
    <m/>
    <m/>
    <m/>
    <m/>
    <m/>
    <m/>
    <m/>
    <m/>
    <x v="70"/>
    <m/>
    <m/>
    <m/>
    <m/>
    <x v="3"/>
    <d v="1899-12-30T12:40:00"/>
    <m/>
    <m/>
    <m/>
    <m/>
    <e v="#NAME?"/>
  </r>
  <r>
    <m/>
    <m/>
    <m/>
    <m/>
    <m/>
    <m/>
    <m/>
    <m/>
    <m/>
    <m/>
    <m/>
    <m/>
    <x v="71"/>
    <m/>
    <m/>
    <m/>
    <m/>
    <x v="10"/>
    <d v="1899-12-30T14:10:00"/>
    <m/>
    <m/>
    <m/>
    <m/>
    <e v="#NAME?"/>
  </r>
  <r>
    <m/>
    <m/>
    <m/>
    <m/>
    <m/>
    <m/>
    <m/>
    <m/>
    <m/>
    <m/>
    <m/>
    <m/>
    <x v="8"/>
    <m/>
    <m/>
    <m/>
    <m/>
    <x v="9"/>
    <d v="1899-12-30T15:20:00"/>
    <m/>
    <m/>
    <m/>
    <m/>
    <e v="#NAME?"/>
  </r>
  <r>
    <m/>
    <m/>
    <m/>
    <m/>
    <m/>
    <m/>
    <m/>
    <m/>
    <m/>
    <m/>
    <m/>
    <m/>
    <x v="9"/>
    <m/>
    <m/>
    <m/>
    <m/>
    <x v="39"/>
    <d v="1899-12-30T17:30:00"/>
    <m/>
    <m/>
    <m/>
    <m/>
    <e v="#NAME?"/>
  </r>
  <r>
    <m/>
    <m/>
    <m/>
    <m/>
    <m/>
    <m/>
    <m/>
    <m/>
    <m/>
    <m/>
    <m/>
    <m/>
    <x v="71"/>
    <m/>
    <m/>
    <m/>
    <m/>
    <x v="71"/>
    <d v="1899-12-30T19:25:00"/>
    <m/>
    <m/>
    <m/>
    <m/>
    <e v="#NAME?"/>
  </r>
  <r>
    <s v="RTA/BIC/SCP/201400014"/>
    <s v="Assordem to Sanquem Savardem to Valpoi and back"/>
    <s v="Regular Permit"/>
    <d v="2018-09-25T00:00:00"/>
    <m/>
    <s v="Raghoba Gaonkar"/>
    <s v="HNo.1, Assordem, Valpoi Sattari Goa"/>
    <m/>
    <s v="GA01U 2240"/>
    <s v="Mini Bus"/>
    <n v="23"/>
    <n v="9"/>
    <x v="72"/>
    <m/>
    <m/>
    <m/>
    <m/>
    <x v="69"/>
    <d v="1899-12-30T06:45:00"/>
    <m/>
    <m/>
    <m/>
    <m/>
    <e v="#NAME?"/>
  </r>
  <r>
    <m/>
    <m/>
    <m/>
    <m/>
    <m/>
    <m/>
    <m/>
    <m/>
    <s v=""/>
    <m/>
    <m/>
    <m/>
    <x v="68"/>
    <m/>
    <m/>
    <m/>
    <m/>
    <x v="9"/>
    <d v="1899-12-30T09:30:00"/>
    <m/>
    <m/>
    <m/>
    <m/>
    <e v="#NAME?"/>
  </r>
  <r>
    <m/>
    <m/>
    <m/>
    <m/>
    <m/>
    <m/>
    <m/>
    <m/>
    <m/>
    <m/>
    <m/>
    <m/>
    <x v="9"/>
    <m/>
    <m/>
    <m/>
    <m/>
    <x v="69"/>
    <d v="1899-12-30T11:30:00"/>
    <m/>
    <m/>
    <m/>
    <m/>
    <e v="#NAME?"/>
  </r>
  <r>
    <m/>
    <m/>
    <m/>
    <m/>
    <m/>
    <m/>
    <m/>
    <m/>
    <m/>
    <m/>
    <m/>
    <m/>
    <x v="68"/>
    <m/>
    <m/>
    <m/>
    <m/>
    <x v="9"/>
    <d v="1899-12-30T14:30:00"/>
    <m/>
    <m/>
    <m/>
    <m/>
    <e v="#NAME?"/>
  </r>
  <r>
    <m/>
    <m/>
    <m/>
    <m/>
    <m/>
    <m/>
    <m/>
    <m/>
    <m/>
    <m/>
    <m/>
    <m/>
    <x v="9"/>
    <m/>
    <m/>
    <m/>
    <m/>
    <x v="73"/>
    <d v="1899-12-30T17:00:00"/>
    <m/>
    <m/>
    <m/>
    <m/>
    <e v="#NAME?"/>
  </r>
  <r>
    <s v="RTA/BIC/SCP/201300062"/>
    <s v="Mercel to Sanquelim to Panaji and back"/>
    <s v="Regular Permit"/>
    <d v="2018-08-29T00:00:00"/>
    <d v="2023-08-28T00:00:00"/>
    <s v="Shri Umesh S. Turi"/>
    <s v="Madapai, Marcel. Ponda- Goa."/>
    <m/>
    <s v="GA01W 4322"/>
    <s v="Mini Bus"/>
    <n v="27"/>
    <n v="10"/>
    <x v="65"/>
    <m/>
    <m/>
    <m/>
    <m/>
    <x v="17"/>
    <d v="1899-12-30T06:15:00"/>
    <m/>
    <m/>
    <m/>
    <m/>
    <e v="#NAME?"/>
  </r>
  <r>
    <m/>
    <m/>
    <m/>
    <m/>
    <m/>
    <m/>
    <m/>
    <m/>
    <m/>
    <m/>
    <m/>
    <m/>
    <x v="16"/>
    <m/>
    <m/>
    <m/>
    <m/>
    <x v="10"/>
    <d v="1899-12-30T06:50:00"/>
    <m/>
    <m/>
    <m/>
    <m/>
    <e v="#NAME?"/>
  </r>
  <r>
    <m/>
    <m/>
    <m/>
    <m/>
    <m/>
    <m/>
    <m/>
    <m/>
    <m/>
    <m/>
    <m/>
    <m/>
    <x v="8"/>
    <m/>
    <m/>
    <m/>
    <m/>
    <x v="17"/>
    <d v="1899-12-30T07:55:00"/>
    <m/>
    <m/>
    <m/>
    <m/>
    <e v="#NAME?"/>
  </r>
  <r>
    <m/>
    <m/>
    <m/>
    <m/>
    <m/>
    <m/>
    <m/>
    <m/>
    <m/>
    <m/>
    <m/>
    <m/>
    <x v="16"/>
    <m/>
    <m/>
    <m/>
    <m/>
    <x v="10"/>
    <d v="1899-12-30T09:15:00"/>
    <m/>
    <m/>
    <m/>
    <m/>
    <e v="#NAME?"/>
  </r>
  <r>
    <m/>
    <m/>
    <m/>
    <m/>
    <m/>
    <m/>
    <m/>
    <m/>
    <m/>
    <m/>
    <m/>
    <m/>
    <x v="8"/>
    <m/>
    <m/>
    <m/>
    <m/>
    <x v="17"/>
    <d v="1899-12-30T10:25:00"/>
    <m/>
    <m/>
    <m/>
    <m/>
    <e v="#NAME?"/>
  </r>
  <r>
    <m/>
    <m/>
    <m/>
    <m/>
    <m/>
    <m/>
    <m/>
    <m/>
    <m/>
    <m/>
    <m/>
    <m/>
    <x v="16"/>
    <m/>
    <m/>
    <m/>
    <m/>
    <x v="10"/>
    <d v="1899-12-30T12:20:00"/>
    <m/>
    <m/>
    <m/>
    <m/>
    <e v="#NAME?"/>
  </r>
  <r>
    <m/>
    <m/>
    <m/>
    <m/>
    <m/>
    <m/>
    <m/>
    <m/>
    <m/>
    <m/>
    <m/>
    <m/>
    <x v="8"/>
    <m/>
    <m/>
    <m/>
    <m/>
    <x v="17"/>
    <d v="1899-12-30T14:00:00"/>
    <m/>
    <m/>
    <m/>
    <m/>
    <e v="#NAME?"/>
  </r>
  <r>
    <m/>
    <m/>
    <m/>
    <m/>
    <m/>
    <m/>
    <m/>
    <m/>
    <m/>
    <m/>
    <m/>
    <m/>
    <x v="16"/>
    <m/>
    <m/>
    <m/>
    <m/>
    <x v="10"/>
    <d v="1899-12-30T15:20:00"/>
    <m/>
    <m/>
    <m/>
    <m/>
    <e v="#NAME?"/>
  </r>
  <r>
    <m/>
    <m/>
    <m/>
    <m/>
    <m/>
    <m/>
    <m/>
    <m/>
    <m/>
    <m/>
    <m/>
    <m/>
    <x v="8"/>
    <m/>
    <m/>
    <m/>
    <m/>
    <x v="17"/>
    <d v="1899-12-30T16:50:00"/>
    <m/>
    <m/>
    <m/>
    <m/>
    <e v="#NAME?"/>
  </r>
  <r>
    <m/>
    <m/>
    <m/>
    <m/>
    <m/>
    <m/>
    <m/>
    <m/>
    <m/>
    <m/>
    <m/>
    <m/>
    <x v="16"/>
    <m/>
    <m/>
    <m/>
    <m/>
    <x v="10"/>
    <d v="1899-12-30T18:10:00"/>
    <m/>
    <m/>
    <m/>
    <m/>
    <e v="#NAME?"/>
  </r>
  <r>
    <m/>
    <m/>
    <m/>
    <m/>
    <m/>
    <m/>
    <m/>
    <m/>
    <m/>
    <m/>
    <m/>
    <m/>
    <x v="8"/>
    <m/>
    <m/>
    <m/>
    <m/>
    <x v="17"/>
    <d v="1899-12-30T19:15:00"/>
    <m/>
    <m/>
    <m/>
    <m/>
    <e v="#NAME?"/>
  </r>
  <r>
    <s v="RTA/BIC/scP/201300033"/>
    <s v="Narva to bicholim &amp; back"/>
    <s v="Regular Permit"/>
    <d v="2017-07-02T00:00:00"/>
    <d v="2022-07-01T00:00:00"/>
    <s v=" Premnath  D. chodankar"/>
    <s v="Marmawada Narva Bicholim Goa"/>
    <m/>
    <s v="GA04T 0886"/>
    <s v="Mini Bus"/>
    <n v="28"/>
    <n v="10"/>
    <x v="73"/>
    <m/>
    <m/>
    <m/>
    <m/>
    <x v="0"/>
    <d v="1899-12-30T06:55:00"/>
    <m/>
    <m/>
    <m/>
    <m/>
    <e v="#NAME?"/>
  </r>
  <r>
    <m/>
    <m/>
    <m/>
    <m/>
    <m/>
    <m/>
    <m/>
    <m/>
    <m/>
    <m/>
    <m/>
    <m/>
    <x v="1"/>
    <m/>
    <m/>
    <m/>
    <m/>
    <x v="74"/>
    <d v="1899-12-30T07:25:00"/>
    <m/>
    <m/>
    <m/>
    <m/>
    <e v="#NAME?"/>
  </r>
  <r>
    <m/>
    <m/>
    <m/>
    <m/>
    <m/>
    <m/>
    <m/>
    <m/>
    <m/>
    <m/>
    <m/>
    <m/>
    <x v="73"/>
    <m/>
    <m/>
    <m/>
    <m/>
    <x v="0"/>
    <d v="1899-12-30T07:50:00"/>
    <m/>
    <m/>
    <m/>
    <m/>
    <e v="#NAME?"/>
  </r>
  <r>
    <m/>
    <m/>
    <m/>
    <m/>
    <m/>
    <m/>
    <m/>
    <m/>
    <m/>
    <m/>
    <m/>
    <m/>
    <x v="1"/>
    <m/>
    <m/>
    <m/>
    <m/>
    <x v="74"/>
    <d v="1899-12-30T08:45:00"/>
    <m/>
    <m/>
    <m/>
    <m/>
    <e v="#NAME?"/>
  </r>
  <r>
    <m/>
    <m/>
    <m/>
    <m/>
    <m/>
    <m/>
    <m/>
    <m/>
    <m/>
    <m/>
    <m/>
    <m/>
    <x v="73"/>
    <m/>
    <m/>
    <m/>
    <m/>
    <x v="0"/>
    <d v="1899-12-30T09:20:00"/>
    <m/>
    <m/>
    <m/>
    <m/>
    <e v="#NAME?"/>
  </r>
  <r>
    <m/>
    <m/>
    <m/>
    <m/>
    <m/>
    <m/>
    <m/>
    <m/>
    <m/>
    <m/>
    <m/>
    <m/>
    <x v="1"/>
    <m/>
    <m/>
    <m/>
    <m/>
    <x v="74"/>
    <d v="1899-12-30T10:15:00"/>
    <m/>
    <m/>
    <m/>
    <m/>
    <e v="#NAME?"/>
  </r>
  <r>
    <m/>
    <m/>
    <m/>
    <m/>
    <m/>
    <m/>
    <m/>
    <m/>
    <m/>
    <m/>
    <m/>
    <m/>
    <x v="73"/>
    <m/>
    <m/>
    <m/>
    <m/>
    <x v="0"/>
    <d v="1899-12-30T10:50:00"/>
    <m/>
    <m/>
    <m/>
    <m/>
    <e v="#NAME?"/>
  </r>
  <r>
    <m/>
    <m/>
    <m/>
    <m/>
    <m/>
    <m/>
    <m/>
    <m/>
    <m/>
    <m/>
    <m/>
    <m/>
    <x v="1"/>
    <m/>
    <m/>
    <m/>
    <m/>
    <x v="74"/>
    <d v="1899-12-30T12:05:00"/>
    <m/>
    <m/>
    <m/>
    <m/>
    <e v="#NAME?"/>
  </r>
  <r>
    <m/>
    <m/>
    <m/>
    <m/>
    <m/>
    <m/>
    <m/>
    <m/>
    <m/>
    <m/>
    <m/>
    <m/>
    <x v="73"/>
    <m/>
    <m/>
    <m/>
    <m/>
    <x v="0"/>
    <d v="1899-12-30T13:35:00"/>
    <m/>
    <m/>
    <m/>
    <m/>
    <e v="#NAME?"/>
  </r>
  <r>
    <m/>
    <m/>
    <m/>
    <m/>
    <m/>
    <m/>
    <m/>
    <m/>
    <m/>
    <m/>
    <m/>
    <m/>
    <x v="1"/>
    <m/>
    <m/>
    <m/>
    <m/>
    <x v="74"/>
    <d v="1899-12-30T14:35:00"/>
    <m/>
    <m/>
    <m/>
    <m/>
    <e v="#NAME?"/>
  </r>
  <r>
    <m/>
    <m/>
    <m/>
    <m/>
    <m/>
    <m/>
    <m/>
    <m/>
    <m/>
    <m/>
    <m/>
    <m/>
    <x v="73"/>
    <m/>
    <m/>
    <m/>
    <m/>
    <x v="0"/>
    <d v="1899-12-30T15:35:00"/>
    <m/>
    <m/>
    <m/>
    <m/>
    <e v="#NAME?"/>
  </r>
  <r>
    <m/>
    <m/>
    <m/>
    <m/>
    <m/>
    <m/>
    <m/>
    <m/>
    <m/>
    <m/>
    <m/>
    <m/>
    <x v="1"/>
    <m/>
    <m/>
    <m/>
    <m/>
    <x v="74"/>
    <d v="1899-12-30T16:50:00"/>
    <m/>
    <m/>
    <m/>
    <m/>
    <e v="#NAME?"/>
  </r>
  <r>
    <m/>
    <m/>
    <m/>
    <m/>
    <m/>
    <m/>
    <m/>
    <m/>
    <m/>
    <m/>
    <m/>
    <m/>
    <x v="73"/>
    <m/>
    <m/>
    <m/>
    <m/>
    <x v="0"/>
    <d v="1899-12-30T17:35:00"/>
    <m/>
    <m/>
    <m/>
    <m/>
    <e v="#NAME?"/>
  </r>
  <r>
    <m/>
    <m/>
    <m/>
    <m/>
    <m/>
    <m/>
    <m/>
    <m/>
    <m/>
    <m/>
    <m/>
    <m/>
    <x v="1"/>
    <m/>
    <m/>
    <m/>
    <m/>
    <x v="74"/>
    <d v="1899-12-30T18:25:00"/>
    <m/>
    <m/>
    <m/>
    <m/>
    <e v="#NAME?"/>
  </r>
  <r>
    <s v="RTA/BIC/SCP/201300064"/>
    <s v="Sonal, Valpoi, Mapusa"/>
    <s v="Regular Permit"/>
    <d v="2018-02-17T00:00:00"/>
    <d v="2023-02-18T00:00:00"/>
    <s v="Ramprasad S. Naik"/>
    <s v="H.No. 53 Gokulwadi Sakhali Goa"/>
    <m/>
    <s v="GA04T 1413"/>
    <s v="Mini Bus"/>
    <n v="32"/>
    <n v="12"/>
    <x v="74"/>
    <m/>
    <m/>
    <m/>
    <m/>
    <x v="9"/>
    <d v="1899-12-30T06:40:00"/>
    <m/>
    <m/>
    <m/>
    <m/>
    <e v="#NAME?"/>
  </r>
  <r>
    <m/>
    <m/>
    <m/>
    <m/>
    <m/>
    <m/>
    <m/>
    <m/>
    <m/>
    <m/>
    <m/>
    <m/>
    <x v="9"/>
    <m/>
    <m/>
    <m/>
    <m/>
    <x v="39"/>
    <d v="1899-12-30T07:05:00"/>
    <m/>
    <m/>
    <m/>
    <m/>
    <e v="#NAME?"/>
  </r>
  <r>
    <m/>
    <m/>
    <m/>
    <m/>
    <m/>
    <m/>
    <m/>
    <m/>
    <m/>
    <m/>
    <m/>
    <m/>
    <x v="38"/>
    <m/>
    <m/>
    <m/>
    <m/>
    <x v="9"/>
    <d v="1899-12-30T08:45:00"/>
    <m/>
    <m/>
    <m/>
    <m/>
    <e v="#NAME?"/>
  </r>
  <r>
    <m/>
    <m/>
    <m/>
    <m/>
    <m/>
    <m/>
    <m/>
    <m/>
    <m/>
    <m/>
    <m/>
    <m/>
    <x v="9"/>
    <m/>
    <m/>
    <m/>
    <m/>
    <x v="75"/>
    <d v="1899-12-30T11:00:00"/>
    <m/>
    <m/>
    <m/>
    <m/>
    <e v="#NAME?"/>
  </r>
  <r>
    <m/>
    <m/>
    <m/>
    <m/>
    <m/>
    <m/>
    <m/>
    <m/>
    <m/>
    <m/>
    <m/>
    <m/>
    <x v="74"/>
    <m/>
    <m/>
    <m/>
    <m/>
    <x v="9"/>
    <d v="1899-12-30T11:30:00"/>
    <m/>
    <m/>
    <m/>
    <m/>
    <e v="#NAME?"/>
  </r>
  <r>
    <m/>
    <m/>
    <m/>
    <m/>
    <m/>
    <m/>
    <m/>
    <m/>
    <m/>
    <m/>
    <m/>
    <m/>
    <x v="9"/>
    <m/>
    <m/>
    <m/>
    <m/>
    <x v="39"/>
    <d v="1899-12-30T12:40:00"/>
    <m/>
    <m/>
    <m/>
    <m/>
    <e v="#NAME?"/>
  </r>
  <r>
    <m/>
    <m/>
    <m/>
    <m/>
    <m/>
    <m/>
    <m/>
    <m/>
    <m/>
    <m/>
    <m/>
    <m/>
    <x v="38"/>
    <m/>
    <m/>
    <m/>
    <m/>
    <x v="9"/>
    <d v="1899-12-30T14:20:00"/>
    <m/>
    <m/>
    <m/>
    <m/>
    <e v="#NAME?"/>
  </r>
  <r>
    <m/>
    <m/>
    <m/>
    <m/>
    <m/>
    <m/>
    <m/>
    <m/>
    <m/>
    <m/>
    <m/>
    <m/>
    <x v="9"/>
    <m/>
    <m/>
    <m/>
    <m/>
    <x v="39"/>
    <d v="1899-12-30T17:00:00"/>
    <m/>
    <m/>
    <m/>
    <m/>
    <e v="#NAME?"/>
  </r>
  <r>
    <m/>
    <m/>
    <m/>
    <m/>
    <m/>
    <m/>
    <m/>
    <m/>
    <m/>
    <m/>
    <m/>
    <m/>
    <x v="38"/>
    <m/>
    <m/>
    <m/>
    <m/>
    <x v="9"/>
    <d v="1899-12-30T19:05:00"/>
    <m/>
    <m/>
    <m/>
    <m/>
    <e v="#NAME?"/>
  </r>
  <r>
    <s v="RTA/BIC/SCP/201300021"/>
    <s v="Ponda to Bicholim via Kothambi Navelim, Pale, Velguem"/>
    <s v="Regular Permit"/>
    <d v="2018-05-31T00:00:00"/>
    <d v="2022-05-30T00:00:00"/>
    <s v=" Chandan C. Naik"/>
    <s v="HNo. 380, Takwada Usgao Ponda Goa"/>
    <m/>
    <s v="GA05T 2757"/>
    <s v="Mini Bus"/>
    <n v="27"/>
    <n v="11"/>
    <x v="75"/>
    <m/>
    <m/>
    <m/>
    <m/>
    <x v="49"/>
    <d v="1899-12-30T07:15:00"/>
    <m/>
    <m/>
    <m/>
    <m/>
    <e v="#NAME?"/>
  </r>
  <r>
    <m/>
    <m/>
    <m/>
    <m/>
    <m/>
    <m/>
    <m/>
    <m/>
    <m/>
    <m/>
    <m/>
    <m/>
    <x v="48"/>
    <m/>
    <m/>
    <m/>
    <m/>
    <x v="0"/>
    <d v="1899-12-30T09:30:00"/>
    <m/>
    <m/>
    <m/>
    <m/>
    <e v="#NAME?"/>
  </r>
  <r>
    <m/>
    <m/>
    <m/>
    <m/>
    <m/>
    <m/>
    <m/>
    <m/>
    <m/>
    <m/>
    <m/>
    <m/>
    <x v="1"/>
    <m/>
    <m/>
    <m/>
    <m/>
    <x v="49"/>
    <d v="1899-12-30T12:20:00"/>
    <m/>
    <m/>
    <m/>
    <m/>
    <e v="#NAME?"/>
  </r>
  <r>
    <m/>
    <m/>
    <m/>
    <m/>
    <m/>
    <m/>
    <m/>
    <m/>
    <m/>
    <m/>
    <m/>
    <m/>
    <x v="48"/>
    <m/>
    <m/>
    <m/>
    <m/>
    <x v="0"/>
    <d v="1899-12-30T15:10:00"/>
    <m/>
    <m/>
    <m/>
    <m/>
    <e v="#NAME?"/>
  </r>
  <r>
    <m/>
    <m/>
    <m/>
    <m/>
    <m/>
    <m/>
    <m/>
    <m/>
    <m/>
    <m/>
    <m/>
    <m/>
    <x v="1"/>
    <m/>
    <m/>
    <m/>
    <m/>
    <x v="49"/>
    <d v="1899-12-30T17:20:00"/>
    <m/>
    <m/>
    <m/>
    <m/>
    <e v="#NAME?"/>
  </r>
  <r>
    <m/>
    <m/>
    <m/>
    <m/>
    <m/>
    <m/>
    <m/>
    <m/>
    <m/>
    <m/>
    <m/>
    <m/>
    <x v="48"/>
    <m/>
    <m/>
    <m/>
    <m/>
    <x v="50"/>
    <d v="1899-12-30T19:25:00"/>
    <m/>
    <m/>
    <m/>
    <m/>
    <e v="#NAME?"/>
  </r>
  <r>
    <s v="RTA/BIC/SCP/201900003"/>
    <s v="Virdi-Sanquelim-Upper Arvalem-Morlem colony"/>
    <s v="Regular Permit"/>
    <d v="2019-11-22T00:00:00"/>
    <d v="2024-11-21T00:00:00"/>
    <s v="Ankush Manjarekar"/>
    <s v="HNo. 104, Bagwada, Poeiem, Sattari Goa"/>
    <m/>
    <s v="GA04T 5227"/>
    <s v="Mini Bus"/>
    <n v="31"/>
    <n v="12"/>
    <x v="76"/>
    <m/>
    <m/>
    <m/>
    <m/>
    <x v="9"/>
    <d v="1899-12-30T06:50:00"/>
    <m/>
    <m/>
    <m/>
    <m/>
    <e v="#NAME?"/>
  </r>
  <r>
    <m/>
    <m/>
    <m/>
    <m/>
    <m/>
    <m/>
    <m/>
    <m/>
    <m/>
    <m/>
    <m/>
    <m/>
    <x v="9"/>
    <m/>
    <m/>
    <m/>
    <m/>
    <x v="10"/>
    <d v="1899-12-30T07:45:00"/>
    <m/>
    <m/>
    <m/>
    <m/>
    <e v="#NAME?"/>
  </r>
  <r>
    <m/>
    <m/>
    <m/>
    <m/>
    <m/>
    <m/>
    <m/>
    <m/>
    <m/>
    <m/>
    <m/>
    <m/>
    <x v="8"/>
    <m/>
    <m/>
    <m/>
    <m/>
    <x v="9"/>
    <d v="1899-12-30T09:55:00"/>
    <m/>
    <m/>
    <m/>
    <m/>
    <e v="#NAME?"/>
  </r>
  <r>
    <m/>
    <m/>
    <m/>
    <m/>
    <m/>
    <m/>
    <m/>
    <m/>
    <m/>
    <m/>
    <m/>
    <m/>
    <x v="9"/>
    <m/>
    <m/>
    <m/>
    <m/>
    <x v="10"/>
    <d v="1899-12-30T12:30:00"/>
    <m/>
    <m/>
    <m/>
    <m/>
    <e v="#NAME?"/>
  </r>
  <r>
    <m/>
    <m/>
    <m/>
    <m/>
    <m/>
    <m/>
    <m/>
    <m/>
    <m/>
    <m/>
    <m/>
    <m/>
    <x v="8"/>
    <m/>
    <m/>
    <m/>
    <m/>
    <x v="76"/>
    <d v="1899-12-30T15:40:00"/>
    <m/>
    <m/>
    <m/>
    <m/>
    <e v="#NAME?"/>
  </r>
  <r>
    <s v="RTA/BIC/SCP/201800004"/>
    <s v="Narva-Bicholim- Sankhali-Mapusa and back."/>
    <s v="Regular Permit"/>
    <d v="2018-03-29T00:00:00"/>
    <d v="2023-03-28T00:00:00"/>
    <s v="Apeksha Gaonkar"/>
    <s v="Konatiwada, Narva, Bicholim,Goa"/>
    <m/>
    <s v="GA04T 4838"/>
    <s v="Mini Bus"/>
    <n v="32"/>
    <n v="12"/>
    <x v="73"/>
    <m/>
    <m/>
    <m/>
    <m/>
    <x v="0"/>
    <d v="1899-12-30T06:30:00"/>
    <m/>
    <m/>
    <m/>
    <m/>
    <e v="#NAME?"/>
  </r>
  <r>
    <m/>
    <m/>
    <m/>
    <m/>
    <m/>
    <m/>
    <m/>
    <m/>
    <m/>
    <m/>
    <m/>
    <m/>
    <x v="1"/>
    <m/>
    <m/>
    <m/>
    <m/>
    <x v="3"/>
    <d v="1899-12-30T07:10:00"/>
    <m/>
    <m/>
    <m/>
    <m/>
    <e v="#NAME?"/>
  </r>
  <r>
    <m/>
    <m/>
    <m/>
    <m/>
    <m/>
    <m/>
    <m/>
    <m/>
    <m/>
    <m/>
    <m/>
    <m/>
    <x v="4"/>
    <m/>
    <m/>
    <m/>
    <m/>
    <x v="16"/>
    <d v="1899-12-30T08:15:00"/>
    <m/>
    <m/>
    <m/>
    <m/>
    <e v="#NAME?"/>
  </r>
  <r>
    <m/>
    <m/>
    <m/>
    <m/>
    <m/>
    <m/>
    <m/>
    <m/>
    <m/>
    <m/>
    <m/>
    <m/>
    <x v="15"/>
    <m/>
    <m/>
    <m/>
    <m/>
    <x v="3"/>
    <d v="1899-12-30T10:00:00"/>
    <m/>
    <m/>
    <m/>
    <m/>
    <e v="#NAME?"/>
  </r>
  <r>
    <m/>
    <m/>
    <m/>
    <m/>
    <m/>
    <m/>
    <m/>
    <m/>
    <m/>
    <m/>
    <m/>
    <m/>
    <x v="4"/>
    <m/>
    <m/>
    <m/>
    <m/>
    <x v="0"/>
    <d v="1899-12-30T11:40:00"/>
    <m/>
    <m/>
    <m/>
    <m/>
    <e v="#NAME?"/>
  </r>
  <r>
    <m/>
    <m/>
    <m/>
    <m/>
    <m/>
    <m/>
    <m/>
    <m/>
    <m/>
    <m/>
    <m/>
    <m/>
    <x v="1"/>
    <m/>
    <m/>
    <m/>
    <m/>
    <x v="74"/>
    <d v="1899-12-30T12:40:00"/>
    <m/>
    <m/>
    <m/>
    <m/>
    <e v="#NAME?"/>
  </r>
  <r>
    <m/>
    <m/>
    <m/>
    <m/>
    <m/>
    <m/>
    <m/>
    <m/>
    <m/>
    <m/>
    <m/>
    <m/>
    <x v="73"/>
    <m/>
    <m/>
    <m/>
    <m/>
    <x v="0"/>
    <d v="1899-12-30T13:45:00"/>
    <m/>
    <m/>
    <m/>
    <m/>
    <e v="#NAME?"/>
  </r>
  <r>
    <m/>
    <m/>
    <m/>
    <m/>
    <m/>
    <m/>
    <m/>
    <m/>
    <m/>
    <m/>
    <m/>
    <m/>
    <x v="1"/>
    <m/>
    <m/>
    <m/>
    <m/>
    <x v="3"/>
    <d v="1899-12-30T14:15:00"/>
    <m/>
    <m/>
    <m/>
    <m/>
    <e v="#NAME?"/>
  </r>
  <r>
    <m/>
    <m/>
    <m/>
    <m/>
    <m/>
    <m/>
    <m/>
    <m/>
    <m/>
    <m/>
    <m/>
    <m/>
    <x v="4"/>
    <m/>
    <m/>
    <m/>
    <m/>
    <x v="16"/>
    <d v="1899-12-30T15:40:00"/>
    <m/>
    <m/>
    <m/>
    <m/>
    <e v="#NAME?"/>
  </r>
  <r>
    <m/>
    <m/>
    <m/>
    <m/>
    <m/>
    <m/>
    <m/>
    <m/>
    <m/>
    <m/>
    <m/>
    <m/>
    <x v="15"/>
    <m/>
    <m/>
    <m/>
    <m/>
    <x v="74"/>
    <d v="1899-12-30T17:00:00"/>
    <m/>
    <m/>
    <m/>
    <m/>
    <e v="#NAME?"/>
  </r>
  <r>
    <m/>
    <m/>
    <m/>
    <m/>
    <m/>
    <m/>
    <m/>
    <m/>
    <m/>
    <m/>
    <m/>
    <m/>
    <x v="1"/>
    <m/>
    <m/>
    <m/>
    <m/>
    <x v="77"/>
    <d v="1899-12-30T17:45:00"/>
    <m/>
    <m/>
    <m/>
    <m/>
    <e v="#NAME?"/>
  </r>
  <r>
    <m/>
    <m/>
    <m/>
    <m/>
    <m/>
    <m/>
    <m/>
    <m/>
    <m/>
    <m/>
    <m/>
    <m/>
    <x v="73"/>
    <m/>
    <m/>
    <m/>
    <m/>
    <x v="0"/>
    <d v="1899-12-30T18:30:00"/>
    <m/>
    <m/>
    <m/>
    <m/>
    <e v="#NAME?"/>
  </r>
  <r>
    <m/>
    <m/>
    <m/>
    <m/>
    <m/>
    <m/>
    <m/>
    <m/>
    <m/>
    <m/>
    <m/>
    <m/>
    <x v="1"/>
    <m/>
    <m/>
    <m/>
    <m/>
    <x v="78"/>
    <d v="1899-12-30T19:15:00"/>
    <m/>
    <m/>
    <m/>
    <m/>
    <e v="#NAME?"/>
  </r>
  <r>
    <s v="RTA/BIC/SCP/201300050"/>
    <s v=" SAL TO PANAJI, MAPUSA TO PANAJI &amp; BACK"/>
    <s v="Regular Permit"/>
    <d v="2018-01-31T00:00:00"/>
    <d v="2023-01-30T00:00:00"/>
    <s v="Deu Madhukar Raut"/>
    <s v=" Varchawada , Sal, Bicholim Goa"/>
    <m/>
    <s v="GA01U 2234"/>
    <s v="Mini Bus"/>
    <n v="27"/>
    <n v="11"/>
    <x v="63"/>
    <m/>
    <m/>
    <m/>
    <m/>
    <x v="10"/>
    <d v="1899-12-30T07:00:00"/>
    <m/>
    <m/>
    <m/>
    <m/>
    <e v="#NAME?"/>
  </r>
  <r>
    <m/>
    <m/>
    <m/>
    <m/>
    <m/>
    <m/>
    <m/>
    <m/>
    <m/>
    <m/>
    <m/>
    <m/>
    <x v="8"/>
    <m/>
    <m/>
    <m/>
    <m/>
    <x v="3"/>
    <d v="1899-12-30T08:45:00"/>
    <m/>
    <m/>
    <m/>
    <m/>
    <e v="#NAME?"/>
  </r>
  <r>
    <m/>
    <m/>
    <m/>
    <m/>
    <m/>
    <m/>
    <m/>
    <m/>
    <m/>
    <m/>
    <m/>
    <m/>
    <x v="4"/>
    <m/>
    <m/>
    <m/>
    <m/>
    <x v="10"/>
    <d v="1899-12-30T09:40:00"/>
    <m/>
    <m/>
    <m/>
    <m/>
    <e v="#NAME?"/>
  </r>
  <r>
    <m/>
    <m/>
    <m/>
    <m/>
    <m/>
    <m/>
    <m/>
    <m/>
    <m/>
    <m/>
    <m/>
    <m/>
    <x v="8"/>
    <m/>
    <m/>
    <m/>
    <m/>
    <x v="39"/>
    <d v="1899-12-30T10:35:00"/>
    <m/>
    <m/>
    <m/>
    <m/>
    <e v="#NAME?"/>
  </r>
  <r>
    <m/>
    <m/>
    <m/>
    <m/>
    <m/>
    <m/>
    <m/>
    <m/>
    <m/>
    <m/>
    <m/>
    <m/>
    <x v="38"/>
    <m/>
    <m/>
    <m/>
    <m/>
    <x v="65"/>
    <d v="1899-12-30T11:00:00"/>
    <m/>
    <m/>
    <m/>
    <m/>
    <e v="#NAME?"/>
  </r>
  <r>
    <m/>
    <m/>
    <m/>
    <m/>
    <m/>
    <m/>
    <m/>
    <m/>
    <m/>
    <m/>
    <m/>
    <m/>
    <x v="63"/>
    <m/>
    <m/>
    <m/>
    <m/>
    <x v="3"/>
    <d v="1899-12-30T13:00:00"/>
    <m/>
    <m/>
    <m/>
    <m/>
    <e v="#NAME?"/>
  </r>
  <r>
    <m/>
    <m/>
    <m/>
    <m/>
    <m/>
    <m/>
    <m/>
    <m/>
    <m/>
    <m/>
    <m/>
    <m/>
    <x v="4"/>
    <m/>
    <m/>
    <m/>
    <m/>
    <x v="10"/>
    <d v="1899-12-30T17:20:00"/>
    <m/>
    <m/>
    <m/>
    <m/>
    <e v="#NAME?"/>
  </r>
  <r>
    <m/>
    <m/>
    <m/>
    <m/>
    <m/>
    <m/>
    <m/>
    <m/>
    <m/>
    <m/>
    <m/>
    <m/>
    <x v="8"/>
    <m/>
    <m/>
    <m/>
    <m/>
    <x v="65"/>
    <d v="1899-12-30T16:55:00"/>
    <m/>
    <m/>
    <m/>
    <m/>
    <e v="#NAME?"/>
  </r>
  <r>
    <s v="RTA/BIC/SCP/201300063"/>
    <s v="NANELI- VALPOI-PANAJI &amp; BACK VIA BICHOLIM-MAPUSA"/>
    <s v="Regular Permit"/>
    <d v="2018-02-07T00:00:00"/>
    <d v="2023-02-06T00:00:00"/>
    <s v="Giridhar Gawas"/>
    <s v="Temwada, Sarvan Bicholim Goa_x000a_"/>
    <m/>
    <s v="GA01U 3485"/>
    <s v="Mini Bus"/>
    <n v="27"/>
    <n v="10"/>
    <x v="77"/>
    <m/>
    <m/>
    <m/>
    <m/>
    <x v="9"/>
    <d v="1899-12-30T07:10:00"/>
    <m/>
    <m/>
    <m/>
    <m/>
    <e v="#NAME?"/>
  </r>
  <r>
    <m/>
    <m/>
    <m/>
    <m/>
    <m/>
    <m/>
    <m/>
    <m/>
    <m/>
    <m/>
    <m/>
    <m/>
    <x v="9"/>
    <m/>
    <m/>
    <m/>
    <m/>
    <x v="10"/>
    <d v="1899-12-30T07:40:00"/>
    <m/>
    <m/>
    <m/>
    <m/>
    <e v="#NAME?"/>
  </r>
  <r>
    <m/>
    <m/>
    <m/>
    <m/>
    <m/>
    <m/>
    <m/>
    <m/>
    <m/>
    <m/>
    <m/>
    <m/>
    <x v="8"/>
    <m/>
    <m/>
    <m/>
    <m/>
    <x v="79"/>
    <d v="1899-12-30T10:00:00"/>
    <m/>
    <m/>
    <m/>
    <m/>
    <e v="#NAME?"/>
  </r>
  <r>
    <m/>
    <m/>
    <m/>
    <m/>
    <m/>
    <m/>
    <m/>
    <m/>
    <m/>
    <m/>
    <m/>
    <m/>
    <x v="78"/>
    <m/>
    <m/>
    <m/>
    <m/>
    <x v="10"/>
    <d v="1899-12-30T12:45:00"/>
    <m/>
    <m/>
    <m/>
    <m/>
    <e v="#NAME?"/>
  </r>
  <r>
    <m/>
    <m/>
    <m/>
    <m/>
    <m/>
    <m/>
    <m/>
    <m/>
    <m/>
    <m/>
    <m/>
    <m/>
    <x v="8"/>
    <m/>
    <m/>
    <m/>
    <m/>
    <x v="80"/>
    <d v="1899-12-30T17:50:00"/>
    <m/>
    <m/>
    <m/>
    <m/>
    <e v="#NAME?"/>
  </r>
  <r>
    <s v="B/178/12"/>
    <m/>
    <m/>
    <m/>
    <m/>
    <m/>
    <m/>
    <m/>
    <s v="GA01U 2699"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s v="BICH/130/09"/>
    <m/>
    <m/>
    <m/>
    <m/>
    <m/>
    <m/>
    <m/>
    <s v="GA04T 1130"/>
    <m/>
    <m/>
    <m/>
    <x v="79"/>
    <m/>
    <m/>
    <m/>
    <m/>
    <x v="35"/>
    <d v="1899-12-30T07:45:00"/>
    <m/>
    <m/>
    <m/>
    <m/>
    <e v="#NAME?"/>
  </r>
  <r>
    <m/>
    <m/>
    <m/>
    <m/>
    <m/>
    <m/>
    <m/>
    <m/>
    <m/>
    <m/>
    <m/>
    <m/>
    <x v="8"/>
    <m/>
    <m/>
    <m/>
    <m/>
    <x v="35"/>
    <d v="1899-12-30T11:15:00"/>
    <m/>
    <m/>
    <m/>
    <m/>
    <e v="#NAME?"/>
  </r>
  <r>
    <m/>
    <m/>
    <m/>
    <m/>
    <m/>
    <m/>
    <m/>
    <m/>
    <m/>
    <m/>
    <m/>
    <m/>
    <x v="80"/>
    <m/>
    <m/>
    <m/>
    <m/>
    <x v="35"/>
    <d v="1899-12-30T15:00:00"/>
    <m/>
    <m/>
    <m/>
    <m/>
    <e v="#NAME?"/>
  </r>
  <r>
    <m/>
    <m/>
    <m/>
    <m/>
    <m/>
    <m/>
    <m/>
    <m/>
    <m/>
    <m/>
    <m/>
    <m/>
    <x v="80"/>
    <m/>
    <m/>
    <m/>
    <m/>
    <x v="35"/>
    <d v="1899-12-30T16:35:00"/>
    <m/>
    <m/>
    <m/>
    <m/>
    <e v="#NAME?"/>
  </r>
  <r>
    <m/>
    <m/>
    <m/>
    <m/>
    <m/>
    <m/>
    <m/>
    <m/>
    <m/>
    <m/>
    <m/>
    <m/>
    <x v="8"/>
    <s v="Pissurlem"/>
    <m/>
    <m/>
    <m/>
    <x v="0"/>
    <d v="1899-12-30T17:45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s v="BICH/204/16"/>
    <m/>
    <m/>
    <m/>
    <m/>
    <m/>
    <m/>
    <m/>
    <s v="GA04T 4338"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s v="RTA/BIC/SCP/2019000004"/>
    <m/>
    <m/>
    <m/>
    <m/>
    <m/>
    <m/>
    <m/>
    <s v="GA09U 2162"/>
    <m/>
    <m/>
    <m/>
    <x v="57"/>
    <m/>
    <m/>
    <m/>
    <m/>
    <x v="35"/>
    <d v="1899-12-30T07:10:00"/>
    <m/>
    <m/>
    <m/>
    <m/>
    <e v="#NAME?"/>
  </r>
  <r>
    <m/>
    <m/>
    <m/>
    <m/>
    <m/>
    <m/>
    <m/>
    <m/>
    <m/>
    <m/>
    <m/>
    <m/>
    <x v="9"/>
    <m/>
    <m/>
    <m/>
    <m/>
    <x v="35"/>
    <d v="1899-12-30T07:40:00"/>
    <m/>
    <m/>
    <m/>
    <m/>
    <e v="#NAME?"/>
  </r>
  <r>
    <m/>
    <m/>
    <m/>
    <m/>
    <m/>
    <m/>
    <m/>
    <m/>
    <m/>
    <m/>
    <m/>
    <m/>
    <x v="8"/>
    <m/>
    <m/>
    <m/>
    <m/>
    <x v="35"/>
    <d v="1899-12-30T11:25:00"/>
    <m/>
    <m/>
    <m/>
    <m/>
    <e v="#NAME?"/>
  </r>
  <r>
    <m/>
    <m/>
    <m/>
    <m/>
    <m/>
    <m/>
    <m/>
    <m/>
    <m/>
    <m/>
    <m/>
    <m/>
    <x v="9"/>
    <m/>
    <m/>
    <m/>
    <m/>
    <x v="35"/>
    <d v="1899-12-30T14:10:00"/>
    <m/>
    <m/>
    <m/>
    <m/>
    <e v="#NAME?"/>
  </r>
  <r>
    <m/>
    <m/>
    <m/>
    <m/>
    <m/>
    <m/>
    <m/>
    <m/>
    <m/>
    <m/>
    <m/>
    <m/>
    <x v="9"/>
    <m/>
    <m/>
    <m/>
    <m/>
    <x v="35"/>
    <d v="1899-12-30T15:20:00"/>
    <m/>
    <m/>
    <m/>
    <m/>
    <e v="#NAME?"/>
  </r>
  <r>
    <m/>
    <m/>
    <m/>
    <m/>
    <m/>
    <m/>
    <m/>
    <m/>
    <m/>
    <m/>
    <m/>
    <m/>
    <x v="8"/>
    <m/>
    <m/>
    <m/>
    <m/>
    <x v="35"/>
    <d v="1899-12-30T15:50:00"/>
    <m/>
    <m/>
    <m/>
    <m/>
    <e v="#NAME?"/>
  </r>
  <r>
    <m/>
    <m/>
    <m/>
    <m/>
    <m/>
    <m/>
    <m/>
    <m/>
    <m/>
    <m/>
    <m/>
    <m/>
    <x v="9"/>
    <m/>
    <m/>
    <m/>
    <m/>
    <x v="35"/>
    <d v="1899-12-30T18:20:00"/>
    <m/>
    <m/>
    <m/>
    <m/>
    <e v="#NAME?"/>
  </r>
  <r>
    <s v="RTA/BIC/TMP/201900071"/>
    <m/>
    <m/>
    <m/>
    <m/>
    <m/>
    <m/>
    <m/>
    <s v="GA03N 6505"/>
    <m/>
    <m/>
    <m/>
    <x v="0"/>
    <m/>
    <m/>
    <m/>
    <m/>
    <x v="35"/>
    <d v="1899-12-30T06:45:00"/>
    <m/>
    <m/>
    <m/>
    <m/>
    <e v="#NAME?"/>
  </r>
  <r>
    <m/>
    <m/>
    <m/>
    <m/>
    <m/>
    <m/>
    <m/>
    <m/>
    <m/>
    <m/>
    <m/>
    <m/>
    <x v="1"/>
    <m/>
    <m/>
    <m/>
    <m/>
    <x v="35"/>
    <d v="1899-12-30T07:25:00"/>
    <m/>
    <m/>
    <m/>
    <m/>
    <e v="#NAME?"/>
  </r>
  <r>
    <m/>
    <m/>
    <m/>
    <m/>
    <m/>
    <m/>
    <m/>
    <m/>
    <m/>
    <m/>
    <m/>
    <m/>
    <x v="34"/>
    <m/>
    <m/>
    <m/>
    <m/>
    <x v="35"/>
    <d v="1899-12-30T08:10:00"/>
    <m/>
    <m/>
    <m/>
    <m/>
    <e v="#NAME?"/>
  </r>
  <r>
    <m/>
    <m/>
    <m/>
    <m/>
    <m/>
    <m/>
    <m/>
    <m/>
    <m/>
    <m/>
    <m/>
    <m/>
    <x v="8"/>
    <m/>
    <m/>
    <m/>
    <m/>
    <x v="35"/>
    <d v="1899-12-30T12:20:00"/>
    <m/>
    <m/>
    <m/>
    <m/>
    <e v="#NAME?"/>
  </r>
  <r>
    <m/>
    <m/>
    <m/>
    <m/>
    <m/>
    <m/>
    <m/>
    <m/>
    <m/>
    <m/>
    <m/>
    <m/>
    <x v="34"/>
    <m/>
    <m/>
    <m/>
    <m/>
    <x v="35"/>
    <d v="1899-12-30T14:00:00"/>
    <m/>
    <m/>
    <m/>
    <m/>
    <e v="#NAME?"/>
  </r>
  <r>
    <m/>
    <m/>
    <m/>
    <m/>
    <m/>
    <m/>
    <m/>
    <m/>
    <m/>
    <m/>
    <m/>
    <m/>
    <x v="8"/>
    <m/>
    <m/>
    <m/>
    <m/>
    <x v="81"/>
    <d v="1899-12-30T16:50:00"/>
    <m/>
    <m/>
    <m/>
    <m/>
    <e v="#NAME?"/>
  </r>
  <r>
    <s v="RTA/BIC/TP/201800007"/>
    <m/>
    <m/>
    <m/>
    <m/>
    <m/>
    <m/>
    <m/>
    <s v="GA04T 9192"/>
    <m/>
    <m/>
    <m/>
    <x v="81"/>
    <m/>
    <m/>
    <m/>
    <m/>
    <x v="35"/>
    <d v="1899-12-30T07:00:00"/>
    <m/>
    <m/>
    <m/>
    <m/>
    <e v="#NAME?"/>
  </r>
  <r>
    <m/>
    <m/>
    <m/>
    <m/>
    <m/>
    <m/>
    <m/>
    <m/>
    <m/>
    <m/>
    <m/>
    <m/>
    <x v="16"/>
    <m/>
    <m/>
    <m/>
    <m/>
    <x v="82"/>
    <d v="1899-12-30T09:05:00"/>
    <m/>
    <m/>
    <m/>
    <m/>
    <e v="#NAME?"/>
  </r>
  <r>
    <m/>
    <m/>
    <m/>
    <m/>
    <m/>
    <m/>
    <m/>
    <m/>
    <m/>
    <m/>
    <m/>
    <m/>
    <x v="82"/>
    <m/>
    <m/>
    <m/>
    <m/>
    <x v="17"/>
    <d v="1899-12-30T10:30:00"/>
    <m/>
    <m/>
    <m/>
    <m/>
    <e v="#NAME?"/>
  </r>
  <r>
    <m/>
    <m/>
    <m/>
    <m/>
    <m/>
    <m/>
    <m/>
    <m/>
    <m/>
    <m/>
    <m/>
    <m/>
    <x v="16"/>
    <s v="Sarvan"/>
    <m/>
    <m/>
    <m/>
    <x v="82"/>
    <d v="1899-12-30T12:45:00"/>
    <m/>
    <m/>
    <m/>
    <m/>
    <e v="#NAME?"/>
  </r>
  <r>
    <m/>
    <m/>
    <m/>
    <m/>
    <m/>
    <m/>
    <m/>
    <m/>
    <m/>
    <m/>
    <m/>
    <m/>
    <x v="82"/>
    <m/>
    <m/>
    <m/>
    <m/>
    <x v="3"/>
    <d v="1899-12-30T14:15:00"/>
    <m/>
    <m/>
    <m/>
    <m/>
    <e v="#NAME?"/>
  </r>
  <r>
    <m/>
    <m/>
    <m/>
    <m/>
    <m/>
    <m/>
    <m/>
    <m/>
    <m/>
    <m/>
    <m/>
    <m/>
    <x v="4"/>
    <s v="Dodamarg"/>
    <m/>
    <m/>
    <m/>
    <x v="56"/>
    <d v="1899-12-30T16:30:00"/>
    <m/>
    <m/>
    <m/>
    <m/>
    <e v="#NAME?"/>
  </r>
  <r>
    <m/>
    <m/>
    <m/>
    <m/>
    <m/>
    <m/>
    <m/>
    <m/>
    <m/>
    <m/>
    <m/>
    <m/>
    <x v="82"/>
    <s v="Dodamarg"/>
    <m/>
    <m/>
    <m/>
    <x v="3"/>
    <d v="1899-12-30T17:30:00"/>
    <m/>
    <m/>
    <m/>
    <m/>
    <e v="#NAME?"/>
  </r>
  <r>
    <m/>
    <m/>
    <m/>
    <m/>
    <m/>
    <m/>
    <m/>
    <m/>
    <m/>
    <m/>
    <m/>
    <m/>
    <x v="4"/>
    <s v="Dodamarg"/>
    <m/>
    <m/>
    <m/>
    <x v="83"/>
    <d v="1899-12-30T19:15:00"/>
    <m/>
    <m/>
    <m/>
    <m/>
    <e v="#NAME?"/>
  </r>
  <r>
    <s v="RTA/BIC/SCP/201900001"/>
    <m/>
    <m/>
    <m/>
    <m/>
    <m/>
    <m/>
    <m/>
    <s v="GA04T 5310"/>
    <m/>
    <m/>
    <m/>
    <x v="59"/>
    <m/>
    <m/>
    <m/>
    <m/>
    <x v="9"/>
    <d v="1899-12-30T08:00:00"/>
    <m/>
    <m/>
    <m/>
    <m/>
    <e v="#NAME?"/>
  </r>
  <r>
    <m/>
    <m/>
    <m/>
    <m/>
    <m/>
    <m/>
    <m/>
    <m/>
    <m/>
    <m/>
    <m/>
    <m/>
    <x v="9"/>
    <m/>
    <m/>
    <m/>
    <m/>
    <x v="10"/>
    <d v="1899-12-30T08:45:00"/>
    <m/>
    <m/>
    <m/>
    <m/>
    <e v="#NAME?"/>
  </r>
  <r>
    <m/>
    <m/>
    <m/>
    <m/>
    <m/>
    <m/>
    <m/>
    <m/>
    <m/>
    <m/>
    <m/>
    <m/>
    <x v="8"/>
    <m/>
    <m/>
    <m/>
    <m/>
    <x v="9"/>
    <d v="1899-12-30T11:05:00"/>
    <m/>
    <m/>
    <m/>
    <m/>
    <e v="#NAME?"/>
  </r>
  <r>
    <m/>
    <m/>
    <m/>
    <m/>
    <m/>
    <m/>
    <m/>
    <m/>
    <m/>
    <m/>
    <m/>
    <m/>
    <x v="59"/>
    <m/>
    <m/>
    <m/>
    <m/>
    <x v="35"/>
    <d v="1899-12-30T13:25:00"/>
    <m/>
    <m/>
    <m/>
    <m/>
    <e v="#NAME?"/>
  </r>
  <r>
    <m/>
    <m/>
    <m/>
    <m/>
    <m/>
    <m/>
    <m/>
    <m/>
    <m/>
    <m/>
    <m/>
    <m/>
    <x v="59"/>
    <m/>
    <m/>
    <m/>
    <m/>
    <x v="9"/>
    <d v="1899-12-30T14:10:00"/>
    <m/>
    <m/>
    <m/>
    <m/>
    <e v="#NAME?"/>
  </r>
  <r>
    <m/>
    <m/>
    <m/>
    <m/>
    <m/>
    <m/>
    <m/>
    <m/>
    <m/>
    <m/>
    <m/>
    <m/>
    <x v="9"/>
    <m/>
    <m/>
    <m/>
    <m/>
    <x v="10"/>
    <d v="1899-12-30T14:45:00"/>
    <m/>
    <m/>
    <m/>
    <m/>
    <e v="#NAME?"/>
  </r>
  <r>
    <m/>
    <m/>
    <m/>
    <m/>
    <m/>
    <m/>
    <m/>
    <m/>
    <m/>
    <m/>
    <m/>
    <m/>
    <x v="8"/>
    <m/>
    <m/>
    <m/>
    <m/>
    <x v="9"/>
    <d v="1899-12-30T17:30:00"/>
    <m/>
    <m/>
    <m/>
    <m/>
    <e v="#NAME?"/>
  </r>
  <r>
    <m/>
    <m/>
    <m/>
    <m/>
    <m/>
    <m/>
    <m/>
    <m/>
    <m/>
    <m/>
    <m/>
    <m/>
    <x v="9"/>
    <m/>
    <m/>
    <m/>
    <m/>
    <x v="60"/>
    <d v="1899-12-30T20:00:00"/>
    <m/>
    <m/>
    <m/>
    <m/>
    <e v="#NAME?"/>
  </r>
  <r>
    <s v="RTA/BIC/SCP/201300024"/>
    <m/>
    <m/>
    <m/>
    <m/>
    <m/>
    <m/>
    <m/>
    <s v="GA04T 6021"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8"/>
    <s v="Bye pass Mapusa"/>
    <m/>
    <m/>
    <m/>
    <x v="9"/>
    <d v="1899-12-30T08:30:00"/>
    <m/>
    <m/>
    <m/>
    <m/>
    <e v="#NAME?"/>
  </r>
  <r>
    <m/>
    <m/>
    <m/>
    <m/>
    <m/>
    <m/>
    <m/>
    <m/>
    <m/>
    <m/>
    <m/>
    <m/>
    <x v="9"/>
    <s v="Mapusa KTC B/s"/>
    <m/>
    <m/>
    <m/>
    <x v="10"/>
    <d v="1899-12-30T10:35:00"/>
    <m/>
    <m/>
    <m/>
    <m/>
    <e v="#NAME?"/>
  </r>
  <r>
    <m/>
    <m/>
    <m/>
    <m/>
    <m/>
    <m/>
    <m/>
    <m/>
    <m/>
    <m/>
    <m/>
    <m/>
    <x v="8"/>
    <s v="Bye pass Mapusa"/>
    <m/>
    <m/>
    <m/>
    <x v="9"/>
    <d v="1899-12-30T12:45:00"/>
    <m/>
    <m/>
    <m/>
    <m/>
    <e v="#NAME?"/>
  </r>
  <r>
    <m/>
    <m/>
    <m/>
    <m/>
    <m/>
    <m/>
    <m/>
    <m/>
    <m/>
    <m/>
    <m/>
    <m/>
    <x v="9"/>
    <m/>
    <m/>
    <m/>
    <m/>
    <x v="32"/>
    <d v="1899-12-30T15:30:00"/>
    <m/>
    <m/>
    <m/>
    <m/>
    <e v="#NAME?"/>
  </r>
  <r>
    <m/>
    <m/>
    <m/>
    <m/>
    <m/>
    <m/>
    <m/>
    <m/>
    <m/>
    <m/>
    <m/>
    <m/>
    <x v="32"/>
    <m/>
    <m/>
    <m/>
    <m/>
    <x v="9"/>
    <d v="1899-12-30T16:00:00"/>
    <m/>
    <m/>
    <m/>
    <m/>
    <e v="#NAME?"/>
  </r>
  <r>
    <m/>
    <m/>
    <m/>
    <m/>
    <m/>
    <m/>
    <m/>
    <m/>
    <m/>
    <m/>
    <m/>
    <m/>
    <x v="9"/>
    <s v="Advoi"/>
    <m/>
    <m/>
    <m/>
    <x v="3"/>
    <d v="1899-12-30T16:35:00"/>
    <m/>
    <m/>
    <m/>
    <m/>
    <e v="#NAME?"/>
  </r>
  <r>
    <m/>
    <m/>
    <m/>
    <m/>
    <m/>
    <m/>
    <m/>
    <m/>
    <m/>
    <m/>
    <m/>
    <m/>
    <x v="4"/>
    <m/>
    <m/>
    <m/>
    <m/>
    <x v="33"/>
    <d v="1899-12-30T19:00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s v="BICH/149/12"/>
    <m/>
    <m/>
    <m/>
    <m/>
    <m/>
    <m/>
    <m/>
    <s v="GA04T 2496"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s v="BICH/181/2013"/>
    <m/>
    <m/>
    <m/>
    <m/>
    <m/>
    <m/>
    <m/>
    <s v="GA04T 0901"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s v="RTA/BIC/SCP/201300024"/>
    <m/>
    <m/>
    <m/>
    <m/>
    <m/>
    <m/>
    <m/>
    <s v="GA04T 6021"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s v="BICH/134/10"/>
    <m/>
    <m/>
    <m/>
    <m/>
    <m/>
    <m/>
    <m/>
    <s v="GA04T 1908"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s v="BICH/59/04"/>
    <m/>
    <m/>
    <m/>
    <m/>
    <m/>
    <m/>
    <m/>
    <s v="GA01U 2309"/>
    <m/>
    <m/>
    <m/>
    <x v="83"/>
    <m/>
    <m/>
    <m/>
    <m/>
    <x v="35"/>
    <d v="1899-12-30T07:30:00"/>
    <m/>
    <m/>
    <m/>
    <m/>
    <e v="#NAME?"/>
  </r>
  <r>
    <m/>
    <m/>
    <m/>
    <m/>
    <m/>
    <m/>
    <m/>
    <m/>
    <m/>
    <m/>
    <m/>
    <m/>
    <x v="9"/>
    <m/>
    <m/>
    <m/>
    <m/>
    <x v="35"/>
    <d v="1899-12-30T07:45:00"/>
    <m/>
    <m/>
    <m/>
    <m/>
    <e v="#NAME?"/>
  </r>
  <r>
    <m/>
    <m/>
    <m/>
    <m/>
    <m/>
    <m/>
    <m/>
    <m/>
    <m/>
    <m/>
    <m/>
    <m/>
    <x v="28"/>
    <m/>
    <m/>
    <m/>
    <m/>
    <x v="35"/>
    <d v="1899-12-30T09:25:00"/>
    <m/>
    <m/>
    <m/>
    <m/>
    <e v="#NAME?"/>
  </r>
  <r>
    <m/>
    <m/>
    <m/>
    <m/>
    <m/>
    <m/>
    <m/>
    <m/>
    <m/>
    <m/>
    <m/>
    <m/>
    <x v="9"/>
    <m/>
    <m/>
    <m/>
    <m/>
    <x v="35"/>
    <d v="1899-12-30T11:05:00"/>
    <m/>
    <m/>
    <m/>
    <m/>
    <e v="#NAME?"/>
  </r>
  <r>
    <m/>
    <m/>
    <m/>
    <m/>
    <m/>
    <m/>
    <m/>
    <m/>
    <m/>
    <m/>
    <m/>
    <m/>
    <x v="28"/>
    <m/>
    <m/>
    <m/>
    <m/>
    <x v="35"/>
    <d v="1899-12-30T13:15:00"/>
    <m/>
    <m/>
    <m/>
    <m/>
    <e v="#NAME?"/>
  </r>
  <r>
    <m/>
    <m/>
    <m/>
    <m/>
    <m/>
    <m/>
    <m/>
    <m/>
    <m/>
    <m/>
    <m/>
    <m/>
    <x v="9"/>
    <m/>
    <m/>
    <m/>
    <m/>
    <x v="35"/>
    <d v="1899-12-30T15:05:00"/>
    <m/>
    <m/>
    <m/>
    <m/>
    <e v="#NAME?"/>
  </r>
  <r>
    <m/>
    <m/>
    <m/>
    <m/>
    <m/>
    <m/>
    <m/>
    <m/>
    <m/>
    <m/>
    <m/>
    <m/>
    <x v="28"/>
    <m/>
    <m/>
    <m/>
    <m/>
    <x v="35"/>
    <d v="1899-12-30T18:55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s v="RTA/BIC/TMP/202000035"/>
    <m/>
    <m/>
    <m/>
    <m/>
    <m/>
    <m/>
    <m/>
    <s v="GA01U 2065"/>
    <m/>
    <m/>
    <m/>
    <x v="84"/>
    <s v="Bagwada"/>
    <m/>
    <m/>
    <m/>
    <x v="35"/>
    <d v="1899-12-30T06:45:00"/>
    <m/>
    <m/>
    <m/>
    <m/>
    <e v="#NAME?"/>
  </r>
  <r>
    <m/>
    <m/>
    <m/>
    <m/>
    <m/>
    <m/>
    <m/>
    <m/>
    <m/>
    <m/>
    <m/>
    <m/>
    <x v="85"/>
    <s v="Sarvan"/>
    <m/>
    <m/>
    <m/>
    <x v="35"/>
    <d v="1899-12-30T07:40:00"/>
    <m/>
    <m/>
    <m/>
    <m/>
    <e v="#NAME?"/>
  </r>
  <r>
    <m/>
    <m/>
    <m/>
    <m/>
    <m/>
    <m/>
    <m/>
    <m/>
    <m/>
    <m/>
    <m/>
    <m/>
    <x v="86"/>
    <m/>
    <m/>
    <m/>
    <m/>
    <x v="35"/>
    <d v="1899-12-30T09:30:00"/>
    <m/>
    <m/>
    <m/>
    <m/>
    <e v="#NAME?"/>
  </r>
  <r>
    <m/>
    <m/>
    <m/>
    <m/>
    <m/>
    <m/>
    <m/>
    <m/>
    <m/>
    <m/>
    <m/>
    <m/>
    <x v="4"/>
    <m/>
    <m/>
    <m/>
    <m/>
    <x v="35"/>
    <d v="1899-12-30T09:15:00"/>
    <m/>
    <m/>
    <m/>
    <m/>
    <e v="#NAME?"/>
  </r>
  <r>
    <m/>
    <m/>
    <m/>
    <m/>
    <m/>
    <m/>
    <m/>
    <m/>
    <m/>
    <m/>
    <m/>
    <m/>
    <x v="85"/>
    <m/>
    <m/>
    <m/>
    <m/>
    <x v="35"/>
    <d v="1899-12-30T10:20:00"/>
    <m/>
    <m/>
    <m/>
    <m/>
    <e v="#NAME?"/>
  </r>
  <r>
    <m/>
    <m/>
    <m/>
    <m/>
    <m/>
    <m/>
    <m/>
    <m/>
    <m/>
    <m/>
    <m/>
    <m/>
    <x v="4"/>
    <m/>
    <m/>
    <m/>
    <m/>
    <x v="35"/>
    <d v="1899-12-30T12:00:00"/>
    <m/>
    <m/>
    <m/>
    <m/>
    <e v="#NAME?"/>
  </r>
  <r>
    <m/>
    <m/>
    <m/>
    <m/>
    <m/>
    <m/>
    <m/>
    <m/>
    <m/>
    <m/>
    <m/>
    <m/>
    <x v="86"/>
    <m/>
    <m/>
    <m/>
    <m/>
    <x v="35"/>
    <d v="1899-12-30T13:20:00"/>
    <m/>
    <m/>
    <m/>
    <m/>
    <e v="#NAME?"/>
  </r>
  <r>
    <m/>
    <m/>
    <m/>
    <m/>
    <m/>
    <m/>
    <m/>
    <m/>
    <m/>
    <m/>
    <m/>
    <m/>
    <x v="85"/>
    <m/>
    <m/>
    <m/>
    <m/>
    <x v="35"/>
    <d v="1899-12-30T14:00:00"/>
    <m/>
    <m/>
    <m/>
    <m/>
    <e v="#NAME?"/>
  </r>
  <r>
    <m/>
    <m/>
    <m/>
    <m/>
    <m/>
    <m/>
    <m/>
    <m/>
    <m/>
    <m/>
    <m/>
    <m/>
    <x v="4"/>
    <m/>
    <m/>
    <m/>
    <m/>
    <x v="35"/>
    <d v="1899-12-30T17:15:00"/>
    <m/>
    <m/>
    <m/>
    <m/>
    <e v="#NAME?"/>
  </r>
  <r>
    <m/>
    <m/>
    <m/>
    <m/>
    <m/>
    <m/>
    <m/>
    <m/>
    <m/>
    <m/>
    <m/>
    <m/>
    <x v="85"/>
    <s v="Sarvan"/>
    <m/>
    <m/>
    <m/>
    <x v="35"/>
    <d v="1899-12-30T18:45:00"/>
    <m/>
    <m/>
    <m/>
    <m/>
    <e v="#NAME?"/>
  </r>
  <r>
    <s v="RTA/BIC/SCP/201300022"/>
    <m/>
    <m/>
    <m/>
    <m/>
    <m/>
    <m/>
    <m/>
    <s v="GA01U 3565"/>
    <m/>
    <m/>
    <m/>
    <x v="62"/>
    <m/>
    <m/>
    <m/>
    <m/>
    <x v="29"/>
    <d v="1899-12-30T06:20:00"/>
    <m/>
    <m/>
    <m/>
    <m/>
    <e v="#NAME?"/>
  </r>
  <r>
    <m/>
    <m/>
    <m/>
    <m/>
    <m/>
    <m/>
    <m/>
    <m/>
    <m/>
    <m/>
    <m/>
    <m/>
    <x v="28"/>
    <m/>
    <m/>
    <m/>
    <m/>
    <x v="64"/>
    <d v="1899-12-30T08:55:00"/>
    <m/>
    <m/>
    <m/>
    <m/>
    <e v="#NAME?"/>
  </r>
  <r>
    <m/>
    <m/>
    <m/>
    <m/>
    <m/>
    <m/>
    <m/>
    <m/>
    <m/>
    <m/>
    <m/>
    <m/>
    <x v="62"/>
    <m/>
    <m/>
    <m/>
    <m/>
    <x v="29"/>
    <d v="1899-12-30T13:00:00"/>
    <m/>
    <m/>
    <m/>
    <m/>
    <e v="#NAME?"/>
  </r>
  <r>
    <m/>
    <m/>
    <m/>
    <m/>
    <m/>
    <m/>
    <m/>
    <m/>
    <m/>
    <m/>
    <m/>
    <m/>
    <x v="28"/>
    <m/>
    <m/>
    <m/>
    <m/>
    <x v="64"/>
    <d v="1899-12-30T16:10:00"/>
    <m/>
    <m/>
    <m/>
    <m/>
    <e v="#NAME?"/>
  </r>
  <r>
    <s v="BICH/180/13"/>
    <m/>
    <m/>
    <m/>
    <m/>
    <m/>
    <m/>
    <m/>
    <s v="GA04T 7516"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s v="RTA/BIC/TP/201700051"/>
    <m/>
    <m/>
    <m/>
    <m/>
    <m/>
    <m/>
    <m/>
    <s v="GA03N 8501"/>
    <m/>
    <m/>
    <m/>
    <x v="87"/>
    <m/>
    <m/>
    <m/>
    <m/>
    <x v="10"/>
    <d v="1899-12-30T07:45:00"/>
    <m/>
    <m/>
    <m/>
    <m/>
    <e v="#NAME?"/>
  </r>
  <r>
    <m/>
    <m/>
    <m/>
    <m/>
    <m/>
    <m/>
    <m/>
    <m/>
    <m/>
    <m/>
    <m/>
    <m/>
    <x v="8"/>
    <m/>
    <m/>
    <m/>
    <m/>
    <x v="81"/>
    <d v="1899-12-30T12:00:00"/>
    <m/>
    <m/>
    <m/>
    <m/>
    <e v="#NAME?"/>
  </r>
  <r>
    <m/>
    <m/>
    <m/>
    <m/>
    <m/>
    <m/>
    <m/>
    <m/>
    <m/>
    <m/>
    <m/>
    <m/>
    <x v="87"/>
    <m/>
    <m/>
    <m/>
    <m/>
    <x v="10"/>
    <d v="1899-12-30T14:45:00"/>
    <m/>
    <m/>
    <m/>
    <m/>
    <e v="#NAME?"/>
  </r>
  <r>
    <m/>
    <m/>
    <m/>
    <m/>
    <m/>
    <m/>
    <m/>
    <m/>
    <m/>
    <m/>
    <m/>
    <m/>
    <x v="8"/>
    <m/>
    <m/>
    <m/>
    <m/>
    <x v="81"/>
    <d v="1899-12-30T17:25:00"/>
    <m/>
    <m/>
    <m/>
    <m/>
    <e v="#NAME?"/>
  </r>
  <r>
    <s v="RTA/BIC/TP/201800309"/>
    <m/>
    <m/>
    <m/>
    <m/>
    <m/>
    <m/>
    <m/>
    <s v="GA01U 2186"/>
    <m/>
    <m/>
    <m/>
    <x v="88"/>
    <m/>
    <m/>
    <m/>
    <m/>
    <x v="35"/>
    <d v="1899-12-30T08:00:00"/>
    <m/>
    <m/>
    <m/>
    <m/>
    <e v="#NAME?"/>
  </r>
  <r>
    <m/>
    <m/>
    <m/>
    <m/>
    <m/>
    <m/>
    <m/>
    <m/>
    <m/>
    <m/>
    <m/>
    <m/>
    <x v="89"/>
    <m/>
    <m/>
    <m/>
    <m/>
    <x v="35"/>
    <d v="1899-12-30T08:15:00"/>
    <m/>
    <m/>
    <m/>
    <m/>
    <e v="#NAME?"/>
  </r>
  <r>
    <m/>
    <m/>
    <m/>
    <m/>
    <m/>
    <m/>
    <m/>
    <m/>
    <m/>
    <m/>
    <m/>
    <m/>
    <x v="1"/>
    <m/>
    <m/>
    <m/>
    <m/>
    <x v="35"/>
    <d v="1899-12-30T09:10:00"/>
    <m/>
    <m/>
    <m/>
    <m/>
    <e v="#NAME?"/>
  </r>
  <r>
    <m/>
    <m/>
    <m/>
    <m/>
    <m/>
    <m/>
    <m/>
    <m/>
    <m/>
    <m/>
    <m/>
    <m/>
    <x v="89"/>
    <m/>
    <m/>
    <m/>
    <m/>
    <x v="35"/>
    <d v="1899-12-30T09:50:00"/>
    <m/>
    <m/>
    <m/>
    <m/>
    <e v="#NAME?"/>
  </r>
  <r>
    <m/>
    <m/>
    <m/>
    <m/>
    <m/>
    <m/>
    <m/>
    <m/>
    <m/>
    <m/>
    <m/>
    <m/>
    <x v="1"/>
    <m/>
    <m/>
    <m/>
    <m/>
    <x v="35"/>
    <d v="1899-12-30T10:50:00"/>
    <m/>
    <m/>
    <m/>
    <m/>
    <e v="#NAME?"/>
  </r>
  <r>
    <m/>
    <m/>
    <m/>
    <m/>
    <m/>
    <m/>
    <m/>
    <m/>
    <m/>
    <m/>
    <m/>
    <m/>
    <x v="89"/>
    <m/>
    <m/>
    <m/>
    <m/>
    <x v="35"/>
    <d v="1899-12-30T11:50:00"/>
    <m/>
    <m/>
    <m/>
    <m/>
    <e v="#NAME?"/>
  </r>
  <r>
    <m/>
    <m/>
    <m/>
    <m/>
    <m/>
    <m/>
    <m/>
    <m/>
    <m/>
    <m/>
    <m/>
    <m/>
    <x v="1"/>
    <m/>
    <m/>
    <m/>
    <m/>
    <x v="84"/>
    <d v="1899-12-30T13:45:00"/>
    <m/>
    <m/>
    <m/>
    <m/>
    <e v="#NAME?"/>
  </r>
  <r>
    <m/>
    <m/>
    <m/>
    <m/>
    <m/>
    <m/>
    <m/>
    <m/>
    <m/>
    <m/>
    <m/>
    <m/>
    <x v="89"/>
    <m/>
    <m/>
    <m/>
    <m/>
    <x v="35"/>
    <d v="1899-12-30T15:10:00"/>
    <m/>
    <m/>
    <m/>
    <m/>
    <e v="#NAME?"/>
  </r>
  <r>
    <m/>
    <m/>
    <m/>
    <m/>
    <m/>
    <m/>
    <m/>
    <m/>
    <m/>
    <m/>
    <m/>
    <m/>
    <x v="1"/>
    <m/>
    <m/>
    <m/>
    <m/>
    <x v="35"/>
    <d v="1899-12-30T16:00:00"/>
    <m/>
    <m/>
    <m/>
    <m/>
    <e v="#NAME?"/>
  </r>
  <r>
    <m/>
    <m/>
    <m/>
    <m/>
    <m/>
    <m/>
    <m/>
    <m/>
    <m/>
    <m/>
    <m/>
    <m/>
    <x v="89"/>
    <m/>
    <m/>
    <m/>
    <m/>
    <x v="35"/>
    <d v="1899-12-30T16:50:00"/>
    <m/>
    <m/>
    <m/>
    <m/>
    <e v="#NAME?"/>
  </r>
  <r>
    <m/>
    <m/>
    <m/>
    <m/>
    <m/>
    <m/>
    <m/>
    <m/>
    <m/>
    <m/>
    <m/>
    <m/>
    <x v="1"/>
    <m/>
    <m/>
    <m/>
    <m/>
    <x v="85"/>
    <d v="1899-12-30T18:00:00"/>
    <m/>
    <m/>
    <m/>
    <m/>
    <e v="#NAME?"/>
  </r>
  <r>
    <s v="ADT/04/BIC/RTA/821"/>
    <m/>
    <m/>
    <m/>
    <m/>
    <m/>
    <m/>
    <m/>
    <s v="GA04T 4397"/>
    <m/>
    <m/>
    <m/>
    <x v="90"/>
    <m/>
    <m/>
    <m/>
    <m/>
    <x v="35"/>
    <d v="1899-12-30T07:10:00"/>
    <m/>
    <m/>
    <m/>
    <m/>
    <e v="#NAME?"/>
  </r>
  <r>
    <m/>
    <m/>
    <m/>
    <m/>
    <m/>
    <m/>
    <m/>
    <m/>
    <m/>
    <m/>
    <m/>
    <m/>
    <x v="8"/>
    <m/>
    <m/>
    <m/>
    <m/>
    <x v="35"/>
    <d v="1899-12-30T09:20:00"/>
    <m/>
    <m/>
    <m/>
    <m/>
    <e v="#NAME?"/>
  </r>
  <r>
    <m/>
    <m/>
    <m/>
    <m/>
    <m/>
    <m/>
    <m/>
    <m/>
    <m/>
    <m/>
    <m/>
    <m/>
    <x v="1"/>
    <m/>
    <m/>
    <m/>
    <m/>
    <x v="35"/>
    <d v="1899-12-30T12:00:00"/>
    <m/>
    <m/>
    <m/>
    <m/>
    <e v="#NAME?"/>
  </r>
  <r>
    <m/>
    <m/>
    <m/>
    <m/>
    <m/>
    <m/>
    <m/>
    <m/>
    <m/>
    <m/>
    <m/>
    <m/>
    <x v="90"/>
    <m/>
    <m/>
    <m/>
    <m/>
    <x v="35"/>
    <d v="1899-12-30T12:45:00"/>
    <m/>
    <m/>
    <m/>
    <m/>
    <e v="#NAME?"/>
  </r>
  <r>
    <m/>
    <m/>
    <m/>
    <m/>
    <m/>
    <m/>
    <m/>
    <m/>
    <m/>
    <m/>
    <m/>
    <m/>
    <x v="1"/>
    <m/>
    <m/>
    <m/>
    <m/>
    <x v="35"/>
    <d v="1899-12-30T13:30:00"/>
    <m/>
    <m/>
    <m/>
    <m/>
    <e v="#NAME?"/>
  </r>
  <r>
    <m/>
    <m/>
    <m/>
    <m/>
    <m/>
    <m/>
    <m/>
    <m/>
    <m/>
    <m/>
    <m/>
    <m/>
    <x v="90"/>
    <m/>
    <m/>
    <m/>
    <m/>
    <x v="35"/>
    <d v="1899-12-30T14:20:00"/>
    <m/>
    <m/>
    <m/>
    <m/>
    <e v="#NAME?"/>
  </r>
  <r>
    <m/>
    <m/>
    <m/>
    <m/>
    <m/>
    <m/>
    <m/>
    <m/>
    <m/>
    <m/>
    <m/>
    <m/>
    <x v="8"/>
    <m/>
    <m/>
    <m/>
    <m/>
    <x v="35"/>
    <d v="1899-12-30T17:00:00"/>
    <m/>
    <m/>
    <m/>
    <m/>
    <e v="#NAME?"/>
  </r>
  <r>
    <m/>
    <m/>
    <m/>
    <m/>
    <m/>
    <m/>
    <m/>
    <m/>
    <m/>
    <m/>
    <m/>
    <m/>
    <x v="1"/>
    <m/>
    <m/>
    <m/>
    <m/>
    <x v="86"/>
    <d v="1899-12-30T18:50:00"/>
    <m/>
    <m/>
    <m/>
    <m/>
    <e v="#NAME?"/>
  </r>
  <r>
    <s v="BICH/7/2000"/>
    <m/>
    <m/>
    <m/>
    <m/>
    <m/>
    <m/>
    <m/>
    <s v="GA01U 3279"/>
    <m/>
    <m/>
    <m/>
    <x v="54"/>
    <m/>
    <m/>
    <m/>
    <m/>
    <x v="6"/>
    <d v="1899-12-30T07:00:00"/>
    <m/>
    <m/>
    <m/>
    <m/>
    <e v="#NAME?"/>
  </r>
  <r>
    <m/>
    <m/>
    <m/>
    <m/>
    <m/>
    <m/>
    <m/>
    <m/>
    <m/>
    <m/>
    <m/>
    <m/>
    <x v="5"/>
    <m/>
    <m/>
    <m/>
    <m/>
    <x v="29"/>
    <d v="1899-12-30T08:00:00"/>
    <m/>
    <m/>
    <m/>
    <m/>
    <e v="#NAME?"/>
  </r>
  <r>
    <m/>
    <m/>
    <m/>
    <m/>
    <m/>
    <m/>
    <m/>
    <m/>
    <m/>
    <m/>
    <m/>
    <m/>
    <x v="28"/>
    <m/>
    <m/>
    <m/>
    <m/>
    <x v="6"/>
    <d v="1899-12-30T10:00:00"/>
    <m/>
    <m/>
    <m/>
    <m/>
    <e v="#NAME?"/>
  </r>
  <r>
    <m/>
    <m/>
    <m/>
    <m/>
    <m/>
    <m/>
    <m/>
    <m/>
    <m/>
    <m/>
    <m/>
    <m/>
    <x v="1"/>
    <m/>
    <m/>
    <m/>
    <m/>
    <x v="29"/>
    <d v="1899-12-30T12:30:00"/>
    <m/>
    <m/>
    <m/>
    <m/>
    <e v="#NAME?"/>
  </r>
  <r>
    <m/>
    <m/>
    <m/>
    <m/>
    <m/>
    <m/>
    <m/>
    <m/>
    <m/>
    <m/>
    <m/>
    <m/>
    <x v="48"/>
    <m/>
    <m/>
    <m/>
    <m/>
    <x v="6"/>
    <d v="1899-12-30T15:30:00"/>
    <m/>
    <m/>
    <m/>
    <m/>
    <e v="#NAME?"/>
  </r>
  <r>
    <m/>
    <m/>
    <m/>
    <m/>
    <m/>
    <m/>
    <m/>
    <m/>
    <m/>
    <m/>
    <m/>
    <m/>
    <x v="1"/>
    <m/>
    <m/>
    <m/>
    <m/>
    <x v="29"/>
    <d v="1899-12-30T17:30:00"/>
    <m/>
    <m/>
    <m/>
    <m/>
    <e v="#NAME?"/>
  </r>
  <r>
    <m/>
    <m/>
    <m/>
    <m/>
    <m/>
    <m/>
    <m/>
    <m/>
    <m/>
    <m/>
    <m/>
    <m/>
    <x v="48"/>
    <m/>
    <m/>
    <m/>
    <m/>
    <x v="35"/>
    <d v="1899-12-30T19:30:00"/>
    <m/>
    <m/>
    <m/>
    <m/>
    <e v="#NAME?"/>
  </r>
  <r>
    <s v="RTA/BIC/SCP/201300014"/>
    <m/>
    <m/>
    <m/>
    <m/>
    <m/>
    <m/>
    <m/>
    <s v="GA01W 4321"/>
    <m/>
    <m/>
    <m/>
    <x v="54"/>
    <m/>
    <m/>
    <m/>
    <m/>
    <x v="35"/>
    <d v="1899-12-30T06:35:00"/>
    <m/>
    <m/>
    <m/>
    <m/>
    <e v="#NAME?"/>
  </r>
  <r>
    <m/>
    <m/>
    <m/>
    <m/>
    <m/>
    <m/>
    <m/>
    <m/>
    <m/>
    <m/>
    <m/>
    <m/>
    <x v="48"/>
    <m/>
    <m/>
    <m/>
    <m/>
    <x v="0"/>
    <d v="1899-12-30T07:35:00"/>
    <m/>
    <m/>
    <m/>
    <m/>
    <e v="#NAME?"/>
  </r>
  <r>
    <m/>
    <m/>
    <m/>
    <m/>
    <m/>
    <m/>
    <m/>
    <m/>
    <m/>
    <m/>
    <m/>
    <m/>
    <x v="1"/>
    <m/>
    <m/>
    <m/>
    <m/>
    <x v="49"/>
    <d v="1899-12-30T09:30:00"/>
    <m/>
    <m/>
    <m/>
    <m/>
    <e v="#NAME?"/>
  </r>
  <r>
    <m/>
    <m/>
    <m/>
    <m/>
    <m/>
    <m/>
    <m/>
    <m/>
    <m/>
    <m/>
    <m/>
    <m/>
    <x v="48"/>
    <m/>
    <m/>
    <m/>
    <m/>
    <x v="0"/>
    <d v="1899-12-30T12:40:00"/>
    <m/>
    <m/>
    <m/>
    <m/>
    <e v="#NAME?"/>
  </r>
  <r>
    <m/>
    <m/>
    <m/>
    <m/>
    <m/>
    <m/>
    <m/>
    <m/>
    <m/>
    <m/>
    <m/>
    <m/>
    <x v="1"/>
    <m/>
    <m/>
    <m/>
    <m/>
    <x v="49"/>
    <d v="1899-12-30T15:40:00"/>
    <m/>
    <m/>
    <m/>
    <m/>
    <e v="#NAME?"/>
  </r>
  <r>
    <m/>
    <m/>
    <m/>
    <m/>
    <m/>
    <m/>
    <m/>
    <m/>
    <m/>
    <m/>
    <m/>
    <m/>
    <x v="48"/>
    <m/>
    <m/>
    <m/>
    <m/>
    <x v="35"/>
    <d v="1899-12-30T18:00:00"/>
    <m/>
    <m/>
    <m/>
    <m/>
    <e v="#NAME?"/>
  </r>
  <r>
    <s v="RTA/BIC/SCP/201500008"/>
    <m/>
    <m/>
    <m/>
    <m/>
    <m/>
    <m/>
    <m/>
    <s v="GA01U 4121"/>
    <m/>
    <m/>
    <m/>
    <x v="54"/>
    <m/>
    <m/>
    <m/>
    <m/>
    <x v="35"/>
    <d v="1899-12-30T06:20:00"/>
    <m/>
    <m/>
    <m/>
    <m/>
    <e v="#NAME?"/>
  </r>
  <r>
    <m/>
    <m/>
    <m/>
    <m/>
    <m/>
    <m/>
    <m/>
    <m/>
    <m/>
    <m/>
    <m/>
    <m/>
    <x v="5"/>
    <m/>
    <m/>
    <m/>
    <m/>
    <x v="35"/>
    <d v="1899-12-30T07:25:00"/>
    <m/>
    <m/>
    <m/>
    <m/>
    <e v="#NAME?"/>
  </r>
  <r>
    <m/>
    <m/>
    <m/>
    <m/>
    <m/>
    <m/>
    <m/>
    <m/>
    <m/>
    <m/>
    <m/>
    <m/>
    <x v="28"/>
    <m/>
    <m/>
    <m/>
    <m/>
    <x v="35"/>
    <d v="1899-12-30T10:40:00"/>
    <m/>
    <m/>
    <m/>
    <m/>
    <e v="#NAME?"/>
  </r>
  <r>
    <m/>
    <m/>
    <m/>
    <m/>
    <m/>
    <m/>
    <m/>
    <m/>
    <m/>
    <m/>
    <m/>
    <m/>
    <x v="48"/>
    <m/>
    <m/>
    <m/>
    <m/>
    <x v="35"/>
    <d v="1899-12-30T13:00:00"/>
    <m/>
    <m/>
    <m/>
    <m/>
    <e v="#NAME?"/>
  </r>
  <r>
    <m/>
    <m/>
    <m/>
    <m/>
    <m/>
    <m/>
    <m/>
    <m/>
    <m/>
    <m/>
    <m/>
    <m/>
    <x v="1"/>
    <m/>
    <m/>
    <m/>
    <m/>
    <x v="35"/>
    <d v="1899-12-30T16:00:00"/>
    <m/>
    <m/>
    <m/>
    <m/>
    <e v="#NAME?"/>
  </r>
  <r>
    <m/>
    <m/>
    <m/>
    <m/>
    <m/>
    <m/>
    <m/>
    <m/>
    <m/>
    <m/>
    <m/>
    <m/>
    <x v="48"/>
    <m/>
    <m/>
    <m/>
    <m/>
    <x v="35"/>
    <d v="1899-12-30T18:05:00"/>
    <m/>
    <m/>
    <m/>
    <m/>
    <e v="#NAME?"/>
  </r>
  <r>
    <s v="RTA/BIC/SCP/201300026"/>
    <m/>
    <m/>
    <m/>
    <m/>
    <m/>
    <m/>
    <m/>
    <s v="GA01U 4993"/>
    <m/>
    <m/>
    <m/>
    <x v="16"/>
    <m/>
    <m/>
    <m/>
    <m/>
    <x v="35"/>
    <d v="1899-12-30T08:45:00"/>
    <m/>
    <m/>
    <m/>
    <m/>
    <e v="#NAME?"/>
  </r>
  <r>
    <m/>
    <m/>
    <m/>
    <m/>
    <m/>
    <m/>
    <m/>
    <m/>
    <m/>
    <m/>
    <m/>
    <m/>
    <x v="9"/>
    <m/>
    <m/>
    <m/>
    <m/>
    <x v="35"/>
    <d v="1899-12-30T10:15:00"/>
    <m/>
    <m/>
    <m/>
    <m/>
    <e v="#NAME?"/>
  </r>
  <r>
    <m/>
    <m/>
    <m/>
    <m/>
    <m/>
    <m/>
    <m/>
    <m/>
    <m/>
    <m/>
    <m/>
    <m/>
    <x v="91"/>
    <m/>
    <m/>
    <m/>
    <m/>
    <x v="35"/>
    <d v="1899-12-30T11:15:00"/>
    <m/>
    <m/>
    <m/>
    <m/>
    <e v="#NAME?"/>
  </r>
  <r>
    <m/>
    <m/>
    <m/>
    <m/>
    <m/>
    <m/>
    <m/>
    <m/>
    <m/>
    <m/>
    <m/>
    <m/>
    <x v="16"/>
    <m/>
    <m/>
    <m/>
    <m/>
    <x v="35"/>
    <d v="1899-12-30T12:00:00"/>
    <m/>
    <m/>
    <m/>
    <m/>
    <e v="#NAME?"/>
  </r>
  <r>
    <m/>
    <m/>
    <m/>
    <m/>
    <m/>
    <m/>
    <m/>
    <m/>
    <m/>
    <m/>
    <m/>
    <m/>
    <x v="9"/>
    <m/>
    <m/>
    <m/>
    <m/>
    <x v="35"/>
    <d v="1899-12-30T15:30:00"/>
    <m/>
    <m/>
    <m/>
    <m/>
    <e v="#NAME?"/>
  </r>
  <r>
    <m/>
    <m/>
    <m/>
    <m/>
    <m/>
    <m/>
    <m/>
    <m/>
    <m/>
    <m/>
    <m/>
    <m/>
    <x v="91"/>
    <m/>
    <m/>
    <m/>
    <m/>
    <x v="35"/>
    <d v="1899-12-30T16:45:00"/>
    <m/>
    <m/>
    <m/>
    <m/>
    <e v="#NAME?"/>
  </r>
  <r>
    <m/>
    <m/>
    <m/>
    <m/>
    <m/>
    <m/>
    <m/>
    <m/>
    <m/>
    <m/>
    <m/>
    <m/>
    <x v="16"/>
    <m/>
    <m/>
    <m/>
    <m/>
    <x v="35"/>
    <d v="1899-12-30T18:30:00"/>
    <m/>
    <m/>
    <m/>
    <m/>
    <e v="#NAME?"/>
  </r>
  <r>
    <s v="GDPSV/1626/90"/>
    <m/>
    <m/>
    <m/>
    <m/>
    <m/>
    <m/>
    <m/>
    <s v="GA04T-4254"/>
    <m/>
    <m/>
    <m/>
    <x v="92"/>
    <m/>
    <m/>
    <m/>
    <m/>
    <x v="8"/>
    <d v="1899-12-30T07:00:00"/>
    <m/>
    <m/>
    <m/>
    <m/>
    <e v="#NAME?"/>
  </r>
  <r>
    <m/>
    <m/>
    <m/>
    <m/>
    <m/>
    <m/>
    <m/>
    <m/>
    <m/>
    <m/>
    <m/>
    <m/>
    <x v="84"/>
    <m/>
    <m/>
    <m/>
    <m/>
    <x v="0"/>
    <d v="1899-12-30T07:15:00"/>
    <m/>
    <m/>
    <m/>
    <m/>
    <e v="#NAME?"/>
  </r>
  <r>
    <m/>
    <m/>
    <m/>
    <m/>
    <m/>
    <m/>
    <m/>
    <m/>
    <m/>
    <m/>
    <m/>
    <m/>
    <x v="1"/>
    <m/>
    <m/>
    <m/>
    <m/>
    <x v="87"/>
    <d v="1899-12-30T07:30:00"/>
    <m/>
    <m/>
    <m/>
    <m/>
    <e v="#NAME?"/>
  </r>
  <r>
    <m/>
    <m/>
    <m/>
    <m/>
    <m/>
    <m/>
    <m/>
    <m/>
    <m/>
    <m/>
    <m/>
    <m/>
    <x v="92"/>
    <m/>
    <m/>
    <m/>
    <m/>
    <x v="0"/>
    <d v="1899-12-30T07:45:00"/>
    <m/>
    <m/>
    <m/>
    <m/>
    <e v="#NAME?"/>
  </r>
  <r>
    <m/>
    <m/>
    <m/>
    <m/>
    <m/>
    <m/>
    <m/>
    <m/>
    <m/>
    <m/>
    <m/>
    <m/>
    <x v="1"/>
    <m/>
    <m/>
    <m/>
    <m/>
    <x v="87"/>
    <d v="1899-12-30T08:05:00"/>
    <m/>
    <m/>
    <m/>
    <m/>
    <e v="#NAME?"/>
  </r>
  <r>
    <m/>
    <m/>
    <m/>
    <m/>
    <m/>
    <m/>
    <m/>
    <m/>
    <m/>
    <m/>
    <m/>
    <m/>
    <x v="92"/>
    <m/>
    <m/>
    <m/>
    <m/>
    <x v="0"/>
    <d v="1899-12-30T08:35:00"/>
    <m/>
    <m/>
    <m/>
    <m/>
    <e v="#NAME?"/>
  </r>
  <r>
    <m/>
    <m/>
    <m/>
    <m/>
    <m/>
    <m/>
    <m/>
    <m/>
    <m/>
    <m/>
    <m/>
    <m/>
    <x v="1"/>
    <m/>
    <m/>
    <m/>
    <m/>
    <x v="87"/>
    <d v="1899-12-30T09:00:00"/>
    <m/>
    <m/>
    <m/>
    <m/>
    <e v="#NAME?"/>
  </r>
  <r>
    <m/>
    <m/>
    <m/>
    <m/>
    <m/>
    <m/>
    <m/>
    <m/>
    <m/>
    <m/>
    <m/>
    <m/>
    <x v="92"/>
    <m/>
    <m/>
    <m/>
    <m/>
    <x v="0"/>
    <d v="1899-12-30T09:45:00"/>
    <m/>
    <m/>
    <m/>
    <m/>
    <e v="#NAME?"/>
  </r>
  <r>
    <m/>
    <m/>
    <m/>
    <m/>
    <m/>
    <m/>
    <m/>
    <m/>
    <m/>
    <m/>
    <m/>
    <m/>
    <x v="92"/>
    <m/>
    <m/>
    <m/>
    <m/>
    <x v="87"/>
    <d v="1899-12-30T11:35:00"/>
    <m/>
    <m/>
    <m/>
    <m/>
    <e v="#NAME?"/>
  </r>
  <r>
    <m/>
    <m/>
    <m/>
    <m/>
    <m/>
    <m/>
    <m/>
    <m/>
    <m/>
    <m/>
    <m/>
    <m/>
    <x v="1"/>
    <m/>
    <m/>
    <m/>
    <m/>
    <x v="87"/>
    <d v="1899-12-30T10:40:00"/>
    <m/>
    <m/>
    <m/>
    <m/>
    <e v="#NAME?"/>
  </r>
  <r>
    <m/>
    <m/>
    <m/>
    <m/>
    <m/>
    <m/>
    <m/>
    <m/>
    <m/>
    <m/>
    <m/>
    <m/>
    <x v="92"/>
    <m/>
    <m/>
    <m/>
    <m/>
    <x v="0"/>
    <d v="1899-12-30T11:45:00"/>
    <m/>
    <m/>
    <m/>
    <m/>
    <e v="#NAME?"/>
  </r>
  <r>
    <m/>
    <m/>
    <m/>
    <m/>
    <m/>
    <m/>
    <m/>
    <m/>
    <m/>
    <m/>
    <m/>
    <m/>
    <x v="1"/>
    <m/>
    <m/>
    <m/>
    <m/>
    <x v="87"/>
    <d v="1899-12-30T12:00:00"/>
    <m/>
    <m/>
    <m/>
    <m/>
    <e v="#NAME?"/>
  </r>
  <r>
    <m/>
    <m/>
    <m/>
    <m/>
    <m/>
    <m/>
    <m/>
    <m/>
    <m/>
    <m/>
    <m/>
    <m/>
    <x v="92"/>
    <m/>
    <m/>
    <m/>
    <m/>
    <x v="0"/>
    <d v="1899-12-30T12:30:00"/>
    <m/>
    <m/>
    <m/>
    <m/>
    <e v="#NAME?"/>
  </r>
  <r>
    <m/>
    <m/>
    <m/>
    <m/>
    <m/>
    <m/>
    <m/>
    <m/>
    <m/>
    <m/>
    <m/>
    <m/>
    <x v="1"/>
    <m/>
    <m/>
    <m/>
    <m/>
    <x v="87"/>
    <d v="1899-12-30T13:05:00"/>
    <m/>
    <m/>
    <m/>
    <m/>
    <e v="#NAME?"/>
  </r>
  <r>
    <m/>
    <m/>
    <m/>
    <m/>
    <m/>
    <m/>
    <m/>
    <m/>
    <m/>
    <m/>
    <m/>
    <m/>
    <x v="92"/>
    <m/>
    <m/>
    <m/>
    <m/>
    <x v="0"/>
    <d v="1899-12-30T14:15:00"/>
    <m/>
    <m/>
    <m/>
    <m/>
    <e v="#NAME?"/>
  </r>
  <r>
    <m/>
    <m/>
    <m/>
    <m/>
    <m/>
    <m/>
    <m/>
    <m/>
    <m/>
    <m/>
    <m/>
    <m/>
    <x v="1"/>
    <m/>
    <m/>
    <m/>
    <m/>
    <x v="87"/>
    <d v="1899-12-30T14:30:00"/>
    <m/>
    <m/>
    <m/>
    <m/>
    <e v="#NAME?"/>
  </r>
  <r>
    <m/>
    <m/>
    <m/>
    <m/>
    <m/>
    <m/>
    <m/>
    <m/>
    <m/>
    <m/>
    <m/>
    <m/>
    <x v="92"/>
    <m/>
    <m/>
    <m/>
    <m/>
    <x v="0"/>
    <d v="1899-12-30T15:00:00"/>
    <m/>
    <m/>
    <m/>
    <m/>
    <e v="#NAME?"/>
  </r>
  <r>
    <m/>
    <m/>
    <m/>
    <m/>
    <m/>
    <m/>
    <m/>
    <m/>
    <m/>
    <m/>
    <m/>
    <m/>
    <x v="1"/>
    <m/>
    <m/>
    <m/>
    <m/>
    <x v="87"/>
    <d v="1899-12-30T15:40:00"/>
    <m/>
    <m/>
    <m/>
    <m/>
    <e v="#NAME?"/>
  </r>
  <r>
    <m/>
    <m/>
    <m/>
    <m/>
    <m/>
    <m/>
    <m/>
    <m/>
    <m/>
    <m/>
    <m/>
    <m/>
    <x v="92"/>
    <m/>
    <m/>
    <m/>
    <m/>
    <x v="0"/>
    <d v="1899-12-30T16:25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s v="BICH/136/10"/>
    <m/>
    <m/>
    <m/>
    <m/>
    <m/>
    <m/>
    <m/>
    <s v="GA04T 9699"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s v="RTA/BIC/SCP/201300070"/>
    <m/>
    <m/>
    <m/>
    <m/>
    <m/>
    <m/>
    <m/>
    <s v="GA01U 3199"/>
    <m/>
    <m/>
    <m/>
    <x v="93"/>
    <s v="kudchirem to Panaji"/>
    <m/>
    <m/>
    <m/>
    <x v="35"/>
    <d v="1899-12-30T07:35:00"/>
    <m/>
    <m/>
    <m/>
    <m/>
    <e v="#NAME?"/>
  </r>
  <r>
    <m/>
    <m/>
    <m/>
    <m/>
    <m/>
    <m/>
    <m/>
    <m/>
    <m/>
    <m/>
    <m/>
    <m/>
    <x v="4"/>
    <m/>
    <m/>
    <m/>
    <m/>
    <x v="88"/>
    <d v="1899-12-30T09:35:00"/>
    <m/>
    <m/>
    <m/>
    <m/>
    <e v="#NAME?"/>
  </r>
  <r>
    <m/>
    <m/>
    <m/>
    <m/>
    <m/>
    <m/>
    <m/>
    <m/>
    <m/>
    <m/>
    <m/>
    <m/>
    <x v="93"/>
    <s v="Zariwada"/>
    <m/>
    <m/>
    <m/>
    <x v="16"/>
    <d v="1899-12-30T11:20:00"/>
    <m/>
    <m/>
    <m/>
    <m/>
    <e v="#NAME?"/>
  </r>
  <r>
    <m/>
    <m/>
    <m/>
    <m/>
    <m/>
    <m/>
    <m/>
    <m/>
    <m/>
    <m/>
    <m/>
    <m/>
    <x v="15"/>
    <m/>
    <m/>
    <m/>
    <m/>
    <x v="3"/>
    <d v="1899-12-30T13:15:00"/>
    <m/>
    <m/>
    <m/>
    <m/>
    <e v="#NAME?"/>
  </r>
  <r>
    <m/>
    <m/>
    <m/>
    <m/>
    <m/>
    <m/>
    <m/>
    <m/>
    <m/>
    <m/>
    <m/>
    <m/>
    <x v="4"/>
    <s v="Zariwada"/>
    <s v="Podosem"/>
    <m/>
    <m/>
    <x v="24"/>
    <d v="1899-12-30T17:00:00"/>
    <m/>
    <m/>
    <m/>
    <m/>
    <e v="#NAME?"/>
  </r>
  <r>
    <m/>
    <m/>
    <m/>
    <m/>
    <m/>
    <m/>
    <m/>
    <m/>
    <m/>
    <m/>
    <m/>
    <m/>
    <x v="93"/>
    <s v="Zariwada"/>
    <m/>
    <m/>
    <m/>
    <x v="3"/>
    <d v="1899-12-30T18:15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4"/>
    <s v="Podosem to Kudchirem"/>
    <m/>
    <m/>
    <m/>
    <x v="89"/>
    <d v="1899-12-30T20:20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s v="BICH/133/10"/>
    <m/>
    <m/>
    <m/>
    <m/>
    <m/>
    <m/>
    <m/>
    <s v="GA04T 4334"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s v="RTA/BIC/TMP/201700037"/>
    <m/>
    <m/>
    <m/>
    <m/>
    <m/>
    <m/>
    <m/>
    <s v="GA01T 5111"/>
    <m/>
    <m/>
    <m/>
    <x v="53"/>
    <m/>
    <m/>
    <m/>
    <m/>
    <x v="3"/>
    <d v="1899-12-30T06:30:00"/>
    <m/>
    <m/>
    <m/>
    <m/>
    <e v="#NAME?"/>
  </r>
  <r>
    <m/>
    <m/>
    <m/>
    <m/>
    <m/>
    <m/>
    <m/>
    <m/>
    <m/>
    <m/>
    <m/>
    <m/>
    <x v="4"/>
    <m/>
    <m/>
    <m/>
    <m/>
    <x v="56"/>
    <d v="1899-12-30T08:00:00"/>
    <m/>
    <m/>
    <m/>
    <m/>
    <e v="#NAME?"/>
  </r>
  <r>
    <m/>
    <m/>
    <m/>
    <m/>
    <m/>
    <m/>
    <m/>
    <m/>
    <m/>
    <m/>
    <m/>
    <m/>
    <x v="53"/>
    <m/>
    <m/>
    <m/>
    <m/>
    <x v="3"/>
    <d v="1899-12-30T09:30:00"/>
    <m/>
    <m/>
    <m/>
    <m/>
    <e v="#NAME?"/>
  </r>
  <r>
    <m/>
    <m/>
    <m/>
    <m/>
    <m/>
    <m/>
    <m/>
    <m/>
    <m/>
    <m/>
    <m/>
    <m/>
    <x v="4"/>
    <m/>
    <m/>
    <m/>
    <m/>
    <x v="56"/>
    <d v="1899-12-30T11:25:00"/>
    <m/>
    <m/>
    <m/>
    <m/>
    <e v="#NAME?"/>
  </r>
  <r>
    <m/>
    <m/>
    <m/>
    <m/>
    <m/>
    <m/>
    <m/>
    <m/>
    <m/>
    <m/>
    <m/>
    <m/>
    <x v="53"/>
    <m/>
    <m/>
    <m/>
    <m/>
    <x v="3"/>
    <d v="1899-12-30T12:45:00"/>
    <m/>
    <m/>
    <m/>
    <m/>
    <e v="#NAME?"/>
  </r>
  <r>
    <m/>
    <m/>
    <m/>
    <m/>
    <m/>
    <m/>
    <m/>
    <m/>
    <m/>
    <m/>
    <m/>
    <m/>
    <x v="4"/>
    <m/>
    <m/>
    <m/>
    <m/>
    <x v="56"/>
    <d v="1899-12-30T14:00:00"/>
    <m/>
    <m/>
    <m/>
    <m/>
    <e v="#NAME?"/>
  </r>
  <r>
    <m/>
    <m/>
    <m/>
    <m/>
    <m/>
    <m/>
    <m/>
    <m/>
    <m/>
    <m/>
    <m/>
    <m/>
    <x v="53"/>
    <m/>
    <m/>
    <m/>
    <m/>
    <x v="3"/>
    <d v="1899-12-30T15:30:00"/>
    <m/>
    <m/>
    <m/>
    <m/>
    <e v="#NAME?"/>
  </r>
  <r>
    <m/>
    <m/>
    <m/>
    <m/>
    <m/>
    <m/>
    <m/>
    <m/>
    <m/>
    <m/>
    <m/>
    <m/>
    <x v="4"/>
    <m/>
    <m/>
    <m/>
    <m/>
    <x v="56"/>
    <d v="1899-12-30T17:50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s v="RTA/BIC/SCP/201200001"/>
    <m/>
    <m/>
    <m/>
    <m/>
    <m/>
    <m/>
    <m/>
    <s v="GA04T 2999"/>
    <m/>
    <m/>
    <m/>
    <x v="16"/>
    <s v="Bye pass"/>
    <m/>
    <m/>
    <m/>
    <x v="10"/>
    <d v="1899-12-30T06:15:00"/>
    <m/>
    <m/>
    <m/>
    <m/>
    <e v="#NAME?"/>
  </r>
  <r>
    <m/>
    <m/>
    <m/>
    <m/>
    <m/>
    <m/>
    <m/>
    <m/>
    <m/>
    <m/>
    <m/>
    <m/>
    <x v="8"/>
    <s v="Bye pass"/>
    <m/>
    <m/>
    <m/>
    <x v="10"/>
    <d v="1899-12-30T08:05:00"/>
    <m/>
    <m/>
    <m/>
    <m/>
    <e v="#NAME?"/>
  </r>
  <r>
    <m/>
    <m/>
    <m/>
    <m/>
    <m/>
    <m/>
    <m/>
    <m/>
    <m/>
    <m/>
    <m/>
    <m/>
    <x v="16"/>
    <m/>
    <m/>
    <m/>
    <m/>
    <x v="3"/>
    <d v="1899-12-30T09:40:00"/>
    <m/>
    <m/>
    <m/>
    <m/>
    <e v="#NAME?"/>
  </r>
  <r>
    <m/>
    <m/>
    <m/>
    <m/>
    <m/>
    <m/>
    <m/>
    <m/>
    <m/>
    <m/>
    <m/>
    <m/>
    <x v="4"/>
    <m/>
    <m/>
    <m/>
    <m/>
    <x v="16"/>
    <d v="1899-12-30T12:40:00"/>
    <m/>
    <m/>
    <m/>
    <m/>
    <e v="#NAME?"/>
  </r>
  <r>
    <m/>
    <m/>
    <m/>
    <m/>
    <m/>
    <m/>
    <m/>
    <m/>
    <m/>
    <m/>
    <m/>
    <m/>
    <x v="16"/>
    <m/>
    <m/>
    <m/>
    <m/>
    <x v="10"/>
    <d v="1899-12-30T16:30:00"/>
    <m/>
    <m/>
    <m/>
    <m/>
    <e v="#NAME?"/>
  </r>
  <r>
    <m/>
    <m/>
    <m/>
    <m/>
    <m/>
    <m/>
    <m/>
    <m/>
    <m/>
    <m/>
    <m/>
    <m/>
    <x v="8"/>
    <m/>
    <m/>
    <m/>
    <m/>
    <x v="16"/>
    <d v="1899-12-30T19:40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s v="GDPST/1241/87"/>
    <m/>
    <m/>
    <m/>
    <m/>
    <m/>
    <m/>
    <m/>
    <s v="GA04T 4476"/>
    <m/>
    <m/>
    <m/>
    <x v="34"/>
    <m/>
    <m/>
    <m/>
    <m/>
    <x v="35"/>
    <m/>
    <m/>
    <m/>
    <m/>
    <m/>
    <s v=""/>
  </r>
  <r>
    <s v="RTA/BIC/SCP/201300069"/>
    <m/>
    <m/>
    <m/>
    <m/>
    <m/>
    <m/>
    <m/>
    <s v="GA01T 9408"/>
    <m/>
    <m/>
    <m/>
    <x v="16"/>
    <m/>
    <m/>
    <m/>
    <m/>
    <x v="35"/>
    <d v="1899-12-30T06:10:00"/>
    <m/>
    <m/>
    <m/>
    <m/>
    <e v="#NAME?"/>
  </r>
  <r>
    <m/>
    <m/>
    <m/>
    <m/>
    <m/>
    <m/>
    <m/>
    <m/>
    <m/>
    <m/>
    <m/>
    <m/>
    <x v="1"/>
    <m/>
    <m/>
    <m/>
    <m/>
    <x v="87"/>
    <d v="1899-12-30T17:15:00"/>
    <m/>
    <m/>
    <m/>
    <m/>
    <e v="#NAME?"/>
  </r>
  <r>
    <m/>
    <m/>
    <m/>
    <m/>
    <m/>
    <m/>
    <m/>
    <m/>
    <m/>
    <m/>
    <m/>
    <m/>
    <x v="92"/>
    <m/>
    <m/>
    <m/>
    <m/>
    <x v="0"/>
    <d v="1899-12-30T17:55:00"/>
    <m/>
    <m/>
    <m/>
    <m/>
    <e v="#NAME?"/>
  </r>
  <r>
    <m/>
    <m/>
    <m/>
    <m/>
    <m/>
    <m/>
    <m/>
    <m/>
    <m/>
    <m/>
    <m/>
    <m/>
    <x v="1"/>
    <m/>
    <m/>
    <m/>
    <m/>
    <x v="87"/>
    <d v="1899-12-30T18:40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s v=""/>
    <m/>
    <m/>
    <m/>
    <x v="4"/>
    <s v="Bicholim"/>
    <m/>
    <m/>
    <m/>
    <x v="29"/>
    <m/>
    <m/>
    <m/>
    <m/>
    <m/>
    <s v=""/>
  </r>
  <r>
    <m/>
    <m/>
    <m/>
    <m/>
    <m/>
    <m/>
    <m/>
    <m/>
    <s v=""/>
    <m/>
    <m/>
    <m/>
    <x v="28"/>
    <m/>
    <m/>
    <m/>
    <m/>
    <x v="35"/>
    <d v="1899-12-30T16:30:00"/>
    <m/>
    <m/>
    <m/>
    <m/>
    <e v="#NAME?"/>
  </r>
  <r>
    <m/>
    <m/>
    <m/>
    <m/>
    <m/>
    <m/>
    <m/>
    <m/>
    <s v=""/>
    <m/>
    <m/>
    <m/>
    <x v="4"/>
    <m/>
    <m/>
    <m/>
    <m/>
    <x v="35"/>
    <d v="1899-12-30T18:55:00"/>
    <m/>
    <m/>
    <m/>
    <m/>
    <e v="#NAME?"/>
  </r>
  <r>
    <s v="RTA/BIC/SCO/201500003"/>
    <m/>
    <m/>
    <m/>
    <m/>
    <m/>
    <m/>
    <m/>
    <s v="GA04T 5091"/>
    <m/>
    <m/>
    <m/>
    <x v="16"/>
    <m/>
    <m/>
    <m/>
    <m/>
    <x v="3"/>
    <d v="1899-12-30T05:40:00"/>
    <m/>
    <m/>
    <m/>
    <m/>
    <e v="#NAME?"/>
  </r>
  <r>
    <m/>
    <m/>
    <m/>
    <m/>
    <m/>
    <m/>
    <m/>
    <m/>
    <m/>
    <m/>
    <m/>
    <m/>
    <x v="4"/>
    <m/>
    <m/>
    <m/>
    <m/>
    <x v="9"/>
    <d v="1899-12-30T06:45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9"/>
    <m/>
    <m/>
    <m/>
    <m/>
    <x v="35"/>
    <d v="1899-12-30T09:30:00"/>
    <m/>
    <m/>
    <m/>
    <m/>
    <e v="#NAME?"/>
  </r>
  <r>
    <m/>
    <m/>
    <m/>
    <m/>
    <m/>
    <m/>
    <m/>
    <m/>
    <m/>
    <m/>
    <m/>
    <m/>
    <x v="8"/>
    <s v="Sarvan Byepass"/>
    <s v="Mayem"/>
    <m/>
    <m/>
    <x v="17"/>
    <d v="1899-12-30T18:50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s v="RTA/BIC/TMP/202000022"/>
    <m/>
    <m/>
    <m/>
    <m/>
    <m/>
    <m/>
    <m/>
    <s v="GA04T 1131"/>
    <m/>
    <m/>
    <m/>
    <x v="87"/>
    <s v="Honda"/>
    <m/>
    <m/>
    <m/>
    <x v="10"/>
    <d v="1899-12-30T06:20:00"/>
    <m/>
    <m/>
    <m/>
    <m/>
    <e v="#NAME?"/>
  </r>
  <r>
    <m/>
    <m/>
    <m/>
    <m/>
    <m/>
    <m/>
    <m/>
    <m/>
    <m/>
    <m/>
    <m/>
    <m/>
    <x v="8"/>
    <s v="Bye pass"/>
    <m/>
    <m/>
    <m/>
    <x v="9"/>
    <d v="1899-12-30T08:15:00"/>
    <m/>
    <m/>
    <m/>
    <m/>
    <e v="#NAME?"/>
  </r>
  <r>
    <m/>
    <m/>
    <m/>
    <m/>
    <m/>
    <m/>
    <m/>
    <m/>
    <m/>
    <m/>
    <m/>
    <m/>
    <x v="9"/>
    <m/>
    <m/>
    <m/>
    <m/>
    <x v="3"/>
    <d v="1899-12-30T11:05:00"/>
    <m/>
    <m/>
    <m/>
    <m/>
    <e v="#NAME?"/>
  </r>
  <r>
    <m/>
    <m/>
    <m/>
    <m/>
    <m/>
    <m/>
    <m/>
    <m/>
    <m/>
    <m/>
    <m/>
    <m/>
    <x v="4"/>
    <m/>
    <m/>
    <m/>
    <m/>
    <x v="9"/>
    <d v="1899-12-30T14:45:00"/>
    <m/>
    <m/>
    <m/>
    <m/>
    <e v="#NAME?"/>
  </r>
  <r>
    <m/>
    <m/>
    <m/>
    <m/>
    <m/>
    <m/>
    <m/>
    <m/>
    <m/>
    <m/>
    <m/>
    <m/>
    <x v="9"/>
    <m/>
    <m/>
    <m/>
    <m/>
    <x v="10"/>
    <d v="1899-12-30T17:15:00"/>
    <m/>
    <m/>
    <m/>
    <m/>
    <e v="#NAME?"/>
  </r>
  <r>
    <m/>
    <m/>
    <m/>
    <m/>
    <m/>
    <m/>
    <m/>
    <m/>
    <m/>
    <m/>
    <m/>
    <m/>
    <x v="4"/>
    <m/>
    <m/>
    <m/>
    <m/>
    <x v="9"/>
    <d v="1899-12-30T14:35:00"/>
    <m/>
    <m/>
    <m/>
    <m/>
    <e v="#NAME?"/>
  </r>
  <r>
    <m/>
    <m/>
    <m/>
    <m/>
    <m/>
    <m/>
    <m/>
    <m/>
    <m/>
    <m/>
    <m/>
    <m/>
    <x v="8"/>
    <s v="KTC busstand Mapusa"/>
    <m/>
    <m/>
    <m/>
    <x v="81"/>
    <d v="1899-12-30T19:15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s v="RTA/BIC/SCP/201400001"/>
    <m/>
    <m/>
    <m/>
    <m/>
    <m/>
    <m/>
    <m/>
    <s v="GA04T 3543"/>
    <m/>
    <m/>
    <m/>
    <x v="94"/>
    <m/>
    <m/>
    <m/>
    <m/>
    <x v="29"/>
    <d v="1899-12-30T08:15:00"/>
    <m/>
    <m/>
    <m/>
    <m/>
    <e v="#NAME?"/>
  </r>
  <r>
    <m/>
    <m/>
    <m/>
    <m/>
    <m/>
    <m/>
    <m/>
    <m/>
    <m/>
    <m/>
    <m/>
    <m/>
    <x v="28"/>
    <m/>
    <m/>
    <m/>
    <m/>
    <x v="90"/>
    <d v="1899-12-30T10:25:00"/>
    <m/>
    <m/>
    <m/>
    <m/>
    <e v="#NAME?"/>
  </r>
  <r>
    <m/>
    <m/>
    <m/>
    <m/>
    <m/>
    <m/>
    <m/>
    <m/>
    <m/>
    <m/>
    <m/>
    <m/>
    <x v="94"/>
    <m/>
    <m/>
    <m/>
    <m/>
    <x v="29"/>
    <d v="1899-12-30T11:30:00"/>
    <m/>
    <m/>
    <m/>
    <m/>
    <e v="#NAME?"/>
  </r>
  <r>
    <m/>
    <m/>
    <m/>
    <m/>
    <m/>
    <m/>
    <m/>
    <m/>
    <m/>
    <m/>
    <m/>
    <m/>
    <x v="28"/>
    <m/>
    <m/>
    <m/>
    <m/>
    <x v="90"/>
    <d v="1899-12-30T13:05:00"/>
    <m/>
    <m/>
    <m/>
    <m/>
    <e v="#NAME?"/>
  </r>
  <r>
    <m/>
    <m/>
    <m/>
    <m/>
    <m/>
    <m/>
    <m/>
    <m/>
    <m/>
    <m/>
    <m/>
    <m/>
    <x v="94"/>
    <m/>
    <m/>
    <m/>
    <m/>
    <x v="29"/>
    <d v="1899-12-30T15:35:00"/>
    <m/>
    <m/>
    <m/>
    <m/>
    <e v="#NAME?"/>
  </r>
  <r>
    <m/>
    <m/>
    <m/>
    <m/>
    <m/>
    <m/>
    <m/>
    <m/>
    <m/>
    <m/>
    <m/>
    <m/>
    <x v="28"/>
    <m/>
    <m/>
    <m/>
    <m/>
    <x v="90"/>
    <d v="1899-12-30T17:10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s v="GDPST/2051/99"/>
    <m/>
    <m/>
    <m/>
    <m/>
    <m/>
    <m/>
    <m/>
    <s v="GA04T 4938"/>
    <m/>
    <m/>
    <m/>
    <x v="2"/>
    <m/>
    <m/>
    <m/>
    <m/>
    <x v="35"/>
    <d v="1899-12-30T06:45:00"/>
    <m/>
    <m/>
    <m/>
    <m/>
    <e v="#NAME?"/>
  </r>
  <r>
    <m/>
    <m/>
    <m/>
    <m/>
    <m/>
    <m/>
    <m/>
    <m/>
    <m/>
    <m/>
    <m/>
    <m/>
    <x v="4"/>
    <m/>
    <m/>
    <m/>
    <m/>
    <x v="35"/>
    <d v="1899-12-30T08:25:00"/>
    <m/>
    <m/>
    <m/>
    <m/>
    <e v="#NAME?"/>
  </r>
  <r>
    <m/>
    <m/>
    <m/>
    <m/>
    <m/>
    <m/>
    <m/>
    <m/>
    <m/>
    <m/>
    <m/>
    <m/>
    <x v="16"/>
    <m/>
    <m/>
    <m/>
    <m/>
    <x v="35"/>
    <d v="1899-12-30T09:55:00"/>
    <m/>
    <m/>
    <m/>
    <m/>
    <e v="#NAME?"/>
  </r>
  <r>
    <m/>
    <m/>
    <m/>
    <m/>
    <m/>
    <m/>
    <m/>
    <m/>
    <m/>
    <m/>
    <m/>
    <m/>
    <x v="8"/>
    <s v="Sarvan Karapur"/>
    <m/>
    <m/>
    <m/>
    <x v="17"/>
    <d v="1899-12-30T12:25:00"/>
    <m/>
    <m/>
    <m/>
    <m/>
    <e v="#NAME?"/>
  </r>
  <r>
    <m/>
    <m/>
    <m/>
    <m/>
    <m/>
    <m/>
    <m/>
    <m/>
    <m/>
    <m/>
    <m/>
    <m/>
    <x v="16"/>
    <s v="Sarvan Karapur"/>
    <s v="Bicholim"/>
    <m/>
    <m/>
    <x v="10"/>
    <d v="1899-12-30T14:55:00"/>
    <m/>
    <m/>
    <m/>
    <m/>
    <e v="#NAME?"/>
  </r>
  <r>
    <m/>
    <m/>
    <m/>
    <m/>
    <m/>
    <m/>
    <m/>
    <m/>
    <m/>
    <m/>
    <m/>
    <m/>
    <x v="8"/>
    <m/>
    <m/>
    <m/>
    <m/>
    <x v="35"/>
    <d v="1899-12-30T17:10:00"/>
    <m/>
    <m/>
    <m/>
    <m/>
    <e v="#NAME?"/>
  </r>
  <r>
    <m/>
    <m/>
    <m/>
    <m/>
    <m/>
    <m/>
    <m/>
    <m/>
    <m/>
    <m/>
    <m/>
    <m/>
    <x v="16"/>
    <m/>
    <m/>
    <m/>
    <m/>
    <x v="2"/>
    <d v="1899-12-30T18:35:00"/>
    <m/>
    <m/>
    <m/>
    <m/>
    <e v="#NAME?"/>
  </r>
  <r>
    <m/>
    <m/>
    <m/>
    <m/>
    <m/>
    <m/>
    <m/>
    <m/>
    <m/>
    <m/>
    <m/>
    <m/>
    <x v="1"/>
    <m/>
    <m/>
    <m/>
    <m/>
    <x v="2"/>
    <d v="1899-12-30T19:15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s v="BICH/61/05"/>
    <m/>
    <m/>
    <m/>
    <m/>
    <m/>
    <m/>
    <m/>
    <s v="GA01U 2228"/>
    <m/>
    <m/>
    <m/>
    <x v="75"/>
    <m/>
    <m/>
    <m/>
    <m/>
    <x v="35"/>
    <d v="1899-12-30T06:30:00"/>
    <m/>
    <m/>
    <m/>
    <m/>
    <e v="#NAME?"/>
  </r>
  <r>
    <m/>
    <m/>
    <m/>
    <m/>
    <m/>
    <m/>
    <m/>
    <m/>
    <m/>
    <m/>
    <m/>
    <m/>
    <x v="1"/>
    <m/>
    <m/>
    <m/>
    <m/>
    <x v="35"/>
    <d v="1899-12-30T07:50:00"/>
    <m/>
    <m/>
    <m/>
    <m/>
    <e v="#NAME?"/>
  </r>
  <r>
    <m/>
    <m/>
    <m/>
    <m/>
    <m/>
    <m/>
    <m/>
    <m/>
    <m/>
    <m/>
    <m/>
    <m/>
    <x v="28"/>
    <m/>
    <m/>
    <m/>
    <m/>
    <x v="35"/>
    <d v="1899-12-30T10:15:00"/>
    <m/>
    <m/>
    <m/>
    <m/>
    <e v="#NAME?"/>
  </r>
  <r>
    <m/>
    <m/>
    <m/>
    <m/>
    <m/>
    <m/>
    <m/>
    <m/>
    <m/>
    <m/>
    <m/>
    <m/>
    <x v="1"/>
    <m/>
    <m/>
    <m/>
    <m/>
    <x v="35"/>
    <d v="1899-12-30T12:50:00"/>
    <m/>
    <m/>
    <m/>
    <m/>
    <e v="#NAME?"/>
  </r>
  <r>
    <m/>
    <m/>
    <m/>
    <m/>
    <m/>
    <m/>
    <m/>
    <m/>
    <m/>
    <m/>
    <m/>
    <m/>
    <x v="28"/>
    <m/>
    <m/>
    <m/>
    <m/>
    <x v="35"/>
    <d v="1899-12-30T15:40:00"/>
    <m/>
    <m/>
    <m/>
    <m/>
    <e v="#NAME?"/>
  </r>
  <r>
    <m/>
    <m/>
    <m/>
    <m/>
    <m/>
    <m/>
    <m/>
    <m/>
    <m/>
    <m/>
    <m/>
    <m/>
    <x v="4"/>
    <m/>
    <m/>
    <m/>
    <m/>
    <x v="35"/>
    <d v="1899-12-30T18:40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s v="RTA/BIC/TP/201700010"/>
    <m/>
    <m/>
    <m/>
    <m/>
    <m/>
    <m/>
    <m/>
    <s v="GA04T 2738"/>
    <m/>
    <m/>
    <m/>
    <x v="9"/>
    <m/>
    <m/>
    <m/>
    <m/>
    <x v="3"/>
    <d v="1899-12-30T06:20:00"/>
    <m/>
    <m/>
    <m/>
    <m/>
    <e v="#NAME?"/>
  </r>
  <r>
    <m/>
    <m/>
    <m/>
    <m/>
    <m/>
    <m/>
    <m/>
    <m/>
    <m/>
    <m/>
    <m/>
    <m/>
    <x v="4"/>
    <m/>
    <m/>
    <m/>
    <m/>
    <x v="9"/>
    <d v="1899-12-30T07:50:00"/>
    <m/>
    <m/>
    <m/>
    <m/>
    <e v="#NAME?"/>
  </r>
  <r>
    <m/>
    <m/>
    <m/>
    <m/>
    <m/>
    <m/>
    <m/>
    <m/>
    <m/>
    <m/>
    <m/>
    <m/>
    <x v="9"/>
    <m/>
    <m/>
    <m/>
    <m/>
    <x v="3"/>
    <d v="1899-12-30T10:30:00"/>
    <m/>
    <m/>
    <m/>
    <m/>
    <e v="#NAME?"/>
  </r>
  <r>
    <m/>
    <m/>
    <m/>
    <m/>
    <m/>
    <m/>
    <m/>
    <m/>
    <m/>
    <m/>
    <m/>
    <m/>
    <x v="4"/>
    <m/>
    <m/>
    <m/>
    <m/>
    <x v="9"/>
    <d v="1899-12-30T12:50:00"/>
    <m/>
    <m/>
    <m/>
    <m/>
    <e v="#NAME?"/>
  </r>
  <r>
    <m/>
    <m/>
    <m/>
    <m/>
    <m/>
    <m/>
    <m/>
    <m/>
    <m/>
    <m/>
    <m/>
    <m/>
    <x v="9"/>
    <m/>
    <m/>
    <m/>
    <m/>
    <x v="3"/>
    <d v="1899-12-30T16:20:00"/>
    <m/>
    <m/>
    <m/>
    <m/>
    <e v="#NAME?"/>
  </r>
  <r>
    <m/>
    <m/>
    <m/>
    <m/>
    <m/>
    <m/>
    <m/>
    <m/>
    <m/>
    <m/>
    <m/>
    <m/>
    <x v="4"/>
    <m/>
    <m/>
    <m/>
    <m/>
    <x v="35"/>
    <d v="1899-12-30T18:10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s v="BICH/202/16"/>
    <m/>
    <m/>
    <m/>
    <m/>
    <m/>
    <m/>
    <m/>
    <s v="GA03K 5630"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s v="RTA/BIC/TMP/201900006"/>
    <m/>
    <m/>
    <m/>
    <m/>
    <m/>
    <m/>
    <m/>
    <s v="GA01U 2810"/>
    <m/>
    <m/>
    <m/>
    <x v="9"/>
    <m/>
    <m/>
    <m/>
    <m/>
    <x v="10"/>
    <d v="1899-12-30T06:05:00"/>
    <m/>
    <m/>
    <m/>
    <m/>
    <e v="#NAME?"/>
  </r>
  <r>
    <m/>
    <m/>
    <m/>
    <m/>
    <m/>
    <m/>
    <m/>
    <m/>
    <m/>
    <m/>
    <m/>
    <m/>
    <x v="8"/>
    <m/>
    <m/>
    <m/>
    <m/>
    <x v="9"/>
    <d v="1899-12-30T08:20:00"/>
    <m/>
    <m/>
    <m/>
    <m/>
    <e v="#NAME?"/>
  </r>
  <r>
    <m/>
    <m/>
    <m/>
    <m/>
    <m/>
    <m/>
    <m/>
    <m/>
    <m/>
    <m/>
    <m/>
    <m/>
    <x v="9"/>
    <m/>
    <m/>
    <m/>
    <m/>
    <x v="10"/>
    <d v="1899-12-30T11:23:00"/>
    <m/>
    <m/>
    <m/>
    <m/>
    <e v="#NAME?"/>
  </r>
  <r>
    <m/>
    <m/>
    <m/>
    <m/>
    <m/>
    <m/>
    <m/>
    <m/>
    <m/>
    <m/>
    <m/>
    <m/>
    <x v="8"/>
    <m/>
    <m/>
    <m/>
    <m/>
    <x v="9"/>
    <d v="1899-12-30T15:10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s v="RTA/BIC/SCP/201300018"/>
    <m/>
    <m/>
    <m/>
    <m/>
    <m/>
    <m/>
    <m/>
    <s v="GA03K 5537"/>
    <m/>
    <m/>
    <m/>
    <x v="8"/>
    <m/>
    <m/>
    <m/>
    <m/>
    <x v="35"/>
    <d v="1899-12-30T07:40:00"/>
    <m/>
    <m/>
    <m/>
    <m/>
    <e v="#NAME?"/>
  </r>
  <r>
    <m/>
    <m/>
    <m/>
    <m/>
    <m/>
    <m/>
    <m/>
    <m/>
    <m/>
    <m/>
    <m/>
    <m/>
    <x v="9"/>
    <m/>
    <m/>
    <m/>
    <m/>
    <x v="35"/>
    <d v="1899-12-30T10:25:00"/>
    <m/>
    <m/>
    <m/>
    <m/>
    <e v="#NAME?"/>
  </r>
  <r>
    <m/>
    <m/>
    <m/>
    <m/>
    <m/>
    <m/>
    <m/>
    <m/>
    <m/>
    <m/>
    <m/>
    <m/>
    <x v="8"/>
    <m/>
    <m/>
    <m/>
    <m/>
    <x v="35"/>
    <d v="1899-12-30T13:50:00"/>
    <m/>
    <m/>
    <m/>
    <m/>
    <e v="#NAME?"/>
  </r>
  <r>
    <m/>
    <m/>
    <m/>
    <m/>
    <m/>
    <m/>
    <m/>
    <m/>
    <m/>
    <m/>
    <m/>
    <m/>
    <x v="9"/>
    <m/>
    <m/>
    <m/>
    <m/>
    <x v="35"/>
    <d v="1899-12-30T17:05:00"/>
    <m/>
    <m/>
    <m/>
    <m/>
    <e v="#NAME?"/>
  </r>
  <r>
    <m/>
    <m/>
    <m/>
    <m/>
    <m/>
    <m/>
    <m/>
    <m/>
    <m/>
    <m/>
    <m/>
    <m/>
    <x v="4"/>
    <m/>
    <m/>
    <m/>
    <m/>
    <x v="35"/>
    <d v="1899-12-30T19:05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s v="RTA/BIC/SCP/201300011"/>
    <m/>
    <m/>
    <m/>
    <m/>
    <m/>
    <m/>
    <m/>
    <s v="GA03K 8394"/>
    <m/>
    <m/>
    <m/>
    <x v="8"/>
    <m/>
    <m/>
    <m/>
    <m/>
    <x v="35"/>
    <d v="1899-12-30T07:20:00"/>
    <m/>
    <m/>
    <m/>
    <m/>
    <e v="#NAME?"/>
  </r>
  <r>
    <m/>
    <m/>
    <m/>
    <m/>
    <m/>
    <m/>
    <m/>
    <m/>
    <m/>
    <m/>
    <m/>
    <m/>
    <x v="9"/>
    <m/>
    <m/>
    <m/>
    <m/>
    <x v="35"/>
    <d v="1899-12-30T10:10:00"/>
    <m/>
    <m/>
    <m/>
    <m/>
    <e v="#NAME?"/>
  </r>
  <r>
    <m/>
    <m/>
    <m/>
    <m/>
    <m/>
    <m/>
    <m/>
    <m/>
    <m/>
    <m/>
    <m/>
    <m/>
    <x v="8"/>
    <m/>
    <m/>
    <m/>
    <m/>
    <x v="35"/>
    <d v="1899-12-30T14:10:00"/>
    <m/>
    <m/>
    <m/>
    <m/>
    <e v="#NAME?"/>
  </r>
  <r>
    <m/>
    <m/>
    <m/>
    <m/>
    <m/>
    <m/>
    <m/>
    <m/>
    <m/>
    <m/>
    <m/>
    <m/>
    <x v="9"/>
    <m/>
    <m/>
    <m/>
    <m/>
    <x v="35"/>
    <d v="1899-12-30T16:55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s v="BICH/28/2004"/>
    <m/>
    <m/>
    <m/>
    <m/>
    <m/>
    <m/>
    <m/>
    <s v="GA01W 4516"/>
    <m/>
    <m/>
    <m/>
    <x v="49"/>
    <m/>
    <m/>
    <m/>
    <m/>
    <x v="35"/>
    <d v="1899-12-30T07:35:00"/>
    <m/>
    <m/>
    <m/>
    <m/>
    <e v="#NAME?"/>
  </r>
  <r>
    <m/>
    <m/>
    <m/>
    <m/>
    <m/>
    <m/>
    <m/>
    <m/>
    <m/>
    <m/>
    <m/>
    <m/>
    <x v="28"/>
    <m/>
    <m/>
    <m/>
    <m/>
    <x v="35"/>
    <d v="1899-12-30T09:20:00"/>
    <m/>
    <m/>
    <m/>
    <m/>
    <e v="#NAME?"/>
  </r>
  <r>
    <m/>
    <m/>
    <m/>
    <m/>
    <m/>
    <m/>
    <m/>
    <m/>
    <m/>
    <m/>
    <m/>
    <m/>
    <x v="28"/>
    <m/>
    <m/>
    <m/>
    <m/>
    <x v="35"/>
    <d v="1899-12-30T08:05:00"/>
    <m/>
    <m/>
    <m/>
    <m/>
    <e v="#NAME?"/>
  </r>
  <r>
    <m/>
    <m/>
    <m/>
    <m/>
    <m/>
    <m/>
    <m/>
    <m/>
    <m/>
    <m/>
    <m/>
    <m/>
    <x v="1"/>
    <m/>
    <m/>
    <m/>
    <m/>
    <x v="35"/>
    <d v="1899-12-30T16:35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s v="RTA/BIC/TMT/202000015"/>
    <m/>
    <m/>
    <m/>
    <m/>
    <m/>
    <m/>
    <m/>
    <s v="GA04T 6299"/>
    <m/>
    <m/>
    <m/>
    <x v="50"/>
    <m/>
    <m/>
    <m/>
    <m/>
    <x v="72"/>
    <d v="1899-12-30T07:10:00"/>
    <m/>
    <m/>
    <m/>
    <m/>
    <e v="#NAME?"/>
  </r>
  <r>
    <m/>
    <m/>
    <m/>
    <m/>
    <m/>
    <m/>
    <m/>
    <m/>
    <m/>
    <m/>
    <m/>
    <m/>
    <x v="95"/>
    <m/>
    <m/>
    <m/>
    <m/>
    <x v="53"/>
    <d v="1899-12-30T12:10:00"/>
    <m/>
    <m/>
    <m/>
    <m/>
    <e v="#NAME?"/>
  </r>
  <r>
    <m/>
    <m/>
    <m/>
    <m/>
    <m/>
    <m/>
    <m/>
    <m/>
    <m/>
    <m/>
    <m/>
    <m/>
    <x v="50"/>
    <m/>
    <m/>
    <m/>
    <m/>
    <x v="3"/>
    <d v="1899-12-30T14:10:00"/>
    <m/>
    <m/>
    <m/>
    <m/>
    <e v="#NAME?"/>
  </r>
  <r>
    <m/>
    <m/>
    <m/>
    <m/>
    <m/>
    <m/>
    <m/>
    <m/>
    <m/>
    <m/>
    <m/>
    <m/>
    <x v="4"/>
    <m/>
    <m/>
    <m/>
    <m/>
    <x v="53"/>
    <d v="1899-12-30T16:45:00"/>
    <m/>
    <m/>
    <m/>
    <m/>
    <e v="#NAME?"/>
  </r>
  <r>
    <m/>
    <m/>
    <m/>
    <m/>
    <m/>
    <m/>
    <m/>
    <m/>
    <m/>
    <m/>
    <m/>
    <m/>
    <x v="50"/>
    <m/>
    <m/>
    <m/>
    <m/>
    <x v="3"/>
    <d v="1899-12-30T18:10:00"/>
    <m/>
    <m/>
    <m/>
    <m/>
    <e v="#NAME?"/>
  </r>
  <r>
    <m/>
    <m/>
    <m/>
    <m/>
    <m/>
    <m/>
    <m/>
    <m/>
    <m/>
    <m/>
    <m/>
    <m/>
    <x v="4"/>
    <m/>
    <m/>
    <m/>
    <m/>
    <x v="35"/>
    <d v="1899-12-30T19:55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s v="RTA/BIC/SCP/201800010"/>
    <m/>
    <m/>
    <m/>
    <m/>
    <m/>
    <m/>
    <m/>
    <s v="GA04T 6499"/>
    <m/>
    <m/>
    <m/>
    <x v="96"/>
    <m/>
    <m/>
    <m/>
    <m/>
    <x v="9"/>
    <d v="1899-12-30T06:25:00"/>
    <m/>
    <m/>
    <m/>
    <m/>
    <e v="#NAME?"/>
  </r>
  <r>
    <m/>
    <m/>
    <m/>
    <m/>
    <m/>
    <m/>
    <m/>
    <m/>
    <m/>
    <m/>
    <m/>
    <m/>
    <x v="9"/>
    <m/>
    <m/>
    <m/>
    <m/>
    <x v="10"/>
    <d v="1899-12-30T06:50:00"/>
    <m/>
    <m/>
    <m/>
    <m/>
    <e v="#NAME?"/>
  </r>
  <r>
    <m/>
    <m/>
    <m/>
    <m/>
    <m/>
    <m/>
    <m/>
    <m/>
    <m/>
    <m/>
    <m/>
    <m/>
    <x v="8"/>
    <m/>
    <m/>
    <m/>
    <m/>
    <x v="9"/>
    <d v="1899-12-30T08:50:00"/>
    <m/>
    <m/>
    <m/>
    <m/>
    <e v="#NAME?"/>
  </r>
  <r>
    <m/>
    <m/>
    <m/>
    <m/>
    <m/>
    <m/>
    <m/>
    <m/>
    <m/>
    <m/>
    <m/>
    <m/>
    <x v="9"/>
    <m/>
    <m/>
    <m/>
    <m/>
    <x v="91"/>
    <d v="1899-12-30T11:20:00"/>
    <m/>
    <m/>
    <m/>
    <m/>
    <e v="#NAME?"/>
  </r>
  <r>
    <m/>
    <m/>
    <m/>
    <m/>
    <m/>
    <m/>
    <m/>
    <m/>
    <m/>
    <m/>
    <m/>
    <m/>
    <x v="96"/>
    <m/>
    <m/>
    <m/>
    <m/>
    <x v="10"/>
    <d v="1899-12-30T11:45:00"/>
    <m/>
    <m/>
    <m/>
    <m/>
    <e v="#NAME?"/>
  </r>
  <r>
    <m/>
    <m/>
    <m/>
    <m/>
    <m/>
    <m/>
    <m/>
    <m/>
    <m/>
    <m/>
    <m/>
    <m/>
    <x v="8"/>
    <m/>
    <m/>
    <m/>
    <m/>
    <x v="9"/>
    <d v="1899-12-30T16:20:00"/>
    <m/>
    <m/>
    <m/>
    <m/>
    <e v="#NAME?"/>
  </r>
  <r>
    <m/>
    <m/>
    <m/>
    <m/>
    <m/>
    <m/>
    <m/>
    <m/>
    <m/>
    <m/>
    <m/>
    <m/>
    <x v="9"/>
    <s v="`"/>
    <m/>
    <m/>
    <m/>
    <x v="91"/>
    <d v="1899-12-30T18:45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s v="RTA/BIC/TP/201900014"/>
    <m/>
    <m/>
    <m/>
    <m/>
    <m/>
    <m/>
    <m/>
    <s v="GA01U 2307"/>
    <m/>
    <m/>
    <m/>
    <x v="45"/>
    <s v="Kumbharkhan"/>
    <m/>
    <m/>
    <m/>
    <x v="35"/>
    <d v="1899-12-30T07:10:00"/>
    <m/>
    <m/>
    <m/>
    <m/>
    <e v="#NAME?"/>
  </r>
  <r>
    <m/>
    <m/>
    <m/>
    <m/>
    <m/>
    <m/>
    <m/>
    <m/>
    <m/>
    <m/>
    <m/>
    <m/>
    <x v="9"/>
    <m/>
    <m/>
    <m/>
    <m/>
    <x v="35"/>
    <d v="1899-12-30T08:05:00"/>
    <m/>
    <m/>
    <m/>
    <m/>
    <e v="#NAME?"/>
  </r>
  <r>
    <m/>
    <m/>
    <m/>
    <m/>
    <m/>
    <m/>
    <m/>
    <m/>
    <m/>
    <m/>
    <m/>
    <m/>
    <x v="97"/>
    <m/>
    <m/>
    <m/>
    <m/>
    <x v="35"/>
    <d v="1899-12-30T08:35:00"/>
    <m/>
    <m/>
    <m/>
    <m/>
    <e v="#NAME?"/>
  </r>
  <r>
    <m/>
    <m/>
    <m/>
    <m/>
    <m/>
    <m/>
    <m/>
    <m/>
    <m/>
    <m/>
    <m/>
    <m/>
    <x v="9"/>
    <m/>
    <m/>
    <m/>
    <m/>
    <x v="35"/>
    <d v="1899-12-30T09:00:00"/>
    <m/>
    <m/>
    <m/>
    <m/>
    <e v="#NAME?"/>
  </r>
  <r>
    <m/>
    <m/>
    <m/>
    <m/>
    <m/>
    <m/>
    <m/>
    <m/>
    <m/>
    <m/>
    <m/>
    <m/>
    <x v="57"/>
    <m/>
    <m/>
    <m/>
    <m/>
    <x v="35"/>
    <d v="1899-12-30T09:25:00"/>
    <m/>
    <m/>
    <m/>
    <m/>
    <e v="#NAME?"/>
  </r>
  <r>
    <m/>
    <m/>
    <m/>
    <m/>
    <m/>
    <m/>
    <m/>
    <m/>
    <m/>
    <m/>
    <m/>
    <m/>
    <x v="9"/>
    <m/>
    <m/>
    <m/>
    <m/>
    <x v="35"/>
    <d v="1899-12-30T10:05:00"/>
    <m/>
    <m/>
    <m/>
    <m/>
    <e v="#NAME?"/>
  </r>
  <r>
    <m/>
    <m/>
    <m/>
    <m/>
    <m/>
    <m/>
    <m/>
    <m/>
    <m/>
    <m/>
    <m/>
    <m/>
    <x v="97"/>
    <m/>
    <m/>
    <m/>
    <m/>
    <x v="35"/>
    <d v="1899-12-30T10:35:00"/>
    <m/>
    <m/>
    <m/>
    <m/>
    <e v="#NAME?"/>
  </r>
  <r>
    <m/>
    <m/>
    <m/>
    <m/>
    <m/>
    <m/>
    <m/>
    <m/>
    <m/>
    <m/>
    <m/>
    <m/>
    <x v="9"/>
    <m/>
    <m/>
    <m/>
    <m/>
    <x v="35"/>
    <d v="1899-12-30T11:05:00"/>
    <m/>
    <m/>
    <m/>
    <m/>
    <e v="#NAME?"/>
  </r>
  <r>
    <m/>
    <m/>
    <m/>
    <m/>
    <m/>
    <m/>
    <m/>
    <m/>
    <m/>
    <m/>
    <m/>
    <m/>
    <x v="68"/>
    <m/>
    <m/>
    <m/>
    <m/>
    <x v="35"/>
    <d v="1899-12-30T12:05:00"/>
    <m/>
    <m/>
    <m/>
    <m/>
    <e v="#NAME?"/>
  </r>
  <r>
    <m/>
    <m/>
    <m/>
    <m/>
    <m/>
    <m/>
    <m/>
    <m/>
    <m/>
    <m/>
    <m/>
    <m/>
    <x v="9"/>
    <m/>
    <m/>
    <m/>
    <m/>
    <x v="35"/>
    <d v="1899-12-30T12:45:00"/>
    <m/>
    <m/>
    <m/>
    <m/>
    <e v="#NAME?"/>
  </r>
  <r>
    <m/>
    <m/>
    <m/>
    <m/>
    <m/>
    <m/>
    <m/>
    <m/>
    <m/>
    <m/>
    <m/>
    <m/>
    <x v="97"/>
    <m/>
    <m/>
    <m/>
    <m/>
    <x v="35"/>
    <d v="1899-12-30T13:10:00"/>
    <m/>
    <m/>
    <m/>
    <m/>
    <e v="#NAME?"/>
  </r>
  <r>
    <m/>
    <m/>
    <m/>
    <m/>
    <m/>
    <m/>
    <m/>
    <m/>
    <m/>
    <m/>
    <m/>
    <m/>
    <x v="9"/>
    <m/>
    <m/>
    <m/>
    <m/>
    <x v="35"/>
    <d v="1899-12-30T13:35:00"/>
    <m/>
    <m/>
    <m/>
    <m/>
    <e v="#NAME?"/>
  </r>
  <r>
    <m/>
    <m/>
    <m/>
    <m/>
    <m/>
    <m/>
    <m/>
    <m/>
    <m/>
    <m/>
    <m/>
    <m/>
    <x v="68"/>
    <m/>
    <m/>
    <m/>
    <m/>
    <x v="35"/>
    <d v="1899-12-30T14:05:00"/>
    <m/>
    <m/>
    <m/>
    <m/>
    <e v="#NAME?"/>
  </r>
  <r>
    <m/>
    <m/>
    <m/>
    <m/>
    <m/>
    <m/>
    <m/>
    <m/>
    <m/>
    <m/>
    <m/>
    <m/>
    <x v="9"/>
    <m/>
    <m/>
    <m/>
    <m/>
    <x v="92"/>
    <d v="1899-12-30T14:30:00"/>
    <m/>
    <m/>
    <m/>
    <m/>
    <e v="#NAME?"/>
  </r>
  <r>
    <m/>
    <m/>
    <m/>
    <m/>
    <m/>
    <m/>
    <m/>
    <m/>
    <m/>
    <m/>
    <m/>
    <m/>
    <x v="97"/>
    <m/>
    <m/>
    <m/>
    <m/>
    <x v="9"/>
    <d v="1899-12-30T15:15:00"/>
    <m/>
    <m/>
    <m/>
    <m/>
    <e v="#NAME?"/>
  </r>
  <r>
    <m/>
    <m/>
    <m/>
    <m/>
    <m/>
    <m/>
    <m/>
    <m/>
    <m/>
    <m/>
    <m/>
    <m/>
    <x v="9"/>
    <m/>
    <m/>
    <m/>
    <m/>
    <x v="92"/>
    <d v="1899-12-30T15:35:00"/>
    <m/>
    <m/>
    <m/>
    <m/>
    <e v="#NAME?"/>
  </r>
  <r>
    <m/>
    <m/>
    <m/>
    <m/>
    <m/>
    <m/>
    <m/>
    <m/>
    <m/>
    <m/>
    <m/>
    <m/>
    <x v="97"/>
    <m/>
    <m/>
    <m/>
    <m/>
    <x v="9"/>
    <d v="1899-12-30T16:00:00"/>
    <m/>
    <m/>
    <m/>
    <m/>
    <e v="#NAME?"/>
  </r>
  <r>
    <m/>
    <m/>
    <m/>
    <m/>
    <m/>
    <m/>
    <m/>
    <m/>
    <m/>
    <m/>
    <m/>
    <m/>
    <x v="9"/>
    <m/>
    <m/>
    <m/>
    <m/>
    <x v="92"/>
    <d v="1899-12-30T16:30:00"/>
    <m/>
    <m/>
    <m/>
    <m/>
    <e v="#NAME?"/>
  </r>
  <r>
    <m/>
    <m/>
    <m/>
    <m/>
    <m/>
    <m/>
    <m/>
    <m/>
    <m/>
    <m/>
    <m/>
    <m/>
    <x v="97"/>
    <m/>
    <m/>
    <m/>
    <m/>
    <x v="9"/>
    <d v="1899-12-30T17:00:00"/>
    <m/>
    <m/>
    <m/>
    <m/>
    <e v="#NAME?"/>
  </r>
  <r>
    <m/>
    <m/>
    <m/>
    <m/>
    <m/>
    <m/>
    <m/>
    <m/>
    <m/>
    <m/>
    <m/>
    <m/>
    <x v="9"/>
    <m/>
    <m/>
    <m/>
    <m/>
    <x v="92"/>
    <d v="1899-12-30T17:30:00"/>
    <m/>
    <m/>
    <m/>
    <m/>
    <e v="#NAME?"/>
  </r>
  <r>
    <m/>
    <m/>
    <m/>
    <m/>
    <m/>
    <m/>
    <m/>
    <m/>
    <m/>
    <m/>
    <m/>
    <m/>
    <x v="97"/>
    <m/>
    <m/>
    <m/>
    <m/>
    <x v="9"/>
    <d v="1899-12-30T18:00:00"/>
    <m/>
    <m/>
    <m/>
    <m/>
    <e v="#NAME?"/>
  </r>
  <r>
    <m/>
    <m/>
    <m/>
    <m/>
    <m/>
    <m/>
    <m/>
    <m/>
    <m/>
    <m/>
    <m/>
    <m/>
    <x v="9"/>
    <m/>
    <m/>
    <m/>
    <m/>
    <x v="35"/>
    <d v="1899-12-30T18:30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s v="RTA/BIC/TP/201900009"/>
    <m/>
    <m/>
    <m/>
    <m/>
    <m/>
    <m/>
    <m/>
    <s v="GA04T 9496"/>
    <m/>
    <m/>
    <m/>
    <x v="88"/>
    <m/>
    <m/>
    <m/>
    <m/>
    <x v="35"/>
    <d v="1899-12-30T07:05:00"/>
    <m/>
    <m/>
    <m/>
    <m/>
    <e v="#NAME?"/>
  </r>
  <r>
    <m/>
    <m/>
    <m/>
    <m/>
    <m/>
    <m/>
    <m/>
    <m/>
    <m/>
    <m/>
    <m/>
    <m/>
    <x v="4"/>
    <m/>
    <m/>
    <m/>
    <m/>
    <x v="35"/>
    <d v="1899-12-30T09:05:00"/>
    <m/>
    <m/>
    <m/>
    <m/>
    <e v="#NAME?"/>
  </r>
  <r>
    <m/>
    <m/>
    <m/>
    <m/>
    <m/>
    <m/>
    <m/>
    <m/>
    <m/>
    <m/>
    <m/>
    <m/>
    <x v="1"/>
    <m/>
    <m/>
    <m/>
    <m/>
    <x v="93"/>
    <d v="1899-12-30T09:55:00"/>
    <m/>
    <m/>
    <m/>
    <m/>
    <e v="#NAME?"/>
  </r>
  <r>
    <m/>
    <m/>
    <m/>
    <m/>
    <m/>
    <m/>
    <m/>
    <m/>
    <m/>
    <m/>
    <m/>
    <m/>
    <x v="88"/>
    <m/>
    <m/>
    <m/>
    <m/>
    <x v="35"/>
    <d v="1899-12-30T10:30:00"/>
    <m/>
    <m/>
    <m/>
    <m/>
    <e v="#NAME?"/>
  </r>
  <r>
    <m/>
    <m/>
    <m/>
    <m/>
    <m/>
    <m/>
    <m/>
    <m/>
    <m/>
    <m/>
    <m/>
    <m/>
    <x v="4"/>
    <m/>
    <m/>
    <m/>
    <m/>
    <x v="35"/>
    <d v="1899-12-30T13:05:00"/>
    <m/>
    <m/>
    <m/>
    <m/>
    <e v="#NAME?"/>
  </r>
  <r>
    <m/>
    <m/>
    <m/>
    <m/>
    <m/>
    <m/>
    <m/>
    <m/>
    <m/>
    <m/>
    <m/>
    <m/>
    <x v="1"/>
    <m/>
    <m/>
    <m/>
    <m/>
    <x v="35"/>
    <d v="1899-12-30T14:15:00"/>
    <m/>
    <m/>
    <m/>
    <m/>
    <e v="#NAME?"/>
  </r>
  <r>
    <m/>
    <m/>
    <m/>
    <m/>
    <m/>
    <m/>
    <m/>
    <m/>
    <m/>
    <m/>
    <m/>
    <m/>
    <x v="89"/>
    <m/>
    <m/>
    <m/>
    <m/>
    <x v="35"/>
    <d v="1899-12-30T14:55:00"/>
    <m/>
    <m/>
    <m/>
    <m/>
    <e v="#NAME?"/>
  </r>
  <r>
    <m/>
    <m/>
    <m/>
    <m/>
    <m/>
    <m/>
    <m/>
    <m/>
    <m/>
    <m/>
    <m/>
    <m/>
    <x v="38"/>
    <m/>
    <m/>
    <m/>
    <m/>
    <x v="35"/>
    <d v="1899-12-30T16:50:00"/>
    <m/>
    <m/>
    <m/>
    <m/>
    <e v="#NAME?"/>
  </r>
  <r>
    <m/>
    <m/>
    <m/>
    <m/>
    <m/>
    <m/>
    <m/>
    <m/>
    <m/>
    <m/>
    <m/>
    <m/>
    <x v="15"/>
    <s v="Sarvan"/>
    <m/>
    <m/>
    <m/>
    <x v="35"/>
    <d v="1899-12-30T18:15:00"/>
    <m/>
    <m/>
    <m/>
    <m/>
    <e v="#NAME?"/>
  </r>
  <r>
    <m/>
    <m/>
    <m/>
    <m/>
    <m/>
    <m/>
    <m/>
    <m/>
    <m/>
    <m/>
    <m/>
    <m/>
    <x v="1"/>
    <m/>
    <m/>
    <m/>
    <m/>
    <x v="93"/>
    <d v="1899-12-30T19:05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s v="RTA/BIC/TMP/202000032"/>
    <m/>
    <m/>
    <m/>
    <m/>
    <m/>
    <m/>
    <m/>
    <s v="GA03W 2765"/>
    <m/>
    <m/>
    <m/>
    <x v="98"/>
    <m/>
    <m/>
    <m/>
    <m/>
    <x v="35"/>
    <d v="1899-12-30T06:30:00"/>
    <m/>
    <m/>
    <m/>
    <m/>
    <e v="#NAME?"/>
  </r>
  <r>
    <m/>
    <m/>
    <m/>
    <m/>
    <m/>
    <m/>
    <m/>
    <m/>
    <m/>
    <m/>
    <m/>
    <m/>
    <x v="8"/>
    <m/>
    <m/>
    <m/>
    <m/>
    <x v="35"/>
    <d v="1899-12-30T07:10:00"/>
    <m/>
    <m/>
    <m/>
    <m/>
    <e v="#NAME?"/>
  </r>
  <r>
    <m/>
    <m/>
    <m/>
    <m/>
    <m/>
    <m/>
    <m/>
    <m/>
    <m/>
    <m/>
    <m/>
    <m/>
    <x v="9"/>
    <m/>
    <m/>
    <m/>
    <m/>
    <x v="35"/>
    <d v="1899-12-30T10:00:00"/>
    <m/>
    <m/>
    <m/>
    <m/>
    <e v="#NAME?"/>
  </r>
  <r>
    <m/>
    <m/>
    <m/>
    <m/>
    <m/>
    <m/>
    <m/>
    <m/>
    <m/>
    <m/>
    <m/>
    <m/>
    <x v="8"/>
    <m/>
    <m/>
    <m/>
    <m/>
    <x v="35"/>
    <d v="1899-12-30T13:30:00"/>
    <m/>
    <m/>
    <m/>
    <m/>
    <e v="#NAME?"/>
  </r>
  <r>
    <m/>
    <m/>
    <m/>
    <m/>
    <m/>
    <m/>
    <m/>
    <m/>
    <m/>
    <m/>
    <m/>
    <m/>
    <x v="9"/>
    <m/>
    <m/>
    <m/>
    <m/>
    <x v="35"/>
    <d v="1899-12-30T16:50:00"/>
    <m/>
    <m/>
    <m/>
    <m/>
    <e v="#NAME?"/>
  </r>
  <r>
    <m/>
    <m/>
    <m/>
    <m/>
    <m/>
    <m/>
    <m/>
    <m/>
    <m/>
    <m/>
    <m/>
    <m/>
    <x v="8"/>
    <m/>
    <m/>
    <m/>
    <m/>
    <x v="94"/>
    <d v="1899-12-30T19:00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s v="RTA/BIC/TP/202000010"/>
    <m/>
    <m/>
    <m/>
    <m/>
    <m/>
    <m/>
    <m/>
    <s v="GA04T 6949"/>
    <m/>
    <m/>
    <m/>
    <x v="99"/>
    <m/>
    <m/>
    <m/>
    <m/>
    <x v="35"/>
    <d v="1899-12-30T06:30:00"/>
    <m/>
    <m/>
    <m/>
    <m/>
    <e v="#NAME?"/>
  </r>
  <r>
    <m/>
    <m/>
    <m/>
    <m/>
    <m/>
    <m/>
    <m/>
    <m/>
    <m/>
    <m/>
    <m/>
    <m/>
    <x v="9"/>
    <m/>
    <m/>
    <m/>
    <m/>
    <x v="35"/>
    <d v="1899-12-30T07:00:00"/>
    <m/>
    <m/>
    <m/>
    <m/>
    <e v="#NAME?"/>
  </r>
  <r>
    <m/>
    <m/>
    <m/>
    <m/>
    <m/>
    <m/>
    <m/>
    <m/>
    <m/>
    <m/>
    <m/>
    <m/>
    <x v="28"/>
    <m/>
    <m/>
    <m/>
    <m/>
    <x v="35"/>
    <d v="1899-12-30T08:50:00"/>
    <m/>
    <m/>
    <m/>
    <m/>
    <e v="#NAME?"/>
  </r>
  <r>
    <m/>
    <m/>
    <m/>
    <m/>
    <m/>
    <m/>
    <m/>
    <m/>
    <m/>
    <m/>
    <m/>
    <m/>
    <x v="9"/>
    <m/>
    <m/>
    <m/>
    <m/>
    <x v="35"/>
    <d v="1899-12-30T10:30:00"/>
    <m/>
    <m/>
    <m/>
    <m/>
    <e v="#NAME?"/>
  </r>
  <r>
    <m/>
    <m/>
    <m/>
    <m/>
    <m/>
    <m/>
    <m/>
    <m/>
    <m/>
    <m/>
    <m/>
    <m/>
    <x v="32"/>
    <m/>
    <m/>
    <m/>
    <m/>
    <x v="35"/>
    <d v="1899-12-30T11:00:00"/>
    <m/>
    <m/>
    <m/>
    <m/>
    <e v="#NAME?"/>
  </r>
  <r>
    <m/>
    <m/>
    <m/>
    <m/>
    <m/>
    <m/>
    <m/>
    <m/>
    <m/>
    <m/>
    <m/>
    <m/>
    <x v="9"/>
    <m/>
    <m/>
    <m/>
    <m/>
    <x v="35"/>
    <d v="1899-12-30T13:05:00"/>
    <m/>
    <m/>
    <m/>
    <m/>
    <e v="#NAME?"/>
  </r>
  <r>
    <m/>
    <m/>
    <m/>
    <m/>
    <m/>
    <m/>
    <m/>
    <m/>
    <m/>
    <m/>
    <m/>
    <m/>
    <x v="99"/>
    <m/>
    <m/>
    <m/>
    <m/>
    <x v="35"/>
    <d v="1899-12-30T13:45:00"/>
    <m/>
    <m/>
    <m/>
    <m/>
    <e v="#NAME?"/>
  </r>
  <r>
    <m/>
    <m/>
    <m/>
    <m/>
    <m/>
    <m/>
    <m/>
    <m/>
    <m/>
    <m/>
    <m/>
    <m/>
    <x v="9"/>
    <m/>
    <m/>
    <m/>
    <m/>
    <x v="35"/>
    <d v="1899-12-30T14:40:00"/>
    <m/>
    <m/>
    <m/>
    <m/>
    <e v="#NAME?"/>
  </r>
  <r>
    <m/>
    <m/>
    <m/>
    <m/>
    <m/>
    <m/>
    <m/>
    <m/>
    <m/>
    <m/>
    <m/>
    <m/>
    <x v="28"/>
    <m/>
    <m/>
    <m/>
    <m/>
    <x v="35"/>
    <d v="1899-12-30T17:20:00"/>
    <m/>
    <m/>
    <m/>
    <m/>
    <e v="#NAME?"/>
  </r>
  <r>
    <m/>
    <m/>
    <m/>
    <m/>
    <m/>
    <m/>
    <m/>
    <m/>
    <m/>
    <m/>
    <m/>
    <m/>
    <x v="9"/>
    <m/>
    <m/>
    <m/>
    <m/>
    <x v="95"/>
    <d v="1899-12-30T19:10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s v="RTA/BIC/TP/202000004"/>
    <m/>
    <m/>
    <m/>
    <m/>
    <m/>
    <m/>
    <m/>
    <s v="GA04T 3908"/>
    <m/>
    <m/>
    <m/>
    <x v="1"/>
    <m/>
    <m/>
    <m/>
    <m/>
    <x v="35"/>
    <d v="1899-12-30T06:30:00"/>
    <m/>
    <m/>
    <m/>
    <m/>
    <e v="#NAME?"/>
  </r>
  <r>
    <m/>
    <m/>
    <m/>
    <m/>
    <m/>
    <m/>
    <m/>
    <m/>
    <m/>
    <m/>
    <m/>
    <m/>
    <x v="9"/>
    <m/>
    <m/>
    <m/>
    <m/>
    <x v="35"/>
    <d v="1899-12-30T07:35:00"/>
    <m/>
    <m/>
    <m/>
    <m/>
    <e v="#NAME?"/>
  </r>
  <r>
    <m/>
    <m/>
    <m/>
    <m/>
    <m/>
    <m/>
    <m/>
    <m/>
    <m/>
    <m/>
    <m/>
    <m/>
    <x v="8"/>
    <m/>
    <m/>
    <m/>
    <m/>
    <x v="35"/>
    <d v="1899-12-30T10:45:00"/>
    <m/>
    <m/>
    <m/>
    <m/>
    <e v="#NAME?"/>
  </r>
  <r>
    <m/>
    <m/>
    <m/>
    <m/>
    <m/>
    <m/>
    <m/>
    <m/>
    <m/>
    <m/>
    <m/>
    <m/>
    <x v="9"/>
    <m/>
    <m/>
    <m/>
    <m/>
    <x v="35"/>
    <d v="1899-12-30T13:05:00"/>
    <m/>
    <m/>
    <m/>
    <m/>
    <e v="#NAME?"/>
  </r>
  <r>
    <m/>
    <m/>
    <m/>
    <m/>
    <m/>
    <m/>
    <m/>
    <m/>
    <m/>
    <m/>
    <m/>
    <m/>
    <x v="8"/>
    <m/>
    <m/>
    <m/>
    <m/>
    <x v="35"/>
    <d v="1899-12-30T17:05:00"/>
    <m/>
    <m/>
    <m/>
    <m/>
    <e v="#NAME?"/>
  </r>
  <r>
    <m/>
    <m/>
    <m/>
    <m/>
    <m/>
    <m/>
    <m/>
    <m/>
    <m/>
    <m/>
    <m/>
    <m/>
    <x v="9"/>
    <m/>
    <m/>
    <m/>
    <m/>
    <x v="0"/>
    <d v="1899-12-30T19:00:00"/>
    <m/>
    <m/>
    <m/>
    <m/>
    <e v="#NAME?"/>
  </r>
  <r>
    <m/>
    <m/>
    <m/>
    <m/>
    <m/>
    <m/>
    <m/>
    <m/>
    <m/>
    <m/>
    <m/>
    <m/>
    <x v="34"/>
    <m/>
    <m/>
    <m/>
    <m/>
    <x v="35"/>
    <s v="                         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s v="RTA/BIC/TMP/202000036"/>
    <m/>
    <m/>
    <m/>
    <m/>
    <m/>
    <m/>
    <m/>
    <s v="GA04T 4530"/>
    <m/>
    <m/>
    <m/>
    <x v="100"/>
    <m/>
    <m/>
    <m/>
    <m/>
    <x v="9"/>
    <d v="1899-12-30T08:05:00"/>
    <m/>
    <m/>
    <m/>
    <m/>
    <e v="#NAME?"/>
  </r>
  <r>
    <m/>
    <m/>
    <m/>
    <m/>
    <m/>
    <m/>
    <m/>
    <m/>
    <m/>
    <m/>
    <m/>
    <m/>
    <x v="9"/>
    <m/>
    <m/>
    <m/>
    <m/>
    <x v="10"/>
    <d v="1899-12-30T08:25:00"/>
    <m/>
    <m/>
    <m/>
    <m/>
    <e v="#NAME?"/>
  </r>
  <r>
    <m/>
    <m/>
    <m/>
    <m/>
    <m/>
    <m/>
    <m/>
    <m/>
    <m/>
    <m/>
    <m/>
    <m/>
    <x v="8"/>
    <m/>
    <m/>
    <m/>
    <m/>
    <x v="9"/>
    <d v="1899-12-30T12:10:00"/>
    <m/>
    <m/>
    <m/>
    <m/>
    <e v="#NAME?"/>
  </r>
  <r>
    <m/>
    <m/>
    <m/>
    <m/>
    <m/>
    <m/>
    <m/>
    <m/>
    <m/>
    <m/>
    <m/>
    <m/>
    <x v="9"/>
    <m/>
    <m/>
    <m/>
    <m/>
    <x v="10"/>
    <d v="1899-12-30T15:15:00"/>
    <m/>
    <m/>
    <m/>
    <m/>
    <e v="#NAME?"/>
  </r>
  <r>
    <m/>
    <m/>
    <m/>
    <m/>
    <m/>
    <m/>
    <m/>
    <m/>
    <m/>
    <m/>
    <m/>
    <m/>
    <x v="8"/>
    <m/>
    <m/>
    <m/>
    <m/>
    <x v="96"/>
    <d v="1899-12-30T19:10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s v="RTA/BIC/TMP/201900120"/>
    <m/>
    <m/>
    <m/>
    <m/>
    <m/>
    <m/>
    <m/>
    <s v="GA07F 0503"/>
    <m/>
    <m/>
    <m/>
    <x v="101"/>
    <m/>
    <m/>
    <m/>
    <m/>
    <x v="35"/>
    <d v="1899-12-30T06:50:00"/>
    <m/>
    <m/>
    <m/>
    <m/>
    <e v="#NAME?"/>
  </r>
  <r>
    <m/>
    <m/>
    <m/>
    <m/>
    <m/>
    <m/>
    <m/>
    <m/>
    <m/>
    <m/>
    <m/>
    <m/>
    <x v="9"/>
    <m/>
    <m/>
    <m/>
    <m/>
    <x v="35"/>
    <d v="1899-12-30T07:20:00"/>
    <m/>
    <m/>
    <m/>
    <m/>
    <e v="#NAME?"/>
  </r>
  <r>
    <m/>
    <m/>
    <m/>
    <m/>
    <m/>
    <m/>
    <m/>
    <m/>
    <m/>
    <m/>
    <m/>
    <m/>
    <x v="8"/>
    <m/>
    <m/>
    <m/>
    <m/>
    <x v="35"/>
    <d v="1899-12-30T10:15:00"/>
    <m/>
    <m/>
    <m/>
    <m/>
    <e v="#NAME?"/>
  </r>
  <r>
    <m/>
    <m/>
    <m/>
    <m/>
    <m/>
    <m/>
    <m/>
    <m/>
    <m/>
    <m/>
    <m/>
    <m/>
    <x v="101"/>
    <m/>
    <m/>
    <m/>
    <m/>
    <x v="35"/>
    <d v="1899-12-30T13:00:00"/>
    <m/>
    <m/>
    <m/>
    <m/>
    <e v="#NAME?"/>
  </r>
  <r>
    <m/>
    <m/>
    <m/>
    <m/>
    <m/>
    <m/>
    <m/>
    <m/>
    <m/>
    <m/>
    <m/>
    <m/>
    <x v="9"/>
    <m/>
    <m/>
    <m/>
    <m/>
    <x v="35"/>
    <d v="1899-12-30T13:25:00"/>
    <m/>
    <m/>
    <m/>
    <m/>
    <e v="#NAME?"/>
  </r>
  <r>
    <m/>
    <m/>
    <m/>
    <m/>
    <m/>
    <m/>
    <m/>
    <m/>
    <m/>
    <m/>
    <m/>
    <m/>
    <x v="8"/>
    <m/>
    <m/>
    <m/>
    <m/>
    <x v="35"/>
    <d v="1899-12-30T16:55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s v="RTA/BIC/TP/202000016"/>
    <m/>
    <m/>
    <m/>
    <m/>
    <m/>
    <m/>
    <m/>
    <s v="GA03W 9588"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s v="RTA/BIC/SCP/201500010"/>
    <m/>
    <m/>
    <m/>
    <m/>
    <m/>
    <m/>
    <m/>
    <s v="GA05T 3227"/>
    <m/>
    <m/>
    <m/>
    <x v="102"/>
    <m/>
    <m/>
    <m/>
    <m/>
    <x v="35"/>
    <d v="1899-12-30T07:40:00"/>
    <m/>
    <m/>
    <m/>
    <m/>
    <e v="#NAME?"/>
  </r>
  <r>
    <m/>
    <m/>
    <m/>
    <m/>
    <m/>
    <m/>
    <m/>
    <m/>
    <m/>
    <m/>
    <m/>
    <m/>
    <x v="28"/>
    <m/>
    <m/>
    <m/>
    <m/>
    <x v="35"/>
    <d v="1899-12-30T11:15:00"/>
    <m/>
    <m/>
    <m/>
    <m/>
    <e v="#NAME?"/>
  </r>
  <r>
    <m/>
    <m/>
    <m/>
    <m/>
    <m/>
    <m/>
    <m/>
    <m/>
    <m/>
    <m/>
    <m/>
    <m/>
    <x v="103"/>
    <m/>
    <m/>
    <m/>
    <m/>
    <x v="35"/>
    <d v="1899-12-30T13:30:00"/>
    <m/>
    <m/>
    <m/>
    <m/>
    <e v="#NAME?"/>
  </r>
  <r>
    <m/>
    <m/>
    <m/>
    <m/>
    <m/>
    <m/>
    <m/>
    <m/>
    <m/>
    <m/>
    <m/>
    <m/>
    <x v="1"/>
    <m/>
    <m/>
    <m/>
    <m/>
    <x v="35"/>
    <d v="1899-12-30T14:40:00"/>
    <m/>
    <m/>
    <m/>
    <m/>
    <e v="#NAME?"/>
  </r>
  <r>
    <m/>
    <m/>
    <m/>
    <m/>
    <m/>
    <m/>
    <m/>
    <m/>
    <m/>
    <m/>
    <m/>
    <m/>
    <x v="28"/>
    <m/>
    <m/>
    <m/>
    <m/>
    <x v="35"/>
    <d v="1899-12-30T17:00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s v="RTA/BIC/SCP/201300023"/>
    <m/>
    <m/>
    <m/>
    <m/>
    <m/>
    <m/>
    <m/>
    <s v="GA04T 2309"/>
    <m/>
    <m/>
    <m/>
    <x v="83"/>
    <m/>
    <m/>
    <m/>
    <m/>
    <x v="35"/>
    <d v="1899-12-30T07:30:00"/>
    <m/>
    <m/>
    <m/>
    <m/>
    <e v="#NAME?"/>
  </r>
  <r>
    <m/>
    <m/>
    <m/>
    <m/>
    <m/>
    <m/>
    <m/>
    <m/>
    <m/>
    <m/>
    <m/>
    <m/>
    <x v="9"/>
    <m/>
    <m/>
    <m/>
    <m/>
    <x v="35"/>
    <d v="1899-12-30T07:45:00"/>
    <m/>
    <m/>
    <m/>
    <m/>
    <e v="#NAME?"/>
  </r>
  <r>
    <m/>
    <m/>
    <m/>
    <m/>
    <m/>
    <m/>
    <m/>
    <m/>
    <m/>
    <m/>
    <m/>
    <m/>
    <x v="28"/>
    <m/>
    <m/>
    <m/>
    <m/>
    <x v="35"/>
    <d v="1899-12-30T09:25:00"/>
    <m/>
    <m/>
    <m/>
    <m/>
    <e v="#NAME?"/>
  </r>
  <r>
    <m/>
    <m/>
    <m/>
    <m/>
    <m/>
    <m/>
    <m/>
    <m/>
    <m/>
    <m/>
    <m/>
    <m/>
    <x v="9"/>
    <m/>
    <m/>
    <m/>
    <m/>
    <x v="35"/>
    <d v="1899-12-30T11:05:00"/>
    <m/>
    <m/>
    <m/>
    <m/>
    <e v="#NAME?"/>
  </r>
  <r>
    <m/>
    <m/>
    <m/>
    <m/>
    <m/>
    <m/>
    <m/>
    <m/>
    <m/>
    <m/>
    <m/>
    <m/>
    <x v="28"/>
    <m/>
    <m/>
    <m/>
    <m/>
    <x v="35"/>
    <d v="1899-12-30T13:15:00"/>
    <m/>
    <m/>
    <m/>
    <m/>
    <e v="#NAME?"/>
  </r>
  <r>
    <m/>
    <m/>
    <m/>
    <m/>
    <m/>
    <m/>
    <m/>
    <m/>
    <m/>
    <m/>
    <m/>
    <m/>
    <x v="9"/>
    <m/>
    <m/>
    <m/>
    <m/>
    <x v="35"/>
    <d v="1899-12-30T15:05:00"/>
    <m/>
    <m/>
    <m/>
    <m/>
    <e v="#NAME?"/>
  </r>
  <r>
    <m/>
    <m/>
    <m/>
    <m/>
    <m/>
    <m/>
    <m/>
    <m/>
    <m/>
    <m/>
    <m/>
    <m/>
    <x v="28"/>
    <m/>
    <m/>
    <m/>
    <m/>
    <x v="35"/>
    <d v="1899-12-30T18:55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s v="RTA/BIC/SCP/201400007"/>
    <m/>
    <m/>
    <m/>
    <m/>
    <m/>
    <m/>
    <m/>
    <s v="GA04T 4362"/>
    <m/>
    <m/>
    <m/>
    <x v="104"/>
    <m/>
    <m/>
    <m/>
    <m/>
    <x v="35"/>
    <d v="1899-12-30T07:45:00"/>
    <m/>
    <m/>
    <m/>
    <m/>
    <e v="#NAME?"/>
  </r>
  <r>
    <m/>
    <m/>
    <m/>
    <m/>
    <m/>
    <m/>
    <m/>
    <m/>
    <m/>
    <m/>
    <m/>
    <m/>
    <x v="28"/>
    <m/>
    <m/>
    <m/>
    <m/>
    <x v="35"/>
    <d v="1899-12-30T09:10:00"/>
    <m/>
    <m/>
    <m/>
    <m/>
    <e v="#NAME?"/>
  </r>
  <r>
    <m/>
    <m/>
    <m/>
    <m/>
    <m/>
    <m/>
    <m/>
    <m/>
    <m/>
    <m/>
    <m/>
    <m/>
    <x v="9"/>
    <m/>
    <m/>
    <m/>
    <m/>
    <x v="35"/>
    <d v="1899-12-30T10:40:00"/>
    <m/>
    <m/>
    <m/>
    <m/>
    <e v="#NAME?"/>
  </r>
  <r>
    <m/>
    <m/>
    <m/>
    <m/>
    <m/>
    <m/>
    <m/>
    <m/>
    <m/>
    <m/>
    <m/>
    <m/>
    <x v="28"/>
    <m/>
    <m/>
    <m/>
    <m/>
    <x v="35"/>
    <d v="1899-12-30T12:10:00"/>
    <m/>
    <m/>
    <m/>
    <m/>
    <e v="#NAME?"/>
  </r>
  <r>
    <m/>
    <m/>
    <m/>
    <m/>
    <m/>
    <m/>
    <m/>
    <m/>
    <m/>
    <m/>
    <m/>
    <m/>
    <x v="9"/>
    <m/>
    <m/>
    <m/>
    <m/>
    <x v="35"/>
    <d v="1899-12-30T13:30:00"/>
    <m/>
    <m/>
    <m/>
    <m/>
    <e v="#NAME?"/>
  </r>
  <r>
    <m/>
    <m/>
    <m/>
    <m/>
    <m/>
    <m/>
    <m/>
    <m/>
    <m/>
    <m/>
    <m/>
    <m/>
    <x v="28"/>
    <m/>
    <m/>
    <m/>
    <m/>
    <x v="35"/>
    <d v="1899-12-30T16:45:00"/>
    <m/>
    <m/>
    <m/>
    <m/>
    <e v="#NAME?"/>
  </r>
  <r>
    <m/>
    <m/>
    <m/>
    <m/>
    <m/>
    <m/>
    <m/>
    <m/>
    <m/>
    <m/>
    <m/>
    <m/>
    <x v="104"/>
    <m/>
    <m/>
    <m/>
    <m/>
    <x v="35"/>
    <d v="1899-12-30T17:30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9"/>
    <m/>
    <m/>
    <m/>
    <m/>
    <x v="35"/>
    <d v="1899-12-30T06:35:00"/>
    <m/>
    <m/>
    <m/>
    <m/>
    <e v="#NAME?"/>
  </r>
  <r>
    <m/>
    <m/>
    <m/>
    <m/>
    <m/>
    <m/>
    <m/>
    <m/>
    <m/>
    <m/>
    <m/>
    <m/>
    <x v="8"/>
    <m/>
    <m/>
    <m/>
    <m/>
    <x v="35"/>
    <d v="1899-12-30T08:35:00"/>
    <m/>
    <m/>
    <m/>
    <m/>
    <e v="#NAME?"/>
  </r>
  <r>
    <m/>
    <m/>
    <m/>
    <m/>
    <m/>
    <m/>
    <m/>
    <m/>
    <m/>
    <m/>
    <m/>
    <m/>
    <x v="9"/>
    <m/>
    <m/>
    <m/>
    <m/>
    <x v="36"/>
    <d v="1899-12-30T11:05:00"/>
    <m/>
    <m/>
    <m/>
    <m/>
    <e v="#NAME?"/>
  </r>
  <r>
    <m/>
    <m/>
    <m/>
    <m/>
    <m/>
    <m/>
    <m/>
    <m/>
    <m/>
    <m/>
    <m/>
    <m/>
    <x v="35"/>
    <m/>
    <m/>
    <m/>
    <m/>
    <x v="35"/>
    <d v="1899-12-30T11:35:00"/>
    <m/>
    <m/>
    <m/>
    <m/>
    <e v="#NAME?"/>
  </r>
  <r>
    <m/>
    <m/>
    <m/>
    <m/>
    <m/>
    <m/>
    <m/>
    <m/>
    <m/>
    <m/>
    <m/>
    <m/>
    <x v="9"/>
    <m/>
    <m/>
    <m/>
    <m/>
    <x v="10"/>
    <d v="1899-12-30T12:05:00"/>
    <m/>
    <m/>
    <m/>
    <m/>
    <e v="#NAME?"/>
  </r>
  <r>
    <m/>
    <m/>
    <m/>
    <m/>
    <m/>
    <m/>
    <m/>
    <m/>
    <m/>
    <m/>
    <m/>
    <m/>
    <x v="8"/>
    <m/>
    <m/>
    <m/>
    <m/>
    <x v="35"/>
    <d v="1899-12-30T14:45:00"/>
    <m/>
    <m/>
    <m/>
    <m/>
    <e v="#NAME?"/>
  </r>
  <r>
    <m/>
    <m/>
    <m/>
    <m/>
    <m/>
    <m/>
    <m/>
    <m/>
    <m/>
    <m/>
    <m/>
    <m/>
    <x v="9"/>
    <m/>
    <m/>
    <m/>
    <m/>
    <x v="36"/>
    <d v="1899-12-30T17:05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s v="RTA/BIC/SCP/201500004"/>
    <m/>
    <m/>
    <m/>
    <m/>
    <m/>
    <m/>
    <m/>
    <s v="Ga04t 5917"/>
    <m/>
    <m/>
    <m/>
    <x v="105"/>
    <m/>
    <m/>
    <m/>
    <m/>
    <x v="35"/>
    <d v="1899-12-30T08:00:00"/>
    <m/>
    <m/>
    <m/>
    <m/>
    <e v="#NAME?"/>
  </r>
  <r>
    <m/>
    <m/>
    <m/>
    <m/>
    <m/>
    <m/>
    <m/>
    <m/>
    <m/>
    <m/>
    <m/>
    <m/>
    <x v="9"/>
    <m/>
    <m/>
    <m/>
    <m/>
    <x v="35"/>
    <d v="1899-12-30T08:35:00"/>
    <m/>
    <m/>
    <m/>
    <m/>
    <e v="#NAME?"/>
  </r>
  <r>
    <m/>
    <m/>
    <m/>
    <m/>
    <m/>
    <m/>
    <m/>
    <m/>
    <m/>
    <m/>
    <m/>
    <m/>
    <x v="8"/>
    <m/>
    <m/>
    <m/>
    <m/>
    <x v="35"/>
    <d v="1899-12-30T11:10:00"/>
    <m/>
    <m/>
    <m/>
    <m/>
    <e v="#NAME?"/>
  </r>
  <r>
    <m/>
    <m/>
    <m/>
    <m/>
    <m/>
    <m/>
    <m/>
    <m/>
    <m/>
    <m/>
    <m/>
    <m/>
    <x v="9"/>
    <m/>
    <m/>
    <m/>
    <m/>
    <x v="35"/>
    <d v="1899-12-30T13:35:00"/>
    <m/>
    <m/>
    <m/>
    <m/>
    <e v="#NAME?"/>
  </r>
  <r>
    <m/>
    <m/>
    <m/>
    <m/>
    <m/>
    <m/>
    <m/>
    <m/>
    <m/>
    <m/>
    <m/>
    <m/>
    <x v="8"/>
    <m/>
    <m/>
    <m/>
    <m/>
    <x v="35"/>
    <d v="1899-12-30T16:25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s v="RTA/BIC/SCP/201500006"/>
    <m/>
    <m/>
    <m/>
    <m/>
    <m/>
    <m/>
    <m/>
    <s v="GA01U 5235"/>
    <m/>
    <m/>
    <m/>
    <x v="8"/>
    <m/>
    <m/>
    <m/>
    <m/>
    <x v="35"/>
    <d v="1899-12-30T08:00:00"/>
    <m/>
    <m/>
    <m/>
    <m/>
    <e v="#NAME?"/>
  </r>
  <r>
    <m/>
    <m/>
    <m/>
    <m/>
    <m/>
    <m/>
    <m/>
    <m/>
    <m/>
    <m/>
    <m/>
    <m/>
    <x v="9"/>
    <m/>
    <m/>
    <m/>
    <m/>
    <x v="35"/>
    <d v="1899-12-30T11:35:00"/>
    <m/>
    <m/>
    <m/>
    <m/>
    <e v="#NAME?"/>
  </r>
  <r>
    <m/>
    <m/>
    <m/>
    <m/>
    <m/>
    <m/>
    <m/>
    <m/>
    <m/>
    <m/>
    <m/>
    <m/>
    <x v="8"/>
    <m/>
    <m/>
    <m/>
    <m/>
    <x v="35"/>
    <d v="1899-12-30T14:30:00"/>
    <m/>
    <m/>
    <m/>
    <m/>
    <e v="#NAME?"/>
  </r>
  <r>
    <m/>
    <m/>
    <m/>
    <m/>
    <m/>
    <m/>
    <m/>
    <m/>
    <m/>
    <m/>
    <m/>
    <m/>
    <x v="9"/>
    <m/>
    <m/>
    <m/>
    <m/>
    <x v="10"/>
    <d v="1899-12-30T17:55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s v="BICH/54/04"/>
    <m/>
    <m/>
    <m/>
    <m/>
    <m/>
    <m/>
    <m/>
    <s v="GA04T 4309"/>
    <m/>
    <m/>
    <m/>
    <x v="90"/>
    <m/>
    <m/>
    <m/>
    <m/>
    <x v="35"/>
    <d v="1899-12-30T07:05:00"/>
    <m/>
    <m/>
    <m/>
    <m/>
    <e v="#NAME?"/>
  </r>
  <r>
    <m/>
    <m/>
    <m/>
    <m/>
    <m/>
    <m/>
    <m/>
    <m/>
    <m/>
    <m/>
    <m/>
    <m/>
    <x v="8"/>
    <m/>
    <m/>
    <m/>
    <m/>
    <x v="35"/>
    <d v="1899-12-30T09:20:00"/>
    <m/>
    <m/>
    <m/>
    <m/>
    <e v="#NAME?"/>
  </r>
  <r>
    <m/>
    <m/>
    <m/>
    <m/>
    <m/>
    <m/>
    <m/>
    <m/>
    <m/>
    <m/>
    <m/>
    <m/>
    <x v="1"/>
    <m/>
    <m/>
    <m/>
    <m/>
    <x v="35"/>
    <d v="1899-12-30T11:35:00"/>
    <m/>
    <m/>
    <m/>
    <m/>
    <e v="#NAME?"/>
  </r>
  <r>
    <m/>
    <m/>
    <m/>
    <m/>
    <m/>
    <m/>
    <m/>
    <m/>
    <m/>
    <m/>
    <m/>
    <m/>
    <x v="90"/>
    <m/>
    <m/>
    <m/>
    <m/>
    <x v="35"/>
    <d v="1899-12-30T12:35:00"/>
    <m/>
    <m/>
    <m/>
    <m/>
    <e v="#NAME?"/>
  </r>
  <r>
    <m/>
    <m/>
    <m/>
    <m/>
    <m/>
    <m/>
    <m/>
    <m/>
    <m/>
    <m/>
    <m/>
    <m/>
    <x v="8"/>
    <s v="Sakhali"/>
    <m/>
    <m/>
    <m/>
    <x v="35"/>
    <d v="1899-12-30T16:45:00"/>
    <m/>
    <m/>
    <m/>
    <m/>
    <e v="#NAME?"/>
  </r>
  <r>
    <m/>
    <m/>
    <m/>
    <m/>
    <m/>
    <m/>
    <m/>
    <m/>
    <m/>
    <m/>
    <m/>
    <m/>
    <x v="106"/>
    <s v="Kelbai wada"/>
    <m/>
    <m/>
    <m/>
    <x v="93"/>
    <d v="1899-12-30T18:25:00"/>
    <m/>
    <m/>
    <m/>
    <m/>
    <e v="#NAME?"/>
  </r>
  <r>
    <m/>
    <m/>
    <m/>
    <m/>
    <m/>
    <m/>
    <m/>
    <m/>
    <m/>
    <m/>
    <m/>
    <m/>
    <x v="34"/>
    <m/>
    <m/>
    <m/>
    <m/>
    <x v="35"/>
    <m/>
    <m/>
    <m/>
    <m/>
    <m/>
    <s v=""/>
  </r>
  <r>
    <s v="BICH/71/05"/>
    <m/>
    <m/>
    <m/>
    <m/>
    <m/>
    <m/>
    <m/>
    <s v="GA03N 1023"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m/>
    <m/>
    <m/>
    <m/>
    <m/>
    <m/>
    <m/>
    <m/>
    <m/>
    <m/>
    <m/>
    <m/>
    <x v="34"/>
    <m/>
    <m/>
    <m/>
    <m/>
    <x v="35"/>
    <m/>
    <m/>
    <m/>
    <m/>
    <m/>
    <s v=""/>
  </r>
  <r>
    <s v="BICH/75/05"/>
    <m/>
    <m/>
    <m/>
    <m/>
    <m/>
    <m/>
    <m/>
    <s v="GA04T 1175"/>
    <m/>
    <m/>
    <m/>
    <x v="34"/>
    <m/>
    <m/>
    <m/>
    <m/>
    <x v="35"/>
    <m/>
    <m/>
    <m/>
    <m/>
    <m/>
    <s v=""/>
  </r>
  <r>
    <s v="RTA/VAS/SCP/201500001"/>
    <s v="Vasco to Baina - _x000a_Mangoor Hill - _x000a_Airport &amp; Back"/>
    <m/>
    <s v="02-05-2003"/>
    <d v="2020-04-12T00:00:00"/>
    <s v="Vijan V. Dabolkar"/>
    <s v="G-2, Tamarid Court, Zorint, Zuarinagar"/>
    <m/>
    <s v="GA06T3807"/>
    <s v="Mini Bus"/>
    <n v="31"/>
    <m/>
    <x v="107"/>
    <m/>
    <m/>
    <m/>
    <m/>
    <x v="97"/>
    <d v="1899-12-30T06:30:00"/>
    <m/>
    <m/>
    <m/>
    <m/>
    <e v="#NAME?"/>
  </r>
  <r>
    <m/>
    <m/>
    <m/>
    <m/>
    <m/>
    <m/>
    <m/>
    <m/>
    <m/>
    <m/>
    <m/>
    <m/>
    <x v="108"/>
    <m/>
    <m/>
    <m/>
    <m/>
    <x v="98"/>
    <d v="1899-12-30T07:25:00"/>
    <m/>
    <m/>
    <m/>
    <m/>
    <e v="#NAME?"/>
  </r>
  <r>
    <m/>
    <m/>
    <m/>
    <m/>
    <m/>
    <m/>
    <m/>
    <m/>
    <m/>
    <m/>
    <m/>
    <m/>
    <x v="107"/>
    <m/>
    <m/>
    <m/>
    <m/>
    <x v="97"/>
    <d v="1899-12-30T08:05:00"/>
    <m/>
    <m/>
    <m/>
    <m/>
    <e v="#NAME?"/>
  </r>
  <r>
    <m/>
    <m/>
    <m/>
    <m/>
    <m/>
    <m/>
    <m/>
    <m/>
    <m/>
    <m/>
    <m/>
    <m/>
    <x v="108"/>
    <m/>
    <m/>
    <m/>
    <m/>
    <x v="98"/>
    <d v="1899-12-30T08:45:00"/>
    <m/>
    <m/>
    <m/>
    <m/>
    <e v="#NAME?"/>
  </r>
  <r>
    <m/>
    <m/>
    <m/>
    <m/>
    <m/>
    <m/>
    <m/>
    <m/>
    <m/>
    <m/>
    <m/>
    <m/>
    <x v="107"/>
    <m/>
    <m/>
    <m/>
    <m/>
    <x v="97"/>
    <d v="1899-12-30T09:25:00"/>
    <m/>
    <m/>
    <m/>
    <m/>
    <e v="#NAME?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1">
  <r>
    <s v="Bich/66/05"/>
    <s v="Chodan to Bicholim and Back"/>
    <s v="Regular Permit"/>
    <d v="2016-08-01T00:00:00"/>
    <d v="2021-07-31T00:00:00"/>
    <s v="Prashant Duri"/>
    <s v="H.No. 769/A Devgim, Chodan, Tiswadi Goa"/>
    <m/>
    <s v="GA01T 8202"/>
    <s v="Mini Bus"/>
    <n v="23"/>
    <n v="9"/>
    <x v="0"/>
    <m/>
    <m/>
    <m/>
    <m/>
    <s v="Bicholim"/>
    <d v="1899-12-30T06:30:00"/>
    <m/>
    <m/>
    <m/>
    <m/>
    <e v="#NAME?"/>
  </r>
  <r>
    <m/>
    <m/>
    <m/>
    <m/>
    <m/>
    <m/>
    <m/>
    <m/>
    <m/>
    <m/>
    <m/>
    <m/>
    <x v="1"/>
    <m/>
    <m/>
    <m/>
    <m/>
    <s v="chodan"/>
    <d v="1899-12-30T07:00:00"/>
    <m/>
    <m/>
    <m/>
    <m/>
    <e v="#NAME?"/>
  </r>
  <r>
    <m/>
    <m/>
    <m/>
    <m/>
    <m/>
    <m/>
    <m/>
    <m/>
    <m/>
    <m/>
    <m/>
    <m/>
    <x v="0"/>
    <m/>
    <m/>
    <m/>
    <m/>
    <s v="Bicholim"/>
    <d v="1899-12-30T08:00:00"/>
    <m/>
    <m/>
    <m/>
    <m/>
    <e v="#NAME?"/>
  </r>
  <r>
    <m/>
    <m/>
    <m/>
    <m/>
    <m/>
    <m/>
    <m/>
    <m/>
    <m/>
    <m/>
    <m/>
    <m/>
    <x v="1"/>
    <m/>
    <m/>
    <m/>
    <m/>
    <s v="chodan"/>
    <d v="1899-12-30T09:30:00"/>
    <m/>
    <m/>
    <m/>
    <m/>
    <e v="#NAME?"/>
  </r>
  <r>
    <m/>
    <m/>
    <m/>
    <m/>
    <m/>
    <m/>
    <m/>
    <m/>
    <m/>
    <m/>
    <m/>
    <m/>
    <x v="0"/>
    <m/>
    <m/>
    <m/>
    <m/>
    <s v="Bicholim"/>
    <d v="1899-12-30T10:45:00"/>
    <m/>
    <m/>
    <m/>
    <m/>
    <e v="#NAME?"/>
  </r>
  <r>
    <m/>
    <m/>
    <m/>
    <m/>
    <m/>
    <m/>
    <m/>
    <m/>
    <m/>
    <m/>
    <m/>
    <m/>
    <x v="1"/>
    <m/>
    <m/>
    <m/>
    <m/>
    <s v="chodan"/>
    <d v="1899-12-30T13:10:00"/>
    <m/>
    <m/>
    <m/>
    <m/>
    <e v="#NAME?"/>
  </r>
  <r>
    <m/>
    <m/>
    <m/>
    <m/>
    <m/>
    <m/>
    <m/>
    <m/>
    <m/>
    <m/>
    <m/>
    <m/>
    <x v="0"/>
    <m/>
    <m/>
    <m/>
    <m/>
    <s v="Bicholim"/>
    <d v="1899-12-30T14:15:00"/>
    <m/>
    <m/>
    <m/>
    <m/>
    <e v="#NAME?"/>
  </r>
  <r>
    <m/>
    <m/>
    <m/>
    <m/>
    <m/>
    <m/>
    <m/>
    <m/>
    <m/>
    <m/>
    <m/>
    <m/>
    <x v="1"/>
    <m/>
    <m/>
    <m/>
    <m/>
    <s v="chodan"/>
    <d v="1899-12-30T16:35:00"/>
    <m/>
    <m/>
    <m/>
    <m/>
    <e v="#NAME?"/>
  </r>
  <r>
    <m/>
    <m/>
    <m/>
    <m/>
    <m/>
    <m/>
    <m/>
    <m/>
    <m/>
    <m/>
    <m/>
    <m/>
    <x v="0"/>
    <m/>
    <m/>
    <m/>
    <m/>
    <s v="Bicholim"/>
    <d v="1899-12-30T17:40:00"/>
    <m/>
    <m/>
    <m/>
    <m/>
    <e v="#NAME?"/>
  </r>
  <r>
    <m/>
    <m/>
    <m/>
    <m/>
    <m/>
    <m/>
    <m/>
    <m/>
    <m/>
    <m/>
    <m/>
    <m/>
    <x v="1"/>
    <m/>
    <m/>
    <m/>
    <m/>
    <s v="chodan"/>
    <d v="1899-12-30T18:35:00"/>
    <m/>
    <m/>
    <m/>
    <m/>
    <e v="#NAME?"/>
  </r>
  <r>
    <s v="RTA/BIC/SCP/201300034"/>
    <s v="Shikeri, Poira, Bicholim, Mapusa"/>
    <s v="Regular Permit"/>
    <d v="2016-11-14T00:00:00"/>
    <d v="2021-11-13T00:00:00"/>
    <s v="Rohan Dessai"/>
    <s v="HNo. 754. Gaonkarwada, Mayem, Bicholim Goa"/>
    <m/>
    <s v="GA04T 4656"/>
    <s v="Mini Bus"/>
    <n v="24"/>
    <n v="9"/>
    <x v="2"/>
    <m/>
    <m/>
    <m/>
    <m/>
    <s v="Poira"/>
    <d v="1899-12-30T07:00:00"/>
    <m/>
    <m/>
    <m/>
    <m/>
    <e v="#NAME?"/>
  </r>
  <r>
    <m/>
    <m/>
    <m/>
    <m/>
    <m/>
    <m/>
    <m/>
    <m/>
    <m/>
    <m/>
    <m/>
    <m/>
    <x v="3"/>
    <m/>
    <m/>
    <m/>
    <m/>
    <s v="Mapusa"/>
    <d v="1899-12-30T07:10:00"/>
    <m/>
    <m/>
    <m/>
    <m/>
    <e v="#NAME?"/>
  </r>
  <r>
    <m/>
    <m/>
    <m/>
    <m/>
    <m/>
    <m/>
    <m/>
    <m/>
    <m/>
    <m/>
    <m/>
    <m/>
    <x v="4"/>
    <m/>
    <m/>
    <m/>
    <m/>
    <s v="Bicholim"/>
    <d v="1899-12-30T08:35:00"/>
    <m/>
    <m/>
    <m/>
    <m/>
    <e v="#NAME?"/>
  </r>
  <r>
    <m/>
    <m/>
    <m/>
    <m/>
    <m/>
    <m/>
    <m/>
    <m/>
    <m/>
    <m/>
    <m/>
    <m/>
    <x v="1"/>
    <m/>
    <m/>
    <m/>
    <m/>
    <s v="Shikeri"/>
    <d v="1899-12-30T09:45:00"/>
    <m/>
    <m/>
    <m/>
    <m/>
    <e v="#NAME?"/>
  </r>
  <r>
    <m/>
    <m/>
    <m/>
    <m/>
    <m/>
    <m/>
    <m/>
    <m/>
    <m/>
    <m/>
    <m/>
    <m/>
    <x v="2"/>
    <m/>
    <m/>
    <m/>
    <m/>
    <s v="Mapusa"/>
    <d v="1899-12-30T10:10:00"/>
    <m/>
    <m/>
    <m/>
    <m/>
    <e v="#NAME?"/>
  </r>
  <r>
    <m/>
    <m/>
    <m/>
    <m/>
    <m/>
    <m/>
    <m/>
    <m/>
    <m/>
    <m/>
    <m/>
    <m/>
    <x v="4"/>
    <m/>
    <m/>
    <m/>
    <m/>
    <s v="Bicholim"/>
    <d v="1899-12-30T11:45:00"/>
    <m/>
    <m/>
    <m/>
    <m/>
    <e v="#NAME?"/>
  </r>
  <r>
    <m/>
    <m/>
    <m/>
    <m/>
    <m/>
    <m/>
    <m/>
    <m/>
    <m/>
    <m/>
    <m/>
    <m/>
    <x v="1"/>
    <m/>
    <m/>
    <m/>
    <m/>
    <s v="Shikeri"/>
    <d v="1899-12-30T12:45:00"/>
    <m/>
    <m/>
    <m/>
    <m/>
    <e v="#NAME?"/>
  </r>
  <r>
    <m/>
    <m/>
    <m/>
    <m/>
    <m/>
    <m/>
    <m/>
    <m/>
    <m/>
    <m/>
    <m/>
    <m/>
    <x v="2"/>
    <m/>
    <m/>
    <m/>
    <m/>
    <s v="Mapusa"/>
    <d v="1899-12-30T14:40:00"/>
    <m/>
    <m/>
    <m/>
    <m/>
    <e v="#NAME?"/>
  </r>
  <r>
    <m/>
    <m/>
    <m/>
    <m/>
    <m/>
    <m/>
    <m/>
    <m/>
    <m/>
    <m/>
    <m/>
    <m/>
    <x v="4"/>
    <m/>
    <m/>
    <m/>
    <m/>
    <s v="Shikeri"/>
    <d v="1899-12-30T17:10:00"/>
    <m/>
    <m/>
    <m/>
    <m/>
    <e v="#NAME?"/>
  </r>
  <r>
    <m/>
    <m/>
    <m/>
    <m/>
    <m/>
    <m/>
    <m/>
    <m/>
    <m/>
    <m/>
    <m/>
    <m/>
    <x v="2"/>
    <m/>
    <m/>
    <m/>
    <m/>
    <s v="Bicholim"/>
    <d v="1899-12-30T18:50:00"/>
    <m/>
    <m/>
    <m/>
    <m/>
    <e v="#NAME?"/>
  </r>
  <r>
    <m/>
    <m/>
    <m/>
    <m/>
    <m/>
    <m/>
    <m/>
    <m/>
    <m/>
    <m/>
    <m/>
    <m/>
    <x v="1"/>
    <m/>
    <m/>
    <m/>
    <m/>
    <s v="Shikeri"/>
    <d v="1899-12-30T19:30:00"/>
    <m/>
    <m/>
    <m/>
    <m/>
    <e v="#NAME?"/>
  </r>
  <r>
    <s v="RTA/BIC/SCP/202000002"/>
    <s v="Sarmanas to Bicholim"/>
    <s v="Regular Permit"/>
    <d v="2020-01-24T00:00:00"/>
    <d v="2025-01-23T00:00:00"/>
    <s v="Pravin V chari"/>
    <s v="Gaonkarwada, Bicholim Goa"/>
    <m/>
    <s v="GA08U 0131"/>
    <s v="Mini Bus"/>
    <n v="23"/>
    <n v="9"/>
    <x v="5"/>
    <m/>
    <m/>
    <m/>
    <m/>
    <s v="Saramanas"/>
    <d v="1899-12-30T07:30:00"/>
    <m/>
    <m/>
    <m/>
    <m/>
    <e v="#NAME?"/>
  </r>
  <r>
    <m/>
    <m/>
    <m/>
    <m/>
    <m/>
    <m/>
    <m/>
    <m/>
    <m/>
    <m/>
    <m/>
    <m/>
    <x v="6"/>
    <m/>
    <m/>
    <m/>
    <m/>
    <s v="Bicholim "/>
    <d v="1899-12-30T07:50:00"/>
    <m/>
    <m/>
    <m/>
    <m/>
    <e v="#NAME?"/>
  </r>
  <r>
    <m/>
    <m/>
    <m/>
    <m/>
    <m/>
    <m/>
    <m/>
    <m/>
    <m/>
    <m/>
    <m/>
    <m/>
    <x v="5"/>
    <m/>
    <m/>
    <m/>
    <m/>
    <s v="Saramanas"/>
    <d v="1899-12-30T08:30:00"/>
    <m/>
    <m/>
    <m/>
    <m/>
    <e v="#NAME?"/>
  </r>
  <r>
    <m/>
    <m/>
    <m/>
    <m/>
    <m/>
    <m/>
    <m/>
    <m/>
    <m/>
    <m/>
    <m/>
    <m/>
    <x v="6"/>
    <m/>
    <m/>
    <m/>
    <m/>
    <s v="Bicholim "/>
    <d v="1899-12-30T08:55:00"/>
    <m/>
    <m/>
    <m/>
    <m/>
    <e v="#NAME?"/>
  </r>
  <r>
    <m/>
    <m/>
    <m/>
    <m/>
    <m/>
    <m/>
    <m/>
    <m/>
    <m/>
    <m/>
    <m/>
    <m/>
    <x v="5"/>
    <m/>
    <m/>
    <m/>
    <m/>
    <s v="Saramanas"/>
    <d v="1899-12-30T09:15:00"/>
    <m/>
    <m/>
    <m/>
    <m/>
    <e v="#NAME?"/>
  </r>
  <r>
    <m/>
    <m/>
    <m/>
    <m/>
    <m/>
    <m/>
    <m/>
    <m/>
    <m/>
    <m/>
    <m/>
    <m/>
    <x v="6"/>
    <m/>
    <m/>
    <m/>
    <m/>
    <s v="Bicholim "/>
    <d v="1899-12-30T09:40:00"/>
    <m/>
    <m/>
    <m/>
    <m/>
    <e v="#NAME?"/>
  </r>
  <r>
    <m/>
    <m/>
    <m/>
    <m/>
    <m/>
    <m/>
    <m/>
    <m/>
    <m/>
    <m/>
    <m/>
    <m/>
    <x v="5"/>
    <m/>
    <m/>
    <m/>
    <m/>
    <s v="Saramanas"/>
    <d v="1899-12-30T10:30:00"/>
    <m/>
    <m/>
    <m/>
    <m/>
    <e v="#NAME?"/>
  </r>
  <r>
    <m/>
    <m/>
    <m/>
    <m/>
    <m/>
    <m/>
    <m/>
    <m/>
    <m/>
    <m/>
    <m/>
    <m/>
    <x v="6"/>
    <m/>
    <m/>
    <m/>
    <m/>
    <s v="Bicholim "/>
    <d v="1899-12-30T11:00:00"/>
    <m/>
    <m/>
    <m/>
    <m/>
    <e v="#NAME?"/>
  </r>
  <r>
    <m/>
    <m/>
    <m/>
    <m/>
    <m/>
    <m/>
    <m/>
    <m/>
    <m/>
    <m/>
    <m/>
    <m/>
    <x v="5"/>
    <m/>
    <m/>
    <m/>
    <m/>
    <s v="Saramanas"/>
    <d v="1899-12-30T11:30:00"/>
    <m/>
    <m/>
    <m/>
    <m/>
    <e v="#NAME?"/>
  </r>
  <r>
    <m/>
    <m/>
    <m/>
    <m/>
    <m/>
    <m/>
    <m/>
    <m/>
    <m/>
    <m/>
    <m/>
    <m/>
    <x v="6"/>
    <m/>
    <m/>
    <m/>
    <m/>
    <s v="Bicholim "/>
    <d v="1899-12-30T12:00:00"/>
    <m/>
    <m/>
    <m/>
    <m/>
    <e v="#NAME?"/>
  </r>
  <r>
    <m/>
    <m/>
    <m/>
    <m/>
    <m/>
    <m/>
    <m/>
    <m/>
    <m/>
    <m/>
    <m/>
    <m/>
    <x v="5"/>
    <m/>
    <m/>
    <m/>
    <m/>
    <s v="Saramanas"/>
    <d v="1899-12-30T12:30:00"/>
    <m/>
    <m/>
    <m/>
    <m/>
    <e v="#NAME?"/>
  </r>
  <r>
    <m/>
    <m/>
    <m/>
    <m/>
    <m/>
    <m/>
    <m/>
    <m/>
    <m/>
    <m/>
    <m/>
    <m/>
    <x v="6"/>
    <m/>
    <m/>
    <m/>
    <m/>
    <s v="Bicholim "/>
    <d v="1899-12-30T13:00:00"/>
    <m/>
    <m/>
    <m/>
    <m/>
    <e v="#NAME?"/>
  </r>
  <r>
    <m/>
    <m/>
    <m/>
    <m/>
    <m/>
    <m/>
    <m/>
    <m/>
    <m/>
    <m/>
    <m/>
    <m/>
    <x v="5"/>
    <m/>
    <m/>
    <m/>
    <m/>
    <s v="Saramanas"/>
    <d v="1899-12-30T14:30:00"/>
    <m/>
    <m/>
    <m/>
    <m/>
    <e v="#NAME?"/>
  </r>
  <r>
    <m/>
    <m/>
    <m/>
    <m/>
    <m/>
    <m/>
    <m/>
    <m/>
    <m/>
    <m/>
    <m/>
    <m/>
    <x v="6"/>
    <m/>
    <m/>
    <m/>
    <m/>
    <s v="Bicholim "/>
    <d v="1899-12-30T15:00:00"/>
    <m/>
    <m/>
    <m/>
    <m/>
    <e v="#NAME?"/>
  </r>
  <r>
    <m/>
    <m/>
    <m/>
    <m/>
    <m/>
    <m/>
    <m/>
    <m/>
    <m/>
    <m/>
    <m/>
    <m/>
    <x v="5"/>
    <m/>
    <m/>
    <m/>
    <m/>
    <s v="Saramanas"/>
    <d v="1899-12-30T15:30:00"/>
    <m/>
    <m/>
    <m/>
    <m/>
    <e v="#NAME?"/>
  </r>
  <r>
    <m/>
    <m/>
    <m/>
    <m/>
    <m/>
    <m/>
    <m/>
    <m/>
    <m/>
    <m/>
    <m/>
    <m/>
    <x v="6"/>
    <m/>
    <m/>
    <m/>
    <m/>
    <s v="Bicholim "/>
    <d v="1899-12-30T16:00:00"/>
    <m/>
    <m/>
    <m/>
    <m/>
    <e v="#NAME?"/>
  </r>
  <r>
    <m/>
    <m/>
    <m/>
    <m/>
    <m/>
    <m/>
    <m/>
    <m/>
    <m/>
    <m/>
    <m/>
    <m/>
    <x v="5"/>
    <m/>
    <m/>
    <m/>
    <m/>
    <s v="Saramanas"/>
    <d v="1899-12-30T16:30:00"/>
    <m/>
    <m/>
    <m/>
    <m/>
    <e v="#NAME?"/>
  </r>
  <r>
    <m/>
    <m/>
    <m/>
    <m/>
    <m/>
    <m/>
    <m/>
    <m/>
    <m/>
    <m/>
    <m/>
    <m/>
    <x v="6"/>
    <m/>
    <m/>
    <m/>
    <m/>
    <s v="Bicholim "/>
    <d v="1899-12-30T17:00:00"/>
    <m/>
    <m/>
    <m/>
    <m/>
    <e v="#NAME?"/>
  </r>
  <r>
    <m/>
    <m/>
    <m/>
    <m/>
    <m/>
    <m/>
    <m/>
    <m/>
    <m/>
    <m/>
    <m/>
    <m/>
    <x v="5"/>
    <m/>
    <m/>
    <m/>
    <m/>
    <s v="Saramanas"/>
    <d v="1899-12-30T17:30:00"/>
    <m/>
    <m/>
    <m/>
    <m/>
    <e v="#NAME?"/>
  </r>
  <r>
    <m/>
    <m/>
    <m/>
    <m/>
    <m/>
    <m/>
    <m/>
    <m/>
    <m/>
    <m/>
    <m/>
    <m/>
    <x v="6"/>
    <m/>
    <m/>
    <m/>
    <m/>
    <s v="Bicholim "/>
    <d v="1899-12-30T18:00:00"/>
    <m/>
    <m/>
    <m/>
    <m/>
    <e v="#NAME?"/>
  </r>
  <r>
    <m/>
    <m/>
    <m/>
    <m/>
    <m/>
    <m/>
    <m/>
    <m/>
    <m/>
    <m/>
    <m/>
    <m/>
    <x v="5"/>
    <m/>
    <m/>
    <m/>
    <m/>
    <s v="Saramanas"/>
    <d v="1899-12-30T18:30:00"/>
    <m/>
    <m/>
    <m/>
    <m/>
    <e v="#NAME?"/>
  </r>
  <r>
    <s v="RTA/BIC/SCP/201400009"/>
    <s v="Bicholim to Pilgaon"/>
    <s v="Regular Permit"/>
    <d v="2019-02-27T00:00:00"/>
    <d v="2024-02-26T00:00:00"/>
    <s v="Santosh chari"/>
    <s v="Gaonkarwada, Bicholim Goa"/>
    <m/>
    <s v="GA04T 3569"/>
    <s v="Mini Bus"/>
    <n v="24"/>
    <n v="9"/>
    <x v="1"/>
    <m/>
    <m/>
    <m/>
    <m/>
    <s v="Pilgaon"/>
    <d v="1899-12-30T07:15:00"/>
    <m/>
    <m/>
    <m/>
    <m/>
    <e v="#NAME?"/>
  </r>
  <r>
    <m/>
    <m/>
    <m/>
    <m/>
    <m/>
    <m/>
    <m/>
    <m/>
    <m/>
    <m/>
    <m/>
    <m/>
    <x v="7"/>
    <m/>
    <m/>
    <m/>
    <m/>
    <s v="Bicholim"/>
    <d v="1899-12-30T07:30:00"/>
    <m/>
    <m/>
    <m/>
    <m/>
    <e v="#NAME?"/>
  </r>
  <r>
    <m/>
    <m/>
    <m/>
    <m/>
    <m/>
    <m/>
    <m/>
    <m/>
    <m/>
    <m/>
    <m/>
    <m/>
    <x v="1"/>
    <m/>
    <m/>
    <m/>
    <m/>
    <s v="Pilgaon"/>
    <d v="1899-12-30T07:50:00"/>
    <m/>
    <m/>
    <m/>
    <m/>
    <e v="#NAME?"/>
  </r>
  <r>
    <m/>
    <m/>
    <m/>
    <m/>
    <m/>
    <m/>
    <m/>
    <m/>
    <m/>
    <m/>
    <m/>
    <m/>
    <x v="7"/>
    <m/>
    <m/>
    <m/>
    <m/>
    <s v="Bicholim"/>
    <d v="1899-12-30T08:10:00"/>
    <m/>
    <m/>
    <m/>
    <m/>
    <e v="#NAME?"/>
  </r>
  <r>
    <m/>
    <m/>
    <m/>
    <m/>
    <m/>
    <m/>
    <m/>
    <m/>
    <m/>
    <m/>
    <m/>
    <m/>
    <x v="1"/>
    <m/>
    <m/>
    <m/>
    <m/>
    <s v="Pilgaon"/>
    <d v="1899-12-30T08:35:00"/>
    <m/>
    <m/>
    <m/>
    <m/>
    <e v="#NAME?"/>
  </r>
  <r>
    <m/>
    <m/>
    <m/>
    <m/>
    <m/>
    <m/>
    <m/>
    <m/>
    <m/>
    <m/>
    <m/>
    <m/>
    <x v="7"/>
    <m/>
    <m/>
    <m/>
    <m/>
    <s v="Bicholim"/>
    <d v="1899-12-30T09:00:00"/>
    <m/>
    <m/>
    <m/>
    <m/>
    <e v="#NAME?"/>
  </r>
  <r>
    <m/>
    <m/>
    <m/>
    <m/>
    <m/>
    <m/>
    <m/>
    <m/>
    <m/>
    <m/>
    <m/>
    <m/>
    <x v="1"/>
    <m/>
    <m/>
    <m/>
    <m/>
    <s v="Pilgaon"/>
    <d v="1899-12-30T09:55:00"/>
    <m/>
    <m/>
    <m/>
    <m/>
    <e v="#NAME?"/>
  </r>
  <r>
    <m/>
    <m/>
    <m/>
    <m/>
    <m/>
    <m/>
    <m/>
    <m/>
    <m/>
    <m/>
    <m/>
    <m/>
    <x v="7"/>
    <m/>
    <m/>
    <m/>
    <m/>
    <s v="Bicholim"/>
    <d v="1899-12-30T10:40:00"/>
    <m/>
    <m/>
    <m/>
    <m/>
    <e v="#NAME?"/>
  </r>
  <r>
    <m/>
    <m/>
    <m/>
    <m/>
    <m/>
    <m/>
    <m/>
    <m/>
    <m/>
    <m/>
    <m/>
    <m/>
    <x v="1"/>
    <m/>
    <m/>
    <m/>
    <m/>
    <s v="Pilgaon"/>
    <d v="1899-12-30T11:35:00"/>
    <m/>
    <m/>
    <m/>
    <m/>
    <e v="#NAME?"/>
  </r>
  <r>
    <m/>
    <m/>
    <m/>
    <m/>
    <m/>
    <m/>
    <m/>
    <m/>
    <m/>
    <m/>
    <m/>
    <m/>
    <x v="7"/>
    <m/>
    <m/>
    <m/>
    <m/>
    <s v="Bicholim"/>
    <d v="1899-12-30T12:00:00"/>
    <m/>
    <m/>
    <m/>
    <m/>
    <e v="#NAME?"/>
  </r>
  <r>
    <m/>
    <m/>
    <m/>
    <m/>
    <m/>
    <m/>
    <m/>
    <m/>
    <m/>
    <m/>
    <m/>
    <m/>
    <x v="1"/>
    <m/>
    <m/>
    <m/>
    <m/>
    <s v="Pilgaon"/>
    <d v="1899-12-30T12:35:00"/>
    <m/>
    <m/>
    <m/>
    <m/>
    <e v="#NAME?"/>
  </r>
  <r>
    <m/>
    <m/>
    <m/>
    <m/>
    <m/>
    <m/>
    <m/>
    <m/>
    <m/>
    <m/>
    <m/>
    <m/>
    <x v="7"/>
    <m/>
    <m/>
    <m/>
    <m/>
    <s v="Bicholim"/>
    <d v="1899-12-30T13:05:00"/>
    <m/>
    <m/>
    <m/>
    <m/>
    <e v="#NAME?"/>
  </r>
  <r>
    <m/>
    <m/>
    <m/>
    <m/>
    <m/>
    <m/>
    <m/>
    <m/>
    <m/>
    <m/>
    <m/>
    <m/>
    <x v="1"/>
    <m/>
    <m/>
    <m/>
    <m/>
    <s v="Sarmanas"/>
    <d v="1899-12-30T13:30:00"/>
    <m/>
    <m/>
    <m/>
    <m/>
    <e v="#NAME?"/>
  </r>
  <r>
    <m/>
    <m/>
    <m/>
    <m/>
    <m/>
    <m/>
    <m/>
    <m/>
    <m/>
    <m/>
    <m/>
    <m/>
    <x v="1"/>
    <m/>
    <m/>
    <m/>
    <m/>
    <s v="Pilgaon"/>
    <d v="1899-12-30T15:00:00"/>
    <m/>
    <m/>
    <m/>
    <m/>
    <e v="#NAME?"/>
  </r>
  <r>
    <m/>
    <m/>
    <m/>
    <m/>
    <m/>
    <m/>
    <m/>
    <m/>
    <m/>
    <m/>
    <m/>
    <m/>
    <x v="7"/>
    <m/>
    <m/>
    <m/>
    <m/>
    <s v="Bicholim"/>
    <d v="1899-12-30T15:40:00"/>
    <m/>
    <m/>
    <m/>
    <m/>
    <e v="#NAME?"/>
  </r>
  <r>
    <m/>
    <m/>
    <m/>
    <m/>
    <m/>
    <m/>
    <m/>
    <m/>
    <m/>
    <m/>
    <m/>
    <m/>
    <x v="1"/>
    <m/>
    <m/>
    <m/>
    <m/>
    <s v="Pilgaon"/>
    <d v="1899-12-30T16:35:00"/>
    <m/>
    <m/>
    <m/>
    <m/>
    <e v="#NAME?"/>
  </r>
  <r>
    <m/>
    <m/>
    <m/>
    <m/>
    <m/>
    <m/>
    <m/>
    <m/>
    <m/>
    <m/>
    <m/>
    <m/>
    <x v="7"/>
    <m/>
    <m/>
    <m/>
    <m/>
    <s v="Bicholim"/>
    <d v="1899-12-30T17:20:00"/>
    <m/>
    <m/>
    <m/>
    <m/>
    <e v="#NAME?"/>
  </r>
  <r>
    <m/>
    <m/>
    <m/>
    <m/>
    <m/>
    <m/>
    <m/>
    <m/>
    <m/>
    <m/>
    <m/>
    <m/>
    <x v="1"/>
    <m/>
    <m/>
    <m/>
    <m/>
    <s v="Pilgaon"/>
    <d v="1899-12-30T17:55:00"/>
    <m/>
    <m/>
    <m/>
    <m/>
    <e v="#NAME?"/>
  </r>
  <r>
    <m/>
    <m/>
    <m/>
    <m/>
    <m/>
    <m/>
    <m/>
    <m/>
    <m/>
    <m/>
    <m/>
    <m/>
    <x v="7"/>
    <m/>
    <m/>
    <m/>
    <m/>
    <s v="Bicholim"/>
    <d v="1899-12-30T18:20:00"/>
    <m/>
    <m/>
    <m/>
    <m/>
    <e v="#NAME?"/>
  </r>
  <r>
    <s v="RTA/BIC/SCP/201800007"/>
    <s v="Panaji to Valpoi and back"/>
    <s v="Regular Permit"/>
    <d v="2018-09-05T00:00:00"/>
    <d v="2023-09-04T00:00:00"/>
    <s v="Sudip Tamankar"/>
    <s v="R/o C-5, Harbhan Vihar, Old Goa Raibandar-Goa"/>
    <m/>
    <s v="GA07F 9990"/>
    <s v="Mini Bus"/>
    <n v="27"/>
    <n v="11"/>
    <x v="8"/>
    <m/>
    <m/>
    <m/>
    <m/>
    <s v="Valpoi"/>
    <d v="1899-12-30T07:30:00"/>
    <m/>
    <m/>
    <m/>
    <m/>
    <e v="#NAME?"/>
  </r>
  <r>
    <m/>
    <m/>
    <m/>
    <m/>
    <m/>
    <m/>
    <m/>
    <m/>
    <m/>
    <m/>
    <m/>
    <m/>
    <x v="9"/>
    <m/>
    <m/>
    <m/>
    <m/>
    <s v="Panaji"/>
    <d v="1899-12-30T10:50:00"/>
    <m/>
    <m/>
    <m/>
    <m/>
    <e v="#NAME?"/>
  </r>
  <r>
    <m/>
    <m/>
    <m/>
    <m/>
    <m/>
    <m/>
    <m/>
    <m/>
    <m/>
    <m/>
    <m/>
    <m/>
    <x v="8"/>
    <m/>
    <m/>
    <m/>
    <m/>
    <s v="Valpoi"/>
    <d v="1899-12-30T14:15:00"/>
    <m/>
    <m/>
    <m/>
    <m/>
    <e v="#NAME?"/>
  </r>
  <r>
    <m/>
    <m/>
    <m/>
    <m/>
    <m/>
    <m/>
    <m/>
    <m/>
    <m/>
    <m/>
    <m/>
    <m/>
    <x v="9"/>
    <m/>
    <m/>
    <m/>
    <m/>
    <s v="Panaji"/>
    <d v="1899-12-30T17:10:00"/>
    <m/>
    <m/>
    <m/>
    <m/>
    <e v="#NAME?"/>
  </r>
  <r>
    <s v="RTA/BIC/SCP/201300023"/>
    <s v="Keri to Sakhalim via Ravan and back"/>
    <s v="Regular Permit"/>
    <d v="2017-04-18T00:00:00"/>
    <d v="2022-04-17T00:00:00"/>
    <s v="Gokuldas N. Gawas"/>
    <s v="HNo. 20, Halidwada, Keri Sattari"/>
    <m/>
    <s v="GA04T 2309"/>
    <s v="Mini Bus"/>
    <n v="28"/>
    <n v="11"/>
    <x v="10"/>
    <m/>
    <m/>
    <m/>
    <m/>
    <s v="Ravan"/>
    <d v="1899-12-30T07:00:00"/>
    <m/>
    <m/>
    <m/>
    <m/>
    <e v="#NAME?"/>
  </r>
  <r>
    <m/>
    <m/>
    <m/>
    <m/>
    <m/>
    <m/>
    <m/>
    <m/>
    <m/>
    <m/>
    <m/>
    <m/>
    <x v="11"/>
    <m/>
    <m/>
    <m/>
    <m/>
    <s v="Sakhalim"/>
    <d v="1899-12-30T07:20:00"/>
    <m/>
    <m/>
    <m/>
    <m/>
    <e v="#NAME?"/>
  </r>
  <r>
    <m/>
    <m/>
    <m/>
    <m/>
    <m/>
    <m/>
    <m/>
    <m/>
    <m/>
    <m/>
    <m/>
    <m/>
    <x v="12"/>
    <m/>
    <m/>
    <m/>
    <m/>
    <s v="Keri"/>
    <d v="1899-12-30T07:50:00"/>
    <m/>
    <m/>
    <m/>
    <m/>
    <e v="#NAME?"/>
  </r>
  <r>
    <m/>
    <m/>
    <m/>
    <m/>
    <m/>
    <m/>
    <m/>
    <m/>
    <m/>
    <m/>
    <m/>
    <m/>
    <x v="10"/>
    <m/>
    <m/>
    <m/>
    <m/>
    <s v="Sakhalim"/>
    <d v="1899-12-30T08:40:00"/>
    <m/>
    <m/>
    <m/>
    <m/>
    <e v="#NAME?"/>
  </r>
  <r>
    <m/>
    <m/>
    <m/>
    <m/>
    <m/>
    <m/>
    <m/>
    <m/>
    <m/>
    <m/>
    <m/>
    <m/>
    <x v="12"/>
    <s v="Keri"/>
    <m/>
    <m/>
    <m/>
    <s v="Ravan"/>
    <d v="1899-12-30T09:40:00"/>
    <m/>
    <m/>
    <m/>
    <m/>
    <e v="#NAME?"/>
  </r>
  <r>
    <m/>
    <m/>
    <m/>
    <m/>
    <m/>
    <m/>
    <m/>
    <m/>
    <m/>
    <m/>
    <m/>
    <m/>
    <x v="11"/>
    <m/>
    <m/>
    <m/>
    <m/>
    <s v="Sakhalim"/>
    <d v="1899-12-30T10:15:00"/>
    <m/>
    <m/>
    <m/>
    <m/>
    <e v="#NAME?"/>
  </r>
  <r>
    <m/>
    <m/>
    <m/>
    <m/>
    <m/>
    <m/>
    <m/>
    <m/>
    <m/>
    <m/>
    <m/>
    <m/>
    <x v="12"/>
    <m/>
    <m/>
    <m/>
    <m/>
    <s v="Ravan"/>
    <d v="1899-12-30T10:50:00"/>
    <m/>
    <m/>
    <m/>
    <m/>
    <e v="#NAME?"/>
  </r>
  <r>
    <m/>
    <m/>
    <m/>
    <m/>
    <m/>
    <m/>
    <m/>
    <m/>
    <m/>
    <m/>
    <m/>
    <m/>
    <x v="11"/>
    <m/>
    <m/>
    <m/>
    <m/>
    <s v="Sakhalim"/>
    <d v="1899-12-30T11:40:00"/>
    <m/>
    <m/>
    <m/>
    <m/>
    <e v="#NAME?"/>
  </r>
  <r>
    <m/>
    <m/>
    <m/>
    <m/>
    <m/>
    <m/>
    <m/>
    <m/>
    <m/>
    <m/>
    <m/>
    <m/>
    <x v="12"/>
    <m/>
    <m/>
    <m/>
    <m/>
    <s v="Ravan"/>
    <d v="1899-12-30T12:20:00"/>
    <m/>
    <m/>
    <m/>
    <m/>
    <e v="#NAME?"/>
  </r>
  <r>
    <m/>
    <m/>
    <m/>
    <m/>
    <m/>
    <m/>
    <m/>
    <m/>
    <m/>
    <m/>
    <m/>
    <m/>
    <x v="11"/>
    <m/>
    <m/>
    <m/>
    <m/>
    <s v="Sakhalim"/>
    <d v="1899-12-30T13:00:00"/>
    <m/>
    <m/>
    <m/>
    <m/>
    <e v="#NAME?"/>
  </r>
  <r>
    <m/>
    <m/>
    <m/>
    <m/>
    <m/>
    <m/>
    <m/>
    <m/>
    <m/>
    <m/>
    <m/>
    <m/>
    <x v="12"/>
    <m/>
    <m/>
    <m/>
    <m/>
    <s v="Ravan"/>
    <d v="1899-12-30T13:45:00"/>
    <m/>
    <m/>
    <m/>
    <m/>
    <e v="#NAME?"/>
  </r>
  <r>
    <m/>
    <m/>
    <m/>
    <m/>
    <m/>
    <m/>
    <m/>
    <m/>
    <m/>
    <m/>
    <m/>
    <m/>
    <x v="11"/>
    <m/>
    <m/>
    <m/>
    <m/>
    <s v="Sakhalim"/>
    <d v="1899-12-30T15:00:00"/>
    <m/>
    <m/>
    <m/>
    <m/>
    <e v="#NAME?"/>
  </r>
  <r>
    <m/>
    <m/>
    <m/>
    <m/>
    <m/>
    <m/>
    <m/>
    <m/>
    <m/>
    <m/>
    <m/>
    <m/>
    <x v="12"/>
    <m/>
    <m/>
    <m/>
    <m/>
    <s v="Ravan"/>
    <d v="1899-12-30T15:40:00"/>
    <m/>
    <m/>
    <m/>
    <m/>
    <e v="#NAME?"/>
  </r>
  <r>
    <m/>
    <m/>
    <m/>
    <m/>
    <m/>
    <m/>
    <m/>
    <m/>
    <m/>
    <m/>
    <m/>
    <m/>
    <x v="11"/>
    <m/>
    <m/>
    <m/>
    <m/>
    <s v="Sakhalim"/>
    <d v="1899-12-30T16:05:00"/>
    <m/>
    <m/>
    <m/>
    <m/>
    <e v="#NAME?"/>
  </r>
  <r>
    <m/>
    <m/>
    <m/>
    <m/>
    <m/>
    <m/>
    <m/>
    <m/>
    <m/>
    <m/>
    <m/>
    <m/>
    <x v="12"/>
    <m/>
    <m/>
    <m/>
    <m/>
    <s v="Keri"/>
    <d v="1899-12-30T17:30:00"/>
    <m/>
    <m/>
    <m/>
    <m/>
    <e v="#NAME?"/>
  </r>
  <r>
    <m/>
    <m/>
    <m/>
    <m/>
    <m/>
    <m/>
    <m/>
    <m/>
    <m/>
    <m/>
    <m/>
    <m/>
    <x v="10"/>
    <m/>
    <m/>
    <m/>
    <m/>
    <s v="Sakhalim"/>
    <d v="1899-12-30T18:00:00"/>
    <m/>
    <m/>
    <m/>
    <m/>
    <e v="#NAME?"/>
  </r>
  <r>
    <m/>
    <m/>
    <m/>
    <m/>
    <m/>
    <m/>
    <m/>
    <m/>
    <m/>
    <m/>
    <m/>
    <m/>
    <x v="12"/>
    <m/>
    <m/>
    <m/>
    <m/>
    <s v="Keri"/>
    <d v="1899-12-30T18:30:00"/>
    <m/>
    <m/>
    <m/>
    <m/>
    <e v="#NAME?"/>
  </r>
  <r>
    <s v="RTA/BIC/SCP/201400010"/>
    <s v="Shiroli to Keri A/p Colony, Sakhalim to Valpoi and back"/>
    <s v="Regular Permit"/>
    <d v="2018-09-24T00:00:00"/>
    <d v="2023-09-23T00:00:00"/>
    <s v="Noormohmmad Kasim Shaikh"/>
    <s v="HNo.467, Mathwada Keri, Sattari Goa.403506"/>
    <m/>
    <s v="GA04T 4786"/>
    <s v="Mini Bus"/>
    <n v="30"/>
    <n v="12"/>
    <x v="13"/>
    <m/>
    <m/>
    <m/>
    <m/>
    <s v="Valpoi"/>
    <d v="1899-12-30T06:45:00"/>
    <m/>
    <m/>
    <m/>
    <m/>
    <e v="#NAME?"/>
  </r>
  <r>
    <m/>
    <m/>
    <m/>
    <m/>
    <m/>
    <m/>
    <m/>
    <m/>
    <m/>
    <m/>
    <m/>
    <m/>
    <x v="9"/>
    <m/>
    <m/>
    <m/>
    <m/>
    <s v="Sakhalim"/>
    <d v="1899-12-30T08:50:00"/>
    <m/>
    <m/>
    <m/>
    <m/>
    <e v="#NAME?"/>
  </r>
  <r>
    <m/>
    <m/>
    <m/>
    <m/>
    <m/>
    <m/>
    <m/>
    <m/>
    <m/>
    <m/>
    <m/>
    <m/>
    <x v="12"/>
    <m/>
    <m/>
    <m/>
    <m/>
    <s v="A/P Colony"/>
    <d v="1899-12-30T09:20:00"/>
    <m/>
    <m/>
    <m/>
    <m/>
    <e v="#NAME?"/>
  </r>
  <r>
    <m/>
    <m/>
    <m/>
    <m/>
    <m/>
    <m/>
    <m/>
    <m/>
    <m/>
    <m/>
    <m/>
    <m/>
    <x v="14"/>
    <m/>
    <m/>
    <m/>
    <m/>
    <s v="Sakhalim"/>
    <d v="1899-12-30T09:55:00"/>
    <m/>
    <m/>
    <m/>
    <m/>
    <e v="#NAME?"/>
  </r>
  <r>
    <m/>
    <m/>
    <m/>
    <m/>
    <m/>
    <m/>
    <m/>
    <m/>
    <m/>
    <m/>
    <m/>
    <m/>
    <x v="12"/>
    <m/>
    <m/>
    <m/>
    <m/>
    <s v="Shiroli"/>
    <d v="1899-12-30T10:50:00"/>
    <m/>
    <m/>
    <m/>
    <m/>
    <e v="#NAME?"/>
  </r>
  <r>
    <m/>
    <m/>
    <m/>
    <m/>
    <m/>
    <m/>
    <m/>
    <m/>
    <m/>
    <m/>
    <m/>
    <m/>
    <x v="13"/>
    <m/>
    <m/>
    <m/>
    <m/>
    <s v="Sakhalim"/>
    <d v="1899-12-30T11:30:00"/>
    <m/>
    <m/>
    <m/>
    <m/>
    <e v="#NAME?"/>
  </r>
  <r>
    <m/>
    <m/>
    <m/>
    <m/>
    <m/>
    <m/>
    <m/>
    <m/>
    <m/>
    <m/>
    <m/>
    <m/>
    <x v="12"/>
    <m/>
    <m/>
    <m/>
    <m/>
    <s v="Shiroli"/>
    <d v="1899-12-30T12:10:00"/>
    <m/>
    <m/>
    <m/>
    <m/>
    <e v="#NAME?"/>
  </r>
  <r>
    <m/>
    <m/>
    <m/>
    <m/>
    <m/>
    <m/>
    <m/>
    <m/>
    <m/>
    <m/>
    <m/>
    <m/>
    <x v="13"/>
    <m/>
    <m/>
    <m/>
    <m/>
    <s v="Sakhalim"/>
    <d v="1899-12-30T13:30:00"/>
    <m/>
    <m/>
    <m/>
    <m/>
    <e v="#NAME?"/>
  </r>
  <r>
    <m/>
    <m/>
    <m/>
    <m/>
    <m/>
    <m/>
    <m/>
    <m/>
    <m/>
    <m/>
    <m/>
    <m/>
    <x v="12"/>
    <m/>
    <m/>
    <m/>
    <m/>
    <s v="Shiroli"/>
    <d v="1899-12-30T15:30:00"/>
    <m/>
    <m/>
    <m/>
    <m/>
    <e v="#NAME?"/>
  </r>
  <r>
    <m/>
    <m/>
    <m/>
    <m/>
    <m/>
    <m/>
    <m/>
    <m/>
    <m/>
    <m/>
    <m/>
    <m/>
    <x v="13"/>
    <m/>
    <m/>
    <m/>
    <m/>
    <s v="Sakhalim"/>
    <d v="1899-12-30T16:15:00"/>
    <m/>
    <m/>
    <m/>
    <m/>
    <e v="#NAME?"/>
  </r>
  <r>
    <m/>
    <m/>
    <m/>
    <m/>
    <m/>
    <m/>
    <m/>
    <m/>
    <m/>
    <m/>
    <m/>
    <m/>
    <x v="12"/>
    <m/>
    <m/>
    <m/>
    <m/>
    <s v="Shiroli"/>
    <d v="1899-12-30T17:00:00"/>
    <m/>
    <m/>
    <m/>
    <m/>
    <e v="#NAME?"/>
  </r>
  <r>
    <m/>
    <m/>
    <m/>
    <m/>
    <m/>
    <m/>
    <m/>
    <m/>
    <m/>
    <m/>
    <m/>
    <m/>
    <x v="12"/>
    <m/>
    <m/>
    <m/>
    <m/>
    <s v="Shiroli"/>
    <d v="1899-12-30T18:10:00"/>
    <m/>
    <m/>
    <m/>
    <m/>
    <e v="#NAME?"/>
  </r>
  <r>
    <s v="RTA/BIC/SCP/201300010"/>
    <s v="Sankhalim, Ravan, Keri, Panaji and back"/>
    <s v="Regular Permit"/>
    <d v="2018-06-29T00:00:00"/>
    <d v="2022-06-28T00:00:00"/>
    <s v="Rajesh Majithia"/>
    <s v="HN0.129/2 Mujawarwada, Sakhali Biholim Goa"/>
    <m/>
    <s v="GA04T 1397"/>
    <s v="Mini Bus"/>
    <n v="31"/>
    <n v="12"/>
    <x v="15"/>
    <m/>
    <m/>
    <m/>
    <m/>
    <s v="Keri"/>
    <d v="1899-12-30T06:40:00"/>
    <m/>
    <m/>
    <m/>
    <m/>
    <e v="#NAME?"/>
  </r>
  <r>
    <m/>
    <m/>
    <m/>
    <m/>
    <m/>
    <m/>
    <m/>
    <m/>
    <m/>
    <m/>
    <m/>
    <m/>
    <x v="10"/>
    <m/>
    <m/>
    <m/>
    <m/>
    <s v="Panaji"/>
    <d v="1899-12-30T07:10:00"/>
    <m/>
    <m/>
    <m/>
    <m/>
    <e v="#NAME?"/>
  </r>
  <r>
    <m/>
    <m/>
    <m/>
    <m/>
    <m/>
    <m/>
    <m/>
    <m/>
    <m/>
    <m/>
    <m/>
    <m/>
    <x v="8"/>
    <m/>
    <m/>
    <m/>
    <m/>
    <s v="Sankhalim"/>
    <d v="1899-12-30T10:05:00"/>
    <m/>
    <m/>
    <m/>
    <m/>
    <e v="#NAME?"/>
  </r>
  <r>
    <m/>
    <m/>
    <m/>
    <m/>
    <m/>
    <m/>
    <m/>
    <m/>
    <m/>
    <m/>
    <m/>
    <m/>
    <x v="15"/>
    <m/>
    <m/>
    <m/>
    <m/>
    <s v="Ravan"/>
    <d v="1899-12-30T12:30:00"/>
    <m/>
    <m/>
    <m/>
    <m/>
    <e v="#NAME?"/>
  </r>
  <r>
    <m/>
    <m/>
    <m/>
    <m/>
    <m/>
    <m/>
    <m/>
    <m/>
    <m/>
    <m/>
    <m/>
    <m/>
    <x v="11"/>
    <m/>
    <m/>
    <m/>
    <m/>
    <s v="Panaji"/>
    <d v="1899-12-30T13:30:00"/>
    <m/>
    <m/>
    <m/>
    <m/>
    <e v="#NAME?"/>
  </r>
  <r>
    <m/>
    <m/>
    <m/>
    <m/>
    <m/>
    <m/>
    <m/>
    <m/>
    <m/>
    <m/>
    <m/>
    <m/>
    <x v="8"/>
    <m/>
    <m/>
    <m/>
    <m/>
    <s v="Sankhalim"/>
    <d v="1899-12-30T16:05:00"/>
    <m/>
    <m/>
    <m/>
    <m/>
    <e v="#NAME?"/>
  </r>
  <r>
    <m/>
    <m/>
    <m/>
    <m/>
    <m/>
    <m/>
    <m/>
    <m/>
    <m/>
    <m/>
    <m/>
    <m/>
    <x v="15"/>
    <m/>
    <m/>
    <m/>
    <m/>
    <s v="Keri"/>
    <d v="1899-12-30T18:10:00"/>
    <m/>
    <m/>
    <m/>
    <m/>
    <e v="#NAME?"/>
  </r>
  <r>
    <m/>
    <m/>
    <m/>
    <m/>
    <m/>
    <m/>
    <m/>
    <m/>
    <m/>
    <m/>
    <m/>
    <m/>
    <x v="10"/>
    <m/>
    <m/>
    <m/>
    <m/>
    <s v="Sankhalim"/>
    <d v="1899-12-30T19:00:00"/>
    <m/>
    <m/>
    <m/>
    <m/>
    <e v="#NAME?"/>
  </r>
  <r>
    <s v="RTA/BIC/SCP/201300001"/>
    <s v="Keri, Sanquelim and back"/>
    <s v="Regular Permit"/>
    <d v="2018-01-29T00:00:00"/>
    <d v="2023-01-28T00:00:00"/>
    <s v="Harichandra N. Gawas"/>
    <s v="Halidwada, Keri Sattari, Goa."/>
    <m/>
    <s v="GA01U 2306"/>
    <s v="Mini Bus"/>
    <n v="27"/>
    <n v="11"/>
    <x v="10"/>
    <m/>
    <m/>
    <m/>
    <m/>
    <s v="Sanquelim"/>
    <d v="1899-12-30T06:45:00"/>
    <m/>
    <m/>
    <m/>
    <m/>
    <e v="#NAME?"/>
  </r>
  <r>
    <m/>
    <m/>
    <m/>
    <m/>
    <m/>
    <m/>
    <m/>
    <m/>
    <m/>
    <m/>
    <m/>
    <m/>
    <x v="16"/>
    <m/>
    <m/>
    <m/>
    <m/>
    <s v="Keri"/>
    <d v="1899-12-30T07:30:00"/>
    <m/>
    <m/>
    <m/>
    <m/>
    <e v="#NAME?"/>
  </r>
  <r>
    <m/>
    <m/>
    <m/>
    <m/>
    <m/>
    <m/>
    <m/>
    <m/>
    <m/>
    <m/>
    <m/>
    <m/>
    <x v="10"/>
    <m/>
    <m/>
    <m/>
    <m/>
    <s v="Sanquelim"/>
    <d v="1899-12-30T08:20:00"/>
    <m/>
    <m/>
    <m/>
    <m/>
    <e v="#NAME?"/>
  </r>
  <r>
    <m/>
    <m/>
    <m/>
    <m/>
    <m/>
    <m/>
    <m/>
    <m/>
    <m/>
    <m/>
    <m/>
    <m/>
    <x v="16"/>
    <m/>
    <m/>
    <m/>
    <m/>
    <s v="Keri"/>
    <d v="1899-12-30T08:50:00"/>
    <m/>
    <m/>
    <m/>
    <m/>
    <e v="#NAME?"/>
  </r>
  <r>
    <m/>
    <m/>
    <m/>
    <m/>
    <m/>
    <m/>
    <m/>
    <m/>
    <m/>
    <m/>
    <m/>
    <m/>
    <x v="10"/>
    <m/>
    <m/>
    <m/>
    <m/>
    <s v="Sanquelim"/>
    <d v="1899-12-30T10:15:00"/>
    <m/>
    <m/>
    <m/>
    <m/>
    <e v="#NAME?"/>
  </r>
  <r>
    <m/>
    <m/>
    <m/>
    <m/>
    <m/>
    <m/>
    <m/>
    <m/>
    <m/>
    <m/>
    <m/>
    <m/>
    <x v="16"/>
    <m/>
    <m/>
    <m/>
    <m/>
    <s v="Keri"/>
    <d v="1899-12-30T11:20:00"/>
    <m/>
    <m/>
    <m/>
    <m/>
    <e v="#NAME?"/>
  </r>
  <r>
    <m/>
    <m/>
    <m/>
    <m/>
    <m/>
    <m/>
    <m/>
    <m/>
    <m/>
    <m/>
    <m/>
    <m/>
    <x v="10"/>
    <m/>
    <m/>
    <m/>
    <m/>
    <s v="Sanquelim"/>
    <d v="1899-12-30T12:00:00"/>
    <m/>
    <m/>
    <m/>
    <m/>
    <e v="#NAME?"/>
  </r>
  <r>
    <m/>
    <m/>
    <m/>
    <m/>
    <m/>
    <m/>
    <m/>
    <m/>
    <m/>
    <m/>
    <m/>
    <m/>
    <x v="16"/>
    <m/>
    <m/>
    <m/>
    <m/>
    <s v="Keri"/>
    <d v="1899-12-30T13:20:00"/>
    <m/>
    <m/>
    <m/>
    <m/>
    <e v="#NAME?"/>
  </r>
  <r>
    <m/>
    <m/>
    <m/>
    <m/>
    <m/>
    <m/>
    <m/>
    <m/>
    <m/>
    <m/>
    <m/>
    <m/>
    <x v="10"/>
    <m/>
    <m/>
    <m/>
    <m/>
    <s v="Sanquelim"/>
    <d v="1899-12-30T14:30:00"/>
    <m/>
    <m/>
    <m/>
    <m/>
    <e v="#NAME?"/>
  </r>
  <r>
    <m/>
    <m/>
    <m/>
    <m/>
    <m/>
    <m/>
    <m/>
    <m/>
    <m/>
    <m/>
    <m/>
    <m/>
    <x v="16"/>
    <m/>
    <m/>
    <m/>
    <m/>
    <s v="Keri"/>
    <d v="1899-12-30T15:00:00"/>
    <m/>
    <m/>
    <m/>
    <m/>
    <e v="#NAME?"/>
  </r>
  <r>
    <m/>
    <m/>
    <m/>
    <m/>
    <m/>
    <m/>
    <m/>
    <m/>
    <m/>
    <m/>
    <m/>
    <m/>
    <x v="10"/>
    <m/>
    <m/>
    <m/>
    <m/>
    <s v="Sanquelim"/>
    <d v="1899-12-30T15:45:00"/>
    <m/>
    <m/>
    <m/>
    <m/>
    <e v="#NAME?"/>
  </r>
  <r>
    <m/>
    <m/>
    <m/>
    <m/>
    <m/>
    <m/>
    <m/>
    <m/>
    <m/>
    <m/>
    <m/>
    <m/>
    <x v="16"/>
    <m/>
    <m/>
    <m/>
    <m/>
    <s v="Keri"/>
    <d v="1899-12-30T16:40:00"/>
    <m/>
    <m/>
    <m/>
    <m/>
    <e v="#NAME?"/>
  </r>
  <r>
    <m/>
    <m/>
    <m/>
    <m/>
    <m/>
    <m/>
    <m/>
    <m/>
    <m/>
    <m/>
    <m/>
    <m/>
    <x v="10"/>
    <m/>
    <m/>
    <m/>
    <m/>
    <s v="Sanquelim"/>
    <d v="1899-12-30T17:10:00"/>
    <m/>
    <m/>
    <m/>
    <m/>
    <e v="#NAME?"/>
  </r>
  <r>
    <m/>
    <m/>
    <m/>
    <m/>
    <m/>
    <m/>
    <m/>
    <m/>
    <m/>
    <m/>
    <m/>
    <m/>
    <x v="16"/>
    <m/>
    <m/>
    <m/>
    <m/>
    <s v="Keri"/>
    <d v="1899-12-30T18:00:00"/>
    <m/>
    <m/>
    <m/>
    <m/>
    <e v="#NAME?"/>
  </r>
  <r>
    <s v="RTA/BIC/SCP/201300065"/>
    <s v="Keri Sanquelim Marcel to Panaji and back"/>
    <s v="Regular Permit"/>
    <d v="2018-08-29T00:00:00"/>
    <d v="2023-08-28T00:00:00"/>
    <s v=" Ganu N. Gawas "/>
    <s v="Halidwada, Keri, Sattari Goa."/>
    <m/>
    <s v="GA04T 2308"/>
    <s v="Mini Bus"/>
    <n v="28"/>
    <n v="11"/>
    <x v="17"/>
    <m/>
    <m/>
    <m/>
    <m/>
    <s v="Panaji"/>
    <d v="1899-12-30T08:05:00"/>
    <m/>
    <m/>
    <m/>
    <m/>
    <e v="#NAME?"/>
  </r>
  <r>
    <m/>
    <m/>
    <m/>
    <m/>
    <m/>
    <m/>
    <m/>
    <m/>
    <m/>
    <m/>
    <m/>
    <m/>
    <x v="8"/>
    <m/>
    <m/>
    <m/>
    <m/>
    <s v="Sanquelim"/>
    <d v="1899-12-30T10:45:00"/>
    <m/>
    <m/>
    <m/>
    <m/>
    <e v="#NAME?"/>
  </r>
  <r>
    <m/>
    <m/>
    <m/>
    <m/>
    <m/>
    <m/>
    <m/>
    <m/>
    <m/>
    <m/>
    <m/>
    <m/>
    <x v="16"/>
    <m/>
    <m/>
    <m/>
    <m/>
    <s v="Churchirem"/>
    <d v="1899-12-30T12:00:00"/>
    <m/>
    <m/>
    <m/>
    <m/>
    <e v="#NAME?"/>
  </r>
  <r>
    <m/>
    <m/>
    <m/>
    <m/>
    <m/>
    <m/>
    <m/>
    <m/>
    <m/>
    <m/>
    <m/>
    <m/>
    <x v="18"/>
    <m/>
    <m/>
    <m/>
    <m/>
    <s v=" Panaji"/>
    <d v="1899-12-30T12:50:00"/>
    <m/>
    <m/>
    <m/>
    <m/>
    <e v="#NAME?"/>
  </r>
  <r>
    <m/>
    <m/>
    <m/>
    <m/>
    <m/>
    <m/>
    <m/>
    <m/>
    <m/>
    <m/>
    <m/>
    <m/>
    <x v="19"/>
    <m/>
    <m/>
    <m/>
    <m/>
    <s v="Sanquelim"/>
    <d v="1899-12-30T14:50:00"/>
    <m/>
    <m/>
    <m/>
    <m/>
    <e v="#NAME?"/>
  </r>
  <r>
    <m/>
    <m/>
    <m/>
    <m/>
    <m/>
    <m/>
    <m/>
    <m/>
    <m/>
    <m/>
    <m/>
    <m/>
    <x v="16"/>
    <m/>
    <m/>
    <m/>
    <m/>
    <s v=" Panaji"/>
    <d v="1899-12-30T16:50:00"/>
    <m/>
    <m/>
    <m/>
    <m/>
    <e v="#NAME?"/>
  </r>
  <r>
    <m/>
    <m/>
    <m/>
    <m/>
    <m/>
    <m/>
    <m/>
    <m/>
    <m/>
    <m/>
    <m/>
    <m/>
    <x v="19"/>
    <m/>
    <m/>
    <m/>
    <m/>
    <s v="Sanquelim"/>
    <d v="1899-12-30T18:10:00"/>
    <m/>
    <m/>
    <m/>
    <m/>
    <e v="#NAME?"/>
  </r>
  <r>
    <m/>
    <m/>
    <m/>
    <m/>
    <m/>
    <m/>
    <m/>
    <m/>
    <m/>
    <m/>
    <m/>
    <m/>
    <x v="16"/>
    <m/>
    <m/>
    <m/>
    <m/>
    <s v="ShiroliKeri"/>
    <d v="1899-12-30T19:10:00"/>
    <m/>
    <m/>
    <m/>
    <m/>
    <e v="#NAME?"/>
  </r>
  <r>
    <s v="RTA/BIC/SCP/201400005"/>
    <s v="Keri, Sanquelim and back"/>
    <s v="Regular Permit"/>
    <d v="2019-08-19T00:00:00"/>
    <d v="2024-08-18T00:00:00"/>
    <s v="Mrs Wahidabi Nuruddin Karol "/>
    <s v="HNo. 460, Querim-Sattari, Goa"/>
    <m/>
    <s v="GA01U 5034"/>
    <s v="Mini Bus"/>
    <n v="27"/>
    <n v="11"/>
    <x v="10"/>
    <m/>
    <m/>
    <m/>
    <m/>
    <s v="Sanquelim"/>
    <d v="1899-12-30T07:30:00"/>
    <m/>
    <m/>
    <m/>
    <m/>
    <e v="#NAME?"/>
  </r>
  <r>
    <m/>
    <m/>
    <m/>
    <m/>
    <m/>
    <m/>
    <m/>
    <m/>
    <m/>
    <m/>
    <m/>
    <m/>
    <x v="16"/>
    <m/>
    <m/>
    <m/>
    <m/>
    <s v="Keri "/>
    <d v="1899-12-30T08:30:00"/>
    <m/>
    <m/>
    <m/>
    <m/>
    <e v="#NAME?"/>
  </r>
  <r>
    <m/>
    <m/>
    <m/>
    <m/>
    <m/>
    <m/>
    <m/>
    <m/>
    <m/>
    <m/>
    <m/>
    <m/>
    <x v="20"/>
    <m/>
    <m/>
    <m/>
    <m/>
    <s v="Sanquelim"/>
    <d v="1899-12-30T09:00:00"/>
    <m/>
    <m/>
    <m/>
    <m/>
    <e v="#NAME?"/>
  </r>
  <r>
    <m/>
    <m/>
    <m/>
    <m/>
    <m/>
    <m/>
    <m/>
    <m/>
    <m/>
    <m/>
    <m/>
    <m/>
    <x v="16"/>
    <m/>
    <m/>
    <m/>
    <m/>
    <s v="Keri"/>
    <d v="1899-12-30T10:15:00"/>
    <m/>
    <m/>
    <m/>
    <m/>
    <e v="#NAME?"/>
  </r>
  <r>
    <m/>
    <m/>
    <m/>
    <m/>
    <m/>
    <m/>
    <m/>
    <m/>
    <m/>
    <m/>
    <m/>
    <m/>
    <x v="10"/>
    <m/>
    <m/>
    <m/>
    <m/>
    <s v="Sanquelim"/>
    <d v="1899-12-30T10:45:00"/>
    <m/>
    <m/>
    <m/>
    <m/>
    <e v="#NAME?"/>
  </r>
  <r>
    <m/>
    <m/>
    <m/>
    <m/>
    <m/>
    <m/>
    <m/>
    <m/>
    <m/>
    <m/>
    <m/>
    <m/>
    <x v="16"/>
    <m/>
    <m/>
    <m/>
    <m/>
    <s v="Keri"/>
    <d v="1899-12-30T11:45:00"/>
    <m/>
    <m/>
    <m/>
    <m/>
    <e v="#NAME?"/>
  </r>
  <r>
    <m/>
    <m/>
    <m/>
    <m/>
    <m/>
    <m/>
    <m/>
    <m/>
    <m/>
    <m/>
    <m/>
    <m/>
    <x v="10"/>
    <m/>
    <m/>
    <m/>
    <m/>
    <s v="Sanquelim"/>
    <d v="1899-12-30T12:15:00"/>
    <m/>
    <m/>
    <m/>
    <m/>
    <e v="#NAME?"/>
  </r>
  <r>
    <m/>
    <m/>
    <m/>
    <m/>
    <m/>
    <m/>
    <m/>
    <m/>
    <m/>
    <m/>
    <m/>
    <m/>
    <x v="16"/>
    <m/>
    <m/>
    <m/>
    <m/>
    <s v="Keri "/>
    <d v="1899-12-30T13:00:00"/>
    <m/>
    <m/>
    <m/>
    <m/>
    <e v="#NAME?"/>
  </r>
  <r>
    <m/>
    <m/>
    <m/>
    <m/>
    <m/>
    <m/>
    <m/>
    <m/>
    <m/>
    <m/>
    <m/>
    <m/>
    <x v="20"/>
    <m/>
    <m/>
    <m/>
    <m/>
    <s v="Sanquelim"/>
    <d v="1899-12-30T14:00:00"/>
    <m/>
    <m/>
    <m/>
    <m/>
    <e v="#NAME?"/>
  </r>
  <r>
    <m/>
    <m/>
    <m/>
    <m/>
    <m/>
    <m/>
    <m/>
    <m/>
    <m/>
    <m/>
    <m/>
    <m/>
    <x v="16"/>
    <m/>
    <m/>
    <m/>
    <m/>
    <s v="Keri"/>
    <d v="1899-12-30T14:20:00"/>
    <m/>
    <m/>
    <m/>
    <m/>
    <e v="#NAME?"/>
  </r>
  <r>
    <m/>
    <m/>
    <m/>
    <m/>
    <m/>
    <m/>
    <m/>
    <m/>
    <m/>
    <m/>
    <m/>
    <m/>
    <x v="10"/>
    <m/>
    <m/>
    <m/>
    <m/>
    <s v="Sanquelim"/>
    <d v="1899-12-30T15:00:00"/>
    <m/>
    <m/>
    <m/>
    <m/>
    <e v="#NAME?"/>
  </r>
  <r>
    <m/>
    <m/>
    <m/>
    <m/>
    <m/>
    <m/>
    <m/>
    <m/>
    <m/>
    <m/>
    <m/>
    <m/>
    <x v="16"/>
    <m/>
    <m/>
    <m/>
    <m/>
    <s v="Keri"/>
    <d v="1899-12-30T16:20:00"/>
    <m/>
    <m/>
    <m/>
    <m/>
    <e v="#NAME?"/>
  </r>
  <r>
    <m/>
    <m/>
    <m/>
    <m/>
    <m/>
    <m/>
    <m/>
    <m/>
    <m/>
    <m/>
    <m/>
    <m/>
    <x v="10"/>
    <m/>
    <m/>
    <m/>
    <m/>
    <s v="Sanquelim"/>
    <d v="1899-12-30T16:45:00"/>
    <m/>
    <m/>
    <m/>
    <m/>
    <e v="#NAME?"/>
  </r>
  <r>
    <m/>
    <m/>
    <m/>
    <m/>
    <m/>
    <m/>
    <m/>
    <m/>
    <m/>
    <m/>
    <m/>
    <m/>
    <x v="16"/>
    <m/>
    <m/>
    <m/>
    <m/>
    <s v="Keri"/>
    <d v="1899-12-30T17:45:00"/>
    <m/>
    <m/>
    <m/>
    <m/>
    <e v="#NAME?"/>
  </r>
  <r>
    <s v="RTA/BIC/SCP/201600002"/>
    <s v="Bicholim, madel and back"/>
    <s v="Regular Permit"/>
    <d v="2016-10-21T00:00:00"/>
    <d v="2021-10-20T00:00:00"/>
    <s v="Madhukar Shet Gaonkar"/>
    <s v="Gaonkarwada,Narva, Bicholim Goa"/>
    <m/>
    <s v="GA01T 3916"/>
    <s v="Mini Bus"/>
    <n v="27"/>
    <n v="10"/>
    <x v="21"/>
    <m/>
    <m/>
    <m/>
    <m/>
    <s v="Bicholim"/>
    <d v="1899-12-30T06:45:00"/>
    <m/>
    <m/>
    <m/>
    <m/>
    <e v="#NAME?"/>
  </r>
  <r>
    <m/>
    <m/>
    <m/>
    <m/>
    <m/>
    <m/>
    <m/>
    <m/>
    <m/>
    <m/>
    <m/>
    <m/>
    <x v="1"/>
    <m/>
    <m/>
    <m/>
    <m/>
    <s v="Madel"/>
    <d v="1899-12-30T07:55:00"/>
    <m/>
    <m/>
    <m/>
    <m/>
    <e v="#NAME?"/>
  </r>
  <r>
    <m/>
    <m/>
    <m/>
    <m/>
    <m/>
    <m/>
    <m/>
    <m/>
    <m/>
    <m/>
    <m/>
    <m/>
    <x v="21"/>
    <m/>
    <m/>
    <m/>
    <m/>
    <s v="Bicholim"/>
    <d v="1899-12-30T08:40:00"/>
    <m/>
    <m/>
    <m/>
    <m/>
    <e v="#NAME?"/>
  </r>
  <r>
    <m/>
    <m/>
    <m/>
    <m/>
    <m/>
    <m/>
    <m/>
    <m/>
    <m/>
    <m/>
    <m/>
    <m/>
    <x v="1"/>
    <m/>
    <m/>
    <m/>
    <m/>
    <s v="Madel"/>
    <d v="1899-12-30T11:15:00"/>
    <m/>
    <m/>
    <m/>
    <m/>
    <e v="#NAME?"/>
  </r>
  <r>
    <m/>
    <m/>
    <m/>
    <m/>
    <m/>
    <m/>
    <m/>
    <m/>
    <m/>
    <m/>
    <m/>
    <m/>
    <x v="21"/>
    <m/>
    <m/>
    <m/>
    <m/>
    <s v="Bicholim"/>
    <d v="1899-12-30T12:40:00"/>
    <m/>
    <m/>
    <m/>
    <m/>
    <e v="#NAME?"/>
  </r>
  <r>
    <m/>
    <m/>
    <m/>
    <m/>
    <m/>
    <m/>
    <m/>
    <m/>
    <m/>
    <m/>
    <m/>
    <m/>
    <x v="1"/>
    <m/>
    <m/>
    <m/>
    <m/>
    <s v="Madel"/>
    <d v="1899-12-30T15:00:00"/>
    <m/>
    <m/>
    <m/>
    <m/>
    <e v="#NAME?"/>
  </r>
  <r>
    <m/>
    <m/>
    <m/>
    <m/>
    <m/>
    <m/>
    <m/>
    <m/>
    <m/>
    <m/>
    <m/>
    <m/>
    <x v="21"/>
    <m/>
    <m/>
    <m/>
    <m/>
    <s v="Bicholim"/>
    <d v="1899-12-30T15:45:00"/>
    <m/>
    <m/>
    <m/>
    <m/>
    <e v="#NAME?"/>
  </r>
  <r>
    <m/>
    <m/>
    <m/>
    <m/>
    <m/>
    <m/>
    <m/>
    <m/>
    <m/>
    <m/>
    <m/>
    <m/>
    <x v="1"/>
    <m/>
    <m/>
    <m/>
    <m/>
    <s v="Madel"/>
    <d v="1899-12-30T17:25:00"/>
    <m/>
    <m/>
    <m/>
    <m/>
    <e v="#NAME?"/>
  </r>
  <r>
    <m/>
    <m/>
    <m/>
    <m/>
    <m/>
    <m/>
    <m/>
    <m/>
    <m/>
    <m/>
    <m/>
    <m/>
    <x v="21"/>
    <m/>
    <m/>
    <m/>
    <m/>
    <s v="Bicholim"/>
    <d v="1899-12-30T18:55:00"/>
    <m/>
    <m/>
    <m/>
    <m/>
    <e v="#NAME?"/>
  </r>
  <r>
    <m/>
    <m/>
    <m/>
    <m/>
    <m/>
    <m/>
    <m/>
    <m/>
    <m/>
    <m/>
    <m/>
    <m/>
    <x v="1"/>
    <m/>
    <m/>
    <m/>
    <m/>
    <s v="Madel"/>
    <d v="1899-12-30T19:45:00"/>
    <m/>
    <m/>
    <m/>
    <m/>
    <e v="#NAME?"/>
  </r>
  <r>
    <s v="RTA/BIC/SCP/201800008"/>
    <s v="Kudchirem, Bicholim, Maulinguem, ladfe and back"/>
    <s v="Regular Permit"/>
    <d v="2018-09-27T00:00:00"/>
    <d v="2023-09-26T00:00:00"/>
    <s v="Mandar Chibde"/>
    <s v=" HNo 57, Kasarwada, Ona, Bicholim Goa"/>
    <m/>
    <s v="GA04T 0564"/>
    <s v="Mini Bus"/>
    <n v="27"/>
    <n v="11"/>
    <x v="22"/>
    <m/>
    <m/>
    <m/>
    <m/>
    <s v=" Bicholim"/>
    <d v="1899-12-30T07:45:00"/>
    <m/>
    <m/>
    <m/>
    <m/>
    <e v="#NAME?"/>
  </r>
  <r>
    <m/>
    <m/>
    <m/>
    <m/>
    <m/>
    <m/>
    <m/>
    <m/>
    <m/>
    <m/>
    <m/>
    <m/>
    <x v="23"/>
    <m/>
    <m/>
    <m/>
    <m/>
    <s v="Kudchirem"/>
    <d v="1899-12-30T08:30:00"/>
    <m/>
    <m/>
    <m/>
    <m/>
    <e v="#NAME?"/>
  </r>
  <r>
    <m/>
    <m/>
    <m/>
    <m/>
    <m/>
    <m/>
    <m/>
    <m/>
    <m/>
    <m/>
    <m/>
    <m/>
    <x v="22"/>
    <m/>
    <m/>
    <m/>
    <m/>
    <s v=" Bicholim"/>
    <d v="1899-12-30T09:15:00"/>
    <m/>
    <m/>
    <m/>
    <m/>
    <e v="#NAME?"/>
  </r>
  <r>
    <m/>
    <m/>
    <m/>
    <m/>
    <m/>
    <m/>
    <m/>
    <m/>
    <m/>
    <m/>
    <m/>
    <m/>
    <x v="23"/>
    <m/>
    <m/>
    <m/>
    <m/>
    <s v="Maulinguem"/>
    <d v="1899-12-30T10:30:00"/>
    <m/>
    <m/>
    <m/>
    <m/>
    <e v="#NAME?"/>
  </r>
  <r>
    <m/>
    <m/>
    <m/>
    <m/>
    <m/>
    <m/>
    <m/>
    <m/>
    <m/>
    <m/>
    <m/>
    <m/>
    <x v="24"/>
    <m/>
    <m/>
    <m/>
    <m/>
    <s v=" Bicholim"/>
    <d v="1899-12-30T10:55:00"/>
    <m/>
    <m/>
    <m/>
    <m/>
    <e v="#NAME?"/>
  </r>
  <r>
    <m/>
    <m/>
    <m/>
    <m/>
    <m/>
    <m/>
    <m/>
    <m/>
    <m/>
    <m/>
    <m/>
    <m/>
    <x v="23"/>
    <m/>
    <m/>
    <m/>
    <m/>
    <s v="Kudchirem"/>
    <d v="1899-12-30T11:15:00"/>
    <m/>
    <m/>
    <m/>
    <m/>
    <e v="#NAME?"/>
  </r>
  <r>
    <m/>
    <m/>
    <m/>
    <m/>
    <m/>
    <m/>
    <m/>
    <m/>
    <m/>
    <m/>
    <m/>
    <m/>
    <x v="22"/>
    <m/>
    <m/>
    <m/>
    <m/>
    <s v=" Bicholim"/>
    <d v="1899-12-30T12:00:00"/>
    <m/>
    <m/>
    <m/>
    <m/>
    <e v="#NAME?"/>
  </r>
  <r>
    <m/>
    <m/>
    <m/>
    <m/>
    <m/>
    <m/>
    <m/>
    <m/>
    <m/>
    <m/>
    <m/>
    <m/>
    <x v="23"/>
    <m/>
    <m/>
    <m/>
    <m/>
    <s v="Maulinguem"/>
    <d v="1899-12-30T12:55:00"/>
    <m/>
    <m/>
    <m/>
    <m/>
    <e v="#NAME?"/>
  </r>
  <r>
    <m/>
    <m/>
    <m/>
    <m/>
    <m/>
    <m/>
    <m/>
    <m/>
    <m/>
    <m/>
    <m/>
    <m/>
    <x v="24"/>
    <m/>
    <m/>
    <m/>
    <m/>
    <s v=" Bicholim"/>
    <d v="1899-12-30T13:45:00"/>
    <m/>
    <m/>
    <m/>
    <m/>
    <e v="#NAME?"/>
  </r>
  <r>
    <m/>
    <m/>
    <m/>
    <m/>
    <m/>
    <m/>
    <m/>
    <m/>
    <m/>
    <m/>
    <m/>
    <m/>
    <x v="23"/>
    <m/>
    <m/>
    <m/>
    <m/>
    <s v="Kudchirem"/>
    <d v="1899-12-30T14:30:00"/>
    <m/>
    <m/>
    <m/>
    <m/>
    <e v="#NAME?"/>
  </r>
  <r>
    <m/>
    <m/>
    <m/>
    <m/>
    <m/>
    <m/>
    <m/>
    <m/>
    <m/>
    <m/>
    <m/>
    <m/>
    <x v="22"/>
    <m/>
    <m/>
    <m/>
    <m/>
    <s v=" Bicholim"/>
    <d v="1899-12-30T15:00:00"/>
    <m/>
    <m/>
    <m/>
    <m/>
    <e v="#NAME?"/>
  </r>
  <r>
    <m/>
    <m/>
    <m/>
    <m/>
    <m/>
    <m/>
    <m/>
    <m/>
    <m/>
    <m/>
    <m/>
    <m/>
    <x v="23"/>
    <m/>
    <m/>
    <m/>
    <m/>
    <s v="Ladfe"/>
    <d v="1899-12-30T16:10:00"/>
    <m/>
    <m/>
    <m/>
    <m/>
    <e v="#NAME?"/>
  </r>
  <r>
    <m/>
    <m/>
    <m/>
    <m/>
    <m/>
    <m/>
    <m/>
    <m/>
    <m/>
    <m/>
    <m/>
    <m/>
    <x v="25"/>
    <m/>
    <m/>
    <m/>
    <m/>
    <s v=" Bicholim"/>
    <d v="1899-12-30T16:35:00"/>
    <m/>
    <m/>
    <m/>
    <m/>
    <e v="#NAME?"/>
  </r>
  <r>
    <m/>
    <m/>
    <m/>
    <m/>
    <m/>
    <m/>
    <m/>
    <m/>
    <m/>
    <m/>
    <m/>
    <m/>
    <x v="23"/>
    <m/>
    <m/>
    <m/>
    <m/>
    <s v="Ladfe"/>
    <d v="1899-12-30T17:10:00"/>
    <m/>
    <m/>
    <m/>
    <m/>
    <e v="#NAME?"/>
  </r>
  <r>
    <m/>
    <m/>
    <m/>
    <m/>
    <m/>
    <m/>
    <m/>
    <m/>
    <m/>
    <m/>
    <m/>
    <m/>
    <x v="25"/>
    <m/>
    <m/>
    <m/>
    <m/>
    <s v=" Bicholim"/>
    <d v="1899-12-30T17:35:00"/>
    <m/>
    <m/>
    <m/>
    <m/>
    <e v="#NAME?"/>
  </r>
  <r>
    <m/>
    <m/>
    <m/>
    <m/>
    <m/>
    <m/>
    <m/>
    <m/>
    <m/>
    <m/>
    <m/>
    <m/>
    <x v="23"/>
    <m/>
    <m/>
    <m/>
    <m/>
    <s v="Kudchirem"/>
    <d v="1899-12-30T18:20:00"/>
    <m/>
    <m/>
    <m/>
    <m/>
    <e v="#NAME?"/>
  </r>
  <r>
    <s v="BICH/2041/99"/>
    <s v="Ladfem to Bicholim to Maulinguem and back"/>
    <s v="Regular Permit"/>
    <d v="2020-06-01T00:00:00"/>
    <d v="2025-05-31T00:00:00"/>
    <s v="Tulshidas Chibde "/>
    <s v="HNo. 57, ona Bicholim, Goa"/>
    <m/>
    <s v="GA01U 8139"/>
    <s v="Mini Bus"/>
    <s v="27+"/>
    <n v="11"/>
    <x v="24"/>
    <m/>
    <m/>
    <m/>
    <m/>
    <s v="Bicholim"/>
    <d v="1899-12-30T07:15:00"/>
    <m/>
    <m/>
    <m/>
    <m/>
    <e v="#NAME?"/>
  </r>
  <r>
    <m/>
    <m/>
    <m/>
    <m/>
    <m/>
    <m/>
    <m/>
    <m/>
    <m/>
    <m/>
    <m/>
    <m/>
    <x v="1"/>
    <m/>
    <m/>
    <m/>
    <m/>
    <s v="Ladfem"/>
    <d v="1899-12-30T07:35:00"/>
    <m/>
    <m/>
    <m/>
    <m/>
    <e v="#NAME?"/>
  </r>
  <r>
    <m/>
    <m/>
    <m/>
    <m/>
    <m/>
    <m/>
    <m/>
    <m/>
    <m/>
    <m/>
    <m/>
    <m/>
    <x v="26"/>
    <m/>
    <m/>
    <m/>
    <m/>
    <s v="Maulinguem"/>
    <d v="1899-12-30T07:55:00"/>
    <m/>
    <m/>
    <m/>
    <m/>
    <e v="#NAME?"/>
  </r>
  <r>
    <m/>
    <m/>
    <m/>
    <m/>
    <m/>
    <m/>
    <m/>
    <m/>
    <m/>
    <m/>
    <m/>
    <m/>
    <x v="24"/>
    <m/>
    <m/>
    <m/>
    <m/>
    <s v="Bicholim"/>
    <d v="1899-12-30T08:10:00"/>
    <m/>
    <m/>
    <m/>
    <m/>
    <e v="#NAME?"/>
  </r>
  <r>
    <m/>
    <m/>
    <m/>
    <m/>
    <m/>
    <m/>
    <m/>
    <m/>
    <m/>
    <m/>
    <m/>
    <m/>
    <x v="1"/>
    <m/>
    <m/>
    <m/>
    <m/>
    <s v="Maulinguem"/>
    <d v="1899-12-30T08:40:00"/>
    <m/>
    <m/>
    <m/>
    <m/>
    <e v="#NAME?"/>
  </r>
  <r>
    <m/>
    <m/>
    <m/>
    <m/>
    <m/>
    <m/>
    <m/>
    <m/>
    <m/>
    <m/>
    <m/>
    <m/>
    <x v="24"/>
    <m/>
    <m/>
    <m/>
    <m/>
    <s v="Bicholim"/>
    <d v="1899-12-30T09:15:00"/>
    <m/>
    <m/>
    <m/>
    <m/>
    <e v="#NAME?"/>
  </r>
  <r>
    <m/>
    <m/>
    <m/>
    <m/>
    <m/>
    <m/>
    <m/>
    <m/>
    <m/>
    <m/>
    <m/>
    <m/>
    <x v="1"/>
    <m/>
    <m/>
    <m/>
    <m/>
    <s v="Maulinguem"/>
    <d v="1899-12-30T10:00:00"/>
    <m/>
    <m/>
    <m/>
    <m/>
    <e v="#NAME?"/>
  </r>
  <r>
    <m/>
    <m/>
    <m/>
    <m/>
    <m/>
    <m/>
    <m/>
    <m/>
    <m/>
    <m/>
    <m/>
    <m/>
    <x v="24"/>
    <m/>
    <m/>
    <m/>
    <m/>
    <s v="Bicholim"/>
    <d v="1899-12-30T10:25:00"/>
    <m/>
    <m/>
    <m/>
    <m/>
    <e v="#NAME?"/>
  </r>
  <r>
    <m/>
    <m/>
    <m/>
    <m/>
    <m/>
    <m/>
    <m/>
    <m/>
    <m/>
    <m/>
    <m/>
    <m/>
    <x v="1"/>
    <m/>
    <m/>
    <m/>
    <m/>
    <s v="Maulinguem"/>
    <d v="1899-12-30T11:00:00"/>
    <m/>
    <m/>
    <m/>
    <m/>
    <e v="#NAME?"/>
  </r>
  <r>
    <m/>
    <m/>
    <m/>
    <m/>
    <m/>
    <m/>
    <m/>
    <m/>
    <m/>
    <m/>
    <m/>
    <m/>
    <x v="24"/>
    <m/>
    <m/>
    <m/>
    <m/>
    <s v="Bicholim"/>
    <d v="1899-12-30T11:45:00"/>
    <m/>
    <m/>
    <m/>
    <m/>
    <e v="#NAME?"/>
  </r>
  <r>
    <m/>
    <m/>
    <m/>
    <m/>
    <m/>
    <m/>
    <m/>
    <m/>
    <m/>
    <m/>
    <m/>
    <m/>
    <x v="1"/>
    <m/>
    <m/>
    <m/>
    <m/>
    <s v="Maulinguem"/>
    <d v="1899-12-30T12:30:00"/>
    <m/>
    <m/>
    <m/>
    <m/>
    <e v="#NAME?"/>
  </r>
  <r>
    <m/>
    <m/>
    <m/>
    <m/>
    <m/>
    <m/>
    <m/>
    <m/>
    <m/>
    <m/>
    <m/>
    <m/>
    <x v="24"/>
    <m/>
    <m/>
    <m/>
    <m/>
    <s v="Bicholim"/>
    <d v="1899-12-30T12:50:00"/>
    <m/>
    <m/>
    <m/>
    <m/>
    <e v="#NAME?"/>
  </r>
  <r>
    <m/>
    <m/>
    <m/>
    <m/>
    <m/>
    <m/>
    <m/>
    <m/>
    <m/>
    <m/>
    <m/>
    <m/>
    <x v="1"/>
    <m/>
    <m/>
    <m/>
    <m/>
    <s v="Maulinguem"/>
    <d v="1899-12-30T13:55:00"/>
    <m/>
    <m/>
    <m/>
    <m/>
    <e v="#NAME?"/>
  </r>
  <r>
    <m/>
    <m/>
    <m/>
    <m/>
    <m/>
    <m/>
    <m/>
    <m/>
    <m/>
    <m/>
    <m/>
    <m/>
    <x v="24"/>
    <m/>
    <m/>
    <m/>
    <m/>
    <s v="Bicholim"/>
    <d v="1899-12-30T14:20:00"/>
    <m/>
    <m/>
    <m/>
    <m/>
    <e v="#NAME?"/>
  </r>
  <r>
    <m/>
    <m/>
    <m/>
    <m/>
    <m/>
    <m/>
    <m/>
    <m/>
    <m/>
    <m/>
    <m/>
    <m/>
    <x v="1"/>
    <m/>
    <m/>
    <m/>
    <m/>
    <s v="Maulinguem"/>
    <d v="1899-12-30T15:00:00"/>
    <m/>
    <m/>
    <m/>
    <m/>
    <e v="#NAME?"/>
  </r>
  <r>
    <m/>
    <m/>
    <m/>
    <m/>
    <m/>
    <m/>
    <m/>
    <m/>
    <m/>
    <m/>
    <m/>
    <m/>
    <x v="24"/>
    <m/>
    <m/>
    <m/>
    <m/>
    <s v="Bicholim"/>
    <d v="1899-12-30T15:25:00"/>
    <m/>
    <m/>
    <m/>
    <m/>
    <e v="#NAME?"/>
  </r>
  <r>
    <m/>
    <m/>
    <m/>
    <m/>
    <m/>
    <m/>
    <m/>
    <m/>
    <m/>
    <m/>
    <m/>
    <m/>
    <x v="1"/>
    <m/>
    <m/>
    <m/>
    <m/>
    <s v="Maulinguem"/>
    <d v="1899-12-30T16:00:00"/>
    <m/>
    <m/>
    <m/>
    <m/>
    <e v="#NAME?"/>
  </r>
  <r>
    <m/>
    <m/>
    <m/>
    <m/>
    <m/>
    <m/>
    <m/>
    <m/>
    <m/>
    <m/>
    <m/>
    <m/>
    <x v="24"/>
    <m/>
    <m/>
    <m/>
    <m/>
    <s v="Bicholim"/>
    <d v="1899-12-30T16:25:00"/>
    <m/>
    <m/>
    <m/>
    <m/>
    <e v="#NAME?"/>
  </r>
  <r>
    <m/>
    <m/>
    <m/>
    <m/>
    <m/>
    <m/>
    <m/>
    <m/>
    <m/>
    <m/>
    <m/>
    <m/>
    <x v="1"/>
    <m/>
    <m/>
    <m/>
    <m/>
    <s v="Maulinguem"/>
    <d v="1899-12-30T17:00:00"/>
    <m/>
    <m/>
    <m/>
    <m/>
    <e v="#NAME?"/>
  </r>
  <r>
    <m/>
    <m/>
    <m/>
    <m/>
    <m/>
    <m/>
    <m/>
    <m/>
    <m/>
    <m/>
    <m/>
    <m/>
    <x v="24"/>
    <m/>
    <m/>
    <m/>
    <m/>
    <s v="Bicholim"/>
    <d v="1899-12-30T17:25:00"/>
    <m/>
    <m/>
    <m/>
    <m/>
    <e v="#NAME?"/>
  </r>
  <r>
    <m/>
    <m/>
    <m/>
    <m/>
    <m/>
    <m/>
    <m/>
    <m/>
    <m/>
    <m/>
    <m/>
    <m/>
    <x v="1"/>
    <m/>
    <m/>
    <m/>
    <m/>
    <s v="Maulinguem"/>
    <d v="1899-12-30T17:50:00"/>
    <m/>
    <m/>
    <m/>
    <m/>
    <e v="#NAME?"/>
  </r>
  <r>
    <m/>
    <m/>
    <m/>
    <m/>
    <m/>
    <m/>
    <m/>
    <m/>
    <m/>
    <m/>
    <m/>
    <m/>
    <x v="24"/>
    <m/>
    <m/>
    <m/>
    <m/>
    <s v="Bicholim"/>
    <d v="1899-12-30T18:00:00"/>
    <m/>
    <m/>
    <m/>
    <m/>
    <e v="#NAME?"/>
  </r>
  <r>
    <m/>
    <m/>
    <m/>
    <m/>
    <m/>
    <m/>
    <m/>
    <m/>
    <m/>
    <m/>
    <m/>
    <m/>
    <x v="1"/>
    <m/>
    <m/>
    <m/>
    <m/>
    <s v="Maulinguem"/>
    <d v="1899-12-30T18:35:00"/>
    <m/>
    <m/>
    <m/>
    <m/>
    <e v="#NAME?"/>
  </r>
  <r>
    <s v="RTA/BIC/SCP/201300017"/>
    <s v="Maulinguem-Ladfem to Bicholim &amp; back"/>
    <s v="Regular Permit"/>
    <d v="2017-06-29T00:00:00"/>
    <d v="2022-06-28T00:00:00"/>
    <s v="Tulshidas Chibde"/>
    <s v="HNo. 57, ona Bicholim, Goa"/>
    <m/>
    <s v="GA04T 4268"/>
    <s v="Mini Bus"/>
    <n v="27"/>
    <n v="11"/>
    <x v="24"/>
    <m/>
    <m/>
    <m/>
    <m/>
    <s v="Ladfem"/>
    <d v="1899-12-30T07:15:00"/>
    <m/>
    <m/>
    <m/>
    <m/>
    <e v="#NAME?"/>
  </r>
  <r>
    <m/>
    <m/>
    <m/>
    <m/>
    <m/>
    <m/>
    <m/>
    <m/>
    <m/>
    <m/>
    <m/>
    <m/>
    <x v="26"/>
    <m/>
    <m/>
    <m/>
    <m/>
    <s v="Maulinguem"/>
    <d v="1899-12-30T07:35:00"/>
    <m/>
    <m/>
    <m/>
    <m/>
    <e v="#NAME?"/>
  </r>
  <r>
    <m/>
    <m/>
    <m/>
    <m/>
    <m/>
    <m/>
    <m/>
    <m/>
    <m/>
    <m/>
    <m/>
    <m/>
    <x v="24"/>
    <m/>
    <m/>
    <m/>
    <m/>
    <s v="Bicholim"/>
    <d v="1899-12-30T08:10:00"/>
    <m/>
    <m/>
    <m/>
    <m/>
    <e v="#NAME?"/>
  </r>
  <r>
    <m/>
    <m/>
    <m/>
    <m/>
    <m/>
    <m/>
    <m/>
    <m/>
    <m/>
    <m/>
    <m/>
    <m/>
    <x v="1"/>
    <m/>
    <m/>
    <m/>
    <m/>
    <s v="Maulinguem"/>
    <d v="1899-12-30T08:40:00"/>
    <m/>
    <m/>
    <m/>
    <m/>
    <e v="#NAME?"/>
  </r>
  <r>
    <m/>
    <m/>
    <m/>
    <m/>
    <m/>
    <m/>
    <m/>
    <m/>
    <m/>
    <m/>
    <m/>
    <m/>
    <x v="24"/>
    <m/>
    <m/>
    <m/>
    <m/>
    <s v="Bicholim"/>
    <d v="1899-12-30T09:15:00"/>
    <m/>
    <m/>
    <m/>
    <m/>
    <e v="#NAME?"/>
  </r>
  <r>
    <m/>
    <m/>
    <m/>
    <m/>
    <m/>
    <m/>
    <m/>
    <m/>
    <m/>
    <m/>
    <m/>
    <m/>
    <x v="1"/>
    <m/>
    <m/>
    <m/>
    <m/>
    <s v="Maulinguem"/>
    <d v="1899-12-30T10:00:00"/>
    <m/>
    <m/>
    <m/>
    <m/>
    <e v="#NAME?"/>
  </r>
  <r>
    <m/>
    <m/>
    <m/>
    <m/>
    <m/>
    <m/>
    <m/>
    <m/>
    <m/>
    <m/>
    <m/>
    <m/>
    <x v="24"/>
    <m/>
    <m/>
    <m/>
    <m/>
    <s v="Bicholim"/>
    <d v="1899-12-30T10:25:00"/>
    <m/>
    <m/>
    <m/>
    <m/>
    <e v="#NAME?"/>
  </r>
  <r>
    <m/>
    <m/>
    <m/>
    <m/>
    <m/>
    <m/>
    <m/>
    <m/>
    <m/>
    <m/>
    <m/>
    <m/>
    <x v="1"/>
    <m/>
    <m/>
    <m/>
    <m/>
    <s v="Maulinguem"/>
    <d v="1899-12-30T11:00:00"/>
    <m/>
    <m/>
    <m/>
    <m/>
    <e v="#NAME?"/>
  </r>
  <r>
    <m/>
    <m/>
    <m/>
    <m/>
    <m/>
    <m/>
    <m/>
    <m/>
    <m/>
    <m/>
    <m/>
    <m/>
    <x v="24"/>
    <m/>
    <m/>
    <m/>
    <m/>
    <s v="Bicholim"/>
    <d v="1899-12-30T11:45:00"/>
    <m/>
    <m/>
    <m/>
    <m/>
    <e v="#NAME?"/>
  </r>
  <r>
    <m/>
    <m/>
    <m/>
    <m/>
    <m/>
    <m/>
    <m/>
    <m/>
    <m/>
    <m/>
    <m/>
    <m/>
    <x v="1"/>
    <m/>
    <m/>
    <m/>
    <m/>
    <s v="Maulinguem"/>
    <d v="1899-12-30T12:30:00"/>
    <m/>
    <m/>
    <m/>
    <m/>
    <e v="#NAME?"/>
  </r>
  <r>
    <m/>
    <m/>
    <m/>
    <m/>
    <m/>
    <m/>
    <m/>
    <m/>
    <m/>
    <m/>
    <m/>
    <m/>
    <x v="24"/>
    <m/>
    <m/>
    <m/>
    <m/>
    <s v="Bicholim"/>
    <d v="1899-12-30T12:50:00"/>
    <m/>
    <m/>
    <m/>
    <m/>
    <e v="#NAME?"/>
  </r>
  <r>
    <m/>
    <m/>
    <m/>
    <m/>
    <m/>
    <m/>
    <m/>
    <m/>
    <m/>
    <m/>
    <m/>
    <m/>
    <x v="1"/>
    <m/>
    <m/>
    <m/>
    <m/>
    <s v="Maulinguem"/>
    <d v="1899-12-30T13:55:00"/>
    <m/>
    <m/>
    <m/>
    <m/>
    <e v="#NAME?"/>
  </r>
  <r>
    <m/>
    <m/>
    <m/>
    <m/>
    <m/>
    <m/>
    <m/>
    <m/>
    <m/>
    <m/>
    <m/>
    <m/>
    <x v="24"/>
    <m/>
    <m/>
    <m/>
    <m/>
    <s v="Bicholim"/>
    <d v="1899-12-30T14:20:00"/>
    <m/>
    <m/>
    <m/>
    <m/>
    <e v="#NAME?"/>
  </r>
  <r>
    <m/>
    <m/>
    <m/>
    <m/>
    <m/>
    <m/>
    <m/>
    <m/>
    <m/>
    <m/>
    <m/>
    <m/>
    <x v="1"/>
    <m/>
    <m/>
    <m/>
    <m/>
    <s v="Maulinguem"/>
    <d v="1899-12-30T15:00:00"/>
    <m/>
    <m/>
    <m/>
    <m/>
    <e v="#NAME?"/>
  </r>
  <r>
    <m/>
    <m/>
    <m/>
    <m/>
    <m/>
    <m/>
    <m/>
    <m/>
    <m/>
    <m/>
    <m/>
    <m/>
    <x v="24"/>
    <m/>
    <m/>
    <m/>
    <m/>
    <s v="Bicholim"/>
    <d v="1899-12-30T15:25:00"/>
    <m/>
    <m/>
    <m/>
    <m/>
    <e v="#NAME?"/>
  </r>
  <r>
    <m/>
    <m/>
    <m/>
    <m/>
    <m/>
    <m/>
    <m/>
    <m/>
    <m/>
    <m/>
    <m/>
    <m/>
    <x v="1"/>
    <m/>
    <m/>
    <m/>
    <m/>
    <s v="Maulinguem"/>
    <d v="1899-12-30T16:00:00"/>
    <m/>
    <m/>
    <m/>
    <m/>
    <e v="#NAME?"/>
  </r>
  <r>
    <m/>
    <m/>
    <m/>
    <m/>
    <m/>
    <m/>
    <m/>
    <m/>
    <m/>
    <m/>
    <m/>
    <m/>
    <x v="24"/>
    <m/>
    <m/>
    <m/>
    <m/>
    <s v="Bicholim"/>
    <d v="1899-12-30T16:25:00"/>
    <m/>
    <m/>
    <m/>
    <m/>
    <e v="#NAME?"/>
  </r>
  <r>
    <m/>
    <m/>
    <m/>
    <m/>
    <m/>
    <m/>
    <m/>
    <m/>
    <m/>
    <m/>
    <m/>
    <m/>
    <x v="1"/>
    <m/>
    <m/>
    <m/>
    <m/>
    <s v="Maulinguem"/>
    <d v="1899-12-30T17:00:00"/>
    <m/>
    <m/>
    <m/>
    <m/>
    <e v="#NAME?"/>
  </r>
  <r>
    <m/>
    <m/>
    <m/>
    <m/>
    <m/>
    <m/>
    <m/>
    <m/>
    <m/>
    <m/>
    <m/>
    <m/>
    <x v="24"/>
    <m/>
    <m/>
    <m/>
    <m/>
    <s v="Bicholim"/>
    <d v="1899-12-30T17:25:00"/>
    <m/>
    <m/>
    <m/>
    <m/>
    <e v="#NAME?"/>
  </r>
  <r>
    <m/>
    <m/>
    <m/>
    <m/>
    <m/>
    <m/>
    <m/>
    <m/>
    <m/>
    <m/>
    <m/>
    <m/>
    <x v="1"/>
    <m/>
    <m/>
    <m/>
    <m/>
    <s v="Maulinguem"/>
    <d v="1899-12-30T17:50:00"/>
    <m/>
    <m/>
    <m/>
    <m/>
    <e v="#NAME?"/>
  </r>
  <r>
    <m/>
    <m/>
    <m/>
    <m/>
    <m/>
    <m/>
    <m/>
    <m/>
    <m/>
    <m/>
    <m/>
    <m/>
    <x v="24"/>
    <m/>
    <m/>
    <m/>
    <m/>
    <s v="Bicholim"/>
    <d v="1899-12-30T18:00:00"/>
    <m/>
    <m/>
    <m/>
    <m/>
    <e v="#NAME?"/>
  </r>
  <r>
    <m/>
    <m/>
    <m/>
    <m/>
    <m/>
    <m/>
    <m/>
    <m/>
    <m/>
    <m/>
    <m/>
    <m/>
    <x v="1"/>
    <m/>
    <m/>
    <m/>
    <m/>
    <s v="Maulinguem"/>
    <d v="1899-12-30T18:35:00"/>
    <m/>
    <m/>
    <m/>
    <m/>
    <e v="#NAME?"/>
  </r>
  <r>
    <s v="RTA/BIC/SCP/201300002"/>
    <s v="Xelpem, Valpoi, Ustav, Ponda, Panaji and back"/>
    <s v="Regular Permit"/>
    <d v="2016-11-30T00:00:00"/>
    <d v="2021-11-29T00:00:00"/>
    <s v="Mrs Priyanka Hazare"/>
    <s v="HNo. 31, Gilleli, Sattari, Goa"/>
    <m/>
    <s v="GA04T 5337"/>
    <s v="Mini Bus"/>
    <n v="27"/>
    <n v="11"/>
    <x v="9"/>
    <m/>
    <m/>
    <m/>
    <m/>
    <s v="Xelpem"/>
    <d v="1899-12-30T06:15:00"/>
    <m/>
    <m/>
    <m/>
    <m/>
    <e v="#NAME?"/>
  </r>
  <r>
    <m/>
    <m/>
    <m/>
    <m/>
    <m/>
    <m/>
    <m/>
    <m/>
    <m/>
    <m/>
    <m/>
    <m/>
    <x v="27"/>
    <m/>
    <m/>
    <m/>
    <m/>
    <s v="Panaji"/>
    <d v="1899-12-30T07:20:00"/>
    <m/>
    <m/>
    <m/>
    <m/>
    <e v="#NAME?"/>
  </r>
  <r>
    <m/>
    <m/>
    <m/>
    <m/>
    <m/>
    <m/>
    <m/>
    <m/>
    <m/>
    <m/>
    <m/>
    <m/>
    <x v="8"/>
    <m/>
    <m/>
    <m/>
    <m/>
    <s v="Ponda"/>
    <d v="1899-12-30T10:35:00"/>
    <m/>
    <m/>
    <m/>
    <m/>
    <e v="#NAME?"/>
  </r>
  <r>
    <m/>
    <m/>
    <m/>
    <m/>
    <m/>
    <m/>
    <m/>
    <m/>
    <m/>
    <m/>
    <m/>
    <m/>
    <x v="28"/>
    <m/>
    <m/>
    <m/>
    <m/>
    <s v="Valpoi"/>
    <d v="1899-12-30T16:25:00"/>
    <m/>
    <m/>
    <m/>
    <m/>
    <e v="#NAME?"/>
  </r>
  <r>
    <m/>
    <m/>
    <m/>
    <m/>
    <m/>
    <m/>
    <m/>
    <m/>
    <m/>
    <m/>
    <m/>
    <m/>
    <x v="9"/>
    <m/>
    <m/>
    <m/>
    <m/>
    <s v="Ponda"/>
    <d v="1899-12-30T18:15:00"/>
    <m/>
    <m/>
    <m/>
    <m/>
    <e v="#NAME?"/>
  </r>
  <r>
    <m/>
    <m/>
    <m/>
    <m/>
    <m/>
    <m/>
    <m/>
    <m/>
    <m/>
    <m/>
    <m/>
    <m/>
    <x v="28"/>
    <m/>
    <m/>
    <m/>
    <m/>
    <s v="Xelpem"/>
    <d v="1899-12-30T19:15:00"/>
    <m/>
    <m/>
    <m/>
    <m/>
    <e v="#NAME?"/>
  </r>
  <r>
    <s v="RTA/BIC/TMP/201900114"/>
    <s v="Amona, Panaji, Valpoi, Sanquelim via bye pass and back"/>
    <s v="P. Tem"/>
    <d v="2019-11-01T00:00:00"/>
    <d v="2020-06-30T00:00:00"/>
    <s v="Ramiza Abdulha Shaikh"/>
    <s v="Valpoi, Sattari Goa"/>
    <m/>
    <s v="GA04T 4694"/>
    <s v="Mini Bus"/>
    <n v="30"/>
    <n v="12"/>
    <x v="29"/>
    <m/>
    <m/>
    <m/>
    <m/>
    <s v="Panaji"/>
    <d v="1899-12-30T06:45:00"/>
    <m/>
    <m/>
    <m/>
    <m/>
    <e v="#NAME?"/>
  </r>
  <r>
    <m/>
    <m/>
    <m/>
    <m/>
    <m/>
    <m/>
    <m/>
    <m/>
    <m/>
    <m/>
    <m/>
    <m/>
    <x v="8"/>
    <s v="Green Park Junction"/>
    <s v="Karaswada Junction"/>
    <m/>
    <m/>
    <s v="Valpoi"/>
    <d v="1899-12-30T09:10:00"/>
    <m/>
    <m/>
    <m/>
    <m/>
    <e v="#NAME?"/>
  </r>
  <r>
    <m/>
    <m/>
    <m/>
    <m/>
    <m/>
    <m/>
    <m/>
    <m/>
    <m/>
    <m/>
    <m/>
    <m/>
    <x v="9"/>
    <m/>
    <m/>
    <m/>
    <m/>
    <s v="Panaji"/>
    <d v="1899-12-30T11:40:00"/>
    <m/>
    <m/>
    <m/>
    <m/>
    <e v="#NAME?"/>
  </r>
  <r>
    <m/>
    <m/>
    <m/>
    <m/>
    <m/>
    <m/>
    <m/>
    <m/>
    <m/>
    <m/>
    <m/>
    <m/>
    <x v="8"/>
    <s v="Green Park Junction"/>
    <s v="Karaswada Junction"/>
    <m/>
    <m/>
    <s v="Valpoi"/>
    <d v="1899-12-30T16:10:00"/>
    <m/>
    <m/>
    <m/>
    <m/>
    <e v="#NAME?"/>
  </r>
  <r>
    <m/>
    <m/>
    <m/>
    <m/>
    <m/>
    <m/>
    <m/>
    <m/>
    <m/>
    <m/>
    <m/>
    <m/>
    <x v="9"/>
    <m/>
    <m/>
    <m/>
    <m/>
    <s v="Sanquelim"/>
    <d v="1899-12-30T18:40:00"/>
    <m/>
    <m/>
    <m/>
    <m/>
    <e v="#NAME?"/>
  </r>
  <r>
    <m/>
    <m/>
    <m/>
    <m/>
    <m/>
    <m/>
    <m/>
    <m/>
    <m/>
    <m/>
    <m/>
    <m/>
    <x v="16"/>
    <m/>
    <m/>
    <m/>
    <m/>
    <s v="Amona"/>
    <d v="1899-12-30T19:30:00"/>
    <m/>
    <m/>
    <m/>
    <m/>
    <e v="#NAME?"/>
  </r>
  <r>
    <s v="BICH/182/2013"/>
    <s v="Honda, Vadakade to Panaji via Bye-Pass Mapusa, Mapusa to Valpoi, Valpoi to Thane and back, Valpoi via Advoi to Mapusa"/>
    <s v="Regular Permit"/>
    <d v="2012-05-31T00:00:00"/>
    <d v="2017-05-30T00:00:00"/>
    <s v=" Sumeda R. Wadkar"/>
    <s v="Honda, Sattari, Goa"/>
    <m/>
    <s v="GA04T 1133"/>
    <s v="Mini Bus"/>
    <n v="37"/>
    <n v="15"/>
    <x v="30"/>
    <m/>
    <m/>
    <m/>
    <m/>
    <s v="Panaj"/>
    <d v="1899-12-30T06:55:00"/>
    <m/>
    <m/>
    <m/>
    <m/>
    <e v="#NAME?"/>
  </r>
  <r>
    <m/>
    <m/>
    <m/>
    <m/>
    <m/>
    <m/>
    <m/>
    <m/>
    <m/>
    <m/>
    <m/>
    <m/>
    <x v="31"/>
    <s v="Mapusa Bye-pass"/>
    <m/>
    <m/>
    <m/>
    <s v="Valpoi"/>
    <d v="1899-12-30T08:30:00"/>
    <m/>
    <m/>
    <m/>
    <m/>
    <e v="#NAME?"/>
  </r>
  <r>
    <m/>
    <m/>
    <m/>
    <m/>
    <m/>
    <m/>
    <m/>
    <m/>
    <m/>
    <m/>
    <m/>
    <m/>
    <x v="9"/>
    <s v="Mapusa KTC Bus Stand"/>
    <m/>
    <m/>
    <m/>
    <s v="Panaj"/>
    <d v="1900-01-09T08:24:00"/>
    <m/>
    <m/>
    <m/>
    <m/>
    <e v="#NAME?"/>
  </r>
  <r>
    <m/>
    <m/>
    <m/>
    <m/>
    <m/>
    <m/>
    <m/>
    <m/>
    <m/>
    <m/>
    <m/>
    <m/>
    <x v="31"/>
    <s v="Mapusa Bye-pass"/>
    <m/>
    <m/>
    <m/>
    <s v="Valpoi"/>
    <d v="1899-12-30T12:45:00"/>
    <m/>
    <m/>
    <m/>
    <m/>
    <e v="#NAME?"/>
  </r>
  <r>
    <m/>
    <m/>
    <m/>
    <m/>
    <m/>
    <m/>
    <m/>
    <m/>
    <m/>
    <m/>
    <m/>
    <m/>
    <x v="9"/>
    <m/>
    <m/>
    <m/>
    <m/>
    <s v="Thane"/>
    <d v="1899-12-30T15:30:00"/>
    <m/>
    <m/>
    <m/>
    <m/>
    <e v="#NAME?"/>
  </r>
  <r>
    <m/>
    <m/>
    <m/>
    <m/>
    <m/>
    <m/>
    <m/>
    <m/>
    <m/>
    <m/>
    <m/>
    <m/>
    <x v="32"/>
    <m/>
    <m/>
    <m/>
    <m/>
    <s v="Valpoi"/>
    <d v="1899-12-30T16:00:00"/>
    <m/>
    <m/>
    <m/>
    <m/>
    <e v="#NAME?"/>
  </r>
  <r>
    <m/>
    <m/>
    <m/>
    <m/>
    <m/>
    <m/>
    <m/>
    <m/>
    <m/>
    <m/>
    <m/>
    <m/>
    <x v="9"/>
    <s v="Advoi"/>
    <m/>
    <m/>
    <m/>
    <s v="Mapusa"/>
    <d v="1899-12-30T16:35:00"/>
    <m/>
    <m/>
    <m/>
    <m/>
    <e v="#NAME?"/>
  </r>
  <r>
    <m/>
    <m/>
    <m/>
    <m/>
    <m/>
    <m/>
    <m/>
    <m/>
    <m/>
    <m/>
    <m/>
    <m/>
    <x v="4"/>
    <m/>
    <m/>
    <m/>
    <m/>
    <s v="Honda Vadakade"/>
    <d v="1899-12-30T19:00:00"/>
    <m/>
    <m/>
    <m/>
    <m/>
    <e v="#NAME?"/>
  </r>
  <r>
    <s v="RTA/BIC/TP/27/12/20190029"/>
    <s v="Advoi to Valpoi to Panaji via Mapusa and vice- versa"/>
    <s v="P. Tem"/>
    <d v="2019-12-27T00:00:00"/>
    <d v="2020-08-31T00:00:00"/>
    <s v="Rupesh, Sitaram Wadkar"/>
    <s v="Honda, Sattari, Goa"/>
    <m/>
    <s v="GA04T 2096"/>
    <s v="Mini Bus"/>
    <n v="31"/>
    <n v="12"/>
    <x v="33"/>
    <m/>
    <m/>
    <m/>
    <m/>
    <s v="Mapusa"/>
    <d v="1899-12-30T06:55:00"/>
    <m/>
    <m/>
    <m/>
    <m/>
    <e v="#NAME?"/>
  </r>
  <r>
    <m/>
    <m/>
    <m/>
    <m/>
    <m/>
    <m/>
    <m/>
    <m/>
    <m/>
    <m/>
    <m/>
    <m/>
    <x v="4"/>
    <m/>
    <m/>
    <m/>
    <m/>
    <s v="Valpoi"/>
    <d v="1899-12-30T08:50:00"/>
    <m/>
    <m/>
    <m/>
    <m/>
    <e v="#NAME?"/>
  </r>
  <r>
    <m/>
    <m/>
    <m/>
    <m/>
    <m/>
    <m/>
    <m/>
    <m/>
    <m/>
    <m/>
    <m/>
    <m/>
    <x v="9"/>
    <s v="Mapusa KTC Bus Stand"/>
    <m/>
    <m/>
    <m/>
    <s v="Panaji"/>
    <d v="1899-12-30T11:25:00"/>
    <m/>
    <m/>
    <m/>
    <m/>
    <e v="#NAME?"/>
  </r>
  <r>
    <m/>
    <m/>
    <m/>
    <m/>
    <m/>
    <m/>
    <m/>
    <m/>
    <m/>
    <m/>
    <m/>
    <m/>
    <x v="8"/>
    <m/>
    <m/>
    <m/>
    <m/>
    <s v="Valpoi"/>
    <d v="1899-12-30T14:20:00"/>
    <m/>
    <m/>
    <m/>
    <m/>
    <e v="#NAME?"/>
  </r>
  <r>
    <m/>
    <m/>
    <m/>
    <m/>
    <m/>
    <m/>
    <m/>
    <m/>
    <m/>
    <m/>
    <m/>
    <m/>
    <x v="9"/>
    <m/>
    <m/>
    <m/>
    <m/>
    <s v="Panaji"/>
    <d v="1899-12-30T16:25:00"/>
    <m/>
    <m/>
    <m/>
    <m/>
    <e v="#NAME?"/>
  </r>
  <r>
    <m/>
    <m/>
    <m/>
    <m/>
    <m/>
    <m/>
    <m/>
    <m/>
    <m/>
    <m/>
    <m/>
    <m/>
    <x v="8"/>
    <m/>
    <m/>
    <m/>
    <m/>
    <s v="Advoi"/>
    <d v="1899-12-30T19:00:00"/>
    <m/>
    <m/>
    <m/>
    <m/>
    <e v="#NAME?"/>
  </r>
  <r>
    <s v="RTA/BIC/SCP/201300068"/>
    <s v="Dhavem to Panaji &amp; back"/>
    <s v="Regular Permit"/>
    <d v="2019-06-03T00:00:00"/>
    <d v="2024-06-02T00:00:00"/>
    <s v="Dattaraj Desaai"/>
    <s v="Valpoi Sattari Goa"/>
    <m/>
    <s v="GA01Z 5826"/>
    <s v="Mini Bus"/>
    <n v="27"/>
    <n v="11"/>
    <x v="34"/>
    <m/>
    <m/>
    <m/>
    <m/>
    <m/>
    <m/>
    <m/>
    <m/>
    <m/>
    <m/>
    <s v=""/>
  </r>
  <r>
    <s v="RTA/BIC/SCP/2019000005"/>
    <s v="Charvne to Panaji and back"/>
    <s v="Regular Permit"/>
    <d v="2019-11-22T00:00:00"/>
    <s v="21/112024"/>
    <s v="Anushka Manjrekar."/>
    <s v=" Paryem Sattari Goa"/>
    <m/>
    <s v="GA04T 4791"/>
    <s v="Mini Bus"/>
    <n v="28"/>
    <n v="11"/>
    <x v="35"/>
    <m/>
    <m/>
    <m/>
    <m/>
    <s v="Valpoi"/>
    <d v="1899-12-30T06:10:00"/>
    <m/>
    <m/>
    <m/>
    <m/>
    <e v="#NAME?"/>
  </r>
  <r>
    <m/>
    <m/>
    <m/>
    <m/>
    <m/>
    <m/>
    <m/>
    <m/>
    <m/>
    <m/>
    <m/>
    <m/>
    <x v="9"/>
    <m/>
    <m/>
    <m/>
    <m/>
    <s v="Panaji"/>
    <d v="1899-12-30T06:35:00"/>
    <m/>
    <m/>
    <m/>
    <m/>
    <e v="#NAME?"/>
  </r>
  <r>
    <m/>
    <m/>
    <m/>
    <m/>
    <m/>
    <m/>
    <m/>
    <m/>
    <m/>
    <m/>
    <m/>
    <m/>
    <x v="8"/>
    <m/>
    <m/>
    <m/>
    <m/>
    <s v="Valpoi"/>
    <d v="1899-12-30T08:35:00"/>
    <m/>
    <m/>
    <m/>
    <m/>
    <e v="#NAME?"/>
  </r>
  <r>
    <m/>
    <m/>
    <m/>
    <m/>
    <m/>
    <m/>
    <m/>
    <m/>
    <m/>
    <m/>
    <m/>
    <m/>
    <x v="9"/>
    <m/>
    <m/>
    <m/>
    <m/>
    <s v="Charavane"/>
    <d v="1899-12-30T11:05:00"/>
    <m/>
    <m/>
    <m/>
    <m/>
    <e v="#NAME?"/>
  </r>
  <r>
    <m/>
    <m/>
    <m/>
    <m/>
    <m/>
    <m/>
    <m/>
    <m/>
    <m/>
    <m/>
    <m/>
    <m/>
    <x v="35"/>
    <m/>
    <m/>
    <m/>
    <m/>
    <s v="Valpoi"/>
    <d v="1899-12-30T11:35:00"/>
    <m/>
    <m/>
    <m/>
    <m/>
    <e v="#NAME?"/>
  </r>
  <r>
    <m/>
    <m/>
    <m/>
    <m/>
    <m/>
    <m/>
    <m/>
    <m/>
    <m/>
    <m/>
    <m/>
    <m/>
    <x v="9"/>
    <m/>
    <m/>
    <m/>
    <m/>
    <s v="Panaji"/>
    <d v="1899-12-30T12:05:00"/>
    <m/>
    <m/>
    <m/>
    <m/>
    <e v="#NAME?"/>
  </r>
  <r>
    <m/>
    <m/>
    <m/>
    <m/>
    <m/>
    <m/>
    <m/>
    <m/>
    <m/>
    <m/>
    <m/>
    <m/>
    <x v="8"/>
    <m/>
    <m/>
    <m/>
    <m/>
    <s v="Valpoi"/>
    <d v="1899-12-30T14:45:00"/>
    <m/>
    <m/>
    <m/>
    <m/>
    <e v="#NAME?"/>
  </r>
  <r>
    <m/>
    <m/>
    <m/>
    <m/>
    <m/>
    <m/>
    <m/>
    <m/>
    <m/>
    <m/>
    <m/>
    <m/>
    <x v="9"/>
    <m/>
    <m/>
    <m/>
    <m/>
    <s v="Charavane"/>
    <d v="1899-12-30T17:05:00"/>
    <m/>
    <m/>
    <m/>
    <m/>
    <e v="#NAME?"/>
  </r>
  <r>
    <s v="RTA/BIC/SCP/201800009"/>
    <s v="Collem , Valpoi, Mapusa"/>
    <s v="Regular Permit"/>
    <d v="2018-09-28T00:00:00"/>
    <d v="2023-09-27T00:00:00"/>
    <s v=" Vishnu Morajkar"/>
    <s v="HNo. 401, Marmawada, Narao, Bicholim, Goa"/>
    <m/>
    <s v="GA04T 4300"/>
    <s v="Mini Bus"/>
    <n v="31"/>
    <n v="12"/>
    <x v="36"/>
    <m/>
    <m/>
    <m/>
    <m/>
    <s v="Valpoi"/>
    <d v="1899-12-30T06:45:00"/>
    <m/>
    <m/>
    <m/>
    <m/>
    <e v="#NAME?"/>
  </r>
  <r>
    <m/>
    <m/>
    <m/>
    <m/>
    <m/>
    <m/>
    <m/>
    <m/>
    <m/>
    <m/>
    <m/>
    <m/>
    <x v="9"/>
    <m/>
    <m/>
    <m/>
    <m/>
    <s v="Mapusa"/>
    <d v="1899-12-30T08:10:00"/>
    <m/>
    <m/>
    <m/>
    <m/>
    <e v="#NAME?"/>
  </r>
  <r>
    <m/>
    <m/>
    <m/>
    <m/>
    <m/>
    <m/>
    <m/>
    <m/>
    <m/>
    <m/>
    <m/>
    <m/>
    <x v="4"/>
    <m/>
    <m/>
    <m/>
    <m/>
    <s v="Valpoi"/>
    <d v="1899-12-30T09:55:00"/>
    <m/>
    <m/>
    <m/>
    <m/>
    <e v="#NAME?"/>
  </r>
  <r>
    <m/>
    <m/>
    <m/>
    <m/>
    <m/>
    <m/>
    <m/>
    <m/>
    <m/>
    <m/>
    <m/>
    <m/>
    <x v="9"/>
    <m/>
    <m/>
    <m/>
    <m/>
    <s v="Mapusa"/>
    <d v="1899-12-30T14:10:00"/>
    <m/>
    <m/>
    <m/>
    <m/>
    <e v="#NAME?"/>
  </r>
  <r>
    <m/>
    <m/>
    <m/>
    <m/>
    <m/>
    <m/>
    <m/>
    <m/>
    <m/>
    <m/>
    <m/>
    <m/>
    <x v="4"/>
    <m/>
    <m/>
    <m/>
    <m/>
    <s v="Valpoi"/>
    <d v="1899-12-30T16:35:00"/>
    <m/>
    <m/>
    <m/>
    <m/>
    <e v="#NAME?"/>
  </r>
  <r>
    <m/>
    <m/>
    <m/>
    <m/>
    <m/>
    <m/>
    <m/>
    <m/>
    <m/>
    <m/>
    <m/>
    <m/>
    <x v="9"/>
    <m/>
    <m/>
    <m/>
    <m/>
    <s v="Collem"/>
    <d v="1899-12-30T18:35:00"/>
    <m/>
    <m/>
    <m/>
    <m/>
    <e v="#NAME?"/>
  </r>
  <r>
    <s v="RTA/BIC/TP/201900024"/>
    <s v="Sirsodem-Valpoi-Panaji and back"/>
    <s v="P. Tem"/>
    <d v="2019-09-27T00:00:00"/>
    <d v="2020-03-31T00:00:00"/>
    <s v="Afraz Shaikh"/>
    <s v="HNo. 133, Zariwadda Poddosem, Sattari, Goa."/>
    <m/>
    <s v="GA07F 1658"/>
    <s v="Mini Bus"/>
    <n v="31"/>
    <m/>
    <x v="37"/>
    <m/>
    <m/>
    <m/>
    <m/>
    <s v="Valpoi"/>
    <d v="1899-12-30T06:55:00"/>
    <m/>
    <m/>
    <m/>
    <m/>
    <e v="#NAME?"/>
  </r>
  <r>
    <m/>
    <m/>
    <m/>
    <m/>
    <m/>
    <m/>
    <m/>
    <m/>
    <m/>
    <m/>
    <m/>
    <m/>
    <x v="9"/>
    <m/>
    <m/>
    <m/>
    <m/>
    <s v="Panaji"/>
    <d v="1899-12-30T08:05:00"/>
    <m/>
    <m/>
    <m/>
    <m/>
    <e v="#NAME?"/>
  </r>
  <r>
    <m/>
    <m/>
    <m/>
    <m/>
    <m/>
    <m/>
    <m/>
    <m/>
    <m/>
    <m/>
    <m/>
    <m/>
    <x v="8"/>
    <m/>
    <m/>
    <m/>
    <m/>
    <s v="Valpoi"/>
    <d v="1899-12-30T11:40:00"/>
    <m/>
    <m/>
    <m/>
    <m/>
    <e v="#NAME?"/>
  </r>
  <r>
    <m/>
    <m/>
    <m/>
    <m/>
    <m/>
    <m/>
    <m/>
    <m/>
    <m/>
    <m/>
    <m/>
    <m/>
    <x v="9"/>
    <m/>
    <m/>
    <m/>
    <m/>
    <s v="Panaji"/>
    <d v="1899-12-30T14:55:00"/>
    <m/>
    <m/>
    <m/>
    <m/>
    <e v="#NAME?"/>
  </r>
  <r>
    <m/>
    <m/>
    <m/>
    <m/>
    <m/>
    <m/>
    <m/>
    <m/>
    <m/>
    <m/>
    <m/>
    <m/>
    <x v="8"/>
    <m/>
    <m/>
    <m/>
    <m/>
    <s v="Sirsodem"/>
    <d v="1899-12-30T18:15:00"/>
    <m/>
    <m/>
    <m/>
    <m/>
    <e v="#NAME?"/>
  </r>
  <r>
    <s v="RTA/BIC/SCP/201400012"/>
    <s v="Mapusa, Valpoi, Bicholim, Sona"/>
    <s v="Regular Permit"/>
    <d v="2019-09-30T00:00:00"/>
    <d v="2024-09-29T00:00:00"/>
    <s v="Smita Mahesh Alvi"/>
    <s v="HNo. 71, Sonarpeth, Bicholim Goa"/>
    <m/>
    <s v="GA01U 2722"/>
    <s v="Mini Bus"/>
    <n v="27"/>
    <n v="11"/>
    <x v="5"/>
    <m/>
    <m/>
    <m/>
    <m/>
    <s v="Mapusa "/>
    <d v="1899-12-30T05:50:00"/>
    <m/>
    <m/>
    <m/>
    <m/>
    <e v="#NAME?"/>
  </r>
  <r>
    <m/>
    <m/>
    <m/>
    <m/>
    <m/>
    <m/>
    <m/>
    <m/>
    <m/>
    <m/>
    <m/>
    <m/>
    <x v="38"/>
    <m/>
    <m/>
    <m/>
    <m/>
    <s v="Valpoi"/>
    <d v="1899-12-30T07:00:00"/>
    <m/>
    <m/>
    <m/>
    <m/>
    <e v="#NAME?"/>
  </r>
  <r>
    <m/>
    <m/>
    <m/>
    <m/>
    <m/>
    <m/>
    <m/>
    <m/>
    <m/>
    <m/>
    <m/>
    <m/>
    <x v="9"/>
    <m/>
    <m/>
    <m/>
    <m/>
    <s v="Sonal"/>
    <d v="1899-12-30T08:40:00"/>
    <m/>
    <m/>
    <m/>
    <m/>
    <e v="#NAME?"/>
  </r>
  <r>
    <m/>
    <m/>
    <m/>
    <m/>
    <m/>
    <m/>
    <m/>
    <m/>
    <m/>
    <m/>
    <m/>
    <m/>
    <x v="39"/>
    <m/>
    <m/>
    <m/>
    <m/>
    <s v="Valpoi"/>
    <d v="1899-12-30T09:15:00"/>
    <m/>
    <m/>
    <m/>
    <m/>
    <e v="#NAME?"/>
  </r>
  <r>
    <m/>
    <m/>
    <m/>
    <m/>
    <m/>
    <m/>
    <m/>
    <m/>
    <m/>
    <m/>
    <m/>
    <m/>
    <x v="9"/>
    <m/>
    <m/>
    <m/>
    <m/>
    <s v="Mapusa "/>
    <d v="1899-12-30T11:00:00"/>
    <m/>
    <m/>
    <m/>
    <m/>
    <e v="#NAME?"/>
  </r>
  <r>
    <m/>
    <m/>
    <m/>
    <m/>
    <m/>
    <m/>
    <m/>
    <m/>
    <m/>
    <m/>
    <m/>
    <m/>
    <x v="38"/>
    <m/>
    <m/>
    <m/>
    <m/>
    <s v="Valpoi"/>
    <d v="1899-12-30T14:15:00"/>
    <m/>
    <m/>
    <m/>
    <m/>
    <e v="#NAME?"/>
  </r>
  <r>
    <m/>
    <m/>
    <m/>
    <m/>
    <m/>
    <m/>
    <m/>
    <m/>
    <m/>
    <m/>
    <m/>
    <m/>
    <x v="9"/>
    <m/>
    <m/>
    <m/>
    <m/>
    <s v="Sonal"/>
    <d v="1899-12-30T16:00:00"/>
    <m/>
    <m/>
    <m/>
    <m/>
    <e v="#NAME?"/>
  </r>
  <r>
    <m/>
    <m/>
    <m/>
    <m/>
    <m/>
    <m/>
    <m/>
    <m/>
    <m/>
    <m/>
    <m/>
    <m/>
    <x v="39"/>
    <m/>
    <m/>
    <m/>
    <m/>
    <s v="Valpoi"/>
    <d v="1899-12-30T16:50:00"/>
    <m/>
    <m/>
    <m/>
    <m/>
    <e v="#NAME?"/>
  </r>
  <r>
    <m/>
    <m/>
    <m/>
    <m/>
    <m/>
    <m/>
    <m/>
    <m/>
    <m/>
    <m/>
    <m/>
    <m/>
    <x v="9"/>
    <m/>
    <m/>
    <m/>
    <m/>
    <s v="Mapusa "/>
    <d v="1899-12-30T17:45:00"/>
    <m/>
    <m/>
    <m/>
    <m/>
    <e v="#NAME?"/>
  </r>
  <r>
    <m/>
    <m/>
    <m/>
    <m/>
    <m/>
    <m/>
    <m/>
    <m/>
    <m/>
    <m/>
    <m/>
    <m/>
    <x v="38"/>
    <m/>
    <m/>
    <m/>
    <m/>
    <s v="Sakhalim"/>
    <d v="1899-12-30T19:45:00"/>
    <m/>
    <m/>
    <m/>
    <m/>
    <e v="#NAME?"/>
  </r>
  <r>
    <s v="RTA/BIC/SCP/201300004"/>
    <s v="Sonal, Valpoi, Panaji"/>
    <s v="Regular Permit"/>
    <d v="2018-01-31T00:00:00"/>
    <d v="2023-01-30T00:00:00"/>
    <s v="Pushparaj S. Naik"/>
    <s v=" Gokulwadi Sankhali Goa"/>
    <m/>
    <s v="GA04T 3699"/>
    <s v="Mini Bus"/>
    <n v="40"/>
    <n v="16"/>
    <x v="39"/>
    <m/>
    <m/>
    <m/>
    <m/>
    <s v="Valpoi"/>
    <d v="1899-12-30T07:25:00"/>
    <m/>
    <m/>
    <m/>
    <m/>
    <e v="#NAME?"/>
  </r>
  <r>
    <m/>
    <m/>
    <m/>
    <m/>
    <m/>
    <m/>
    <m/>
    <m/>
    <m/>
    <m/>
    <m/>
    <m/>
    <x v="9"/>
    <m/>
    <m/>
    <m/>
    <m/>
    <s v="Panaji"/>
    <d v="1899-12-30T08:00:00"/>
    <m/>
    <m/>
    <m/>
    <m/>
    <e v="#NAME?"/>
  </r>
  <r>
    <m/>
    <m/>
    <m/>
    <m/>
    <m/>
    <m/>
    <m/>
    <m/>
    <m/>
    <m/>
    <m/>
    <m/>
    <x v="8"/>
    <m/>
    <m/>
    <m/>
    <m/>
    <s v="Valpoi"/>
    <d v="1899-12-30T10:35:00"/>
    <m/>
    <m/>
    <m/>
    <m/>
    <e v="#NAME?"/>
  </r>
  <r>
    <m/>
    <m/>
    <m/>
    <m/>
    <m/>
    <m/>
    <m/>
    <m/>
    <m/>
    <m/>
    <m/>
    <m/>
    <x v="9"/>
    <m/>
    <m/>
    <m/>
    <m/>
    <s v="Panaji"/>
    <d v="1899-12-30T13:15:00"/>
    <m/>
    <m/>
    <m/>
    <m/>
    <e v="#NAME?"/>
  </r>
  <r>
    <m/>
    <m/>
    <m/>
    <m/>
    <m/>
    <m/>
    <m/>
    <m/>
    <m/>
    <m/>
    <m/>
    <m/>
    <x v="8"/>
    <m/>
    <m/>
    <m/>
    <m/>
    <s v="Valpoi"/>
    <d v="1899-12-30T16:35:00"/>
    <m/>
    <m/>
    <m/>
    <m/>
    <e v="#NAME?"/>
  </r>
  <r>
    <m/>
    <m/>
    <m/>
    <m/>
    <m/>
    <m/>
    <m/>
    <m/>
    <m/>
    <m/>
    <m/>
    <m/>
    <x v="9"/>
    <m/>
    <m/>
    <m/>
    <m/>
    <s v="Sonal"/>
    <d v="1899-12-30T19:00:00"/>
    <m/>
    <m/>
    <m/>
    <m/>
    <e v="#NAME?"/>
  </r>
  <r>
    <s v="RTA/BIC/TP/202000009"/>
    <s v="Rivem to Mapusa and back"/>
    <s v="P. Tem"/>
    <d v="2020-03-16T00:00:00"/>
    <d v="2020-10-31T00:00:00"/>
    <s v="Raghavendra Dilip Dessai"/>
    <s v="H.No. 79/c Pilleyem Drarbandora Goa"/>
    <m/>
    <s v="GA12T 4999"/>
    <s v="Mini Bus"/>
    <n v="28"/>
    <n v="11"/>
    <x v="40"/>
    <m/>
    <m/>
    <m/>
    <m/>
    <s v="Mapusa"/>
    <d v="1899-12-30T07:10:00"/>
    <m/>
    <m/>
    <m/>
    <m/>
    <e v="#NAME?"/>
  </r>
  <r>
    <m/>
    <m/>
    <m/>
    <m/>
    <m/>
    <m/>
    <m/>
    <m/>
    <m/>
    <m/>
    <m/>
    <m/>
    <x v="4"/>
    <m/>
    <m/>
    <m/>
    <m/>
    <s v="Rivem"/>
    <d v="1899-12-30T11:05:00"/>
    <m/>
    <m/>
    <m/>
    <m/>
    <e v="#NAME?"/>
  </r>
  <r>
    <m/>
    <m/>
    <m/>
    <m/>
    <m/>
    <m/>
    <m/>
    <m/>
    <m/>
    <m/>
    <m/>
    <m/>
    <x v="40"/>
    <m/>
    <m/>
    <m/>
    <m/>
    <s v="Mapusa"/>
    <d v="1899-12-30T13:45:00"/>
    <m/>
    <m/>
    <m/>
    <m/>
    <e v="#NAME?"/>
  </r>
  <r>
    <m/>
    <m/>
    <m/>
    <m/>
    <m/>
    <m/>
    <m/>
    <m/>
    <m/>
    <m/>
    <m/>
    <m/>
    <x v="4"/>
    <m/>
    <m/>
    <m/>
    <m/>
    <s v="Rivem"/>
    <d v="1899-12-30T17:35:00"/>
    <m/>
    <m/>
    <m/>
    <m/>
    <e v="#NAME?"/>
  </r>
  <r>
    <s v="RTA/BIC/SCP/201300071"/>
    <s v="Valpoi to Mapusa"/>
    <s v="Regular Permit"/>
    <d v="2018-05-31T00:00:00"/>
    <d v="2023-05-30T00:00:00"/>
    <m/>
    <m/>
    <m/>
    <s v="GA04T 1930"/>
    <s v="Mini Bus"/>
    <n v="13"/>
    <n v="11"/>
    <x v="9"/>
    <m/>
    <m/>
    <m/>
    <m/>
    <s v="Mapusa"/>
    <d v="1899-12-30T07:10:00"/>
    <m/>
    <m/>
    <m/>
    <m/>
    <e v="#NAME?"/>
  </r>
  <r>
    <m/>
    <m/>
    <m/>
    <m/>
    <m/>
    <m/>
    <m/>
    <m/>
    <m/>
    <m/>
    <m/>
    <m/>
    <x v="4"/>
    <m/>
    <m/>
    <m/>
    <m/>
    <s v="Valpoi"/>
    <d v="1899-12-30T09:00:00"/>
    <m/>
    <m/>
    <m/>
    <m/>
    <e v="#NAME?"/>
  </r>
  <r>
    <m/>
    <m/>
    <m/>
    <m/>
    <m/>
    <m/>
    <m/>
    <m/>
    <m/>
    <m/>
    <m/>
    <m/>
    <x v="9"/>
    <m/>
    <m/>
    <m/>
    <m/>
    <s v="Mapusa"/>
    <d v="1899-12-30T11:20:00"/>
    <m/>
    <m/>
    <m/>
    <m/>
    <e v="#NAME?"/>
  </r>
  <r>
    <m/>
    <m/>
    <m/>
    <m/>
    <m/>
    <m/>
    <m/>
    <m/>
    <m/>
    <m/>
    <m/>
    <m/>
    <x v="4"/>
    <m/>
    <m/>
    <m/>
    <m/>
    <s v="Valpoi"/>
    <d v="1899-12-30T13:30:00"/>
    <m/>
    <m/>
    <m/>
    <m/>
    <e v="#NAME?"/>
  </r>
  <r>
    <m/>
    <m/>
    <m/>
    <m/>
    <m/>
    <m/>
    <m/>
    <m/>
    <m/>
    <m/>
    <m/>
    <m/>
    <x v="9"/>
    <m/>
    <m/>
    <m/>
    <m/>
    <s v="Mapusa"/>
    <d v="1899-12-30T16:35:00"/>
    <m/>
    <m/>
    <m/>
    <m/>
    <e v="#NAME?"/>
  </r>
  <r>
    <m/>
    <m/>
    <m/>
    <m/>
    <m/>
    <m/>
    <m/>
    <m/>
    <m/>
    <m/>
    <m/>
    <m/>
    <x v="4"/>
    <m/>
    <m/>
    <m/>
    <m/>
    <s v="Valpoi"/>
    <d v="1899-12-30T18:30:00"/>
    <m/>
    <m/>
    <m/>
    <m/>
    <e v="#NAME?"/>
  </r>
  <r>
    <s v="RTA/BIC/SCP/201300030"/>
    <s v=" Panshem, Mapusa, VantemSanquelim"/>
    <s v="Regular Permit"/>
    <d v="2017-07-27T00:00:00"/>
    <d v="2022-07-26T00:00:00"/>
    <s v="Shaikh Tabib Mamlekar"/>
    <s v=" HNo.42/B Mujawarwada, Sanquelim"/>
    <m/>
    <s v="GA04T 6755"/>
    <s v="Mini Bus"/>
    <n v="27"/>
    <n v="11"/>
    <x v="41"/>
    <m/>
    <m/>
    <m/>
    <m/>
    <s v="Mapusa"/>
    <d v="1899-12-30T07:35:00"/>
    <m/>
    <m/>
    <m/>
    <m/>
    <e v="#NAME?"/>
  </r>
  <r>
    <m/>
    <m/>
    <m/>
    <m/>
    <m/>
    <m/>
    <m/>
    <m/>
    <m/>
    <m/>
    <m/>
    <m/>
    <x v="4"/>
    <m/>
    <m/>
    <m/>
    <m/>
    <s v="Vantem"/>
    <d v="1899-12-30T09:20:00"/>
    <m/>
    <m/>
    <m/>
    <m/>
    <e v="#NAME?"/>
  </r>
  <r>
    <m/>
    <m/>
    <m/>
    <m/>
    <m/>
    <m/>
    <m/>
    <m/>
    <m/>
    <m/>
    <m/>
    <m/>
    <x v="42"/>
    <m/>
    <m/>
    <m/>
    <m/>
    <s v="Sanquelim"/>
    <d v="1899-12-30T11:45:00"/>
    <m/>
    <m/>
    <m/>
    <m/>
    <e v="#NAME?"/>
  </r>
  <r>
    <m/>
    <m/>
    <m/>
    <m/>
    <m/>
    <m/>
    <m/>
    <m/>
    <m/>
    <m/>
    <m/>
    <m/>
    <x v="16"/>
    <m/>
    <m/>
    <m/>
    <m/>
    <s v="Phansem"/>
    <d v="1899-12-30T12:50:00"/>
    <m/>
    <m/>
    <m/>
    <m/>
    <e v="#NAME?"/>
  </r>
  <r>
    <m/>
    <m/>
    <m/>
    <m/>
    <m/>
    <m/>
    <m/>
    <m/>
    <m/>
    <m/>
    <m/>
    <m/>
    <x v="41"/>
    <m/>
    <m/>
    <m/>
    <m/>
    <s v="Mapusa"/>
    <d v="1899-12-30T14:10:00"/>
    <m/>
    <m/>
    <m/>
    <m/>
    <e v="#NAME?"/>
  </r>
  <r>
    <m/>
    <m/>
    <m/>
    <m/>
    <m/>
    <m/>
    <m/>
    <m/>
    <m/>
    <m/>
    <m/>
    <m/>
    <x v="4"/>
    <s v="Vantem"/>
    <m/>
    <m/>
    <m/>
    <s v="Phansem"/>
    <d v="1899-12-30T16:20:00"/>
    <m/>
    <m/>
    <m/>
    <m/>
    <e v="#NAME?"/>
  </r>
  <r>
    <s v="RTA/BIC/SCP/202000001"/>
    <s v="Pale, Bicholim, Ponda and back"/>
    <s v="Regular Permit"/>
    <d v="2016-08-01T00:00:00"/>
    <d v="2021-07-31T00:00:00"/>
    <s v="Teja B. Naik"/>
    <s v="HNo. 325, Vandamal, Velguem, Bicholim Goa"/>
    <m/>
    <s v="GA04T 0535"/>
    <s v="Mini Bus"/>
    <n v="23"/>
    <n v="9"/>
    <x v="43"/>
    <m/>
    <m/>
    <m/>
    <m/>
    <s v="Bicholim "/>
    <d v="1899-12-30T06:30:00"/>
    <m/>
    <m/>
    <m/>
    <m/>
    <e v="#NAME?"/>
  </r>
  <r>
    <m/>
    <m/>
    <m/>
    <m/>
    <m/>
    <m/>
    <m/>
    <m/>
    <m/>
    <m/>
    <m/>
    <m/>
    <x v="5"/>
    <m/>
    <m/>
    <m/>
    <m/>
    <s v="Ponda"/>
    <d v="1899-12-30T07:30:00"/>
    <m/>
    <m/>
    <m/>
    <m/>
    <e v="#NAME?"/>
  </r>
  <r>
    <m/>
    <m/>
    <m/>
    <m/>
    <m/>
    <m/>
    <m/>
    <m/>
    <m/>
    <m/>
    <m/>
    <m/>
    <x v="28"/>
    <m/>
    <m/>
    <m/>
    <m/>
    <s v="Bicholim "/>
    <d v="1899-12-30T09:40:00"/>
    <m/>
    <m/>
    <m/>
    <m/>
    <e v="#NAME?"/>
  </r>
  <r>
    <m/>
    <m/>
    <m/>
    <m/>
    <m/>
    <m/>
    <m/>
    <m/>
    <m/>
    <m/>
    <m/>
    <m/>
    <x v="5"/>
    <m/>
    <m/>
    <m/>
    <m/>
    <s v="Ponda"/>
    <d v="1899-12-30T11:45:00"/>
    <m/>
    <m/>
    <m/>
    <m/>
    <e v="#NAME?"/>
  </r>
  <r>
    <m/>
    <m/>
    <m/>
    <m/>
    <m/>
    <m/>
    <m/>
    <m/>
    <m/>
    <m/>
    <m/>
    <m/>
    <x v="28"/>
    <m/>
    <m/>
    <m/>
    <m/>
    <s v="Bicholim "/>
    <d v="1899-12-30T15:00:00"/>
    <m/>
    <m/>
    <m/>
    <m/>
    <e v="#NAME?"/>
  </r>
  <r>
    <m/>
    <m/>
    <m/>
    <m/>
    <m/>
    <m/>
    <m/>
    <m/>
    <m/>
    <m/>
    <m/>
    <m/>
    <x v="5"/>
    <m/>
    <m/>
    <m/>
    <m/>
    <s v="Ponda"/>
    <d v="1899-12-30T17:00:00"/>
    <m/>
    <m/>
    <m/>
    <m/>
    <e v="#NAME?"/>
  </r>
  <r>
    <m/>
    <m/>
    <m/>
    <m/>
    <m/>
    <m/>
    <m/>
    <m/>
    <m/>
    <m/>
    <m/>
    <m/>
    <x v="28"/>
    <m/>
    <m/>
    <m/>
    <m/>
    <s v="Pale "/>
    <d v="1899-12-30T19:00:00"/>
    <m/>
    <m/>
    <m/>
    <m/>
    <e v="#NAME?"/>
  </r>
  <r>
    <s v="BICH/203/6"/>
    <s v="Maina Sankhali, Ponda"/>
    <s v="Regular Permit"/>
    <d v="2016-07-28T00:00:00"/>
    <d v="2021-07-27T00:00:00"/>
    <s v=" Nilesh Naik"/>
    <s v="HNo.325 Ondamal, Velguem Bicholim Goa"/>
    <m/>
    <s v="GA04T 5027"/>
    <s v="Mini Bus"/>
    <n v="28"/>
    <n v="11"/>
    <x v="44"/>
    <m/>
    <m/>
    <m/>
    <m/>
    <s v="Sankhali"/>
    <d v="1899-12-30T06:30:00"/>
    <m/>
    <m/>
    <m/>
    <m/>
    <e v="#NAME?"/>
  </r>
  <r>
    <m/>
    <m/>
    <m/>
    <m/>
    <m/>
    <m/>
    <m/>
    <m/>
    <m/>
    <m/>
    <m/>
    <m/>
    <x v="45"/>
    <m/>
    <m/>
    <m/>
    <m/>
    <s v="Ponda   "/>
    <d v="1899-12-30T07:00:00"/>
    <m/>
    <m/>
    <m/>
    <m/>
    <e v="#NAME?"/>
  </r>
  <r>
    <m/>
    <m/>
    <m/>
    <m/>
    <m/>
    <m/>
    <m/>
    <m/>
    <m/>
    <m/>
    <m/>
    <m/>
    <x v="46"/>
    <m/>
    <m/>
    <m/>
    <m/>
    <s v="Sankhali"/>
    <d v="1899-12-30T08:35:00"/>
    <m/>
    <m/>
    <m/>
    <m/>
    <e v="#NAME?"/>
  </r>
  <r>
    <m/>
    <m/>
    <m/>
    <m/>
    <m/>
    <m/>
    <m/>
    <m/>
    <m/>
    <m/>
    <m/>
    <m/>
    <x v="45"/>
    <m/>
    <m/>
    <m/>
    <m/>
    <s v="Ponda   "/>
    <d v="1899-12-30T10:00:00"/>
    <m/>
    <m/>
    <m/>
    <m/>
    <e v="#NAME?"/>
  </r>
  <r>
    <m/>
    <m/>
    <m/>
    <m/>
    <m/>
    <m/>
    <m/>
    <m/>
    <m/>
    <m/>
    <m/>
    <m/>
    <x v="46"/>
    <m/>
    <m/>
    <m/>
    <m/>
    <s v="Maina"/>
    <d v="1899-12-30T12:15:00"/>
    <m/>
    <m/>
    <m/>
    <m/>
    <e v="#NAME?"/>
  </r>
  <r>
    <m/>
    <m/>
    <m/>
    <m/>
    <m/>
    <m/>
    <m/>
    <m/>
    <m/>
    <m/>
    <m/>
    <m/>
    <x v="44"/>
    <m/>
    <m/>
    <m/>
    <m/>
    <s v="Sankhali"/>
    <d v="1899-12-30T14:30:00"/>
    <m/>
    <m/>
    <m/>
    <m/>
    <e v="#NAME?"/>
  </r>
  <r>
    <m/>
    <m/>
    <m/>
    <m/>
    <m/>
    <m/>
    <m/>
    <m/>
    <m/>
    <m/>
    <m/>
    <m/>
    <x v="45"/>
    <m/>
    <m/>
    <m/>
    <m/>
    <s v="Ponda   "/>
    <d v="1899-12-30T14:50:00"/>
    <m/>
    <m/>
    <m/>
    <m/>
    <e v="#NAME?"/>
  </r>
  <r>
    <m/>
    <m/>
    <m/>
    <m/>
    <m/>
    <m/>
    <m/>
    <m/>
    <m/>
    <m/>
    <m/>
    <m/>
    <x v="46"/>
    <m/>
    <m/>
    <m/>
    <m/>
    <s v="Maina"/>
    <d v="1899-12-30T17:15:00"/>
    <m/>
    <m/>
    <m/>
    <m/>
    <e v="#NAME?"/>
  </r>
  <r>
    <s v="RTA/BIC/SCP/201300009"/>
    <s v="Surla, Ponda, Bicholim &amp; back"/>
    <s v="Regular Permit"/>
    <d v="2017-08-03T00:00:00"/>
    <d v="2022-08-02T00:00:00"/>
    <s v=" Nilesh Naik"/>
    <s v="HNo.325 Ondamal, Velguem Bicholim Goa"/>
    <m/>
    <s v="GA04T 1405"/>
    <s v="Mini Bus"/>
    <n v="27"/>
    <n v="11"/>
    <x v="47"/>
    <m/>
    <m/>
    <m/>
    <m/>
    <s v="Ponda"/>
    <d v="1899-12-30T06:45:00"/>
    <m/>
    <m/>
    <m/>
    <m/>
    <e v="#NAME?"/>
  </r>
  <r>
    <m/>
    <m/>
    <m/>
    <m/>
    <m/>
    <m/>
    <m/>
    <m/>
    <m/>
    <m/>
    <m/>
    <m/>
    <x v="28"/>
    <m/>
    <m/>
    <m/>
    <m/>
    <s v="Bicholim"/>
    <d v="1899-12-30T08:00:00"/>
    <m/>
    <m/>
    <m/>
    <m/>
    <e v="#NAME?"/>
  </r>
  <r>
    <m/>
    <m/>
    <m/>
    <m/>
    <m/>
    <m/>
    <m/>
    <m/>
    <m/>
    <m/>
    <m/>
    <m/>
    <x v="1"/>
    <m/>
    <m/>
    <m/>
    <m/>
    <s v="Ponda"/>
    <d v="1899-12-30T09:50:00"/>
    <m/>
    <m/>
    <m/>
    <m/>
    <e v="#NAME?"/>
  </r>
  <r>
    <m/>
    <m/>
    <m/>
    <m/>
    <m/>
    <m/>
    <m/>
    <m/>
    <m/>
    <m/>
    <m/>
    <m/>
    <x v="28"/>
    <m/>
    <m/>
    <m/>
    <m/>
    <s v="Bicholim"/>
    <d v="1899-12-30T12:25:00"/>
    <m/>
    <m/>
    <m/>
    <m/>
    <e v="#NAME?"/>
  </r>
  <r>
    <m/>
    <m/>
    <m/>
    <m/>
    <m/>
    <m/>
    <m/>
    <m/>
    <m/>
    <m/>
    <m/>
    <m/>
    <x v="1"/>
    <m/>
    <m/>
    <m/>
    <m/>
    <s v="Ponda"/>
    <d v="1899-12-30T15:00:00"/>
    <m/>
    <m/>
    <m/>
    <m/>
    <e v="#NAME?"/>
  </r>
  <r>
    <m/>
    <m/>
    <m/>
    <m/>
    <m/>
    <m/>
    <m/>
    <m/>
    <m/>
    <m/>
    <m/>
    <m/>
    <x v="28"/>
    <m/>
    <m/>
    <m/>
    <m/>
    <s v="Surla"/>
    <d v="1899-12-30T17:20:00"/>
    <m/>
    <m/>
    <m/>
    <m/>
    <e v="#NAME?"/>
  </r>
  <r>
    <s v="RTA/BIC/SCP/201300028"/>
    <s v="Ponda Bicholim"/>
    <s v="Regular Permit"/>
    <d v="2017-05-29T00:00:00"/>
    <d v="2022-05-28T00:00:00"/>
    <s v="Dattaprasad Devidas"/>
    <s v="HNo. 6 Tale, Pali Bicholim Goa"/>
    <m/>
    <s v="GA04T 1734"/>
    <s v="Mini Bus"/>
    <n v="27"/>
    <n v="11"/>
    <x v="48"/>
    <m/>
    <m/>
    <m/>
    <m/>
    <s v="Bicholim"/>
    <d v="1899-12-30T07:00:00"/>
    <m/>
    <m/>
    <m/>
    <m/>
    <e v="#NAME?"/>
  </r>
  <r>
    <m/>
    <m/>
    <m/>
    <m/>
    <m/>
    <m/>
    <m/>
    <m/>
    <m/>
    <m/>
    <m/>
    <m/>
    <x v="1"/>
    <m/>
    <m/>
    <m/>
    <m/>
    <s v="Ponda "/>
    <d v="1899-12-30T08:30:00"/>
    <m/>
    <m/>
    <m/>
    <m/>
    <e v="#NAME?"/>
  </r>
  <r>
    <m/>
    <m/>
    <m/>
    <m/>
    <m/>
    <m/>
    <m/>
    <m/>
    <m/>
    <m/>
    <m/>
    <m/>
    <x v="48"/>
    <m/>
    <m/>
    <m/>
    <m/>
    <s v="Bicholim"/>
    <d v="1899-12-30T10:40:00"/>
    <m/>
    <m/>
    <m/>
    <m/>
    <e v="#NAME?"/>
  </r>
  <r>
    <m/>
    <m/>
    <m/>
    <m/>
    <m/>
    <m/>
    <m/>
    <m/>
    <m/>
    <m/>
    <m/>
    <m/>
    <x v="1"/>
    <m/>
    <m/>
    <m/>
    <m/>
    <s v="Ponda "/>
    <d v="1899-12-30T12:30:00"/>
    <m/>
    <m/>
    <m/>
    <m/>
    <e v="#NAME?"/>
  </r>
  <r>
    <m/>
    <m/>
    <m/>
    <m/>
    <m/>
    <m/>
    <m/>
    <m/>
    <m/>
    <m/>
    <m/>
    <m/>
    <x v="48"/>
    <m/>
    <m/>
    <m/>
    <m/>
    <s v="Bicholim"/>
    <d v="1899-12-30T14:30:00"/>
    <m/>
    <m/>
    <m/>
    <m/>
    <e v="#NAME?"/>
  </r>
  <r>
    <m/>
    <m/>
    <m/>
    <m/>
    <m/>
    <m/>
    <m/>
    <m/>
    <m/>
    <m/>
    <m/>
    <m/>
    <x v="1"/>
    <m/>
    <m/>
    <m/>
    <m/>
    <s v="Ponda "/>
    <d v="1899-12-30T16:25:00"/>
    <m/>
    <m/>
    <m/>
    <m/>
    <e v="#NAME?"/>
  </r>
  <r>
    <m/>
    <m/>
    <m/>
    <m/>
    <m/>
    <m/>
    <m/>
    <m/>
    <m/>
    <m/>
    <m/>
    <m/>
    <x v="48"/>
    <m/>
    <m/>
    <m/>
    <m/>
    <s v="Pale"/>
    <d v="1899-12-30T18:30:00"/>
    <m/>
    <m/>
    <m/>
    <m/>
    <e v="#NAME?"/>
  </r>
  <r>
    <s v="RTA/BIC/SCP/201300013"/>
    <s v="Velguem, Ponda, Bicholim"/>
    <s v="Regular Permit"/>
    <d v="2016-06-30T00:00:00"/>
    <d v="2021-06-29T00:00:00"/>
    <s v="Bhalu Naik"/>
    <s v="HNo.10-A, Khazanwada, Surla, Pali"/>
    <m/>
    <s v="GA04T 4215"/>
    <s v="Mini Bus"/>
    <n v="28"/>
    <n v="11"/>
    <x v="49"/>
    <m/>
    <m/>
    <m/>
    <m/>
    <s v="Ponda"/>
    <d v="1899-12-30T06:15:00"/>
    <m/>
    <m/>
    <m/>
    <m/>
    <e v="#NAME?"/>
  </r>
  <r>
    <m/>
    <m/>
    <m/>
    <m/>
    <m/>
    <m/>
    <m/>
    <m/>
    <m/>
    <m/>
    <m/>
    <m/>
    <x v="28"/>
    <m/>
    <m/>
    <m/>
    <m/>
    <s v="Bicholim"/>
    <d v="1899-12-30T07:00:00"/>
    <m/>
    <m/>
    <m/>
    <m/>
    <e v="#NAME?"/>
  </r>
  <r>
    <m/>
    <m/>
    <m/>
    <m/>
    <m/>
    <m/>
    <m/>
    <m/>
    <m/>
    <m/>
    <m/>
    <m/>
    <x v="1"/>
    <m/>
    <m/>
    <m/>
    <m/>
    <s v="Ponda"/>
    <d v="1899-12-30T09:15:00"/>
    <m/>
    <m/>
    <m/>
    <m/>
    <e v="#NAME?"/>
  </r>
  <r>
    <m/>
    <m/>
    <m/>
    <m/>
    <m/>
    <m/>
    <m/>
    <m/>
    <m/>
    <m/>
    <m/>
    <m/>
    <x v="28"/>
    <m/>
    <m/>
    <m/>
    <m/>
    <s v="Bicholim"/>
    <d v="1899-12-30T11:50:00"/>
    <m/>
    <m/>
    <m/>
    <m/>
    <e v="#NAME?"/>
  </r>
  <r>
    <m/>
    <m/>
    <m/>
    <m/>
    <m/>
    <m/>
    <m/>
    <m/>
    <m/>
    <m/>
    <m/>
    <m/>
    <x v="1"/>
    <s v="Kudne Navelim"/>
    <m/>
    <m/>
    <m/>
    <s v="Ponda"/>
    <d v="1899-12-30T14:25:00"/>
    <m/>
    <m/>
    <m/>
    <m/>
    <e v="#NAME?"/>
  </r>
  <r>
    <m/>
    <m/>
    <m/>
    <m/>
    <m/>
    <m/>
    <m/>
    <m/>
    <m/>
    <m/>
    <m/>
    <m/>
    <x v="28"/>
    <m/>
    <m/>
    <m/>
    <m/>
    <s v="Bicholim"/>
    <d v="1899-12-30T16:20:00"/>
    <m/>
    <m/>
    <m/>
    <m/>
    <e v="#NAME?"/>
  </r>
  <r>
    <m/>
    <m/>
    <m/>
    <m/>
    <m/>
    <m/>
    <m/>
    <m/>
    <m/>
    <m/>
    <m/>
    <m/>
    <x v="1"/>
    <m/>
    <m/>
    <m/>
    <m/>
    <s v="Usgao Tisk"/>
    <d v="1899-12-30T18:20:00"/>
    <m/>
    <m/>
    <m/>
    <m/>
    <e v="#NAME?"/>
  </r>
  <r>
    <s v="RTA/BIC/TMP/202000011"/>
    <s v=" Velguem to Ponda to Sanquelim and back_x000a_"/>
    <s v="P. Tem"/>
    <d v="2017-06-02T00:00:00"/>
    <d v="2020-05-31T00:00:00"/>
    <s v="Sangam Naik"/>
    <s v=" Kerwada, Usgao, Ponda Goa"/>
    <m/>
    <s v="GA01W 4789"/>
    <s v="Mini Bus"/>
    <n v="27"/>
    <n v="11"/>
    <x v="49"/>
    <m/>
    <m/>
    <m/>
    <m/>
    <s v="Ponda"/>
    <d v="1899-12-30T06:40:00"/>
    <m/>
    <m/>
    <m/>
    <m/>
    <e v="#NAME?"/>
  </r>
  <r>
    <m/>
    <m/>
    <m/>
    <m/>
    <m/>
    <m/>
    <m/>
    <m/>
    <m/>
    <m/>
    <m/>
    <m/>
    <x v="28"/>
    <m/>
    <m/>
    <m/>
    <m/>
    <s v="Sanquelim"/>
    <d v="1899-12-30T07:45:00"/>
    <m/>
    <m/>
    <m/>
    <m/>
    <e v="#NAME?"/>
  </r>
  <r>
    <m/>
    <m/>
    <m/>
    <m/>
    <m/>
    <m/>
    <m/>
    <m/>
    <m/>
    <m/>
    <m/>
    <m/>
    <x v="16"/>
    <m/>
    <m/>
    <m/>
    <m/>
    <s v="Ponda"/>
    <d v="1899-12-30T09:20:00"/>
    <m/>
    <m/>
    <m/>
    <m/>
    <e v="#NAME?"/>
  </r>
  <r>
    <m/>
    <m/>
    <m/>
    <m/>
    <m/>
    <m/>
    <m/>
    <m/>
    <m/>
    <m/>
    <m/>
    <m/>
    <x v="28"/>
    <m/>
    <m/>
    <m/>
    <m/>
    <s v="Sanquelim"/>
    <d v="1899-12-30T11:25:00"/>
    <m/>
    <m/>
    <m/>
    <m/>
    <e v="#NAME?"/>
  </r>
  <r>
    <m/>
    <m/>
    <m/>
    <m/>
    <m/>
    <m/>
    <m/>
    <m/>
    <m/>
    <m/>
    <m/>
    <m/>
    <x v="16"/>
    <m/>
    <m/>
    <m/>
    <m/>
    <s v="Ponda"/>
    <d v="1899-12-30T13:20:00"/>
    <m/>
    <m/>
    <m/>
    <m/>
    <e v="#NAME?"/>
  </r>
  <r>
    <m/>
    <m/>
    <m/>
    <m/>
    <m/>
    <m/>
    <m/>
    <m/>
    <m/>
    <m/>
    <m/>
    <m/>
    <x v="28"/>
    <m/>
    <m/>
    <m/>
    <m/>
    <s v="Sanquelim"/>
    <d v="1899-12-30T17:25:00"/>
    <m/>
    <m/>
    <m/>
    <m/>
    <e v="#NAME?"/>
  </r>
  <r>
    <m/>
    <m/>
    <m/>
    <m/>
    <m/>
    <m/>
    <m/>
    <m/>
    <m/>
    <m/>
    <m/>
    <m/>
    <x v="16"/>
    <m/>
    <m/>
    <m/>
    <m/>
    <s v="Velguem"/>
    <d v="1899-12-30T19:20:00"/>
    <m/>
    <m/>
    <m/>
    <m/>
    <e v="#NAME?"/>
  </r>
  <r>
    <s v="RTA/BIC/SCP/201300027"/>
    <s v="Virdi-Sanquelim to Ponda"/>
    <s v="Regular Permit"/>
    <d v="2016-08-02T00:00:00"/>
    <d v="2021-08-01T00:00:00"/>
    <s v="Narayan Dessai,"/>
    <s v="HNo. 130. Kurpem, Mullem, Salcete-586-403603"/>
    <m/>
    <s v="GA02T 4798"/>
    <s v="Mini Bus"/>
    <n v="27"/>
    <n v="11"/>
    <x v="50"/>
    <m/>
    <m/>
    <m/>
    <m/>
    <s v="Ponda"/>
    <d v="1899-12-30T06:30:00"/>
    <m/>
    <m/>
    <m/>
    <m/>
    <e v="#NAME?"/>
  </r>
  <r>
    <m/>
    <m/>
    <m/>
    <m/>
    <m/>
    <m/>
    <m/>
    <m/>
    <m/>
    <m/>
    <m/>
    <m/>
    <x v="28"/>
    <m/>
    <m/>
    <m/>
    <m/>
    <s v="Sanquelim"/>
    <d v="1899-12-30T08:05:00"/>
    <m/>
    <m/>
    <m/>
    <m/>
    <e v="#NAME?"/>
  </r>
  <r>
    <m/>
    <m/>
    <m/>
    <m/>
    <m/>
    <m/>
    <m/>
    <m/>
    <s v=""/>
    <m/>
    <m/>
    <m/>
    <x v="16"/>
    <m/>
    <m/>
    <m/>
    <m/>
    <s v="Ponda"/>
    <d v="1899-12-30T09:30:00"/>
    <m/>
    <m/>
    <m/>
    <m/>
    <e v="#NAME?"/>
  </r>
  <r>
    <m/>
    <m/>
    <m/>
    <m/>
    <m/>
    <m/>
    <m/>
    <m/>
    <m/>
    <m/>
    <m/>
    <m/>
    <x v="28"/>
    <m/>
    <m/>
    <m/>
    <m/>
    <s v="Virdi"/>
    <d v="1899-12-30T11:45:00"/>
    <m/>
    <m/>
    <m/>
    <m/>
    <e v="#NAME?"/>
  </r>
  <r>
    <m/>
    <m/>
    <m/>
    <m/>
    <m/>
    <m/>
    <m/>
    <m/>
    <m/>
    <m/>
    <m/>
    <m/>
    <x v="50"/>
    <m/>
    <m/>
    <m/>
    <m/>
    <s v="Ponda"/>
    <d v="1899-12-30T13:15:00"/>
    <m/>
    <m/>
    <m/>
    <m/>
    <e v="#NAME?"/>
  </r>
  <r>
    <m/>
    <m/>
    <m/>
    <m/>
    <m/>
    <m/>
    <m/>
    <m/>
    <m/>
    <m/>
    <m/>
    <m/>
    <x v="28"/>
    <m/>
    <m/>
    <m/>
    <m/>
    <s v="Sanquelim"/>
    <d v="1899-12-30T15:10:00"/>
    <m/>
    <m/>
    <m/>
    <m/>
    <e v="#NAME?"/>
  </r>
  <r>
    <m/>
    <m/>
    <m/>
    <m/>
    <m/>
    <m/>
    <m/>
    <m/>
    <m/>
    <m/>
    <m/>
    <m/>
    <x v="16"/>
    <m/>
    <m/>
    <m/>
    <m/>
    <s v="Ponda"/>
    <d v="1899-12-30T16:30:00"/>
    <m/>
    <m/>
    <m/>
    <m/>
    <e v="#NAME?"/>
  </r>
  <r>
    <m/>
    <m/>
    <m/>
    <m/>
    <m/>
    <m/>
    <m/>
    <m/>
    <m/>
    <m/>
    <m/>
    <m/>
    <x v="28"/>
    <m/>
    <m/>
    <m/>
    <m/>
    <s v="Sanquelim"/>
    <d v="1899-12-30T17:40:00"/>
    <m/>
    <m/>
    <m/>
    <m/>
    <e v="#NAME?"/>
  </r>
  <r>
    <m/>
    <m/>
    <m/>
    <m/>
    <m/>
    <m/>
    <m/>
    <m/>
    <m/>
    <m/>
    <m/>
    <m/>
    <x v="16"/>
    <m/>
    <m/>
    <m/>
    <m/>
    <s v="Virdi"/>
    <d v="1899-12-30T19:15:00"/>
    <m/>
    <m/>
    <m/>
    <m/>
    <e v="#NAME?"/>
  </r>
  <r>
    <s v="RTA/BIC/SCP/201800001"/>
    <s v="Padeli, Valpoi, Panaji"/>
    <s v="Regular Permit"/>
    <d v="2018-02-01T00:00:00"/>
    <d v="2023-01-31T00:00:00"/>
    <s v="Akhatar Khan Ustad"/>
    <s v="Nanus, Valpoi Sattari Goa"/>
    <m/>
    <s v="GA01U 2427"/>
    <s v="Mini Bus"/>
    <n v="27"/>
    <n v="11"/>
    <x v="51"/>
    <m/>
    <m/>
    <m/>
    <m/>
    <s v="Valpoi"/>
    <d v="1899-12-30T06:45:00"/>
    <m/>
    <m/>
    <m/>
    <m/>
    <e v="#NAME?"/>
  </r>
  <r>
    <m/>
    <m/>
    <m/>
    <m/>
    <m/>
    <m/>
    <m/>
    <m/>
    <m/>
    <m/>
    <m/>
    <m/>
    <x v="9"/>
    <m/>
    <m/>
    <m/>
    <m/>
    <s v="Panaji"/>
    <d v="1899-12-30T07:25:00"/>
    <m/>
    <m/>
    <m/>
    <m/>
    <e v="#NAME?"/>
  </r>
  <r>
    <m/>
    <m/>
    <m/>
    <m/>
    <m/>
    <m/>
    <m/>
    <m/>
    <m/>
    <m/>
    <m/>
    <m/>
    <x v="8"/>
    <m/>
    <m/>
    <m/>
    <m/>
    <s v="Valpoi"/>
    <d v="1899-12-30T10:25:00"/>
    <m/>
    <m/>
    <m/>
    <m/>
    <e v="#NAME?"/>
  </r>
  <r>
    <m/>
    <m/>
    <m/>
    <m/>
    <m/>
    <m/>
    <m/>
    <m/>
    <m/>
    <m/>
    <m/>
    <m/>
    <x v="9"/>
    <m/>
    <m/>
    <m/>
    <m/>
    <s v="Padeli"/>
    <d v="1899-12-30T13:00:00"/>
    <m/>
    <m/>
    <m/>
    <m/>
    <e v="#NAME?"/>
  </r>
  <r>
    <m/>
    <m/>
    <m/>
    <m/>
    <m/>
    <m/>
    <m/>
    <m/>
    <m/>
    <m/>
    <m/>
    <m/>
    <x v="51"/>
    <m/>
    <m/>
    <m/>
    <m/>
    <s v="Valpoi"/>
    <d v="1899-12-30T13:30:00"/>
    <m/>
    <m/>
    <m/>
    <m/>
    <e v="#NAME?"/>
  </r>
  <r>
    <m/>
    <m/>
    <m/>
    <m/>
    <m/>
    <m/>
    <m/>
    <m/>
    <m/>
    <m/>
    <m/>
    <m/>
    <x v="9"/>
    <m/>
    <m/>
    <m/>
    <m/>
    <s v="Panaji"/>
    <d v="1899-12-30T14:00:00"/>
    <m/>
    <m/>
    <m/>
    <m/>
    <e v="#NAME?"/>
  </r>
  <r>
    <m/>
    <m/>
    <m/>
    <m/>
    <m/>
    <m/>
    <m/>
    <m/>
    <m/>
    <m/>
    <m/>
    <m/>
    <x v="8"/>
    <m/>
    <m/>
    <m/>
    <m/>
    <s v="Padeli"/>
    <d v="1899-12-30T17:20:00"/>
    <m/>
    <m/>
    <m/>
    <m/>
    <e v="#NAME?"/>
  </r>
  <r>
    <s v="RTA/BIC/SCP/2014000011"/>
    <s v="Karmali, Valpoi, Panaji"/>
    <s v="Regular Permit"/>
    <d v="2019-09-30T00:00:00"/>
    <d v="2024-09-29T00:00:00"/>
    <s v="Riyaz Khan Ustad"/>
    <s v=" Nanus, Valpoi Sattari Goa"/>
    <m/>
    <s v="GA01U 2262"/>
    <s v="Mini Bus"/>
    <n v="27"/>
    <n v="11"/>
    <x v="52"/>
    <m/>
    <m/>
    <m/>
    <m/>
    <s v="Valpoi"/>
    <d v="1899-12-30T07:25:00"/>
    <m/>
    <m/>
    <m/>
    <m/>
    <e v="#NAME?"/>
  </r>
  <r>
    <m/>
    <m/>
    <m/>
    <m/>
    <m/>
    <m/>
    <m/>
    <m/>
    <m/>
    <m/>
    <m/>
    <m/>
    <x v="9"/>
    <m/>
    <m/>
    <m/>
    <m/>
    <s v="Panaji"/>
    <d v="1899-12-30T08:30:00"/>
    <m/>
    <m/>
    <m/>
    <m/>
    <e v="#NAME?"/>
  </r>
  <r>
    <m/>
    <m/>
    <m/>
    <m/>
    <m/>
    <m/>
    <m/>
    <m/>
    <m/>
    <m/>
    <m/>
    <m/>
    <x v="8"/>
    <m/>
    <m/>
    <m/>
    <m/>
    <s v="Valpoi"/>
    <d v="1899-12-30T11:20:00"/>
    <m/>
    <m/>
    <m/>
    <m/>
    <e v="#NAME?"/>
  </r>
  <r>
    <m/>
    <m/>
    <m/>
    <m/>
    <m/>
    <m/>
    <m/>
    <m/>
    <m/>
    <m/>
    <m/>
    <m/>
    <x v="9"/>
    <m/>
    <m/>
    <m/>
    <m/>
    <s v="Panaji"/>
    <d v="1899-12-30T13:50:00"/>
    <m/>
    <m/>
    <m/>
    <m/>
    <e v="#NAME?"/>
  </r>
  <r>
    <m/>
    <m/>
    <m/>
    <m/>
    <m/>
    <m/>
    <m/>
    <m/>
    <m/>
    <m/>
    <m/>
    <m/>
    <x v="8"/>
    <m/>
    <m/>
    <m/>
    <m/>
    <s v="Karmali"/>
    <d v="1899-12-30T17:15:00"/>
    <m/>
    <m/>
    <m/>
    <m/>
    <e v="#NAME?"/>
  </r>
  <r>
    <s v="RTA/BIC/SCP/201900002"/>
    <s v=" Sal, Mapusa, Panaji"/>
    <s v="Regular Permit"/>
    <d v="2019-11-15T00:00:00"/>
    <d v="2024-11-14T00:00:00"/>
    <s v="Laxman Deulkar"/>
    <s v="HNo. 138, Madhalawada, Salem Bicholim Goa"/>
    <m/>
    <s v="GA01U 2388"/>
    <s v="Mini Bus"/>
    <n v="23"/>
    <n v="9"/>
    <x v="53"/>
    <m/>
    <m/>
    <m/>
    <m/>
    <s v="Mapusa"/>
    <d v="1899-12-30T06:15:00"/>
    <m/>
    <m/>
    <m/>
    <m/>
    <e v="#NAME?"/>
  </r>
  <r>
    <m/>
    <m/>
    <m/>
    <m/>
    <m/>
    <m/>
    <m/>
    <m/>
    <m/>
    <m/>
    <m/>
    <m/>
    <x v="4"/>
    <m/>
    <m/>
    <m/>
    <m/>
    <s v="Sal"/>
    <d v="1899-12-30T07:30:00"/>
    <m/>
    <m/>
    <m/>
    <m/>
    <e v="#NAME?"/>
  </r>
  <r>
    <m/>
    <m/>
    <m/>
    <m/>
    <m/>
    <m/>
    <m/>
    <m/>
    <m/>
    <m/>
    <m/>
    <m/>
    <x v="53"/>
    <m/>
    <m/>
    <m/>
    <m/>
    <s v="Panaji"/>
    <d v="1899-12-30T09:00:00"/>
    <m/>
    <m/>
    <m/>
    <m/>
    <e v="#NAME?"/>
  </r>
  <r>
    <m/>
    <m/>
    <m/>
    <m/>
    <m/>
    <m/>
    <m/>
    <m/>
    <m/>
    <m/>
    <m/>
    <m/>
    <x v="8"/>
    <m/>
    <m/>
    <m/>
    <m/>
    <s v="Sal"/>
    <d v="1899-12-30T12:20:00"/>
    <m/>
    <m/>
    <m/>
    <m/>
    <e v="#NAME?"/>
  </r>
  <r>
    <m/>
    <m/>
    <m/>
    <m/>
    <m/>
    <m/>
    <m/>
    <m/>
    <m/>
    <m/>
    <m/>
    <m/>
    <x v="53"/>
    <m/>
    <m/>
    <m/>
    <m/>
    <s v="Panaji"/>
    <d v="1899-12-30T15:15:00"/>
    <m/>
    <m/>
    <m/>
    <m/>
    <e v="#NAME?"/>
  </r>
  <r>
    <m/>
    <m/>
    <m/>
    <m/>
    <m/>
    <m/>
    <m/>
    <m/>
    <m/>
    <m/>
    <m/>
    <m/>
    <x v="8"/>
    <m/>
    <m/>
    <m/>
    <m/>
    <s v="Sal"/>
    <d v="1899-12-30T18:10:00"/>
    <m/>
    <m/>
    <m/>
    <m/>
    <e v="#NAME?"/>
  </r>
  <r>
    <s v="GDPST/1599/90"/>
    <s v=" Ponda to Pale Valguem, Via Ambika Nagar and Back_x000a_"/>
    <s v="Regular Permit"/>
    <d v="2016-07-29T00:00:00"/>
    <d v="2021-07-28T00:00:00"/>
    <s v=" Sunil N. Naik"/>
    <s v=" Bhamai, Pali Bicholim, Goa"/>
    <m/>
    <s v="GA01U 4264"/>
    <s v="Mini Bus"/>
    <n v="23"/>
    <n v="9"/>
    <x v="49"/>
    <m/>
    <m/>
    <m/>
    <m/>
    <s v="Ponda"/>
    <d v="1899-12-30T06:05:00"/>
    <m/>
    <m/>
    <m/>
    <m/>
    <e v="#NAME?"/>
  </r>
  <r>
    <m/>
    <m/>
    <m/>
    <m/>
    <m/>
    <m/>
    <m/>
    <m/>
    <m/>
    <m/>
    <m/>
    <m/>
    <x v="28"/>
    <m/>
    <m/>
    <m/>
    <m/>
    <s v="Pale"/>
    <d v="1899-12-30T07:05:00"/>
    <m/>
    <m/>
    <m/>
    <m/>
    <e v="#NAME?"/>
  </r>
  <r>
    <m/>
    <m/>
    <m/>
    <m/>
    <m/>
    <m/>
    <m/>
    <m/>
    <m/>
    <m/>
    <m/>
    <m/>
    <x v="54"/>
    <m/>
    <m/>
    <m/>
    <m/>
    <s v="Ponda"/>
    <d v="1899-12-30T07:40:00"/>
    <m/>
    <m/>
    <m/>
    <m/>
    <e v="#NAME?"/>
  </r>
  <r>
    <m/>
    <m/>
    <m/>
    <m/>
    <m/>
    <m/>
    <m/>
    <m/>
    <m/>
    <m/>
    <m/>
    <m/>
    <x v="28"/>
    <m/>
    <m/>
    <m/>
    <m/>
    <s v="Ambika Nagar"/>
    <d v="1899-12-30T09:05:00"/>
    <m/>
    <m/>
    <m/>
    <m/>
    <e v="#NAME?"/>
  </r>
  <r>
    <m/>
    <m/>
    <m/>
    <m/>
    <m/>
    <m/>
    <m/>
    <m/>
    <m/>
    <m/>
    <m/>
    <m/>
    <x v="55"/>
    <m/>
    <m/>
    <m/>
    <m/>
    <s v="Ponda"/>
    <d v="1899-12-30T09:45:00"/>
    <m/>
    <m/>
    <m/>
    <m/>
    <e v="#NAME?"/>
  </r>
  <r>
    <m/>
    <m/>
    <m/>
    <m/>
    <m/>
    <m/>
    <m/>
    <m/>
    <m/>
    <m/>
    <m/>
    <m/>
    <x v="28"/>
    <m/>
    <m/>
    <m/>
    <m/>
    <s v="Ambika Nagar"/>
    <d v="1899-12-30T12:35:00"/>
    <m/>
    <m/>
    <m/>
    <m/>
    <e v="#NAME?"/>
  </r>
  <r>
    <m/>
    <m/>
    <m/>
    <m/>
    <m/>
    <m/>
    <m/>
    <m/>
    <m/>
    <m/>
    <m/>
    <m/>
    <x v="55"/>
    <m/>
    <m/>
    <m/>
    <m/>
    <s v="Ponda"/>
    <d v="1899-12-30T14:45:00"/>
    <m/>
    <m/>
    <m/>
    <m/>
    <e v="#NAME?"/>
  </r>
  <r>
    <m/>
    <m/>
    <m/>
    <m/>
    <m/>
    <m/>
    <m/>
    <m/>
    <m/>
    <m/>
    <m/>
    <m/>
    <x v="28"/>
    <m/>
    <m/>
    <m/>
    <m/>
    <s v="Ambika Nagar"/>
    <d v="1899-12-30T16:20:00"/>
    <m/>
    <m/>
    <m/>
    <m/>
    <e v="#NAME?"/>
  </r>
  <r>
    <m/>
    <m/>
    <m/>
    <m/>
    <m/>
    <m/>
    <m/>
    <m/>
    <m/>
    <m/>
    <m/>
    <m/>
    <x v="55"/>
    <m/>
    <m/>
    <m/>
    <m/>
    <s v="Ponda"/>
    <d v="1899-12-30T17:05:00"/>
    <m/>
    <m/>
    <m/>
    <m/>
    <e v="#NAME?"/>
  </r>
  <r>
    <m/>
    <m/>
    <m/>
    <m/>
    <m/>
    <m/>
    <m/>
    <m/>
    <m/>
    <m/>
    <m/>
    <m/>
    <x v="28"/>
    <m/>
    <m/>
    <m/>
    <m/>
    <s v="Velguem"/>
    <d v="1899-12-30T19:50:00"/>
    <m/>
    <m/>
    <m/>
    <m/>
    <e v="#NAME?"/>
  </r>
  <r>
    <s v="RTA/BIC/SCP/201300020"/>
    <s v="Shigne to Valpoi Charvane, Karmali,. Hivre, Savarde, Rive up to Signe"/>
    <s v="Regular Permit"/>
    <d v="2017-07-27T00:00:00"/>
    <d v="2022-07-26T00:00:00"/>
    <s v="Devanand Ramchandra Dessai"/>
    <s v="HNo268, Dongurli, Sattari, Goa"/>
    <m/>
    <s v="GA01W 4101"/>
    <s v="Mini Bus"/>
    <n v="27"/>
    <n v="11"/>
    <x v="56"/>
    <m/>
    <m/>
    <m/>
    <m/>
    <s v="Valpoi"/>
    <d v="1899-12-30T07:30:00"/>
    <m/>
    <m/>
    <m/>
    <m/>
    <e v="#NAME?"/>
  </r>
  <r>
    <m/>
    <m/>
    <m/>
    <m/>
    <m/>
    <m/>
    <m/>
    <m/>
    <m/>
    <m/>
    <m/>
    <m/>
    <x v="9"/>
    <m/>
    <m/>
    <m/>
    <m/>
    <s v="Charvane"/>
    <d v="1899-12-30T08:05:00"/>
    <m/>
    <m/>
    <m/>
    <m/>
    <e v="#NAME?"/>
  </r>
  <r>
    <m/>
    <m/>
    <m/>
    <m/>
    <m/>
    <m/>
    <m/>
    <m/>
    <m/>
    <m/>
    <m/>
    <m/>
    <x v="57"/>
    <m/>
    <m/>
    <m/>
    <m/>
    <s v="Valpoi"/>
    <d v="1899-12-30T08:35:00"/>
    <m/>
    <m/>
    <m/>
    <m/>
    <e v="#NAME?"/>
  </r>
  <r>
    <m/>
    <m/>
    <m/>
    <m/>
    <m/>
    <m/>
    <m/>
    <m/>
    <m/>
    <m/>
    <m/>
    <m/>
    <x v="9"/>
    <m/>
    <m/>
    <m/>
    <m/>
    <s v=" Karmali"/>
    <d v="1899-12-30T09:00:00"/>
    <m/>
    <m/>
    <m/>
    <m/>
    <e v="#NAME?"/>
  </r>
  <r>
    <m/>
    <m/>
    <m/>
    <m/>
    <m/>
    <m/>
    <m/>
    <m/>
    <m/>
    <m/>
    <m/>
    <m/>
    <x v="58"/>
    <m/>
    <m/>
    <m/>
    <m/>
    <s v="Valpoi"/>
    <d v="1899-12-30T09:30:00"/>
    <m/>
    <m/>
    <m/>
    <m/>
    <e v="#NAME?"/>
  </r>
  <r>
    <m/>
    <m/>
    <m/>
    <m/>
    <m/>
    <m/>
    <m/>
    <m/>
    <m/>
    <m/>
    <m/>
    <m/>
    <x v="9"/>
    <m/>
    <m/>
    <m/>
    <m/>
    <s v="Hivre"/>
    <d v="1899-12-30T10:00:00"/>
    <m/>
    <m/>
    <m/>
    <m/>
    <e v="#NAME?"/>
  </r>
  <r>
    <m/>
    <m/>
    <m/>
    <m/>
    <m/>
    <m/>
    <m/>
    <m/>
    <m/>
    <m/>
    <m/>
    <m/>
    <x v="59"/>
    <m/>
    <m/>
    <m/>
    <m/>
    <s v="Valpoi"/>
    <d v="1899-12-30T10:30:00"/>
    <m/>
    <m/>
    <m/>
    <m/>
    <e v="#NAME?"/>
  </r>
  <r>
    <m/>
    <m/>
    <m/>
    <m/>
    <m/>
    <m/>
    <m/>
    <m/>
    <m/>
    <m/>
    <m/>
    <m/>
    <x v="9"/>
    <m/>
    <m/>
    <m/>
    <m/>
    <s v="Savarde"/>
    <d v="1899-12-30T13:10:00"/>
    <m/>
    <m/>
    <m/>
    <m/>
    <e v="#NAME?"/>
  </r>
  <r>
    <m/>
    <m/>
    <m/>
    <m/>
    <m/>
    <m/>
    <m/>
    <m/>
    <m/>
    <m/>
    <m/>
    <m/>
    <x v="60"/>
    <m/>
    <m/>
    <m/>
    <m/>
    <s v="Valpoi"/>
    <d v="1899-12-30T13:40:00"/>
    <m/>
    <m/>
    <m/>
    <m/>
    <e v="#NAME?"/>
  </r>
  <r>
    <m/>
    <m/>
    <m/>
    <m/>
    <m/>
    <m/>
    <m/>
    <m/>
    <m/>
    <m/>
    <m/>
    <m/>
    <x v="9"/>
    <m/>
    <m/>
    <m/>
    <m/>
    <s v="Rivem"/>
    <d v="1899-12-30T18:10:00"/>
    <m/>
    <m/>
    <m/>
    <m/>
    <e v="#NAME?"/>
  </r>
  <r>
    <m/>
    <m/>
    <m/>
    <m/>
    <m/>
    <m/>
    <m/>
    <m/>
    <m/>
    <m/>
    <m/>
    <m/>
    <x v="40"/>
    <m/>
    <m/>
    <m/>
    <m/>
    <s v="Valpoi"/>
    <d v="1899-12-30T18:40:00"/>
    <m/>
    <m/>
    <m/>
    <m/>
    <e v="#NAME?"/>
  </r>
  <r>
    <m/>
    <m/>
    <m/>
    <m/>
    <m/>
    <m/>
    <m/>
    <m/>
    <m/>
    <m/>
    <m/>
    <m/>
    <x v="9"/>
    <m/>
    <m/>
    <m/>
    <m/>
    <s v="Shigne"/>
    <d v="1899-12-30T19:30:00"/>
    <m/>
    <m/>
    <m/>
    <m/>
    <e v="#NAME?"/>
  </r>
  <r>
    <s v="RTA/BIC/SCP/201800002"/>
    <s v="Mapusa  to Ponda via karapur, Pali"/>
    <s v="Regular Permit"/>
    <d v="2018-03-27T00:00:00"/>
    <d v="2023-03-26T00:00:00"/>
    <s v="Datta Shabaji Pednekar"/>
    <s v="HNo301, Near V. P. Sangolda_x000a_Bardez Gao"/>
    <m/>
    <s v="GA03N 7311"/>
    <s v="Mini Bus"/>
    <n v="28"/>
    <n v="9"/>
    <x v="4"/>
    <m/>
    <m/>
    <m/>
    <m/>
    <s v="Bichoplim "/>
    <d v="1899-12-30T06:20:00"/>
    <m/>
    <m/>
    <m/>
    <m/>
    <e v="#NAME?"/>
  </r>
  <r>
    <m/>
    <m/>
    <m/>
    <m/>
    <m/>
    <m/>
    <m/>
    <m/>
    <m/>
    <m/>
    <m/>
    <m/>
    <x v="61"/>
    <s v="Honda tisk"/>
    <m/>
    <m/>
    <m/>
    <s v="Ponda"/>
    <d v="1899-12-30T07:10:00"/>
    <m/>
    <m/>
    <m/>
    <m/>
    <e v="#NAME?"/>
  </r>
  <r>
    <m/>
    <m/>
    <m/>
    <m/>
    <m/>
    <m/>
    <m/>
    <m/>
    <m/>
    <m/>
    <m/>
    <m/>
    <x v="28"/>
    <m/>
    <m/>
    <m/>
    <m/>
    <s v="Bichoplim "/>
    <d v="1899-12-30T09:25:00"/>
    <m/>
    <m/>
    <m/>
    <m/>
    <e v="#NAME?"/>
  </r>
  <r>
    <m/>
    <m/>
    <m/>
    <m/>
    <m/>
    <m/>
    <m/>
    <m/>
    <m/>
    <m/>
    <m/>
    <m/>
    <x v="61"/>
    <m/>
    <m/>
    <m/>
    <m/>
    <s v="Ponda"/>
    <d v="1899-12-30T12:10:00"/>
    <m/>
    <m/>
    <m/>
    <m/>
    <e v="#NAME?"/>
  </r>
  <r>
    <m/>
    <m/>
    <m/>
    <m/>
    <m/>
    <m/>
    <m/>
    <m/>
    <m/>
    <m/>
    <m/>
    <m/>
    <x v="28"/>
    <m/>
    <m/>
    <m/>
    <m/>
    <s v="Mapusa"/>
    <d v="1899-12-30T16:50:00"/>
    <m/>
    <m/>
    <m/>
    <m/>
    <e v="#NAME?"/>
  </r>
  <r>
    <s v="RTA/BIC/SCP/201400008"/>
    <s v=" Menkurem to Ponda"/>
    <s v="Regular Permit"/>
    <d v="2019-09-30T00:00:00"/>
    <d v="2024-09-29T00:00:00"/>
    <s v="Datta Shabaji Pednekar"/>
    <s v="HNo301, Near V. P. Sangolda_x000a_Bardez Gao_x000a_"/>
    <m/>
    <s v="GA04T 1537"/>
    <s v="Mini Bus"/>
    <n v="28"/>
    <n v="11"/>
    <x v="62"/>
    <m/>
    <m/>
    <m/>
    <m/>
    <s v="Ponda"/>
    <d v="1899-12-30T06:30:00"/>
    <m/>
    <m/>
    <m/>
    <m/>
    <e v="#NAME?"/>
  </r>
  <r>
    <m/>
    <m/>
    <m/>
    <m/>
    <m/>
    <m/>
    <m/>
    <m/>
    <m/>
    <m/>
    <m/>
    <m/>
    <x v="28"/>
    <m/>
    <m/>
    <m/>
    <m/>
    <s v="Menkurem"/>
    <d v="1899-12-30T09:10:00"/>
    <m/>
    <m/>
    <m/>
    <m/>
    <e v="#NAME?"/>
  </r>
  <r>
    <m/>
    <m/>
    <m/>
    <m/>
    <m/>
    <m/>
    <m/>
    <m/>
    <m/>
    <m/>
    <m/>
    <m/>
    <x v="62"/>
    <m/>
    <m/>
    <m/>
    <m/>
    <s v="Ponda"/>
    <d v="1899-12-30T12:30:00"/>
    <m/>
    <m/>
    <m/>
    <m/>
    <e v="#NAME?"/>
  </r>
  <r>
    <m/>
    <m/>
    <m/>
    <m/>
    <m/>
    <m/>
    <m/>
    <m/>
    <m/>
    <m/>
    <m/>
    <m/>
    <x v="28"/>
    <m/>
    <m/>
    <m/>
    <m/>
    <s v="Menkurem"/>
    <d v="1899-12-30T15:20:00"/>
    <m/>
    <m/>
    <m/>
    <m/>
    <e v="#NAME?"/>
  </r>
  <r>
    <s v="RTA/BIC/SCO/201400006"/>
    <s v="Sal to Ponda and back"/>
    <s v="Regular Permit"/>
    <d v="2019-09-23T00:00:00"/>
    <d v="2024-09-22T00:00:00"/>
    <s v="Umesh Raut"/>
    <s v="HNo. Sakailowada, Sal Bicholim Goa"/>
    <m/>
    <s v="GA01U 6208"/>
    <s v="Mini Bus"/>
    <n v="29"/>
    <n v="11"/>
    <x v="53"/>
    <m/>
    <m/>
    <m/>
    <m/>
    <s v="Ponda "/>
    <d v="1899-12-30T07:10:00"/>
    <m/>
    <m/>
    <m/>
    <m/>
    <e v="#NAME?"/>
  </r>
  <r>
    <m/>
    <m/>
    <m/>
    <m/>
    <m/>
    <m/>
    <m/>
    <m/>
    <m/>
    <m/>
    <m/>
    <m/>
    <x v="48"/>
    <m/>
    <m/>
    <m/>
    <m/>
    <s v="Sal "/>
    <d v="1899-12-30T10:10:00"/>
    <m/>
    <m/>
    <m/>
    <m/>
    <e v="#NAME?"/>
  </r>
  <r>
    <m/>
    <m/>
    <m/>
    <m/>
    <m/>
    <m/>
    <m/>
    <m/>
    <m/>
    <m/>
    <m/>
    <m/>
    <x v="63"/>
    <m/>
    <m/>
    <m/>
    <m/>
    <s v="Ponda "/>
    <d v="1899-12-30T14:05:00"/>
    <m/>
    <m/>
    <m/>
    <m/>
    <e v="#NAME?"/>
  </r>
  <r>
    <m/>
    <m/>
    <m/>
    <m/>
    <m/>
    <m/>
    <m/>
    <m/>
    <m/>
    <m/>
    <m/>
    <m/>
    <x v="48"/>
    <m/>
    <m/>
    <m/>
    <m/>
    <s v="Sal "/>
    <d v="1899-12-30T17:50:00"/>
    <m/>
    <m/>
    <m/>
    <m/>
    <e v="#NAME?"/>
  </r>
  <r>
    <s v="RTA/BIC/SCP/201300066"/>
    <s v="Menkurem to Ponda and back"/>
    <s v="Regular Permit"/>
    <d v="2018-11-08T00:00:00"/>
    <d v="2023-11-07T00:00:00"/>
    <s v=" Mrs Sanjana Balve"/>
    <s v="HNo. 411, Tiral Usgao Ponda Goa"/>
    <m/>
    <s v="GA03K 3529"/>
    <s v="Mini Bus"/>
    <n v="29"/>
    <n v="11"/>
    <x v="64"/>
    <m/>
    <m/>
    <m/>
    <m/>
    <s v="Ponda"/>
    <d v="1899-12-30T06:50:00"/>
    <m/>
    <m/>
    <m/>
    <m/>
    <e v="#NAME?"/>
  </r>
  <r>
    <m/>
    <m/>
    <m/>
    <m/>
    <m/>
    <m/>
    <m/>
    <m/>
    <m/>
    <m/>
    <m/>
    <m/>
    <x v="28"/>
    <m/>
    <m/>
    <m/>
    <m/>
    <s v="Menkurem "/>
    <d v="1899-12-30T09:50:00"/>
    <m/>
    <m/>
    <m/>
    <m/>
    <e v="#NAME?"/>
  </r>
  <r>
    <m/>
    <m/>
    <m/>
    <m/>
    <m/>
    <m/>
    <m/>
    <m/>
    <m/>
    <m/>
    <m/>
    <m/>
    <x v="64"/>
    <m/>
    <m/>
    <m/>
    <m/>
    <s v="Ponda"/>
    <d v="1899-12-30T13:10:00"/>
    <m/>
    <m/>
    <m/>
    <m/>
    <e v="#NAME?"/>
  </r>
  <r>
    <m/>
    <m/>
    <m/>
    <m/>
    <m/>
    <m/>
    <m/>
    <m/>
    <m/>
    <m/>
    <m/>
    <m/>
    <x v="28"/>
    <m/>
    <m/>
    <m/>
    <m/>
    <s v="Menkurem "/>
    <d v="1899-12-30T16:50:00"/>
    <m/>
    <m/>
    <m/>
    <m/>
    <e v="#NAME?"/>
  </r>
  <r>
    <s v="RTA/BIC/SCP/201300029"/>
    <s v="Mercel to Sanquelim to Panaji and back via Amona Bridge"/>
    <s v="Regular Permit"/>
    <d v="2016-11-14T00:00:00"/>
    <d v="2021-11-13T00:00:00"/>
    <s v="Shri Umesh S. Turi"/>
    <s v="Madapai, Marcel. Ponda- Goa"/>
    <m/>
    <s v="GA05T 4822"/>
    <s v="Mini Bus"/>
    <n v="36"/>
    <n v="11"/>
    <x v="65"/>
    <m/>
    <m/>
    <m/>
    <m/>
    <s v="Sanquelim"/>
    <d v="1899-12-30T08:00:00"/>
    <m/>
    <m/>
    <m/>
    <m/>
    <e v="#NAME?"/>
  </r>
  <r>
    <m/>
    <m/>
    <m/>
    <m/>
    <m/>
    <m/>
    <m/>
    <m/>
    <m/>
    <m/>
    <m/>
    <m/>
    <x v="16"/>
    <s v="Amona Bridge"/>
    <m/>
    <m/>
    <m/>
    <s v="Panaji"/>
    <d v="1899-12-30T09:45:00"/>
    <m/>
    <m/>
    <m/>
    <m/>
    <e v="#NAME?"/>
  </r>
  <r>
    <m/>
    <m/>
    <m/>
    <m/>
    <m/>
    <m/>
    <m/>
    <m/>
    <m/>
    <m/>
    <m/>
    <m/>
    <x v="8"/>
    <m/>
    <m/>
    <m/>
    <m/>
    <s v="Sanquelim"/>
    <d v="1899-12-30T10:00:00"/>
    <m/>
    <m/>
    <m/>
    <m/>
    <e v="#NAME?"/>
  </r>
  <r>
    <m/>
    <m/>
    <m/>
    <m/>
    <m/>
    <m/>
    <m/>
    <m/>
    <m/>
    <m/>
    <m/>
    <m/>
    <x v="16"/>
    <m/>
    <m/>
    <m/>
    <m/>
    <s v="Panaji"/>
    <d v="1899-12-30T12:35:00"/>
    <m/>
    <m/>
    <m/>
    <m/>
    <e v="#NAME?"/>
  </r>
  <r>
    <m/>
    <m/>
    <m/>
    <m/>
    <m/>
    <m/>
    <m/>
    <m/>
    <m/>
    <m/>
    <m/>
    <m/>
    <x v="8"/>
    <m/>
    <m/>
    <m/>
    <m/>
    <s v="Sanquelim"/>
    <d v="1899-12-30T14:10:00"/>
    <m/>
    <m/>
    <m/>
    <m/>
    <e v="#NAME?"/>
  </r>
  <r>
    <m/>
    <m/>
    <m/>
    <m/>
    <m/>
    <m/>
    <m/>
    <m/>
    <m/>
    <m/>
    <m/>
    <m/>
    <x v="16"/>
    <m/>
    <m/>
    <m/>
    <m/>
    <s v="Panaji"/>
    <d v="1899-12-30T16:55:00"/>
    <m/>
    <m/>
    <m/>
    <m/>
    <e v="#NAME?"/>
  </r>
  <r>
    <m/>
    <m/>
    <m/>
    <m/>
    <m/>
    <m/>
    <m/>
    <m/>
    <m/>
    <m/>
    <m/>
    <m/>
    <x v="8"/>
    <m/>
    <m/>
    <m/>
    <m/>
    <s v="Sanquelim"/>
    <d v="1899-12-30T18:25:00"/>
    <m/>
    <m/>
    <m/>
    <m/>
    <e v="#NAME?"/>
  </r>
  <r>
    <m/>
    <m/>
    <m/>
    <m/>
    <m/>
    <m/>
    <m/>
    <m/>
    <m/>
    <m/>
    <m/>
    <m/>
    <x v="16"/>
    <m/>
    <m/>
    <m/>
    <m/>
    <s v="Marcel"/>
    <d v="1899-12-30T19:30:00"/>
    <m/>
    <m/>
    <m/>
    <m/>
    <e v="#NAME?"/>
  </r>
  <r>
    <s v="RTA/BIC/SCP/201300006"/>
    <s v=" Bicholim to Ponda via Mapusa and back"/>
    <s v="Regular Permit"/>
    <d v="2016-06-30T00:00:00"/>
    <d v="2021-06-29T00:00:00"/>
    <s v="Rupesh R. Naik"/>
    <s v="HNo. 3 Padeli Sattari Goa. 403506"/>
    <m/>
    <s v="GA05T 1512"/>
    <s v="Mini Bus"/>
    <n v="28"/>
    <n v="11"/>
    <x v="66"/>
    <m/>
    <m/>
    <m/>
    <m/>
    <s v="Ponda"/>
    <d v="1899-12-30T07:20:00"/>
    <m/>
    <m/>
    <m/>
    <m/>
    <e v="#NAME?"/>
  </r>
  <r>
    <m/>
    <m/>
    <m/>
    <m/>
    <m/>
    <m/>
    <m/>
    <m/>
    <m/>
    <m/>
    <m/>
    <m/>
    <x v="28"/>
    <m/>
    <m/>
    <m/>
    <m/>
    <s v="Tiral (Usgao)"/>
    <d v="1899-12-30T13:40:00"/>
    <m/>
    <m/>
    <m/>
    <m/>
    <e v="#NAME?"/>
  </r>
  <r>
    <m/>
    <m/>
    <m/>
    <m/>
    <m/>
    <m/>
    <m/>
    <m/>
    <m/>
    <m/>
    <m/>
    <m/>
    <x v="66"/>
    <m/>
    <m/>
    <m/>
    <m/>
    <s v="Bicholim"/>
    <d v="1899-12-30T14:45:00"/>
    <m/>
    <m/>
    <m/>
    <m/>
    <e v="#NAME?"/>
  </r>
  <r>
    <m/>
    <m/>
    <m/>
    <m/>
    <m/>
    <m/>
    <m/>
    <m/>
    <m/>
    <m/>
    <m/>
    <m/>
    <x v="1"/>
    <m/>
    <m/>
    <m/>
    <m/>
    <s v="Usgao Tisk"/>
    <d v="1899-12-30T18:00:00"/>
    <m/>
    <m/>
    <m/>
    <m/>
    <e v="#NAME?"/>
  </r>
  <r>
    <s v="RTA/BIC/SCP/201500005"/>
    <s v="Sirsodem to Valpoi to Savordem and back"/>
    <s v="Regular Permit"/>
    <d v="2015-12-16T00:00:00"/>
    <d v="2020-12-15T00:00:00"/>
    <s v="Vidya Paryekar"/>
    <s v="HNo.442, Kumbharkhan, Collem, Dharbhandora Goa"/>
    <m/>
    <s v="GA01U 4445"/>
    <s v="Mini Bus"/>
    <n v="27"/>
    <n v="11"/>
    <x v="67"/>
    <m/>
    <m/>
    <m/>
    <m/>
    <s v="Valpoi"/>
    <d v="1899-12-30T07:00:00"/>
    <m/>
    <m/>
    <m/>
    <m/>
    <e v="#NAME?"/>
  </r>
  <r>
    <m/>
    <m/>
    <m/>
    <m/>
    <m/>
    <m/>
    <m/>
    <m/>
    <m/>
    <m/>
    <m/>
    <m/>
    <x v="9"/>
    <m/>
    <m/>
    <m/>
    <m/>
    <s v="Savordem"/>
    <d v="1899-12-30T08:10:00"/>
    <m/>
    <m/>
    <m/>
    <m/>
    <e v="#NAME?"/>
  </r>
  <r>
    <m/>
    <m/>
    <m/>
    <m/>
    <m/>
    <m/>
    <m/>
    <m/>
    <m/>
    <m/>
    <m/>
    <m/>
    <x v="68"/>
    <m/>
    <m/>
    <m/>
    <m/>
    <s v="Valpoi"/>
    <d v="1899-12-30T10:45:00"/>
    <m/>
    <m/>
    <m/>
    <m/>
    <e v="#NAME?"/>
  </r>
  <r>
    <m/>
    <m/>
    <m/>
    <m/>
    <m/>
    <m/>
    <m/>
    <m/>
    <m/>
    <m/>
    <m/>
    <m/>
    <x v="9"/>
    <m/>
    <m/>
    <m/>
    <m/>
    <s v="Savordem"/>
    <d v="1899-12-30T14:00:00"/>
    <m/>
    <m/>
    <m/>
    <m/>
    <e v="#NAME?"/>
  </r>
  <r>
    <m/>
    <m/>
    <m/>
    <m/>
    <m/>
    <m/>
    <m/>
    <m/>
    <m/>
    <m/>
    <m/>
    <m/>
    <x v="68"/>
    <m/>
    <m/>
    <m/>
    <m/>
    <s v="Valpoi"/>
    <d v="1899-12-30T16:10:00"/>
    <m/>
    <m/>
    <m/>
    <m/>
    <e v="#NAME?"/>
  </r>
  <r>
    <m/>
    <m/>
    <m/>
    <m/>
    <m/>
    <m/>
    <m/>
    <m/>
    <m/>
    <m/>
    <m/>
    <m/>
    <x v="9"/>
    <s v="Ambeli village"/>
    <m/>
    <m/>
    <m/>
    <s v="Bolkarne"/>
    <d v="1899-12-30T18:05:00"/>
    <m/>
    <m/>
    <m/>
    <m/>
    <e v="#NAME?"/>
  </r>
  <r>
    <s v="RTA/BIC/SCP/201300012"/>
    <s v="Goa University to Bambolim to Miramar to Panaji to Valpoi via Mapusa Bicholim Sanquelim and back"/>
    <s v="Regular Permit"/>
    <d v="2018-01-31T00:00:00"/>
    <d v="2023-01-30T00:00:00"/>
    <s v="Kusta Kerkar"/>
    <s v=" 4/135-B Morllem Bhat, Saligao, Bardez Goa"/>
    <m/>
    <s v="GA03T 6679"/>
    <s v="Mini Bus"/>
    <n v="42"/>
    <n v="16"/>
    <x v="69"/>
    <m/>
    <m/>
    <m/>
    <m/>
    <s v="Panaji"/>
    <d v="1899-12-30T05:10:00"/>
    <m/>
    <m/>
    <m/>
    <m/>
    <e v="#NAME?"/>
  </r>
  <r>
    <m/>
    <m/>
    <m/>
    <m/>
    <m/>
    <m/>
    <m/>
    <m/>
    <m/>
    <m/>
    <m/>
    <m/>
    <x v="8"/>
    <m/>
    <m/>
    <m/>
    <m/>
    <s v="Valpoi"/>
    <d v="1899-12-30T05:45:00"/>
    <m/>
    <m/>
    <m/>
    <m/>
    <e v="#NAME?"/>
  </r>
  <r>
    <m/>
    <m/>
    <m/>
    <m/>
    <m/>
    <m/>
    <m/>
    <m/>
    <m/>
    <m/>
    <m/>
    <m/>
    <x v="9"/>
    <m/>
    <m/>
    <m/>
    <m/>
    <s v="Bambolim"/>
    <d v="1899-12-30T07:50:00"/>
    <m/>
    <m/>
    <m/>
    <m/>
    <e v="#NAME?"/>
  </r>
  <r>
    <m/>
    <m/>
    <m/>
    <m/>
    <m/>
    <m/>
    <m/>
    <m/>
    <m/>
    <m/>
    <m/>
    <m/>
    <x v="69"/>
    <s v="Santa Cruz"/>
    <m/>
    <m/>
    <m/>
    <s v="Panaji"/>
    <d v="1899-12-30T10:05:00"/>
    <m/>
    <m/>
    <m/>
    <m/>
    <e v="#NAME?"/>
  </r>
  <r>
    <m/>
    <m/>
    <m/>
    <m/>
    <m/>
    <m/>
    <m/>
    <m/>
    <m/>
    <m/>
    <m/>
    <m/>
    <x v="70"/>
    <m/>
    <m/>
    <m/>
    <m/>
    <s v="Mapusa"/>
    <d v="1899-12-30T10:30:00"/>
    <m/>
    <m/>
    <m/>
    <m/>
    <e v="#NAME?"/>
  </r>
  <r>
    <m/>
    <m/>
    <m/>
    <m/>
    <m/>
    <m/>
    <m/>
    <m/>
    <m/>
    <m/>
    <m/>
    <m/>
    <x v="71"/>
    <m/>
    <m/>
    <m/>
    <m/>
    <s v="Panaji "/>
    <d v="1899-12-30T11:25:00"/>
    <m/>
    <m/>
    <m/>
    <m/>
    <e v="#NAME?"/>
  </r>
  <r>
    <m/>
    <m/>
    <m/>
    <m/>
    <m/>
    <m/>
    <m/>
    <m/>
    <m/>
    <m/>
    <m/>
    <m/>
    <x v="70"/>
    <m/>
    <m/>
    <m/>
    <m/>
    <s v="Mapusa"/>
    <d v="1899-12-30T12:40:00"/>
    <m/>
    <m/>
    <m/>
    <m/>
    <e v="#NAME?"/>
  </r>
  <r>
    <m/>
    <m/>
    <m/>
    <m/>
    <m/>
    <m/>
    <m/>
    <m/>
    <m/>
    <m/>
    <m/>
    <m/>
    <x v="71"/>
    <m/>
    <m/>
    <m/>
    <m/>
    <s v="Panaji"/>
    <d v="1899-12-30T14:10:00"/>
    <m/>
    <m/>
    <m/>
    <m/>
    <e v="#NAME?"/>
  </r>
  <r>
    <m/>
    <m/>
    <m/>
    <m/>
    <m/>
    <m/>
    <m/>
    <m/>
    <m/>
    <m/>
    <m/>
    <m/>
    <x v="8"/>
    <m/>
    <m/>
    <m/>
    <m/>
    <s v="Valpoi"/>
    <d v="1899-12-30T15:20:00"/>
    <m/>
    <m/>
    <m/>
    <m/>
    <e v="#NAME?"/>
  </r>
  <r>
    <m/>
    <m/>
    <m/>
    <m/>
    <m/>
    <m/>
    <m/>
    <m/>
    <m/>
    <m/>
    <m/>
    <m/>
    <x v="9"/>
    <m/>
    <m/>
    <m/>
    <m/>
    <s v="Mapusa "/>
    <d v="1899-12-30T17:30:00"/>
    <m/>
    <m/>
    <m/>
    <m/>
    <e v="#NAME?"/>
  </r>
  <r>
    <m/>
    <m/>
    <m/>
    <m/>
    <m/>
    <m/>
    <m/>
    <m/>
    <m/>
    <m/>
    <m/>
    <m/>
    <x v="71"/>
    <m/>
    <m/>
    <m/>
    <m/>
    <s v="Bambolim"/>
    <d v="1899-12-30T19:25:00"/>
    <m/>
    <m/>
    <m/>
    <m/>
    <e v="#NAME?"/>
  </r>
  <r>
    <s v="RTA/BIC/SCP/201400014"/>
    <s v="Assordem to Sanquem Savardem to Valpoi and back"/>
    <s v="Regular Permit"/>
    <d v="2018-09-25T00:00:00"/>
    <m/>
    <s v="Raghoba Gaonkar"/>
    <s v="HNo.1, Assordem, Valpoi Sattari Goa"/>
    <m/>
    <s v="GA01U 2240"/>
    <s v="Mini Bus"/>
    <n v="23"/>
    <n v="9"/>
    <x v="72"/>
    <m/>
    <m/>
    <m/>
    <m/>
    <s v="Savordem"/>
    <d v="1899-12-30T06:45:00"/>
    <m/>
    <m/>
    <m/>
    <m/>
    <e v="#NAME?"/>
  </r>
  <r>
    <m/>
    <m/>
    <m/>
    <m/>
    <m/>
    <m/>
    <m/>
    <m/>
    <s v=""/>
    <m/>
    <m/>
    <m/>
    <x v="68"/>
    <m/>
    <m/>
    <m/>
    <m/>
    <s v="Valpoi"/>
    <d v="1899-12-30T09:30:00"/>
    <m/>
    <m/>
    <m/>
    <m/>
    <e v="#NAME?"/>
  </r>
  <r>
    <m/>
    <m/>
    <m/>
    <m/>
    <m/>
    <m/>
    <m/>
    <m/>
    <m/>
    <m/>
    <m/>
    <m/>
    <x v="9"/>
    <m/>
    <m/>
    <m/>
    <m/>
    <s v="Savordem"/>
    <d v="1899-12-30T11:30:00"/>
    <m/>
    <m/>
    <m/>
    <m/>
    <e v="#NAME?"/>
  </r>
  <r>
    <m/>
    <m/>
    <m/>
    <m/>
    <m/>
    <m/>
    <m/>
    <m/>
    <m/>
    <m/>
    <m/>
    <m/>
    <x v="68"/>
    <m/>
    <m/>
    <m/>
    <m/>
    <s v="Valpoi"/>
    <d v="1899-12-30T14:30:00"/>
    <m/>
    <m/>
    <m/>
    <m/>
    <e v="#NAME?"/>
  </r>
  <r>
    <m/>
    <m/>
    <m/>
    <m/>
    <m/>
    <m/>
    <m/>
    <m/>
    <m/>
    <m/>
    <m/>
    <m/>
    <x v="9"/>
    <m/>
    <m/>
    <m/>
    <m/>
    <s v="Assordem"/>
    <d v="1899-12-30T17:00:00"/>
    <m/>
    <m/>
    <m/>
    <m/>
    <e v="#NAME?"/>
  </r>
  <r>
    <s v="RTA/BIC/SCP/201300062"/>
    <s v="Mercel to Sanquelim to Panaji and back"/>
    <s v="Regular Permit"/>
    <d v="2018-08-29T00:00:00"/>
    <d v="2023-08-28T00:00:00"/>
    <s v="Shri Umesh S. Turi"/>
    <s v="Madapai, Marcel. Ponda- Goa."/>
    <m/>
    <s v="GA01W 4322"/>
    <s v="Mini Bus"/>
    <n v="27"/>
    <n v="10"/>
    <x v="65"/>
    <m/>
    <m/>
    <m/>
    <m/>
    <s v="Sanquelim"/>
    <d v="1899-12-30T06:15:00"/>
    <m/>
    <m/>
    <m/>
    <m/>
    <e v="#NAME?"/>
  </r>
  <r>
    <m/>
    <m/>
    <m/>
    <m/>
    <m/>
    <m/>
    <m/>
    <m/>
    <m/>
    <m/>
    <m/>
    <m/>
    <x v="16"/>
    <m/>
    <m/>
    <m/>
    <m/>
    <s v="Panaji"/>
    <d v="1899-12-30T06:50:00"/>
    <m/>
    <m/>
    <m/>
    <m/>
    <e v="#NAME?"/>
  </r>
  <r>
    <m/>
    <m/>
    <m/>
    <m/>
    <m/>
    <m/>
    <m/>
    <m/>
    <m/>
    <m/>
    <m/>
    <m/>
    <x v="8"/>
    <m/>
    <m/>
    <m/>
    <m/>
    <s v="Sanquelim"/>
    <d v="1899-12-30T07:55:00"/>
    <m/>
    <m/>
    <m/>
    <m/>
    <e v="#NAME?"/>
  </r>
  <r>
    <m/>
    <m/>
    <m/>
    <m/>
    <m/>
    <m/>
    <m/>
    <m/>
    <m/>
    <m/>
    <m/>
    <m/>
    <x v="16"/>
    <m/>
    <m/>
    <m/>
    <m/>
    <s v="Panaji"/>
    <d v="1899-12-30T09:15:00"/>
    <m/>
    <m/>
    <m/>
    <m/>
    <e v="#NAME?"/>
  </r>
  <r>
    <m/>
    <m/>
    <m/>
    <m/>
    <m/>
    <m/>
    <m/>
    <m/>
    <m/>
    <m/>
    <m/>
    <m/>
    <x v="8"/>
    <m/>
    <m/>
    <m/>
    <m/>
    <s v="Sanquelim"/>
    <d v="1899-12-30T10:25:00"/>
    <m/>
    <m/>
    <m/>
    <m/>
    <e v="#NAME?"/>
  </r>
  <r>
    <m/>
    <m/>
    <m/>
    <m/>
    <m/>
    <m/>
    <m/>
    <m/>
    <m/>
    <m/>
    <m/>
    <m/>
    <x v="16"/>
    <m/>
    <m/>
    <m/>
    <m/>
    <s v="Panaji"/>
    <d v="1899-12-30T12:20:00"/>
    <m/>
    <m/>
    <m/>
    <m/>
    <e v="#NAME?"/>
  </r>
  <r>
    <m/>
    <m/>
    <m/>
    <m/>
    <m/>
    <m/>
    <m/>
    <m/>
    <m/>
    <m/>
    <m/>
    <m/>
    <x v="8"/>
    <m/>
    <m/>
    <m/>
    <m/>
    <s v="Sanquelim"/>
    <d v="1899-12-30T14:00:00"/>
    <m/>
    <m/>
    <m/>
    <m/>
    <e v="#NAME?"/>
  </r>
  <r>
    <m/>
    <m/>
    <m/>
    <m/>
    <m/>
    <m/>
    <m/>
    <m/>
    <m/>
    <m/>
    <m/>
    <m/>
    <x v="16"/>
    <m/>
    <m/>
    <m/>
    <m/>
    <s v="Panaji"/>
    <d v="1899-12-30T15:20:00"/>
    <m/>
    <m/>
    <m/>
    <m/>
    <e v="#NAME?"/>
  </r>
  <r>
    <m/>
    <m/>
    <m/>
    <m/>
    <m/>
    <m/>
    <m/>
    <m/>
    <m/>
    <m/>
    <m/>
    <m/>
    <x v="8"/>
    <m/>
    <m/>
    <m/>
    <m/>
    <s v="Sanquelim"/>
    <d v="1899-12-30T16:50:00"/>
    <m/>
    <m/>
    <m/>
    <m/>
    <e v="#NAME?"/>
  </r>
  <r>
    <m/>
    <m/>
    <m/>
    <m/>
    <m/>
    <m/>
    <m/>
    <m/>
    <m/>
    <m/>
    <m/>
    <m/>
    <x v="16"/>
    <m/>
    <m/>
    <m/>
    <m/>
    <s v="Panaji"/>
    <d v="1899-12-30T18:10:00"/>
    <m/>
    <m/>
    <m/>
    <m/>
    <e v="#NAME?"/>
  </r>
  <r>
    <m/>
    <m/>
    <m/>
    <m/>
    <m/>
    <m/>
    <m/>
    <m/>
    <m/>
    <m/>
    <m/>
    <m/>
    <x v="8"/>
    <m/>
    <m/>
    <m/>
    <m/>
    <s v="Sanquelim"/>
    <d v="1899-12-30T19:15:00"/>
    <m/>
    <m/>
    <m/>
    <m/>
    <e v="#NAME?"/>
  </r>
  <r>
    <s v="RTA/BIC/scP/201300033"/>
    <s v="Narva to bicholim &amp; back"/>
    <s v="Regular Permit"/>
    <d v="2017-07-02T00:00:00"/>
    <d v="2022-07-01T00:00:00"/>
    <s v=" Premnath  D. chodankar"/>
    <s v="Marmawada Narva Bicholim Goa"/>
    <m/>
    <s v="GA04T 0886"/>
    <s v="Mini Bus"/>
    <n v="28"/>
    <n v="10"/>
    <x v="73"/>
    <m/>
    <m/>
    <m/>
    <m/>
    <s v="Bicholim"/>
    <d v="1899-12-30T06:55:00"/>
    <m/>
    <m/>
    <m/>
    <m/>
    <e v="#NAME?"/>
  </r>
  <r>
    <m/>
    <m/>
    <m/>
    <m/>
    <m/>
    <m/>
    <m/>
    <m/>
    <m/>
    <m/>
    <m/>
    <m/>
    <x v="1"/>
    <m/>
    <m/>
    <m/>
    <m/>
    <s v="Narva "/>
    <d v="1899-12-30T07:25:00"/>
    <m/>
    <m/>
    <m/>
    <m/>
    <e v="#NAME?"/>
  </r>
  <r>
    <m/>
    <m/>
    <m/>
    <m/>
    <m/>
    <m/>
    <m/>
    <m/>
    <m/>
    <m/>
    <m/>
    <m/>
    <x v="73"/>
    <m/>
    <m/>
    <m/>
    <m/>
    <s v="Bicholim"/>
    <d v="1899-12-30T07:50:00"/>
    <m/>
    <m/>
    <m/>
    <m/>
    <e v="#NAME?"/>
  </r>
  <r>
    <m/>
    <m/>
    <m/>
    <m/>
    <m/>
    <m/>
    <m/>
    <m/>
    <m/>
    <m/>
    <m/>
    <m/>
    <x v="1"/>
    <m/>
    <m/>
    <m/>
    <m/>
    <s v="Narva "/>
    <d v="1899-12-30T08:45:00"/>
    <m/>
    <m/>
    <m/>
    <m/>
    <e v="#NAME?"/>
  </r>
  <r>
    <m/>
    <m/>
    <m/>
    <m/>
    <m/>
    <m/>
    <m/>
    <m/>
    <m/>
    <m/>
    <m/>
    <m/>
    <x v="73"/>
    <m/>
    <m/>
    <m/>
    <m/>
    <s v="Bicholim"/>
    <d v="1899-12-30T09:20:00"/>
    <m/>
    <m/>
    <m/>
    <m/>
    <e v="#NAME?"/>
  </r>
  <r>
    <m/>
    <m/>
    <m/>
    <m/>
    <m/>
    <m/>
    <m/>
    <m/>
    <m/>
    <m/>
    <m/>
    <m/>
    <x v="1"/>
    <m/>
    <m/>
    <m/>
    <m/>
    <s v="Narva "/>
    <d v="1899-12-30T10:15:00"/>
    <m/>
    <m/>
    <m/>
    <m/>
    <e v="#NAME?"/>
  </r>
  <r>
    <m/>
    <m/>
    <m/>
    <m/>
    <m/>
    <m/>
    <m/>
    <m/>
    <m/>
    <m/>
    <m/>
    <m/>
    <x v="73"/>
    <m/>
    <m/>
    <m/>
    <m/>
    <s v="Bicholim"/>
    <d v="1899-12-30T10:50:00"/>
    <m/>
    <m/>
    <m/>
    <m/>
    <e v="#NAME?"/>
  </r>
  <r>
    <m/>
    <m/>
    <m/>
    <m/>
    <m/>
    <m/>
    <m/>
    <m/>
    <m/>
    <m/>
    <m/>
    <m/>
    <x v="1"/>
    <m/>
    <m/>
    <m/>
    <m/>
    <s v="Narva "/>
    <d v="1899-12-30T12:05:00"/>
    <m/>
    <m/>
    <m/>
    <m/>
    <e v="#NAME?"/>
  </r>
  <r>
    <m/>
    <m/>
    <m/>
    <m/>
    <m/>
    <m/>
    <m/>
    <m/>
    <m/>
    <m/>
    <m/>
    <m/>
    <x v="73"/>
    <m/>
    <m/>
    <m/>
    <m/>
    <s v="Bicholim"/>
    <d v="1899-12-30T13:35:00"/>
    <m/>
    <m/>
    <m/>
    <m/>
    <e v="#NAME?"/>
  </r>
  <r>
    <m/>
    <m/>
    <m/>
    <m/>
    <m/>
    <m/>
    <m/>
    <m/>
    <m/>
    <m/>
    <m/>
    <m/>
    <x v="1"/>
    <m/>
    <m/>
    <m/>
    <m/>
    <s v="Narva "/>
    <d v="1899-12-30T14:35:00"/>
    <m/>
    <m/>
    <m/>
    <m/>
    <e v="#NAME?"/>
  </r>
  <r>
    <m/>
    <m/>
    <m/>
    <m/>
    <m/>
    <m/>
    <m/>
    <m/>
    <m/>
    <m/>
    <m/>
    <m/>
    <x v="73"/>
    <m/>
    <m/>
    <m/>
    <m/>
    <s v="Bicholim"/>
    <d v="1899-12-30T15:35:00"/>
    <m/>
    <m/>
    <m/>
    <m/>
    <e v="#NAME?"/>
  </r>
  <r>
    <m/>
    <m/>
    <m/>
    <m/>
    <m/>
    <m/>
    <m/>
    <m/>
    <m/>
    <m/>
    <m/>
    <m/>
    <x v="1"/>
    <m/>
    <m/>
    <m/>
    <m/>
    <s v="Narva "/>
    <d v="1899-12-30T16:50:00"/>
    <m/>
    <m/>
    <m/>
    <m/>
    <e v="#NAME?"/>
  </r>
  <r>
    <m/>
    <m/>
    <m/>
    <m/>
    <m/>
    <m/>
    <m/>
    <m/>
    <m/>
    <m/>
    <m/>
    <m/>
    <x v="73"/>
    <m/>
    <m/>
    <m/>
    <m/>
    <s v="Bicholim"/>
    <d v="1899-12-30T17:35:00"/>
    <m/>
    <m/>
    <m/>
    <m/>
    <e v="#NAME?"/>
  </r>
  <r>
    <m/>
    <m/>
    <m/>
    <m/>
    <m/>
    <m/>
    <m/>
    <m/>
    <m/>
    <m/>
    <m/>
    <m/>
    <x v="1"/>
    <m/>
    <m/>
    <m/>
    <m/>
    <s v="Narva "/>
    <d v="1899-12-30T18:25:00"/>
    <m/>
    <m/>
    <m/>
    <m/>
    <e v="#NAME?"/>
  </r>
  <r>
    <s v="RTA/BIC/SCP/201300064"/>
    <s v="Sonal, Valpoi, Mapusa"/>
    <s v="Regular Permit"/>
    <d v="2018-02-17T00:00:00"/>
    <d v="2023-02-18T00:00:00"/>
    <s v="Ramprasad S. Naik"/>
    <s v="H.No. 53 Gokulwadi Sakhali Goa"/>
    <m/>
    <s v="GA04T 1413"/>
    <s v="Mini Bus"/>
    <n v="32"/>
    <n v="12"/>
    <x v="74"/>
    <m/>
    <m/>
    <m/>
    <m/>
    <s v="Valpoi"/>
    <d v="1899-12-30T06:40:00"/>
    <m/>
    <m/>
    <m/>
    <m/>
    <e v="#NAME?"/>
  </r>
  <r>
    <m/>
    <m/>
    <m/>
    <m/>
    <m/>
    <m/>
    <m/>
    <m/>
    <m/>
    <m/>
    <m/>
    <m/>
    <x v="9"/>
    <m/>
    <m/>
    <m/>
    <m/>
    <s v="Mapusa "/>
    <d v="1899-12-30T07:05:00"/>
    <m/>
    <m/>
    <m/>
    <m/>
    <e v="#NAME?"/>
  </r>
  <r>
    <m/>
    <m/>
    <m/>
    <m/>
    <m/>
    <m/>
    <m/>
    <m/>
    <m/>
    <m/>
    <m/>
    <m/>
    <x v="38"/>
    <m/>
    <m/>
    <m/>
    <m/>
    <s v="Valpoi"/>
    <d v="1899-12-30T08:45:00"/>
    <m/>
    <m/>
    <m/>
    <m/>
    <e v="#NAME?"/>
  </r>
  <r>
    <m/>
    <m/>
    <m/>
    <m/>
    <m/>
    <m/>
    <m/>
    <m/>
    <m/>
    <m/>
    <m/>
    <m/>
    <x v="9"/>
    <m/>
    <m/>
    <m/>
    <m/>
    <s v="Sonal "/>
    <d v="1899-12-30T11:00:00"/>
    <m/>
    <m/>
    <m/>
    <m/>
    <e v="#NAME?"/>
  </r>
  <r>
    <m/>
    <m/>
    <m/>
    <m/>
    <m/>
    <m/>
    <m/>
    <m/>
    <m/>
    <m/>
    <m/>
    <m/>
    <x v="74"/>
    <m/>
    <m/>
    <m/>
    <m/>
    <s v="Valpoi"/>
    <d v="1899-12-30T11:30:00"/>
    <m/>
    <m/>
    <m/>
    <m/>
    <e v="#NAME?"/>
  </r>
  <r>
    <m/>
    <m/>
    <m/>
    <m/>
    <m/>
    <m/>
    <m/>
    <m/>
    <m/>
    <m/>
    <m/>
    <m/>
    <x v="9"/>
    <m/>
    <m/>
    <m/>
    <m/>
    <s v="Mapusa "/>
    <d v="1899-12-30T12:40:00"/>
    <m/>
    <m/>
    <m/>
    <m/>
    <e v="#NAME?"/>
  </r>
  <r>
    <m/>
    <m/>
    <m/>
    <m/>
    <m/>
    <m/>
    <m/>
    <m/>
    <m/>
    <m/>
    <m/>
    <m/>
    <x v="38"/>
    <m/>
    <m/>
    <m/>
    <m/>
    <s v="Valpoi"/>
    <d v="1899-12-30T14:20:00"/>
    <m/>
    <m/>
    <m/>
    <m/>
    <e v="#NAME?"/>
  </r>
  <r>
    <m/>
    <m/>
    <m/>
    <m/>
    <m/>
    <m/>
    <m/>
    <m/>
    <m/>
    <m/>
    <m/>
    <m/>
    <x v="9"/>
    <m/>
    <m/>
    <m/>
    <m/>
    <s v="Mapusa "/>
    <d v="1899-12-30T17:00:00"/>
    <m/>
    <m/>
    <m/>
    <m/>
    <e v="#NAME?"/>
  </r>
  <r>
    <m/>
    <m/>
    <m/>
    <m/>
    <m/>
    <m/>
    <m/>
    <m/>
    <m/>
    <m/>
    <m/>
    <m/>
    <x v="38"/>
    <m/>
    <m/>
    <m/>
    <m/>
    <s v="Valpoi"/>
    <d v="1899-12-30T19:05:00"/>
    <m/>
    <m/>
    <m/>
    <m/>
    <e v="#NAME?"/>
  </r>
  <r>
    <s v="RTA/BIC/SCP/201300021"/>
    <s v="Ponda to Bicholim via Kothambi Navelim, Pale, Velguem"/>
    <s v="Regular Permit"/>
    <d v="2018-05-31T00:00:00"/>
    <d v="2022-05-30T00:00:00"/>
    <s v=" Chandan C. Naik"/>
    <s v="HNo. 380, Takwada Usgao Ponda Goa"/>
    <m/>
    <s v="GA05T 2757"/>
    <s v="Mini Bus"/>
    <n v="27"/>
    <n v="11"/>
    <x v="75"/>
    <m/>
    <m/>
    <m/>
    <m/>
    <s v="Ponda "/>
    <d v="1899-12-30T07:15:00"/>
    <m/>
    <m/>
    <m/>
    <m/>
    <e v="#NAME?"/>
  </r>
  <r>
    <m/>
    <m/>
    <m/>
    <m/>
    <m/>
    <m/>
    <m/>
    <m/>
    <m/>
    <m/>
    <m/>
    <m/>
    <x v="48"/>
    <m/>
    <m/>
    <m/>
    <m/>
    <s v="Bicholim"/>
    <d v="1899-12-30T09:30:00"/>
    <m/>
    <m/>
    <m/>
    <m/>
    <e v="#NAME?"/>
  </r>
  <r>
    <m/>
    <m/>
    <m/>
    <m/>
    <m/>
    <m/>
    <m/>
    <m/>
    <m/>
    <m/>
    <m/>
    <m/>
    <x v="1"/>
    <m/>
    <m/>
    <m/>
    <m/>
    <s v="Ponda "/>
    <d v="1899-12-30T12:20:00"/>
    <m/>
    <m/>
    <m/>
    <m/>
    <e v="#NAME?"/>
  </r>
  <r>
    <m/>
    <m/>
    <m/>
    <m/>
    <m/>
    <m/>
    <m/>
    <m/>
    <m/>
    <m/>
    <m/>
    <m/>
    <x v="48"/>
    <m/>
    <m/>
    <m/>
    <m/>
    <s v="Bicholim"/>
    <d v="1899-12-30T15:10:00"/>
    <m/>
    <m/>
    <m/>
    <m/>
    <e v="#NAME?"/>
  </r>
  <r>
    <m/>
    <m/>
    <m/>
    <m/>
    <m/>
    <m/>
    <m/>
    <m/>
    <m/>
    <m/>
    <m/>
    <m/>
    <x v="1"/>
    <m/>
    <m/>
    <m/>
    <m/>
    <s v="Ponda "/>
    <d v="1899-12-30T17:20:00"/>
    <m/>
    <m/>
    <m/>
    <m/>
    <e v="#NAME?"/>
  </r>
  <r>
    <m/>
    <m/>
    <m/>
    <m/>
    <m/>
    <m/>
    <m/>
    <m/>
    <m/>
    <m/>
    <m/>
    <m/>
    <x v="48"/>
    <m/>
    <m/>
    <m/>
    <m/>
    <s v="Pale"/>
    <d v="1899-12-30T19:25:00"/>
    <m/>
    <m/>
    <m/>
    <m/>
    <e v="#NAME?"/>
  </r>
  <r>
    <s v="RTA/BIC/SCP/201900003"/>
    <s v="Virdi-Sanquelim-Upper Arvalem-Morlem colony"/>
    <s v="Regular Permit"/>
    <d v="2019-11-22T00:00:00"/>
    <d v="2024-11-21T00:00:00"/>
    <s v="Ankush Manjarekar"/>
    <s v="HNo. 104, Bagwada, Poeiem, Sattari Goa"/>
    <m/>
    <s v="GA04T 5227"/>
    <s v="Mini Bus"/>
    <n v="31"/>
    <n v="12"/>
    <x v="76"/>
    <m/>
    <m/>
    <m/>
    <m/>
    <s v="Valpoi"/>
    <d v="1899-12-30T06:50:00"/>
    <m/>
    <m/>
    <m/>
    <m/>
    <e v="#NAME?"/>
  </r>
  <r>
    <m/>
    <m/>
    <m/>
    <m/>
    <m/>
    <m/>
    <m/>
    <m/>
    <m/>
    <m/>
    <m/>
    <m/>
    <x v="9"/>
    <m/>
    <m/>
    <m/>
    <m/>
    <s v="Panaji"/>
    <d v="1899-12-30T07:45:00"/>
    <m/>
    <m/>
    <m/>
    <m/>
    <e v="#NAME?"/>
  </r>
  <r>
    <m/>
    <m/>
    <m/>
    <m/>
    <m/>
    <m/>
    <m/>
    <m/>
    <m/>
    <m/>
    <m/>
    <m/>
    <x v="8"/>
    <m/>
    <m/>
    <m/>
    <m/>
    <s v="Valpoi"/>
    <d v="1899-12-30T09:55:00"/>
    <m/>
    <m/>
    <m/>
    <m/>
    <e v="#NAME?"/>
  </r>
  <r>
    <m/>
    <m/>
    <m/>
    <m/>
    <m/>
    <m/>
    <m/>
    <m/>
    <m/>
    <m/>
    <m/>
    <m/>
    <x v="9"/>
    <m/>
    <m/>
    <m/>
    <m/>
    <s v="Panaji"/>
    <d v="1899-12-30T12:30:00"/>
    <m/>
    <m/>
    <m/>
    <m/>
    <e v="#NAME?"/>
  </r>
  <r>
    <m/>
    <m/>
    <m/>
    <m/>
    <m/>
    <m/>
    <m/>
    <m/>
    <m/>
    <m/>
    <m/>
    <m/>
    <x v="8"/>
    <m/>
    <m/>
    <m/>
    <m/>
    <s v="Caranzalem "/>
    <d v="1899-12-30T15:40:00"/>
    <m/>
    <m/>
    <m/>
    <m/>
    <e v="#NAME?"/>
  </r>
  <r>
    <s v="RTA/BIC/SCP/201800004"/>
    <s v="Narva-Bicholim- Sankhali-Mapusa and back."/>
    <s v="Regular Permit"/>
    <d v="2018-03-29T00:00:00"/>
    <d v="2023-03-28T00:00:00"/>
    <s v="Apeksha Gaonkar"/>
    <s v="Konatiwada, Narva, Bicholim,Goa"/>
    <m/>
    <s v="GA04T 4838"/>
    <s v="Mini Bus"/>
    <n v="32"/>
    <n v="12"/>
    <x v="73"/>
    <m/>
    <m/>
    <m/>
    <m/>
    <s v="Bicholim"/>
    <d v="1899-12-30T06:30:00"/>
    <m/>
    <m/>
    <m/>
    <m/>
    <e v="#NAME?"/>
  </r>
  <r>
    <m/>
    <m/>
    <m/>
    <m/>
    <m/>
    <m/>
    <m/>
    <m/>
    <m/>
    <m/>
    <m/>
    <m/>
    <x v="1"/>
    <m/>
    <m/>
    <m/>
    <m/>
    <s v="Mapusa"/>
    <d v="1899-12-30T07:10:00"/>
    <m/>
    <m/>
    <m/>
    <m/>
    <e v="#NAME?"/>
  </r>
  <r>
    <m/>
    <m/>
    <m/>
    <m/>
    <m/>
    <m/>
    <m/>
    <m/>
    <m/>
    <m/>
    <m/>
    <m/>
    <x v="4"/>
    <m/>
    <m/>
    <m/>
    <m/>
    <s v="Sankhalim"/>
    <d v="1899-12-30T08:15:00"/>
    <m/>
    <m/>
    <m/>
    <m/>
    <e v="#NAME?"/>
  </r>
  <r>
    <m/>
    <m/>
    <m/>
    <m/>
    <m/>
    <m/>
    <m/>
    <m/>
    <m/>
    <m/>
    <m/>
    <m/>
    <x v="15"/>
    <m/>
    <m/>
    <m/>
    <m/>
    <s v="Mapusa"/>
    <d v="1899-12-30T10:00:00"/>
    <m/>
    <m/>
    <m/>
    <m/>
    <e v="#NAME?"/>
  </r>
  <r>
    <m/>
    <m/>
    <m/>
    <m/>
    <m/>
    <m/>
    <m/>
    <m/>
    <m/>
    <m/>
    <m/>
    <m/>
    <x v="4"/>
    <m/>
    <m/>
    <m/>
    <m/>
    <s v="Bicholim"/>
    <d v="1899-12-30T11:40:00"/>
    <m/>
    <m/>
    <m/>
    <m/>
    <e v="#NAME?"/>
  </r>
  <r>
    <m/>
    <m/>
    <m/>
    <m/>
    <m/>
    <m/>
    <m/>
    <m/>
    <m/>
    <m/>
    <m/>
    <m/>
    <x v="1"/>
    <m/>
    <m/>
    <m/>
    <m/>
    <s v="Narva "/>
    <d v="1899-12-30T12:40:00"/>
    <m/>
    <m/>
    <m/>
    <m/>
    <e v="#NAME?"/>
  </r>
  <r>
    <m/>
    <m/>
    <m/>
    <m/>
    <m/>
    <m/>
    <m/>
    <m/>
    <m/>
    <m/>
    <m/>
    <m/>
    <x v="73"/>
    <m/>
    <m/>
    <m/>
    <m/>
    <s v="Bicholim"/>
    <d v="1899-12-30T13:45:00"/>
    <m/>
    <m/>
    <m/>
    <m/>
    <e v="#NAME?"/>
  </r>
  <r>
    <m/>
    <m/>
    <m/>
    <m/>
    <m/>
    <m/>
    <m/>
    <m/>
    <m/>
    <m/>
    <m/>
    <m/>
    <x v="1"/>
    <m/>
    <m/>
    <m/>
    <m/>
    <s v="Mapusa"/>
    <d v="1899-12-30T14:15:00"/>
    <m/>
    <m/>
    <m/>
    <m/>
    <e v="#NAME?"/>
  </r>
  <r>
    <m/>
    <m/>
    <m/>
    <m/>
    <m/>
    <m/>
    <m/>
    <m/>
    <m/>
    <m/>
    <m/>
    <m/>
    <x v="4"/>
    <m/>
    <m/>
    <m/>
    <m/>
    <s v="Sankhalim"/>
    <d v="1899-12-30T15:40:00"/>
    <m/>
    <m/>
    <m/>
    <m/>
    <e v="#NAME?"/>
  </r>
  <r>
    <m/>
    <m/>
    <m/>
    <m/>
    <m/>
    <m/>
    <m/>
    <m/>
    <m/>
    <m/>
    <m/>
    <m/>
    <x v="15"/>
    <m/>
    <m/>
    <m/>
    <m/>
    <s v="Narva "/>
    <d v="1899-12-30T17:00:00"/>
    <m/>
    <m/>
    <m/>
    <m/>
    <e v="#NAME?"/>
  </r>
  <r>
    <m/>
    <m/>
    <m/>
    <m/>
    <m/>
    <m/>
    <m/>
    <m/>
    <m/>
    <m/>
    <m/>
    <m/>
    <x v="1"/>
    <m/>
    <m/>
    <m/>
    <m/>
    <s v="Narva"/>
    <d v="1899-12-30T17:45:00"/>
    <m/>
    <m/>
    <m/>
    <m/>
    <e v="#NAME?"/>
  </r>
  <r>
    <m/>
    <m/>
    <m/>
    <m/>
    <m/>
    <m/>
    <m/>
    <m/>
    <m/>
    <m/>
    <m/>
    <m/>
    <x v="73"/>
    <m/>
    <m/>
    <m/>
    <m/>
    <s v="Bicholim"/>
    <d v="1899-12-30T18:30:00"/>
    <m/>
    <m/>
    <m/>
    <m/>
    <e v="#NAME?"/>
  </r>
  <r>
    <m/>
    <m/>
    <m/>
    <m/>
    <m/>
    <m/>
    <m/>
    <m/>
    <m/>
    <m/>
    <m/>
    <m/>
    <x v="1"/>
    <m/>
    <m/>
    <m/>
    <m/>
    <s v="Narva ferry"/>
    <d v="1899-12-30T19:15:00"/>
    <m/>
    <m/>
    <m/>
    <m/>
    <e v="#NAME?"/>
  </r>
  <r>
    <s v="RTA/BIC/SCP/201300050"/>
    <s v=" SAL TO PANAJI, MAPUSA TO PANAJI &amp; BACK"/>
    <s v="Regular Permit"/>
    <d v="2018-01-31T00:00:00"/>
    <d v="2023-01-30T00:00:00"/>
    <s v="Deu Madhukar Raut"/>
    <s v=" Varchawada , Sal, Bicholim Goa"/>
    <m/>
    <s v="GA01U 2234"/>
    <s v="Mini Bus"/>
    <n v="27"/>
    <n v="11"/>
    <x v="63"/>
    <m/>
    <m/>
    <m/>
    <m/>
    <s v="Panaji"/>
    <d v="1899-12-30T07:00:00"/>
    <m/>
    <m/>
    <m/>
    <m/>
    <e v="#NAME?"/>
  </r>
  <r>
    <m/>
    <m/>
    <m/>
    <m/>
    <m/>
    <m/>
    <m/>
    <m/>
    <m/>
    <m/>
    <m/>
    <m/>
    <x v="8"/>
    <m/>
    <m/>
    <m/>
    <m/>
    <s v="Mapusa"/>
    <d v="1899-12-30T08:45:00"/>
    <m/>
    <m/>
    <m/>
    <m/>
    <e v="#NAME?"/>
  </r>
  <r>
    <m/>
    <m/>
    <m/>
    <m/>
    <m/>
    <m/>
    <m/>
    <m/>
    <m/>
    <m/>
    <m/>
    <m/>
    <x v="4"/>
    <m/>
    <m/>
    <m/>
    <m/>
    <s v="Panaji"/>
    <d v="1899-12-30T09:40:00"/>
    <m/>
    <m/>
    <m/>
    <m/>
    <e v="#NAME?"/>
  </r>
  <r>
    <m/>
    <m/>
    <m/>
    <m/>
    <m/>
    <m/>
    <m/>
    <m/>
    <m/>
    <m/>
    <m/>
    <m/>
    <x v="8"/>
    <m/>
    <m/>
    <m/>
    <m/>
    <s v="Mapusa "/>
    <d v="1899-12-30T10:35:00"/>
    <m/>
    <m/>
    <m/>
    <m/>
    <e v="#NAME?"/>
  </r>
  <r>
    <m/>
    <m/>
    <m/>
    <m/>
    <m/>
    <m/>
    <m/>
    <m/>
    <m/>
    <m/>
    <m/>
    <m/>
    <x v="38"/>
    <m/>
    <m/>
    <m/>
    <m/>
    <s v="Sal "/>
    <d v="1899-12-30T11:00:00"/>
    <m/>
    <m/>
    <m/>
    <m/>
    <e v="#NAME?"/>
  </r>
  <r>
    <m/>
    <m/>
    <m/>
    <m/>
    <m/>
    <m/>
    <m/>
    <m/>
    <m/>
    <m/>
    <m/>
    <m/>
    <x v="63"/>
    <m/>
    <m/>
    <m/>
    <m/>
    <s v="Mapusa"/>
    <d v="1899-12-30T13:00:00"/>
    <m/>
    <m/>
    <m/>
    <m/>
    <e v="#NAME?"/>
  </r>
  <r>
    <m/>
    <m/>
    <m/>
    <m/>
    <m/>
    <m/>
    <m/>
    <m/>
    <m/>
    <m/>
    <m/>
    <m/>
    <x v="4"/>
    <m/>
    <m/>
    <m/>
    <m/>
    <s v="Panaji"/>
    <d v="1899-12-30T17:20:00"/>
    <m/>
    <m/>
    <m/>
    <m/>
    <e v="#NAME?"/>
  </r>
  <r>
    <m/>
    <m/>
    <m/>
    <m/>
    <m/>
    <m/>
    <m/>
    <m/>
    <m/>
    <m/>
    <m/>
    <m/>
    <x v="8"/>
    <m/>
    <m/>
    <m/>
    <m/>
    <s v="Sal "/>
    <d v="1899-12-30T16:55:00"/>
    <m/>
    <m/>
    <m/>
    <m/>
    <e v="#NAME?"/>
  </r>
  <r>
    <s v="RTA/BIC/SCP/201300063"/>
    <s v="NANELI- VALPOI-PANAJI &amp; BACK VIA BICHOLIM-MAPUSA"/>
    <s v="Regular Permit"/>
    <d v="2018-02-07T00:00:00"/>
    <d v="2023-02-06T00:00:00"/>
    <s v="Giridhar Gawas"/>
    <s v="Temwada, Sarvan Bicholim Goa_x000a_"/>
    <m/>
    <s v="GA01U 3485"/>
    <s v="Mini Bus"/>
    <n v="27"/>
    <n v="10"/>
    <x v="77"/>
    <m/>
    <m/>
    <m/>
    <m/>
    <s v="Valpoi"/>
    <d v="1899-12-30T07:10:00"/>
    <m/>
    <m/>
    <m/>
    <m/>
    <e v="#NAME?"/>
  </r>
  <r>
    <m/>
    <m/>
    <m/>
    <m/>
    <m/>
    <m/>
    <m/>
    <m/>
    <m/>
    <m/>
    <m/>
    <m/>
    <x v="9"/>
    <m/>
    <m/>
    <m/>
    <m/>
    <s v="Panaji"/>
    <d v="1899-12-30T07:40:00"/>
    <m/>
    <m/>
    <m/>
    <m/>
    <e v="#NAME?"/>
  </r>
  <r>
    <m/>
    <m/>
    <m/>
    <m/>
    <m/>
    <m/>
    <m/>
    <m/>
    <m/>
    <m/>
    <m/>
    <m/>
    <x v="8"/>
    <m/>
    <m/>
    <m/>
    <m/>
    <s v="Valpoi "/>
    <d v="1899-12-30T10:00:00"/>
    <m/>
    <m/>
    <m/>
    <m/>
    <e v="#NAME?"/>
  </r>
  <r>
    <m/>
    <m/>
    <m/>
    <m/>
    <m/>
    <m/>
    <m/>
    <m/>
    <m/>
    <m/>
    <m/>
    <m/>
    <x v="78"/>
    <m/>
    <m/>
    <m/>
    <m/>
    <s v="Panaji"/>
    <d v="1899-12-30T12:45:00"/>
    <m/>
    <m/>
    <m/>
    <m/>
    <e v="#NAME?"/>
  </r>
  <r>
    <m/>
    <m/>
    <m/>
    <m/>
    <m/>
    <m/>
    <m/>
    <m/>
    <m/>
    <m/>
    <m/>
    <m/>
    <x v="8"/>
    <m/>
    <m/>
    <m/>
    <m/>
    <s v="Naneli"/>
    <d v="1899-12-30T17:50:00"/>
    <m/>
    <m/>
    <m/>
    <m/>
    <e v="#NAME?"/>
  </r>
  <r>
    <s v="B/178/12"/>
    <m/>
    <m/>
    <m/>
    <m/>
    <m/>
    <m/>
    <m/>
    <s v="GA01U 2699"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s v="BICH/130/09"/>
    <m/>
    <m/>
    <m/>
    <m/>
    <m/>
    <m/>
    <m/>
    <s v="GA04T 1130"/>
    <m/>
    <m/>
    <m/>
    <x v="79"/>
    <m/>
    <m/>
    <m/>
    <m/>
    <m/>
    <d v="1899-12-30T07:45:00"/>
    <m/>
    <m/>
    <m/>
    <m/>
    <e v="#NAME?"/>
  </r>
  <r>
    <m/>
    <m/>
    <m/>
    <m/>
    <m/>
    <m/>
    <m/>
    <m/>
    <m/>
    <m/>
    <m/>
    <m/>
    <x v="8"/>
    <m/>
    <m/>
    <m/>
    <m/>
    <m/>
    <d v="1899-12-30T11:15:00"/>
    <m/>
    <m/>
    <m/>
    <m/>
    <e v="#NAME?"/>
  </r>
  <r>
    <m/>
    <m/>
    <m/>
    <m/>
    <m/>
    <m/>
    <m/>
    <m/>
    <m/>
    <m/>
    <m/>
    <m/>
    <x v="80"/>
    <m/>
    <m/>
    <m/>
    <m/>
    <m/>
    <d v="1899-12-30T15:00:00"/>
    <m/>
    <m/>
    <m/>
    <m/>
    <e v="#NAME?"/>
  </r>
  <r>
    <m/>
    <m/>
    <m/>
    <m/>
    <m/>
    <m/>
    <m/>
    <m/>
    <m/>
    <m/>
    <m/>
    <m/>
    <x v="80"/>
    <m/>
    <m/>
    <m/>
    <m/>
    <m/>
    <d v="1899-12-30T16:35:00"/>
    <m/>
    <m/>
    <m/>
    <m/>
    <e v="#NAME?"/>
  </r>
  <r>
    <m/>
    <m/>
    <m/>
    <m/>
    <m/>
    <m/>
    <m/>
    <m/>
    <m/>
    <m/>
    <m/>
    <m/>
    <x v="8"/>
    <s v="Pissurlem"/>
    <m/>
    <m/>
    <m/>
    <s v="Bicholim"/>
    <d v="1899-12-30T17:45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s v="BICH/204/16"/>
    <m/>
    <m/>
    <m/>
    <m/>
    <m/>
    <m/>
    <m/>
    <s v="GA04T 4338"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s v="RTA/BIC/SCP/2019000004"/>
    <m/>
    <m/>
    <m/>
    <m/>
    <m/>
    <m/>
    <m/>
    <s v="GA09U 2162"/>
    <m/>
    <m/>
    <m/>
    <x v="57"/>
    <m/>
    <m/>
    <m/>
    <m/>
    <m/>
    <d v="1899-12-30T07:10:00"/>
    <m/>
    <m/>
    <m/>
    <m/>
    <e v="#NAME?"/>
  </r>
  <r>
    <m/>
    <m/>
    <m/>
    <m/>
    <m/>
    <m/>
    <m/>
    <m/>
    <m/>
    <m/>
    <m/>
    <m/>
    <x v="9"/>
    <m/>
    <m/>
    <m/>
    <m/>
    <m/>
    <d v="1899-12-30T07:40:00"/>
    <m/>
    <m/>
    <m/>
    <m/>
    <e v="#NAME?"/>
  </r>
  <r>
    <m/>
    <m/>
    <m/>
    <m/>
    <m/>
    <m/>
    <m/>
    <m/>
    <m/>
    <m/>
    <m/>
    <m/>
    <x v="8"/>
    <m/>
    <m/>
    <m/>
    <m/>
    <m/>
    <d v="1899-12-30T11:25:00"/>
    <m/>
    <m/>
    <m/>
    <m/>
    <e v="#NAME?"/>
  </r>
  <r>
    <m/>
    <m/>
    <m/>
    <m/>
    <m/>
    <m/>
    <m/>
    <m/>
    <m/>
    <m/>
    <m/>
    <m/>
    <x v="9"/>
    <m/>
    <m/>
    <m/>
    <m/>
    <m/>
    <d v="1899-12-30T14:10:00"/>
    <m/>
    <m/>
    <m/>
    <m/>
    <e v="#NAME?"/>
  </r>
  <r>
    <m/>
    <m/>
    <m/>
    <m/>
    <m/>
    <m/>
    <m/>
    <m/>
    <m/>
    <m/>
    <m/>
    <m/>
    <x v="9"/>
    <m/>
    <m/>
    <m/>
    <m/>
    <m/>
    <d v="1899-12-30T15:20:00"/>
    <m/>
    <m/>
    <m/>
    <m/>
    <e v="#NAME?"/>
  </r>
  <r>
    <m/>
    <m/>
    <m/>
    <m/>
    <m/>
    <m/>
    <m/>
    <m/>
    <m/>
    <m/>
    <m/>
    <m/>
    <x v="8"/>
    <m/>
    <m/>
    <m/>
    <m/>
    <m/>
    <d v="1899-12-30T15:50:00"/>
    <m/>
    <m/>
    <m/>
    <m/>
    <e v="#NAME?"/>
  </r>
  <r>
    <m/>
    <m/>
    <m/>
    <m/>
    <m/>
    <m/>
    <m/>
    <m/>
    <m/>
    <m/>
    <m/>
    <m/>
    <x v="9"/>
    <m/>
    <m/>
    <m/>
    <m/>
    <m/>
    <d v="1899-12-30T18:20:00"/>
    <m/>
    <m/>
    <m/>
    <m/>
    <e v="#NAME?"/>
  </r>
  <r>
    <s v="RTA/BIC/TMP/201900071"/>
    <m/>
    <m/>
    <m/>
    <m/>
    <m/>
    <m/>
    <m/>
    <s v="GA03N 6505"/>
    <m/>
    <m/>
    <m/>
    <x v="0"/>
    <m/>
    <m/>
    <m/>
    <m/>
    <m/>
    <d v="1899-12-30T06:45:00"/>
    <m/>
    <m/>
    <m/>
    <m/>
    <e v="#NAME?"/>
  </r>
  <r>
    <m/>
    <m/>
    <m/>
    <m/>
    <m/>
    <m/>
    <m/>
    <m/>
    <m/>
    <m/>
    <m/>
    <m/>
    <x v="1"/>
    <m/>
    <m/>
    <m/>
    <m/>
    <m/>
    <d v="1899-12-30T07:25:00"/>
    <m/>
    <m/>
    <m/>
    <m/>
    <e v="#NAME?"/>
  </r>
  <r>
    <m/>
    <m/>
    <m/>
    <m/>
    <m/>
    <m/>
    <m/>
    <m/>
    <m/>
    <m/>
    <m/>
    <m/>
    <x v="34"/>
    <m/>
    <m/>
    <m/>
    <m/>
    <m/>
    <d v="1899-12-30T08:10:00"/>
    <m/>
    <m/>
    <m/>
    <m/>
    <e v="#NAME?"/>
  </r>
  <r>
    <m/>
    <m/>
    <m/>
    <m/>
    <m/>
    <m/>
    <m/>
    <m/>
    <m/>
    <m/>
    <m/>
    <m/>
    <x v="8"/>
    <m/>
    <m/>
    <m/>
    <m/>
    <m/>
    <d v="1899-12-30T12:20:00"/>
    <m/>
    <m/>
    <m/>
    <m/>
    <e v="#NAME?"/>
  </r>
  <r>
    <m/>
    <m/>
    <m/>
    <m/>
    <m/>
    <m/>
    <m/>
    <m/>
    <m/>
    <m/>
    <m/>
    <m/>
    <x v="34"/>
    <m/>
    <m/>
    <m/>
    <m/>
    <m/>
    <d v="1899-12-30T14:00:00"/>
    <m/>
    <m/>
    <m/>
    <m/>
    <e v="#NAME?"/>
  </r>
  <r>
    <m/>
    <m/>
    <m/>
    <m/>
    <m/>
    <m/>
    <m/>
    <m/>
    <m/>
    <m/>
    <m/>
    <m/>
    <x v="8"/>
    <m/>
    <m/>
    <m/>
    <m/>
    <s v="Morlem Colony"/>
    <d v="1899-12-30T16:50:00"/>
    <m/>
    <m/>
    <m/>
    <m/>
    <e v="#NAME?"/>
  </r>
  <r>
    <s v="RTA/BIC/TP/201800007"/>
    <m/>
    <m/>
    <m/>
    <m/>
    <m/>
    <m/>
    <m/>
    <s v="GA04T 9192"/>
    <m/>
    <m/>
    <m/>
    <x v="81"/>
    <m/>
    <m/>
    <m/>
    <m/>
    <m/>
    <d v="1899-12-30T07:00:00"/>
    <m/>
    <m/>
    <m/>
    <m/>
    <e v="#NAME?"/>
  </r>
  <r>
    <m/>
    <m/>
    <m/>
    <m/>
    <m/>
    <m/>
    <m/>
    <m/>
    <m/>
    <m/>
    <m/>
    <m/>
    <x v="16"/>
    <m/>
    <m/>
    <m/>
    <m/>
    <s v="Khlopwadi"/>
    <d v="1899-12-30T09:05:00"/>
    <m/>
    <m/>
    <m/>
    <m/>
    <e v="#NAME?"/>
  </r>
  <r>
    <m/>
    <m/>
    <m/>
    <m/>
    <m/>
    <m/>
    <m/>
    <m/>
    <m/>
    <m/>
    <m/>
    <m/>
    <x v="82"/>
    <m/>
    <m/>
    <m/>
    <m/>
    <s v="Sanquelim"/>
    <d v="1899-12-30T10:30:00"/>
    <m/>
    <m/>
    <m/>
    <m/>
    <e v="#NAME?"/>
  </r>
  <r>
    <m/>
    <m/>
    <m/>
    <m/>
    <m/>
    <m/>
    <m/>
    <m/>
    <m/>
    <m/>
    <m/>
    <m/>
    <x v="16"/>
    <s v="Sarvan"/>
    <m/>
    <m/>
    <m/>
    <s v="Khlopwadi"/>
    <d v="1899-12-30T12:45:00"/>
    <m/>
    <m/>
    <m/>
    <m/>
    <e v="#NAME?"/>
  </r>
  <r>
    <m/>
    <m/>
    <m/>
    <m/>
    <m/>
    <m/>
    <m/>
    <m/>
    <m/>
    <m/>
    <m/>
    <m/>
    <x v="82"/>
    <m/>
    <m/>
    <m/>
    <m/>
    <s v="Mapusa"/>
    <d v="1899-12-30T14:15:00"/>
    <m/>
    <m/>
    <m/>
    <m/>
    <e v="#NAME?"/>
  </r>
  <r>
    <m/>
    <m/>
    <m/>
    <m/>
    <m/>
    <m/>
    <m/>
    <m/>
    <m/>
    <m/>
    <m/>
    <m/>
    <x v="4"/>
    <s v="Dodamarg"/>
    <m/>
    <m/>
    <m/>
    <s v="Sal"/>
    <d v="1899-12-30T16:30:00"/>
    <m/>
    <m/>
    <m/>
    <m/>
    <e v="#NAME?"/>
  </r>
  <r>
    <m/>
    <m/>
    <m/>
    <m/>
    <m/>
    <m/>
    <m/>
    <m/>
    <m/>
    <m/>
    <m/>
    <m/>
    <x v="82"/>
    <s v="Dodamarg"/>
    <m/>
    <m/>
    <m/>
    <s v="Mapusa"/>
    <d v="1899-12-30T17:30:00"/>
    <m/>
    <m/>
    <m/>
    <m/>
    <e v="#NAME?"/>
  </r>
  <r>
    <m/>
    <m/>
    <m/>
    <m/>
    <m/>
    <m/>
    <m/>
    <m/>
    <m/>
    <m/>
    <m/>
    <m/>
    <x v="4"/>
    <s v="Dodamarg"/>
    <m/>
    <m/>
    <m/>
    <s v="Hanklane"/>
    <d v="1899-12-30T19:15:00"/>
    <m/>
    <m/>
    <m/>
    <m/>
    <e v="#NAME?"/>
  </r>
  <r>
    <s v="RTA/BIC/SCP/201900001"/>
    <m/>
    <m/>
    <m/>
    <m/>
    <m/>
    <m/>
    <m/>
    <s v="GA04T 5310"/>
    <m/>
    <m/>
    <m/>
    <x v="59"/>
    <m/>
    <m/>
    <m/>
    <m/>
    <s v="Valpoi"/>
    <d v="1899-12-30T08:00:00"/>
    <m/>
    <m/>
    <m/>
    <m/>
    <e v="#NAME?"/>
  </r>
  <r>
    <m/>
    <m/>
    <m/>
    <m/>
    <m/>
    <m/>
    <m/>
    <m/>
    <m/>
    <m/>
    <m/>
    <m/>
    <x v="9"/>
    <m/>
    <m/>
    <m/>
    <m/>
    <s v="Panaji"/>
    <d v="1899-12-30T08:45:00"/>
    <m/>
    <m/>
    <m/>
    <m/>
    <e v="#NAME?"/>
  </r>
  <r>
    <m/>
    <m/>
    <m/>
    <m/>
    <m/>
    <m/>
    <m/>
    <m/>
    <m/>
    <m/>
    <m/>
    <m/>
    <x v="8"/>
    <m/>
    <m/>
    <m/>
    <m/>
    <s v="Valpoi"/>
    <d v="1899-12-30T11:05:00"/>
    <m/>
    <m/>
    <m/>
    <m/>
    <e v="#NAME?"/>
  </r>
  <r>
    <m/>
    <m/>
    <m/>
    <m/>
    <m/>
    <m/>
    <m/>
    <m/>
    <m/>
    <m/>
    <m/>
    <m/>
    <x v="59"/>
    <m/>
    <m/>
    <m/>
    <m/>
    <m/>
    <d v="1899-12-30T13:25:00"/>
    <m/>
    <m/>
    <m/>
    <m/>
    <e v="#NAME?"/>
  </r>
  <r>
    <m/>
    <m/>
    <m/>
    <m/>
    <m/>
    <m/>
    <m/>
    <m/>
    <m/>
    <m/>
    <m/>
    <m/>
    <x v="59"/>
    <m/>
    <m/>
    <m/>
    <m/>
    <s v="Valpoi"/>
    <d v="1899-12-30T14:10:00"/>
    <m/>
    <m/>
    <m/>
    <m/>
    <e v="#NAME?"/>
  </r>
  <r>
    <m/>
    <m/>
    <m/>
    <m/>
    <m/>
    <m/>
    <m/>
    <m/>
    <m/>
    <m/>
    <m/>
    <m/>
    <x v="9"/>
    <m/>
    <m/>
    <m/>
    <m/>
    <s v="Panaji"/>
    <d v="1899-12-30T14:45:00"/>
    <m/>
    <m/>
    <m/>
    <m/>
    <e v="#NAME?"/>
  </r>
  <r>
    <m/>
    <m/>
    <m/>
    <m/>
    <m/>
    <m/>
    <m/>
    <m/>
    <m/>
    <m/>
    <m/>
    <m/>
    <x v="8"/>
    <m/>
    <m/>
    <m/>
    <m/>
    <s v="Valpoi"/>
    <d v="1899-12-30T17:30:00"/>
    <m/>
    <m/>
    <m/>
    <m/>
    <e v="#NAME?"/>
  </r>
  <r>
    <m/>
    <m/>
    <m/>
    <m/>
    <m/>
    <m/>
    <m/>
    <m/>
    <m/>
    <m/>
    <m/>
    <m/>
    <x v="9"/>
    <m/>
    <m/>
    <m/>
    <m/>
    <s v="Hivre"/>
    <d v="1899-12-30T20:00:00"/>
    <m/>
    <m/>
    <m/>
    <m/>
    <e v="#NAME?"/>
  </r>
  <r>
    <s v="RTA/BIC/SCP/201300024"/>
    <m/>
    <m/>
    <m/>
    <m/>
    <m/>
    <m/>
    <m/>
    <s v="GA04T 6021"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8"/>
    <s v="Bye pass Mapusa"/>
    <m/>
    <m/>
    <m/>
    <s v="Valpoi"/>
    <d v="1899-12-30T08:30:00"/>
    <m/>
    <m/>
    <m/>
    <m/>
    <e v="#NAME?"/>
  </r>
  <r>
    <m/>
    <m/>
    <m/>
    <m/>
    <m/>
    <m/>
    <m/>
    <m/>
    <m/>
    <m/>
    <m/>
    <m/>
    <x v="9"/>
    <s v="Mapusa KTC B/s"/>
    <m/>
    <m/>
    <m/>
    <s v="Panaji"/>
    <d v="1899-12-30T10:35:00"/>
    <m/>
    <m/>
    <m/>
    <m/>
    <e v="#NAME?"/>
  </r>
  <r>
    <m/>
    <m/>
    <m/>
    <m/>
    <m/>
    <m/>
    <m/>
    <m/>
    <m/>
    <m/>
    <m/>
    <m/>
    <x v="8"/>
    <s v="Bye pass Mapusa"/>
    <m/>
    <m/>
    <m/>
    <s v="Valpoi"/>
    <d v="1899-12-30T12:45:00"/>
    <m/>
    <m/>
    <m/>
    <m/>
    <e v="#NAME?"/>
  </r>
  <r>
    <m/>
    <m/>
    <m/>
    <m/>
    <m/>
    <m/>
    <m/>
    <m/>
    <m/>
    <m/>
    <m/>
    <m/>
    <x v="9"/>
    <m/>
    <m/>
    <m/>
    <m/>
    <s v="Thane"/>
    <d v="1899-12-30T15:30:00"/>
    <m/>
    <m/>
    <m/>
    <m/>
    <e v="#NAME?"/>
  </r>
  <r>
    <m/>
    <m/>
    <m/>
    <m/>
    <m/>
    <m/>
    <m/>
    <m/>
    <m/>
    <m/>
    <m/>
    <m/>
    <x v="32"/>
    <m/>
    <m/>
    <m/>
    <m/>
    <s v="Valpoi"/>
    <d v="1899-12-30T16:00:00"/>
    <m/>
    <m/>
    <m/>
    <m/>
    <e v="#NAME?"/>
  </r>
  <r>
    <m/>
    <m/>
    <m/>
    <m/>
    <m/>
    <m/>
    <m/>
    <m/>
    <m/>
    <m/>
    <m/>
    <m/>
    <x v="9"/>
    <s v="Advoi"/>
    <m/>
    <m/>
    <m/>
    <s v="Mapusa"/>
    <d v="1899-12-30T16:35:00"/>
    <m/>
    <m/>
    <m/>
    <m/>
    <e v="#NAME?"/>
  </r>
  <r>
    <m/>
    <m/>
    <m/>
    <m/>
    <m/>
    <m/>
    <m/>
    <m/>
    <m/>
    <m/>
    <m/>
    <m/>
    <x v="4"/>
    <m/>
    <m/>
    <m/>
    <m/>
    <s v="Honda Vadakade"/>
    <d v="1899-12-30T19:00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s v="BICH/149/12"/>
    <m/>
    <m/>
    <m/>
    <m/>
    <m/>
    <m/>
    <m/>
    <s v="GA04T 2496"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s v="BICH/181/2013"/>
    <m/>
    <m/>
    <m/>
    <m/>
    <m/>
    <m/>
    <m/>
    <s v="GA04T 0901"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s v="RTA/BIC/SCP/201300024"/>
    <m/>
    <m/>
    <m/>
    <m/>
    <m/>
    <m/>
    <m/>
    <s v="GA04T 6021"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s v="BICH/134/10"/>
    <m/>
    <m/>
    <m/>
    <m/>
    <m/>
    <m/>
    <m/>
    <s v="GA04T 1908"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s v="BICH/59/04"/>
    <m/>
    <m/>
    <m/>
    <m/>
    <m/>
    <m/>
    <m/>
    <s v="GA01U 2309"/>
    <m/>
    <m/>
    <m/>
    <x v="83"/>
    <m/>
    <m/>
    <m/>
    <m/>
    <m/>
    <d v="1899-12-30T07:30:00"/>
    <m/>
    <m/>
    <m/>
    <m/>
    <e v="#NAME?"/>
  </r>
  <r>
    <m/>
    <m/>
    <m/>
    <m/>
    <m/>
    <m/>
    <m/>
    <m/>
    <m/>
    <m/>
    <m/>
    <m/>
    <x v="9"/>
    <m/>
    <m/>
    <m/>
    <m/>
    <m/>
    <d v="1899-12-30T07:45:00"/>
    <m/>
    <m/>
    <m/>
    <m/>
    <e v="#NAME?"/>
  </r>
  <r>
    <m/>
    <m/>
    <m/>
    <m/>
    <m/>
    <m/>
    <m/>
    <m/>
    <m/>
    <m/>
    <m/>
    <m/>
    <x v="28"/>
    <m/>
    <m/>
    <m/>
    <m/>
    <m/>
    <d v="1899-12-30T09:25:00"/>
    <m/>
    <m/>
    <m/>
    <m/>
    <e v="#NAME?"/>
  </r>
  <r>
    <m/>
    <m/>
    <m/>
    <m/>
    <m/>
    <m/>
    <m/>
    <m/>
    <m/>
    <m/>
    <m/>
    <m/>
    <x v="9"/>
    <m/>
    <m/>
    <m/>
    <m/>
    <m/>
    <d v="1899-12-30T11:05:00"/>
    <m/>
    <m/>
    <m/>
    <m/>
    <e v="#NAME?"/>
  </r>
  <r>
    <m/>
    <m/>
    <m/>
    <m/>
    <m/>
    <m/>
    <m/>
    <m/>
    <m/>
    <m/>
    <m/>
    <m/>
    <x v="28"/>
    <m/>
    <m/>
    <m/>
    <m/>
    <m/>
    <d v="1899-12-30T13:15:00"/>
    <m/>
    <m/>
    <m/>
    <m/>
    <e v="#NAME?"/>
  </r>
  <r>
    <m/>
    <m/>
    <m/>
    <m/>
    <m/>
    <m/>
    <m/>
    <m/>
    <m/>
    <m/>
    <m/>
    <m/>
    <x v="9"/>
    <m/>
    <m/>
    <m/>
    <m/>
    <m/>
    <d v="1899-12-30T15:05:00"/>
    <m/>
    <m/>
    <m/>
    <m/>
    <e v="#NAME?"/>
  </r>
  <r>
    <m/>
    <m/>
    <m/>
    <m/>
    <m/>
    <m/>
    <m/>
    <m/>
    <m/>
    <m/>
    <m/>
    <m/>
    <x v="28"/>
    <m/>
    <m/>
    <m/>
    <m/>
    <m/>
    <d v="1899-12-30T18:55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s v="RTA/BIC/TMP/202000035"/>
    <m/>
    <m/>
    <m/>
    <m/>
    <m/>
    <m/>
    <m/>
    <s v="GA01U 2065"/>
    <m/>
    <m/>
    <m/>
    <x v="84"/>
    <s v="Bagwada"/>
    <m/>
    <m/>
    <m/>
    <m/>
    <d v="1899-12-30T06:45:00"/>
    <m/>
    <m/>
    <m/>
    <m/>
    <e v="#NAME?"/>
  </r>
  <r>
    <m/>
    <m/>
    <m/>
    <m/>
    <m/>
    <m/>
    <m/>
    <m/>
    <m/>
    <m/>
    <m/>
    <m/>
    <x v="85"/>
    <s v="Sarvan"/>
    <m/>
    <m/>
    <m/>
    <m/>
    <d v="1899-12-30T07:40:00"/>
    <m/>
    <m/>
    <m/>
    <m/>
    <e v="#NAME?"/>
  </r>
  <r>
    <m/>
    <m/>
    <m/>
    <m/>
    <m/>
    <m/>
    <m/>
    <m/>
    <m/>
    <m/>
    <m/>
    <m/>
    <x v="86"/>
    <m/>
    <m/>
    <m/>
    <m/>
    <m/>
    <d v="1899-12-30T09:30:00"/>
    <m/>
    <m/>
    <m/>
    <m/>
    <e v="#NAME?"/>
  </r>
  <r>
    <m/>
    <m/>
    <m/>
    <m/>
    <m/>
    <m/>
    <m/>
    <m/>
    <m/>
    <m/>
    <m/>
    <m/>
    <x v="4"/>
    <m/>
    <m/>
    <m/>
    <m/>
    <m/>
    <d v="1899-12-30T09:15:00"/>
    <m/>
    <m/>
    <m/>
    <m/>
    <e v="#NAME?"/>
  </r>
  <r>
    <m/>
    <m/>
    <m/>
    <m/>
    <m/>
    <m/>
    <m/>
    <m/>
    <m/>
    <m/>
    <m/>
    <m/>
    <x v="85"/>
    <m/>
    <m/>
    <m/>
    <m/>
    <m/>
    <d v="1899-12-30T10:20:00"/>
    <m/>
    <m/>
    <m/>
    <m/>
    <e v="#NAME?"/>
  </r>
  <r>
    <m/>
    <m/>
    <m/>
    <m/>
    <m/>
    <m/>
    <m/>
    <m/>
    <m/>
    <m/>
    <m/>
    <m/>
    <x v="4"/>
    <m/>
    <m/>
    <m/>
    <m/>
    <m/>
    <d v="1899-12-30T12:00:00"/>
    <m/>
    <m/>
    <m/>
    <m/>
    <e v="#NAME?"/>
  </r>
  <r>
    <m/>
    <m/>
    <m/>
    <m/>
    <m/>
    <m/>
    <m/>
    <m/>
    <m/>
    <m/>
    <m/>
    <m/>
    <x v="86"/>
    <m/>
    <m/>
    <m/>
    <m/>
    <m/>
    <d v="1899-12-30T13:20:00"/>
    <m/>
    <m/>
    <m/>
    <m/>
    <e v="#NAME?"/>
  </r>
  <r>
    <m/>
    <m/>
    <m/>
    <m/>
    <m/>
    <m/>
    <m/>
    <m/>
    <m/>
    <m/>
    <m/>
    <m/>
    <x v="85"/>
    <m/>
    <m/>
    <m/>
    <m/>
    <m/>
    <d v="1899-12-30T14:00:00"/>
    <m/>
    <m/>
    <m/>
    <m/>
    <e v="#NAME?"/>
  </r>
  <r>
    <m/>
    <m/>
    <m/>
    <m/>
    <m/>
    <m/>
    <m/>
    <m/>
    <m/>
    <m/>
    <m/>
    <m/>
    <x v="4"/>
    <m/>
    <m/>
    <m/>
    <m/>
    <m/>
    <d v="1899-12-30T17:15:00"/>
    <m/>
    <m/>
    <m/>
    <m/>
    <e v="#NAME?"/>
  </r>
  <r>
    <m/>
    <m/>
    <m/>
    <m/>
    <m/>
    <m/>
    <m/>
    <m/>
    <m/>
    <m/>
    <m/>
    <m/>
    <x v="85"/>
    <s v="Sarvan"/>
    <m/>
    <m/>
    <m/>
    <m/>
    <d v="1899-12-30T18:45:00"/>
    <m/>
    <m/>
    <m/>
    <m/>
    <e v="#NAME?"/>
  </r>
  <r>
    <s v="RTA/BIC/SCP/201300022"/>
    <m/>
    <m/>
    <m/>
    <m/>
    <m/>
    <m/>
    <m/>
    <s v="GA01U 3565"/>
    <m/>
    <m/>
    <m/>
    <x v="62"/>
    <m/>
    <m/>
    <m/>
    <m/>
    <s v="Ponda"/>
    <d v="1899-12-30T06:20:00"/>
    <m/>
    <m/>
    <m/>
    <m/>
    <e v="#NAME?"/>
  </r>
  <r>
    <m/>
    <m/>
    <m/>
    <m/>
    <m/>
    <m/>
    <m/>
    <m/>
    <m/>
    <m/>
    <m/>
    <m/>
    <x v="28"/>
    <m/>
    <m/>
    <m/>
    <m/>
    <s v="Menkurem"/>
    <d v="1899-12-30T08:55:00"/>
    <m/>
    <m/>
    <m/>
    <m/>
    <e v="#NAME?"/>
  </r>
  <r>
    <m/>
    <m/>
    <m/>
    <m/>
    <m/>
    <m/>
    <m/>
    <m/>
    <m/>
    <m/>
    <m/>
    <m/>
    <x v="62"/>
    <m/>
    <m/>
    <m/>
    <m/>
    <s v="Ponda"/>
    <d v="1899-12-30T13:00:00"/>
    <m/>
    <m/>
    <m/>
    <m/>
    <e v="#NAME?"/>
  </r>
  <r>
    <m/>
    <m/>
    <m/>
    <m/>
    <m/>
    <m/>
    <m/>
    <m/>
    <m/>
    <m/>
    <m/>
    <m/>
    <x v="28"/>
    <m/>
    <m/>
    <m/>
    <m/>
    <s v="Menkurem"/>
    <d v="1899-12-30T16:10:00"/>
    <m/>
    <m/>
    <m/>
    <m/>
    <e v="#NAME?"/>
  </r>
  <r>
    <s v="BICH/180/13"/>
    <m/>
    <m/>
    <m/>
    <m/>
    <m/>
    <m/>
    <m/>
    <s v="GA04T 7516"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s v="RTA/BIC/TP/201700051"/>
    <m/>
    <m/>
    <m/>
    <m/>
    <m/>
    <m/>
    <m/>
    <s v="GA03N 8501"/>
    <m/>
    <m/>
    <m/>
    <x v="87"/>
    <m/>
    <m/>
    <m/>
    <m/>
    <s v="Panaji"/>
    <d v="1899-12-30T07:45:00"/>
    <m/>
    <m/>
    <m/>
    <m/>
    <e v="#NAME?"/>
  </r>
  <r>
    <m/>
    <m/>
    <m/>
    <m/>
    <m/>
    <m/>
    <m/>
    <m/>
    <m/>
    <m/>
    <m/>
    <m/>
    <x v="8"/>
    <m/>
    <m/>
    <m/>
    <m/>
    <s v="Morlem Colony"/>
    <d v="1899-12-30T12:00:00"/>
    <m/>
    <m/>
    <m/>
    <m/>
    <e v="#NAME?"/>
  </r>
  <r>
    <m/>
    <m/>
    <m/>
    <m/>
    <m/>
    <m/>
    <m/>
    <m/>
    <m/>
    <m/>
    <m/>
    <m/>
    <x v="87"/>
    <m/>
    <m/>
    <m/>
    <m/>
    <s v="Panaji"/>
    <d v="1899-12-30T14:45:00"/>
    <m/>
    <m/>
    <m/>
    <m/>
    <e v="#NAME?"/>
  </r>
  <r>
    <m/>
    <m/>
    <m/>
    <m/>
    <m/>
    <m/>
    <m/>
    <m/>
    <m/>
    <m/>
    <m/>
    <m/>
    <x v="8"/>
    <m/>
    <m/>
    <m/>
    <m/>
    <s v="Morlem Colony"/>
    <d v="1899-12-30T17:25:00"/>
    <m/>
    <m/>
    <m/>
    <m/>
    <e v="#NAME?"/>
  </r>
  <r>
    <s v="RTA/BIC/TP/201800309"/>
    <m/>
    <m/>
    <m/>
    <m/>
    <m/>
    <m/>
    <m/>
    <s v="GA01U 2186"/>
    <m/>
    <m/>
    <m/>
    <x v="88"/>
    <m/>
    <m/>
    <m/>
    <m/>
    <m/>
    <d v="1899-12-30T08:00:00"/>
    <m/>
    <m/>
    <m/>
    <m/>
    <e v="#NAME?"/>
  </r>
  <r>
    <m/>
    <m/>
    <m/>
    <m/>
    <m/>
    <m/>
    <m/>
    <m/>
    <m/>
    <m/>
    <m/>
    <m/>
    <x v="89"/>
    <m/>
    <m/>
    <m/>
    <m/>
    <m/>
    <d v="1899-12-30T08:15:00"/>
    <m/>
    <m/>
    <m/>
    <m/>
    <e v="#NAME?"/>
  </r>
  <r>
    <m/>
    <m/>
    <m/>
    <m/>
    <m/>
    <m/>
    <m/>
    <m/>
    <m/>
    <m/>
    <m/>
    <m/>
    <x v="1"/>
    <m/>
    <m/>
    <m/>
    <m/>
    <m/>
    <d v="1899-12-30T09:10:00"/>
    <m/>
    <m/>
    <m/>
    <m/>
    <e v="#NAME?"/>
  </r>
  <r>
    <m/>
    <m/>
    <m/>
    <m/>
    <m/>
    <m/>
    <m/>
    <m/>
    <m/>
    <m/>
    <m/>
    <m/>
    <x v="89"/>
    <m/>
    <m/>
    <m/>
    <m/>
    <m/>
    <d v="1899-12-30T09:50:00"/>
    <m/>
    <m/>
    <m/>
    <m/>
    <e v="#NAME?"/>
  </r>
  <r>
    <m/>
    <m/>
    <m/>
    <m/>
    <m/>
    <m/>
    <m/>
    <m/>
    <m/>
    <m/>
    <m/>
    <m/>
    <x v="1"/>
    <m/>
    <m/>
    <m/>
    <m/>
    <m/>
    <d v="1899-12-30T10:50:00"/>
    <m/>
    <m/>
    <m/>
    <m/>
    <e v="#NAME?"/>
  </r>
  <r>
    <m/>
    <m/>
    <m/>
    <m/>
    <m/>
    <m/>
    <m/>
    <m/>
    <m/>
    <m/>
    <m/>
    <m/>
    <x v="89"/>
    <m/>
    <m/>
    <m/>
    <m/>
    <m/>
    <d v="1899-12-30T11:50:00"/>
    <m/>
    <m/>
    <m/>
    <m/>
    <e v="#NAME?"/>
  </r>
  <r>
    <m/>
    <m/>
    <m/>
    <m/>
    <m/>
    <m/>
    <m/>
    <m/>
    <m/>
    <m/>
    <m/>
    <m/>
    <x v="1"/>
    <m/>
    <m/>
    <m/>
    <m/>
    <s v="Murdi"/>
    <d v="1899-12-30T13:45:00"/>
    <m/>
    <m/>
    <m/>
    <m/>
    <e v="#NAME?"/>
  </r>
  <r>
    <m/>
    <m/>
    <m/>
    <m/>
    <m/>
    <m/>
    <m/>
    <m/>
    <m/>
    <m/>
    <m/>
    <m/>
    <x v="89"/>
    <m/>
    <m/>
    <m/>
    <m/>
    <m/>
    <d v="1899-12-30T15:10:00"/>
    <m/>
    <m/>
    <m/>
    <m/>
    <e v="#NAME?"/>
  </r>
  <r>
    <m/>
    <m/>
    <m/>
    <m/>
    <m/>
    <m/>
    <m/>
    <m/>
    <m/>
    <m/>
    <m/>
    <m/>
    <x v="1"/>
    <m/>
    <m/>
    <m/>
    <m/>
    <m/>
    <d v="1899-12-30T16:00:00"/>
    <m/>
    <m/>
    <m/>
    <m/>
    <e v="#NAME?"/>
  </r>
  <r>
    <m/>
    <m/>
    <m/>
    <m/>
    <m/>
    <m/>
    <m/>
    <m/>
    <m/>
    <m/>
    <m/>
    <m/>
    <x v="89"/>
    <m/>
    <m/>
    <m/>
    <m/>
    <m/>
    <d v="1899-12-30T16:50:00"/>
    <m/>
    <m/>
    <m/>
    <m/>
    <e v="#NAME?"/>
  </r>
  <r>
    <m/>
    <m/>
    <m/>
    <m/>
    <m/>
    <m/>
    <m/>
    <m/>
    <m/>
    <m/>
    <m/>
    <m/>
    <x v="1"/>
    <m/>
    <m/>
    <m/>
    <m/>
    <s v="Saptakoteshwar"/>
    <d v="1899-12-30T18:00:00"/>
    <m/>
    <m/>
    <m/>
    <m/>
    <e v="#NAME?"/>
  </r>
  <r>
    <s v="ADT/04/BIC/RTA/821"/>
    <m/>
    <m/>
    <m/>
    <m/>
    <m/>
    <m/>
    <m/>
    <s v="GA04T 4397"/>
    <m/>
    <m/>
    <m/>
    <x v="90"/>
    <m/>
    <m/>
    <m/>
    <m/>
    <m/>
    <d v="1899-12-30T07:10:00"/>
    <m/>
    <m/>
    <m/>
    <m/>
    <e v="#NAME?"/>
  </r>
  <r>
    <m/>
    <m/>
    <m/>
    <m/>
    <m/>
    <m/>
    <m/>
    <m/>
    <m/>
    <m/>
    <m/>
    <m/>
    <x v="8"/>
    <m/>
    <m/>
    <m/>
    <m/>
    <m/>
    <d v="1899-12-30T09:20:00"/>
    <m/>
    <m/>
    <m/>
    <m/>
    <e v="#NAME?"/>
  </r>
  <r>
    <m/>
    <m/>
    <m/>
    <m/>
    <m/>
    <m/>
    <m/>
    <m/>
    <m/>
    <m/>
    <m/>
    <m/>
    <x v="1"/>
    <m/>
    <m/>
    <m/>
    <m/>
    <m/>
    <d v="1899-12-30T12:00:00"/>
    <m/>
    <m/>
    <m/>
    <m/>
    <e v="#NAME?"/>
  </r>
  <r>
    <m/>
    <m/>
    <m/>
    <m/>
    <m/>
    <m/>
    <m/>
    <m/>
    <m/>
    <m/>
    <m/>
    <m/>
    <x v="90"/>
    <m/>
    <m/>
    <m/>
    <m/>
    <m/>
    <d v="1899-12-30T12:45:00"/>
    <m/>
    <m/>
    <m/>
    <m/>
    <e v="#NAME?"/>
  </r>
  <r>
    <m/>
    <m/>
    <m/>
    <m/>
    <m/>
    <m/>
    <m/>
    <m/>
    <m/>
    <m/>
    <m/>
    <m/>
    <x v="1"/>
    <m/>
    <m/>
    <m/>
    <m/>
    <m/>
    <d v="1899-12-30T13:30:00"/>
    <m/>
    <m/>
    <m/>
    <m/>
    <e v="#NAME?"/>
  </r>
  <r>
    <m/>
    <m/>
    <m/>
    <m/>
    <m/>
    <m/>
    <m/>
    <m/>
    <m/>
    <m/>
    <m/>
    <m/>
    <x v="90"/>
    <m/>
    <m/>
    <m/>
    <m/>
    <m/>
    <d v="1899-12-30T14:20:00"/>
    <m/>
    <m/>
    <m/>
    <m/>
    <e v="#NAME?"/>
  </r>
  <r>
    <m/>
    <m/>
    <m/>
    <m/>
    <m/>
    <m/>
    <m/>
    <m/>
    <m/>
    <m/>
    <m/>
    <m/>
    <x v="8"/>
    <m/>
    <m/>
    <m/>
    <m/>
    <m/>
    <d v="1899-12-30T17:00:00"/>
    <m/>
    <m/>
    <m/>
    <m/>
    <e v="#NAME?"/>
  </r>
  <r>
    <m/>
    <m/>
    <m/>
    <m/>
    <m/>
    <m/>
    <m/>
    <m/>
    <m/>
    <m/>
    <m/>
    <m/>
    <x v="1"/>
    <m/>
    <m/>
    <m/>
    <m/>
    <s v="Noroa"/>
    <d v="1899-12-30T18:50:00"/>
    <m/>
    <m/>
    <m/>
    <m/>
    <e v="#NAME?"/>
  </r>
  <r>
    <s v="BICH/7/2000"/>
    <m/>
    <m/>
    <m/>
    <m/>
    <m/>
    <m/>
    <m/>
    <s v="GA01U 3279"/>
    <m/>
    <m/>
    <m/>
    <x v="54"/>
    <m/>
    <m/>
    <m/>
    <m/>
    <s v="Bicholim "/>
    <d v="1899-12-30T07:00:00"/>
    <m/>
    <m/>
    <m/>
    <m/>
    <e v="#NAME?"/>
  </r>
  <r>
    <m/>
    <m/>
    <m/>
    <m/>
    <m/>
    <m/>
    <m/>
    <m/>
    <m/>
    <m/>
    <m/>
    <m/>
    <x v="5"/>
    <m/>
    <m/>
    <m/>
    <m/>
    <s v="Ponda"/>
    <d v="1899-12-30T08:00:00"/>
    <m/>
    <m/>
    <m/>
    <m/>
    <e v="#NAME?"/>
  </r>
  <r>
    <m/>
    <m/>
    <m/>
    <m/>
    <m/>
    <m/>
    <m/>
    <m/>
    <m/>
    <m/>
    <m/>
    <m/>
    <x v="28"/>
    <m/>
    <m/>
    <m/>
    <m/>
    <s v="Bicholim "/>
    <d v="1899-12-30T10:00:00"/>
    <m/>
    <m/>
    <m/>
    <m/>
    <e v="#NAME?"/>
  </r>
  <r>
    <m/>
    <m/>
    <m/>
    <m/>
    <m/>
    <m/>
    <m/>
    <m/>
    <m/>
    <m/>
    <m/>
    <m/>
    <x v="1"/>
    <m/>
    <m/>
    <m/>
    <m/>
    <s v="Ponda"/>
    <d v="1899-12-30T12:30:00"/>
    <m/>
    <m/>
    <m/>
    <m/>
    <e v="#NAME?"/>
  </r>
  <r>
    <m/>
    <m/>
    <m/>
    <m/>
    <m/>
    <m/>
    <m/>
    <m/>
    <m/>
    <m/>
    <m/>
    <m/>
    <x v="48"/>
    <m/>
    <m/>
    <m/>
    <m/>
    <s v="Bicholim "/>
    <d v="1899-12-30T15:30:00"/>
    <m/>
    <m/>
    <m/>
    <m/>
    <e v="#NAME?"/>
  </r>
  <r>
    <m/>
    <m/>
    <m/>
    <m/>
    <m/>
    <m/>
    <m/>
    <m/>
    <m/>
    <m/>
    <m/>
    <m/>
    <x v="1"/>
    <m/>
    <m/>
    <m/>
    <m/>
    <s v="Ponda"/>
    <d v="1899-12-30T17:30:00"/>
    <m/>
    <m/>
    <m/>
    <m/>
    <e v="#NAME?"/>
  </r>
  <r>
    <m/>
    <m/>
    <m/>
    <m/>
    <m/>
    <m/>
    <m/>
    <m/>
    <m/>
    <m/>
    <m/>
    <m/>
    <x v="48"/>
    <m/>
    <m/>
    <m/>
    <m/>
    <m/>
    <d v="1899-12-30T19:30:00"/>
    <m/>
    <m/>
    <m/>
    <m/>
    <e v="#NAME?"/>
  </r>
  <r>
    <s v="RTA/BIC/SCP/201300014"/>
    <m/>
    <m/>
    <m/>
    <m/>
    <m/>
    <m/>
    <m/>
    <s v="GA01W 4321"/>
    <m/>
    <m/>
    <m/>
    <x v="54"/>
    <m/>
    <m/>
    <m/>
    <m/>
    <m/>
    <d v="1899-12-30T06:35:00"/>
    <m/>
    <m/>
    <m/>
    <m/>
    <e v="#NAME?"/>
  </r>
  <r>
    <m/>
    <m/>
    <m/>
    <m/>
    <m/>
    <m/>
    <m/>
    <m/>
    <m/>
    <m/>
    <m/>
    <m/>
    <x v="48"/>
    <m/>
    <m/>
    <m/>
    <m/>
    <s v="Bicholim"/>
    <d v="1899-12-30T07:35:00"/>
    <m/>
    <m/>
    <m/>
    <m/>
    <e v="#NAME?"/>
  </r>
  <r>
    <m/>
    <m/>
    <m/>
    <m/>
    <m/>
    <m/>
    <m/>
    <m/>
    <m/>
    <m/>
    <m/>
    <m/>
    <x v="1"/>
    <m/>
    <m/>
    <m/>
    <m/>
    <s v="Ponda "/>
    <d v="1899-12-30T09:30:00"/>
    <m/>
    <m/>
    <m/>
    <m/>
    <e v="#NAME?"/>
  </r>
  <r>
    <m/>
    <m/>
    <m/>
    <m/>
    <m/>
    <m/>
    <m/>
    <m/>
    <m/>
    <m/>
    <m/>
    <m/>
    <x v="48"/>
    <m/>
    <m/>
    <m/>
    <m/>
    <s v="Bicholim"/>
    <d v="1899-12-30T12:40:00"/>
    <m/>
    <m/>
    <m/>
    <m/>
    <e v="#NAME?"/>
  </r>
  <r>
    <m/>
    <m/>
    <m/>
    <m/>
    <m/>
    <m/>
    <m/>
    <m/>
    <m/>
    <m/>
    <m/>
    <m/>
    <x v="1"/>
    <m/>
    <m/>
    <m/>
    <m/>
    <s v="Ponda "/>
    <d v="1899-12-30T15:40:00"/>
    <m/>
    <m/>
    <m/>
    <m/>
    <e v="#NAME?"/>
  </r>
  <r>
    <m/>
    <m/>
    <m/>
    <m/>
    <m/>
    <m/>
    <m/>
    <m/>
    <m/>
    <m/>
    <m/>
    <m/>
    <x v="48"/>
    <m/>
    <m/>
    <m/>
    <m/>
    <m/>
    <d v="1899-12-30T18:00:00"/>
    <m/>
    <m/>
    <m/>
    <m/>
    <e v="#NAME?"/>
  </r>
  <r>
    <s v="RTA/BIC/SCP/201500008"/>
    <m/>
    <m/>
    <m/>
    <m/>
    <m/>
    <m/>
    <m/>
    <s v="GA01U 4121"/>
    <m/>
    <m/>
    <m/>
    <x v="54"/>
    <m/>
    <m/>
    <m/>
    <m/>
    <m/>
    <d v="1899-12-30T06:20:00"/>
    <m/>
    <m/>
    <m/>
    <m/>
    <e v="#NAME?"/>
  </r>
  <r>
    <m/>
    <m/>
    <m/>
    <m/>
    <m/>
    <m/>
    <m/>
    <m/>
    <m/>
    <m/>
    <m/>
    <m/>
    <x v="5"/>
    <m/>
    <m/>
    <m/>
    <m/>
    <m/>
    <d v="1899-12-30T07:25:00"/>
    <m/>
    <m/>
    <m/>
    <m/>
    <e v="#NAME?"/>
  </r>
  <r>
    <m/>
    <m/>
    <m/>
    <m/>
    <m/>
    <m/>
    <m/>
    <m/>
    <m/>
    <m/>
    <m/>
    <m/>
    <x v="28"/>
    <m/>
    <m/>
    <m/>
    <m/>
    <m/>
    <d v="1899-12-30T10:40:00"/>
    <m/>
    <m/>
    <m/>
    <m/>
    <e v="#NAME?"/>
  </r>
  <r>
    <m/>
    <m/>
    <m/>
    <m/>
    <m/>
    <m/>
    <m/>
    <m/>
    <m/>
    <m/>
    <m/>
    <m/>
    <x v="48"/>
    <m/>
    <m/>
    <m/>
    <m/>
    <m/>
    <d v="1899-12-30T13:00:00"/>
    <m/>
    <m/>
    <m/>
    <m/>
    <e v="#NAME?"/>
  </r>
  <r>
    <m/>
    <m/>
    <m/>
    <m/>
    <m/>
    <m/>
    <m/>
    <m/>
    <m/>
    <m/>
    <m/>
    <m/>
    <x v="1"/>
    <m/>
    <m/>
    <m/>
    <m/>
    <m/>
    <d v="1899-12-30T16:00:00"/>
    <m/>
    <m/>
    <m/>
    <m/>
    <e v="#NAME?"/>
  </r>
  <r>
    <m/>
    <m/>
    <m/>
    <m/>
    <m/>
    <m/>
    <m/>
    <m/>
    <m/>
    <m/>
    <m/>
    <m/>
    <x v="48"/>
    <m/>
    <m/>
    <m/>
    <m/>
    <m/>
    <d v="1899-12-30T18:05:00"/>
    <m/>
    <m/>
    <m/>
    <m/>
    <e v="#NAME?"/>
  </r>
  <r>
    <s v="RTA/BIC/SCP/201300026"/>
    <m/>
    <m/>
    <m/>
    <m/>
    <m/>
    <m/>
    <m/>
    <s v="GA01U 4993"/>
    <m/>
    <m/>
    <m/>
    <x v="16"/>
    <m/>
    <m/>
    <m/>
    <m/>
    <m/>
    <d v="1899-12-30T08:45:00"/>
    <m/>
    <m/>
    <m/>
    <m/>
    <e v="#NAME?"/>
  </r>
  <r>
    <m/>
    <m/>
    <m/>
    <m/>
    <m/>
    <m/>
    <m/>
    <m/>
    <m/>
    <m/>
    <m/>
    <m/>
    <x v="9"/>
    <m/>
    <m/>
    <m/>
    <m/>
    <m/>
    <d v="1899-12-30T10:15:00"/>
    <m/>
    <m/>
    <m/>
    <m/>
    <e v="#NAME?"/>
  </r>
  <r>
    <m/>
    <m/>
    <m/>
    <m/>
    <m/>
    <m/>
    <m/>
    <m/>
    <m/>
    <m/>
    <m/>
    <m/>
    <x v="91"/>
    <m/>
    <m/>
    <m/>
    <m/>
    <m/>
    <d v="1899-12-30T11:15:00"/>
    <m/>
    <m/>
    <m/>
    <m/>
    <e v="#NAME?"/>
  </r>
  <r>
    <m/>
    <m/>
    <m/>
    <m/>
    <m/>
    <m/>
    <m/>
    <m/>
    <m/>
    <m/>
    <m/>
    <m/>
    <x v="16"/>
    <m/>
    <m/>
    <m/>
    <m/>
    <m/>
    <d v="1899-12-30T12:00:00"/>
    <m/>
    <m/>
    <m/>
    <m/>
    <e v="#NAME?"/>
  </r>
  <r>
    <m/>
    <m/>
    <m/>
    <m/>
    <m/>
    <m/>
    <m/>
    <m/>
    <m/>
    <m/>
    <m/>
    <m/>
    <x v="9"/>
    <m/>
    <m/>
    <m/>
    <m/>
    <m/>
    <d v="1899-12-30T15:30:00"/>
    <m/>
    <m/>
    <m/>
    <m/>
    <e v="#NAME?"/>
  </r>
  <r>
    <m/>
    <m/>
    <m/>
    <m/>
    <m/>
    <m/>
    <m/>
    <m/>
    <m/>
    <m/>
    <m/>
    <m/>
    <x v="91"/>
    <m/>
    <m/>
    <m/>
    <m/>
    <m/>
    <d v="1899-12-30T16:45:00"/>
    <m/>
    <m/>
    <m/>
    <m/>
    <e v="#NAME?"/>
  </r>
  <r>
    <m/>
    <m/>
    <m/>
    <m/>
    <m/>
    <m/>
    <m/>
    <m/>
    <m/>
    <m/>
    <m/>
    <m/>
    <x v="16"/>
    <m/>
    <m/>
    <m/>
    <m/>
    <m/>
    <d v="1899-12-30T18:30:00"/>
    <m/>
    <m/>
    <m/>
    <m/>
    <e v="#NAME?"/>
  </r>
  <r>
    <s v="GDPSV/1626/90"/>
    <m/>
    <m/>
    <m/>
    <m/>
    <m/>
    <m/>
    <m/>
    <s v="GA04T-4254"/>
    <m/>
    <m/>
    <m/>
    <x v="92"/>
    <m/>
    <m/>
    <m/>
    <m/>
    <s v="Sarmanas"/>
    <d v="1899-12-30T07:00:00"/>
    <m/>
    <m/>
    <m/>
    <m/>
    <e v="#NAME?"/>
  </r>
  <r>
    <m/>
    <m/>
    <m/>
    <m/>
    <m/>
    <m/>
    <m/>
    <m/>
    <m/>
    <m/>
    <m/>
    <m/>
    <x v="84"/>
    <m/>
    <m/>
    <m/>
    <m/>
    <s v="Bicholim"/>
    <d v="1899-12-30T07:15:00"/>
    <m/>
    <m/>
    <m/>
    <m/>
    <e v="#NAME?"/>
  </r>
  <r>
    <m/>
    <m/>
    <m/>
    <m/>
    <m/>
    <m/>
    <m/>
    <m/>
    <m/>
    <m/>
    <m/>
    <m/>
    <x v="1"/>
    <m/>
    <m/>
    <m/>
    <m/>
    <s v="Pilgao"/>
    <d v="1899-12-30T07:30:00"/>
    <m/>
    <m/>
    <m/>
    <m/>
    <e v="#NAME?"/>
  </r>
  <r>
    <m/>
    <m/>
    <m/>
    <m/>
    <m/>
    <m/>
    <m/>
    <m/>
    <m/>
    <m/>
    <m/>
    <m/>
    <x v="92"/>
    <m/>
    <m/>
    <m/>
    <m/>
    <s v="Bicholim"/>
    <d v="1899-12-30T07:45:00"/>
    <m/>
    <m/>
    <m/>
    <m/>
    <e v="#NAME?"/>
  </r>
  <r>
    <m/>
    <m/>
    <m/>
    <m/>
    <m/>
    <m/>
    <m/>
    <m/>
    <m/>
    <m/>
    <m/>
    <m/>
    <x v="1"/>
    <m/>
    <m/>
    <m/>
    <m/>
    <s v="Pilgao"/>
    <d v="1899-12-30T08:05:00"/>
    <m/>
    <m/>
    <m/>
    <m/>
    <e v="#NAME?"/>
  </r>
  <r>
    <m/>
    <m/>
    <m/>
    <m/>
    <m/>
    <m/>
    <m/>
    <m/>
    <m/>
    <m/>
    <m/>
    <m/>
    <x v="92"/>
    <m/>
    <m/>
    <m/>
    <m/>
    <s v="Bicholim"/>
    <d v="1899-12-30T08:35:00"/>
    <m/>
    <m/>
    <m/>
    <m/>
    <e v="#NAME?"/>
  </r>
  <r>
    <m/>
    <m/>
    <m/>
    <m/>
    <m/>
    <m/>
    <m/>
    <m/>
    <m/>
    <m/>
    <m/>
    <m/>
    <x v="1"/>
    <m/>
    <m/>
    <m/>
    <m/>
    <s v="Pilgao"/>
    <d v="1899-12-30T09:00:00"/>
    <m/>
    <m/>
    <m/>
    <m/>
    <e v="#NAME?"/>
  </r>
  <r>
    <m/>
    <m/>
    <m/>
    <m/>
    <m/>
    <m/>
    <m/>
    <m/>
    <m/>
    <m/>
    <m/>
    <m/>
    <x v="92"/>
    <m/>
    <m/>
    <m/>
    <m/>
    <s v="Bicholim"/>
    <d v="1899-12-30T09:45:00"/>
    <m/>
    <m/>
    <m/>
    <m/>
    <e v="#NAME?"/>
  </r>
  <r>
    <m/>
    <m/>
    <m/>
    <m/>
    <m/>
    <m/>
    <m/>
    <m/>
    <m/>
    <m/>
    <m/>
    <m/>
    <x v="92"/>
    <m/>
    <m/>
    <m/>
    <m/>
    <s v="Pilgao"/>
    <d v="1899-12-30T11:35:00"/>
    <m/>
    <m/>
    <m/>
    <m/>
    <e v="#NAME?"/>
  </r>
  <r>
    <m/>
    <m/>
    <m/>
    <m/>
    <m/>
    <m/>
    <m/>
    <m/>
    <m/>
    <m/>
    <m/>
    <m/>
    <x v="1"/>
    <m/>
    <m/>
    <m/>
    <m/>
    <s v="Pilgao"/>
    <d v="1899-12-30T10:40:00"/>
    <m/>
    <m/>
    <m/>
    <m/>
    <e v="#NAME?"/>
  </r>
  <r>
    <m/>
    <m/>
    <m/>
    <m/>
    <m/>
    <m/>
    <m/>
    <m/>
    <m/>
    <m/>
    <m/>
    <m/>
    <x v="92"/>
    <m/>
    <m/>
    <m/>
    <m/>
    <s v="Bicholim"/>
    <d v="1899-12-30T11:45:00"/>
    <m/>
    <m/>
    <m/>
    <m/>
    <e v="#NAME?"/>
  </r>
  <r>
    <m/>
    <m/>
    <m/>
    <m/>
    <m/>
    <m/>
    <m/>
    <m/>
    <m/>
    <m/>
    <m/>
    <m/>
    <x v="1"/>
    <m/>
    <m/>
    <m/>
    <m/>
    <s v="Pilgao"/>
    <d v="1899-12-30T12:00:00"/>
    <m/>
    <m/>
    <m/>
    <m/>
    <e v="#NAME?"/>
  </r>
  <r>
    <m/>
    <m/>
    <m/>
    <m/>
    <m/>
    <m/>
    <m/>
    <m/>
    <m/>
    <m/>
    <m/>
    <m/>
    <x v="92"/>
    <m/>
    <m/>
    <m/>
    <m/>
    <s v="Bicholim"/>
    <d v="1899-12-30T12:30:00"/>
    <m/>
    <m/>
    <m/>
    <m/>
    <e v="#NAME?"/>
  </r>
  <r>
    <m/>
    <m/>
    <m/>
    <m/>
    <m/>
    <m/>
    <m/>
    <m/>
    <m/>
    <m/>
    <m/>
    <m/>
    <x v="1"/>
    <m/>
    <m/>
    <m/>
    <m/>
    <s v="Pilgao"/>
    <d v="1899-12-30T13:05:00"/>
    <m/>
    <m/>
    <m/>
    <m/>
    <e v="#NAME?"/>
  </r>
  <r>
    <m/>
    <m/>
    <m/>
    <m/>
    <m/>
    <m/>
    <m/>
    <m/>
    <m/>
    <m/>
    <m/>
    <m/>
    <x v="92"/>
    <m/>
    <m/>
    <m/>
    <m/>
    <s v="Bicholim"/>
    <d v="1899-12-30T14:15:00"/>
    <m/>
    <m/>
    <m/>
    <m/>
    <e v="#NAME?"/>
  </r>
  <r>
    <m/>
    <m/>
    <m/>
    <m/>
    <m/>
    <m/>
    <m/>
    <m/>
    <m/>
    <m/>
    <m/>
    <m/>
    <x v="1"/>
    <m/>
    <m/>
    <m/>
    <m/>
    <s v="Pilgao"/>
    <d v="1899-12-30T14:30:00"/>
    <m/>
    <m/>
    <m/>
    <m/>
    <e v="#NAME?"/>
  </r>
  <r>
    <m/>
    <m/>
    <m/>
    <m/>
    <m/>
    <m/>
    <m/>
    <m/>
    <m/>
    <m/>
    <m/>
    <m/>
    <x v="92"/>
    <m/>
    <m/>
    <m/>
    <m/>
    <s v="Bicholim"/>
    <d v="1899-12-30T15:00:00"/>
    <m/>
    <m/>
    <m/>
    <m/>
    <e v="#NAME?"/>
  </r>
  <r>
    <m/>
    <m/>
    <m/>
    <m/>
    <m/>
    <m/>
    <m/>
    <m/>
    <m/>
    <m/>
    <m/>
    <m/>
    <x v="1"/>
    <m/>
    <m/>
    <m/>
    <m/>
    <s v="Pilgao"/>
    <d v="1899-12-30T15:40:00"/>
    <m/>
    <m/>
    <m/>
    <m/>
    <e v="#NAME?"/>
  </r>
  <r>
    <m/>
    <m/>
    <m/>
    <m/>
    <m/>
    <m/>
    <m/>
    <m/>
    <m/>
    <m/>
    <m/>
    <m/>
    <x v="92"/>
    <m/>
    <m/>
    <m/>
    <m/>
    <s v="Bicholim"/>
    <d v="1899-12-30T16:25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s v="BICH/136/10"/>
    <m/>
    <m/>
    <m/>
    <m/>
    <m/>
    <m/>
    <m/>
    <s v="GA04T 9699"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s v="RTA/BIC/SCP/201300070"/>
    <m/>
    <m/>
    <m/>
    <m/>
    <m/>
    <m/>
    <m/>
    <s v="GA01U 3199"/>
    <m/>
    <m/>
    <m/>
    <x v="93"/>
    <s v="kudchirem to Panaji"/>
    <m/>
    <m/>
    <m/>
    <m/>
    <d v="1899-12-30T07:35:00"/>
    <m/>
    <m/>
    <m/>
    <m/>
    <e v="#NAME?"/>
  </r>
  <r>
    <m/>
    <m/>
    <m/>
    <m/>
    <m/>
    <m/>
    <m/>
    <m/>
    <m/>
    <m/>
    <m/>
    <m/>
    <x v="4"/>
    <m/>
    <m/>
    <m/>
    <m/>
    <s v="Podosem"/>
    <d v="1899-12-30T09:35:00"/>
    <m/>
    <m/>
    <m/>
    <m/>
    <e v="#NAME?"/>
  </r>
  <r>
    <m/>
    <m/>
    <m/>
    <m/>
    <m/>
    <m/>
    <m/>
    <m/>
    <m/>
    <m/>
    <m/>
    <m/>
    <x v="93"/>
    <s v="Zariwada"/>
    <m/>
    <m/>
    <m/>
    <s v="Sankhalim"/>
    <d v="1899-12-30T11:20:00"/>
    <m/>
    <m/>
    <m/>
    <m/>
    <e v="#NAME?"/>
  </r>
  <r>
    <m/>
    <m/>
    <m/>
    <m/>
    <m/>
    <m/>
    <m/>
    <m/>
    <m/>
    <m/>
    <m/>
    <m/>
    <x v="15"/>
    <m/>
    <m/>
    <m/>
    <m/>
    <s v="Mapusa"/>
    <d v="1899-12-30T13:15:00"/>
    <m/>
    <m/>
    <m/>
    <m/>
    <e v="#NAME?"/>
  </r>
  <r>
    <m/>
    <m/>
    <m/>
    <m/>
    <m/>
    <m/>
    <m/>
    <m/>
    <m/>
    <m/>
    <m/>
    <m/>
    <x v="4"/>
    <s v="Zariwada"/>
    <s v="Podosem"/>
    <m/>
    <m/>
    <s v="kudchirem"/>
    <d v="1899-12-30T17:00:00"/>
    <m/>
    <m/>
    <m/>
    <m/>
    <e v="#NAME?"/>
  </r>
  <r>
    <m/>
    <m/>
    <m/>
    <m/>
    <m/>
    <m/>
    <m/>
    <m/>
    <m/>
    <m/>
    <m/>
    <m/>
    <x v="93"/>
    <s v="Zariwada"/>
    <m/>
    <m/>
    <m/>
    <s v="Mapusa"/>
    <d v="1899-12-30T18:15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4"/>
    <s v="Podosem to Kudchirem"/>
    <m/>
    <m/>
    <m/>
    <s v="Bhatwadi Wado"/>
    <d v="1899-12-30T20:20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s v="BICH/133/10"/>
    <m/>
    <m/>
    <m/>
    <m/>
    <m/>
    <m/>
    <m/>
    <s v="GA04T 4334"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s v="RTA/BIC/TMP/201700037"/>
    <m/>
    <m/>
    <m/>
    <m/>
    <m/>
    <m/>
    <m/>
    <s v="GA01T 5111"/>
    <m/>
    <m/>
    <m/>
    <x v="53"/>
    <m/>
    <m/>
    <m/>
    <m/>
    <s v="Mapusa"/>
    <d v="1899-12-30T06:30:00"/>
    <m/>
    <m/>
    <m/>
    <m/>
    <e v="#NAME?"/>
  </r>
  <r>
    <m/>
    <m/>
    <m/>
    <m/>
    <m/>
    <m/>
    <m/>
    <m/>
    <m/>
    <m/>
    <m/>
    <m/>
    <x v="4"/>
    <m/>
    <m/>
    <m/>
    <m/>
    <s v="Sal"/>
    <d v="1899-12-30T08:00:00"/>
    <m/>
    <m/>
    <m/>
    <m/>
    <e v="#NAME?"/>
  </r>
  <r>
    <m/>
    <m/>
    <m/>
    <m/>
    <m/>
    <m/>
    <m/>
    <m/>
    <m/>
    <m/>
    <m/>
    <m/>
    <x v="53"/>
    <m/>
    <m/>
    <m/>
    <m/>
    <s v="Mapusa"/>
    <d v="1899-12-30T09:30:00"/>
    <m/>
    <m/>
    <m/>
    <m/>
    <e v="#NAME?"/>
  </r>
  <r>
    <m/>
    <m/>
    <m/>
    <m/>
    <m/>
    <m/>
    <m/>
    <m/>
    <m/>
    <m/>
    <m/>
    <m/>
    <x v="4"/>
    <m/>
    <m/>
    <m/>
    <m/>
    <s v="Sal"/>
    <d v="1899-12-30T11:25:00"/>
    <m/>
    <m/>
    <m/>
    <m/>
    <e v="#NAME?"/>
  </r>
  <r>
    <m/>
    <m/>
    <m/>
    <m/>
    <m/>
    <m/>
    <m/>
    <m/>
    <m/>
    <m/>
    <m/>
    <m/>
    <x v="53"/>
    <m/>
    <m/>
    <m/>
    <m/>
    <s v="Mapusa"/>
    <d v="1899-12-30T12:45:00"/>
    <m/>
    <m/>
    <m/>
    <m/>
    <e v="#NAME?"/>
  </r>
  <r>
    <m/>
    <m/>
    <m/>
    <m/>
    <m/>
    <m/>
    <m/>
    <m/>
    <m/>
    <m/>
    <m/>
    <m/>
    <x v="4"/>
    <m/>
    <m/>
    <m/>
    <m/>
    <s v="Sal"/>
    <d v="1899-12-30T14:00:00"/>
    <m/>
    <m/>
    <m/>
    <m/>
    <e v="#NAME?"/>
  </r>
  <r>
    <m/>
    <m/>
    <m/>
    <m/>
    <m/>
    <m/>
    <m/>
    <m/>
    <m/>
    <m/>
    <m/>
    <m/>
    <x v="53"/>
    <m/>
    <m/>
    <m/>
    <m/>
    <s v="Mapusa"/>
    <d v="1899-12-30T15:30:00"/>
    <m/>
    <m/>
    <m/>
    <m/>
    <e v="#NAME?"/>
  </r>
  <r>
    <m/>
    <m/>
    <m/>
    <m/>
    <m/>
    <m/>
    <m/>
    <m/>
    <m/>
    <m/>
    <m/>
    <m/>
    <x v="4"/>
    <m/>
    <m/>
    <m/>
    <m/>
    <s v="Sal"/>
    <d v="1899-12-30T17:50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s v="RTA/BIC/SCP/201200001"/>
    <m/>
    <m/>
    <m/>
    <m/>
    <m/>
    <m/>
    <m/>
    <s v="GA04T 2999"/>
    <m/>
    <m/>
    <m/>
    <x v="16"/>
    <s v="Bye pass"/>
    <m/>
    <m/>
    <m/>
    <s v="Panaji"/>
    <d v="1899-12-30T06:15:00"/>
    <m/>
    <m/>
    <m/>
    <m/>
    <e v="#NAME?"/>
  </r>
  <r>
    <m/>
    <m/>
    <m/>
    <m/>
    <m/>
    <m/>
    <m/>
    <m/>
    <m/>
    <m/>
    <m/>
    <m/>
    <x v="8"/>
    <s v="Bye pass"/>
    <m/>
    <m/>
    <m/>
    <s v="Panaji"/>
    <d v="1899-12-30T08:05:00"/>
    <m/>
    <m/>
    <m/>
    <m/>
    <e v="#NAME?"/>
  </r>
  <r>
    <m/>
    <m/>
    <m/>
    <m/>
    <m/>
    <m/>
    <m/>
    <m/>
    <m/>
    <m/>
    <m/>
    <m/>
    <x v="16"/>
    <m/>
    <m/>
    <m/>
    <m/>
    <s v="Mapusa"/>
    <d v="1899-12-30T09:40:00"/>
    <m/>
    <m/>
    <m/>
    <m/>
    <e v="#NAME?"/>
  </r>
  <r>
    <m/>
    <m/>
    <m/>
    <m/>
    <m/>
    <m/>
    <m/>
    <m/>
    <m/>
    <m/>
    <m/>
    <m/>
    <x v="4"/>
    <m/>
    <m/>
    <m/>
    <m/>
    <s v="Sankhalim"/>
    <d v="1899-12-30T12:40:00"/>
    <m/>
    <m/>
    <m/>
    <m/>
    <e v="#NAME?"/>
  </r>
  <r>
    <m/>
    <m/>
    <m/>
    <m/>
    <m/>
    <m/>
    <m/>
    <m/>
    <m/>
    <m/>
    <m/>
    <m/>
    <x v="16"/>
    <m/>
    <m/>
    <m/>
    <m/>
    <s v="Panaji"/>
    <d v="1899-12-30T16:30:00"/>
    <m/>
    <m/>
    <m/>
    <m/>
    <e v="#NAME?"/>
  </r>
  <r>
    <m/>
    <m/>
    <m/>
    <m/>
    <m/>
    <m/>
    <m/>
    <m/>
    <m/>
    <m/>
    <m/>
    <m/>
    <x v="8"/>
    <m/>
    <m/>
    <m/>
    <m/>
    <s v="Sankhalim"/>
    <d v="1899-12-30T19:40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s v="GDPST/1241/87"/>
    <m/>
    <m/>
    <m/>
    <m/>
    <m/>
    <m/>
    <m/>
    <s v="GA04T 4476"/>
    <m/>
    <m/>
    <m/>
    <x v="34"/>
    <m/>
    <m/>
    <m/>
    <m/>
    <m/>
    <m/>
    <m/>
    <m/>
    <m/>
    <m/>
    <s v=""/>
  </r>
  <r>
    <s v="RTA/BIC/SCP/201300069"/>
    <m/>
    <m/>
    <m/>
    <m/>
    <m/>
    <m/>
    <m/>
    <s v="GA01T 9408"/>
    <m/>
    <m/>
    <m/>
    <x v="16"/>
    <m/>
    <m/>
    <m/>
    <m/>
    <m/>
    <d v="1899-12-30T06:10:00"/>
    <m/>
    <m/>
    <m/>
    <m/>
    <e v="#NAME?"/>
  </r>
  <r>
    <m/>
    <m/>
    <m/>
    <m/>
    <m/>
    <m/>
    <m/>
    <m/>
    <m/>
    <m/>
    <m/>
    <m/>
    <x v="1"/>
    <m/>
    <m/>
    <m/>
    <m/>
    <s v="Pilgao"/>
    <d v="1899-12-30T17:15:00"/>
    <m/>
    <m/>
    <m/>
    <m/>
    <e v="#NAME?"/>
  </r>
  <r>
    <m/>
    <m/>
    <m/>
    <m/>
    <m/>
    <m/>
    <m/>
    <m/>
    <m/>
    <m/>
    <m/>
    <m/>
    <x v="92"/>
    <m/>
    <m/>
    <m/>
    <m/>
    <s v="Bicholim"/>
    <d v="1899-12-30T17:55:00"/>
    <m/>
    <m/>
    <m/>
    <m/>
    <e v="#NAME?"/>
  </r>
  <r>
    <m/>
    <m/>
    <m/>
    <m/>
    <m/>
    <m/>
    <m/>
    <m/>
    <m/>
    <m/>
    <m/>
    <m/>
    <x v="1"/>
    <m/>
    <m/>
    <m/>
    <m/>
    <s v="Pilgao"/>
    <d v="1899-12-30T18:40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s v=""/>
    <m/>
    <m/>
    <m/>
    <x v="4"/>
    <s v="Bicholim"/>
    <m/>
    <m/>
    <m/>
    <s v="Ponda"/>
    <m/>
    <m/>
    <m/>
    <m/>
    <m/>
    <s v=""/>
  </r>
  <r>
    <m/>
    <m/>
    <m/>
    <m/>
    <m/>
    <m/>
    <m/>
    <m/>
    <s v=""/>
    <m/>
    <m/>
    <m/>
    <x v="28"/>
    <m/>
    <m/>
    <m/>
    <m/>
    <m/>
    <d v="1899-12-30T16:30:00"/>
    <m/>
    <m/>
    <m/>
    <m/>
    <e v="#NAME?"/>
  </r>
  <r>
    <m/>
    <m/>
    <m/>
    <m/>
    <m/>
    <m/>
    <m/>
    <m/>
    <s v=""/>
    <m/>
    <m/>
    <m/>
    <x v="4"/>
    <m/>
    <m/>
    <m/>
    <m/>
    <m/>
    <d v="1899-12-30T18:55:00"/>
    <m/>
    <m/>
    <m/>
    <m/>
    <e v="#NAME?"/>
  </r>
  <r>
    <s v="RTA/BIC/SCO/201500003"/>
    <m/>
    <m/>
    <m/>
    <m/>
    <m/>
    <m/>
    <m/>
    <s v="GA04T 5091"/>
    <m/>
    <m/>
    <m/>
    <x v="16"/>
    <m/>
    <m/>
    <m/>
    <m/>
    <s v="Mapusa"/>
    <d v="1899-12-30T05:40:00"/>
    <m/>
    <m/>
    <m/>
    <m/>
    <e v="#NAME?"/>
  </r>
  <r>
    <m/>
    <m/>
    <m/>
    <m/>
    <m/>
    <m/>
    <m/>
    <m/>
    <m/>
    <m/>
    <m/>
    <m/>
    <x v="4"/>
    <m/>
    <m/>
    <m/>
    <m/>
    <s v="Valpoi"/>
    <d v="1899-12-30T06:45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9"/>
    <m/>
    <m/>
    <m/>
    <m/>
    <m/>
    <d v="1899-12-30T09:30:00"/>
    <m/>
    <m/>
    <m/>
    <m/>
    <e v="#NAME?"/>
  </r>
  <r>
    <m/>
    <m/>
    <m/>
    <m/>
    <m/>
    <m/>
    <m/>
    <m/>
    <m/>
    <m/>
    <m/>
    <m/>
    <x v="8"/>
    <s v="Sarvan Byepass"/>
    <s v="Mayem"/>
    <m/>
    <m/>
    <s v="Sanquelim"/>
    <d v="1899-12-30T18:50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s v="RTA/BIC/TMP/202000022"/>
    <m/>
    <m/>
    <m/>
    <m/>
    <m/>
    <m/>
    <m/>
    <s v="GA04T 1131"/>
    <m/>
    <m/>
    <m/>
    <x v="87"/>
    <s v="Honda"/>
    <m/>
    <m/>
    <m/>
    <s v="Panaji"/>
    <d v="1899-12-30T06:20:00"/>
    <m/>
    <m/>
    <m/>
    <m/>
    <e v="#NAME?"/>
  </r>
  <r>
    <m/>
    <m/>
    <m/>
    <m/>
    <m/>
    <m/>
    <m/>
    <m/>
    <m/>
    <m/>
    <m/>
    <m/>
    <x v="8"/>
    <s v="Bye pass"/>
    <m/>
    <m/>
    <m/>
    <s v="Valpoi"/>
    <d v="1899-12-30T08:15:00"/>
    <m/>
    <m/>
    <m/>
    <m/>
    <e v="#NAME?"/>
  </r>
  <r>
    <m/>
    <m/>
    <m/>
    <m/>
    <m/>
    <m/>
    <m/>
    <m/>
    <m/>
    <m/>
    <m/>
    <m/>
    <x v="9"/>
    <m/>
    <m/>
    <m/>
    <m/>
    <s v="Mapusa"/>
    <d v="1899-12-30T11:05:00"/>
    <m/>
    <m/>
    <m/>
    <m/>
    <e v="#NAME?"/>
  </r>
  <r>
    <m/>
    <m/>
    <m/>
    <m/>
    <m/>
    <m/>
    <m/>
    <m/>
    <m/>
    <m/>
    <m/>
    <m/>
    <x v="4"/>
    <m/>
    <m/>
    <m/>
    <m/>
    <s v="VAlpoi"/>
    <d v="1899-12-30T14:45:00"/>
    <m/>
    <m/>
    <m/>
    <m/>
    <e v="#NAME?"/>
  </r>
  <r>
    <m/>
    <m/>
    <m/>
    <m/>
    <m/>
    <m/>
    <m/>
    <m/>
    <m/>
    <m/>
    <m/>
    <m/>
    <x v="9"/>
    <m/>
    <m/>
    <m/>
    <m/>
    <s v="Panaji"/>
    <d v="1899-12-30T17:15:00"/>
    <m/>
    <m/>
    <m/>
    <m/>
    <e v="#NAME?"/>
  </r>
  <r>
    <m/>
    <m/>
    <m/>
    <m/>
    <m/>
    <m/>
    <m/>
    <m/>
    <m/>
    <m/>
    <m/>
    <m/>
    <x v="4"/>
    <m/>
    <m/>
    <m/>
    <m/>
    <s v="Valpoi"/>
    <d v="1899-12-30T14:35:00"/>
    <m/>
    <m/>
    <m/>
    <m/>
    <e v="#NAME?"/>
  </r>
  <r>
    <m/>
    <m/>
    <m/>
    <m/>
    <m/>
    <m/>
    <m/>
    <m/>
    <m/>
    <m/>
    <m/>
    <m/>
    <x v="8"/>
    <s v="KTC busstand Mapusa"/>
    <m/>
    <m/>
    <m/>
    <s v="Morlem Colony"/>
    <d v="1899-12-30T19:15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s v="RTA/BIC/SCP/201400001"/>
    <m/>
    <m/>
    <m/>
    <m/>
    <m/>
    <m/>
    <m/>
    <s v="GA04T 3543"/>
    <m/>
    <m/>
    <m/>
    <x v="94"/>
    <m/>
    <m/>
    <m/>
    <m/>
    <s v="Ponda"/>
    <d v="1899-12-30T08:15:00"/>
    <m/>
    <m/>
    <m/>
    <m/>
    <e v="#NAME?"/>
  </r>
  <r>
    <m/>
    <m/>
    <m/>
    <m/>
    <m/>
    <m/>
    <m/>
    <m/>
    <m/>
    <m/>
    <m/>
    <m/>
    <x v="28"/>
    <m/>
    <m/>
    <m/>
    <m/>
    <s v="Shelap"/>
    <d v="1899-12-30T10:25:00"/>
    <m/>
    <m/>
    <m/>
    <m/>
    <e v="#NAME?"/>
  </r>
  <r>
    <m/>
    <m/>
    <m/>
    <m/>
    <m/>
    <m/>
    <m/>
    <m/>
    <m/>
    <m/>
    <m/>
    <m/>
    <x v="94"/>
    <m/>
    <m/>
    <m/>
    <m/>
    <s v="Ponda"/>
    <d v="1899-12-30T11:30:00"/>
    <m/>
    <m/>
    <m/>
    <m/>
    <e v="#NAME?"/>
  </r>
  <r>
    <m/>
    <m/>
    <m/>
    <m/>
    <m/>
    <m/>
    <m/>
    <m/>
    <m/>
    <m/>
    <m/>
    <m/>
    <x v="28"/>
    <m/>
    <m/>
    <m/>
    <m/>
    <s v="Shelap"/>
    <d v="1899-12-30T13:05:00"/>
    <m/>
    <m/>
    <m/>
    <m/>
    <e v="#NAME?"/>
  </r>
  <r>
    <m/>
    <m/>
    <m/>
    <m/>
    <m/>
    <m/>
    <m/>
    <m/>
    <m/>
    <m/>
    <m/>
    <m/>
    <x v="94"/>
    <m/>
    <m/>
    <m/>
    <m/>
    <s v="Ponda"/>
    <d v="1899-12-30T15:35:00"/>
    <m/>
    <m/>
    <m/>
    <m/>
    <e v="#NAME?"/>
  </r>
  <r>
    <m/>
    <m/>
    <m/>
    <m/>
    <m/>
    <m/>
    <m/>
    <m/>
    <m/>
    <m/>
    <m/>
    <m/>
    <x v="28"/>
    <m/>
    <m/>
    <m/>
    <m/>
    <s v="Shelap"/>
    <d v="1899-12-30T17:10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s v="GDPST/2051/99"/>
    <m/>
    <m/>
    <m/>
    <m/>
    <m/>
    <m/>
    <m/>
    <s v="GA04T 4938"/>
    <m/>
    <m/>
    <m/>
    <x v="2"/>
    <m/>
    <m/>
    <m/>
    <m/>
    <m/>
    <d v="1899-12-30T06:45:00"/>
    <m/>
    <m/>
    <m/>
    <m/>
    <e v="#NAME?"/>
  </r>
  <r>
    <m/>
    <m/>
    <m/>
    <m/>
    <m/>
    <m/>
    <m/>
    <m/>
    <m/>
    <m/>
    <m/>
    <m/>
    <x v="4"/>
    <m/>
    <m/>
    <m/>
    <m/>
    <m/>
    <d v="1899-12-30T08:25:00"/>
    <m/>
    <m/>
    <m/>
    <m/>
    <e v="#NAME?"/>
  </r>
  <r>
    <m/>
    <m/>
    <m/>
    <m/>
    <m/>
    <m/>
    <m/>
    <m/>
    <m/>
    <m/>
    <m/>
    <m/>
    <x v="16"/>
    <m/>
    <m/>
    <m/>
    <m/>
    <m/>
    <d v="1899-12-30T09:55:00"/>
    <m/>
    <m/>
    <m/>
    <m/>
    <e v="#NAME?"/>
  </r>
  <r>
    <m/>
    <m/>
    <m/>
    <m/>
    <m/>
    <m/>
    <m/>
    <m/>
    <m/>
    <m/>
    <m/>
    <m/>
    <x v="8"/>
    <s v="Sarvan Karapur"/>
    <m/>
    <m/>
    <m/>
    <s v="Sanquelim"/>
    <d v="1899-12-30T12:25:00"/>
    <m/>
    <m/>
    <m/>
    <m/>
    <e v="#NAME?"/>
  </r>
  <r>
    <m/>
    <m/>
    <m/>
    <m/>
    <m/>
    <m/>
    <m/>
    <m/>
    <m/>
    <m/>
    <m/>
    <m/>
    <x v="16"/>
    <s v="Sarvan Karapur"/>
    <s v="Bicholim"/>
    <m/>
    <m/>
    <s v="Panaji"/>
    <d v="1899-12-30T14:55:00"/>
    <m/>
    <m/>
    <m/>
    <m/>
    <e v="#NAME?"/>
  </r>
  <r>
    <m/>
    <m/>
    <m/>
    <m/>
    <m/>
    <m/>
    <m/>
    <m/>
    <m/>
    <m/>
    <m/>
    <m/>
    <x v="8"/>
    <m/>
    <m/>
    <m/>
    <m/>
    <m/>
    <d v="1899-12-30T17:10:00"/>
    <m/>
    <m/>
    <m/>
    <m/>
    <e v="#NAME?"/>
  </r>
  <r>
    <m/>
    <m/>
    <m/>
    <m/>
    <m/>
    <m/>
    <m/>
    <m/>
    <m/>
    <m/>
    <m/>
    <m/>
    <x v="16"/>
    <m/>
    <m/>
    <m/>
    <m/>
    <s v="Poira"/>
    <d v="1899-12-30T18:35:00"/>
    <m/>
    <m/>
    <m/>
    <m/>
    <e v="#NAME?"/>
  </r>
  <r>
    <m/>
    <m/>
    <m/>
    <m/>
    <m/>
    <m/>
    <m/>
    <m/>
    <m/>
    <m/>
    <m/>
    <m/>
    <x v="1"/>
    <m/>
    <m/>
    <m/>
    <m/>
    <s v="Poira"/>
    <d v="1899-12-30T19:15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s v="BICH/61/05"/>
    <m/>
    <m/>
    <m/>
    <m/>
    <m/>
    <m/>
    <m/>
    <s v="GA01U 2228"/>
    <m/>
    <m/>
    <m/>
    <x v="75"/>
    <m/>
    <m/>
    <m/>
    <m/>
    <m/>
    <d v="1899-12-30T06:30:00"/>
    <m/>
    <m/>
    <m/>
    <m/>
    <e v="#NAME?"/>
  </r>
  <r>
    <m/>
    <m/>
    <m/>
    <m/>
    <m/>
    <m/>
    <m/>
    <m/>
    <m/>
    <m/>
    <m/>
    <m/>
    <x v="1"/>
    <m/>
    <m/>
    <m/>
    <m/>
    <m/>
    <d v="1899-12-30T07:50:00"/>
    <m/>
    <m/>
    <m/>
    <m/>
    <e v="#NAME?"/>
  </r>
  <r>
    <m/>
    <m/>
    <m/>
    <m/>
    <m/>
    <m/>
    <m/>
    <m/>
    <m/>
    <m/>
    <m/>
    <m/>
    <x v="28"/>
    <m/>
    <m/>
    <m/>
    <m/>
    <m/>
    <d v="1899-12-30T10:15:00"/>
    <m/>
    <m/>
    <m/>
    <m/>
    <e v="#NAME?"/>
  </r>
  <r>
    <m/>
    <m/>
    <m/>
    <m/>
    <m/>
    <m/>
    <m/>
    <m/>
    <m/>
    <m/>
    <m/>
    <m/>
    <x v="1"/>
    <m/>
    <m/>
    <m/>
    <m/>
    <m/>
    <d v="1899-12-30T12:50:00"/>
    <m/>
    <m/>
    <m/>
    <m/>
    <e v="#NAME?"/>
  </r>
  <r>
    <m/>
    <m/>
    <m/>
    <m/>
    <m/>
    <m/>
    <m/>
    <m/>
    <m/>
    <m/>
    <m/>
    <m/>
    <x v="28"/>
    <m/>
    <m/>
    <m/>
    <m/>
    <m/>
    <d v="1899-12-30T15:40:00"/>
    <m/>
    <m/>
    <m/>
    <m/>
    <e v="#NAME?"/>
  </r>
  <r>
    <m/>
    <m/>
    <m/>
    <m/>
    <m/>
    <m/>
    <m/>
    <m/>
    <m/>
    <m/>
    <m/>
    <m/>
    <x v="4"/>
    <m/>
    <m/>
    <m/>
    <m/>
    <m/>
    <d v="1899-12-30T18:40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s v="RTA/BIC/TP/201700010"/>
    <m/>
    <m/>
    <m/>
    <m/>
    <m/>
    <m/>
    <m/>
    <s v="GA04T 2738"/>
    <m/>
    <m/>
    <m/>
    <x v="9"/>
    <m/>
    <m/>
    <m/>
    <m/>
    <s v="Mapusa"/>
    <d v="1899-12-30T06:20:00"/>
    <m/>
    <m/>
    <m/>
    <m/>
    <e v="#NAME?"/>
  </r>
  <r>
    <m/>
    <m/>
    <m/>
    <m/>
    <m/>
    <m/>
    <m/>
    <m/>
    <m/>
    <m/>
    <m/>
    <m/>
    <x v="4"/>
    <m/>
    <m/>
    <m/>
    <m/>
    <s v="Valpoi"/>
    <d v="1899-12-30T07:50:00"/>
    <m/>
    <m/>
    <m/>
    <m/>
    <e v="#NAME?"/>
  </r>
  <r>
    <m/>
    <m/>
    <m/>
    <m/>
    <m/>
    <m/>
    <m/>
    <m/>
    <m/>
    <m/>
    <m/>
    <m/>
    <x v="9"/>
    <m/>
    <m/>
    <m/>
    <m/>
    <s v="Mapusa"/>
    <d v="1899-12-30T10:30:00"/>
    <m/>
    <m/>
    <m/>
    <m/>
    <e v="#NAME?"/>
  </r>
  <r>
    <m/>
    <m/>
    <m/>
    <m/>
    <m/>
    <m/>
    <m/>
    <m/>
    <m/>
    <m/>
    <m/>
    <m/>
    <x v="4"/>
    <m/>
    <m/>
    <m/>
    <m/>
    <s v="Valpoi"/>
    <d v="1899-12-30T12:50:00"/>
    <m/>
    <m/>
    <m/>
    <m/>
    <e v="#NAME?"/>
  </r>
  <r>
    <m/>
    <m/>
    <m/>
    <m/>
    <m/>
    <m/>
    <m/>
    <m/>
    <m/>
    <m/>
    <m/>
    <m/>
    <x v="9"/>
    <m/>
    <m/>
    <m/>
    <m/>
    <s v="Mapusa"/>
    <d v="1899-12-30T16:20:00"/>
    <m/>
    <m/>
    <m/>
    <m/>
    <e v="#NAME?"/>
  </r>
  <r>
    <m/>
    <m/>
    <m/>
    <m/>
    <m/>
    <m/>
    <m/>
    <m/>
    <m/>
    <m/>
    <m/>
    <m/>
    <x v="4"/>
    <m/>
    <m/>
    <m/>
    <m/>
    <m/>
    <d v="1899-12-30T18:10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s v="BICH/202/16"/>
    <m/>
    <m/>
    <m/>
    <m/>
    <m/>
    <m/>
    <m/>
    <s v="GA03K 5630"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s v="RTA/BIC/TMP/201900006"/>
    <m/>
    <m/>
    <m/>
    <m/>
    <m/>
    <m/>
    <m/>
    <s v="GA01U 2810"/>
    <m/>
    <m/>
    <m/>
    <x v="9"/>
    <m/>
    <m/>
    <m/>
    <m/>
    <s v="Panaji"/>
    <d v="1899-12-30T06:05:00"/>
    <m/>
    <m/>
    <m/>
    <m/>
    <e v="#NAME?"/>
  </r>
  <r>
    <m/>
    <m/>
    <m/>
    <m/>
    <m/>
    <m/>
    <m/>
    <m/>
    <m/>
    <m/>
    <m/>
    <m/>
    <x v="8"/>
    <m/>
    <m/>
    <m/>
    <m/>
    <s v="Valpoi"/>
    <d v="1899-12-30T08:20:00"/>
    <m/>
    <m/>
    <m/>
    <m/>
    <e v="#NAME?"/>
  </r>
  <r>
    <m/>
    <m/>
    <m/>
    <m/>
    <m/>
    <m/>
    <m/>
    <m/>
    <m/>
    <m/>
    <m/>
    <m/>
    <x v="9"/>
    <m/>
    <m/>
    <m/>
    <m/>
    <s v="Panaji"/>
    <d v="1899-12-30T11:23:00"/>
    <m/>
    <m/>
    <m/>
    <m/>
    <e v="#NAME?"/>
  </r>
  <r>
    <m/>
    <m/>
    <m/>
    <m/>
    <m/>
    <m/>
    <m/>
    <m/>
    <m/>
    <m/>
    <m/>
    <m/>
    <x v="8"/>
    <m/>
    <m/>
    <m/>
    <m/>
    <s v="Valpoi"/>
    <d v="1899-12-30T15:10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s v="RTA/BIC/SCP/201300018"/>
    <m/>
    <m/>
    <m/>
    <m/>
    <m/>
    <m/>
    <m/>
    <s v="GA03K 5537"/>
    <m/>
    <m/>
    <m/>
    <x v="8"/>
    <m/>
    <m/>
    <m/>
    <m/>
    <m/>
    <d v="1899-12-30T07:40:00"/>
    <m/>
    <m/>
    <m/>
    <m/>
    <e v="#NAME?"/>
  </r>
  <r>
    <m/>
    <m/>
    <m/>
    <m/>
    <m/>
    <m/>
    <m/>
    <m/>
    <m/>
    <m/>
    <m/>
    <m/>
    <x v="9"/>
    <m/>
    <m/>
    <m/>
    <m/>
    <m/>
    <d v="1899-12-30T10:25:00"/>
    <m/>
    <m/>
    <m/>
    <m/>
    <e v="#NAME?"/>
  </r>
  <r>
    <m/>
    <m/>
    <m/>
    <m/>
    <m/>
    <m/>
    <m/>
    <m/>
    <m/>
    <m/>
    <m/>
    <m/>
    <x v="8"/>
    <m/>
    <m/>
    <m/>
    <m/>
    <m/>
    <d v="1899-12-30T13:50:00"/>
    <m/>
    <m/>
    <m/>
    <m/>
    <e v="#NAME?"/>
  </r>
  <r>
    <m/>
    <m/>
    <m/>
    <m/>
    <m/>
    <m/>
    <m/>
    <m/>
    <m/>
    <m/>
    <m/>
    <m/>
    <x v="9"/>
    <m/>
    <m/>
    <m/>
    <m/>
    <m/>
    <d v="1899-12-30T17:05:00"/>
    <m/>
    <m/>
    <m/>
    <m/>
    <e v="#NAME?"/>
  </r>
  <r>
    <m/>
    <m/>
    <m/>
    <m/>
    <m/>
    <m/>
    <m/>
    <m/>
    <m/>
    <m/>
    <m/>
    <m/>
    <x v="4"/>
    <m/>
    <m/>
    <m/>
    <m/>
    <m/>
    <d v="1899-12-30T19:05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s v="RTA/BIC/SCP/201300011"/>
    <m/>
    <m/>
    <m/>
    <m/>
    <m/>
    <m/>
    <m/>
    <s v="GA03K 8394"/>
    <m/>
    <m/>
    <m/>
    <x v="8"/>
    <m/>
    <m/>
    <m/>
    <m/>
    <m/>
    <d v="1899-12-30T07:20:00"/>
    <m/>
    <m/>
    <m/>
    <m/>
    <e v="#NAME?"/>
  </r>
  <r>
    <m/>
    <m/>
    <m/>
    <m/>
    <m/>
    <m/>
    <m/>
    <m/>
    <m/>
    <m/>
    <m/>
    <m/>
    <x v="9"/>
    <m/>
    <m/>
    <m/>
    <m/>
    <m/>
    <d v="1899-12-30T10:10:00"/>
    <m/>
    <m/>
    <m/>
    <m/>
    <e v="#NAME?"/>
  </r>
  <r>
    <m/>
    <m/>
    <m/>
    <m/>
    <m/>
    <m/>
    <m/>
    <m/>
    <m/>
    <m/>
    <m/>
    <m/>
    <x v="8"/>
    <m/>
    <m/>
    <m/>
    <m/>
    <m/>
    <d v="1899-12-30T14:10:00"/>
    <m/>
    <m/>
    <m/>
    <m/>
    <e v="#NAME?"/>
  </r>
  <r>
    <m/>
    <m/>
    <m/>
    <m/>
    <m/>
    <m/>
    <m/>
    <m/>
    <m/>
    <m/>
    <m/>
    <m/>
    <x v="9"/>
    <m/>
    <m/>
    <m/>
    <m/>
    <m/>
    <d v="1899-12-30T16:55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s v="BICH/28/2004"/>
    <m/>
    <m/>
    <m/>
    <m/>
    <m/>
    <m/>
    <m/>
    <s v="GA01W 4516"/>
    <m/>
    <m/>
    <m/>
    <x v="49"/>
    <m/>
    <m/>
    <m/>
    <m/>
    <m/>
    <d v="1899-12-30T07:35:00"/>
    <m/>
    <m/>
    <m/>
    <m/>
    <e v="#NAME?"/>
  </r>
  <r>
    <m/>
    <m/>
    <m/>
    <m/>
    <m/>
    <m/>
    <m/>
    <m/>
    <m/>
    <m/>
    <m/>
    <m/>
    <x v="28"/>
    <m/>
    <m/>
    <m/>
    <m/>
    <m/>
    <d v="1899-12-30T09:20:00"/>
    <m/>
    <m/>
    <m/>
    <m/>
    <e v="#NAME?"/>
  </r>
  <r>
    <m/>
    <m/>
    <m/>
    <m/>
    <m/>
    <m/>
    <m/>
    <m/>
    <m/>
    <m/>
    <m/>
    <m/>
    <x v="28"/>
    <m/>
    <m/>
    <m/>
    <m/>
    <m/>
    <d v="1899-12-30T08:05:00"/>
    <m/>
    <m/>
    <m/>
    <m/>
    <e v="#NAME?"/>
  </r>
  <r>
    <m/>
    <m/>
    <m/>
    <m/>
    <m/>
    <m/>
    <m/>
    <m/>
    <m/>
    <m/>
    <m/>
    <m/>
    <x v="1"/>
    <m/>
    <m/>
    <m/>
    <m/>
    <m/>
    <d v="1899-12-30T16:35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s v="RTA/BIC/TMT/202000015"/>
    <m/>
    <m/>
    <m/>
    <m/>
    <m/>
    <m/>
    <m/>
    <s v="GA04T 6299"/>
    <m/>
    <m/>
    <m/>
    <x v="50"/>
    <m/>
    <m/>
    <m/>
    <m/>
    <s v="Panaji "/>
    <d v="1899-12-30T07:10:00"/>
    <m/>
    <m/>
    <m/>
    <m/>
    <e v="#NAME?"/>
  </r>
  <r>
    <m/>
    <m/>
    <m/>
    <m/>
    <m/>
    <m/>
    <m/>
    <m/>
    <m/>
    <m/>
    <m/>
    <m/>
    <x v="95"/>
    <m/>
    <m/>
    <m/>
    <m/>
    <s v="Virdi"/>
    <d v="1899-12-30T12:10:00"/>
    <m/>
    <m/>
    <m/>
    <m/>
    <e v="#NAME?"/>
  </r>
  <r>
    <m/>
    <m/>
    <m/>
    <m/>
    <m/>
    <m/>
    <m/>
    <m/>
    <m/>
    <m/>
    <m/>
    <m/>
    <x v="50"/>
    <m/>
    <m/>
    <m/>
    <m/>
    <s v="Mapusa"/>
    <d v="1899-12-30T14:10:00"/>
    <m/>
    <m/>
    <m/>
    <m/>
    <e v="#NAME?"/>
  </r>
  <r>
    <m/>
    <m/>
    <m/>
    <m/>
    <m/>
    <m/>
    <m/>
    <m/>
    <m/>
    <m/>
    <m/>
    <m/>
    <x v="4"/>
    <m/>
    <m/>
    <m/>
    <m/>
    <s v="Virdi"/>
    <d v="1899-12-30T16:45:00"/>
    <m/>
    <m/>
    <m/>
    <m/>
    <e v="#NAME?"/>
  </r>
  <r>
    <m/>
    <m/>
    <m/>
    <m/>
    <m/>
    <m/>
    <m/>
    <m/>
    <m/>
    <m/>
    <m/>
    <m/>
    <x v="50"/>
    <m/>
    <m/>
    <m/>
    <m/>
    <s v="Mapusa"/>
    <d v="1899-12-30T18:10:00"/>
    <m/>
    <m/>
    <m/>
    <m/>
    <e v="#NAME?"/>
  </r>
  <r>
    <m/>
    <m/>
    <m/>
    <m/>
    <m/>
    <m/>
    <m/>
    <m/>
    <m/>
    <m/>
    <m/>
    <m/>
    <x v="4"/>
    <m/>
    <m/>
    <m/>
    <m/>
    <m/>
    <d v="1899-12-30T19:55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s v="RTA/BIC/SCP/201800010"/>
    <m/>
    <m/>
    <m/>
    <m/>
    <m/>
    <m/>
    <m/>
    <s v="GA04T 6499"/>
    <m/>
    <m/>
    <m/>
    <x v="96"/>
    <m/>
    <m/>
    <m/>
    <m/>
    <s v="Valpoi"/>
    <d v="1899-12-30T06:25:00"/>
    <m/>
    <m/>
    <m/>
    <m/>
    <e v="#NAME?"/>
  </r>
  <r>
    <m/>
    <m/>
    <m/>
    <m/>
    <m/>
    <m/>
    <m/>
    <m/>
    <m/>
    <m/>
    <m/>
    <m/>
    <x v="9"/>
    <m/>
    <m/>
    <m/>
    <m/>
    <s v="Panaji"/>
    <d v="1899-12-30T06:50:00"/>
    <m/>
    <m/>
    <m/>
    <m/>
    <e v="#NAME?"/>
  </r>
  <r>
    <m/>
    <m/>
    <m/>
    <m/>
    <m/>
    <m/>
    <m/>
    <m/>
    <m/>
    <m/>
    <m/>
    <m/>
    <x v="8"/>
    <m/>
    <m/>
    <m/>
    <m/>
    <s v="Valpoi"/>
    <d v="1899-12-30T08:50:00"/>
    <m/>
    <m/>
    <m/>
    <m/>
    <e v="#NAME?"/>
  </r>
  <r>
    <m/>
    <m/>
    <m/>
    <m/>
    <m/>
    <m/>
    <m/>
    <m/>
    <m/>
    <m/>
    <m/>
    <m/>
    <x v="9"/>
    <m/>
    <m/>
    <m/>
    <m/>
    <s v="Zerme"/>
    <d v="1899-12-30T11:20:00"/>
    <m/>
    <m/>
    <m/>
    <m/>
    <e v="#NAME?"/>
  </r>
  <r>
    <m/>
    <m/>
    <m/>
    <m/>
    <m/>
    <m/>
    <m/>
    <m/>
    <m/>
    <m/>
    <m/>
    <m/>
    <x v="96"/>
    <m/>
    <m/>
    <m/>
    <m/>
    <s v="Panaji"/>
    <d v="1899-12-30T11:45:00"/>
    <m/>
    <m/>
    <m/>
    <m/>
    <e v="#NAME?"/>
  </r>
  <r>
    <m/>
    <m/>
    <m/>
    <m/>
    <m/>
    <m/>
    <m/>
    <m/>
    <m/>
    <m/>
    <m/>
    <m/>
    <x v="8"/>
    <m/>
    <m/>
    <m/>
    <m/>
    <s v="Valpoi"/>
    <d v="1899-12-30T16:20:00"/>
    <m/>
    <m/>
    <m/>
    <m/>
    <e v="#NAME?"/>
  </r>
  <r>
    <m/>
    <m/>
    <m/>
    <m/>
    <m/>
    <m/>
    <m/>
    <m/>
    <m/>
    <m/>
    <m/>
    <m/>
    <x v="9"/>
    <s v="`"/>
    <m/>
    <m/>
    <m/>
    <s v="Zerme"/>
    <d v="1899-12-30T18:45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s v="RTA/BIC/TP/201900014"/>
    <m/>
    <m/>
    <m/>
    <m/>
    <m/>
    <m/>
    <m/>
    <s v="GA01U 2307"/>
    <m/>
    <m/>
    <m/>
    <x v="45"/>
    <s v="Kumbharkhan"/>
    <m/>
    <m/>
    <m/>
    <m/>
    <d v="1899-12-30T07:10:00"/>
    <m/>
    <m/>
    <m/>
    <m/>
    <e v="#NAME?"/>
  </r>
  <r>
    <m/>
    <m/>
    <m/>
    <m/>
    <m/>
    <m/>
    <m/>
    <m/>
    <m/>
    <m/>
    <m/>
    <m/>
    <x v="9"/>
    <m/>
    <m/>
    <m/>
    <m/>
    <m/>
    <d v="1899-12-30T08:05:00"/>
    <m/>
    <m/>
    <m/>
    <m/>
    <e v="#NAME?"/>
  </r>
  <r>
    <m/>
    <m/>
    <m/>
    <m/>
    <m/>
    <m/>
    <m/>
    <m/>
    <m/>
    <m/>
    <m/>
    <m/>
    <x v="97"/>
    <m/>
    <m/>
    <m/>
    <m/>
    <m/>
    <d v="1899-12-30T08:35:00"/>
    <m/>
    <m/>
    <m/>
    <m/>
    <e v="#NAME?"/>
  </r>
  <r>
    <m/>
    <m/>
    <m/>
    <m/>
    <m/>
    <m/>
    <m/>
    <m/>
    <m/>
    <m/>
    <m/>
    <m/>
    <x v="9"/>
    <m/>
    <m/>
    <m/>
    <m/>
    <m/>
    <d v="1899-12-30T09:00:00"/>
    <m/>
    <m/>
    <m/>
    <m/>
    <e v="#NAME?"/>
  </r>
  <r>
    <m/>
    <m/>
    <m/>
    <m/>
    <m/>
    <m/>
    <m/>
    <m/>
    <m/>
    <m/>
    <m/>
    <m/>
    <x v="57"/>
    <m/>
    <m/>
    <m/>
    <m/>
    <m/>
    <d v="1899-12-30T09:25:00"/>
    <m/>
    <m/>
    <m/>
    <m/>
    <e v="#NAME?"/>
  </r>
  <r>
    <m/>
    <m/>
    <m/>
    <m/>
    <m/>
    <m/>
    <m/>
    <m/>
    <m/>
    <m/>
    <m/>
    <m/>
    <x v="9"/>
    <m/>
    <m/>
    <m/>
    <m/>
    <m/>
    <d v="1899-12-30T10:05:00"/>
    <m/>
    <m/>
    <m/>
    <m/>
    <e v="#NAME?"/>
  </r>
  <r>
    <m/>
    <m/>
    <m/>
    <m/>
    <m/>
    <m/>
    <m/>
    <m/>
    <m/>
    <m/>
    <m/>
    <m/>
    <x v="97"/>
    <m/>
    <m/>
    <m/>
    <m/>
    <m/>
    <d v="1899-12-30T10:35:00"/>
    <m/>
    <m/>
    <m/>
    <m/>
    <e v="#NAME?"/>
  </r>
  <r>
    <m/>
    <m/>
    <m/>
    <m/>
    <m/>
    <m/>
    <m/>
    <m/>
    <m/>
    <m/>
    <m/>
    <m/>
    <x v="9"/>
    <m/>
    <m/>
    <m/>
    <m/>
    <m/>
    <d v="1899-12-30T11:05:00"/>
    <m/>
    <m/>
    <m/>
    <m/>
    <e v="#NAME?"/>
  </r>
  <r>
    <m/>
    <m/>
    <m/>
    <m/>
    <m/>
    <m/>
    <m/>
    <m/>
    <m/>
    <m/>
    <m/>
    <m/>
    <x v="68"/>
    <m/>
    <m/>
    <m/>
    <m/>
    <m/>
    <d v="1899-12-30T12:05:00"/>
    <m/>
    <m/>
    <m/>
    <m/>
    <e v="#NAME?"/>
  </r>
  <r>
    <m/>
    <m/>
    <m/>
    <m/>
    <m/>
    <m/>
    <m/>
    <m/>
    <m/>
    <m/>
    <m/>
    <m/>
    <x v="9"/>
    <m/>
    <m/>
    <m/>
    <m/>
    <m/>
    <d v="1899-12-30T12:45:00"/>
    <m/>
    <m/>
    <m/>
    <m/>
    <e v="#NAME?"/>
  </r>
  <r>
    <m/>
    <m/>
    <m/>
    <m/>
    <m/>
    <m/>
    <m/>
    <m/>
    <m/>
    <m/>
    <m/>
    <m/>
    <x v="97"/>
    <m/>
    <m/>
    <m/>
    <m/>
    <m/>
    <d v="1899-12-30T13:10:00"/>
    <m/>
    <m/>
    <m/>
    <m/>
    <e v="#NAME?"/>
  </r>
  <r>
    <m/>
    <m/>
    <m/>
    <m/>
    <m/>
    <m/>
    <m/>
    <m/>
    <m/>
    <m/>
    <m/>
    <m/>
    <x v="9"/>
    <m/>
    <m/>
    <m/>
    <m/>
    <m/>
    <d v="1899-12-30T13:35:00"/>
    <m/>
    <m/>
    <m/>
    <m/>
    <e v="#NAME?"/>
  </r>
  <r>
    <m/>
    <m/>
    <m/>
    <m/>
    <m/>
    <m/>
    <m/>
    <m/>
    <m/>
    <m/>
    <m/>
    <m/>
    <x v="68"/>
    <m/>
    <m/>
    <m/>
    <m/>
    <m/>
    <d v="1899-12-30T14:05:00"/>
    <m/>
    <m/>
    <m/>
    <m/>
    <e v="#NAME?"/>
  </r>
  <r>
    <m/>
    <m/>
    <m/>
    <m/>
    <m/>
    <m/>
    <m/>
    <m/>
    <m/>
    <m/>
    <m/>
    <m/>
    <x v="9"/>
    <m/>
    <m/>
    <m/>
    <m/>
    <s v="Zarme"/>
    <d v="1899-12-30T14:30:00"/>
    <m/>
    <m/>
    <m/>
    <m/>
    <e v="#NAME?"/>
  </r>
  <r>
    <m/>
    <m/>
    <m/>
    <m/>
    <m/>
    <m/>
    <m/>
    <m/>
    <m/>
    <m/>
    <m/>
    <m/>
    <x v="97"/>
    <m/>
    <m/>
    <m/>
    <m/>
    <s v="Valpoi"/>
    <d v="1899-12-30T15:15:00"/>
    <m/>
    <m/>
    <m/>
    <m/>
    <e v="#NAME?"/>
  </r>
  <r>
    <m/>
    <m/>
    <m/>
    <m/>
    <m/>
    <m/>
    <m/>
    <m/>
    <m/>
    <m/>
    <m/>
    <m/>
    <x v="9"/>
    <m/>
    <m/>
    <m/>
    <m/>
    <s v="Zarme"/>
    <d v="1899-12-30T15:35:00"/>
    <m/>
    <m/>
    <m/>
    <m/>
    <e v="#NAME?"/>
  </r>
  <r>
    <m/>
    <m/>
    <m/>
    <m/>
    <m/>
    <m/>
    <m/>
    <m/>
    <m/>
    <m/>
    <m/>
    <m/>
    <x v="97"/>
    <m/>
    <m/>
    <m/>
    <m/>
    <s v="Valpoi"/>
    <d v="1899-12-30T16:00:00"/>
    <m/>
    <m/>
    <m/>
    <m/>
    <e v="#NAME?"/>
  </r>
  <r>
    <m/>
    <m/>
    <m/>
    <m/>
    <m/>
    <m/>
    <m/>
    <m/>
    <m/>
    <m/>
    <m/>
    <m/>
    <x v="9"/>
    <m/>
    <m/>
    <m/>
    <m/>
    <s v="Zarme"/>
    <d v="1899-12-30T16:30:00"/>
    <m/>
    <m/>
    <m/>
    <m/>
    <e v="#NAME?"/>
  </r>
  <r>
    <m/>
    <m/>
    <m/>
    <m/>
    <m/>
    <m/>
    <m/>
    <m/>
    <m/>
    <m/>
    <m/>
    <m/>
    <x v="97"/>
    <m/>
    <m/>
    <m/>
    <m/>
    <s v="Valpoi"/>
    <d v="1899-12-30T17:00:00"/>
    <m/>
    <m/>
    <m/>
    <m/>
    <e v="#NAME?"/>
  </r>
  <r>
    <m/>
    <m/>
    <m/>
    <m/>
    <m/>
    <m/>
    <m/>
    <m/>
    <m/>
    <m/>
    <m/>
    <m/>
    <x v="9"/>
    <m/>
    <m/>
    <m/>
    <m/>
    <s v="Zarme"/>
    <d v="1899-12-30T17:30:00"/>
    <m/>
    <m/>
    <m/>
    <m/>
    <e v="#NAME?"/>
  </r>
  <r>
    <m/>
    <m/>
    <m/>
    <m/>
    <m/>
    <m/>
    <m/>
    <m/>
    <m/>
    <m/>
    <m/>
    <m/>
    <x v="97"/>
    <m/>
    <m/>
    <m/>
    <m/>
    <s v="Valpoi"/>
    <d v="1899-12-30T18:00:00"/>
    <m/>
    <m/>
    <m/>
    <m/>
    <e v="#NAME?"/>
  </r>
  <r>
    <m/>
    <m/>
    <m/>
    <m/>
    <m/>
    <m/>
    <m/>
    <m/>
    <m/>
    <m/>
    <m/>
    <m/>
    <x v="9"/>
    <m/>
    <m/>
    <m/>
    <m/>
    <m/>
    <d v="1899-12-30T18:30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s v="RTA/BIC/TP/201900009"/>
    <m/>
    <m/>
    <m/>
    <m/>
    <m/>
    <m/>
    <m/>
    <s v="GA04T 9496"/>
    <m/>
    <m/>
    <m/>
    <x v="88"/>
    <m/>
    <m/>
    <m/>
    <m/>
    <m/>
    <d v="1899-12-30T07:05:00"/>
    <m/>
    <m/>
    <m/>
    <m/>
    <e v="#NAME?"/>
  </r>
  <r>
    <m/>
    <m/>
    <m/>
    <m/>
    <m/>
    <m/>
    <m/>
    <m/>
    <m/>
    <m/>
    <m/>
    <m/>
    <x v="4"/>
    <m/>
    <m/>
    <m/>
    <m/>
    <m/>
    <d v="1899-12-30T09:05:00"/>
    <m/>
    <m/>
    <m/>
    <m/>
    <e v="#NAME?"/>
  </r>
  <r>
    <m/>
    <m/>
    <m/>
    <m/>
    <m/>
    <m/>
    <m/>
    <m/>
    <m/>
    <m/>
    <m/>
    <m/>
    <x v="1"/>
    <m/>
    <m/>
    <m/>
    <m/>
    <s v="Naroa"/>
    <d v="1899-12-30T09:55:00"/>
    <m/>
    <m/>
    <m/>
    <m/>
    <e v="#NAME?"/>
  </r>
  <r>
    <m/>
    <m/>
    <m/>
    <m/>
    <m/>
    <m/>
    <m/>
    <m/>
    <m/>
    <m/>
    <m/>
    <m/>
    <x v="88"/>
    <m/>
    <m/>
    <m/>
    <m/>
    <m/>
    <d v="1899-12-30T10:30:00"/>
    <m/>
    <m/>
    <m/>
    <m/>
    <e v="#NAME?"/>
  </r>
  <r>
    <m/>
    <m/>
    <m/>
    <m/>
    <m/>
    <m/>
    <m/>
    <m/>
    <m/>
    <m/>
    <m/>
    <m/>
    <x v="4"/>
    <m/>
    <m/>
    <m/>
    <m/>
    <m/>
    <d v="1899-12-30T13:05:00"/>
    <m/>
    <m/>
    <m/>
    <m/>
    <e v="#NAME?"/>
  </r>
  <r>
    <m/>
    <m/>
    <m/>
    <m/>
    <m/>
    <m/>
    <m/>
    <m/>
    <m/>
    <m/>
    <m/>
    <m/>
    <x v="1"/>
    <m/>
    <m/>
    <m/>
    <m/>
    <m/>
    <d v="1899-12-30T14:15:00"/>
    <m/>
    <m/>
    <m/>
    <m/>
    <e v="#NAME?"/>
  </r>
  <r>
    <m/>
    <m/>
    <m/>
    <m/>
    <m/>
    <m/>
    <m/>
    <m/>
    <m/>
    <m/>
    <m/>
    <m/>
    <x v="89"/>
    <m/>
    <m/>
    <m/>
    <m/>
    <m/>
    <d v="1899-12-30T14:55:00"/>
    <m/>
    <m/>
    <m/>
    <m/>
    <e v="#NAME?"/>
  </r>
  <r>
    <m/>
    <m/>
    <m/>
    <m/>
    <m/>
    <m/>
    <m/>
    <m/>
    <m/>
    <m/>
    <m/>
    <m/>
    <x v="38"/>
    <m/>
    <m/>
    <m/>
    <m/>
    <m/>
    <d v="1899-12-30T16:50:00"/>
    <m/>
    <m/>
    <m/>
    <m/>
    <e v="#NAME?"/>
  </r>
  <r>
    <m/>
    <m/>
    <m/>
    <m/>
    <m/>
    <m/>
    <m/>
    <m/>
    <m/>
    <m/>
    <m/>
    <m/>
    <x v="15"/>
    <s v="Sarvan"/>
    <m/>
    <m/>
    <m/>
    <m/>
    <d v="1899-12-30T18:15:00"/>
    <m/>
    <m/>
    <m/>
    <m/>
    <e v="#NAME?"/>
  </r>
  <r>
    <m/>
    <m/>
    <m/>
    <m/>
    <m/>
    <m/>
    <m/>
    <m/>
    <m/>
    <m/>
    <m/>
    <m/>
    <x v="1"/>
    <m/>
    <m/>
    <m/>
    <m/>
    <s v="Naroa"/>
    <d v="1899-12-30T19:05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s v="RTA/BIC/TMP/202000032"/>
    <m/>
    <m/>
    <m/>
    <m/>
    <m/>
    <m/>
    <m/>
    <s v="GA03W 2765"/>
    <m/>
    <m/>
    <m/>
    <x v="98"/>
    <m/>
    <m/>
    <m/>
    <m/>
    <m/>
    <d v="1899-12-30T06:30:00"/>
    <m/>
    <m/>
    <m/>
    <m/>
    <e v="#NAME?"/>
  </r>
  <r>
    <m/>
    <m/>
    <m/>
    <m/>
    <m/>
    <m/>
    <m/>
    <m/>
    <m/>
    <m/>
    <m/>
    <m/>
    <x v="8"/>
    <m/>
    <m/>
    <m/>
    <m/>
    <m/>
    <d v="1899-12-30T07:10:00"/>
    <m/>
    <m/>
    <m/>
    <m/>
    <e v="#NAME?"/>
  </r>
  <r>
    <m/>
    <m/>
    <m/>
    <m/>
    <m/>
    <m/>
    <m/>
    <m/>
    <m/>
    <m/>
    <m/>
    <m/>
    <x v="9"/>
    <m/>
    <m/>
    <m/>
    <m/>
    <m/>
    <d v="1899-12-30T10:00:00"/>
    <m/>
    <m/>
    <m/>
    <m/>
    <e v="#NAME?"/>
  </r>
  <r>
    <m/>
    <m/>
    <m/>
    <m/>
    <m/>
    <m/>
    <m/>
    <m/>
    <m/>
    <m/>
    <m/>
    <m/>
    <x v="8"/>
    <m/>
    <m/>
    <m/>
    <m/>
    <m/>
    <d v="1899-12-30T13:30:00"/>
    <m/>
    <m/>
    <m/>
    <m/>
    <e v="#NAME?"/>
  </r>
  <r>
    <m/>
    <m/>
    <m/>
    <m/>
    <m/>
    <m/>
    <m/>
    <m/>
    <m/>
    <m/>
    <m/>
    <m/>
    <x v="9"/>
    <m/>
    <m/>
    <m/>
    <m/>
    <m/>
    <d v="1899-12-30T16:50:00"/>
    <m/>
    <m/>
    <m/>
    <m/>
    <e v="#NAME?"/>
  </r>
  <r>
    <m/>
    <m/>
    <m/>
    <m/>
    <m/>
    <m/>
    <m/>
    <m/>
    <m/>
    <m/>
    <m/>
    <m/>
    <x v="8"/>
    <m/>
    <m/>
    <m/>
    <m/>
    <s v="Nerul"/>
    <d v="1899-12-30T19:00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s v="RTA/BIC/TP/202000010"/>
    <m/>
    <m/>
    <m/>
    <m/>
    <m/>
    <m/>
    <m/>
    <s v="GA04T 6949"/>
    <m/>
    <m/>
    <m/>
    <x v="99"/>
    <m/>
    <m/>
    <m/>
    <m/>
    <m/>
    <d v="1899-12-30T06:30:00"/>
    <m/>
    <m/>
    <m/>
    <m/>
    <e v="#NAME?"/>
  </r>
  <r>
    <m/>
    <m/>
    <m/>
    <m/>
    <m/>
    <m/>
    <m/>
    <m/>
    <m/>
    <m/>
    <m/>
    <m/>
    <x v="9"/>
    <m/>
    <m/>
    <m/>
    <m/>
    <m/>
    <d v="1899-12-30T07:00:00"/>
    <m/>
    <m/>
    <m/>
    <m/>
    <e v="#NAME?"/>
  </r>
  <r>
    <m/>
    <m/>
    <m/>
    <m/>
    <m/>
    <m/>
    <m/>
    <m/>
    <m/>
    <m/>
    <m/>
    <m/>
    <x v="28"/>
    <m/>
    <m/>
    <m/>
    <m/>
    <m/>
    <d v="1899-12-30T08:50:00"/>
    <m/>
    <m/>
    <m/>
    <m/>
    <e v="#NAME?"/>
  </r>
  <r>
    <m/>
    <m/>
    <m/>
    <m/>
    <m/>
    <m/>
    <m/>
    <m/>
    <m/>
    <m/>
    <m/>
    <m/>
    <x v="9"/>
    <m/>
    <m/>
    <m/>
    <m/>
    <m/>
    <d v="1899-12-30T10:30:00"/>
    <m/>
    <m/>
    <m/>
    <m/>
    <e v="#NAME?"/>
  </r>
  <r>
    <m/>
    <m/>
    <m/>
    <m/>
    <m/>
    <m/>
    <m/>
    <m/>
    <m/>
    <m/>
    <m/>
    <m/>
    <x v="32"/>
    <m/>
    <m/>
    <m/>
    <m/>
    <m/>
    <d v="1899-12-30T11:00:00"/>
    <m/>
    <m/>
    <m/>
    <m/>
    <e v="#NAME?"/>
  </r>
  <r>
    <m/>
    <m/>
    <m/>
    <m/>
    <m/>
    <m/>
    <m/>
    <m/>
    <m/>
    <m/>
    <m/>
    <m/>
    <x v="9"/>
    <m/>
    <m/>
    <m/>
    <m/>
    <m/>
    <d v="1899-12-30T13:05:00"/>
    <m/>
    <m/>
    <m/>
    <m/>
    <e v="#NAME?"/>
  </r>
  <r>
    <m/>
    <m/>
    <m/>
    <m/>
    <m/>
    <m/>
    <m/>
    <m/>
    <m/>
    <m/>
    <m/>
    <m/>
    <x v="99"/>
    <m/>
    <m/>
    <m/>
    <m/>
    <m/>
    <d v="1899-12-30T13:45:00"/>
    <m/>
    <m/>
    <m/>
    <m/>
    <e v="#NAME?"/>
  </r>
  <r>
    <m/>
    <m/>
    <m/>
    <m/>
    <m/>
    <m/>
    <m/>
    <m/>
    <m/>
    <m/>
    <m/>
    <m/>
    <x v="9"/>
    <m/>
    <m/>
    <m/>
    <m/>
    <m/>
    <d v="1899-12-30T14:40:00"/>
    <m/>
    <m/>
    <m/>
    <m/>
    <e v="#NAME?"/>
  </r>
  <r>
    <m/>
    <m/>
    <m/>
    <m/>
    <m/>
    <m/>
    <m/>
    <m/>
    <m/>
    <m/>
    <m/>
    <m/>
    <x v="28"/>
    <m/>
    <m/>
    <m/>
    <m/>
    <m/>
    <d v="1899-12-30T17:20:00"/>
    <m/>
    <m/>
    <m/>
    <m/>
    <e v="#NAME?"/>
  </r>
  <r>
    <m/>
    <m/>
    <m/>
    <m/>
    <m/>
    <m/>
    <m/>
    <m/>
    <m/>
    <m/>
    <m/>
    <m/>
    <x v="9"/>
    <m/>
    <m/>
    <m/>
    <m/>
    <s v="Signe/Karmali"/>
    <d v="1899-12-30T19:10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s v="RTA/BIC/TP/202000004"/>
    <m/>
    <m/>
    <m/>
    <m/>
    <m/>
    <m/>
    <m/>
    <s v="GA04T 3908"/>
    <m/>
    <m/>
    <m/>
    <x v="1"/>
    <m/>
    <m/>
    <m/>
    <m/>
    <m/>
    <d v="1899-12-30T06:30:00"/>
    <m/>
    <m/>
    <m/>
    <m/>
    <e v="#NAME?"/>
  </r>
  <r>
    <m/>
    <m/>
    <m/>
    <m/>
    <m/>
    <m/>
    <m/>
    <m/>
    <m/>
    <m/>
    <m/>
    <m/>
    <x v="9"/>
    <m/>
    <m/>
    <m/>
    <m/>
    <m/>
    <d v="1899-12-30T07:35:00"/>
    <m/>
    <m/>
    <m/>
    <m/>
    <e v="#NAME?"/>
  </r>
  <r>
    <m/>
    <m/>
    <m/>
    <m/>
    <m/>
    <m/>
    <m/>
    <m/>
    <m/>
    <m/>
    <m/>
    <m/>
    <x v="8"/>
    <m/>
    <m/>
    <m/>
    <m/>
    <m/>
    <d v="1899-12-30T10:45:00"/>
    <m/>
    <m/>
    <m/>
    <m/>
    <e v="#NAME?"/>
  </r>
  <r>
    <m/>
    <m/>
    <m/>
    <m/>
    <m/>
    <m/>
    <m/>
    <m/>
    <m/>
    <m/>
    <m/>
    <m/>
    <x v="9"/>
    <m/>
    <m/>
    <m/>
    <m/>
    <m/>
    <d v="1899-12-30T13:05:00"/>
    <m/>
    <m/>
    <m/>
    <m/>
    <e v="#NAME?"/>
  </r>
  <r>
    <m/>
    <m/>
    <m/>
    <m/>
    <m/>
    <m/>
    <m/>
    <m/>
    <m/>
    <m/>
    <m/>
    <m/>
    <x v="8"/>
    <m/>
    <m/>
    <m/>
    <m/>
    <m/>
    <d v="1899-12-30T17:05:00"/>
    <m/>
    <m/>
    <m/>
    <m/>
    <e v="#NAME?"/>
  </r>
  <r>
    <m/>
    <m/>
    <m/>
    <m/>
    <m/>
    <m/>
    <m/>
    <m/>
    <m/>
    <m/>
    <m/>
    <m/>
    <x v="9"/>
    <m/>
    <m/>
    <m/>
    <m/>
    <s v="Bicholim"/>
    <d v="1899-12-30T19:00:00"/>
    <m/>
    <m/>
    <m/>
    <m/>
    <e v="#NAME?"/>
  </r>
  <r>
    <m/>
    <m/>
    <m/>
    <m/>
    <m/>
    <m/>
    <m/>
    <m/>
    <m/>
    <m/>
    <m/>
    <m/>
    <x v="34"/>
    <m/>
    <m/>
    <m/>
    <m/>
    <m/>
    <s v="                         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s v="RTA/BIC/TMP/202000036"/>
    <m/>
    <m/>
    <m/>
    <m/>
    <m/>
    <m/>
    <m/>
    <s v="GA04T 4530"/>
    <m/>
    <m/>
    <m/>
    <x v="100"/>
    <m/>
    <m/>
    <m/>
    <m/>
    <s v="Valpoi"/>
    <d v="1899-12-30T08:05:00"/>
    <m/>
    <m/>
    <m/>
    <m/>
    <e v="#NAME?"/>
  </r>
  <r>
    <m/>
    <m/>
    <m/>
    <m/>
    <m/>
    <m/>
    <m/>
    <m/>
    <m/>
    <m/>
    <m/>
    <m/>
    <x v="9"/>
    <m/>
    <m/>
    <m/>
    <m/>
    <s v="Panaji"/>
    <d v="1899-12-30T08:25:00"/>
    <m/>
    <m/>
    <m/>
    <m/>
    <e v="#NAME?"/>
  </r>
  <r>
    <m/>
    <m/>
    <m/>
    <m/>
    <m/>
    <m/>
    <m/>
    <m/>
    <m/>
    <m/>
    <m/>
    <m/>
    <x v="8"/>
    <m/>
    <m/>
    <m/>
    <m/>
    <s v="Valpoi"/>
    <d v="1899-12-30T12:10:00"/>
    <m/>
    <m/>
    <m/>
    <m/>
    <e v="#NAME?"/>
  </r>
  <r>
    <m/>
    <m/>
    <m/>
    <m/>
    <m/>
    <m/>
    <m/>
    <m/>
    <m/>
    <m/>
    <m/>
    <m/>
    <x v="9"/>
    <m/>
    <m/>
    <m/>
    <m/>
    <s v="Panaji"/>
    <d v="1899-12-30T15:15:00"/>
    <m/>
    <m/>
    <m/>
    <m/>
    <e v="#NAME?"/>
  </r>
  <r>
    <m/>
    <m/>
    <m/>
    <m/>
    <m/>
    <m/>
    <m/>
    <m/>
    <m/>
    <m/>
    <m/>
    <m/>
    <x v="8"/>
    <m/>
    <m/>
    <m/>
    <m/>
    <s v="Copardem"/>
    <d v="1899-12-30T19:10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s v="RTA/BIC/TMP/201900120"/>
    <m/>
    <m/>
    <m/>
    <m/>
    <m/>
    <m/>
    <m/>
    <s v="GA07F 0503"/>
    <m/>
    <m/>
    <m/>
    <x v="101"/>
    <m/>
    <m/>
    <m/>
    <m/>
    <m/>
    <d v="1899-12-30T06:50:00"/>
    <m/>
    <m/>
    <m/>
    <m/>
    <e v="#NAME?"/>
  </r>
  <r>
    <m/>
    <m/>
    <m/>
    <m/>
    <m/>
    <m/>
    <m/>
    <m/>
    <m/>
    <m/>
    <m/>
    <m/>
    <x v="9"/>
    <m/>
    <m/>
    <m/>
    <m/>
    <m/>
    <d v="1899-12-30T07:20:00"/>
    <m/>
    <m/>
    <m/>
    <m/>
    <e v="#NAME?"/>
  </r>
  <r>
    <m/>
    <m/>
    <m/>
    <m/>
    <m/>
    <m/>
    <m/>
    <m/>
    <m/>
    <m/>
    <m/>
    <m/>
    <x v="8"/>
    <m/>
    <m/>
    <m/>
    <m/>
    <m/>
    <d v="1899-12-30T10:15:00"/>
    <m/>
    <m/>
    <m/>
    <m/>
    <e v="#NAME?"/>
  </r>
  <r>
    <m/>
    <m/>
    <m/>
    <m/>
    <m/>
    <m/>
    <m/>
    <m/>
    <m/>
    <m/>
    <m/>
    <m/>
    <x v="101"/>
    <m/>
    <m/>
    <m/>
    <m/>
    <m/>
    <d v="1899-12-30T13:00:00"/>
    <m/>
    <m/>
    <m/>
    <m/>
    <e v="#NAME?"/>
  </r>
  <r>
    <m/>
    <m/>
    <m/>
    <m/>
    <m/>
    <m/>
    <m/>
    <m/>
    <m/>
    <m/>
    <m/>
    <m/>
    <x v="9"/>
    <m/>
    <m/>
    <m/>
    <m/>
    <m/>
    <d v="1899-12-30T13:25:00"/>
    <m/>
    <m/>
    <m/>
    <m/>
    <e v="#NAME?"/>
  </r>
  <r>
    <m/>
    <m/>
    <m/>
    <m/>
    <m/>
    <m/>
    <m/>
    <m/>
    <m/>
    <m/>
    <m/>
    <m/>
    <x v="8"/>
    <m/>
    <m/>
    <m/>
    <m/>
    <m/>
    <d v="1899-12-30T16:55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s v="RTA/BIC/TP/202000016"/>
    <m/>
    <m/>
    <m/>
    <m/>
    <m/>
    <m/>
    <m/>
    <s v="GA03W 9588"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s v="RTA/BIC/SCP/201500010"/>
    <m/>
    <m/>
    <m/>
    <m/>
    <m/>
    <m/>
    <m/>
    <s v="GA05T 3227"/>
    <m/>
    <m/>
    <m/>
    <x v="102"/>
    <m/>
    <m/>
    <m/>
    <m/>
    <m/>
    <d v="1899-12-30T07:40:00"/>
    <m/>
    <m/>
    <m/>
    <m/>
    <e v="#NAME?"/>
  </r>
  <r>
    <m/>
    <m/>
    <m/>
    <m/>
    <m/>
    <m/>
    <m/>
    <m/>
    <m/>
    <m/>
    <m/>
    <m/>
    <x v="28"/>
    <m/>
    <m/>
    <m/>
    <m/>
    <m/>
    <d v="1899-12-30T11:15:00"/>
    <m/>
    <m/>
    <m/>
    <m/>
    <e v="#NAME?"/>
  </r>
  <r>
    <m/>
    <m/>
    <m/>
    <m/>
    <m/>
    <m/>
    <m/>
    <m/>
    <m/>
    <m/>
    <m/>
    <m/>
    <x v="103"/>
    <m/>
    <m/>
    <m/>
    <m/>
    <m/>
    <d v="1899-12-30T13:30:00"/>
    <m/>
    <m/>
    <m/>
    <m/>
    <e v="#NAME?"/>
  </r>
  <r>
    <m/>
    <m/>
    <m/>
    <m/>
    <m/>
    <m/>
    <m/>
    <m/>
    <m/>
    <m/>
    <m/>
    <m/>
    <x v="1"/>
    <m/>
    <m/>
    <m/>
    <m/>
    <m/>
    <d v="1899-12-30T14:40:00"/>
    <m/>
    <m/>
    <m/>
    <m/>
    <e v="#NAME?"/>
  </r>
  <r>
    <m/>
    <m/>
    <m/>
    <m/>
    <m/>
    <m/>
    <m/>
    <m/>
    <m/>
    <m/>
    <m/>
    <m/>
    <x v="28"/>
    <m/>
    <m/>
    <m/>
    <m/>
    <m/>
    <d v="1899-12-30T17:00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s v="RTA/BIC/SCP/201300023"/>
    <m/>
    <m/>
    <m/>
    <m/>
    <m/>
    <m/>
    <m/>
    <s v="GA04T 2309"/>
    <m/>
    <m/>
    <m/>
    <x v="83"/>
    <m/>
    <m/>
    <m/>
    <m/>
    <m/>
    <d v="1899-12-30T07:30:00"/>
    <m/>
    <m/>
    <m/>
    <m/>
    <e v="#NAME?"/>
  </r>
  <r>
    <m/>
    <m/>
    <m/>
    <m/>
    <m/>
    <m/>
    <m/>
    <m/>
    <m/>
    <m/>
    <m/>
    <m/>
    <x v="9"/>
    <m/>
    <m/>
    <m/>
    <m/>
    <m/>
    <d v="1899-12-30T07:45:00"/>
    <m/>
    <m/>
    <m/>
    <m/>
    <e v="#NAME?"/>
  </r>
  <r>
    <m/>
    <m/>
    <m/>
    <m/>
    <m/>
    <m/>
    <m/>
    <m/>
    <m/>
    <m/>
    <m/>
    <m/>
    <x v="28"/>
    <m/>
    <m/>
    <m/>
    <m/>
    <m/>
    <d v="1899-12-30T09:25:00"/>
    <m/>
    <m/>
    <m/>
    <m/>
    <e v="#NAME?"/>
  </r>
  <r>
    <m/>
    <m/>
    <m/>
    <m/>
    <m/>
    <m/>
    <m/>
    <m/>
    <m/>
    <m/>
    <m/>
    <m/>
    <x v="9"/>
    <m/>
    <m/>
    <m/>
    <m/>
    <m/>
    <d v="1899-12-30T11:05:00"/>
    <m/>
    <m/>
    <m/>
    <m/>
    <e v="#NAME?"/>
  </r>
  <r>
    <m/>
    <m/>
    <m/>
    <m/>
    <m/>
    <m/>
    <m/>
    <m/>
    <m/>
    <m/>
    <m/>
    <m/>
    <x v="28"/>
    <m/>
    <m/>
    <m/>
    <m/>
    <m/>
    <d v="1899-12-30T13:15:00"/>
    <m/>
    <m/>
    <m/>
    <m/>
    <e v="#NAME?"/>
  </r>
  <r>
    <m/>
    <m/>
    <m/>
    <m/>
    <m/>
    <m/>
    <m/>
    <m/>
    <m/>
    <m/>
    <m/>
    <m/>
    <x v="9"/>
    <m/>
    <m/>
    <m/>
    <m/>
    <m/>
    <d v="1899-12-30T15:05:00"/>
    <m/>
    <m/>
    <m/>
    <m/>
    <e v="#NAME?"/>
  </r>
  <r>
    <m/>
    <m/>
    <m/>
    <m/>
    <m/>
    <m/>
    <m/>
    <m/>
    <m/>
    <m/>
    <m/>
    <m/>
    <x v="28"/>
    <m/>
    <m/>
    <m/>
    <m/>
    <m/>
    <d v="1899-12-30T18:55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s v="RTA/BIC/SCP/201400007"/>
    <m/>
    <m/>
    <m/>
    <m/>
    <m/>
    <m/>
    <m/>
    <s v="GA04T 4362"/>
    <m/>
    <m/>
    <m/>
    <x v="104"/>
    <m/>
    <m/>
    <m/>
    <m/>
    <m/>
    <d v="1899-12-30T07:45:00"/>
    <m/>
    <m/>
    <m/>
    <m/>
    <e v="#NAME?"/>
  </r>
  <r>
    <m/>
    <m/>
    <m/>
    <m/>
    <m/>
    <m/>
    <m/>
    <m/>
    <m/>
    <m/>
    <m/>
    <m/>
    <x v="28"/>
    <m/>
    <m/>
    <m/>
    <m/>
    <m/>
    <d v="1899-12-30T09:10:00"/>
    <m/>
    <m/>
    <m/>
    <m/>
    <e v="#NAME?"/>
  </r>
  <r>
    <m/>
    <m/>
    <m/>
    <m/>
    <m/>
    <m/>
    <m/>
    <m/>
    <m/>
    <m/>
    <m/>
    <m/>
    <x v="9"/>
    <m/>
    <m/>
    <m/>
    <m/>
    <m/>
    <d v="1899-12-30T10:40:00"/>
    <m/>
    <m/>
    <m/>
    <m/>
    <e v="#NAME?"/>
  </r>
  <r>
    <m/>
    <m/>
    <m/>
    <m/>
    <m/>
    <m/>
    <m/>
    <m/>
    <m/>
    <m/>
    <m/>
    <m/>
    <x v="28"/>
    <m/>
    <m/>
    <m/>
    <m/>
    <m/>
    <d v="1899-12-30T12:10:00"/>
    <m/>
    <m/>
    <m/>
    <m/>
    <e v="#NAME?"/>
  </r>
  <r>
    <m/>
    <m/>
    <m/>
    <m/>
    <m/>
    <m/>
    <m/>
    <m/>
    <m/>
    <m/>
    <m/>
    <m/>
    <x v="9"/>
    <m/>
    <m/>
    <m/>
    <m/>
    <m/>
    <d v="1899-12-30T13:30:00"/>
    <m/>
    <m/>
    <m/>
    <m/>
    <e v="#NAME?"/>
  </r>
  <r>
    <m/>
    <m/>
    <m/>
    <m/>
    <m/>
    <m/>
    <m/>
    <m/>
    <m/>
    <m/>
    <m/>
    <m/>
    <x v="28"/>
    <m/>
    <m/>
    <m/>
    <m/>
    <m/>
    <d v="1899-12-30T16:45:00"/>
    <m/>
    <m/>
    <m/>
    <m/>
    <e v="#NAME?"/>
  </r>
  <r>
    <m/>
    <m/>
    <m/>
    <m/>
    <m/>
    <m/>
    <m/>
    <m/>
    <m/>
    <m/>
    <m/>
    <m/>
    <x v="104"/>
    <m/>
    <m/>
    <m/>
    <m/>
    <m/>
    <d v="1899-12-30T17:30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9"/>
    <m/>
    <m/>
    <m/>
    <m/>
    <m/>
    <d v="1899-12-30T06:35:00"/>
    <m/>
    <m/>
    <m/>
    <m/>
    <e v="#NAME?"/>
  </r>
  <r>
    <m/>
    <m/>
    <m/>
    <m/>
    <m/>
    <m/>
    <m/>
    <m/>
    <m/>
    <m/>
    <m/>
    <m/>
    <x v="8"/>
    <m/>
    <m/>
    <m/>
    <m/>
    <m/>
    <d v="1899-12-30T08:35:00"/>
    <m/>
    <m/>
    <m/>
    <m/>
    <e v="#NAME?"/>
  </r>
  <r>
    <m/>
    <m/>
    <m/>
    <m/>
    <m/>
    <m/>
    <m/>
    <m/>
    <m/>
    <m/>
    <m/>
    <m/>
    <x v="9"/>
    <m/>
    <m/>
    <m/>
    <m/>
    <s v="Charavane"/>
    <d v="1899-12-30T11:05:00"/>
    <m/>
    <m/>
    <m/>
    <m/>
    <e v="#NAME?"/>
  </r>
  <r>
    <m/>
    <m/>
    <m/>
    <m/>
    <m/>
    <m/>
    <m/>
    <m/>
    <m/>
    <m/>
    <m/>
    <m/>
    <x v="35"/>
    <m/>
    <m/>
    <m/>
    <m/>
    <m/>
    <d v="1899-12-30T11:35:00"/>
    <m/>
    <m/>
    <m/>
    <m/>
    <e v="#NAME?"/>
  </r>
  <r>
    <m/>
    <m/>
    <m/>
    <m/>
    <m/>
    <m/>
    <m/>
    <m/>
    <m/>
    <m/>
    <m/>
    <m/>
    <x v="9"/>
    <m/>
    <m/>
    <m/>
    <m/>
    <s v="Panaji"/>
    <d v="1899-12-30T12:05:00"/>
    <m/>
    <m/>
    <m/>
    <m/>
    <e v="#NAME?"/>
  </r>
  <r>
    <m/>
    <m/>
    <m/>
    <m/>
    <m/>
    <m/>
    <m/>
    <m/>
    <m/>
    <m/>
    <m/>
    <m/>
    <x v="8"/>
    <m/>
    <m/>
    <m/>
    <m/>
    <m/>
    <d v="1899-12-30T14:45:00"/>
    <m/>
    <m/>
    <m/>
    <m/>
    <e v="#NAME?"/>
  </r>
  <r>
    <m/>
    <m/>
    <m/>
    <m/>
    <m/>
    <m/>
    <m/>
    <m/>
    <m/>
    <m/>
    <m/>
    <m/>
    <x v="9"/>
    <m/>
    <m/>
    <m/>
    <m/>
    <s v="Charavane"/>
    <d v="1899-12-30T17:05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s v="RTA/BIC/SCP/201500004"/>
    <m/>
    <m/>
    <m/>
    <m/>
    <m/>
    <m/>
    <m/>
    <s v="Ga04t 5917"/>
    <m/>
    <m/>
    <m/>
    <x v="105"/>
    <m/>
    <m/>
    <m/>
    <m/>
    <m/>
    <d v="1899-12-30T08:00:00"/>
    <m/>
    <m/>
    <m/>
    <m/>
    <e v="#NAME?"/>
  </r>
  <r>
    <m/>
    <m/>
    <m/>
    <m/>
    <m/>
    <m/>
    <m/>
    <m/>
    <m/>
    <m/>
    <m/>
    <m/>
    <x v="9"/>
    <m/>
    <m/>
    <m/>
    <m/>
    <m/>
    <d v="1899-12-30T08:35:00"/>
    <m/>
    <m/>
    <m/>
    <m/>
    <e v="#NAME?"/>
  </r>
  <r>
    <m/>
    <m/>
    <m/>
    <m/>
    <m/>
    <m/>
    <m/>
    <m/>
    <m/>
    <m/>
    <m/>
    <m/>
    <x v="8"/>
    <m/>
    <m/>
    <m/>
    <m/>
    <m/>
    <d v="1899-12-30T11:10:00"/>
    <m/>
    <m/>
    <m/>
    <m/>
    <e v="#NAME?"/>
  </r>
  <r>
    <m/>
    <m/>
    <m/>
    <m/>
    <m/>
    <m/>
    <m/>
    <m/>
    <m/>
    <m/>
    <m/>
    <m/>
    <x v="9"/>
    <m/>
    <m/>
    <m/>
    <m/>
    <m/>
    <d v="1899-12-30T13:35:00"/>
    <m/>
    <m/>
    <m/>
    <m/>
    <e v="#NAME?"/>
  </r>
  <r>
    <m/>
    <m/>
    <m/>
    <m/>
    <m/>
    <m/>
    <m/>
    <m/>
    <m/>
    <m/>
    <m/>
    <m/>
    <x v="8"/>
    <m/>
    <m/>
    <m/>
    <m/>
    <m/>
    <d v="1899-12-30T16:25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s v="RTA/BIC/SCP/201500006"/>
    <m/>
    <m/>
    <m/>
    <m/>
    <m/>
    <m/>
    <m/>
    <s v="GA01U 5235"/>
    <m/>
    <m/>
    <m/>
    <x v="8"/>
    <m/>
    <m/>
    <m/>
    <m/>
    <m/>
    <d v="1899-12-30T08:00:00"/>
    <m/>
    <m/>
    <m/>
    <m/>
    <e v="#NAME?"/>
  </r>
  <r>
    <m/>
    <m/>
    <m/>
    <m/>
    <m/>
    <m/>
    <m/>
    <m/>
    <m/>
    <m/>
    <m/>
    <m/>
    <x v="9"/>
    <m/>
    <m/>
    <m/>
    <m/>
    <m/>
    <d v="1899-12-30T11:35:00"/>
    <m/>
    <m/>
    <m/>
    <m/>
    <e v="#NAME?"/>
  </r>
  <r>
    <m/>
    <m/>
    <m/>
    <m/>
    <m/>
    <m/>
    <m/>
    <m/>
    <m/>
    <m/>
    <m/>
    <m/>
    <x v="8"/>
    <m/>
    <m/>
    <m/>
    <m/>
    <m/>
    <d v="1899-12-30T14:30:00"/>
    <m/>
    <m/>
    <m/>
    <m/>
    <e v="#NAME?"/>
  </r>
  <r>
    <m/>
    <m/>
    <m/>
    <m/>
    <m/>
    <m/>
    <m/>
    <m/>
    <m/>
    <m/>
    <m/>
    <m/>
    <x v="9"/>
    <m/>
    <m/>
    <m/>
    <m/>
    <s v="Panaji"/>
    <d v="1899-12-30T17:55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s v="BICH/54/04"/>
    <m/>
    <m/>
    <m/>
    <m/>
    <m/>
    <m/>
    <m/>
    <s v="GA04T 4309"/>
    <m/>
    <m/>
    <m/>
    <x v="90"/>
    <m/>
    <m/>
    <m/>
    <m/>
    <m/>
    <d v="1899-12-30T07:05:00"/>
    <m/>
    <m/>
    <m/>
    <m/>
    <e v="#NAME?"/>
  </r>
  <r>
    <m/>
    <m/>
    <m/>
    <m/>
    <m/>
    <m/>
    <m/>
    <m/>
    <m/>
    <m/>
    <m/>
    <m/>
    <x v="8"/>
    <m/>
    <m/>
    <m/>
    <m/>
    <m/>
    <d v="1899-12-30T09:20:00"/>
    <m/>
    <m/>
    <m/>
    <m/>
    <e v="#NAME?"/>
  </r>
  <r>
    <m/>
    <m/>
    <m/>
    <m/>
    <m/>
    <m/>
    <m/>
    <m/>
    <m/>
    <m/>
    <m/>
    <m/>
    <x v="1"/>
    <m/>
    <m/>
    <m/>
    <m/>
    <m/>
    <d v="1899-12-30T11:35:00"/>
    <m/>
    <m/>
    <m/>
    <m/>
    <e v="#NAME?"/>
  </r>
  <r>
    <m/>
    <m/>
    <m/>
    <m/>
    <m/>
    <m/>
    <m/>
    <m/>
    <m/>
    <m/>
    <m/>
    <m/>
    <x v="90"/>
    <m/>
    <m/>
    <m/>
    <m/>
    <m/>
    <d v="1899-12-30T12:35:00"/>
    <m/>
    <m/>
    <m/>
    <m/>
    <e v="#NAME?"/>
  </r>
  <r>
    <m/>
    <m/>
    <m/>
    <m/>
    <m/>
    <m/>
    <m/>
    <m/>
    <m/>
    <m/>
    <m/>
    <m/>
    <x v="8"/>
    <s v="Sakhali"/>
    <m/>
    <m/>
    <m/>
    <m/>
    <d v="1899-12-30T16:45:00"/>
    <m/>
    <m/>
    <m/>
    <m/>
    <e v="#NAME?"/>
  </r>
  <r>
    <m/>
    <m/>
    <m/>
    <m/>
    <m/>
    <m/>
    <m/>
    <m/>
    <m/>
    <m/>
    <m/>
    <m/>
    <x v="106"/>
    <s v="Kelbai wada"/>
    <m/>
    <m/>
    <m/>
    <s v="Naroa"/>
    <d v="1899-12-30T18:25:00"/>
    <m/>
    <m/>
    <m/>
    <m/>
    <e v="#NAME?"/>
  </r>
  <r>
    <m/>
    <m/>
    <m/>
    <m/>
    <m/>
    <m/>
    <m/>
    <m/>
    <m/>
    <m/>
    <m/>
    <m/>
    <x v="34"/>
    <m/>
    <m/>
    <m/>
    <m/>
    <m/>
    <m/>
    <m/>
    <m/>
    <m/>
    <m/>
    <s v=""/>
  </r>
  <r>
    <s v="BICH/71/05"/>
    <m/>
    <m/>
    <m/>
    <m/>
    <m/>
    <m/>
    <m/>
    <s v="GA03N 1023"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m/>
    <m/>
    <m/>
    <m/>
    <m/>
    <m/>
    <m/>
    <m/>
    <m/>
    <m/>
    <m/>
    <m/>
    <x v="34"/>
    <m/>
    <m/>
    <m/>
    <m/>
    <m/>
    <m/>
    <m/>
    <m/>
    <m/>
    <m/>
    <s v=""/>
  </r>
  <r>
    <s v="BICH/75/05"/>
    <m/>
    <m/>
    <m/>
    <m/>
    <m/>
    <m/>
    <m/>
    <s v="GA04T 1175"/>
    <m/>
    <m/>
    <m/>
    <x v="34"/>
    <m/>
    <m/>
    <m/>
    <m/>
    <m/>
    <m/>
    <m/>
    <m/>
    <m/>
    <m/>
    <s v=""/>
  </r>
  <r>
    <s v="RTA/VAS/SCP/201500001"/>
    <s v="Vasco to Baina - _x000a_Mangoor Hill - _x000a_Airport &amp; Back"/>
    <m/>
    <s v="02-05-2003"/>
    <d v="2020-04-12T00:00:00"/>
    <s v="Vijan V. Dabolkar"/>
    <s v="G-2, Tamarid Court, Zorint, Zuarinagar"/>
    <m/>
    <s v="GA06T3807"/>
    <s v="Mini Bus"/>
    <n v="31"/>
    <m/>
    <x v="107"/>
    <m/>
    <m/>
    <m/>
    <m/>
    <s v="Vasco Airport"/>
    <d v="1899-12-30T06:30:00"/>
    <m/>
    <m/>
    <m/>
    <m/>
    <e v="#NAME?"/>
  </r>
  <r>
    <m/>
    <m/>
    <m/>
    <m/>
    <m/>
    <m/>
    <m/>
    <m/>
    <m/>
    <m/>
    <m/>
    <m/>
    <x v="108"/>
    <m/>
    <m/>
    <m/>
    <m/>
    <s v="Baina"/>
    <d v="1899-12-30T07:25:00"/>
    <m/>
    <m/>
    <m/>
    <m/>
    <e v="#NAME?"/>
  </r>
  <r>
    <m/>
    <m/>
    <m/>
    <m/>
    <m/>
    <m/>
    <m/>
    <m/>
    <m/>
    <m/>
    <m/>
    <m/>
    <x v="107"/>
    <m/>
    <m/>
    <m/>
    <m/>
    <s v="Vasco Airport"/>
    <d v="1899-12-30T08:05:00"/>
    <m/>
    <m/>
    <m/>
    <m/>
    <e v="#NAME?"/>
  </r>
  <r>
    <m/>
    <m/>
    <m/>
    <m/>
    <m/>
    <m/>
    <m/>
    <m/>
    <m/>
    <m/>
    <m/>
    <m/>
    <x v="108"/>
    <m/>
    <m/>
    <m/>
    <m/>
    <s v="Baina"/>
    <d v="1899-12-30T08:45:00"/>
    <m/>
    <m/>
    <m/>
    <m/>
    <e v="#NAME?"/>
  </r>
  <r>
    <m/>
    <m/>
    <m/>
    <m/>
    <m/>
    <m/>
    <m/>
    <m/>
    <m/>
    <m/>
    <m/>
    <m/>
    <x v="107"/>
    <m/>
    <m/>
    <m/>
    <m/>
    <s v="Vasco Airport"/>
    <d v="1899-12-30T09:25:00"/>
    <m/>
    <m/>
    <m/>
    <m/>
    <e v="#NAME?"/>
  </r>
  <r>
    <m/>
    <m/>
    <m/>
    <m/>
    <m/>
    <m/>
    <m/>
    <m/>
    <m/>
    <m/>
    <m/>
    <m/>
    <x v="108"/>
    <m/>
    <m/>
    <m/>
    <m/>
    <s v="Baina"/>
    <d v="1899-12-30T10:30:00"/>
    <m/>
    <m/>
    <m/>
    <m/>
    <e v="#NAME?"/>
  </r>
  <r>
    <m/>
    <m/>
    <m/>
    <m/>
    <m/>
    <m/>
    <m/>
    <m/>
    <m/>
    <m/>
    <m/>
    <m/>
    <x v="107"/>
    <s v="KTC"/>
    <m/>
    <m/>
    <m/>
    <s v="Vasco Airport"/>
    <d v="1899-12-30T11:50:00"/>
    <m/>
    <m/>
    <m/>
    <m/>
    <e v="#NAME?"/>
  </r>
  <r>
    <m/>
    <m/>
    <m/>
    <m/>
    <m/>
    <m/>
    <m/>
    <m/>
    <m/>
    <m/>
    <m/>
    <m/>
    <x v="108"/>
    <m/>
    <m/>
    <m/>
    <m/>
    <s v="Baina"/>
    <d v="1899-12-30T12:45:00"/>
    <m/>
    <m/>
    <m/>
    <m/>
    <e v="#NAME?"/>
  </r>
  <r>
    <m/>
    <m/>
    <m/>
    <m/>
    <m/>
    <m/>
    <m/>
    <m/>
    <m/>
    <m/>
    <m/>
    <m/>
    <x v="107"/>
    <m/>
    <m/>
    <m/>
    <m/>
    <s v="Vasco Airport"/>
    <d v="1899-12-30T13:25:00"/>
    <m/>
    <m/>
    <m/>
    <m/>
    <e v="#NAME?"/>
  </r>
  <r>
    <m/>
    <m/>
    <m/>
    <m/>
    <m/>
    <m/>
    <m/>
    <m/>
    <m/>
    <m/>
    <m/>
    <m/>
    <x v="108"/>
    <m/>
    <m/>
    <m/>
    <m/>
    <s v="Baina"/>
    <d v="1899-12-30T14:30:00"/>
    <m/>
    <m/>
    <m/>
    <m/>
    <e v="#NAME?"/>
  </r>
  <r>
    <m/>
    <m/>
    <m/>
    <m/>
    <m/>
    <m/>
    <m/>
    <m/>
    <m/>
    <m/>
    <m/>
    <m/>
    <x v="107"/>
    <s v="KTC"/>
    <m/>
    <m/>
    <m/>
    <s v="Vasco Airport"/>
    <d v="1899-12-30T15:50:00"/>
    <m/>
    <m/>
    <m/>
    <m/>
    <e v="#NAME?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1000000}" name="Summary" cacheId="14" applyNumberFormats="0" applyBorderFormats="0" applyFontFormats="0" applyPatternFormats="0" applyAlignmentFormats="0" applyWidthHeightFormats="0" dataCaption="" updatedVersion="8" compact="0" compactData="0">
  <location ref="A3:A113" firstHeaderRow="1" firstDataRow="1" firstDataCol="1"/>
  <pivotFields count="24">
    <pivotField name="Permit No" compact="0" outline="0" multipleItemSelectionAllowed="1" showAll="0"/>
    <pivotField name="Permit Route Name" compact="0" outline="0" multipleItemSelectionAllowed="1" showAll="0"/>
    <pivotField name="Permit Type" compact="0" outline="0" multipleItemSelectionAllowed="1" showAll="0"/>
    <pivotField name="Permit Issue date" compact="0" outline="0" multipleItemSelectionAllowed="1" showAll="0"/>
    <pivotField name="Permi Valid upto" compact="0" outline="0" multipleItemSelectionAllowed="1" showAll="0"/>
    <pivotField name="Owner" compact="0" outline="0" multipleItemSelectionAllowed="1" showAll="0"/>
    <pivotField name="Owner address" compact="0" outline="0" multipleItemSelectionAllowed="1" showAll="0"/>
    <pivotField name="Owner contact" compact="0" outline="0" multipleItemSelectionAllowed="1" showAll="0"/>
    <pivotField name="Vehicle No." compact="0" outline="0" multipleItemSelectionAllowed="1" showAll="0"/>
    <pivotField name="Bus Type" compact="0" outline="0" multipleItemSelectionAllowed="1" showAll="0"/>
    <pivotField name="Sitting" compact="0" outline="0" multipleItemSelectionAllowed="1" showAll="0"/>
    <pivotField name="Standing" compact="0" numFmtId="3" outline="0" multipleItemSelectionAllowed="1" showAll="0"/>
    <pivotField name="From" axis="axisRow" compact="0" outline="0" multipleItemSelectionAllowed="1" showAll="0" sortType="descending">
      <items count="110">
        <item x="34"/>
        <item x="96"/>
        <item x="97"/>
        <item x="27"/>
        <item x="50"/>
        <item x="49"/>
        <item x="108"/>
        <item x="42"/>
        <item x="78"/>
        <item x="9"/>
        <item x="75"/>
        <item x="66"/>
        <item x="32"/>
        <item x="47"/>
        <item x="74"/>
        <item x="39"/>
        <item x="67"/>
        <item x="37"/>
        <item x="99"/>
        <item x="17"/>
        <item x="13"/>
        <item x="91"/>
        <item x="2"/>
        <item x="56"/>
        <item x="94"/>
        <item x="80"/>
        <item x="68"/>
        <item x="60"/>
        <item x="84"/>
        <item x="6"/>
        <item x="88"/>
        <item x="103"/>
        <item x="16"/>
        <item x="15"/>
        <item x="45"/>
        <item x="63"/>
        <item x="53"/>
        <item x="86"/>
        <item x="12"/>
        <item x="40"/>
        <item x="11"/>
        <item x="46"/>
        <item x="48"/>
        <item x="28"/>
        <item x="3"/>
        <item x="93"/>
        <item x="102"/>
        <item x="7"/>
        <item x="92"/>
        <item x="41"/>
        <item x="33"/>
        <item x="70"/>
        <item x="95"/>
        <item x="8"/>
        <item x="31"/>
        <item x="43"/>
        <item x="54"/>
        <item x="104"/>
        <item x="51"/>
        <item x="90"/>
        <item x="98"/>
        <item x="73"/>
        <item x="89"/>
        <item x="77"/>
        <item x="87"/>
        <item x="64"/>
        <item x="62"/>
        <item x="24"/>
        <item x="65"/>
        <item x="71"/>
        <item x="38"/>
        <item x="4"/>
        <item x="83"/>
        <item x="44"/>
        <item x="21"/>
        <item x="26"/>
        <item x="25"/>
        <item x="22"/>
        <item x="82"/>
        <item x="20"/>
        <item x="10"/>
        <item x="52"/>
        <item x="30"/>
        <item x="101"/>
        <item x="59"/>
        <item x="85"/>
        <item x="81"/>
        <item x="100"/>
        <item x="36"/>
        <item x="18"/>
        <item x="0"/>
        <item x="57"/>
        <item x="35"/>
        <item x="76"/>
        <item x="105"/>
        <item x="61"/>
        <item x="106"/>
        <item x="5"/>
        <item x="1"/>
        <item x="79"/>
        <item x="69"/>
        <item x="107"/>
        <item x="72"/>
        <item x="29"/>
        <item x="55"/>
        <item x="14"/>
        <item x="19"/>
        <item x="58"/>
        <item x="23"/>
        <item t="default"/>
      </items>
    </pivotField>
    <pivotField name="Via 1" compact="0" outline="0" multipleItemSelectionAllowed="1" showAll="0"/>
    <pivotField name="Via 2" compact="0" outline="0" multipleItemSelectionAllowed="1" showAll="0"/>
    <pivotField name="Via 3" compact="0" outline="0" multipleItemSelectionAllowed="1" showAll="0"/>
    <pivotField name="Via 4" compact="0" outline="0" multipleItemSelectionAllowed="1" showAll="0"/>
    <pivotField name="Destination" compact="0" outline="0" multipleItemSelectionAllowed="1" showAll="0"/>
    <pivotField name="Dep: From" compact="0" outline="0" multipleItemSelectionAllowed="1" showAll="0"/>
    <pivotField name="Dep. Via" compact="0" outline="0" multipleItemSelectionAllowed="1" showAll="0"/>
    <pivotField name="Dep. Via1" compact="0" outline="0" multipleItemSelectionAllowed="1" showAll="0"/>
    <pivotField name="Dep. Via2" compact="0" outline="0" multipleItemSelectionAllowed="1" showAll="0"/>
    <pivotField name="Dep. Via3" compact="0" outline="0" multipleItemSelectionAllowed="1" showAll="0"/>
    <pivotField name="Arr" compact="0" outline="0" multipleItemSelectionAllowed="1" showAll="0"/>
  </pivotFields>
  <rowFields count="1">
    <field x="12"/>
  </rowFields>
  <rowItems count="1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 t="grand">
      <x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Summary 2" cacheId="10" applyNumberFormats="0" applyBorderFormats="0" applyFontFormats="0" applyPatternFormats="0" applyAlignmentFormats="0" applyWidthHeightFormats="0" dataCaption="" updatedVersion="8" compact="0" compactData="0">
  <location ref="D3:F389" firstHeaderRow="1" firstDataRow="1" firstDataCol="2"/>
  <pivotFields count="24">
    <pivotField name="Permit No" compact="0" outline="0" multipleItemSelectionAllowed="1" showAll="0"/>
    <pivotField name="Permit Route Name" compact="0" outline="0" multipleItemSelectionAllowed="1" showAll="0"/>
    <pivotField name="Permit Type" compact="0" outline="0" multipleItemSelectionAllowed="1" showAll="0"/>
    <pivotField name="Permit Issue date" compact="0" outline="0" multipleItemSelectionAllowed="1" showAll="0"/>
    <pivotField name="Permi Valid upto" compact="0" outline="0" multipleItemSelectionAllowed="1" showAll="0"/>
    <pivotField name="Owner" compact="0" outline="0" multipleItemSelectionAllowed="1" showAll="0"/>
    <pivotField name="Owner address" compact="0" outline="0" multipleItemSelectionAllowed="1" showAll="0"/>
    <pivotField name="Owner contact" compact="0" outline="0" multipleItemSelectionAllowed="1" showAll="0"/>
    <pivotField name="Vehicle No." compact="0" outline="0" multipleItemSelectionAllowed="1" showAll="0"/>
    <pivotField name="Bus Type" compact="0" outline="0" multipleItemSelectionAllowed="1" showAll="0"/>
    <pivotField name="Sitting" compact="0" outline="0" multipleItemSelectionAllowed="1" showAll="0"/>
    <pivotField name="Standing" compact="0" numFmtId="3" outline="0" multipleItemSelectionAllowed="1" showAll="0"/>
    <pivotField name="From" axis="axisRow" compact="0" outline="0" multipleItemSelectionAllowed="1" showAll="0" sortType="ascending">
      <items count="110">
        <item x="23"/>
        <item x="58"/>
        <item x="19"/>
        <item x="14"/>
        <item x="55"/>
        <item x="29"/>
        <item x="72"/>
        <item x="107"/>
        <item x="69"/>
        <item x="79"/>
        <item x="1"/>
        <item x="5"/>
        <item x="106"/>
        <item x="61"/>
        <item x="105"/>
        <item x="76"/>
        <item x="35"/>
        <item x="57"/>
        <item x="0"/>
        <item x="18"/>
        <item x="36"/>
        <item x="100"/>
        <item x="81"/>
        <item x="85"/>
        <item x="59"/>
        <item x="101"/>
        <item x="30"/>
        <item x="52"/>
        <item x="10"/>
        <item x="20"/>
        <item x="82"/>
        <item x="22"/>
        <item x="25"/>
        <item x="26"/>
        <item x="21"/>
        <item x="44"/>
        <item x="83"/>
        <item x="4"/>
        <item x="38"/>
        <item x="71"/>
        <item x="65"/>
        <item x="24"/>
        <item x="62"/>
        <item x="64"/>
        <item x="87"/>
        <item x="77"/>
        <item x="89"/>
        <item x="73"/>
        <item x="98"/>
        <item x="90"/>
        <item x="51"/>
        <item x="104"/>
        <item x="54"/>
        <item x="43"/>
        <item x="31"/>
        <item x="8"/>
        <item x="95"/>
        <item x="70"/>
        <item x="33"/>
        <item x="41"/>
        <item x="92"/>
        <item x="7"/>
        <item x="102"/>
        <item x="93"/>
        <item x="3"/>
        <item x="28"/>
        <item x="48"/>
        <item x="46"/>
        <item x="11"/>
        <item x="40"/>
        <item x="12"/>
        <item x="86"/>
        <item x="53"/>
        <item x="63"/>
        <item x="45"/>
        <item x="15"/>
        <item x="16"/>
        <item x="103"/>
        <item x="88"/>
        <item x="6"/>
        <item x="84"/>
        <item x="60"/>
        <item x="68"/>
        <item x="80"/>
        <item x="94"/>
        <item x="56"/>
        <item x="2"/>
        <item x="91"/>
        <item x="13"/>
        <item x="17"/>
        <item x="99"/>
        <item x="37"/>
        <item x="67"/>
        <item x="39"/>
        <item x="74"/>
        <item x="47"/>
        <item x="32"/>
        <item x="66"/>
        <item x="75"/>
        <item x="9"/>
        <item x="78"/>
        <item x="42"/>
        <item x="108"/>
        <item x="49"/>
        <item x="50"/>
        <item x="27"/>
        <item x="97"/>
        <item x="96"/>
        <item x="34"/>
        <item t="default"/>
      </items>
    </pivotField>
    <pivotField name="Via 1" compact="0" outline="0" multipleItemSelectionAllowed="1" showAll="0"/>
    <pivotField name="Via 2" compact="0" outline="0" multipleItemSelectionAllowed="1" showAll="0"/>
    <pivotField name="Via 3" compact="0" outline="0" multipleItemSelectionAllowed="1" showAll="0"/>
    <pivotField name="Via 4" compact="0" outline="0" multipleItemSelectionAllowed="1" showAll="0"/>
    <pivotField name="Destination" axis="axisRow" compact="0" outline="0" multipleItemSelectionAllowed="1" showAll="0" sortType="ascending">
      <items count="100">
        <item x="23"/>
        <item x="59"/>
        <item x="19"/>
        <item x="14"/>
        <item x="34"/>
        <item x="57"/>
        <item x="30"/>
        <item x="73"/>
        <item x="98"/>
        <item x="71"/>
        <item x="89"/>
        <item x="0"/>
        <item x="6"/>
        <item x="63"/>
        <item x="70"/>
        <item x="76"/>
        <item x="36"/>
        <item x="58"/>
        <item x="1"/>
        <item x="18"/>
        <item x="37"/>
        <item x="96"/>
        <item x="83"/>
        <item x="60"/>
        <item x="33"/>
        <item x="55"/>
        <item x="13"/>
        <item x="21"/>
        <item x="82"/>
        <item x="24"/>
        <item x="26"/>
        <item x="27"/>
        <item x="22"/>
        <item x="47"/>
        <item x="3"/>
        <item x="39"/>
        <item x="67"/>
        <item x="25"/>
        <item x="64"/>
        <item x="66"/>
        <item x="81"/>
        <item x="84"/>
        <item x="80"/>
        <item x="93"/>
        <item x="77"/>
        <item x="74"/>
        <item x="78"/>
        <item x="94"/>
        <item x="86"/>
        <item x="54"/>
        <item x="50"/>
        <item x="44"/>
        <item x="31"/>
        <item x="10"/>
        <item x="72"/>
        <item x="43"/>
        <item x="87"/>
        <item x="7"/>
        <item x="88"/>
        <item x="2"/>
        <item x="29"/>
        <item x="49"/>
        <item x="46"/>
        <item x="11"/>
        <item x="41"/>
        <item x="12"/>
        <item x="56"/>
        <item x="65"/>
        <item x="45"/>
        <item x="16"/>
        <item x="17"/>
        <item x="85"/>
        <item x="5"/>
        <item x="8"/>
        <item x="61"/>
        <item x="69"/>
        <item x="90"/>
        <item x="62"/>
        <item x="4"/>
        <item x="15"/>
        <item x="20"/>
        <item x="95"/>
        <item x="38"/>
        <item x="40"/>
        <item x="75"/>
        <item x="48"/>
        <item x="32"/>
        <item x="68"/>
        <item x="51"/>
        <item x="9"/>
        <item x="79"/>
        <item x="42"/>
        <item x="97"/>
        <item x="52"/>
        <item x="53"/>
        <item x="28"/>
        <item x="92"/>
        <item x="91"/>
        <item x="35"/>
        <item t="default"/>
      </items>
    </pivotField>
    <pivotField name="Dep: From" dataField="1" compact="0" outline="0" multipleItemSelectionAllowed="1" showAll="0"/>
    <pivotField name="Dep. Via" compact="0" outline="0" multipleItemSelectionAllowed="1" showAll="0"/>
    <pivotField name="Dep. Via1" compact="0" outline="0" multipleItemSelectionAllowed="1" showAll="0"/>
    <pivotField name="Dep. Via2" compact="0" outline="0" multipleItemSelectionAllowed="1" showAll="0"/>
    <pivotField name="Dep. Via3" compact="0" outline="0" multipleItemSelectionAllowed="1" showAll="0"/>
    <pivotField name="Arr" compact="0" outline="0" multipleItemSelectionAllowed="1" showAll="0"/>
  </pivotFields>
  <rowFields count="2">
    <field x="17"/>
    <field x="12"/>
  </rowFields>
  <rowItems count="386">
    <i>
      <x/>
      <x v="31"/>
    </i>
    <i r="1">
      <x v="32"/>
    </i>
    <i r="1">
      <x v="41"/>
    </i>
    <i t="default">
      <x/>
    </i>
    <i>
      <x v="1"/>
      <x v="99"/>
    </i>
    <i t="default">
      <x v="1"/>
    </i>
    <i>
      <x v="2"/>
      <x v="19"/>
    </i>
    <i r="1">
      <x v="76"/>
    </i>
    <i t="default">
      <x v="2"/>
    </i>
    <i>
      <x v="3"/>
      <x v="70"/>
    </i>
    <i t="default">
      <x v="3"/>
    </i>
    <i>
      <x v="4"/>
      <x v="55"/>
    </i>
    <i t="default">
      <x v="4"/>
    </i>
    <i>
      <x v="5"/>
      <x v="65"/>
    </i>
    <i t="default">
      <x v="5"/>
    </i>
    <i>
      <x v="6"/>
      <x v="76"/>
    </i>
    <i t="default">
      <x v="6"/>
    </i>
    <i>
      <x v="7"/>
      <x v="99"/>
    </i>
    <i t="default">
      <x v="7"/>
    </i>
    <i>
      <x v="8"/>
      <x v="102"/>
    </i>
    <i t="default">
      <x v="8"/>
    </i>
    <i>
      <x v="9"/>
      <x v="39"/>
    </i>
    <i r="1">
      <x v="99"/>
    </i>
    <i t="default">
      <x v="9"/>
    </i>
    <i>
      <x v="10"/>
      <x v="37"/>
    </i>
    <i t="default">
      <x v="10"/>
    </i>
    <i>
      <x v="11"/>
      <x v="18"/>
    </i>
    <i r="1">
      <x v="34"/>
    </i>
    <i r="1">
      <x v="37"/>
    </i>
    <i r="1">
      <x v="41"/>
    </i>
    <i r="1">
      <x v="47"/>
    </i>
    <i r="1">
      <x v="55"/>
    </i>
    <i r="1">
      <x v="60"/>
    </i>
    <i r="1">
      <x v="61"/>
    </i>
    <i r="1">
      <x v="65"/>
    </i>
    <i r="1">
      <x v="66"/>
    </i>
    <i r="1">
      <x v="80"/>
    </i>
    <i r="1">
      <x v="86"/>
    </i>
    <i r="1">
      <x v="97"/>
    </i>
    <i r="1">
      <x v="99"/>
    </i>
    <i t="default">
      <x v="11"/>
    </i>
    <i>
      <x v="12"/>
      <x v="52"/>
    </i>
    <i r="1">
      <x v="53"/>
    </i>
    <i r="1">
      <x v="65"/>
    </i>
    <i r="1">
      <x v="66"/>
    </i>
    <i r="1">
      <x v="79"/>
    </i>
    <i t="default">
      <x v="12"/>
    </i>
    <i>
      <x v="13"/>
      <x v="37"/>
    </i>
    <i r="1">
      <x v="65"/>
    </i>
    <i t="default">
      <x v="13"/>
    </i>
    <i>
      <x v="14"/>
      <x v="99"/>
    </i>
    <i t="default">
      <x v="14"/>
    </i>
    <i>
      <x v="15"/>
      <x v="55"/>
    </i>
    <i t="default">
      <x v="15"/>
    </i>
    <i>
      <x v="16"/>
      <x v="99"/>
    </i>
    <i t="default">
      <x v="16"/>
    </i>
    <i>
      <x v="17"/>
      <x v="99"/>
    </i>
    <i t="default">
      <x v="17"/>
    </i>
    <i>
      <x v="18"/>
      <x v="10"/>
    </i>
    <i t="default">
      <x v="18"/>
    </i>
    <i>
      <x v="19"/>
      <x v="76"/>
    </i>
    <i t="default">
      <x v="19"/>
    </i>
    <i>
      <x v="20"/>
      <x v="99"/>
    </i>
    <i t="default">
      <x v="20"/>
    </i>
    <i>
      <x v="21"/>
      <x v="55"/>
    </i>
    <i t="default">
      <x v="21"/>
    </i>
    <i>
      <x v="22"/>
      <x v="37"/>
    </i>
    <i t="default">
      <x v="22"/>
    </i>
    <i>
      <x v="23"/>
      <x v="99"/>
    </i>
    <i t="default">
      <x v="23"/>
    </i>
    <i>
      <x v="24"/>
      <x v="37"/>
    </i>
    <i t="default">
      <x v="24"/>
    </i>
    <i>
      <x v="25"/>
      <x v="55"/>
    </i>
    <i t="default">
      <x v="25"/>
    </i>
    <i>
      <x v="26"/>
      <x v="70"/>
    </i>
    <i r="1">
      <x v="75"/>
    </i>
    <i r="1">
      <x v="76"/>
    </i>
    <i t="default">
      <x v="26"/>
    </i>
    <i>
      <x v="27"/>
      <x v="76"/>
    </i>
    <i t="default">
      <x v="27"/>
    </i>
    <i>
      <x v="28"/>
      <x v="76"/>
    </i>
    <i t="default">
      <x v="28"/>
    </i>
    <i>
      <x v="29"/>
      <x/>
    </i>
    <i r="1">
      <x v="37"/>
    </i>
    <i t="default">
      <x v="29"/>
    </i>
    <i>
      <x v="30"/>
      <x/>
    </i>
    <i t="default">
      <x v="30"/>
    </i>
    <i>
      <x v="31"/>
      <x v="10"/>
    </i>
    <i r="1">
      <x v="41"/>
    </i>
    <i t="default">
      <x v="31"/>
    </i>
    <i>
      <x v="32"/>
      <x v="10"/>
    </i>
    <i t="default">
      <x v="32"/>
    </i>
    <i>
      <x v="33"/>
      <x v="67"/>
    </i>
    <i t="default">
      <x v="33"/>
    </i>
    <i>
      <x v="34"/>
      <x v="10"/>
    </i>
    <i r="1">
      <x v="30"/>
    </i>
    <i r="1">
      <x v="55"/>
    </i>
    <i r="1">
      <x v="57"/>
    </i>
    <i r="1">
      <x v="58"/>
    </i>
    <i r="1">
      <x v="59"/>
    </i>
    <i r="1">
      <x v="63"/>
    </i>
    <i r="1">
      <x v="64"/>
    </i>
    <i r="1">
      <x v="65"/>
    </i>
    <i r="1">
      <x v="69"/>
    </i>
    <i r="1">
      <x v="72"/>
    </i>
    <i r="1">
      <x v="73"/>
    </i>
    <i r="1">
      <x v="75"/>
    </i>
    <i r="1">
      <x v="76"/>
    </i>
    <i r="1">
      <x v="86"/>
    </i>
    <i r="1">
      <x v="99"/>
    </i>
    <i r="1">
      <x v="104"/>
    </i>
    <i t="default">
      <x v="34"/>
    </i>
    <i>
      <x v="35"/>
      <x v="11"/>
    </i>
    <i r="1">
      <x v="55"/>
    </i>
    <i r="1">
      <x v="99"/>
    </i>
    <i t="default">
      <x v="35"/>
    </i>
    <i>
      <x v="36"/>
      <x v="76"/>
    </i>
    <i t="default">
      <x v="36"/>
    </i>
    <i>
      <x v="37"/>
      <x/>
    </i>
    <i r="1">
      <x v="10"/>
    </i>
    <i r="1">
      <x v="33"/>
    </i>
    <i t="default">
      <x v="37"/>
    </i>
    <i>
      <x v="38"/>
      <x v="65"/>
    </i>
    <i t="default">
      <x v="38"/>
    </i>
    <i>
      <x v="39"/>
      <x v="65"/>
    </i>
    <i t="default">
      <x v="39"/>
    </i>
    <i>
      <x v="40"/>
      <x v="55"/>
    </i>
    <i t="default">
      <x v="40"/>
    </i>
    <i>
      <x v="41"/>
      <x v="10"/>
    </i>
    <i t="default">
      <x v="41"/>
    </i>
    <i>
      <x v="42"/>
      <x v="55"/>
    </i>
    <i t="default">
      <x v="42"/>
    </i>
    <i>
      <x v="43"/>
      <x v="10"/>
    </i>
    <i r="1">
      <x v="12"/>
    </i>
    <i t="default">
      <x v="43"/>
    </i>
    <i>
      <x v="44"/>
      <x v="10"/>
    </i>
    <i t="default">
      <x v="44"/>
    </i>
    <i>
      <x v="45"/>
      <x v="10"/>
    </i>
    <i r="1">
      <x v="75"/>
    </i>
    <i t="default">
      <x v="45"/>
    </i>
    <i>
      <x v="46"/>
      <x v="10"/>
    </i>
    <i t="default">
      <x v="46"/>
    </i>
    <i>
      <x v="47"/>
      <x v="55"/>
    </i>
    <i t="default">
      <x v="47"/>
    </i>
    <i>
      <x v="48"/>
      <x v="10"/>
    </i>
    <i t="default">
      <x v="48"/>
    </i>
    <i>
      <x v="49"/>
      <x v="55"/>
    </i>
    <i r="1">
      <x v="99"/>
    </i>
    <i t="default">
      <x v="49"/>
    </i>
    <i>
      <x v="50"/>
      <x v="65"/>
    </i>
    <i r="1">
      <x v="66"/>
    </i>
    <i t="default">
      <x v="50"/>
    </i>
    <i>
      <x v="51"/>
      <x v="65"/>
    </i>
    <i t="default">
      <x v="51"/>
    </i>
    <i>
      <x v="52"/>
      <x v="26"/>
    </i>
    <i r="1">
      <x v="99"/>
    </i>
    <i t="default">
      <x v="52"/>
    </i>
    <i>
      <x v="53"/>
      <x v="5"/>
    </i>
    <i r="1">
      <x v="8"/>
    </i>
    <i r="1">
      <x v="28"/>
    </i>
    <i r="1">
      <x v="37"/>
    </i>
    <i r="1">
      <x v="39"/>
    </i>
    <i r="1">
      <x v="44"/>
    </i>
    <i r="1">
      <x v="55"/>
    </i>
    <i r="1">
      <x v="68"/>
    </i>
    <i r="1">
      <x v="72"/>
    </i>
    <i r="1">
      <x v="73"/>
    </i>
    <i r="1">
      <x v="76"/>
    </i>
    <i r="1">
      <x v="89"/>
    </i>
    <i r="1">
      <x v="99"/>
    </i>
    <i r="1">
      <x v="100"/>
    </i>
    <i r="1">
      <x v="105"/>
    </i>
    <i r="1">
      <x v="107"/>
    </i>
    <i t="default">
      <x v="53"/>
    </i>
    <i>
      <x v="54"/>
      <x v="39"/>
    </i>
    <i r="1">
      <x v="104"/>
    </i>
    <i t="default">
      <x v="54"/>
    </i>
    <i>
      <x v="55"/>
      <x v="37"/>
    </i>
    <i r="1">
      <x v="76"/>
    </i>
    <i t="default">
      <x v="55"/>
    </i>
    <i>
      <x v="56"/>
      <x v="10"/>
    </i>
    <i r="1">
      <x v="60"/>
    </i>
    <i t="default">
      <x v="56"/>
    </i>
    <i>
      <x v="57"/>
      <x v="10"/>
    </i>
    <i t="default">
      <x v="57"/>
    </i>
    <i>
      <x v="58"/>
      <x v="37"/>
    </i>
    <i t="default">
      <x v="58"/>
    </i>
    <i>
      <x v="59"/>
      <x v="10"/>
    </i>
    <i r="1">
      <x v="76"/>
    </i>
    <i r="1">
      <x v="86"/>
    </i>
    <i t="default">
      <x v="59"/>
    </i>
    <i>
      <x v="60"/>
      <x v="4"/>
    </i>
    <i r="1">
      <x v="10"/>
    </i>
    <i r="1">
      <x v="11"/>
    </i>
    <i r="1">
      <x v="13"/>
    </i>
    <i r="1">
      <x v="37"/>
    </i>
    <i r="1">
      <x v="42"/>
    </i>
    <i r="1">
      <x v="43"/>
    </i>
    <i r="1">
      <x v="52"/>
    </i>
    <i r="1">
      <x v="55"/>
    </i>
    <i r="1">
      <x v="76"/>
    </i>
    <i r="1">
      <x v="84"/>
    </i>
    <i r="1">
      <x v="95"/>
    </i>
    <i r="1">
      <x v="97"/>
    </i>
    <i r="1">
      <x v="99"/>
    </i>
    <i r="1">
      <x v="103"/>
    </i>
    <i r="1">
      <x v="104"/>
    </i>
    <i t="default">
      <x v="60"/>
    </i>
    <i>
      <x v="61"/>
      <x v="10"/>
    </i>
    <i r="1">
      <x v="72"/>
    </i>
    <i r="1">
      <x v="73"/>
    </i>
    <i r="1">
      <x v="98"/>
    </i>
    <i t="default">
      <x v="61"/>
    </i>
    <i>
      <x v="62"/>
      <x v="74"/>
    </i>
    <i t="default">
      <x v="62"/>
    </i>
    <i>
      <x v="63"/>
      <x v="28"/>
    </i>
    <i r="1">
      <x v="70"/>
    </i>
    <i r="1">
      <x v="75"/>
    </i>
    <i t="default">
      <x v="63"/>
    </i>
    <i>
      <x v="64"/>
      <x v="37"/>
    </i>
    <i r="1">
      <x v="99"/>
    </i>
    <i t="default">
      <x v="64"/>
    </i>
    <i>
      <x v="65"/>
      <x v="3"/>
    </i>
    <i r="1">
      <x v="28"/>
    </i>
    <i r="1">
      <x v="38"/>
    </i>
    <i r="1">
      <x v="68"/>
    </i>
    <i r="1">
      <x v="88"/>
    </i>
    <i r="1">
      <x v="99"/>
    </i>
    <i t="default">
      <x v="65"/>
    </i>
    <i>
      <x v="66"/>
      <x v="37"/>
    </i>
    <i r="1">
      <x v="55"/>
    </i>
    <i t="default">
      <x v="66"/>
    </i>
    <i>
      <x v="67"/>
      <x v="38"/>
    </i>
    <i r="1">
      <x v="55"/>
    </i>
    <i r="1">
      <x v="66"/>
    </i>
    <i t="default">
      <x v="67"/>
    </i>
    <i>
      <x v="68"/>
      <x v="35"/>
    </i>
    <i r="1">
      <x v="67"/>
    </i>
    <i t="default">
      <x v="68"/>
    </i>
    <i>
      <x v="69"/>
      <x v="28"/>
    </i>
    <i r="1">
      <x v="37"/>
    </i>
    <i r="1">
      <x v="55"/>
    </i>
    <i r="1">
      <x v="63"/>
    </i>
    <i t="default">
      <x v="69"/>
    </i>
    <i>
      <x v="70"/>
      <x v="2"/>
    </i>
    <i r="1">
      <x v="28"/>
    </i>
    <i r="1">
      <x v="29"/>
    </i>
    <i r="1">
      <x v="30"/>
    </i>
    <i r="1">
      <x v="40"/>
    </i>
    <i r="1">
      <x v="55"/>
    </i>
    <i r="1">
      <x v="65"/>
    </i>
    <i r="1">
      <x v="99"/>
    </i>
    <i r="1">
      <x v="101"/>
    </i>
    <i t="default">
      <x v="70"/>
    </i>
    <i>
      <x v="71"/>
      <x v="10"/>
    </i>
    <i t="default">
      <x v="71"/>
    </i>
    <i>
      <x v="72"/>
      <x v="11"/>
    </i>
    <i t="default">
      <x v="72"/>
    </i>
    <i>
      <x v="73"/>
      <x v="10"/>
    </i>
    <i r="1">
      <x v="60"/>
    </i>
    <i t="default">
      <x v="73"/>
    </i>
    <i>
      <x v="74"/>
      <x v="99"/>
    </i>
    <i t="default">
      <x v="74"/>
    </i>
    <i>
      <x v="75"/>
      <x v="6"/>
    </i>
    <i r="1">
      <x v="99"/>
    </i>
    <i t="default">
      <x v="75"/>
    </i>
    <i>
      <x v="76"/>
      <x v="65"/>
    </i>
    <i t="default">
      <x v="76"/>
    </i>
    <i>
      <x v="77"/>
      <x v="99"/>
    </i>
    <i t="default">
      <x v="77"/>
    </i>
    <i>
      <x v="78"/>
      <x v="10"/>
    </i>
    <i r="1">
      <x v="37"/>
    </i>
    <i t="default">
      <x v="78"/>
    </i>
    <i>
      <x v="79"/>
      <x v="70"/>
    </i>
    <i t="default">
      <x v="79"/>
    </i>
    <i>
      <x v="80"/>
      <x v="76"/>
    </i>
    <i t="default">
      <x v="80"/>
    </i>
    <i>
      <x v="81"/>
      <x v="99"/>
    </i>
    <i t="default">
      <x v="81"/>
    </i>
    <i>
      <x v="82"/>
      <x v="55"/>
    </i>
    <i t="default">
      <x v="82"/>
    </i>
    <i>
      <x v="83"/>
      <x v="99"/>
    </i>
    <i t="default">
      <x v="83"/>
    </i>
    <i>
      <x v="84"/>
      <x v="99"/>
    </i>
    <i t="default">
      <x v="84"/>
    </i>
    <i>
      <x v="85"/>
      <x v="65"/>
    </i>
    <i t="default">
      <x v="85"/>
    </i>
    <i>
      <x v="86"/>
      <x v="99"/>
    </i>
    <i t="default">
      <x v="86"/>
    </i>
    <i>
      <x v="87"/>
      <x v="65"/>
    </i>
    <i t="default">
      <x v="87"/>
    </i>
    <i>
      <x v="88"/>
      <x v="10"/>
    </i>
    <i t="default">
      <x v="88"/>
    </i>
    <i>
      <x v="89"/>
      <x v="1"/>
    </i>
    <i r="1">
      <x v="15"/>
    </i>
    <i r="1">
      <x v="16"/>
    </i>
    <i r="1">
      <x v="17"/>
    </i>
    <i r="1">
      <x v="20"/>
    </i>
    <i r="1">
      <x v="21"/>
    </i>
    <i r="1">
      <x v="24"/>
    </i>
    <i r="1">
      <x v="27"/>
    </i>
    <i r="1">
      <x v="37"/>
    </i>
    <i r="1">
      <x v="38"/>
    </i>
    <i r="1">
      <x v="45"/>
    </i>
    <i r="1">
      <x v="50"/>
    </i>
    <i r="1">
      <x v="54"/>
    </i>
    <i r="1">
      <x v="55"/>
    </i>
    <i r="1">
      <x v="65"/>
    </i>
    <i r="1">
      <x v="69"/>
    </i>
    <i r="1">
      <x v="81"/>
    </i>
    <i r="1">
      <x v="82"/>
    </i>
    <i r="1">
      <x v="85"/>
    </i>
    <i r="1">
      <x v="88"/>
    </i>
    <i r="1">
      <x v="91"/>
    </i>
    <i r="1">
      <x v="92"/>
    </i>
    <i r="1">
      <x v="93"/>
    </i>
    <i r="1">
      <x v="94"/>
    </i>
    <i r="1">
      <x v="96"/>
    </i>
    <i r="1">
      <x v="106"/>
    </i>
    <i r="1">
      <x v="107"/>
    </i>
    <i t="default">
      <x v="89"/>
    </i>
    <i>
      <x v="90"/>
      <x v="55"/>
    </i>
    <i t="default">
      <x v="90"/>
    </i>
    <i>
      <x v="91"/>
      <x v="37"/>
    </i>
    <i t="default">
      <x v="91"/>
    </i>
    <i>
      <x v="92"/>
      <x v="7"/>
    </i>
    <i t="default">
      <x v="92"/>
    </i>
    <i>
      <x v="93"/>
      <x v="65"/>
    </i>
    <i r="1">
      <x v="76"/>
    </i>
    <i t="default">
      <x v="93"/>
    </i>
    <i>
      <x v="94"/>
      <x v="37"/>
    </i>
    <i r="1">
      <x v="56"/>
    </i>
    <i r="1">
      <x v="65"/>
    </i>
    <i r="1">
      <x v="76"/>
    </i>
    <i t="default">
      <x v="94"/>
    </i>
    <i>
      <x v="95"/>
      <x v="65"/>
    </i>
    <i r="1">
      <x v="99"/>
    </i>
    <i t="default">
      <x v="95"/>
    </i>
    <i>
      <x v="96"/>
      <x v="99"/>
    </i>
    <i t="default">
      <x v="96"/>
    </i>
    <i>
      <x v="97"/>
      <x v="99"/>
    </i>
    <i t="default">
      <x v="97"/>
    </i>
    <i>
      <x v="98"/>
      <x v="9"/>
    </i>
    <i r="1">
      <x v="10"/>
    </i>
    <i r="1">
      <x v="11"/>
    </i>
    <i r="1">
      <x v="14"/>
    </i>
    <i r="1">
      <x v="16"/>
    </i>
    <i r="1">
      <x v="17"/>
    </i>
    <i r="1">
      <x v="18"/>
    </i>
    <i r="1">
      <x v="22"/>
    </i>
    <i r="1">
      <x v="23"/>
    </i>
    <i r="1">
      <x v="24"/>
    </i>
    <i r="1">
      <x v="25"/>
    </i>
    <i r="1">
      <x v="36"/>
    </i>
    <i r="1">
      <x v="37"/>
    </i>
    <i r="1">
      <x v="38"/>
    </i>
    <i r="1">
      <x v="46"/>
    </i>
    <i r="1">
      <x v="48"/>
    </i>
    <i r="1">
      <x v="49"/>
    </i>
    <i r="1">
      <x v="51"/>
    </i>
    <i r="1">
      <x v="52"/>
    </i>
    <i r="1">
      <x v="55"/>
    </i>
    <i r="1">
      <x v="62"/>
    </i>
    <i r="1">
      <x v="63"/>
    </i>
    <i r="1">
      <x v="65"/>
    </i>
    <i r="1">
      <x v="66"/>
    </i>
    <i r="1">
      <x v="71"/>
    </i>
    <i r="1">
      <x v="74"/>
    </i>
    <i r="1">
      <x v="75"/>
    </i>
    <i r="1">
      <x v="76"/>
    </i>
    <i r="1">
      <x v="77"/>
    </i>
    <i r="1">
      <x v="78"/>
    </i>
    <i r="1">
      <x v="80"/>
    </i>
    <i r="1">
      <x v="82"/>
    </i>
    <i r="1">
      <x v="83"/>
    </i>
    <i r="1">
      <x v="86"/>
    </i>
    <i r="1">
      <x v="87"/>
    </i>
    <i r="1">
      <x v="90"/>
    </i>
    <i r="1">
      <x v="96"/>
    </i>
    <i r="1">
      <x v="98"/>
    </i>
    <i r="1">
      <x v="99"/>
    </i>
    <i r="1">
      <x v="103"/>
    </i>
    <i r="1">
      <x v="106"/>
    </i>
    <i r="1">
      <x v="108"/>
    </i>
    <i t="default">
      <x v="98"/>
    </i>
    <i t="grand">
      <x/>
    </i>
  </rowItems>
  <colItems count="1">
    <i/>
  </colItems>
  <dataFields count="1">
    <dataField name="Count of Dep: From" fld="18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A17B09-B26A-4D3C-ABE5-0BFFADC9F564}" autoFormatId="16" applyNumberFormats="0" applyBorderFormats="0" applyFontFormats="0" applyPatternFormats="0" applyAlignmentFormats="0" applyWidthHeightFormats="0">
  <queryTableRefresh nextId="35">
    <queryTableFields count="5">
      <queryTableField id="30" name="RID" tableColumnId="24"/>
      <queryTableField id="31" name="RTACode" tableColumnId="25"/>
      <queryTableField id="32" name="RouteCode" tableColumnId="26"/>
      <queryTableField id="33" name="StageNames" tableColumnId="27"/>
      <queryTableField id="34" name="ReverseStageNames" tableColumnId="2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CB9C25-561B-4DF5-ADA1-2A133C6F71F4}" name="RTASchedule" displayName="RTASchedule" ref="A1:AD2144" totalsRowShown="0" headerRowDxfId="6" dataDxfId="7" headerRowBorderDxfId="33" tableBorderDxfId="34">
  <autoFilter ref="A1:AD2144" xr:uid="{95CB9C25-561B-4DF5-ADA1-2A133C6F71F4}"/>
  <tableColumns count="30">
    <tableColumn id="1" xr3:uid="{28BCB653-B4E6-4972-90A7-814A9C6EDDB7}" name="RTA" dataDxfId="32"/>
    <tableColumn id="2" xr3:uid="{863787C9-B214-4295-90F6-2F95E797C227}" name="Permit No" dataDxfId="31"/>
    <tableColumn id="3" xr3:uid="{075F6736-3AF2-4E94-B86F-A081716FA200}" name="Permit Route Name" dataDxfId="2"/>
    <tableColumn id="4" xr3:uid="{4D960413-3509-4AE2-9DAC-8129A2634303}" name="Permit Type" dataDxfId="30"/>
    <tableColumn id="5" xr3:uid="{6F258723-75A4-4ED5-A6BA-7556E11D7129}" name="Permit Issue date" dataDxfId="1"/>
    <tableColumn id="6" xr3:uid="{878E4658-2566-4454-88F0-763220A997D9}" name="Permi Valid upto" dataDxfId="0"/>
    <tableColumn id="7" xr3:uid="{1150BF4F-C01E-45D9-B39E-C1D988623926}" name="Owner" dataDxfId="29"/>
    <tableColumn id="8" xr3:uid="{B716E3D7-FE53-4410-9BB3-BA54E1F40885}" name="Owner address" dataDxfId="28"/>
    <tableColumn id="9" xr3:uid="{DB5A6400-2C69-43A9-BCB3-FB8654102B64}" name="Owner contact" dataDxfId="27"/>
    <tableColumn id="10" xr3:uid="{EADE119B-D443-40AE-8562-FAE054DCD2E6}" name="Vehicle No." dataDxfId="26"/>
    <tableColumn id="11" xr3:uid="{5206369C-C54E-4D92-8AC2-86168CA02628}" name="Bus Type" dataDxfId="25"/>
    <tableColumn id="12" xr3:uid="{F5304027-4730-4402-9E41-A3F86B676B25}" name="Sitting" dataDxfId="24"/>
    <tableColumn id="13" xr3:uid="{4EB8DDE2-7280-4060-A1B9-4B573F6085F7}" name="Standing" dataDxfId="23"/>
    <tableColumn id="14" xr3:uid="{58D8E162-7156-4C8F-9EC0-2C566ACE07EA}" name="From Code" dataDxfId="22"/>
    <tableColumn id="15" xr3:uid="{0716B67F-9057-48EB-83E6-92BAFA1966B7}" name="Via 1 Code" dataDxfId="21"/>
    <tableColumn id="16" xr3:uid="{C2B9CA44-1E04-4027-B4D9-363CFDE749FD}" name="Via 2 Code" dataDxfId="20"/>
    <tableColumn id="17" xr3:uid="{539059DF-F0D6-473A-AE49-3B40F92BB361}" name="Via 3 Code" dataDxfId="19"/>
    <tableColumn id="18" xr3:uid="{9B4B3748-2EEA-45A6-A356-B6037977A837}" name="Via 4 Code" dataDxfId="18"/>
    <tableColumn id="19" xr3:uid="{9BD6DCCD-361C-45F9-87FA-8F34C26ACB60}" name="Destination Code" dataDxfId="17"/>
    <tableColumn id="20" xr3:uid="{FA83965D-D3C1-45E3-AD73-01F4449C4EED}" name="Route" dataDxfId="3">
      <calculatedColumnFormula>_xlfn.IFNA(VLOOKUP(N2,Code2Loc,2,FALSE)
&amp; IF( OR( ISNA(O2), LEN(O2)=0), "",  "-" &amp; VLOOKUP(O2,Code2Loc,2,FALSE))
&amp; IF( OR( ISNA(P2), LEN(P2)=0), "",  "-" &amp; VLOOKUP(P2,Code2Loc,2,FALSE))
&amp; IF( OR( ISNA(Q2), LEN(Q2)=0), "",  "-" &amp; VLOOKUP(Q2,Code2Loc,2,FALSE))
&amp; IF( OR( ISNA(R2), LEN(R2)=0), "",  "-" &amp; VLOOKUP(R2,Code2Loc,2,FALSE))
&amp; IF( OR( ISNA(S2), LEN(S2)=0), "",  "-" &amp; VLOOKUP(S2,Code2Loc,2,FALSE)),"")</calculatedColumnFormula>
    </tableColumn>
    <tableColumn id="21" xr3:uid="{CEA92662-6338-4EC7-8017-DC4FD208E320}" name="Dep" dataDxfId="16"/>
    <tableColumn id="22" xr3:uid="{9D087FC5-6366-4EDA-84BB-2A9E0302D2CF}" name="Dep Via 1" dataDxfId="15"/>
    <tableColumn id="23" xr3:uid="{6AB246EE-CAEF-4E32-AB6E-C97B60B23303}" name="Dep Via 2" dataDxfId="14"/>
    <tableColumn id="24" xr3:uid="{F7B6690C-8B48-41E0-B280-7D3E7749A1DD}" name="Dep Via 3" dataDxfId="13"/>
    <tableColumn id="25" xr3:uid="{D826801D-A45E-431B-BE43-3D406C174931}" name="Dep Via 4" dataDxfId="12"/>
    <tableColumn id="26" xr3:uid="{1F833904-A08E-4E69-BC7C-115301B59C88}" name="Arr" dataDxfId="5">
      <calculatedColumnFormula>IF(ISBLANK($U2), "", _xlfn.IFNA($U2 + _xlfn.IFNA( VLOOKUP($N2 &amp; IF(ISBLANK($O2),"", "-" &amp; $O2) &amp; IF(ISBLANK($P2),"", "-" &amp; $P2) &amp; IF(ISBLANK($Q2),"", "-" &amp; $Q2) &amp; IF(ISBLANK($R2),"", "-" &amp; $R2) &amp; IF(ISBLANK($S2),"", "-" &amp; $S2),TravelTime,8,FALSE), VLOOKUP($S2 &amp; IF(ISBLANK($R2),"", "-" &amp; $R2) &amp; IF(ISBLANK($Q2),"", "-" &amp; $Q2) &amp; IF(ISBLANK($P2),"", "-" &amp; $P2) &amp; IF(ISBLANK($O2),"", "-" &amp; $O2) &amp; IF(ISBLANK($N2),"", "-" &amp; $N2),TravelTime,8,FALSE)) / 1440, ""))</calculatedColumnFormula>
    </tableColumn>
    <tableColumn id="27" xr3:uid="{7FEE29FB-8A3F-4D8A-8F70-71AF3C6A50A9}" name="RTACode" dataDxfId="11"/>
    <tableColumn id="28" xr3:uid="{42740BA2-C669-405B-8726-CB0E986FC064}" name="Veh" dataDxfId="10"/>
    <tableColumn id="29" xr3:uid="{6D4A8FB7-C07B-4ABE-A9A5-15B075401848}" name="RouteNo" dataDxfId="9"/>
    <tableColumn id="30" xr3:uid="{B738266C-918E-45CE-957C-752754997FEE}" name="Direction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392B1F-19B9-4930-BA45-E800D0C5474E}" name="ShortCodes" displayName="ShortCodes" ref="A1:L1483" totalsRowShown="0">
  <autoFilter ref="A1:L1483" xr:uid="{D1C017D8-66C6-4244-AF71-FDB975974241}"/>
  <tableColumns count="12">
    <tableColumn id="1" xr3:uid="{CCCD9442-9A5B-44E4-9FBE-F853C4CBE52D}" name="Location" dataDxfId="49"/>
    <tableColumn id="2" xr3:uid="{766E1F0F-9BEE-4BA8-863F-1948A41278C0}" name="Stage Code" dataDxfId="48"/>
    <tableColumn id="3" xr3:uid="{725352CC-73A0-43F4-B153-31C60C29A67F}" name="Loc" dataDxfId="47">
      <calculatedColumnFormula>A2</calculatedColumnFormula>
    </tableColumn>
    <tableColumn id="12" xr3:uid="{9FB6FC0F-C6CA-4752-ACB7-7CC47580ED8C}" name="New Name" dataDxfId="46" dataCellStyle="Normal 6 2"/>
    <tableColumn id="4" xr3:uid="{455028F8-358A-44CC-A1DE-A9F0F4F4A469}" name="Stand" dataDxfId="45"/>
    <tableColumn id="5" xr3:uid="{FEFE2FFF-927A-46DB-A13C-0AF7C14AA186}" name="Outside state" dataDxfId="44"/>
    <tableColumn id="11" xr3:uid="{101ABCC3-0D9F-4178-8DD2-3899FE4ACC00}" name="Count of code usage" dataDxfId="35" dataCellStyle="Normal 6 2">
      <calculatedColumnFormula>COUNTIF(RTARouteStages[StageCode],ShortCodes[[#This Row],[Stage Code]])</calculatedColumnFormula>
    </tableColumn>
    <tableColumn id="10" xr3:uid="{75525F71-B80E-4051-99FC-D02497515D45}" name="Stage name count" dataDxfId="38" dataCellStyle="Normal 6 2">
      <calculatedColumnFormula>COUNTIF(ShortCodes[Location],ShortCodes[[#This Row],[Location]])</calculatedColumnFormula>
    </tableColumn>
    <tableColumn id="6" xr3:uid="{EC37699E-4B5D-4845-9801-4B9439613C14}" name="Times this code is used" dataDxfId="43">
      <calculatedColumnFormula>COUNTIF($B$2:$B$4841,B2)</calculatedColumnFormula>
    </tableColumn>
    <tableColumn id="9" xr3:uid="{14A83E7D-0EDD-4E19-B9BA-4E644977345B}" name="Type" dataDxfId="42"/>
    <tableColumn id="7" xr3:uid="{6D30DE21-861F-4DAB-BDED-3575F4D2FE1D}" name="School" dataDxfId="41"/>
    <tableColumn id="8" xr3:uid="{DB522918-D4C2-4F8A-A785-E0E913408FFE}" name="Institution" dataDxfId="4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D0AF73-CE65-48D8-8582-911AAAFA4171}" name="RTARoutes" displayName="RTARoutes" ref="A1:E2" tableType="queryTable" totalsRowShown="0">
  <autoFilter ref="A1:E2" xr:uid="{C0D0AF73-CE65-48D8-8582-911AAAFA4171}"/>
  <tableColumns count="5">
    <tableColumn id="24" xr3:uid="{18F10FBF-576E-4162-B76A-2CAB18315440}" uniqueName="24" name="RID" queryTableFieldId="30" dataDxfId="52"/>
    <tableColumn id="25" xr3:uid="{A491CDCB-EE55-4436-B392-09251C420940}" uniqueName="25" name="RTACode" queryTableFieldId="31"/>
    <tableColumn id="26" xr3:uid="{D8CC61AB-4C74-4AE5-8FFB-CAD7D0D616EF}" uniqueName="26" name="RouteCode" queryTableFieldId="32"/>
    <tableColumn id="27" xr3:uid="{9BE7478E-7673-4D7E-BD10-7E6BC613CF53}" uniqueName="27" name="StageNames" queryTableFieldId="33" dataDxfId="51"/>
    <tableColumn id="28" xr3:uid="{9A148CF7-C689-43CA-BC63-8D73ACD5ABE0}" uniqueName="28" name="ReverseStageNames" queryTableFieldId="34" dataDxfId="5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980292-47D2-40F7-95F1-209AC6384893}" name="RTARouteStages" displayName="RTARouteStages" ref="A1:P5" totalsRowShown="0" headerRowDxfId="68" dataDxfId="53" tableBorderDxfId="69">
  <autoFilter ref="A1:P5" xr:uid="{6D980292-47D2-40F7-95F1-209AC6384893}"/>
  <tableColumns count="16">
    <tableColumn id="13" xr3:uid="{B3565EAE-9352-4885-9B02-538FD1F9B808}" name="RID" dataDxfId="67"/>
    <tableColumn id="1" xr3:uid="{95C72A3B-E5FD-45A4-93D7-387FDE0DCCC2}" name="RTA" dataDxfId="66"/>
    <tableColumn id="2" xr3:uid="{86F64C20-A547-48F3-B8E4-5A05A034B2E9}" name="From" dataDxfId="65"/>
    <tableColumn id="3" xr3:uid="{FD2E8EF8-8DB0-4DBA-AAE9-C853442C3BD4}" name="Via 1" dataDxfId="64"/>
    <tableColumn id="4" xr3:uid="{AE61C5DE-8598-4400-95A7-B0DD31668EA1}" name="Via 2" dataDxfId="63"/>
    <tableColumn id="5" xr3:uid="{42A49A10-068F-4DF6-AC1F-8070DE7DE55A}" name="Via 3" dataDxfId="62"/>
    <tableColumn id="6" xr3:uid="{400F2C41-F881-4B0A-9FCA-579AC253CFE2}" name="Via 4" dataDxfId="61"/>
    <tableColumn id="7" xr3:uid="{B4E754F8-4C46-470F-9E57-A73F0E902285}" name="Destination" dataDxfId="60"/>
    <tableColumn id="10" xr3:uid="{0BB013EE-E21E-48D7-AB42-A33913B81792}" name="RouteName" dataDxfId="59"/>
    <tableColumn id="17" xr3:uid="{651C99DF-836F-4900-B511-41E507C2FC5E}" name="StageCode" dataDxfId="37"/>
    <tableColumn id="8" xr3:uid="{415D60E4-DFF2-40E1-B3F2-00423EC9F63F}" name="StageName" dataDxfId="36">
      <calculatedColumnFormula>VLOOKUP(RTARouteStages[[#This Row],[StageCode]],Code2Loc,2,FALSE)</calculatedColumnFormula>
    </tableColumn>
    <tableColumn id="9" xr3:uid="{7AF33A13-1518-4409-9E02-0DC1654DD587}" name="StageSequence" dataDxfId="58"/>
    <tableColumn id="11" xr3:uid="{226B5B70-104B-4695-BD97-33B68B5FDABB}" name="Kms" dataDxfId="57"/>
    <tableColumn id="16" xr3:uid="{DB730B25-7AF2-4F58-B7D7-79DA930FA50C}" name="RouteCode" dataDxfId="56">
      <calculatedColumnFormula>IF(LEN(RTARouteStages[[#This Row],[From]] &amp; IF(ISBLANK(RTARouteStages[[#This Row],[Via 1]]),"", "-" &amp; RTARouteStages[[#This Row],[Via 1]]) &amp; IF(ISBLANK(RTARouteStages[[#This Row],[Via 2]]),"", "-" &amp; RTARouteStages[[#This Row],[Via 2]]) &amp; IF(ISBLANK(RTARouteStages[[#This Row],[Via 3]]),"", "-" &amp; RTARouteStages[[#This Row],[Via 3]]) &amp; IF(ISBLANK(RTARouteStages[[#This Row],[Via 4]]),"", "-" &amp; RTARouteStages[[#This Row],[Via 4]]) &amp; IF(ISBLANK(RTARouteStages[[#This Row],[Destination]]),"", "-" &amp; RTARouteStages[[#This Row],[Destination]]))=0,N1, RTARouteStages[[#This Row],[From]] &amp; IF(ISBLANK(RTARouteStages[[#This Row],[Via 1]]),"", "-" &amp; RTARouteStages[[#This Row],[Via 1]]) &amp; IF(ISBLANK(RTARouteStages[[#This Row],[Via 2]]),"", "-" &amp; RTARouteStages[[#This Row],[Via 2]]) &amp; IF(ISBLANK(RTARouteStages[[#This Row],[Via 3]]),"", "-" &amp; RTARouteStages[[#This Row],[Via 3]]) &amp; IF(ISBLANK(RTARouteStages[[#This Row],[Via 4]]),"", "-" &amp; RTARouteStages[[#This Row],[Via 4]]) &amp; IF(ISBLANK(RTARouteStages[[#This Row],[Destination]]),"", "-" &amp; RTARouteStages[[#This Row],[Destination]]))</calculatedColumnFormula>
    </tableColumn>
    <tableColumn id="15" xr3:uid="{EDC94267-8231-41F6-AC98-799D547EE4EC}" name="RTACode" dataDxfId="55">
      <calculatedColumnFormula>IF(ISBLANK(RTARouteStages[[#This Row],[RTA]]),O1,B2)</calculatedColumnFormula>
    </tableColumn>
    <tableColumn id="14" xr3:uid="{7FDD0136-39DD-4445-9233-098101352639}" name="FullRouteName" dataDxfId="54">
      <calculatedColumnFormula>RTARouteStages[[#This Row],[RTACode]] &amp; ":" &amp; RTARouteStages[[#This Row],[RouteCode]]</calculatedColumnFormula>
    </tableColumn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11" dT="2022-12-03T06:34:43.87" personId="{D6D7FCB5-C7E4-47C4-8F72-8961B0BE5D3C}" id="{E41F7882-1D96-4607-AA44-A4E3285C5058}">
    <text>Use only CBC</text>
  </threadedComment>
  <threadedComment ref="A861" dT="2023-06-24T11:52:51.33" personId="{D6D7FCB5-C7E4-47C4-8F72-8961B0BE5D3C}" id="{FB17DD57-FD99-47C5-98A8-F3962ED99399}">
    <text>Replace with NAVELIM NVY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workbookViewId="0">
      <pane ySplit="1" topLeftCell="A3" activePane="bottomLeft" state="frozen"/>
      <selection pane="bottomLeft" activeCell="B3" sqref="B3"/>
    </sheetView>
  </sheetViews>
  <sheetFormatPr defaultColWidth="14.453125" defaultRowHeight="15" customHeight="1"/>
  <cols>
    <col min="1" max="5" width="8.7265625" customWidth="1"/>
    <col min="6" max="6" width="13.26953125" customWidth="1"/>
    <col min="7" max="9" width="8.7265625" customWidth="1"/>
    <col min="10" max="10" width="21.26953125" customWidth="1"/>
    <col min="11" max="11" width="9.08984375" customWidth="1"/>
    <col min="12" max="13" width="8.7265625" customWidth="1"/>
    <col min="14" max="14" width="15.08984375" customWidth="1"/>
    <col min="15" max="26" width="8.7265625" customWidth="1"/>
  </cols>
  <sheetData>
    <row r="1" spans="1:15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2" t="s">
        <v>11</v>
      </c>
      <c r="M1" s="5" t="s">
        <v>12</v>
      </c>
      <c r="N1" s="5" t="s">
        <v>13</v>
      </c>
      <c r="O1" s="5" t="s">
        <v>14</v>
      </c>
    </row>
    <row r="2" spans="1:15" ht="38.25" customHeight="1">
      <c r="A2" s="6">
        <v>1</v>
      </c>
      <c r="B2" s="7" t="s">
        <v>15</v>
      </c>
      <c r="C2" s="8">
        <v>40179</v>
      </c>
      <c r="D2" s="7" t="s">
        <v>16</v>
      </c>
      <c r="E2" s="7" t="s">
        <v>17</v>
      </c>
      <c r="F2" s="7" t="s">
        <v>18</v>
      </c>
      <c r="G2" s="7" t="s">
        <v>19</v>
      </c>
      <c r="H2" s="9">
        <v>43826</v>
      </c>
      <c r="I2" s="9">
        <v>44074</v>
      </c>
      <c r="J2" s="7" t="s">
        <v>20</v>
      </c>
      <c r="K2" s="10">
        <v>2</v>
      </c>
      <c r="L2" s="7">
        <v>212</v>
      </c>
      <c r="O2" s="5" t="str">
        <f t="shared" ref="O2:O127" si="0">B2</f>
        <v>GA04T 2096</v>
      </c>
    </row>
    <row r="3" spans="1:15" ht="40.5" customHeight="1">
      <c r="A3" s="6">
        <v>2</v>
      </c>
      <c r="B3" s="7" t="s">
        <v>21</v>
      </c>
      <c r="C3" s="11">
        <v>42156</v>
      </c>
      <c r="D3" s="12" t="s">
        <v>16</v>
      </c>
      <c r="E3" s="7" t="s">
        <v>22</v>
      </c>
      <c r="F3" s="7" t="s">
        <v>23</v>
      </c>
      <c r="G3" s="7" t="s">
        <v>19</v>
      </c>
      <c r="H3" s="9">
        <v>43770</v>
      </c>
      <c r="I3" s="9">
        <v>44012</v>
      </c>
      <c r="J3" s="7" t="s">
        <v>24</v>
      </c>
      <c r="K3" s="10">
        <v>3</v>
      </c>
      <c r="L3" s="7">
        <v>268</v>
      </c>
      <c r="O3" s="5" t="str">
        <f t="shared" si="0"/>
        <v>GA04T 4694</v>
      </c>
    </row>
    <row r="4" spans="1:15" ht="14.25" customHeight="1">
      <c r="A4" s="6">
        <v>3</v>
      </c>
      <c r="B4" s="7" t="s">
        <v>25</v>
      </c>
      <c r="C4" s="7" t="s">
        <v>26</v>
      </c>
      <c r="D4" s="12" t="s">
        <v>16</v>
      </c>
      <c r="E4" s="7" t="s">
        <v>27</v>
      </c>
      <c r="F4" s="7" t="s">
        <v>26</v>
      </c>
      <c r="G4" s="7" t="s">
        <v>28</v>
      </c>
      <c r="H4" s="9">
        <v>42918</v>
      </c>
      <c r="I4" s="9">
        <v>44743</v>
      </c>
      <c r="J4" s="7" t="s">
        <v>29</v>
      </c>
      <c r="K4" s="10">
        <v>3</v>
      </c>
      <c r="L4" s="7">
        <v>236</v>
      </c>
      <c r="O4" s="5" t="str">
        <f t="shared" si="0"/>
        <v>GA01U 2699</v>
      </c>
    </row>
    <row r="5" spans="1:15" ht="14.25" customHeight="1">
      <c r="A5" s="6">
        <v>4</v>
      </c>
      <c r="B5" s="7" t="s">
        <v>30</v>
      </c>
      <c r="C5" s="8">
        <v>41030</v>
      </c>
      <c r="D5" s="12" t="s">
        <v>16</v>
      </c>
      <c r="E5" s="7" t="s">
        <v>31</v>
      </c>
      <c r="F5" s="7" t="s">
        <v>32</v>
      </c>
      <c r="G5" s="13" t="s">
        <v>28</v>
      </c>
      <c r="H5" s="9">
        <v>43348</v>
      </c>
      <c r="I5" s="9">
        <v>45173</v>
      </c>
      <c r="J5" s="7" t="s">
        <v>33</v>
      </c>
      <c r="K5" s="10">
        <v>2</v>
      </c>
      <c r="L5" s="7">
        <v>244</v>
      </c>
      <c r="O5" s="5" t="str">
        <f t="shared" si="0"/>
        <v>GA07F 9990</v>
      </c>
    </row>
    <row r="6" spans="1:15" ht="42.75" customHeight="1">
      <c r="A6" s="6">
        <v>5</v>
      </c>
      <c r="B6" s="7" t="s">
        <v>34</v>
      </c>
      <c r="C6" s="8">
        <v>39661</v>
      </c>
      <c r="D6" s="12" t="s">
        <v>16</v>
      </c>
      <c r="E6" s="7" t="s">
        <v>35</v>
      </c>
      <c r="F6" s="7" t="s">
        <v>36</v>
      </c>
      <c r="G6" s="13" t="s">
        <v>28</v>
      </c>
      <c r="H6" s="9">
        <v>43864</v>
      </c>
      <c r="I6" s="9">
        <v>228311</v>
      </c>
      <c r="J6" s="7" t="s">
        <v>37</v>
      </c>
      <c r="K6" s="10">
        <v>2</v>
      </c>
      <c r="L6" s="7">
        <v>244</v>
      </c>
      <c r="O6" s="5" t="str">
        <f t="shared" si="0"/>
        <v>GA04T 1130</v>
      </c>
    </row>
    <row r="7" spans="1:15" ht="38.25" customHeight="1">
      <c r="A7" s="6">
        <v>6</v>
      </c>
      <c r="B7" s="7" t="s">
        <v>38</v>
      </c>
      <c r="C7" s="8">
        <v>36678</v>
      </c>
      <c r="D7" s="12" t="s">
        <v>16</v>
      </c>
      <c r="E7" s="7" t="s">
        <v>31</v>
      </c>
      <c r="F7" s="7" t="s">
        <v>39</v>
      </c>
      <c r="G7" s="13" t="s">
        <v>28</v>
      </c>
      <c r="H7" s="9">
        <v>43983</v>
      </c>
      <c r="I7" s="9">
        <v>45808</v>
      </c>
      <c r="J7" s="7" t="s">
        <v>40</v>
      </c>
      <c r="K7" s="10">
        <v>10</v>
      </c>
      <c r="L7" s="7">
        <v>138</v>
      </c>
      <c r="O7" s="5" t="str">
        <f t="shared" si="0"/>
        <v>GA01U 8139</v>
      </c>
    </row>
    <row r="8" spans="1:15" ht="42.75" customHeight="1">
      <c r="A8" s="6">
        <v>7</v>
      </c>
      <c r="B8" s="7" t="s">
        <v>41</v>
      </c>
      <c r="C8" s="8">
        <v>37135</v>
      </c>
      <c r="D8" s="12" t="s">
        <v>16</v>
      </c>
      <c r="E8" s="7" t="s">
        <v>31</v>
      </c>
      <c r="F8" s="7" t="s">
        <v>42</v>
      </c>
      <c r="G8" s="13" t="s">
        <v>28</v>
      </c>
      <c r="H8" s="9">
        <v>43738</v>
      </c>
      <c r="I8" s="9">
        <v>45564</v>
      </c>
      <c r="J8" s="7" t="s">
        <v>43</v>
      </c>
      <c r="K8" s="10">
        <v>3</v>
      </c>
      <c r="L8" s="7">
        <v>219</v>
      </c>
      <c r="O8" s="5" t="str">
        <f t="shared" si="0"/>
        <v>GA01U 2722</v>
      </c>
    </row>
    <row r="9" spans="1:15" ht="14.25" customHeight="1">
      <c r="A9" s="6">
        <v>8</v>
      </c>
      <c r="B9" s="7" t="s">
        <v>44</v>
      </c>
      <c r="C9" s="8">
        <v>40756</v>
      </c>
      <c r="D9" s="12" t="s">
        <v>16</v>
      </c>
      <c r="E9" s="7" t="s">
        <v>45</v>
      </c>
      <c r="F9" s="7" t="s">
        <v>46</v>
      </c>
      <c r="G9" s="13" t="s">
        <v>28</v>
      </c>
      <c r="H9" s="9">
        <v>43523</v>
      </c>
      <c r="I9" s="9">
        <v>45348</v>
      </c>
      <c r="J9" s="7" t="s">
        <v>47</v>
      </c>
      <c r="K9" s="10">
        <v>10</v>
      </c>
      <c r="L9" s="7">
        <v>100</v>
      </c>
      <c r="O9" s="5" t="str">
        <f t="shared" si="0"/>
        <v>GA04T 3569</v>
      </c>
    </row>
    <row r="10" spans="1:15" ht="43.5" customHeight="1">
      <c r="A10" s="6">
        <v>9</v>
      </c>
      <c r="B10" s="7" t="s">
        <v>48</v>
      </c>
      <c r="C10" s="8">
        <v>39052</v>
      </c>
      <c r="D10" s="12" t="s">
        <v>16</v>
      </c>
      <c r="E10" s="7" t="s">
        <v>49</v>
      </c>
      <c r="F10" s="7" t="s">
        <v>50</v>
      </c>
      <c r="G10" s="13" t="s">
        <v>28</v>
      </c>
      <c r="H10" s="9">
        <v>42583</v>
      </c>
      <c r="I10" s="9">
        <v>44408</v>
      </c>
      <c r="J10" s="7" t="s">
        <v>51</v>
      </c>
      <c r="K10" s="10">
        <v>5</v>
      </c>
      <c r="L10" s="7">
        <v>250</v>
      </c>
      <c r="O10" s="5" t="str">
        <f t="shared" si="0"/>
        <v>GA04T 0535</v>
      </c>
    </row>
    <row r="11" spans="1:15" ht="37.5" customHeight="1">
      <c r="A11" s="6">
        <v>10</v>
      </c>
      <c r="B11" s="7" t="s">
        <v>52</v>
      </c>
      <c r="C11" s="8">
        <v>38749</v>
      </c>
      <c r="D11" s="12" t="s">
        <v>16</v>
      </c>
      <c r="E11" s="7" t="s">
        <v>53</v>
      </c>
      <c r="F11" s="7" t="s">
        <v>54</v>
      </c>
      <c r="G11" s="13" t="s">
        <v>28</v>
      </c>
      <c r="H11" s="9">
        <v>43854</v>
      </c>
      <c r="I11" s="9">
        <v>45680</v>
      </c>
      <c r="J11" s="7" t="s">
        <v>55</v>
      </c>
      <c r="K11" s="10">
        <v>11</v>
      </c>
      <c r="L11" s="7">
        <v>132</v>
      </c>
      <c r="O11" s="5" t="str">
        <f t="shared" si="0"/>
        <v>GA08U 0131</v>
      </c>
    </row>
    <row r="12" spans="1:15" ht="14.25" customHeight="1">
      <c r="A12" s="6">
        <v>11</v>
      </c>
      <c r="B12" s="7" t="s">
        <v>56</v>
      </c>
      <c r="C12" s="8">
        <v>41487</v>
      </c>
      <c r="D12" s="12" t="s">
        <v>16</v>
      </c>
      <c r="E12" s="7" t="s">
        <v>31</v>
      </c>
      <c r="F12" s="7" t="s">
        <v>57</v>
      </c>
      <c r="G12" s="13" t="s">
        <v>28</v>
      </c>
      <c r="H12" s="9">
        <v>42580</v>
      </c>
      <c r="I12" s="9">
        <v>44405</v>
      </c>
      <c r="J12" s="7" t="s">
        <v>58</v>
      </c>
      <c r="K12" s="10">
        <v>2</v>
      </c>
      <c r="L12" s="7">
        <v>250</v>
      </c>
      <c r="O12" s="5" t="str">
        <f t="shared" si="0"/>
        <v>GA04T 4338</v>
      </c>
    </row>
    <row r="13" spans="1:15" ht="22.5" customHeight="1">
      <c r="A13" s="14">
        <v>12</v>
      </c>
      <c r="B13" s="15" t="s">
        <v>59</v>
      </c>
      <c r="C13" s="16">
        <v>40087</v>
      </c>
      <c r="D13" s="17" t="s">
        <v>16</v>
      </c>
      <c r="E13" s="15" t="s">
        <v>35</v>
      </c>
      <c r="F13" s="15" t="s">
        <v>60</v>
      </c>
      <c r="G13" s="18" t="s">
        <v>28</v>
      </c>
      <c r="H13" s="19">
        <v>43791</v>
      </c>
      <c r="I13" s="15" t="s">
        <v>61</v>
      </c>
      <c r="J13" s="15" t="s">
        <v>62</v>
      </c>
      <c r="K13" s="20">
        <v>2</v>
      </c>
      <c r="L13" s="15">
        <v>260</v>
      </c>
      <c r="O13" s="5" t="str">
        <f t="shared" si="0"/>
        <v>GA09U 2162</v>
      </c>
    </row>
    <row r="14" spans="1:15" ht="14.25" customHeight="1">
      <c r="A14" s="6"/>
      <c r="B14" s="21"/>
      <c r="C14" s="22"/>
      <c r="D14" s="23"/>
      <c r="E14" s="21"/>
      <c r="F14" s="21"/>
      <c r="G14" s="24"/>
      <c r="H14" s="25"/>
      <c r="I14" s="21"/>
      <c r="J14" s="21"/>
      <c r="K14" s="26"/>
      <c r="L14" s="21"/>
      <c r="O14" s="5">
        <f t="shared" si="0"/>
        <v>0</v>
      </c>
    </row>
    <row r="15" spans="1:15" ht="59.25" customHeight="1">
      <c r="A15" s="6">
        <v>13</v>
      </c>
      <c r="B15" s="7" t="s">
        <v>63</v>
      </c>
      <c r="C15" s="8">
        <v>42217</v>
      </c>
      <c r="D15" s="12" t="s">
        <v>16</v>
      </c>
      <c r="E15" s="7" t="s">
        <v>64</v>
      </c>
      <c r="F15" s="7" t="s">
        <v>65</v>
      </c>
      <c r="G15" s="7" t="s">
        <v>19</v>
      </c>
      <c r="H15" s="9">
        <v>42285</v>
      </c>
      <c r="I15" s="9">
        <v>43769</v>
      </c>
      <c r="J15" s="7" t="s">
        <v>66</v>
      </c>
      <c r="K15" s="10">
        <v>2</v>
      </c>
      <c r="L15" s="7">
        <v>228</v>
      </c>
      <c r="O15" s="5" t="str">
        <f t="shared" si="0"/>
        <v>GA03N 6505</v>
      </c>
    </row>
    <row r="16" spans="1:15" ht="42" customHeight="1">
      <c r="A16" s="6">
        <v>14</v>
      </c>
      <c r="B16" s="7" t="s">
        <v>67</v>
      </c>
      <c r="C16" s="8">
        <v>40026</v>
      </c>
      <c r="D16" s="12" t="s">
        <v>16</v>
      </c>
      <c r="E16" s="7" t="s">
        <v>68</v>
      </c>
      <c r="F16" s="7" t="s">
        <v>69</v>
      </c>
      <c r="G16" s="7" t="s">
        <v>19</v>
      </c>
      <c r="H16" s="9">
        <v>43332</v>
      </c>
      <c r="I16" s="9">
        <v>43951</v>
      </c>
      <c r="J16" s="7" t="s">
        <v>70</v>
      </c>
      <c r="K16" s="10">
        <v>4</v>
      </c>
      <c r="L16" s="7">
        <v>174</v>
      </c>
      <c r="O16" s="5" t="str">
        <f t="shared" si="0"/>
        <v>GA04T 9192</v>
      </c>
    </row>
    <row r="17" spans="1:15" ht="42.75" customHeight="1">
      <c r="A17" s="6">
        <v>15</v>
      </c>
      <c r="B17" s="7" t="s">
        <v>71</v>
      </c>
      <c r="C17" s="8">
        <v>39203</v>
      </c>
      <c r="D17" s="12" t="s">
        <v>16</v>
      </c>
      <c r="E17" s="7" t="s">
        <v>72</v>
      </c>
      <c r="F17" s="7" t="s">
        <v>73</v>
      </c>
      <c r="G17" s="7" t="s">
        <v>28</v>
      </c>
      <c r="H17" s="9">
        <v>43781</v>
      </c>
      <c r="I17" s="9">
        <v>45607</v>
      </c>
      <c r="J17" s="7" t="s">
        <v>74</v>
      </c>
      <c r="K17" s="10">
        <v>2</v>
      </c>
      <c r="L17" s="7">
        <v>268</v>
      </c>
      <c r="O17" s="5" t="str">
        <f t="shared" si="0"/>
        <v>GA04T 5310</v>
      </c>
    </row>
    <row r="18" spans="1:15" ht="49.5" customHeight="1">
      <c r="A18" s="6">
        <v>16</v>
      </c>
      <c r="B18" s="7" t="s">
        <v>75</v>
      </c>
      <c r="C18" s="8">
        <v>43678</v>
      </c>
      <c r="D18" s="12" t="s">
        <v>16</v>
      </c>
      <c r="E18" s="7" t="s">
        <v>76</v>
      </c>
      <c r="F18" s="7" t="s">
        <v>77</v>
      </c>
      <c r="G18" s="7" t="s">
        <v>19</v>
      </c>
      <c r="H18" s="9">
        <v>43868</v>
      </c>
      <c r="I18" s="9">
        <v>44104</v>
      </c>
      <c r="J18" s="7" t="s">
        <v>74</v>
      </c>
      <c r="K18" s="10">
        <v>2</v>
      </c>
      <c r="L18" s="7">
        <v>248</v>
      </c>
      <c r="O18" s="5" t="str">
        <f t="shared" si="0"/>
        <v>GA04T 6021</v>
      </c>
    </row>
    <row r="19" spans="1:15" ht="36" customHeight="1">
      <c r="A19" s="6">
        <v>17</v>
      </c>
      <c r="B19" s="7" t="s">
        <v>78</v>
      </c>
      <c r="C19" s="8">
        <v>39661</v>
      </c>
      <c r="D19" s="12" t="s">
        <v>16</v>
      </c>
      <c r="E19" s="7" t="s">
        <v>79</v>
      </c>
      <c r="F19" s="7" t="s">
        <v>80</v>
      </c>
      <c r="G19" s="13" t="s">
        <v>28</v>
      </c>
      <c r="H19" s="9">
        <v>41060</v>
      </c>
      <c r="I19" s="9">
        <v>42885</v>
      </c>
      <c r="J19" s="7" t="s">
        <v>81</v>
      </c>
      <c r="K19" s="10">
        <v>2</v>
      </c>
      <c r="L19" s="7">
        <v>190</v>
      </c>
      <c r="O19" s="5" t="str">
        <f t="shared" si="0"/>
        <v>GA04T 1133</v>
      </c>
    </row>
    <row r="20" spans="1:15" ht="30" customHeight="1">
      <c r="A20" s="6">
        <v>18</v>
      </c>
      <c r="B20" s="7" t="s">
        <v>82</v>
      </c>
      <c r="C20" s="8">
        <v>37165</v>
      </c>
      <c r="D20" s="12" t="s">
        <v>16</v>
      </c>
      <c r="E20" s="7" t="s">
        <v>31</v>
      </c>
      <c r="F20" s="7" t="s">
        <v>83</v>
      </c>
      <c r="G20" s="13" t="s">
        <v>28</v>
      </c>
      <c r="H20" s="9">
        <v>43738</v>
      </c>
      <c r="I20" s="9">
        <v>45564</v>
      </c>
      <c r="J20" s="7" t="s">
        <v>84</v>
      </c>
      <c r="K20" s="10">
        <v>2</v>
      </c>
      <c r="L20" s="7">
        <v>260</v>
      </c>
      <c r="O20" s="5" t="str">
        <f t="shared" si="0"/>
        <v>GA01U 2262</v>
      </c>
    </row>
    <row r="21" spans="1:15" ht="14.25" customHeight="1">
      <c r="A21" s="6">
        <v>19</v>
      </c>
      <c r="B21" s="7" t="s">
        <v>85</v>
      </c>
      <c r="C21" s="8">
        <v>40969</v>
      </c>
      <c r="D21" s="12" t="s">
        <v>16</v>
      </c>
      <c r="E21" s="7" t="s">
        <v>22</v>
      </c>
      <c r="F21" s="7" t="s">
        <v>86</v>
      </c>
      <c r="G21" s="13" t="s">
        <v>28</v>
      </c>
      <c r="H21" s="9">
        <v>43367</v>
      </c>
      <c r="I21" s="9">
        <v>45192</v>
      </c>
      <c r="J21" s="7" t="s">
        <v>87</v>
      </c>
      <c r="K21" s="10">
        <v>4</v>
      </c>
      <c r="L21" s="7">
        <v>178</v>
      </c>
      <c r="O21" s="5" t="str">
        <f t="shared" si="0"/>
        <v>GA04T 4786</v>
      </c>
    </row>
    <row r="22" spans="1:15" ht="14.25" customHeight="1">
      <c r="A22" s="6">
        <v>20</v>
      </c>
      <c r="B22" s="7" t="s">
        <v>88</v>
      </c>
      <c r="C22" s="7" t="s">
        <v>89</v>
      </c>
      <c r="D22" s="12" t="s">
        <v>16</v>
      </c>
      <c r="E22" s="7" t="s">
        <v>35</v>
      </c>
      <c r="F22" s="7" t="s">
        <v>90</v>
      </c>
      <c r="G22" s="13" t="s">
        <v>28</v>
      </c>
      <c r="H22" s="9">
        <v>41060</v>
      </c>
      <c r="I22" s="9">
        <v>42885</v>
      </c>
      <c r="J22" s="7" t="s">
        <v>91</v>
      </c>
      <c r="K22" s="10">
        <v>2</v>
      </c>
      <c r="L22" s="7">
        <v>248</v>
      </c>
      <c r="O22" s="5" t="str">
        <f t="shared" si="0"/>
        <v>GA04T 2496</v>
      </c>
    </row>
    <row r="23" spans="1:15" ht="14.25" customHeight="1">
      <c r="A23" s="6">
        <v>21</v>
      </c>
      <c r="B23" s="7" t="s">
        <v>92</v>
      </c>
      <c r="C23" s="8">
        <v>39479</v>
      </c>
      <c r="D23" s="27" t="s">
        <v>93</v>
      </c>
      <c r="E23" s="7" t="s">
        <v>53</v>
      </c>
      <c r="F23" s="7" t="s">
        <v>94</v>
      </c>
      <c r="G23" s="13" t="s">
        <v>28</v>
      </c>
      <c r="H23" s="9">
        <v>41305</v>
      </c>
      <c r="I23" s="9">
        <v>43130</v>
      </c>
      <c r="J23" s="7" t="s">
        <v>95</v>
      </c>
      <c r="K23" s="10">
        <v>2</v>
      </c>
      <c r="L23" s="7">
        <v>150</v>
      </c>
      <c r="O23" s="5" t="str">
        <f t="shared" si="0"/>
        <v>GA04T 0901</v>
      </c>
    </row>
    <row r="24" spans="1:15" ht="38.25" customHeight="1">
      <c r="A24" s="6">
        <v>22</v>
      </c>
      <c r="B24" s="7" t="s">
        <v>96</v>
      </c>
      <c r="C24" s="8">
        <v>40360</v>
      </c>
      <c r="D24" s="12" t="s">
        <v>16</v>
      </c>
      <c r="E24" s="7" t="s">
        <v>64</v>
      </c>
      <c r="F24" s="7" t="s">
        <v>77</v>
      </c>
      <c r="G24" s="13" t="s">
        <v>28</v>
      </c>
      <c r="H24" s="9">
        <v>42843</v>
      </c>
      <c r="I24" s="9">
        <v>44668</v>
      </c>
      <c r="J24" s="7" t="s">
        <v>97</v>
      </c>
      <c r="K24" s="10">
        <v>3</v>
      </c>
      <c r="L24" s="7">
        <v>240</v>
      </c>
      <c r="O24" s="5" t="str">
        <f t="shared" si="0"/>
        <v>GA04T 2509</v>
      </c>
    </row>
    <row r="25" spans="1:15" ht="51" customHeight="1">
      <c r="A25" s="6">
        <v>23</v>
      </c>
      <c r="B25" s="7" t="s">
        <v>98</v>
      </c>
      <c r="C25" s="8">
        <v>39630</v>
      </c>
      <c r="D25" s="12" t="s">
        <v>16</v>
      </c>
      <c r="E25" s="7" t="s">
        <v>35</v>
      </c>
      <c r="F25" s="7" t="s">
        <v>99</v>
      </c>
      <c r="G25" s="13" t="s">
        <v>28</v>
      </c>
      <c r="H25" s="9">
        <v>42370</v>
      </c>
      <c r="I25" s="9">
        <v>44196</v>
      </c>
      <c r="J25" s="7" t="s">
        <v>100</v>
      </c>
      <c r="K25" s="10">
        <v>2</v>
      </c>
      <c r="L25" s="7">
        <v>188</v>
      </c>
      <c r="O25" s="5" t="str">
        <f t="shared" si="0"/>
        <v>GA04T 1908</v>
      </c>
    </row>
    <row r="26" spans="1:15" ht="42" customHeight="1">
      <c r="A26" s="6">
        <v>24</v>
      </c>
      <c r="B26" s="7" t="s">
        <v>101</v>
      </c>
      <c r="C26" s="8">
        <v>38930</v>
      </c>
      <c r="D26" s="12" t="s">
        <v>16</v>
      </c>
      <c r="E26" s="7" t="s">
        <v>53</v>
      </c>
      <c r="F26" s="7" t="s">
        <v>102</v>
      </c>
      <c r="G26" s="13" t="s">
        <v>28</v>
      </c>
      <c r="H26" s="9">
        <v>42583</v>
      </c>
      <c r="I26" s="9">
        <v>44408</v>
      </c>
      <c r="J26" s="7" t="s">
        <v>103</v>
      </c>
      <c r="K26" s="10">
        <v>3</v>
      </c>
      <c r="L26" s="7">
        <v>186</v>
      </c>
      <c r="O26" s="5" t="str">
        <f t="shared" si="0"/>
        <v>GA01T 8202</v>
      </c>
    </row>
    <row r="27" spans="1:15" ht="44.25" customHeight="1">
      <c r="A27" s="6">
        <v>25</v>
      </c>
      <c r="B27" s="7" t="s">
        <v>104</v>
      </c>
      <c r="C27" s="8">
        <v>42125</v>
      </c>
      <c r="D27" s="12" t="s">
        <v>16</v>
      </c>
      <c r="E27" s="7" t="s">
        <v>35</v>
      </c>
      <c r="F27" s="7" t="s">
        <v>105</v>
      </c>
      <c r="G27" s="13" t="s">
        <v>28</v>
      </c>
      <c r="H27" s="9">
        <v>42579</v>
      </c>
      <c r="I27" s="9">
        <v>44404</v>
      </c>
      <c r="J27" s="7" t="s">
        <v>106</v>
      </c>
      <c r="K27" s="10">
        <v>4</v>
      </c>
      <c r="L27" s="7">
        <v>228</v>
      </c>
      <c r="O27" s="5" t="str">
        <f t="shared" si="0"/>
        <v>GA04T 5027</v>
      </c>
    </row>
    <row r="28" spans="1:15" ht="14.25" customHeight="1">
      <c r="A28" s="6">
        <v>26</v>
      </c>
      <c r="B28" s="7" t="s">
        <v>107</v>
      </c>
      <c r="C28" s="8">
        <v>36739</v>
      </c>
      <c r="D28" s="12" t="s">
        <v>16</v>
      </c>
      <c r="E28" s="7" t="s">
        <v>31</v>
      </c>
      <c r="F28" s="7" t="s">
        <v>108</v>
      </c>
      <c r="G28" s="13" t="s">
        <v>28</v>
      </c>
      <c r="H28" s="28">
        <v>42039</v>
      </c>
      <c r="I28" s="9">
        <v>43864</v>
      </c>
      <c r="J28" s="7" t="s">
        <v>109</v>
      </c>
      <c r="K28" s="10">
        <v>5</v>
      </c>
      <c r="L28" s="7">
        <v>234</v>
      </c>
      <c r="O28" s="5" t="str">
        <f t="shared" si="0"/>
        <v>GA01U 2309</v>
      </c>
    </row>
    <row r="29" spans="1:15" ht="42.75" customHeight="1">
      <c r="A29" s="6">
        <v>27</v>
      </c>
      <c r="B29" s="7" t="s">
        <v>110</v>
      </c>
      <c r="C29" s="8">
        <v>36951</v>
      </c>
      <c r="D29" s="12" t="s">
        <v>16</v>
      </c>
      <c r="E29" s="7" t="s">
        <v>31</v>
      </c>
      <c r="F29" s="7" t="s">
        <v>111</v>
      </c>
      <c r="G29" s="13" t="s">
        <v>28</v>
      </c>
      <c r="H29" s="9">
        <v>43977</v>
      </c>
      <c r="I29" s="9">
        <v>44104</v>
      </c>
      <c r="J29" s="7" t="s">
        <v>112</v>
      </c>
      <c r="K29" s="10">
        <v>3</v>
      </c>
      <c r="L29" s="7">
        <v>195</v>
      </c>
      <c r="O29" s="5" t="str">
        <f t="shared" si="0"/>
        <v>GA01U 2065</v>
      </c>
    </row>
    <row r="30" spans="1:15" ht="32.25" customHeight="1">
      <c r="A30" s="6">
        <v>28</v>
      </c>
      <c r="B30" s="7" t="s">
        <v>113</v>
      </c>
      <c r="C30" s="8">
        <v>39934</v>
      </c>
      <c r="D30" s="12" t="s">
        <v>16</v>
      </c>
      <c r="E30" s="7" t="s">
        <v>114</v>
      </c>
      <c r="F30" s="7" t="s">
        <v>115</v>
      </c>
      <c r="G30" s="13" t="s">
        <v>28</v>
      </c>
      <c r="H30" s="9">
        <v>42688</v>
      </c>
      <c r="I30" s="9">
        <v>44513</v>
      </c>
      <c r="J30" s="7" t="s">
        <v>116</v>
      </c>
      <c r="K30" s="10">
        <v>3</v>
      </c>
      <c r="L30" s="7">
        <v>206</v>
      </c>
      <c r="O30" s="5" t="str">
        <f t="shared" si="0"/>
        <v>GA05T 4822</v>
      </c>
    </row>
    <row r="31" spans="1:15" ht="55.5" customHeight="1">
      <c r="A31" s="6">
        <v>29</v>
      </c>
      <c r="B31" s="7" t="s">
        <v>117</v>
      </c>
      <c r="C31" s="8">
        <v>36495</v>
      </c>
      <c r="D31" s="12" t="s">
        <v>16</v>
      </c>
      <c r="E31" s="7" t="s">
        <v>118</v>
      </c>
      <c r="F31" s="7" t="s">
        <v>119</v>
      </c>
      <c r="G31" s="13" t="s">
        <v>28</v>
      </c>
      <c r="H31" s="9">
        <v>43341</v>
      </c>
      <c r="I31" s="9">
        <v>45166</v>
      </c>
      <c r="J31" s="7" t="s">
        <v>120</v>
      </c>
      <c r="K31" s="10">
        <v>3</v>
      </c>
      <c r="L31" s="7">
        <v>180</v>
      </c>
      <c r="O31" s="5" t="str">
        <f t="shared" si="0"/>
        <v>GA01W 4322</v>
      </c>
    </row>
    <row r="32" spans="1:15" ht="14.25" customHeight="1">
      <c r="A32" s="6">
        <v>30</v>
      </c>
      <c r="B32" s="7" t="s">
        <v>121</v>
      </c>
      <c r="C32" s="8">
        <v>40179</v>
      </c>
      <c r="D32" s="12" t="s">
        <v>16</v>
      </c>
      <c r="E32" s="7" t="s">
        <v>64</v>
      </c>
      <c r="F32" s="7" t="s">
        <v>122</v>
      </c>
      <c r="G32" s="13" t="s">
        <v>28</v>
      </c>
      <c r="H32" s="9">
        <v>43251</v>
      </c>
      <c r="I32" s="9">
        <v>45076</v>
      </c>
      <c r="J32" s="7" t="s">
        <v>123</v>
      </c>
      <c r="K32" s="10">
        <v>4</v>
      </c>
      <c r="L32" s="7">
        <v>256</v>
      </c>
      <c r="O32" s="5" t="str">
        <f t="shared" si="0"/>
        <v>GA04T 1930</v>
      </c>
    </row>
    <row r="33" spans="1:15" ht="14.25" customHeight="1">
      <c r="A33" s="6">
        <v>31</v>
      </c>
      <c r="B33" s="7" t="s">
        <v>124</v>
      </c>
      <c r="C33" s="8">
        <v>38838</v>
      </c>
      <c r="D33" s="12" t="s">
        <v>16</v>
      </c>
      <c r="E33" s="7" t="s">
        <v>53</v>
      </c>
      <c r="F33" s="7" t="s">
        <v>125</v>
      </c>
      <c r="G33" s="13" t="s">
        <v>28</v>
      </c>
      <c r="H33" s="9">
        <v>43188</v>
      </c>
      <c r="I33" s="9">
        <v>45013</v>
      </c>
      <c r="J33" s="29" t="s">
        <v>126</v>
      </c>
      <c r="K33" s="10">
        <v>2</v>
      </c>
      <c r="L33" s="7">
        <v>260</v>
      </c>
      <c r="O33" s="5" t="str">
        <f t="shared" si="0"/>
        <v>GA01U 3565</v>
      </c>
    </row>
    <row r="34" spans="1:15" ht="14.25" customHeight="1">
      <c r="A34" s="6">
        <v>32</v>
      </c>
      <c r="B34" s="7" t="s">
        <v>127</v>
      </c>
      <c r="C34" s="8">
        <v>39508</v>
      </c>
      <c r="D34" s="12" t="s">
        <v>16</v>
      </c>
      <c r="E34" s="7" t="s">
        <v>64</v>
      </c>
      <c r="F34" s="7" t="s">
        <v>128</v>
      </c>
      <c r="G34" s="13" t="s">
        <v>28</v>
      </c>
      <c r="H34" s="9">
        <v>41305</v>
      </c>
      <c r="I34" s="9">
        <v>43130</v>
      </c>
      <c r="J34" s="7" t="s">
        <v>129</v>
      </c>
      <c r="K34" s="10">
        <v>2</v>
      </c>
      <c r="L34" s="7">
        <v>164</v>
      </c>
      <c r="O34" s="5" t="str">
        <f t="shared" si="0"/>
        <v>GA04T 7516</v>
      </c>
    </row>
    <row r="35" spans="1:15" ht="14.25" customHeight="1">
      <c r="A35" s="6">
        <v>33</v>
      </c>
      <c r="B35" s="7" t="s">
        <v>130</v>
      </c>
      <c r="C35" s="8">
        <v>38991</v>
      </c>
      <c r="D35" s="12" t="s">
        <v>16</v>
      </c>
      <c r="E35" s="7" t="s">
        <v>35</v>
      </c>
      <c r="F35" s="7" t="s">
        <v>131</v>
      </c>
      <c r="G35" s="13" t="s">
        <v>28</v>
      </c>
      <c r="H35" s="9">
        <v>43738</v>
      </c>
      <c r="I35" s="9">
        <v>45564</v>
      </c>
      <c r="J35" s="29" t="s">
        <v>132</v>
      </c>
      <c r="K35" s="10">
        <v>2</v>
      </c>
      <c r="L35" s="7">
        <v>196</v>
      </c>
      <c r="O35" s="5" t="str">
        <f t="shared" si="0"/>
        <v>GA04T 1537</v>
      </c>
    </row>
    <row r="36" spans="1:15" ht="62.25" customHeight="1">
      <c r="A36" s="6">
        <v>34</v>
      </c>
      <c r="B36" s="7" t="s">
        <v>133</v>
      </c>
      <c r="C36" s="8">
        <v>39569</v>
      </c>
      <c r="D36" s="12" t="s">
        <v>16</v>
      </c>
      <c r="E36" s="7" t="s">
        <v>134</v>
      </c>
      <c r="F36" s="7" t="s">
        <v>122</v>
      </c>
      <c r="G36" s="13" t="s">
        <v>28</v>
      </c>
      <c r="H36" s="9">
        <v>43373</v>
      </c>
      <c r="I36" s="7" t="s">
        <v>135</v>
      </c>
      <c r="J36" s="7" t="s">
        <v>136</v>
      </c>
      <c r="K36" s="10">
        <v>3</v>
      </c>
      <c r="L36" s="7">
        <v>196</v>
      </c>
      <c r="O36" s="5" t="str">
        <f t="shared" si="0"/>
        <v>GA04T 8699</v>
      </c>
    </row>
    <row r="37" spans="1:15" ht="14.25" customHeight="1">
      <c r="A37" s="6">
        <v>35</v>
      </c>
      <c r="B37" s="7" t="s">
        <v>137</v>
      </c>
      <c r="C37" s="8">
        <v>42461</v>
      </c>
      <c r="D37" s="12" t="s">
        <v>16</v>
      </c>
      <c r="E37" s="7" t="s">
        <v>64</v>
      </c>
      <c r="F37" s="7" t="s">
        <v>138</v>
      </c>
      <c r="G37" s="7" t="s">
        <v>19</v>
      </c>
      <c r="H37" s="9">
        <v>42647</v>
      </c>
      <c r="I37" s="9">
        <v>42947</v>
      </c>
      <c r="J37" s="7" t="s">
        <v>139</v>
      </c>
      <c r="K37" s="10">
        <v>2</v>
      </c>
      <c r="L37" s="7">
        <v>184</v>
      </c>
      <c r="O37" s="5" t="str">
        <f t="shared" si="0"/>
        <v>GA03N 8501</v>
      </c>
    </row>
    <row r="38" spans="1:15" ht="41.25" customHeight="1">
      <c r="A38" s="6">
        <v>36</v>
      </c>
      <c r="B38" s="7" t="s">
        <v>140</v>
      </c>
      <c r="C38" s="8">
        <v>39448</v>
      </c>
      <c r="D38" s="12" t="s">
        <v>16</v>
      </c>
      <c r="E38" s="7" t="s">
        <v>141</v>
      </c>
      <c r="F38" s="7" t="s">
        <v>142</v>
      </c>
      <c r="G38" s="13" t="s">
        <v>28</v>
      </c>
      <c r="H38" s="9">
        <v>42918</v>
      </c>
      <c r="I38" s="9">
        <v>44743</v>
      </c>
      <c r="J38" s="7" t="s">
        <v>143</v>
      </c>
      <c r="K38" s="10">
        <v>8</v>
      </c>
      <c r="L38" s="7">
        <v>200</v>
      </c>
      <c r="O38" s="5" t="str">
        <f t="shared" si="0"/>
        <v>GA04T 0886</v>
      </c>
    </row>
    <row r="39" spans="1:15" ht="14.25" customHeight="1">
      <c r="A39" s="6">
        <v>37</v>
      </c>
      <c r="B39" s="7" t="s">
        <v>144</v>
      </c>
      <c r="C39" s="8">
        <v>42278</v>
      </c>
      <c r="D39" s="12" t="s">
        <v>16</v>
      </c>
      <c r="E39" s="7" t="s">
        <v>64</v>
      </c>
      <c r="F39" s="7" t="s">
        <v>145</v>
      </c>
      <c r="G39" s="13" t="s">
        <v>28</v>
      </c>
      <c r="H39" s="9">
        <v>43188</v>
      </c>
      <c r="I39" s="9">
        <v>45013</v>
      </c>
      <c r="J39" s="7" t="s">
        <v>146</v>
      </c>
      <c r="K39" s="10">
        <v>5</v>
      </c>
      <c r="L39" s="7">
        <v>196</v>
      </c>
      <c r="O39" s="5" t="str">
        <f t="shared" si="0"/>
        <v>GA04T 4838</v>
      </c>
    </row>
    <row r="40" spans="1:15" ht="14.25" customHeight="1">
      <c r="A40" s="6">
        <v>38</v>
      </c>
      <c r="B40" s="7" t="s">
        <v>147</v>
      </c>
      <c r="C40" s="8">
        <v>37043</v>
      </c>
      <c r="D40" s="12" t="s">
        <v>16</v>
      </c>
      <c r="E40" s="7" t="s">
        <v>148</v>
      </c>
      <c r="F40" s="7" t="s">
        <v>149</v>
      </c>
      <c r="G40" s="7" t="s">
        <v>19</v>
      </c>
      <c r="H40" s="9">
        <v>41824</v>
      </c>
      <c r="I40" s="9">
        <v>43281</v>
      </c>
      <c r="J40" s="7" t="s">
        <v>150</v>
      </c>
      <c r="K40" s="10">
        <v>2</v>
      </c>
      <c r="L40" s="7">
        <v>195</v>
      </c>
      <c r="O40" s="5" t="str">
        <f t="shared" si="0"/>
        <v>GA01U 2186</v>
      </c>
    </row>
    <row r="41" spans="1:15" ht="14.25" customHeight="1">
      <c r="A41" s="6">
        <v>39</v>
      </c>
      <c r="B41" s="7" t="s">
        <v>151</v>
      </c>
      <c r="C41" s="8">
        <v>41518</v>
      </c>
      <c r="D41" s="12" t="s">
        <v>16</v>
      </c>
      <c r="E41" s="7" t="s">
        <v>118</v>
      </c>
      <c r="F41" s="7" t="s">
        <v>152</v>
      </c>
      <c r="G41" s="7" t="s">
        <v>19</v>
      </c>
      <c r="H41" s="9">
        <v>42370</v>
      </c>
      <c r="I41" s="9">
        <v>42490</v>
      </c>
      <c r="J41" s="7" t="s">
        <v>153</v>
      </c>
      <c r="K41" s="10">
        <v>2</v>
      </c>
      <c r="L41" s="7">
        <v>192</v>
      </c>
      <c r="O41" s="5" t="str">
        <f t="shared" si="0"/>
        <v>GA04T 4397</v>
      </c>
    </row>
    <row r="42" spans="1:15" ht="14.25" customHeight="1">
      <c r="A42" s="6">
        <v>40</v>
      </c>
      <c r="B42" s="7" t="s">
        <v>154</v>
      </c>
      <c r="C42" s="8">
        <v>37104</v>
      </c>
      <c r="D42" s="12" t="s">
        <v>16</v>
      </c>
      <c r="E42" s="7" t="s">
        <v>31</v>
      </c>
      <c r="F42" s="7" t="s">
        <v>155</v>
      </c>
      <c r="G42" s="13" t="s">
        <v>28</v>
      </c>
      <c r="H42" s="9">
        <v>42599</v>
      </c>
      <c r="I42" s="9">
        <v>44426</v>
      </c>
      <c r="J42" s="29" t="s">
        <v>156</v>
      </c>
      <c r="K42" s="10">
        <v>5</v>
      </c>
      <c r="L42" s="7">
        <v>270</v>
      </c>
      <c r="O42" s="5" t="str">
        <f t="shared" si="0"/>
        <v>GA01U 3279</v>
      </c>
    </row>
    <row r="43" spans="1:15" ht="14.25" customHeight="1">
      <c r="A43" s="6">
        <v>41</v>
      </c>
      <c r="B43" s="7" t="s">
        <v>157</v>
      </c>
      <c r="C43" s="8">
        <v>38808</v>
      </c>
      <c r="D43" s="12" t="s">
        <v>16</v>
      </c>
      <c r="E43" s="7" t="s">
        <v>31</v>
      </c>
      <c r="F43" s="7" t="s">
        <v>158</v>
      </c>
      <c r="G43" s="13" t="s">
        <v>28</v>
      </c>
      <c r="H43" s="9">
        <v>42914</v>
      </c>
      <c r="I43" s="9">
        <v>44739</v>
      </c>
      <c r="J43" s="29" t="s">
        <v>159</v>
      </c>
      <c r="K43" s="10">
        <v>2</v>
      </c>
      <c r="L43" s="7">
        <v>212</v>
      </c>
      <c r="O43" s="5" t="str">
        <f t="shared" si="0"/>
        <v>GA01W 4321</v>
      </c>
    </row>
    <row r="44" spans="1:15" ht="14.25" customHeight="1">
      <c r="A44" s="6">
        <v>42</v>
      </c>
      <c r="B44" s="7" t="s">
        <v>160</v>
      </c>
      <c r="C44" s="8">
        <v>41671</v>
      </c>
      <c r="D44" s="12" t="s">
        <v>16</v>
      </c>
      <c r="E44" s="7" t="s">
        <v>31</v>
      </c>
      <c r="F44" s="7" t="s">
        <v>161</v>
      </c>
      <c r="G44" s="13" t="s">
        <v>28</v>
      </c>
      <c r="H44" s="9">
        <v>42278</v>
      </c>
      <c r="I44" s="9">
        <v>44104</v>
      </c>
      <c r="J44" s="29" t="s">
        <v>162</v>
      </c>
      <c r="K44" s="10">
        <v>2</v>
      </c>
      <c r="L44" s="7">
        <v>212</v>
      </c>
      <c r="O44" s="5" t="str">
        <f t="shared" si="0"/>
        <v>GA01U 4121</v>
      </c>
    </row>
    <row r="45" spans="1:15" ht="14.25" customHeight="1">
      <c r="A45" s="6">
        <v>43</v>
      </c>
      <c r="B45" s="7" t="s">
        <v>163</v>
      </c>
      <c r="C45" s="8">
        <v>38749</v>
      </c>
      <c r="D45" s="12" t="s">
        <v>16</v>
      </c>
      <c r="E45" s="7" t="s">
        <v>164</v>
      </c>
      <c r="F45" s="7" t="s">
        <v>165</v>
      </c>
      <c r="G45" s="13" t="s">
        <v>28</v>
      </c>
      <c r="H45" s="9">
        <v>42684</v>
      </c>
      <c r="I45" s="9">
        <v>44509</v>
      </c>
      <c r="J45" s="7" t="s">
        <v>166</v>
      </c>
      <c r="K45" s="10">
        <v>2</v>
      </c>
      <c r="L45" s="7">
        <v>240</v>
      </c>
      <c r="O45" s="5" t="str">
        <f t="shared" si="0"/>
        <v>GA01U 4993</v>
      </c>
    </row>
    <row r="46" spans="1:15" ht="14.25" customHeight="1">
      <c r="A46" s="6">
        <v>44</v>
      </c>
      <c r="B46" s="7" t="s">
        <v>167</v>
      </c>
      <c r="C46" s="8">
        <v>40422</v>
      </c>
      <c r="D46" s="12" t="s">
        <v>16</v>
      </c>
      <c r="E46" s="7" t="s">
        <v>168</v>
      </c>
      <c r="F46" s="7" t="s">
        <v>169</v>
      </c>
      <c r="G46" s="13" t="s">
        <v>28</v>
      </c>
      <c r="H46" s="9">
        <v>43131</v>
      </c>
      <c r="I46" s="9">
        <v>44956</v>
      </c>
      <c r="J46" s="7" t="s">
        <v>170</v>
      </c>
      <c r="K46" s="10">
        <v>2</v>
      </c>
      <c r="L46" s="7">
        <v>212</v>
      </c>
      <c r="O46" s="5" t="str">
        <f t="shared" si="0"/>
        <v>GA04T 3699</v>
      </c>
    </row>
    <row r="47" spans="1:15" ht="14.25" customHeight="1">
      <c r="A47" s="6">
        <v>45</v>
      </c>
      <c r="B47" s="7" t="s">
        <v>171</v>
      </c>
      <c r="C47" s="8">
        <v>41334</v>
      </c>
      <c r="D47" s="12" t="s">
        <v>16</v>
      </c>
      <c r="E47" s="7" t="s">
        <v>31</v>
      </c>
      <c r="F47" s="30" t="s">
        <v>172</v>
      </c>
      <c r="G47" s="13" t="s">
        <v>28</v>
      </c>
      <c r="H47" s="9">
        <v>42585</v>
      </c>
      <c r="I47" s="9">
        <v>44410</v>
      </c>
      <c r="J47" s="7" t="s">
        <v>173</v>
      </c>
      <c r="K47" s="10">
        <v>10</v>
      </c>
      <c r="L47" s="7">
        <v>100</v>
      </c>
      <c r="O47" s="5" t="str">
        <f t="shared" si="0"/>
        <v>GA04T-4254</v>
      </c>
    </row>
    <row r="48" spans="1:15" ht="45.75" customHeight="1">
      <c r="A48" s="6">
        <v>46</v>
      </c>
      <c r="B48" s="7" t="s">
        <v>174</v>
      </c>
      <c r="C48" s="8">
        <v>39142</v>
      </c>
      <c r="D48" s="12" t="s">
        <v>16</v>
      </c>
      <c r="E48" s="7" t="s">
        <v>31</v>
      </c>
      <c r="F48" s="7" t="s">
        <v>175</v>
      </c>
      <c r="G48" s="13" t="s">
        <v>28</v>
      </c>
      <c r="H48" s="9">
        <v>42943</v>
      </c>
      <c r="I48" s="9">
        <v>44768</v>
      </c>
      <c r="J48" s="7" t="s">
        <v>176</v>
      </c>
      <c r="K48" s="10">
        <v>2</v>
      </c>
      <c r="L48" s="7">
        <v>198</v>
      </c>
      <c r="O48" s="5" t="str">
        <f t="shared" si="0"/>
        <v>GA04T 6755</v>
      </c>
    </row>
    <row r="49" spans="1:15" ht="14.25" customHeight="1">
      <c r="A49" s="6">
        <v>47</v>
      </c>
      <c r="B49" s="7" t="s">
        <v>177</v>
      </c>
      <c r="C49" s="8">
        <v>39814</v>
      </c>
      <c r="D49" s="12" t="s">
        <v>16</v>
      </c>
      <c r="E49" s="7" t="s">
        <v>31</v>
      </c>
      <c r="F49" s="7" t="s">
        <v>178</v>
      </c>
      <c r="G49" s="13" t="s">
        <v>28</v>
      </c>
      <c r="H49" s="9">
        <v>42123</v>
      </c>
      <c r="I49" s="9">
        <v>43949</v>
      </c>
      <c r="J49" s="7" t="s">
        <v>179</v>
      </c>
      <c r="K49" s="10">
        <v>3</v>
      </c>
      <c r="L49" s="7">
        <v>222</v>
      </c>
      <c r="O49" s="5" t="str">
        <f t="shared" si="0"/>
        <v>GA04T 9699</v>
      </c>
    </row>
    <row r="50" spans="1:15" ht="33" customHeight="1">
      <c r="A50" s="6">
        <v>48</v>
      </c>
      <c r="B50" s="7" t="s">
        <v>180</v>
      </c>
      <c r="C50" s="7" t="s">
        <v>181</v>
      </c>
      <c r="D50" s="12" t="s">
        <v>16</v>
      </c>
      <c r="E50" s="7" t="s">
        <v>17</v>
      </c>
      <c r="F50" s="7" t="s">
        <v>182</v>
      </c>
      <c r="G50" s="13" t="s">
        <v>28</v>
      </c>
      <c r="H50" s="9">
        <v>43868</v>
      </c>
      <c r="I50" s="9">
        <v>45694</v>
      </c>
      <c r="J50" s="7" t="s">
        <v>183</v>
      </c>
      <c r="K50" s="10">
        <v>2</v>
      </c>
      <c r="L50" s="7">
        <v>227</v>
      </c>
      <c r="O50" s="5" t="str">
        <f t="shared" si="0"/>
        <v>GA01U 3199</v>
      </c>
    </row>
    <row r="51" spans="1:15" ht="43.5" customHeight="1">
      <c r="A51" s="6">
        <v>49</v>
      </c>
      <c r="B51" s="7" t="s">
        <v>184</v>
      </c>
      <c r="C51" s="8">
        <v>41487</v>
      </c>
      <c r="D51" s="12" t="s">
        <v>16</v>
      </c>
      <c r="E51" s="7" t="s">
        <v>185</v>
      </c>
      <c r="F51" s="7" t="s">
        <v>186</v>
      </c>
      <c r="G51" s="13" t="s">
        <v>28</v>
      </c>
      <c r="H51" s="9">
        <v>43983</v>
      </c>
      <c r="I51" s="9">
        <v>45808</v>
      </c>
      <c r="J51" s="7" t="s">
        <v>187</v>
      </c>
      <c r="K51" s="10">
        <v>2</v>
      </c>
      <c r="L51" s="7">
        <v>252</v>
      </c>
      <c r="O51" s="5" t="str">
        <f t="shared" si="0"/>
        <v>GA04T 4334</v>
      </c>
    </row>
    <row r="52" spans="1:15" ht="14.25" customHeight="1">
      <c r="A52" s="6">
        <v>50</v>
      </c>
      <c r="B52" s="7" t="s">
        <v>188</v>
      </c>
      <c r="C52" s="8">
        <v>39934</v>
      </c>
      <c r="D52" s="12" t="s">
        <v>16</v>
      </c>
      <c r="E52" s="7" t="s">
        <v>31</v>
      </c>
      <c r="F52" s="7" t="s">
        <v>189</v>
      </c>
      <c r="G52" s="13" t="s">
        <v>28</v>
      </c>
      <c r="H52" s="9">
        <v>42884</v>
      </c>
      <c r="I52" s="9">
        <v>44709</v>
      </c>
      <c r="J52" s="7" t="s">
        <v>190</v>
      </c>
      <c r="K52" s="10">
        <v>3</v>
      </c>
      <c r="L52" s="7">
        <v>278</v>
      </c>
      <c r="O52" s="5" t="str">
        <f t="shared" si="0"/>
        <v>GA04T 1734</v>
      </c>
    </row>
    <row r="53" spans="1:15" ht="14.25" customHeight="1">
      <c r="A53" s="6">
        <v>51</v>
      </c>
      <c r="B53" s="7" t="s">
        <v>191</v>
      </c>
      <c r="C53" s="8">
        <v>39630</v>
      </c>
      <c r="D53" s="12" t="s">
        <v>16</v>
      </c>
      <c r="E53" s="7" t="s">
        <v>35</v>
      </c>
      <c r="F53" s="7" t="s">
        <v>192</v>
      </c>
      <c r="G53" s="13" t="s">
        <v>28</v>
      </c>
      <c r="H53" s="9">
        <v>42551</v>
      </c>
      <c r="I53" s="9">
        <v>44376</v>
      </c>
      <c r="J53" s="7" t="s">
        <v>193</v>
      </c>
      <c r="K53" s="10">
        <v>2</v>
      </c>
      <c r="L53" s="7">
        <v>258</v>
      </c>
      <c r="O53" s="5" t="str">
        <f t="shared" si="0"/>
        <v>GA05T 1512</v>
      </c>
    </row>
    <row r="54" spans="1:15" ht="14.25" customHeight="1">
      <c r="A54" s="6">
        <v>52</v>
      </c>
      <c r="B54" s="7" t="s">
        <v>194</v>
      </c>
      <c r="C54" s="8">
        <v>39448</v>
      </c>
      <c r="D54" s="12" t="s">
        <v>16</v>
      </c>
      <c r="E54" s="7" t="s">
        <v>31</v>
      </c>
      <c r="F54" s="7" t="s">
        <v>195</v>
      </c>
      <c r="G54" s="13" t="s">
        <v>28</v>
      </c>
      <c r="H54" s="9">
        <v>43251</v>
      </c>
      <c r="I54" s="9">
        <v>44711</v>
      </c>
      <c r="J54" s="7" t="s">
        <v>196</v>
      </c>
      <c r="K54" s="10">
        <v>4</v>
      </c>
      <c r="L54" s="7">
        <v>257</v>
      </c>
      <c r="O54" s="5" t="str">
        <f t="shared" si="0"/>
        <v>GA05T 2757</v>
      </c>
    </row>
    <row r="55" spans="1:15" ht="14.25" customHeight="1">
      <c r="A55" s="6">
        <v>53</v>
      </c>
      <c r="B55" s="7" t="s">
        <v>197</v>
      </c>
      <c r="C55" s="8">
        <v>43831</v>
      </c>
      <c r="D55" s="12" t="s">
        <v>16</v>
      </c>
      <c r="E55" s="7" t="s">
        <v>35</v>
      </c>
      <c r="F55" s="7" t="s">
        <v>198</v>
      </c>
      <c r="G55" s="7" t="s">
        <v>19</v>
      </c>
      <c r="H55" s="9">
        <v>43906</v>
      </c>
      <c r="I55" s="9">
        <v>44135</v>
      </c>
      <c r="J55" s="7" t="s">
        <v>199</v>
      </c>
      <c r="K55" s="10">
        <v>2</v>
      </c>
      <c r="L55" s="7">
        <v>212</v>
      </c>
      <c r="O55" s="5" t="str">
        <f t="shared" si="0"/>
        <v>GA12T 4999</v>
      </c>
    </row>
    <row r="56" spans="1:15" ht="14.25" customHeight="1">
      <c r="A56" s="6">
        <v>54</v>
      </c>
      <c r="B56" s="7" t="s">
        <v>200</v>
      </c>
      <c r="C56" s="8">
        <v>37165</v>
      </c>
      <c r="D56" s="12" t="s">
        <v>16</v>
      </c>
      <c r="E56" s="7" t="s">
        <v>53</v>
      </c>
      <c r="F56" s="7" t="s">
        <v>201</v>
      </c>
      <c r="G56" s="13" t="s">
        <v>28</v>
      </c>
      <c r="H56" s="9">
        <v>42948</v>
      </c>
      <c r="I56" s="9">
        <v>43861</v>
      </c>
      <c r="J56" s="7" t="s">
        <v>202</v>
      </c>
      <c r="K56" s="10">
        <v>4</v>
      </c>
      <c r="L56" s="7">
        <v>216</v>
      </c>
      <c r="O56" s="5" t="str">
        <f t="shared" si="0"/>
        <v>GA01T 5111</v>
      </c>
    </row>
    <row r="57" spans="1:15" ht="28.5" customHeight="1">
      <c r="A57" s="6">
        <v>55</v>
      </c>
      <c r="B57" s="7" t="s">
        <v>203</v>
      </c>
      <c r="C57" s="8">
        <v>42675</v>
      </c>
      <c r="D57" s="12" t="s">
        <v>16</v>
      </c>
      <c r="E57" s="7" t="s">
        <v>204</v>
      </c>
      <c r="F57" s="7" t="s">
        <v>205</v>
      </c>
      <c r="G57" s="13" t="s">
        <v>28</v>
      </c>
      <c r="H57" s="9">
        <v>43731</v>
      </c>
      <c r="I57" s="9">
        <v>45557</v>
      </c>
      <c r="J57" s="7" t="s">
        <v>206</v>
      </c>
      <c r="K57" s="10">
        <v>2</v>
      </c>
      <c r="L57" s="7">
        <v>244</v>
      </c>
      <c r="O57" s="5" t="str">
        <f t="shared" si="0"/>
        <v>GA01U 6208</v>
      </c>
    </row>
    <row r="58" spans="1:15" ht="14.25" customHeight="1">
      <c r="A58" s="6">
        <v>56</v>
      </c>
      <c r="B58" s="7" t="s">
        <v>207</v>
      </c>
      <c r="C58" s="8">
        <v>39814</v>
      </c>
      <c r="D58" s="12" t="s">
        <v>16</v>
      </c>
      <c r="E58" s="7" t="s">
        <v>208</v>
      </c>
      <c r="F58" s="7" t="s">
        <v>209</v>
      </c>
      <c r="G58" s="13" t="s">
        <v>28</v>
      </c>
      <c r="H58" s="9">
        <v>43377</v>
      </c>
      <c r="I58" s="9">
        <v>45202</v>
      </c>
      <c r="J58" s="7" t="s">
        <v>210</v>
      </c>
      <c r="K58" s="10">
        <v>3</v>
      </c>
      <c r="L58" s="7">
        <v>240</v>
      </c>
      <c r="O58" s="5" t="str">
        <f t="shared" si="0"/>
        <v>GA04T 2999</v>
      </c>
    </row>
    <row r="59" spans="1:15" ht="49.5" customHeight="1">
      <c r="A59" s="6">
        <v>57</v>
      </c>
      <c r="B59" s="7" t="s">
        <v>211</v>
      </c>
      <c r="C59" s="8">
        <v>39814</v>
      </c>
      <c r="D59" s="12" t="s">
        <v>16</v>
      </c>
      <c r="E59" s="7" t="s">
        <v>17</v>
      </c>
      <c r="F59" s="7" t="s">
        <v>212</v>
      </c>
      <c r="G59" s="13" t="s">
        <v>28</v>
      </c>
      <c r="H59" s="9">
        <v>43280</v>
      </c>
      <c r="I59" s="9">
        <v>44740</v>
      </c>
      <c r="J59" s="7" t="s">
        <v>213</v>
      </c>
      <c r="K59" s="10">
        <v>2</v>
      </c>
      <c r="L59" s="7">
        <v>208</v>
      </c>
      <c r="O59" s="5" t="str">
        <f t="shared" si="0"/>
        <v>GA04T 1397</v>
      </c>
    </row>
    <row r="60" spans="1:15" ht="36" customHeight="1">
      <c r="A60" s="6">
        <v>58</v>
      </c>
      <c r="B60" s="7" t="s">
        <v>214</v>
      </c>
      <c r="C60" s="8">
        <v>41730</v>
      </c>
      <c r="D60" s="12" t="s">
        <v>16</v>
      </c>
      <c r="E60" s="7" t="s">
        <v>17</v>
      </c>
      <c r="F60" s="7" t="s">
        <v>215</v>
      </c>
      <c r="G60" s="13" t="s">
        <v>28</v>
      </c>
      <c r="H60" s="9">
        <v>42583</v>
      </c>
      <c r="I60" s="9">
        <v>44408</v>
      </c>
      <c r="J60" s="7" t="s">
        <v>216</v>
      </c>
      <c r="K60" s="10">
        <v>3</v>
      </c>
      <c r="L60" s="7">
        <v>180</v>
      </c>
      <c r="O60" s="5" t="str">
        <f t="shared" si="0"/>
        <v>GA04T 4476</v>
      </c>
    </row>
    <row r="61" spans="1:15" ht="45.75" customHeight="1">
      <c r="A61" s="6">
        <v>59</v>
      </c>
      <c r="B61" s="7" t="s">
        <v>217</v>
      </c>
      <c r="C61" s="8">
        <v>39479</v>
      </c>
      <c r="D61" s="12" t="s">
        <v>16</v>
      </c>
      <c r="E61" s="7" t="s">
        <v>64</v>
      </c>
      <c r="F61" s="7" t="s">
        <v>218</v>
      </c>
      <c r="G61" s="13" t="s">
        <v>28</v>
      </c>
      <c r="H61" s="9">
        <v>43376</v>
      </c>
      <c r="I61" s="9">
        <v>45201</v>
      </c>
      <c r="J61" s="7" t="s">
        <v>219</v>
      </c>
      <c r="K61" s="10">
        <v>2</v>
      </c>
      <c r="L61" s="7">
        <v>190</v>
      </c>
      <c r="M61" s="31" t="s">
        <v>220</v>
      </c>
      <c r="N61" s="32" t="s">
        <v>221</v>
      </c>
      <c r="O61" s="5" t="str">
        <f t="shared" si="0"/>
        <v>GA01T 9408</v>
      </c>
    </row>
    <row r="62" spans="1:15" ht="48.75" customHeight="1">
      <c r="A62" s="6">
        <v>60</v>
      </c>
      <c r="B62" s="7" t="s">
        <v>222</v>
      </c>
      <c r="C62" s="7" t="s">
        <v>223</v>
      </c>
      <c r="D62" s="12" t="s">
        <v>16</v>
      </c>
      <c r="E62" s="7" t="s">
        <v>31</v>
      </c>
      <c r="F62" s="7" t="s">
        <v>224</v>
      </c>
      <c r="G62" s="13" t="s">
        <v>28</v>
      </c>
      <c r="H62" s="9">
        <v>42170</v>
      </c>
      <c r="I62" s="9">
        <v>43996</v>
      </c>
      <c r="J62" s="7" t="s">
        <v>225</v>
      </c>
      <c r="K62" s="10">
        <v>3</v>
      </c>
      <c r="L62" s="7">
        <v>268</v>
      </c>
      <c r="O62" s="5" t="str">
        <f t="shared" si="0"/>
        <v>GA04T 5091</v>
      </c>
    </row>
    <row r="63" spans="1:15" ht="14.25" customHeight="1">
      <c r="A63" s="6">
        <v>61</v>
      </c>
      <c r="B63" s="7" t="s">
        <v>226</v>
      </c>
      <c r="C63" s="8">
        <v>39630</v>
      </c>
      <c r="D63" s="12" t="s">
        <v>16</v>
      </c>
      <c r="E63" s="7" t="s">
        <v>35</v>
      </c>
      <c r="F63" s="7" t="s">
        <v>227</v>
      </c>
      <c r="G63" s="7" t="s">
        <v>19</v>
      </c>
      <c r="H63" s="9">
        <v>43703</v>
      </c>
      <c r="I63" s="9">
        <v>44074</v>
      </c>
      <c r="J63" s="7" t="s">
        <v>228</v>
      </c>
      <c r="K63" s="10">
        <v>3</v>
      </c>
      <c r="L63" s="7">
        <v>300</v>
      </c>
      <c r="O63" s="5" t="str">
        <f t="shared" si="0"/>
        <v>GA04T 1131</v>
      </c>
    </row>
    <row r="64" spans="1:15" ht="43.5" customHeight="1">
      <c r="A64" s="6">
        <v>62</v>
      </c>
      <c r="B64" s="7" t="s">
        <v>229</v>
      </c>
      <c r="C64" s="8">
        <v>40725</v>
      </c>
      <c r="D64" s="12" t="s">
        <v>16</v>
      </c>
      <c r="E64" s="7" t="s">
        <v>31</v>
      </c>
      <c r="F64" s="7" t="s">
        <v>230</v>
      </c>
      <c r="G64" s="7" t="s">
        <v>28</v>
      </c>
      <c r="H64" s="9">
        <v>43148</v>
      </c>
      <c r="I64" s="9">
        <v>44975</v>
      </c>
      <c r="J64" s="7" t="s">
        <v>231</v>
      </c>
      <c r="K64" s="10">
        <v>3</v>
      </c>
      <c r="L64" s="7">
        <v>216</v>
      </c>
      <c r="O64" s="5" t="str">
        <f t="shared" si="0"/>
        <v>GA04T 3543</v>
      </c>
    </row>
    <row r="65" spans="1:15" ht="34.5" customHeight="1">
      <c r="A65" s="6">
        <v>63</v>
      </c>
      <c r="B65" s="7" t="s">
        <v>232</v>
      </c>
      <c r="C65" s="8">
        <v>39539</v>
      </c>
      <c r="D65" s="12" t="s">
        <v>16</v>
      </c>
      <c r="E65" s="7" t="s">
        <v>31</v>
      </c>
      <c r="F65" s="7" t="s">
        <v>233</v>
      </c>
      <c r="G65" s="13" t="s">
        <v>28</v>
      </c>
      <c r="H65" s="9">
        <v>42704</v>
      </c>
      <c r="I65" s="9">
        <v>44529</v>
      </c>
      <c r="J65" s="7" t="s">
        <v>234</v>
      </c>
      <c r="K65" s="10">
        <v>2</v>
      </c>
      <c r="L65" s="7">
        <v>273</v>
      </c>
      <c r="O65" s="5" t="str">
        <f t="shared" si="0"/>
        <v>GA04T 5337</v>
      </c>
    </row>
    <row r="66" spans="1:15" ht="45.75" customHeight="1">
      <c r="A66" s="6">
        <v>64</v>
      </c>
      <c r="B66" s="7" t="s">
        <v>235</v>
      </c>
      <c r="C66" s="8">
        <v>36647</v>
      </c>
      <c r="D66" s="12" t="s">
        <v>16</v>
      </c>
      <c r="E66" s="7" t="s">
        <v>31</v>
      </c>
      <c r="F66" s="7" t="s">
        <v>236</v>
      </c>
      <c r="G66" s="13" t="s">
        <v>28</v>
      </c>
      <c r="H66" s="9">
        <v>42943</v>
      </c>
      <c r="I66" s="9">
        <v>44768</v>
      </c>
      <c r="J66" s="7" t="s">
        <v>237</v>
      </c>
      <c r="K66" s="10">
        <v>6</v>
      </c>
      <c r="L66" s="7">
        <v>134</v>
      </c>
      <c r="O66" s="5" t="str">
        <f t="shared" si="0"/>
        <v>GA01W 4101</v>
      </c>
    </row>
    <row r="67" spans="1:15" ht="54" customHeight="1">
      <c r="A67" s="6">
        <v>65</v>
      </c>
      <c r="B67" s="7" t="s">
        <v>238</v>
      </c>
      <c r="C67" s="8">
        <v>39203</v>
      </c>
      <c r="D67" s="12" t="s">
        <v>16</v>
      </c>
      <c r="E67" s="7" t="s">
        <v>35</v>
      </c>
      <c r="F67" s="7" t="s">
        <v>239</v>
      </c>
      <c r="G67" s="13" t="s">
        <v>28</v>
      </c>
      <c r="H67" s="9">
        <v>43341</v>
      </c>
      <c r="I67" s="9">
        <v>45166</v>
      </c>
      <c r="J67" s="7" t="s">
        <v>240</v>
      </c>
      <c r="K67" s="10">
        <v>3</v>
      </c>
      <c r="L67" s="7">
        <v>264</v>
      </c>
      <c r="O67" s="5" t="str">
        <f t="shared" si="0"/>
        <v>GA04T 2308</v>
      </c>
    </row>
    <row r="68" spans="1:15" ht="48" customHeight="1">
      <c r="A68" s="6">
        <v>66</v>
      </c>
      <c r="B68" s="7" t="s">
        <v>241</v>
      </c>
      <c r="C68" s="8">
        <v>36861</v>
      </c>
      <c r="D68" s="12" t="s">
        <v>16</v>
      </c>
      <c r="E68" s="7" t="s">
        <v>31</v>
      </c>
      <c r="F68" s="7" t="s">
        <v>242</v>
      </c>
      <c r="G68" s="13" t="s">
        <v>28</v>
      </c>
      <c r="H68" s="9">
        <v>42354</v>
      </c>
      <c r="I68" s="9">
        <v>44180</v>
      </c>
      <c r="J68" s="7" t="s">
        <v>243</v>
      </c>
      <c r="K68" s="10">
        <v>2</v>
      </c>
      <c r="L68" s="7">
        <v>100</v>
      </c>
      <c r="O68" s="5" t="str">
        <f t="shared" si="0"/>
        <v>GA01U 4445</v>
      </c>
    </row>
    <row r="69" spans="1:15" ht="53.25" customHeight="1">
      <c r="A69" s="6">
        <v>67</v>
      </c>
      <c r="B69" s="7" t="s">
        <v>244</v>
      </c>
      <c r="C69" s="8">
        <v>43132</v>
      </c>
      <c r="D69" s="12" t="s">
        <v>16</v>
      </c>
      <c r="E69" s="7" t="s">
        <v>64</v>
      </c>
      <c r="F69" s="7" t="s">
        <v>245</v>
      </c>
      <c r="G69" s="13" t="s">
        <v>28</v>
      </c>
      <c r="H69" s="9">
        <v>42398</v>
      </c>
      <c r="I69" s="9">
        <v>44224</v>
      </c>
      <c r="J69" s="7" t="s">
        <v>246</v>
      </c>
      <c r="K69" s="10">
        <v>2</v>
      </c>
      <c r="L69" s="7">
        <v>201</v>
      </c>
      <c r="O69" s="5" t="str">
        <f t="shared" si="0"/>
        <v>GA04T 4938</v>
      </c>
    </row>
    <row r="70" spans="1:15" ht="51" customHeight="1">
      <c r="A70" s="6">
        <v>68</v>
      </c>
      <c r="B70" s="7" t="s">
        <v>247</v>
      </c>
      <c r="C70" s="8">
        <v>42036</v>
      </c>
      <c r="D70" s="12" t="s">
        <v>16</v>
      </c>
      <c r="E70" s="7" t="s">
        <v>45</v>
      </c>
      <c r="F70" s="7" t="s">
        <v>248</v>
      </c>
      <c r="G70" s="13" t="s">
        <v>28</v>
      </c>
      <c r="H70" s="9">
        <v>42688</v>
      </c>
      <c r="I70" s="9">
        <v>44513</v>
      </c>
      <c r="J70" s="7" t="s">
        <v>249</v>
      </c>
      <c r="K70" s="10">
        <v>3</v>
      </c>
      <c r="L70" s="7">
        <v>239</v>
      </c>
      <c r="O70" s="5" t="str">
        <f t="shared" si="0"/>
        <v>GA04T 4656</v>
      </c>
    </row>
    <row r="71" spans="1:15" ht="14.25" customHeight="1">
      <c r="A71" s="6">
        <v>69</v>
      </c>
      <c r="B71" s="7" t="s">
        <v>250</v>
      </c>
      <c r="C71" s="8">
        <v>39995</v>
      </c>
      <c r="D71" s="12" t="s">
        <v>16</v>
      </c>
      <c r="E71" s="7" t="s">
        <v>64</v>
      </c>
      <c r="F71" s="7" t="s">
        <v>251</v>
      </c>
      <c r="G71" s="13" t="s">
        <v>28</v>
      </c>
      <c r="H71" s="9">
        <v>43148</v>
      </c>
      <c r="I71" s="9">
        <v>44975</v>
      </c>
      <c r="J71" s="7" t="s">
        <v>252</v>
      </c>
      <c r="K71" s="10">
        <v>3</v>
      </c>
      <c r="L71" s="7">
        <v>294</v>
      </c>
      <c r="O71" s="5" t="str">
        <f t="shared" si="0"/>
        <v>GA04T 1413</v>
      </c>
    </row>
    <row r="72" spans="1:15" ht="14.25" customHeight="1">
      <c r="A72" s="6">
        <v>70</v>
      </c>
      <c r="B72" s="7" t="s">
        <v>253</v>
      </c>
      <c r="C72" s="8">
        <v>39904</v>
      </c>
      <c r="D72" s="12" t="s">
        <v>16</v>
      </c>
      <c r="E72" s="7" t="s">
        <v>31</v>
      </c>
      <c r="F72" s="7" t="s">
        <v>254</v>
      </c>
      <c r="G72" s="13" t="s">
        <v>28</v>
      </c>
      <c r="H72" s="9">
        <v>42950</v>
      </c>
      <c r="I72" s="9">
        <v>44775</v>
      </c>
      <c r="J72" s="7" t="s">
        <v>255</v>
      </c>
      <c r="K72" s="10">
        <v>2</v>
      </c>
      <c r="L72" s="7">
        <v>218</v>
      </c>
      <c r="O72" s="5" t="str">
        <f t="shared" si="0"/>
        <v>GA04T 1405</v>
      </c>
    </row>
    <row r="73" spans="1:15" ht="54" customHeight="1">
      <c r="A73" s="6">
        <v>71</v>
      </c>
      <c r="B73" s="7" t="s">
        <v>256</v>
      </c>
      <c r="C73" s="8">
        <v>37316</v>
      </c>
      <c r="D73" s="12" t="s">
        <v>16</v>
      </c>
      <c r="E73" s="7" t="s">
        <v>31</v>
      </c>
      <c r="F73" s="7" t="s">
        <v>257</v>
      </c>
      <c r="G73" s="13" t="s">
        <v>28</v>
      </c>
      <c r="H73" s="9">
        <v>43983</v>
      </c>
      <c r="I73" s="9">
        <v>45808</v>
      </c>
      <c r="J73" s="7" t="s">
        <v>258</v>
      </c>
      <c r="K73" s="10">
        <v>2</v>
      </c>
      <c r="L73" s="7">
        <v>264</v>
      </c>
      <c r="O73" s="5" t="str">
        <f t="shared" si="0"/>
        <v>GA01U 2228</v>
      </c>
    </row>
    <row r="74" spans="1:15" ht="14.25" customHeight="1">
      <c r="A74" s="6">
        <v>72</v>
      </c>
      <c r="B74" s="7" t="s">
        <v>259</v>
      </c>
      <c r="C74" s="8">
        <v>40422</v>
      </c>
      <c r="D74" s="12" t="s">
        <v>16</v>
      </c>
      <c r="E74" s="7" t="s">
        <v>17</v>
      </c>
      <c r="F74" s="7" t="s">
        <v>260</v>
      </c>
      <c r="G74" s="7" t="s">
        <v>19</v>
      </c>
      <c r="H74" s="9">
        <v>42893</v>
      </c>
      <c r="I74" s="9">
        <v>42916</v>
      </c>
      <c r="J74" s="7" t="s">
        <v>123</v>
      </c>
      <c r="K74" s="10">
        <v>3</v>
      </c>
      <c r="L74" s="7">
        <v>246</v>
      </c>
      <c r="O74" s="5" t="str">
        <f t="shared" si="0"/>
        <v>GA04T 2738</v>
      </c>
    </row>
    <row r="75" spans="1:15" ht="30.75" customHeight="1">
      <c r="A75" s="6">
        <v>73</v>
      </c>
      <c r="B75" s="7" t="s">
        <v>261</v>
      </c>
      <c r="C75" s="8">
        <v>40483</v>
      </c>
      <c r="D75" s="12" t="s">
        <v>16</v>
      </c>
      <c r="E75" s="7" t="s">
        <v>31</v>
      </c>
      <c r="F75" s="7" t="s">
        <v>262</v>
      </c>
      <c r="G75" s="7" t="s">
        <v>28</v>
      </c>
      <c r="H75" s="9">
        <v>42580</v>
      </c>
      <c r="I75" s="9">
        <v>44405</v>
      </c>
      <c r="J75" s="7" t="s">
        <v>228</v>
      </c>
      <c r="K75" s="10">
        <v>2</v>
      </c>
      <c r="L75" s="7">
        <v>212</v>
      </c>
      <c r="O75" s="5" t="str">
        <f t="shared" si="0"/>
        <v>GA03K 5630</v>
      </c>
    </row>
    <row r="76" spans="1:15" ht="31.5" customHeight="1">
      <c r="A76" s="6">
        <v>74</v>
      </c>
      <c r="B76" s="7" t="s">
        <v>263</v>
      </c>
      <c r="C76" s="8">
        <v>38018</v>
      </c>
      <c r="D76" s="12" t="s">
        <v>16</v>
      </c>
      <c r="E76" s="7" t="s">
        <v>53</v>
      </c>
      <c r="F76" s="7" t="s">
        <v>264</v>
      </c>
      <c r="G76" s="7" t="s">
        <v>19</v>
      </c>
      <c r="H76" s="9">
        <v>43607</v>
      </c>
      <c r="I76" s="9">
        <v>43890</v>
      </c>
      <c r="J76" s="7" t="s">
        <v>265</v>
      </c>
      <c r="K76" s="10">
        <v>2</v>
      </c>
      <c r="L76" s="7">
        <v>212</v>
      </c>
      <c r="O76" s="5" t="str">
        <f t="shared" si="0"/>
        <v>GA01U 2810</v>
      </c>
    </row>
    <row r="77" spans="1:15" ht="14.25" customHeight="1">
      <c r="A77" s="6">
        <v>75</v>
      </c>
      <c r="B77" s="7" t="s">
        <v>266</v>
      </c>
      <c r="C77" s="8">
        <v>40360</v>
      </c>
      <c r="D77" s="12" t="s">
        <v>16</v>
      </c>
      <c r="E77" s="7" t="s">
        <v>64</v>
      </c>
      <c r="F77" s="7" t="s">
        <v>267</v>
      </c>
      <c r="G77" s="13" t="s">
        <v>28</v>
      </c>
      <c r="H77" s="9">
        <v>42884</v>
      </c>
      <c r="I77" s="9">
        <v>44709</v>
      </c>
      <c r="J77" s="7" t="s">
        <v>268</v>
      </c>
      <c r="K77" s="10">
        <v>2</v>
      </c>
      <c r="L77" s="7">
        <v>212</v>
      </c>
      <c r="O77" s="5" t="str">
        <f t="shared" si="0"/>
        <v>GA03K 5537</v>
      </c>
    </row>
    <row r="78" spans="1:15" ht="33.75" customHeight="1">
      <c r="A78" s="6">
        <v>76</v>
      </c>
      <c r="B78" s="7" t="s">
        <v>269</v>
      </c>
      <c r="C78" s="8">
        <v>40756</v>
      </c>
      <c r="D78" s="12" t="s">
        <v>16</v>
      </c>
      <c r="E78" s="7" t="s">
        <v>270</v>
      </c>
      <c r="F78" s="7" t="s">
        <v>271</v>
      </c>
      <c r="G78" s="13" t="s">
        <v>28</v>
      </c>
      <c r="H78" s="9">
        <v>42915</v>
      </c>
      <c r="I78" s="9">
        <v>44740</v>
      </c>
      <c r="J78" s="7" t="s">
        <v>268</v>
      </c>
      <c r="K78" s="10">
        <v>2</v>
      </c>
      <c r="L78" s="7">
        <v>212</v>
      </c>
      <c r="O78" s="5" t="str">
        <f t="shared" si="0"/>
        <v>GA03K 8394</v>
      </c>
    </row>
    <row r="79" spans="1:15" ht="17.25" customHeight="1">
      <c r="A79" s="14">
        <v>77</v>
      </c>
      <c r="B79" s="15" t="s">
        <v>272</v>
      </c>
      <c r="C79" s="16">
        <v>37438</v>
      </c>
      <c r="D79" s="17" t="s">
        <v>16</v>
      </c>
      <c r="E79" s="15" t="s">
        <v>53</v>
      </c>
      <c r="F79" s="15" t="s">
        <v>273</v>
      </c>
      <c r="G79" s="33" t="s">
        <v>28</v>
      </c>
      <c r="H79" s="19">
        <v>43368</v>
      </c>
      <c r="I79" s="34"/>
      <c r="J79" s="15" t="s">
        <v>274</v>
      </c>
      <c r="K79" s="20">
        <v>2</v>
      </c>
      <c r="L79" s="15">
        <v>210</v>
      </c>
      <c r="O79" s="5" t="str">
        <f t="shared" si="0"/>
        <v>GA01U 2240</v>
      </c>
    </row>
    <row r="80" spans="1:15" ht="15" customHeight="1">
      <c r="A80" s="35"/>
      <c r="B80" s="36"/>
      <c r="C80" s="37"/>
      <c r="D80" s="38"/>
      <c r="E80" s="36"/>
      <c r="F80" s="36"/>
      <c r="G80" s="39"/>
      <c r="H80" s="40"/>
      <c r="I80" s="41">
        <v>45193</v>
      </c>
      <c r="J80" s="36"/>
      <c r="K80" s="42"/>
      <c r="L80" s="36"/>
      <c r="O80" s="5">
        <f t="shared" si="0"/>
        <v>0</v>
      </c>
    </row>
    <row r="81" spans="1:15" ht="14.25" customHeight="1">
      <c r="A81" s="6"/>
      <c r="B81" s="21"/>
      <c r="C81" s="22"/>
      <c r="D81" s="23"/>
      <c r="E81" s="21"/>
      <c r="F81" s="21"/>
      <c r="G81" s="43"/>
      <c r="H81" s="25"/>
      <c r="I81" s="7"/>
      <c r="J81" s="21"/>
      <c r="K81" s="26"/>
      <c r="L81" s="21"/>
      <c r="O81" s="5">
        <f t="shared" si="0"/>
        <v>0</v>
      </c>
    </row>
    <row r="82" spans="1:15" ht="31.5" customHeight="1">
      <c r="A82" s="6">
        <v>78</v>
      </c>
      <c r="B82" s="7" t="s">
        <v>275</v>
      </c>
      <c r="C82" s="8">
        <v>38169</v>
      </c>
      <c r="D82" s="12" t="s">
        <v>16</v>
      </c>
      <c r="E82" s="7" t="s">
        <v>53</v>
      </c>
      <c r="F82" s="7" t="s">
        <v>276</v>
      </c>
      <c r="G82" s="13" t="s">
        <v>28</v>
      </c>
      <c r="H82" s="9">
        <v>42580</v>
      </c>
      <c r="I82" s="9">
        <v>44405</v>
      </c>
      <c r="J82" s="7" t="s">
        <v>277</v>
      </c>
      <c r="K82" s="10">
        <v>5</v>
      </c>
      <c r="L82" s="7">
        <v>204</v>
      </c>
      <c r="O82" s="5" t="str">
        <f t="shared" si="0"/>
        <v>GA01U 4264</v>
      </c>
    </row>
    <row r="83" spans="1:15" ht="14.25" customHeight="1">
      <c r="A83" s="6">
        <v>79</v>
      </c>
      <c r="B83" s="7" t="s">
        <v>278</v>
      </c>
      <c r="C83" s="8">
        <v>35886</v>
      </c>
      <c r="D83" s="12" t="s">
        <v>16</v>
      </c>
      <c r="E83" s="7" t="s">
        <v>279</v>
      </c>
      <c r="F83" s="7" t="s">
        <v>280</v>
      </c>
      <c r="G83" s="13" t="s">
        <v>28</v>
      </c>
      <c r="H83" s="9">
        <v>41902</v>
      </c>
      <c r="I83" s="9">
        <v>43727</v>
      </c>
      <c r="J83" s="29" t="s">
        <v>281</v>
      </c>
      <c r="K83" s="10">
        <v>2</v>
      </c>
      <c r="L83" s="7">
        <v>216</v>
      </c>
      <c r="O83" s="5" t="str">
        <f t="shared" si="0"/>
        <v>GA01W 4516</v>
      </c>
    </row>
    <row r="84" spans="1:15" ht="14.25" customHeight="1">
      <c r="A84" s="6">
        <v>80</v>
      </c>
      <c r="B84" s="7" t="s">
        <v>282</v>
      </c>
      <c r="C84" s="8">
        <v>39904</v>
      </c>
      <c r="D84" s="12" t="s">
        <v>16</v>
      </c>
      <c r="E84" s="7" t="s">
        <v>35</v>
      </c>
      <c r="F84" s="7" t="s">
        <v>283</v>
      </c>
      <c r="G84" s="13" t="s">
        <v>28</v>
      </c>
      <c r="H84" s="9">
        <v>42551</v>
      </c>
      <c r="I84" s="9">
        <v>44376</v>
      </c>
      <c r="J84" s="29" t="s">
        <v>281</v>
      </c>
      <c r="K84" s="10">
        <v>3</v>
      </c>
      <c r="L84" s="7">
        <v>112</v>
      </c>
      <c r="O84" s="5" t="str">
        <f t="shared" si="0"/>
        <v>GA04T 4215</v>
      </c>
    </row>
    <row r="85" spans="1:15" ht="14.25" customHeight="1">
      <c r="A85" s="6">
        <v>81</v>
      </c>
      <c r="B85" s="7" t="s">
        <v>284</v>
      </c>
      <c r="C85" s="8">
        <v>42795</v>
      </c>
      <c r="D85" s="12" t="s">
        <v>16</v>
      </c>
      <c r="E85" s="7" t="s">
        <v>17</v>
      </c>
      <c r="F85" s="7" t="s">
        <v>212</v>
      </c>
      <c r="G85" s="13" t="s">
        <v>28</v>
      </c>
      <c r="H85" s="9">
        <v>42917</v>
      </c>
      <c r="I85" s="9">
        <v>44740</v>
      </c>
      <c r="J85" s="7" t="s">
        <v>285</v>
      </c>
      <c r="K85" s="10">
        <v>2</v>
      </c>
      <c r="L85" s="7">
        <v>236</v>
      </c>
      <c r="O85" s="5" t="str">
        <f t="shared" si="0"/>
        <v>GA12T0424</v>
      </c>
    </row>
    <row r="86" spans="1:15" ht="14.25" customHeight="1">
      <c r="A86" s="6">
        <v>82</v>
      </c>
      <c r="B86" s="7" t="s">
        <v>286</v>
      </c>
      <c r="C86" s="8">
        <v>35977</v>
      </c>
      <c r="D86" s="12" t="s">
        <v>16</v>
      </c>
      <c r="E86" s="7" t="s">
        <v>118</v>
      </c>
      <c r="F86" s="7" t="s">
        <v>287</v>
      </c>
      <c r="G86" s="13" t="s">
        <v>28</v>
      </c>
      <c r="H86" s="9">
        <v>42664</v>
      </c>
      <c r="I86" s="9">
        <v>44489</v>
      </c>
      <c r="J86" s="7" t="s">
        <v>288</v>
      </c>
      <c r="K86" s="10">
        <v>3</v>
      </c>
      <c r="L86" s="7">
        <v>186</v>
      </c>
      <c r="O86" s="5" t="str">
        <f t="shared" si="0"/>
        <v>GA01T 3916</v>
      </c>
    </row>
    <row r="87" spans="1:15" ht="54.75" customHeight="1">
      <c r="A87" s="6">
        <v>83</v>
      </c>
      <c r="B87" s="7" t="s">
        <v>289</v>
      </c>
      <c r="C87" s="8">
        <v>37591</v>
      </c>
      <c r="D87" s="12" t="s">
        <v>16</v>
      </c>
      <c r="E87" s="7" t="s">
        <v>53</v>
      </c>
      <c r="F87" s="7" t="s">
        <v>273</v>
      </c>
      <c r="G87" s="13" t="s">
        <v>28</v>
      </c>
      <c r="H87" s="9">
        <v>43677</v>
      </c>
      <c r="I87" s="9">
        <v>45503</v>
      </c>
      <c r="J87" s="7" t="s">
        <v>290</v>
      </c>
      <c r="K87" s="10">
        <v>10</v>
      </c>
      <c r="L87" s="7">
        <v>196</v>
      </c>
      <c r="O87" s="5" t="str">
        <f t="shared" si="0"/>
        <v>GA01U 4122</v>
      </c>
    </row>
    <row r="88" spans="1:15" ht="14.25" customHeight="1">
      <c r="A88" s="6">
        <v>84</v>
      </c>
      <c r="B88" s="7" t="s">
        <v>291</v>
      </c>
      <c r="C88" s="8">
        <v>40969</v>
      </c>
      <c r="D88" s="12" t="s">
        <v>16</v>
      </c>
      <c r="E88" s="7" t="s">
        <v>292</v>
      </c>
      <c r="F88" s="7" t="s">
        <v>293</v>
      </c>
      <c r="G88" s="7" t="s">
        <v>19</v>
      </c>
      <c r="H88" s="9">
        <v>42248</v>
      </c>
      <c r="I88" s="9">
        <v>44012</v>
      </c>
      <c r="J88" s="7" t="s">
        <v>294</v>
      </c>
      <c r="K88" s="10">
        <v>2</v>
      </c>
      <c r="L88" s="7">
        <v>176</v>
      </c>
      <c r="O88" s="5" t="str">
        <f t="shared" si="0"/>
        <v>GA04T 6299</v>
      </c>
    </row>
    <row r="89" spans="1:15" ht="14.25" customHeight="1">
      <c r="A89" s="6">
        <v>85</v>
      </c>
      <c r="B89" s="7" t="s">
        <v>295</v>
      </c>
      <c r="C89" s="8">
        <v>37165</v>
      </c>
      <c r="D89" s="12" t="s">
        <v>16</v>
      </c>
      <c r="E89" s="7" t="s">
        <v>31</v>
      </c>
      <c r="F89" s="7" t="s">
        <v>296</v>
      </c>
      <c r="G89" s="13" t="s">
        <v>28</v>
      </c>
      <c r="H89" s="9">
        <v>42584</v>
      </c>
      <c r="I89" s="9">
        <v>44409</v>
      </c>
      <c r="J89" s="7" t="s">
        <v>297</v>
      </c>
      <c r="K89" s="10">
        <v>2</v>
      </c>
      <c r="L89" s="7">
        <v>204</v>
      </c>
      <c r="O89" s="5" t="str">
        <f t="shared" si="0"/>
        <v>GA02T 4798</v>
      </c>
    </row>
    <row r="90" spans="1:15" ht="14.25" customHeight="1">
      <c r="A90" s="6">
        <v>85</v>
      </c>
      <c r="B90" s="7" t="s">
        <v>298</v>
      </c>
      <c r="C90" s="8">
        <v>38473</v>
      </c>
      <c r="D90" s="12" t="s">
        <v>16</v>
      </c>
      <c r="E90" s="7" t="s">
        <v>53</v>
      </c>
      <c r="F90" s="7" t="s">
        <v>299</v>
      </c>
      <c r="G90" s="13" t="s">
        <v>28</v>
      </c>
      <c r="H90" s="9">
        <v>42705</v>
      </c>
      <c r="I90" s="9">
        <v>44530</v>
      </c>
      <c r="J90" s="7" t="s">
        <v>300</v>
      </c>
      <c r="K90" s="10">
        <v>3</v>
      </c>
      <c r="L90" s="7">
        <v>240</v>
      </c>
      <c r="O90" s="5" t="str">
        <f t="shared" si="0"/>
        <v>GA01U 3319</v>
      </c>
    </row>
    <row r="91" spans="1:15" ht="14.25" customHeight="1">
      <c r="A91" s="6">
        <v>86</v>
      </c>
      <c r="B91" s="7" t="s">
        <v>301</v>
      </c>
      <c r="C91" s="8">
        <v>41671</v>
      </c>
      <c r="D91" s="12" t="s">
        <v>16</v>
      </c>
      <c r="E91" s="7" t="s">
        <v>31</v>
      </c>
      <c r="F91" s="7" t="s">
        <v>302</v>
      </c>
      <c r="G91" s="13" t="s">
        <v>28</v>
      </c>
      <c r="H91" s="9">
        <v>43377</v>
      </c>
      <c r="I91" s="9">
        <v>45202</v>
      </c>
      <c r="J91" s="7" t="s">
        <v>303</v>
      </c>
      <c r="K91" s="10">
        <v>2</v>
      </c>
      <c r="L91" s="7">
        <v>252</v>
      </c>
      <c r="O91" s="5" t="str">
        <f t="shared" si="0"/>
        <v>GA04T 6499</v>
      </c>
    </row>
    <row r="92" spans="1:15" ht="63" customHeight="1">
      <c r="A92" s="6">
        <v>87</v>
      </c>
      <c r="B92" s="7" t="s">
        <v>304</v>
      </c>
      <c r="C92" s="8">
        <v>37165</v>
      </c>
      <c r="D92" s="12" t="s">
        <v>16</v>
      </c>
      <c r="E92" s="7" t="s">
        <v>53</v>
      </c>
      <c r="F92" s="7" t="s">
        <v>305</v>
      </c>
      <c r="G92" s="13" t="s">
        <v>28</v>
      </c>
      <c r="H92" s="9">
        <v>41782</v>
      </c>
      <c r="I92" s="9">
        <v>43343</v>
      </c>
      <c r="J92" s="7" t="s">
        <v>306</v>
      </c>
      <c r="K92" s="10" t="s">
        <v>304</v>
      </c>
      <c r="L92" s="8">
        <v>37165</v>
      </c>
      <c r="O92" s="5" t="str">
        <f t="shared" si="0"/>
        <v>GA01U 2307</v>
      </c>
    </row>
    <row r="93" spans="1:15" ht="14.25" customHeight="1">
      <c r="A93" s="6">
        <v>88</v>
      </c>
      <c r="B93" s="7" t="s">
        <v>307</v>
      </c>
      <c r="C93" s="8">
        <v>40483</v>
      </c>
      <c r="D93" s="12" t="s">
        <v>16</v>
      </c>
      <c r="E93" s="7" t="s">
        <v>308</v>
      </c>
      <c r="F93" s="7" t="s">
        <v>309</v>
      </c>
      <c r="G93" s="7" t="s">
        <v>19</v>
      </c>
      <c r="H93" s="9">
        <v>43735</v>
      </c>
      <c r="I93" s="9">
        <v>43921</v>
      </c>
      <c r="J93" s="7" t="s">
        <v>310</v>
      </c>
      <c r="K93" s="10">
        <v>3</v>
      </c>
      <c r="L93" s="7">
        <v>248</v>
      </c>
      <c r="O93" s="5" t="str">
        <f t="shared" si="0"/>
        <v>GA07F 1658</v>
      </c>
    </row>
    <row r="94" spans="1:15" ht="14.25" customHeight="1">
      <c r="A94" s="6">
        <v>89</v>
      </c>
      <c r="B94" s="7" t="s">
        <v>311</v>
      </c>
      <c r="C94" s="8">
        <v>39264</v>
      </c>
      <c r="D94" s="12" t="s">
        <v>16</v>
      </c>
      <c r="E94" s="44" t="s">
        <v>312</v>
      </c>
      <c r="F94" s="7" t="s">
        <v>313</v>
      </c>
      <c r="G94" s="13" t="s">
        <v>28</v>
      </c>
      <c r="H94" s="9">
        <v>43131</v>
      </c>
      <c r="I94" s="9">
        <v>44956</v>
      </c>
      <c r="J94" s="7" t="s">
        <v>314</v>
      </c>
      <c r="K94" s="10">
        <v>3</v>
      </c>
      <c r="L94" s="7">
        <v>272</v>
      </c>
      <c r="O94" s="5" t="str">
        <f t="shared" si="0"/>
        <v>GA03T 6679</v>
      </c>
    </row>
    <row r="95" spans="1:15" ht="48" customHeight="1">
      <c r="A95" s="6">
        <v>90</v>
      </c>
      <c r="B95" s="7" t="s">
        <v>207</v>
      </c>
      <c r="C95" s="45">
        <v>39814</v>
      </c>
      <c r="D95" s="23" t="s">
        <v>16</v>
      </c>
      <c r="E95" s="44" t="s">
        <v>68</v>
      </c>
      <c r="F95" s="7" t="s">
        <v>315</v>
      </c>
      <c r="G95" s="13" t="s">
        <v>28</v>
      </c>
      <c r="H95" s="9">
        <v>42852</v>
      </c>
      <c r="I95" s="9">
        <v>44312</v>
      </c>
      <c r="J95" s="7" t="s">
        <v>316</v>
      </c>
      <c r="K95" s="10">
        <v>3</v>
      </c>
      <c r="L95" s="7">
        <v>208</v>
      </c>
      <c r="O95" s="5" t="str">
        <f t="shared" si="0"/>
        <v>GA04T 2999</v>
      </c>
    </row>
    <row r="96" spans="1:15" ht="14.25" customHeight="1">
      <c r="A96" s="6">
        <v>91</v>
      </c>
      <c r="B96" s="7" t="s">
        <v>317</v>
      </c>
      <c r="C96" s="8">
        <v>36923</v>
      </c>
      <c r="D96" s="12" t="s">
        <v>16</v>
      </c>
      <c r="E96" s="44" t="s">
        <v>31</v>
      </c>
      <c r="F96" s="7" t="s">
        <v>318</v>
      </c>
      <c r="G96" s="13" t="s">
        <v>28</v>
      </c>
      <c r="H96" s="9">
        <v>43129</v>
      </c>
      <c r="I96" s="9">
        <v>44954</v>
      </c>
      <c r="J96" s="7" t="s">
        <v>319</v>
      </c>
      <c r="K96" s="10">
        <v>7</v>
      </c>
      <c r="L96" s="7">
        <v>126</v>
      </c>
      <c r="O96" s="5" t="str">
        <f t="shared" si="0"/>
        <v>GA01U 2306</v>
      </c>
    </row>
    <row r="97" spans="1:15" ht="37.5" customHeight="1">
      <c r="A97" s="6">
        <v>92</v>
      </c>
      <c r="B97" s="7" t="s">
        <v>320</v>
      </c>
      <c r="C97" s="8">
        <v>42095</v>
      </c>
      <c r="D97" s="12" t="s">
        <v>16</v>
      </c>
      <c r="E97" s="44" t="s">
        <v>321</v>
      </c>
      <c r="F97" s="7" t="s">
        <v>322</v>
      </c>
      <c r="G97" s="13" t="s">
        <v>28</v>
      </c>
      <c r="H97" s="9">
        <v>43186</v>
      </c>
      <c r="I97" s="9">
        <v>45011</v>
      </c>
      <c r="J97" s="7" t="s">
        <v>323</v>
      </c>
      <c r="K97" s="10">
        <v>2</v>
      </c>
      <c r="L97" s="7">
        <v>230</v>
      </c>
      <c r="O97" s="5" t="str">
        <f t="shared" si="0"/>
        <v>GA03N 7311</v>
      </c>
    </row>
    <row r="98" spans="1:15" ht="14.25" customHeight="1">
      <c r="A98" s="6">
        <v>93</v>
      </c>
      <c r="B98" s="7" t="s">
        <v>324</v>
      </c>
      <c r="C98" s="8">
        <v>39904</v>
      </c>
      <c r="D98" s="12" t="s">
        <v>16</v>
      </c>
      <c r="E98" s="44" t="s">
        <v>204</v>
      </c>
      <c r="F98" s="7" t="s">
        <v>325</v>
      </c>
      <c r="G98" s="13" t="s">
        <v>28</v>
      </c>
      <c r="H98" s="9">
        <v>43412</v>
      </c>
      <c r="I98" s="9">
        <v>45237</v>
      </c>
      <c r="J98" s="7" t="s">
        <v>132</v>
      </c>
      <c r="K98" s="10">
        <v>2</v>
      </c>
      <c r="L98" s="7">
        <v>196</v>
      </c>
      <c r="O98" s="5" t="str">
        <f t="shared" si="0"/>
        <v>GA03K 3529</v>
      </c>
    </row>
    <row r="99" spans="1:15" ht="14.25" customHeight="1">
      <c r="A99" s="6">
        <v>94</v>
      </c>
      <c r="B99" s="7" t="s">
        <v>326</v>
      </c>
      <c r="C99" s="8">
        <v>37316</v>
      </c>
      <c r="D99" s="12" t="s">
        <v>16</v>
      </c>
      <c r="E99" s="44" t="s">
        <v>31</v>
      </c>
      <c r="F99" s="7" t="s">
        <v>327</v>
      </c>
      <c r="G99" s="13" t="s">
        <v>28</v>
      </c>
      <c r="H99" s="9">
        <v>43132</v>
      </c>
      <c r="I99" s="9">
        <v>44957</v>
      </c>
      <c r="J99" s="7" t="s">
        <v>328</v>
      </c>
      <c r="K99" s="10">
        <v>2</v>
      </c>
      <c r="L99" s="7">
        <v>232</v>
      </c>
      <c r="O99" s="5" t="str">
        <f t="shared" si="0"/>
        <v>GA01U 2427</v>
      </c>
    </row>
    <row r="100" spans="1:15" ht="37.5" customHeight="1">
      <c r="A100" s="6">
        <v>95</v>
      </c>
      <c r="B100" s="7" t="s">
        <v>329</v>
      </c>
      <c r="C100" s="8">
        <v>37438</v>
      </c>
      <c r="D100" s="12" t="s">
        <v>16</v>
      </c>
      <c r="E100" s="44" t="s">
        <v>31</v>
      </c>
      <c r="F100" s="7" t="s">
        <v>330</v>
      </c>
      <c r="G100" s="13" t="s">
        <v>28</v>
      </c>
      <c r="H100" s="9">
        <v>43131</v>
      </c>
      <c r="I100" s="9">
        <v>44956</v>
      </c>
      <c r="J100" s="7" t="s">
        <v>331</v>
      </c>
      <c r="K100" s="10">
        <v>4</v>
      </c>
      <c r="L100" s="7">
        <v>198</v>
      </c>
      <c r="O100" s="5" t="str">
        <f t="shared" si="0"/>
        <v>GA01U 2234</v>
      </c>
    </row>
    <row r="101" spans="1:15" ht="56.25" customHeight="1">
      <c r="A101" s="6">
        <v>96</v>
      </c>
      <c r="B101" s="7" t="s">
        <v>332</v>
      </c>
      <c r="C101" s="8">
        <v>42491</v>
      </c>
      <c r="D101" s="12" t="s">
        <v>16</v>
      </c>
      <c r="E101" s="44" t="s">
        <v>31</v>
      </c>
      <c r="F101" s="7" t="s">
        <v>333</v>
      </c>
      <c r="G101" s="7" t="s">
        <v>19</v>
      </c>
      <c r="H101" s="9">
        <v>43630</v>
      </c>
      <c r="I101" s="9">
        <v>43708</v>
      </c>
      <c r="J101" s="7" t="s">
        <v>334</v>
      </c>
      <c r="K101" s="10">
        <v>3</v>
      </c>
      <c r="L101" s="7">
        <v>219</v>
      </c>
      <c r="O101" s="5" t="str">
        <f t="shared" si="0"/>
        <v>GA04T 9496</v>
      </c>
    </row>
    <row r="102" spans="1:15" ht="14.25" customHeight="1">
      <c r="A102" s="6">
        <v>97</v>
      </c>
      <c r="B102" s="7" t="s">
        <v>335</v>
      </c>
      <c r="C102" s="8">
        <v>37288</v>
      </c>
      <c r="D102" s="12" t="s">
        <v>16</v>
      </c>
      <c r="E102" s="44" t="s">
        <v>336</v>
      </c>
      <c r="F102" s="7" t="s">
        <v>337</v>
      </c>
      <c r="G102" s="13" t="s">
        <v>28</v>
      </c>
      <c r="H102" s="9">
        <v>43619</v>
      </c>
      <c r="I102" s="9">
        <v>45445</v>
      </c>
      <c r="J102" s="7" t="s">
        <v>338</v>
      </c>
      <c r="K102" s="10">
        <v>2</v>
      </c>
      <c r="L102" s="7">
        <v>244</v>
      </c>
      <c r="O102" s="5" t="str">
        <f t="shared" si="0"/>
        <v>GA01Z 5826</v>
      </c>
    </row>
    <row r="103" spans="1:15" ht="14.25" customHeight="1">
      <c r="A103" s="6">
        <v>98</v>
      </c>
      <c r="B103" s="7" t="s">
        <v>339</v>
      </c>
      <c r="C103" s="8">
        <v>42887</v>
      </c>
      <c r="D103" s="12" t="s">
        <v>16</v>
      </c>
      <c r="E103" s="44" t="s">
        <v>17</v>
      </c>
      <c r="F103" s="7" t="s">
        <v>340</v>
      </c>
      <c r="G103" s="13" t="s">
        <v>28</v>
      </c>
      <c r="H103" s="9">
        <v>43791</v>
      </c>
      <c r="I103" s="9">
        <v>45617</v>
      </c>
      <c r="J103" s="7" t="s">
        <v>341</v>
      </c>
      <c r="K103" s="10">
        <v>2</v>
      </c>
      <c r="L103" s="7">
        <v>216</v>
      </c>
      <c r="O103" s="5" t="str">
        <f t="shared" si="0"/>
        <v>GA04T 5227</v>
      </c>
    </row>
    <row r="104" spans="1:15" ht="42.75" customHeight="1">
      <c r="A104" s="6">
        <v>99</v>
      </c>
      <c r="B104" s="7" t="s">
        <v>342</v>
      </c>
      <c r="C104" s="8">
        <v>38534</v>
      </c>
      <c r="D104" s="12" t="s">
        <v>16</v>
      </c>
      <c r="E104" s="44" t="s">
        <v>343</v>
      </c>
      <c r="F104" s="7" t="s">
        <v>344</v>
      </c>
      <c r="G104" s="13" t="s">
        <v>28</v>
      </c>
      <c r="H104" s="9">
        <v>43138</v>
      </c>
      <c r="I104" s="9">
        <v>44963</v>
      </c>
      <c r="J104" s="7" t="s">
        <v>345</v>
      </c>
      <c r="K104" s="10">
        <v>2</v>
      </c>
      <c r="L104" s="7">
        <v>265</v>
      </c>
      <c r="O104" s="5" t="str">
        <f t="shared" si="0"/>
        <v>GA01U 3485</v>
      </c>
    </row>
    <row r="105" spans="1:15" ht="14.25" customHeight="1">
      <c r="A105" s="6">
        <v>100</v>
      </c>
      <c r="B105" s="7" t="s">
        <v>346</v>
      </c>
      <c r="C105" s="8">
        <v>37316</v>
      </c>
      <c r="D105" s="12" t="s">
        <v>16</v>
      </c>
      <c r="E105" s="44" t="s">
        <v>31</v>
      </c>
      <c r="F105" s="7" t="s">
        <v>347</v>
      </c>
      <c r="G105" s="7" t="s">
        <v>19</v>
      </c>
      <c r="H105" s="9">
        <v>42888</v>
      </c>
      <c r="I105" s="9">
        <v>43982</v>
      </c>
      <c r="J105" s="7" t="s">
        <v>348</v>
      </c>
      <c r="K105" s="10">
        <v>3</v>
      </c>
      <c r="L105" s="7">
        <v>210</v>
      </c>
      <c r="O105" s="5" t="str">
        <f t="shared" si="0"/>
        <v>GA01W 4789</v>
      </c>
    </row>
    <row r="106" spans="1:15" ht="39.75" customHeight="1">
      <c r="A106" s="6">
        <v>101</v>
      </c>
      <c r="B106" s="7" t="s">
        <v>349</v>
      </c>
      <c r="C106" s="8">
        <v>39873</v>
      </c>
      <c r="D106" s="12" t="s">
        <v>16</v>
      </c>
      <c r="E106" s="44" t="s">
        <v>35</v>
      </c>
      <c r="F106" s="7" t="s">
        <v>350</v>
      </c>
      <c r="G106" s="7" t="s">
        <v>28</v>
      </c>
      <c r="H106" s="9">
        <v>42843</v>
      </c>
      <c r="I106" s="9">
        <v>44668</v>
      </c>
      <c r="J106" s="7" t="s">
        <v>351</v>
      </c>
      <c r="K106" s="10">
        <v>12</v>
      </c>
      <c r="L106" s="7">
        <v>160</v>
      </c>
      <c r="O106" s="5" t="str">
        <f t="shared" si="0"/>
        <v>GA04T 2309</v>
      </c>
    </row>
    <row r="107" spans="1:15" ht="14.25" customHeight="1">
      <c r="A107" s="6">
        <v>102</v>
      </c>
      <c r="B107" s="7" t="s">
        <v>352</v>
      </c>
      <c r="C107" s="8">
        <v>43070</v>
      </c>
      <c r="D107" s="12" t="s">
        <v>16</v>
      </c>
      <c r="E107" s="7" t="s">
        <v>353</v>
      </c>
      <c r="F107" s="7" t="s">
        <v>354</v>
      </c>
      <c r="G107" s="7" t="s">
        <v>19</v>
      </c>
      <c r="H107" s="9">
        <v>43258</v>
      </c>
      <c r="I107" s="9">
        <v>44104</v>
      </c>
      <c r="J107" s="7" t="s">
        <v>355</v>
      </c>
      <c r="K107" s="10">
        <v>2</v>
      </c>
      <c r="L107" s="7">
        <v>224</v>
      </c>
      <c r="O107" s="5" t="str">
        <f t="shared" si="0"/>
        <v>GA03W 2765</v>
      </c>
    </row>
    <row r="108" spans="1:15" ht="14.25" customHeight="1">
      <c r="A108" s="6">
        <v>103</v>
      </c>
      <c r="B108" s="7" t="s">
        <v>356</v>
      </c>
      <c r="C108" s="8">
        <v>41883</v>
      </c>
      <c r="D108" s="12" t="s">
        <v>16</v>
      </c>
      <c r="E108" s="7" t="s">
        <v>357</v>
      </c>
      <c r="F108" s="7" t="s">
        <v>358</v>
      </c>
      <c r="G108" s="7" t="s">
        <v>19</v>
      </c>
      <c r="H108" s="9">
        <v>43804</v>
      </c>
      <c r="I108" s="9">
        <v>44012</v>
      </c>
      <c r="J108" s="7" t="s">
        <v>359</v>
      </c>
      <c r="K108" s="10">
        <v>4</v>
      </c>
      <c r="L108" s="7">
        <v>166</v>
      </c>
      <c r="O108" s="5" t="str">
        <f t="shared" si="0"/>
        <v>GA04T 6949</v>
      </c>
    </row>
    <row r="109" spans="1:15" ht="14.25" customHeight="1">
      <c r="A109" s="6">
        <v>104</v>
      </c>
      <c r="B109" s="7" t="s">
        <v>360</v>
      </c>
      <c r="C109" s="8">
        <v>40848</v>
      </c>
      <c r="D109" s="12" t="s">
        <v>16</v>
      </c>
      <c r="E109" s="7" t="s">
        <v>17</v>
      </c>
      <c r="F109" s="7" t="s">
        <v>361</v>
      </c>
      <c r="G109" s="12" t="s">
        <v>19</v>
      </c>
      <c r="H109" s="9">
        <v>43868</v>
      </c>
      <c r="I109" s="9">
        <v>44012</v>
      </c>
      <c r="J109" s="7" t="s">
        <v>362</v>
      </c>
      <c r="K109" s="10">
        <v>4</v>
      </c>
      <c r="L109" s="7">
        <v>258</v>
      </c>
      <c r="O109" s="5" t="str">
        <f t="shared" si="0"/>
        <v>GA04T 3908</v>
      </c>
    </row>
    <row r="110" spans="1:15" ht="14.25" customHeight="1">
      <c r="A110" s="6">
        <v>105</v>
      </c>
      <c r="B110" s="7" t="s">
        <v>363</v>
      </c>
      <c r="C110" s="8">
        <v>41791</v>
      </c>
      <c r="D110" s="12" t="s">
        <v>16</v>
      </c>
      <c r="E110" s="7" t="s">
        <v>204</v>
      </c>
      <c r="F110" s="7" t="s">
        <v>364</v>
      </c>
      <c r="G110" s="12" t="s">
        <v>19</v>
      </c>
      <c r="H110" s="9">
        <v>43868</v>
      </c>
      <c r="I110" s="9">
        <v>44012</v>
      </c>
      <c r="J110" s="7" t="s">
        <v>365</v>
      </c>
      <c r="K110" s="10">
        <v>4</v>
      </c>
      <c r="L110" s="7">
        <v>232</v>
      </c>
      <c r="O110" s="5" t="str">
        <f t="shared" si="0"/>
        <v>GA04T 4530</v>
      </c>
    </row>
    <row r="111" spans="1:15" ht="14.25" customHeight="1">
      <c r="A111" s="6">
        <v>106</v>
      </c>
      <c r="B111" s="46" t="s">
        <v>366</v>
      </c>
      <c r="C111" s="8">
        <v>43647</v>
      </c>
      <c r="D111" s="12" t="s">
        <v>16</v>
      </c>
      <c r="E111" s="7" t="s">
        <v>308</v>
      </c>
      <c r="F111" s="7" t="s">
        <v>367</v>
      </c>
      <c r="G111" s="12" t="s">
        <v>19</v>
      </c>
      <c r="H111" s="9">
        <v>43800</v>
      </c>
      <c r="I111" s="9">
        <v>43951</v>
      </c>
      <c r="J111" s="7" t="s">
        <v>368</v>
      </c>
      <c r="K111" s="10">
        <v>4</v>
      </c>
      <c r="L111" s="7">
        <v>250</v>
      </c>
      <c r="O111" s="5" t="str">
        <f t="shared" si="0"/>
        <v>GA07F 0503</v>
      </c>
    </row>
    <row r="112" spans="1:15" ht="14.25" customHeight="1">
      <c r="A112" s="6">
        <v>107</v>
      </c>
      <c r="B112" s="7" t="s">
        <v>369</v>
      </c>
      <c r="C112" s="8">
        <v>42675</v>
      </c>
      <c r="D112" s="12" t="s">
        <v>16</v>
      </c>
      <c r="E112" s="7" t="s">
        <v>353</v>
      </c>
      <c r="F112" s="7" t="s">
        <v>370</v>
      </c>
      <c r="G112" s="12" t="s">
        <v>19</v>
      </c>
      <c r="H112" s="9">
        <v>43987</v>
      </c>
      <c r="I112" s="9">
        <v>44104</v>
      </c>
      <c r="J112" s="7" t="s">
        <v>371</v>
      </c>
      <c r="K112" s="10">
        <v>4</v>
      </c>
      <c r="L112" s="7">
        <v>212</v>
      </c>
      <c r="O112" s="5" t="str">
        <f t="shared" si="0"/>
        <v>GA03W 9588</v>
      </c>
    </row>
    <row r="113" spans="1:15" ht="14.25" customHeight="1">
      <c r="A113" s="6">
        <v>108</v>
      </c>
      <c r="B113" s="7" t="s">
        <v>372</v>
      </c>
      <c r="C113" s="8">
        <v>39142</v>
      </c>
      <c r="D113" s="12" t="s">
        <v>16</v>
      </c>
      <c r="E113" s="7" t="s">
        <v>31</v>
      </c>
      <c r="F113" s="7" t="s">
        <v>373</v>
      </c>
      <c r="G113" s="13" t="s">
        <v>28</v>
      </c>
      <c r="H113" s="9">
        <v>43370</v>
      </c>
      <c r="I113" s="9">
        <v>45195</v>
      </c>
      <c r="J113" s="7" t="s">
        <v>374</v>
      </c>
      <c r="K113" s="10">
        <v>10</v>
      </c>
      <c r="L113" s="7">
        <v>138</v>
      </c>
      <c r="O113" s="5" t="str">
        <f t="shared" si="0"/>
        <v>GA04T 0564</v>
      </c>
    </row>
    <row r="114" spans="1:15" ht="14.25" customHeight="1">
      <c r="A114" s="6">
        <v>109</v>
      </c>
      <c r="B114" s="7" t="s">
        <v>375</v>
      </c>
      <c r="C114" s="8">
        <v>41153</v>
      </c>
      <c r="D114" s="12" t="s">
        <v>16</v>
      </c>
      <c r="E114" s="7" t="s">
        <v>31</v>
      </c>
      <c r="F114" s="7" t="s">
        <v>376</v>
      </c>
      <c r="G114" s="13" t="s">
        <v>28</v>
      </c>
      <c r="H114" s="9">
        <v>43972</v>
      </c>
      <c r="I114" s="9">
        <v>45797</v>
      </c>
      <c r="J114" s="7" t="s">
        <v>377</v>
      </c>
      <c r="K114" s="10">
        <v>4</v>
      </c>
      <c r="L114" s="7">
        <v>205</v>
      </c>
      <c r="O114" s="5" t="str">
        <f t="shared" si="0"/>
        <v>GA05T 3227</v>
      </c>
    </row>
    <row r="115" spans="1:15" ht="14.25" customHeight="1">
      <c r="A115" s="6">
        <v>110</v>
      </c>
      <c r="B115" s="7" t="s">
        <v>378</v>
      </c>
      <c r="C115" s="8">
        <v>38596</v>
      </c>
      <c r="D115" s="12" t="s">
        <v>16</v>
      </c>
      <c r="E115" s="7" t="s">
        <v>31</v>
      </c>
      <c r="F115" s="7" t="s">
        <v>50</v>
      </c>
      <c r="G115" s="13" t="s">
        <v>28</v>
      </c>
      <c r="H115" s="9">
        <v>43972</v>
      </c>
      <c r="I115" s="9">
        <v>45797</v>
      </c>
      <c r="J115" s="7" t="s">
        <v>379</v>
      </c>
      <c r="K115" s="10">
        <v>4</v>
      </c>
      <c r="L115" s="7">
        <v>210</v>
      </c>
      <c r="O115" s="5" t="str">
        <f t="shared" si="0"/>
        <v>GA01U 3411</v>
      </c>
    </row>
    <row r="116" spans="1:15" ht="54.75" customHeight="1">
      <c r="A116" s="6">
        <v>111</v>
      </c>
      <c r="B116" s="7" t="s">
        <v>380</v>
      </c>
      <c r="C116" s="8">
        <v>40269</v>
      </c>
      <c r="D116" s="12" t="s">
        <v>16</v>
      </c>
      <c r="E116" s="7" t="s">
        <v>134</v>
      </c>
      <c r="F116" s="7" t="s">
        <v>350</v>
      </c>
      <c r="G116" s="13" t="s">
        <v>28</v>
      </c>
      <c r="H116" s="9">
        <v>42915</v>
      </c>
      <c r="I116" s="9">
        <v>44740</v>
      </c>
      <c r="J116" s="7" t="s">
        <v>381</v>
      </c>
      <c r="K116" s="10">
        <v>2</v>
      </c>
      <c r="L116" s="7">
        <v>228</v>
      </c>
      <c r="O116" s="5" t="str">
        <f t="shared" si="0"/>
        <v>GA04T 2342</v>
      </c>
    </row>
    <row r="117" spans="1:15" ht="14.25" customHeight="1">
      <c r="A117" s="6">
        <v>112</v>
      </c>
      <c r="B117" s="7" t="s">
        <v>382</v>
      </c>
      <c r="C117" s="8">
        <v>37530</v>
      </c>
      <c r="D117" s="12" t="s">
        <v>16</v>
      </c>
      <c r="E117" s="7" t="s">
        <v>53</v>
      </c>
      <c r="F117" s="7" t="s">
        <v>383</v>
      </c>
      <c r="G117" s="13" t="s">
        <v>28</v>
      </c>
      <c r="H117" s="9">
        <v>43784</v>
      </c>
      <c r="I117" s="9">
        <v>45610</v>
      </c>
      <c r="J117" s="7" t="s">
        <v>331</v>
      </c>
      <c r="K117" s="10">
        <v>2</v>
      </c>
      <c r="L117" s="7">
        <v>162</v>
      </c>
      <c r="O117" s="5" t="str">
        <f t="shared" si="0"/>
        <v>GA01U 2388</v>
      </c>
    </row>
    <row r="118" spans="1:15" ht="14.25" customHeight="1">
      <c r="A118" s="6">
        <v>113</v>
      </c>
      <c r="B118" s="7" t="s">
        <v>384</v>
      </c>
      <c r="C118" s="8">
        <v>41334</v>
      </c>
      <c r="D118" s="12" t="s">
        <v>16</v>
      </c>
      <c r="E118" s="7" t="s">
        <v>31</v>
      </c>
      <c r="F118" s="7" t="s">
        <v>385</v>
      </c>
      <c r="G118" s="13" t="s">
        <v>28</v>
      </c>
      <c r="H118" s="9">
        <v>42915</v>
      </c>
      <c r="I118" s="9">
        <v>44740</v>
      </c>
      <c r="J118" s="7" t="s">
        <v>40</v>
      </c>
      <c r="K118" s="10">
        <v>10</v>
      </c>
      <c r="L118" s="7">
        <v>120</v>
      </c>
      <c r="O118" s="5" t="str">
        <f t="shared" si="0"/>
        <v>GA04T 4268</v>
      </c>
    </row>
    <row r="119" spans="1:15" ht="14.25" customHeight="1">
      <c r="A119" s="6">
        <v>114</v>
      </c>
      <c r="B119" s="7" t="s">
        <v>386</v>
      </c>
      <c r="C119" s="8">
        <v>41487</v>
      </c>
      <c r="D119" s="12" t="s">
        <v>16</v>
      </c>
      <c r="E119" s="7" t="s">
        <v>17</v>
      </c>
      <c r="F119" s="7" t="s">
        <v>387</v>
      </c>
      <c r="G119" s="13" t="s">
        <v>28</v>
      </c>
      <c r="H119" s="9">
        <v>43371</v>
      </c>
      <c r="I119" s="9">
        <v>45196</v>
      </c>
      <c r="J119" s="7" t="s">
        <v>388</v>
      </c>
      <c r="K119" s="10">
        <v>1</v>
      </c>
      <c r="L119" s="7">
        <v>258</v>
      </c>
      <c r="O119" s="5" t="str">
        <f t="shared" si="0"/>
        <v>GA04T 4300</v>
      </c>
    </row>
    <row r="120" spans="1:15" ht="14.25" customHeight="1">
      <c r="A120" s="6">
        <v>115</v>
      </c>
      <c r="B120" s="7" t="s">
        <v>389</v>
      </c>
      <c r="C120" s="8">
        <v>41518</v>
      </c>
      <c r="D120" s="12" t="s">
        <v>16</v>
      </c>
      <c r="E120" s="7" t="s">
        <v>17</v>
      </c>
      <c r="F120" s="7" t="s">
        <v>390</v>
      </c>
      <c r="G120" s="13" t="s">
        <v>28</v>
      </c>
      <c r="H120" s="9">
        <v>43738</v>
      </c>
      <c r="I120" s="9">
        <v>45564</v>
      </c>
      <c r="J120" s="7" t="s">
        <v>391</v>
      </c>
      <c r="K120" s="10">
        <v>3</v>
      </c>
      <c r="L120" s="7">
        <v>180</v>
      </c>
      <c r="O120" s="5" t="str">
        <f t="shared" si="0"/>
        <v>GA04T 4362</v>
      </c>
    </row>
    <row r="121" spans="1:15" ht="43.5" customHeight="1">
      <c r="A121" s="6">
        <v>116</v>
      </c>
      <c r="B121" s="7" t="s">
        <v>392</v>
      </c>
      <c r="C121" s="8">
        <v>42156</v>
      </c>
      <c r="D121" s="12" t="s">
        <v>16</v>
      </c>
      <c r="E121" s="7" t="s">
        <v>35</v>
      </c>
      <c r="F121" s="7" t="s">
        <v>393</v>
      </c>
      <c r="G121" s="13" t="s">
        <v>28</v>
      </c>
      <c r="H121" s="9">
        <v>43791</v>
      </c>
      <c r="I121" s="7" t="s">
        <v>61</v>
      </c>
      <c r="J121" s="7" t="s">
        <v>62</v>
      </c>
      <c r="K121" s="10">
        <v>2</v>
      </c>
      <c r="L121" s="7">
        <v>260</v>
      </c>
      <c r="O121" s="5" t="str">
        <f t="shared" si="0"/>
        <v>GA04T 4791</v>
      </c>
    </row>
    <row r="122" spans="1:15" ht="31.5" customHeight="1">
      <c r="A122" s="6">
        <v>117</v>
      </c>
      <c r="B122" s="7" t="s">
        <v>394</v>
      </c>
      <c r="C122" s="8">
        <v>36251</v>
      </c>
      <c r="D122" s="12" t="s">
        <v>16</v>
      </c>
      <c r="E122" s="7" t="s">
        <v>31</v>
      </c>
      <c r="F122" s="7" t="s">
        <v>395</v>
      </c>
      <c r="G122" s="13" t="s">
        <v>28</v>
      </c>
      <c r="H122" s="9">
        <v>43696</v>
      </c>
      <c r="I122" s="9">
        <v>45522</v>
      </c>
      <c r="J122" s="7" t="s">
        <v>319</v>
      </c>
      <c r="K122" s="10">
        <v>7</v>
      </c>
      <c r="L122" s="7">
        <v>126</v>
      </c>
      <c r="O122" s="5" t="str">
        <f t="shared" si="0"/>
        <v>GA01U 5034</v>
      </c>
    </row>
    <row r="123" spans="1:15" ht="34.5" customHeight="1">
      <c r="A123" s="6">
        <v>118</v>
      </c>
      <c r="B123" s="7" t="s">
        <v>396</v>
      </c>
      <c r="C123" s="8">
        <v>43586</v>
      </c>
      <c r="D123" s="12" t="s">
        <v>16</v>
      </c>
      <c r="E123" s="7" t="s">
        <v>17</v>
      </c>
      <c r="F123" s="7" t="s">
        <v>397</v>
      </c>
      <c r="G123" s="13" t="s">
        <v>28</v>
      </c>
      <c r="H123" s="9">
        <v>43860</v>
      </c>
      <c r="I123" s="9">
        <v>45686</v>
      </c>
      <c r="J123" s="7" t="s">
        <v>398</v>
      </c>
      <c r="K123" s="10">
        <v>2</v>
      </c>
      <c r="L123" s="7">
        <v>260</v>
      </c>
      <c r="O123" s="5" t="str">
        <f t="shared" si="0"/>
        <v>Ga04t 5917</v>
      </c>
    </row>
    <row r="124" spans="1:15" ht="14.25" customHeight="1">
      <c r="A124" s="6">
        <v>119</v>
      </c>
      <c r="B124" s="7" t="s">
        <v>399</v>
      </c>
      <c r="C124" s="8">
        <v>37165</v>
      </c>
      <c r="D124" s="12" t="s">
        <v>16</v>
      </c>
      <c r="E124" s="7" t="s">
        <v>31</v>
      </c>
      <c r="F124" s="7" t="s">
        <v>400</v>
      </c>
      <c r="G124" s="13" t="s">
        <v>28</v>
      </c>
      <c r="H124" s="9">
        <v>43864</v>
      </c>
      <c r="I124" s="9">
        <v>45691</v>
      </c>
      <c r="J124" s="7" t="s">
        <v>401</v>
      </c>
      <c r="K124" s="10">
        <v>2</v>
      </c>
      <c r="L124" s="7">
        <v>244</v>
      </c>
      <c r="O124" s="5" t="str">
        <f t="shared" si="0"/>
        <v>GA01U 5235</v>
      </c>
    </row>
    <row r="125" spans="1:15" ht="14.25" customHeight="1">
      <c r="A125" s="6">
        <v>120</v>
      </c>
      <c r="B125" s="7" t="s">
        <v>402</v>
      </c>
      <c r="C125" s="8">
        <v>41365</v>
      </c>
      <c r="D125" s="12" t="s">
        <v>16</v>
      </c>
      <c r="E125" s="7" t="s">
        <v>17</v>
      </c>
      <c r="F125" s="7" t="s">
        <v>403</v>
      </c>
      <c r="G125" s="13" t="s">
        <v>28</v>
      </c>
      <c r="H125" s="9">
        <v>42046</v>
      </c>
      <c r="I125" s="9">
        <v>45698</v>
      </c>
      <c r="J125" s="7" t="s">
        <v>404</v>
      </c>
      <c r="K125" s="10">
        <v>2</v>
      </c>
      <c r="L125" s="7">
        <v>200</v>
      </c>
      <c r="O125" s="5" t="str">
        <f t="shared" si="0"/>
        <v>GA04T 4309</v>
      </c>
    </row>
    <row r="126" spans="1:15" ht="41.25" customHeight="1">
      <c r="A126" s="6">
        <v>121</v>
      </c>
      <c r="B126" s="7" t="s">
        <v>405</v>
      </c>
      <c r="C126" s="8">
        <v>40940</v>
      </c>
      <c r="D126" s="12" t="s">
        <v>16</v>
      </c>
      <c r="E126" s="7" t="s">
        <v>17</v>
      </c>
      <c r="F126" s="7" t="s">
        <v>406</v>
      </c>
      <c r="G126" s="13" t="s">
        <v>28</v>
      </c>
      <c r="H126" s="9">
        <v>42580</v>
      </c>
      <c r="I126" s="9">
        <v>44405</v>
      </c>
      <c r="J126" s="7" t="s">
        <v>407</v>
      </c>
      <c r="K126" s="10">
        <v>2</v>
      </c>
      <c r="L126" s="7">
        <v>244</v>
      </c>
      <c r="O126" s="5" t="str">
        <f t="shared" si="0"/>
        <v>GA03N 1023</v>
      </c>
    </row>
    <row r="127" spans="1:15" ht="51.75" customHeight="1">
      <c r="A127" s="6">
        <v>122</v>
      </c>
      <c r="B127" s="7" t="s">
        <v>408</v>
      </c>
      <c r="C127" s="8">
        <v>39630</v>
      </c>
      <c r="D127" s="12" t="s">
        <v>16</v>
      </c>
      <c r="E127" s="7" t="s">
        <v>118</v>
      </c>
      <c r="F127" s="7" t="s">
        <v>409</v>
      </c>
      <c r="G127" s="13" t="s">
        <v>28</v>
      </c>
      <c r="H127" s="9">
        <v>42437</v>
      </c>
      <c r="I127" s="9">
        <v>44262</v>
      </c>
      <c r="J127" s="7" t="s">
        <v>410</v>
      </c>
      <c r="K127" s="10">
        <v>7</v>
      </c>
      <c r="L127" s="7">
        <v>126</v>
      </c>
      <c r="O127" s="5" t="str">
        <f t="shared" si="0"/>
        <v>GA04T 1175</v>
      </c>
    </row>
    <row r="128" spans="1:15" ht="14.25" customHeight="1">
      <c r="K128" s="47"/>
    </row>
    <row r="129" spans="11:11" ht="14.25" customHeight="1">
      <c r="K129" s="47"/>
    </row>
    <row r="130" spans="11:11" ht="14.25" customHeight="1">
      <c r="K130" s="47"/>
    </row>
    <row r="131" spans="11:11" ht="14.25" customHeight="1">
      <c r="K131" s="47"/>
    </row>
    <row r="132" spans="11:11" ht="14.25" customHeight="1">
      <c r="K132" s="47"/>
    </row>
    <row r="133" spans="11:11" ht="14.25" customHeight="1">
      <c r="K133" s="47"/>
    </row>
    <row r="134" spans="11:11" ht="14.25" customHeight="1">
      <c r="K134" s="47"/>
    </row>
    <row r="135" spans="11:11" ht="14.25" customHeight="1">
      <c r="K135" s="47"/>
    </row>
    <row r="136" spans="11:11" ht="14.25" customHeight="1">
      <c r="K136" s="47"/>
    </row>
    <row r="137" spans="11:11" ht="14.25" customHeight="1">
      <c r="K137" s="47"/>
    </row>
    <row r="138" spans="11:11" ht="14.25" customHeight="1">
      <c r="K138" s="47"/>
    </row>
    <row r="139" spans="11:11" ht="14.25" customHeight="1">
      <c r="K139" s="47"/>
    </row>
    <row r="140" spans="11:11" ht="14.25" customHeight="1">
      <c r="K140" s="47"/>
    </row>
    <row r="141" spans="11:11" ht="14.25" customHeight="1">
      <c r="K141" s="47"/>
    </row>
    <row r="142" spans="11:11" ht="14.25" customHeight="1">
      <c r="K142" s="47"/>
    </row>
    <row r="143" spans="11:11" ht="14.25" customHeight="1">
      <c r="K143" s="47"/>
    </row>
    <row r="144" spans="11:11" ht="14.25" customHeight="1">
      <c r="K144" s="47"/>
    </row>
    <row r="145" spans="11:11" ht="14.25" customHeight="1">
      <c r="K145" s="47"/>
    </row>
    <row r="146" spans="11:11" ht="14.25" customHeight="1">
      <c r="K146" s="47"/>
    </row>
    <row r="147" spans="11:11" ht="14.25" customHeight="1">
      <c r="K147" s="47"/>
    </row>
    <row r="148" spans="11:11" ht="14.25" customHeight="1">
      <c r="K148" s="47"/>
    </row>
    <row r="149" spans="11:11" ht="14.25" customHeight="1">
      <c r="K149" s="47"/>
    </row>
    <row r="150" spans="11:11" ht="14.25" customHeight="1">
      <c r="K150" s="47"/>
    </row>
    <row r="151" spans="11:11" ht="14.25" customHeight="1">
      <c r="K151" s="47"/>
    </row>
    <row r="152" spans="11:11" ht="14.25" customHeight="1">
      <c r="K152" s="47"/>
    </row>
    <row r="153" spans="11:11" ht="14.25" customHeight="1">
      <c r="K153" s="47"/>
    </row>
    <row r="154" spans="11:11" ht="14.25" customHeight="1">
      <c r="K154" s="47"/>
    </row>
    <row r="155" spans="11:11" ht="14.25" customHeight="1">
      <c r="K155" s="47"/>
    </row>
    <row r="156" spans="11:11" ht="14.25" customHeight="1">
      <c r="K156" s="47"/>
    </row>
    <row r="157" spans="11:11" ht="14.25" customHeight="1">
      <c r="K157" s="47"/>
    </row>
    <row r="158" spans="11:11" ht="14.25" customHeight="1">
      <c r="K158" s="47"/>
    </row>
    <row r="159" spans="11:11" ht="14.25" customHeight="1">
      <c r="K159" s="47"/>
    </row>
    <row r="160" spans="11:11" ht="14.25" customHeight="1">
      <c r="K160" s="47"/>
    </row>
    <row r="161" spans="11:11" ht="14.25" customHeight="1">
      <c r="K161" s="47"/>
    </row>
    <row r="162" spans="11:11" ht="14.25" customHeight="1">
      <c r="K162" s="47"/>
    </row>
    <row r="163" spans="11:11" ht="14.25" customHeight="1">
      <c r="K163" s="47"/>
    </row>
    <row r="164" spans="11:11" ht="14.25" customHeight="1">
      <c r="K164" s="47"/>
    </row>
    <row r="165" spans="11:11" ht="14.25" customHeight="1">
      <c r="K165" s="47"/>
    </row>
    <row r="166" spans="11:11" ht="14.25" customHeight="1">
      <c r="K166" s="47"/>
    </row>
    <row r="167" spans="11:11" ht="14.25" customHeight="1">
      <c r="K167" s="47"/>
    </row>
    <row r="168" spans="11:11" ht="14.25" customHeight="1">
      <c r="K168" s="47"/>
    </row>
    <row r="169" spans="11:11" ht="14.25" customHeight="1">
      <c r="K169" s="47"/>
    </row>
    <row r="170" spans="11:11" ht="14.25" customHeight="1">
      <c r="K170" s="47"/>
    </row>
    <row r="171" spans="11:11" ht="14.25" customHeight="1">
      <c r="K171" s="47"/>
    </row>
    <row r="172" spans="11:11" ht="14.25" customHeight="1">
      <c r="K172" s="47"/>
    </row>
    <row r="173" spans="11:11" ht="14.25" customHeight="1">
      <c r="K173" s="47"/>
    </row>
    <row r="174" spans="11:11" ht="14.25" customHeight="1">
      <c r="K174" s="47"/>
    </row>
    <row r="175" spans="11:11" ht="14.25" customHeight="1">
      <c r="K175" s="47"/>
    </row>
    <row r="176" spans="11:11" ht="14.25" customHeight="1">
      <c r="K176" s="47"/>
    </row>
    <row r="177" spans="11:11" ht="14.25" customHeight="1">
      <c r="K177" s="47"/>
    </row>
    <row r="178" spans="11:11" ht="14.25" customHeight="1">
      <c r="K178" s="47"/>
    </row>
    <row r="179" spans="11:11" ht="14.25" customHeight="1">
      <c r="K179" s="47"/>
    </row>
    <row r="180" spans="11:11" ht="14.25" customHeight="1">
      <c r="K180" s="47"/>
    </row>
    <row r="181" spans="11:11" ht="14.25" customHeight="1">
      <c r="K181" s="47"/>
    </row>
    <row r="182" spans="11:11" ht="14.25" customHeight="1">
      <c r="K182" s="47"/>
    </row>
    <row r="183" spans="11:11" ht="14.25" customHeight="1">
      <c r="K183" s="47"/>
    </row>
    <row r="184" spans="11:11" ht="14.25" customHeight="1">
      <c r="K184" s="47"/>
    </row>
    <row r="185" spans="11:11" ht="14.25" customHeight="1">
      <c r="K185" s="47"/>
    </row>
    <row r="186" spans="11:11" ht="14.25" customHeight="1">
      <c r="K186" s="47"/>
    </row>
    <row r="187" spans="11:11" ht="14.25" customHeight="1">
      <c r="K187" s="47"/>
    </row>
    <row r="188" spans="11:11" ht="14.25" customHeight="1">
      <c r="K188" s="47"/>
    </row>
    <row r="189" spans="11:11" ht="14.25" customHeight="1">
      <c r="K189" s="47"/>
    </row>
    <row r="190" spans="11:11" ht="14.25" customHeight="1">
      <c r="K190" s="47"/>
    </row>
    <row r="191" spans="11:11" ht="14.25" customHeight="1">
      <c r="K191" s="47"/>
    </row>
    <row r="192" spans="11:11" ht="14.25" customHeight="1">
      <c r="K192" s="47"/>
    </row>
    <row r="193" spans="11:11" ht="14.25" customHeight="1">
      <c r="K193" s="47"/>
    </row>
    <row r="194" spans="11:11" ht="14.25" customHeight="1">
      <c r="K194" s="47"/>
    </row>
    <row r="195" spans="11:11" ht="14.25" customHeight="1">
      <c r="K195" s="47"/>
    </row>
    <row r="196" spans="11:11" ht="14.25" customHeight="1">
      <c r="K196" s="47"/>
    </row>
    <row r="197" spans="11:11" ht="14.25" customHeight="1">
      <c r="K197" s="47"/>
    </row>
    <row r="198" spans="11:11" ht="14.25" customHeight="1">
      <c r="K198" s="47"/>
    </row>
    <row r="199" spans="11:11" ht="14.25" customHeight="1">
      <c r="K199" s="47"/>
    </row>
    <row r="200" spans="11:11" ht="14.25" customHeight="1">
      <c r="K200" s="47"/>
    </row>
    <row r="201" spans="11:11" ht="14.25" customHeight="1">
      <c r="K201" s="47"/>
    </row>
    <row r="202" spans="11:11" ht="14.25" customHeight="1">
      <c r="K202" s="47"/>
    </row>
    <row r="203" spans="11:11" ht="14.25" customHeight="1">
      <c r="K203" s="47"/>
    </row>
    <row r="204" spans="11:11" ht="14.25" customHeight="1">
      <c r="K204" s="47"/>
    </row>
    <row r="205" spans="11:11" ht="14.25" customHeight="1">
      <c r="K205" s="47"/>
    </row>
    <row r="206" spans="11:11" ht="14.25" customHeight="1">
      <c r="K206" s="47"/>
    </row>
    <row r="207" spans="11:11" ht="14.25" customHeight="1">
      <c r="K207" s="47"/>
    </row>
    <row r="208" spans="11:11" ht="14.25" customHeight="1">
      <c r="K208" s="47"/>
    </row>
    <row r="209" spans="11:11" ht="14.25" customHeight="1">
      <c r="K209" s="47"/>
    </row>
    <row r="210" spans="11:11" ht="14.25" customHeight="1">
      <c r="K210" s="47"/>
    </row>
    <row r="211" spans="11:11" ht="14.25" customHeight="1">
      <c r="K211" s="47"/>
    </row>
    <row r="212" spans="11:11" ht="14.25" customHeight="1">
      <c r="K212" s="47"/>
    </row>
    <row r="213" spans="11:11" ht="14.25" customHeight="1">
      <c r="K213" s="47"/>
    </row>
    <row r="214" spans="11:11" ht="14.25" customHeight="1">
      <c r="K214" s="47"/>
    </row>
    <row r="215" spans="11:11" ht="14.25" customHeight="1">
      <c r="K215" s="47"/>
    </row>
    <row r="216" spans="11:11" ht="14.25" customHeight="1">
      <c r="K216" s="47"/>
    </row>
    <row r="217" spans="11:11" ht="14.25" customHeight="1">
      <c r="K217" s="47"/>
    </row>
    <row r="218" spans="11:11" ht="14.25" customHeight="1">
      <c r="K218" s="47"/>
    </row>
    <row r="219" spans="11:11" ht="14.25" customHeight="1">
      <c r="K219" s="47"/>
    </row>
    <row r="220" spans="11:11" ht="14.25" customHeight="1">
      <c r="K220" s="47"/>
    </row>
    <row r="221" spans="11:11" ht="14.25" customHeight="1">
      <c r="K221" s="47"/>
    </row>
    <row r="222" spans="11:11" ht="14.25" customHeight="1">
      <c r="K222" s="47"/>
    </row>
    <row r="223" spans="11:11" ht="14.25" customHeight="1">
      <c r="K223" s="47"/>
    </row>
    <row r="224" spans="11:11" ht="14.25" customHeight="1">
      <c r="K224" s="47"/>
    </row>
    <row r="225" spans="11:11" ht="14.25" customHeight="1">
      <c r="K225" s="47"/>
    </row>
    <row r="226" spans="11:11" ht="14.25" customHeight="1">
      <c r="K226" s="47"/>
    </row>
    <row r="227" spans="11:11" ht="14.25" customHeight="1">
      <c r="K227" s="47"/>
    </row>
    <row r="228" spans="11:11" ht="14.25" customHeight="1">
      <c r="K228" s="47"/>
    </row>
    <row r="229" spans="11:11" ht="14.25" customHeight="1">
      <c r="K229" s="47"/>
    </row>
    <row r="230" spans="11:11" ht="14.25" customHeight="1">
      <c r="K230" s="47"/>
    </row>
    <row r="231" spans="11:11" ht="14.25" customHeight="1">
      <c r="K231" s="47"/>
    </row>
    <row r="232" spans="11:11" ht="14.25" customHeight="1">
      <c r="K232" s="47"/>
    </row>
    <row r="233" spans="11:11" ht="14.25" customHeight="1">
      <c r="K233" s="47"/>
    </row>
    <row r="234" spans="11:11" ht="14.25" customHeight="1">
      <c r="K234" s="47"/>
    </row>
    <row r="235" spans="11:11" ht="14.25" customHeight="1">
      <c r="K235" s="47"/>
    </row>
    <row r="236" spans="11:11" ht="14.25" customHeight="1">
      <c r="K236" s="47"/>
    </row>
    <row r="237" spans="11:11" ht="14.25" customHeight="1">
      <c r="K237" s="47"/>
    </row>
    <row r="238" spans="11:11" ht="14.25" customHeight="1">
      <c r="K238" s="47"/>
    </row>
    <row r="239" spans="11:11" ht="14.25" customHeight="1">
      <c r="K239" s="47"/>
    </row>
    <row r="240" spans="11:11" ht="14.25" customHeight="1">
      <c r="K240" s="47"/>
    </row>
    <row r="241" spans="11:11" ht="14.25" customHeight="1">
      <c r="K241" s="47"/>
    </row>
    <row r="242" spans="11:11" ht="14.25" customHeight="1">
      <c r="K242" s="47"/>
    </row>
    <row r="243" spans="11:11" ht="14.25" customHeight="1">
      <c r="K243" s="47"/>
    </row>
    <row r="244" spans="11:11" ht="14.25" customHeight="1">
      <c r="K244" s="47"/>
    </row>
    <row r="245" spans="11:11" ht="14.25" customHeight="1">
      <c r="K245" s="47"/>
    </row>
    <row r="246" spans="11:11" ht="14.25" customHeight="1">
      <c r="K246" s="47"/>
    </row>
    <row r="247" spans="11:11" ht="14.25" customHeight="1">
      <c r="K247" s="47"/>
    </row>
    <row r="248" spans="11:11" ht="14.25" customHeight="1">
      <c r="K248" s="47"/>
    </row>
    <row r="249" spans="11:11" ht="14.25" customHeight="1">
      <c r="K249" s="47"/>
    </row>
    <row r="250" spans="11:11" ht="14.25" customHeight="1">
      <c r="K250" s="47"/>
    </row>
    <row r="251" spans="11:11" ht="14.25" customHeight="1">
      <c r="K251" s="47"/>
    </row>
    <row r="252" spans="11:11" ht="14.25" customHeight="1">
      <c r="K252" s="47"/>
    </row>
    <row r="253" spans="11:11" ht="14.25" customHeight="1">
      <c r="K253" s="47"/>
    </row>
    <row r="254" spans="11:11" ht="14.25" customHeight="1">
      <c r="K254" s="47"/>
    </row>
    <row r="255" spans="11:11" ht="14.25" customHeight="1">
      <c r="K255" s="47"/>
    </row>
    <row r="256" spans="11:11" ht="14.25" customHeight="1">
      <c r="K256" s="47"/>
    </row>
    <row r="257" spans="11:11" ht="14.25" customHeight="1">
      <c r="K257" s="47"/>
    </row>
    <row r="258" spans="11:11" ht="14.25" customHeight="1">
      <c r="K258" s="47"/>
    </row>
    <row r="259" spans="11:11" ht="14.25" customHeight="1">
      <c r="K259" s="47"/>
    </row>
    <row r="260" spans="11:11" ht="14.25" customHeight="1">
      <c r="K260" s="47"/>
    </row>
    <row r="261" spans="11:11" ht="14.25" customHeight="1">
      <c r="K261" s="47"/>
    </row>
    <row r="262" spans="11:11" ht="14.25" customHeight="1">
      <c r="K262" s="47"/>
    </row>
    <row r="263" spans="11:11" ht="14.25" customHeight="1">
      <c r="K263" s="47"/>
    </row>
    <row r="264" spans="11:11" ht="14.25" customHeight="1">
      <c r="K264" s="47"/>
    </row>
    <row r="265" spans="11:11" ht="14.25" customHeight="1">
      <c r="K265" s="47"/>
    </row>
    <row r="266" spans="11:11" ht="14.25" customHeight="1">
      <c r="K266" s="47"/>
    </row>
    <row r="267" spans="11:11" ht="14.25" customHeight="1">
      <c r="K267" s="47"/>
    </row>
    <row r="268" spans="11:11" ht="14.25" customHeight="1">
      <c r="K268" s="47"/>
    </row>
    <row r="269" spans="11:11" ht="14.25" customHeight="1">
      <c r="K269" s="47"/>
    </row>
    <row r="270" spans="11:11" ht="14.25" customHeight="1">
      <c r="K270" s="47"/>
    </row>
    <row r="271" spans="11:11" ht="14.25" customHeight="1">
      <c r="K271" s="47"/>
    </row>
    <row r="272" spans="11:11" ht="14.25" customHeight="1">
      <c r="K272" s="47"/>
    </row>
    <row r="273" spans="11:11" ht="14.25" customHeight="1">
      <c r="K273" s="47"/>
    </row>
    <row r="274" spans="11:11" ht="14.25" customHeight="1">
      <c r="K274" s="47"/>
    </row>
    <row r="275" spans="11:11" ht="14.25" customHeight="1">
      <c r="K275" s="47"/>
    </row>
    <row r="276" spans="11:11" ht="14.25" customHeight="1">
      <c r="K276" s="47"/>
    </row>
    <row r="277" spans="11:11" ht="14.25" customHeight="1">
      <c r="K277" s="47"/>
    </row>
    <row r="278" spans="11:11" ht="14.25" customHeight="1">
      <c r="K278" s="47"/>
    </row>
    <row r="279" spans="11:11" ht="14.25" customHeight="1">
      <c r="K279" s="47"/>
    </row>
    <row r="280" spans="11:11" ht="14.25" customHeight="1">
      <c r="K280" s="47"/>
    </row>
    <row r="281" spans="11:11" ht="14.25" customHeight="1">
      <c r="K281" s="47"/>
    </row>
    <row r="282" spans="11:11" ht="14.25" customHeight="1">
      <c r="K282" s="47"/>
    </row>
    <row r="283" spans="11:11" ht="14.25" customHeight="1">
      <c r="K283" s="47"/>
    </row>
    <row r="284" spans="11:11" ht="14.25" customHeight="1">
      <c r="K284" s="47"/>
    </row>
    <row r="285" spans="11:11" ht="14.25" customHeight="1">
      <c r="K285" s="47"/>
    </row>
    <row r="286" spans="11:11" ht="14.25" customHeight="1">
      <c r="K286" s="47"/>
    </row>
    <row r="287" spans="11:11" ht="14.25" customHeight="1">
      <c r="K287" s="47"/>
    </row>
    <row r="288" spans="11:11" ht="14.25" customHeight="1">
      <c r="K288" s="47"/>
    </row>
    <row r="289" spans="11:11" ht="14.25" customHeight="1">
      <c r="K289" s="47"/>
    </row>
    <row r="290" spans="11:11" ht="14.25" customHeight="1">
      <c r="K290" s="47"/>
    </row>
    <row r="291" spans="11:11" ht="14.25" customHeight="1">
      <c r="K291" s="47"/>
    </row>
    <row r="292" spans="11:11" ht="14.25" customHeight="1">
      <c r="K292" s="47"/>
    </row>
    <row r="293" spans="11:11" ht="14.25" customHeight="1">
      <c r="K293" s="47"/>
    </row>
    <row r="294" spans="11:11" ht="14.25" customHeight="1">
      <c r="K294" s="47"/>
    </row>
    <row r="295" spans="11:11" ht="14.25" customHeight="1">
      <c r="K295" s="47"/>
    </row>
    <row r="296" spans="11:11" ht="14.25" customHeight="1">
      <c r="K296" s="47"/>
    </row>
    <row r="297" spans="11:11" ht="14.25" customHeight="1">
      <c r="K297" s="47"/>
    </row>
    <row r="298" spans="11:11" ht="14.25" customHeight="1">
      <c r="K298" s="47"/>
    </row>
    <row r="299" spans="11:11" ht="14.25" customHeight="1">
      <c r="K299" s="47"/>
    </row>
    <row r="300" spans="11:11" ht="14.25" customHeight="1">
      <c r="K300" s="47"/>
    </row>
    <row r="301" spans="11:11" ht="14.25" customHeight="1">
      <c r="K301" s="47"/>
    </row>
    <row r="302" spans="11:11" ht="14.25" customHeight="1">
      <c r="K302" s="47"/>
    </row>
    <row r="303" spans="11:11" ht="14.25" customHeight="1">
      <c r="K303" s="47"/>
    </row>
    <row r="304" spans="11:11" ht="14.25" customHeight="1">
      <c r="K304" s="47"/>
    </row>
    <row r="305" spans="11:11" ht="14.25" customHeight="1">
      <c r="K305" s="47"/>
    </row>
    <row r="306" spans="11:11" ht="14.25" customHeight="1">
      <c r="K306" s="47"/>
    </row>
    <row r="307" spans="11:11" ht="14.25" customHeight="1">
      <c r="K307" s="47"/>
    </row>
    <row r="308" spans="11:11" ht="14.25" customHeight="1">
      <c r="K308" s="47"/>
    </row>
    <row r="309" spans="11:11" ht="14.25" customHeight="1">
      <c r="K309" s="47"/>
    </row>
    <row r="310" spans="11:11" ht="14.25" customHeight="1">
      <c r="K310" s="47"/>
    </row>
    <row r="311" spans="11:11" ht="14.25" customHeight="1">
      <c r="K311" s="47"/>
    </row>
    <row r="312" spans="11:11" ht="14.25" customHeight="1">
      <c r="K312" s="47"/>
    </row>
    <row r="313" spans="11:11" ht="14.25" customHeight="1">
      <c r="K313" s="47"/>
    </row>
    <row r="314" spans="11:11" ht="14.25" customHeight="1">
      <c r="K314" s="47"/>
    </row>
    <row r="315" spans="11:11" ht="14.25" customHeight="1">
      <c r="K315" s="47"/>
    </row>
    <row r="316" spans="11:11" ht="14.25" customHeight="1">
      <c r="K316" s="47"/>
    </row>
    <row r="317" spans="11:11" ht="14.25" customHeight="1">
      <c r="K317" s="47"/>
    </row>
    <row r="318" spans="11:11" ht="14.25" customHeight="1">
      <c r="K318" s="47"/>
    </row>
    <row r="319" spans="11:11" ht="14.25" customHeight="1">
      <c r="K319" s="47"/>
    </row>
    <row r="320" spans="11:11" ht="14.25" customHeight="1">
      <c r="K320" s="47"/>
    </row>
    <row r="321" spans="11:11" ht="14.25" customHeight="1">
      <c r="K321" s="47"/>
    </row>
    <row r="322" spans="11:11" ht="14.25" customHeight="1">
      <c r="K322" s="47"/>
    </row>
    <row r="323" spans="11:11" ht="14.25" customHeight="1">
      <c r="K323" s="47"/>
    </row>
    <row r="324" spans="11:11" ht="14.25" customHeight="1">
      <c r="K324" s="47"/>
    </row>
    <row r="325" spans="11:11" ht="14.25" customHeight="1">
      <c r="K325" s="47"/>
    </row>
    <row r="326" spans="11:11" ht="14.25" customHeight="1">
      <c r="K326" s="47"/>
    </row>
    <row r="327" spans="11:11" ht="14.25" customHeight="1">
      <c r="K327" s="47"/>
    </row>
    <row r="328" spans="11:11" ht="14.25" customHeight="1">
      <c r="K328" s="47"/>
    </row>
    <row r="329" spans="11:11" ht="14.25" customHeight="1">
      <c r="K329" s="47"/>
    </row>
    <row r="330" spans="11:11" ht="14.25" customHeight="1">
      <c r="K330" s="47"/>
    </row>
    <row r="331" spans="11:11" ht="14.25" customHeight="1">
      <c r="K331" s="47"/>
    </row>
    <row r="332" spans="11:11" ht="14.25" customHeight="1">
      <c r="K332" s="47"/>
    </row>
    <row r="333" spans="11:11" ht="14.25" customHeight="1">
      <c r="K333" s="47"/>
    </row>
    <row r="334" spans="11:11" ht="14.25" customHeight="1">
      <c r="K334" s="47"/>
    </row>
    <row r="335" spans="11:11" ht="14.25" customHeight="1">
      <c r="K335" s="47"/>
    </row>
    <row r="336" spans="11:11" ht="14.25" customHeight="1">
      <c r="K336" s="47"/>
    </row>
    <row r="337" spans="11:11" ht="14.25" customHeight="1">
      <c r="K337" s="47"/>
    </row>
    <row r="338" spans="11:11" ht="14.25" customHeight="1">
      <c r="K338" s="47"/>
    </row>
    <row r="339" spans="11:11" ht="14.25" customHeight="1">
      <c r="K339" s="47"/>
    </row>
    <row r="340" spans="11:11" ht="14.25" customHeight="1">
      <c r="K340" s="47"/>
    </row>
    <row r="341" spans="11:11" ht="14.25" customHeight="1">
      <c r="K341" s="47"/>
    </row>
    <row r="342" spans="11:11" ht="14.25" customHeight="1">
      <c r="K342" s="47"/>
    </row>
    <row r="343" spans="11:11" ht="14.25" customHeight="1">
      <c r="K343" s="47"/>
    </row>
    <row r="344" spans="11:11" ht="14.25" customHeight="1">
      <c r="K344" s="47"/>
    </row>
    <row r="345" spans="11:11" ht="14.25" customHeight="1">
      <c r="K345" s="47"/>
    </row>
    <row r="346" spans="11:11" ht="14.25" customHeight="1">
      <c r="K346" s="47"/>
    </row>
    <row r="347" spans="11:11" ht="14.25" customHeight="1">
      <c r="K347" s="47"/>
    </row>
    <row r="348" spans="11:11" ht="14.25" customHeight="1">
      <c r="K348" s="47"/>
    </row>
    <row r="349" spans="11:11" ht="14.25" customHeight="1">
      <c r="K349" s="47"/>
    </row>
    <row r="350" spans="11:11" ht="14.25" customHeight="1">
      <c r="K350" s="47"/>
    </row>
    <row r="351" spans="11:11" ht="14.25" customHeight="1">
      <c r="K351" s="47"/>
    </row>
    <row r="352" spans="11:11" ht="14.25" customHeight="1">
      <c r="K352" s="47"/>
    </row>
    <row r="353" spans="11:11" ht="14.25" customHeight="1">
      <c r="K353" s="47"/>
    </row>
    <row r="354" spans="11:11" ht="14.25" customHeight="1">
      <c r="K354" s="47"/>
    </row>
    <row r="355" spans="11:11" ht="14.25" customHeight="1">
      <c r="K355" s="47"/>
    </row>
    <row r="356" spans="11:11" ht="14.25" customHeight="1">
      <c r="K356" s="47"/>
    </row>
    <row r="357" spans="11:11" ht="14.25" customHeight="1">
      <c r="K357" s="47"/>
    </row>
    <row r="358" spans="11:11" ht="14.25" customHeight="1">
      <c r="K358" s="47"/>
    </row>
    <row r="359" spans="11:11" ht="14.25" customHeight="1">
      <c r="K359" s="47"/>
    </row>
    <row r="360" spans="11:11" ht="14.25" customHeight="1">
      <c r="K360" s="47"/>
    </row>
    <row r="361" spans="11:11" ht="14.25" customHeight="1">
      <c r="K361" s="47"/>
    </row>
    <row r="362" spans="11:11" ht="14.25" customHeight="1">
      <c r="K362" s="47"/>
    </row>
    <row r="363" spans="11:11" ht="14.25" customHeight="1">
      <c r="K363" s="47"/>
    </row>
    <row r="364" spans="11:11" ht="14.25" customHeight="1">
      <c r="K364" s="47"/>
    </row>
    <row r="365" spans="11:11" ht="14.25" customHeight="1">
      <c r="K365" s="47"/>
    </row>
    <row r="366" spans="11:11" ht="14.25" customHeight="1">
      <c r="K366" s="47"/>
    </row>
    <row r="367" spans="11:11" ht="14.25" customHeight="1">
      <c r="K367" s="47"/>
    </row>
    <row r="368" spans="11:11" ht="14.25" customHeight="1">
      <c r="K368" s="47"/>
    </row>
    <row r="369" spans="11:11" ht="14.25" customHeight="1">
      <c r="K369" s="47"/>
    </row>
    <row r="370" spans="11:11" ht="14.25" customHeight="1">
      <c r="K370" s="47"/>
    </row>
    <row r="371" spans="11:11" ht="14.25" customHeight="1">
      <c r="K371" s="47"/>
    </row>
    <row r="372" spans="11:11" ht="14.25" customHeight="1">
      <c r="K372" s="47"/>
    </row>
    <row r="373" spans="11:11" ht="14.25" customHeight="1">
      <c r="K373" s="47"/>
    </row>
    <row r="374" spans="11:11" ht="14.25" customHeight="1">
      <c r="K374" s="47"/>
    </row>
    <row r="375" spans="11:11" ht="14.25" customHeight="1">
      <c r="K375" s="47"/>
    </row>
    <row r="376" spans="11:11" ht="14.25" customHeight="1">
      <c r="K376" s="47"/>
    </row>
    <row r="377" spans="11:11" ht="14.25" customHeight="1">
      <c r="K377" s="47"/>
    </row>
    <row r="378" spans="11:11" ht="14.25" customHeight="1">
      <c r="K378" s="47"/>
    </row>
    <row r="379" spans="11:11" ht="14.25" customHeight="1">
      <c r="K379" s="47"/>
    </row>
    <row r="380" spans="11:11" ht="14.25" customHeight="1">
      <c r="K380" s="47"/>
    </row>
    <row r="381" spans="11:11" ht="14.25" customHeight="1">
      <c r="K381" s="47"/>
    </row>
    <row r="382" spans="11:11" ht="14.25" customHeight="1">
      <c r="K382" s="47"/>
    </row>
    <row r="383" spans="11:11" ht="14.25" customHeight="1">
      <c r="K383" s="47"/>
    </row>
    <row r="384" spans="11:11" ht="14.25" customHeight="1">
      <c r="K384" s="47"/>
    </row>
    <row r="385" spans="11:11" ht="14.25" customHeight="1">
      <c r="K385" s="47"/>
    </row>
    <row r="386" spans="11:11" ht="14.25" customHeight="1">
      <c r="K386" s="47"/>
    </row>
    <row r="387" spans="11:11" ht="14.25" customHeight="1">
      <c r="K387" s="47"/>
    </row>
    <row r="388" spans="11:11" ht="14.25" customHeight="1">
      <c r="K388" s="47"/>
    </row>
    <row r="389" spans="11:11" ht="14.25" customHeight="1">
      <c r="K389" s="47"/>
    </row>
    <row r="390" spans="11:11" ht="14.25" customHeight="1">
      <c r="K390" s="47"/>
    </row>
    <row r="391" spans="11:11" ht="14.25" customHeight="1">
      <c r="K391" s="47"/>
    </row>
    <row r="392" spans="11:11" ht="14.25" customHeight="1">
      <c r="K392" s="47"/>
    </row>
    <row r="393" spans="11:11" ht="14.25" customHeight="1">
      <c r="K393" s="47"/>
    </row>
    <row r="394" spans="11:11" ht="14.25" customHeight="1">
      <c r="K394" s="47"/>
    </row>
    <row r="395" spans="11:11" ht="14.25" customHeight="1">
      <c r="K395" s="47"/>
    </row>
    <row r="396" spans="11:11" ht="14.25" customHeight="1">
      <c r="K396" s="47"/>
    </row>
    <row r="397" spans="11:11" ht="14.25" customHeight="1">
      <c r="K397" s="47"/>
    </row>
    <row r="398" spans="11:11" ht="14.25" customHeight="1">
      <c r="K398" s="47"/>
    </row>
    <row r="399" spans="11:11" ht="14.25" customHeight="1">
      <c r="K399" s="47"/>
    </row>
    <row r="400" spans="11:11" ht="14.25" customHeight="1">
      <c r="K400" s="47"/>
    </row>
    <row r="401" spans="11:11" ht="14.25" customHeight="1">
      <c r="K401" s="47"/>
    </row>
    <row r="402" spans="11:11" ht="14.25" customHeight="1">
      <c r="K402" s="47"/>
    </row>
    <row r="403" spans="11:11" ht="14.25" customHeight="1">
      <c r="K403" s="47"/>
    </row>
    <row r="404" spans="11:11" ht="14.25" customHeight="1">
      <c r="K404" s="47"/>
    </row>
    <row r="405" spans="11:11" ht="14.25" customHeight="1">
      <c r="K405" s="47"/>
    </row>
    <row r="406" spans="11:11" ht="14.25" customHeight="1">
      <c r="K406" s="47"/>
    </row>
    <row r="407" spans="11:11" ht="14.25" customHeight="1">
      <c r="K407" s="47"/>
    </row>
    <row r="408" spans="11:11" ht="14.25" customHeight="1">
      <c r="K408" s="47"/>
    </row>
    <row r="409" spans="11:11" ht="14.25" customHeight="1">
      <c r="K409" s="47"/>
    </row>
    <row r="410" spans="11:11" ht="14.25" customHeight="1">
      <c r="K410" s="47"/>
    </row>
    <row r="411" spans="11:11" ht="14.25" customHeight="1">
      <c r="K411" s="47"/>
    </row>
    <row r="412" spans="11:11" ht="14.25" customHeight="1">
      <c r="K412" s="47"/>
    </row>
    <row r="413" spans="11:11" ht="14.25" customHeight="1">
      <c r="K413" s="47"/>
    </row>
    <row r="414" spans="11:11" ht="14.25" customHeight="1">
      <c r="K414" s="47"/>
    </row>
    <row r="415" spans="11:11" ht="14.25" customHeight="1">
      <c r="K415" s="47"/>
    </row>
    <row r="416" spans="11:11" ht="14.25" customHeight="1">
      <c r="K416" s="47"/>
    </row>
    <row r="417" spans="11:11" ht="14.25" customHeight="1">
      <c r="K417" s="47"/>
    </row>
    <row r="418" spans="11:11" ht="14.25" customHeight="1">
      <c r="K418" s="47"/>
    </row>
    <row r="419" spans="11:11" ht="14.25" customHeight="1">
      <c r="K419" s="47"/>
    </row>
    <row r="420" spans="11:11" ht="14.25" customHeight="1">
      <c r="K420" s="47"/>
    </row>
    <row r="421" spans="11:11" ht="14.25" customHeight="1">
      <c r="K421" s="47"/>
    </row>
    <row r="422" spans="11:11" ht="14.25" customHeight="1">
      <c r="K422" s="47"/>
    </row>
    <row r="423" spans="11:11" ht="14.25" customHeight="1">
      <c r="K423" s="47"/>
    </row>
    <row r="424" spans="11:11" ht="14.25" customHeight="1">
      <c r="K424" s="47"/>
    </row>
    <row r="425" spans="11:11" ht="14.25" customHeight="1">
      <c r="K425" s="47"/>
    </row>
    <row r="426" spans="11:11" ht="14.25" customHeight="1">
      <c r="K426" s="47"/>
    </row>
    <row r="427" spans="11:11" ht="14.25" customHeight="1">
      <c r="K427" s="47"/>
    </row>
    <row r="428" spans="11:11" ht="14.25" customHeight="1">
      <c r="K428" s="47"/>
    </row>
    <row r="429" spans="11:11" ht="14.25" customHeight="1">
      <c r="K429" s="47"/>
    </row>
    <row r="430" spans="11:11" ht="14.25" customHeight="1">
      <c r="K430" s="47"/>
    </row>
    <row r="431" spans="11:11" ht="14.25" customHeight="1">
      <c r="K431" s="47"/>
    </row>
    <row r="432" spans="11:11" ht="14.25" customHeight="1">
      <c r="K432" s="47"/>
    </row>
    <row r="433" spans="11:11" ht="14.25" customHeight="1">
      <c r="K433" s="47"/>
    </row>
    <row r="434" spans="11:11" ht="14.25" customHeight="1">
      <c r="K434" s="47"/>
    </row>
    <row r="435" spans="11:11" ht="14.25" customHeight="1">
      <c r="K435" s="47"/>
    </row>
    <row r="436" spans="11:11" ht="14.25" customHeight="1">
      <c r="K436" s="47"/>
    </row>
    <row r="437" spans="11:11" ht="14.25" customHeight="1">
      <c r="K437" s="47"/>
    </row>
    <row r="438" spans="11:11" ht="14.25" customHeight="1">
      <c r="K438" s="47"/>
    </row>
    <row r="439" spans="11:11" ht="14.25" customHeight="1">
      <c r="K439" s="47"/>
    </row>
    <row r="440" spans="11:11" ht="14.25" customHeight="1">
      <c r="K440" s="47"/>
    </row>
    <row r="441" spans="11:11" ht="14.25" customHeight="1">
      <c r="K441" s="47"/>
    </row>
    <row r="442" spans="11:11" ht="14.25" customHeight="1">
      <c r="K442" s="47"/>
    </row>
    <row r="443" spans="11:11" ht="14.25" customHeight="1">
      <c r="K443" s="47"/>
    </row>
    <row r="444" spans="11:11" ht="14.25" customHeight="1">
      <c r="K444" s="47"/>
    </row>
    <row r="445" spans="11:11" ht="14.25" customHeight="1">
      <c r="K445" s="47"/>
    </row>
    <row r="446" spans="11:11" ht="14.25" customHeight="1">
      <c r="K446" s="47"/>
    </row>
    <row r="447" spans="11:11" ht="14.25" customHeight="1">
      <c r="K447" s="47"/>
    </row>
    <row r="448" spans="11:11" ht="14.25" customHeight="1">
      <c r="K448" s="47"/>
    </row>
    <row r="449" spans="11:11" ht="14.25" customHeight="1">
      <c r="K449" s="47"/>
    </row>
    <row r="450" spans="11:11" ht="14.25" customHeight="1">
      <c r="K450" s="47"/>
    </row>
    <row r="451" spans="11:11" ht="14.25" customHeight="1">
      <c r="K451" s="47"/>
    </row>
    <row r="452" spans="11:11" ht="14.25" customHeight="1">
      <c r="K452" s="47"/>
    </row>
    <row r="453" spans="11:11" ht="14.25" customHeight="1">
      <c r="K453" s="47"/>
    </row>
    <row r="454" spans="11:11" ht="14.25" customHeight="1">
      <c r="K454" s="47"/>
    </row>
    <row r="455" spans="11:11" ht="14.25" customHeight="1">
      <c r="K455" s="47"/>
    </row>
    <row r="456" spans="11:11" ht="14.25" customHeight="1">
      <c r="K456" s="47"/>
    </row>
    <row r="457" spans="11:11" ht="14.25" customHeight="1">
      <c r="K457" s="47"/>
    </row>
    <row r="458" spans="11:11" ht="14.25" customHeight="1">
      <c r="K458" s="47"/>
    </row>
    <row r="459" spans="11:11" ht="14.25" customHeight="1">
      <c r="K459" s="47"/>
    </row>
    <row r="460" spans="11:11" ht="14.25" customHeight="1">
      <c r="K460" s="47"/>
    </row>
    <row r="461" spans="11:11" ht="14.25" customHeight="1">
      <c r="K461" s="47"/>
    </row>
    <row r="462" spans="11:11" ht="14.25" customHeight="1">
      <c r="K462" s="47"/>
    </row>
    <row r="463" spans="11:11" ht="14.25" customHeight="1">
      <c r="K463" s="47"/>
    </row>
    <row r="464" spans="11:11" ht="14.25" customHeight="1">
      <c r="K464" s="47"/>
    </row>
    <row r="465" spans="11:11" ht="14.25" customHeight="1">
      <c r="K465" s="47"/>
    </row>
    <row r="466" spans="11:11" ht="14.25" customHeight="1">
      <c r="K466" s="47"/>
    </row>
    <row r="467" spans="11:11" ht="14.25" customHeight="1">
      <c r="K467" s="47"/>
    </row>
    <row r="468" spans="11:11" ht="14.25" customHeight="1">
      <c r="K468" s="47"/>
    </row>
    <row r="469" spans="11:11" ht="14.25" customHeight="1">
      <c r="K469" s="47"/>
    </row>
    <row r="470" spans="11:11" ht="14.25" customHeight="1">
      <c r="K470" s="47"/>
    </row>
    <row r="471" spans="11:11" ht="14.25" customHeight="1">
      <c r="K471" s="47"/>
    </row>
    <row r="472" spans="11:11" ht="14.25" customHeight="1">
      <c r="K472" s="47"/>
    </row>
    <row r="473" spans="11:11" ht="14.25" customHeight="1">
      <c r="K473" s="47"/>
    </row>
    <row r="474" spans="11:11" ht="14.25" customHeight="1">
      <c r="K474" s="47"/>
    </row>
    <row r="475" spans="11:11" ht="14.25" customHeight="1">
      <c r="K475" s="47"/>
    </row>
    <row r="476" spans="11:11" ht="14.25" customHeight="1">
      <c r="K476" s="47"/>
    </row>
    <row r="477" spans="11:11" ht="14.25" customHeight="1">
      <c r="K477" s="47"/>
    </row>
    <row r="478" spans="11:11" ht="14.25" customHeight="1">
      <c r="K478" s="47"/>
    </row>
    <row r="479" spans="11:11" ht="14.25" customHeight="1">
      <c r="K479" s="47"/>
    </row>
    <row r="480" spans="11:11" ht="14.25" customHeight="1">
      <c r="K480" s="47"/>
    </row>
    <row r="481" spans="11:11" ht="14.25" customHeight="1">
      <c r="K481" s="47"/>
    </row>
    <row r="482" spans="11:11" ht="14.25" customHeight="1">
      <c r="K482" s="47"/>
    </row>
    <row r="483" spans="11:11" ht="14.25" customHeight="1">
      <c r="K483" s="47"/>
    </row>
    <row r="484" spans="11:11" ht="14.25" customHeight="1">
      <c r="K484" s="47"/>
    </row>
    <row r="485" spans="11:11" ht="14.25" customHeight="1">
      <c r="K485" s="47"/>
    </row>
    <row r="486" spans="11:11" ht="14.25" customHeight="1">
      <c r="K486" s="47"/>
    </row>
    <row r="487" spans="11:11" ht="14.25" customHeight="1">
      <c r="K487" s="47"/>
    </row>
    <row r="488" spans="11:11" ht="14.25" customHeight="1">
      <c r="K488" s="47"/>
    </row>
    <row r="489" spans="11:11" ht="14.25" customHeight="1">
      <c r="K489" s="47"/>
    </row>
    <row r="490" spans="11:11" ht="14.25" customHeight="1">
      <c r="K490" s="47"/>
    </row>
    <row r="491" spans="11:11" ht="14.25" customHeight="1">
      <c r="K491" s="47"/>
    </row>
    <row r="492" spans="11:11" ht="14.25" customHeight="1">
      <c r="K492" s="47"/>
    </row>
    <row r="493" spans="11:11" ht="14.25" customHeight="1">
      <c r="K493" s="47"/>
    </row>
    <row r="494" spans="11:11" ht="14.25" customHeight="1">
      <c r="K494" s="47"/>
    </row>
    <row r="495" spans="11:11" ht="14.25" customHeight="1">
      <c r="K495" s="47"/>
    </row>
    <row r="496" spans="11:11" ht="14.25" customHeight="1">
      <c r="K496" s="47"/>
    </row>
    <row r="497" spans="11:11" ht="14.25" customHeight="1">
      <c r="K497" s="47"/>
    </row>
    <row r="498" spans="11:11" ht="14.25" customHeight="1">
      <c r="K498" s="47"/>
    </row>
    <row r="499" spans="11:11" ht="14.25" customHeight="1">
      <c r="K499" s="47"/>
    </row>
    <row r="500" spans="11:11" ht="14.25" customHeight="1">
      <c r="K500" s="47"/>
    </row>
    <row r="501" spans="11:11" ht="14.25" customHeight="1">
      <c r="K501" s="47"/>
    </row>
    <row r="502" spans="11:11" ht="14.25" customHeight="1">
      <c r="K502" s="47"/>
    </row>
    <row r="503" spans="11:11" ht="14.25" customHeight="1">
      <c r="K503" s="47"/>
    </row>
    <row r="504" spans="11:11" ht="14.25" customHeight="1">
      <c r="K504" s="47"/>
    </row>
    <row r="505" spans="11:11" ht="14.25" customHeight="1">
      <c r="K505" s="47"/>
    </row>
    <row r="506" spans="11:11" ht="14.25" customHeight="1">
      <c r="K506" s="47"/>
    </row>
    <row r="507" spans="11:11" ht="14.25" customHeight="1">
      <c r="K507" s="47"/>
    </row>
    <row r="508" spans="11:11" ht="14.25" customHeight="1">
      <c r="K508" s="47"/>
    </row>
    <row r="509" spans="11:11" ht="14.25" customHeight="1">
      <c r="K509" s="47"/>
    </row>
    <row r="510" spans="11:11" ht="14.25" customHeight="1">
      <c r="K510" s="47"/>
    </row>
    <row r="511" spans="11:11" ht="14.25" customHeight="1">
      <c r="K511" s="47"/>
    </row>
    <row r="512" spans="11:11" ht="14.25" customHeight="1">
      <c r="K512" s="47"/>
    </row>
    <row r="513" spans="11:11" ht="14.25" customHeight="1">
      <c r="K513" s="47"/>
    </row>
    <row r="514" spans="11:11" ht="14.25" customHeight="1">
      <c r="K514" s="47"/>
    </row>
    <row r="515" spans="11:11" ht="14.25" customHeight="1">
      <c r="K515" s="47"/>
    </row>
    <row r="516" spans="11:11" ht="14.25" customHeight="1">
      <c r="K516" s="47"/>
    </row>
    <row r="517" spans="11:11" ht="14.25" customHeight="1">
      <c r="K517" s="47"/>
    </row>
    <row r="518" spans="11:11" ht="14.25" customHeight="1">
      <c r="K518" s="47"/>
    </row>
    <row r="519" spans="11:11" ht="14.25" customHeight="1">
      <c r="K519" s="47"/>
    </row>
    <row r="520" spans="11:11" ht="14.25" customHeight="1">
      <c r="K520" s="47"/>
    </row>
    <row r="521" spans="11:11" ht="14.25" customHeight="1">
      <c r="K521" s="47"/>
    </row>
    <row r="522" spans="11:11" ht="14.25" customHeight="1">
      <c r="K522" s="47"/>
    </row>
    <row r="523" spans="11:11" ht="14.25" customHeight="1">
      <c r="K523" s="47"/>
    </row>
    <row r="524" spans="11:11" ht="14.25" customHeight="1">
      <c r="K524" s="47"/>
    </row>
    <row r="525" spans="11:11" ht="14.25" customHeight="1">
      <c r="K525" s="47"/>
    </row>
    <row r="526" spans="11:11" ht="14.25" customHeight="1">
      <c r="K526" s="47"/>
    </row>
    <row r="527" spans="11:11" ht="14.25" customHeight="1">
      <c r="K527" s="47"/>
    </row>
    <row r="528" spans="11:11" ht="14.25" customHeight="1">
      <c r="K528" s="47"/>
    </row>
    <row r="529" spans="11:11" ht="14.25" customHeight="1">
      <c r="K529" s="47"/>
    </row>
    <row r="530" spans="11:11" ht="14.25" customHeight="1">
      <c r="K530" s="47"/>
    </row>
    <row r="531" spans="11:11" ht="14.25" customHeight="1">
      <c r="K531" s="47"/>
    </row>
    <row r="532" spans="11:11" ht="14.25" customHeight="1">
      <c r="K532" s="47"/>
    </row>
    <row r="533" spans="11:11" ht="14.25" customHeight="1">
      <c r="K533" s="47"/>
    </row>
    <row r="534" spans="11:11" ht="14.25" customHeight="1">
      <c r="K534" s="47"/>
    </row>
    <row r="535" spans="11:11" ht="14.25" customHeight="1">
      <c r="K535" s="47"/>
    </row>
    <row r="536" spans="11:11" ht="14.25" customHeight="1">
      <c r="K536" s="47"/>
    </row>
    <row r="537" spans="11:11" ht="14.25" customHeight="1">
      <c r="K537" s="47"/>
    </row>
    <row r="538" spans="11:11" ht="14.25" customHeight="1">
      <c r="K538" s="47"/>
    </row>
    <row r="539" spans="11:11" ht="14.25" customHeight="1">
      <c r="K539" s="47"/>
    </row>
    <row r="540" spans="11:11" ht="14.25" customHeight="1">
      <c r="K540" s="47"/>
    </row>
    <row r="541" spans="11:11" ht="14.25" customHeight="1">
      <c r="K541" s="47"/>
    </row>
    <row r="542" spans="11:11" ht="14.25" customHeight="1">
      <c r="K542" s="47"/>
    </row>
    <row r="543" spans="11:11" ht="14.25" customHeight="1">
      <c r="K543" s="47"/>
    </row>
    <row r="544" spans="11:11" ht="14.25" customHeight="1">
      <c r="K544" s="47"/>
    </row>
    <row r="545" spans="11:11" ht="14.25" customHeight="1">
      <c r="K545" s="47"/>
    </row>
    <row r="546" spans="11:11" ht="14.25" customHeight="1">
      <c r="K546" s="47"/>
    </row>
    <row r="547" spans="11:11" ht="14.25" customHeight="1">
      <c r="K547" s="47"/>
    </row>
    <row r="548" spans="11:11" ht="14.25" customHeight="1">
      <c r="K548" s="47"/>
    </row>
    <row r="549" spans="11:11" ht="14.25" customHeight="1">
      <c r="K549" s="47"/>
    </row>
    <row r="550" spans="11:11" ht="14.25" customHeight="1">
      <c r="K550" s="47"/>
    </row>
    <row r="551" spans="11:11" ht="14.25" customHeight="1">
      <c r="K551" s="47"/>
    </row>
    <row r="552" spans="11:11" ht="14.25" customHeight="1">
      <c r="K552" s="47"/>
    </row>
    <row r="553" spans="11:11" ht="14.25" customHeight="1">
      <c r="K553" s="47"/>
    </row>
    <row r="554" spans="11:11" ht="14.25" customHeight="1">
      <c r="K554" s="47"/>
    </row>
    <row r="555" spans="11:11" ht="14.25" customHeight="1">
      <c r="K555" s="47"/>
    </row>
    <row r="556" spans="11:11" ht="14.25" customHeight="1">
      <c r="K556" s="47"/>
    </row>
    <row r="557" spans="11:11" ht="14.25" customHeight="1">
      <c r="K557" s="47"/>
    </row>
    <row r="558" spans="11:11" ht="14.25" customHeight="1">
      <c r="K558" s="47"/>
    </row>
    <row r="559" spans="11:11" ht="14.25" customHeight="1">
      <c r="K559" s="47"/>
    </row>
    <row r="560" spans="11:11" ht="14.25" customHeight="1">
      <c r="K560" s="47"/>
    </row>
    <row r="561" spans="11:11" ht="14.25" customHeight="1">
      <c r="K561" s="47"/>
    </row>
    <row r="562" spans="11:11" ht="14.25" customHeight="1">
      <c r="K562" s="47"/>
    </row>
    <row r="563" spans="11:11" ht="14.25" customHeight="1">
      <c r="K563" s="47"/>
    </row>
    <row r="564" spans="11:11" ht="14.25" customHeight="1">
      <c r="K564" s="47"/>
    </row>
    <row r="565" spans="11:11" ht="14.25" customHeight="1">
      <c r="K565" s="47"/>
    </row>
    <row r="566" spans="11:11" ht="14.25" customHeight="1">
      <c r="K566" s="47"/>
    </row>
    <row r="567" spans="11:11" ht="14.25" customHeight="1">
      <c r="K567" s="47"/>
    </row>
    <row r="568" spans="11:11" ht="14.25" customHeight="1">
      <c r="K568" s="47"/>
    </row>
    <row r="569" spans="11:11" ht="14.25" customHeight="1">
      <c r="K569" s="47"/>
    </row>
    <row r="570" spans="11:11" ht="14.25" customHeight="1">
      <c r="K570" s="47"/>
    </row>
    <row r="571" spans="11:11" ht="14.25" customHeight="1">
      <c r="K571" s="47"/>
    </row>
    <row r="572" spans="11:11" ht="14.25" customHeight="1">
      <c r="K572" s="47"/>
    </row>
    <row r="573" spans="11:11" ht="14.25" customHeight="1">
      <c r="K573" s="47"/>
    </row>
    <row r="574" spans="11:11" ht="14.25" customHeight="1">
      <c r="K574" s="47"/>
    </row>
    <row r="575" spans="11:11" ht="14.25" customHeight="1">
      <c r="K575" s="47"/>
    </row>
    <row r="576" spans="11:11" ht="14.25" customHeight="1">
      <c r="K576" s="47"/>
    </row>
    <row r="577" spans="11:11" ht="14.25" customHeight="1">
      <c r="K577" s="47"/>
    </row>
    <row r="578" spans="11:11" ht="14.25" customHeight="1">
      <c r="K578" s="47"/>
    </row>
    <row r="579" spans="11:11" ht="14.25" customHeight="1">
      <c r="K579" s="47"/>
    </row>
    <row r="580" spans="11:11" ht="14.25" customHeight="1">
      <c r="K580" s="47"/>
    </row>
    <row r="581" spans="11:11" ht="14.25" customHeight="1">
      <c r="K581" s="47"/>
    </row>
    <row r="582" spans="11:11" ht="14.25" customHeight="1">
      <c r="K582" s="47"/>
    </row>
    <row r="583" spans="11:11" ht="14.25" customHeight="1">
      <c r="K583" s="47"/>
    </row>
    <row r="584" spans="11:11" ht="14.25" customHeight="1">
      <c r="K584" s="47"/>
    </row>
    <row r="585" spans="11:11" ht="14.25" customHeight="1">
      <c r="K585" s="47"/>
    </row>
    <row r="586" spans="11:11" ht="14.25" customHeight="1">
      <c r="K586" s="47"/>
    </row>
    <row r="587" spans="11:11" ht="14.25" customHeight="1">
      <c r="K587" s="47"/>
    </row>
    <row r="588" spans="11:11" ht="14.25" customHeight="1">
      <c r="K588" s="47"/>
    </row>
    <row r="589" spans="11:11" ht="14.25" customHeight="1">
      <c r="K589" s="47"/>
    </row>
    <row r="590" spans="11:11" ht="14.25" customHeight="1">
      <c r="K590" s="47"/>
    </row>
    <row r="591" spans="11:11" ht="14.25" customHeight="1">
      <c r="K591" s="47"/>
    </row>
    <row r="592" spans="11:11" ht="14.25" customHeight="1">
      <c r="K592" s="47"/>
    </row>
    <row r="593" spans="11:11" ht="14.25" customHeight="1">
      <c r="K593" s="47"/>
    </row>
    <row r="594" spans="11:11" ht="14.25" customHeight="1">
      <c r="K594" s="47"/>
    </row>
    <row r="595" spans="11:11" ht="14.25" customHeight="1">
      <c r="K595" s="47"/>
    </row>
    <row r="596" spans="11:11" ht="14.25" customHeight="1">
      <c r="K596" s="47"/>
    </row>
    <row r="597" spans="11:11" ht="14.25" customHeight="1">
      <c r="K597" s="47"/>
    </row>
    <row r="598" spans="11:11" ht="14.25" customHeight="1">
      <c r="K598" s="47"/>
    </row>
    <row r="599" spans="11:11" ht="14.25" customHeight="1">
      <c r="K599" s="47"/>
    </row>
    <row r="600" spans="11:11" ht="14.25" customHeight="1">
      <c r="K600" s="47"/>
    </row>
    <row r="601" spans="11:11" ht="14.25" customHeight="1">
      <c r="K601" s="47"/>
    </row>
    <row r="602" spans="11:11" ht="14.25" customHeight="1">
      <c r="K602" s="47"/>
    </row>
    <row r="603" spans="11:11" ht="14.25" customHeight="1">
      <c r="K603" s="47"/>
    </row>
    <row r="604" spans="11:11" ht="14.25" customHeight="1">
      <c r="K604" s="47"/>
    </row>
    <row r="605" spans="11:11" ht="14.25" customHeight="1">
      <c r="K605" s="47"/>
    </row>
    <row r="606" spans="11:11" ht="14.25" customHeight="1">
      <c r="K606" s="47"/>
    </row>
    <row r="607" spans="11:11" ht="14.25" customHeight="1">
      <c r="K607" s="47"/>
    </row>
    <row r="608" spans="11:11" ht="14.25" customHeight="1">
      <c r="K608" s="47"/>
    </row>
    <row r="609" spans="11:11" ht="14.25" customHeight="1">
      <c r="K609" s="47"/>
    </row>
    <row r="610" spans="11:11" ht="14.25" customHeight="1">
      <c r="K610" s="47"/>
    </row>
    <row r="611" spans="11:11" ht="14.25" customHeight="1">
      <c r="K611" s="47"/>
    </row>
    <row r="612" spans="11:11" ht="14.25" customHeight="1">
      <c r="K612" s="47"/>
    </row>
    <row r="613" spans="11:11" ht="14.25" customHeight="1">
      <c r="K613" s="47"/>
    </row>
    <row r="614" spans="11:11" ht="14.25" customHeight="1">
      <c r="K614" s="47"/>
    </row>
    <row r="615" spans="11:11" ht="14.25" customHeight="1">
      <c r="K615" s="47"/>
    </row>
    <row r="616" spans="11:11" ht="14.25" customHeight="1">
      <c r="K616" s="47"/>
    </row>
    <row r="617" spans="11:11" ht="14.25" customHeight="1">
      <c r="K617" s="47"/>
    </row>
    <row r="618" spans="11:11" ht="14.25" customHeight="1">
      <c r="K618" s="47"/>
    </row>
    <row r="619" spans="11:11" ht="14.25" customHeight="1">
      <c r="K619" s="47"/>
    </row>
    <row r="620" spans="11:11" ht="14.25" customHeight="1">
      <c r="K620" s="47"/>
    </row>
    <row r="621" spans="11:11" ht="14.25" customHeight="1">
      <c r="K621" s="47"/>
    </row>
    <row r="622" spans="11:11" ht="14.25" customHeight="1">
      <c r="K622" s="47"/>
    </row>
    <row r="623" spans="11:11" ht="14.25" customHeight="1">
      <c r="K623" s="47"/>
    </row>
    <row r="624" spans="11:11" ht="14.25" customHeight="1">
      <c r="K624" s="47"/>
    </row>
    <row r="625" spans="11:11" ht="14.25" customHeight="1">
      <c r="K625" s="47"/>
    </row>
    <row r="626" spans="11:11" ht="14.25" customHeight="1">
      <c r="K626" s="47"/>
    </row>
    <row r="627" spans="11:11" ht="14.25" customHeight="1">
      <c r="K627" s="47"/>
    </row>
    <row r="628" spans="11:11" ht="14.25" customHeight="1">
      <c r="K628" s="47"/>
    </row>
    <row r="629" spans="11:11" ht="14.25" customHeight="1">
      <c r="K629" s="47"/>
    </row>
    <row r="630" spans="11:11" ht="14.25" customHeight="1">
      <c r="K630" s="47"/>
    </row>
    <row r="631" spans="11:11" ht="14.25" customHeight="1">
      <c r="K631" s="47"/>
    </row>
    <row r="632" spans="11:11" ht="14.25" customHeight="1">
      <c r="K632" s="47"/>
    </row>
    <row r="633" spans="11:11" ht="14.25" customHeight="1">
      <c r="K633" s="47"/>
    </row>
    <row r="634" spans="11:11" ht="14.25" customHeight="1">
      <c r="K634" s="47"/>
    </row>
    <row r="635" spans="11:11" ht="14.25" customHeight="1">
      <c r="K635" s="47"/>
    </row>
    <row r="636" spans="11:11" ht="14.25" customHeight="1">
      <c r="K636" s="47"/>
    </row>
    <row r="637" spans="11:11" ht="14.25" customHeight="1">
      <c r="K637" s="47"/>
    </row>
    <row r="638" spans="11:11" ht="14.25" customHeight="1">
      <c r="K638" s="47"/>
    </row>
    <row r="639" spans="11:11" ht="14.25" customHeight="1">
      <c r="K639" s="47"/>
    </row>
    <row r="640" spans="11:11" ht="14.25" customHeight="1">
      <c r="K640" s="47"/>
    </row>
    <row r="641" spans="11:11" ht="14.25" customHeight="1">
      <c r="K641" s="47"/>
    </row>
    <row r="642" spans="11:11" ht="14.25" customHeight="1">
      <c r="K642" s="47"/>
    </row>
    <row r="643" spans="11:11" ht="14.25" customHeight="1">
      <c r="K643" s="47"/>
    </row>
    <row r="644" spans="11:11" ht="14.25" customHeight="1">
      <c r="K644" s="47"/>
    </row>
    <row r="645" spans="11:11" ht="14.25" customHeight="1">
      <c r="K645" s="47"/>
    </row>
    <row r="646" spans="11:11" ht="14.25" customHeight="1">
      <c r="K646" s="47"/>
    </row>
    <row r="647" spans="11:11" ht="14.25" customHeight="1">
      <c r="K647" s="47"/>
    </row>
    <row r="648" spans="11:11" ht="14.25" customHeight="1">
      <c r="K648" s="47"/>
    </row>
    <row r="649" spans="11:11" ht="14.25" customHeight="1">
      <c r="K649" s="47"/>
    </row>
    <row r="650" spans="11:11" ht="14.25" customHeight="1">
      <c r="K650" s="47"/>
    </row>
    <row r="651" spans="11:11" ht="14.25" customHeight="1">
      <c r="K651" s="47"/>
    </row>
    <row r="652" spans="11:11" ht="14.25" customHeight="1">
      <c r="K652" s="47"/>
    </row>
    <row r="653" spans="11:11" ht="14.25" customHeight="1">
      <c r="K653" s="47"/>
    </row>
    <row r="654" spans="11:11" ht="14.25" customHeight="1">
      <c r="K654" s="47"/>
    </row>
    <row r="655" spans="11:11" ht="14.25" customHeight="1">
      <c r="K655" s="47"/>
    </row>
    <row r="656" spans="11:11" ht="14.25" customHeight="1">
      <c r="K656" s="47"/>
    </row>
    <row r="657" spans="11:11" ht="14.25" customHeight="1">
      <c r="K657" s="47"/>
    </row>
    <row r="658" spans="11:11" ht="14.25" customHeight="1">
      <c r="K658" s="47"/>
    </row>
    <row r="659" spans="11:11" ht="14.25" customHeight="1">
      <c r="K659" s="47"/>
    </row>
    <row r="660" spans="11:11" ht="14.25" customHeight="1">
      <c r="K660" s="47"/>
    </row>
    <row r="661" spans="11:11" ht="14.25" customHeight="1">
      <c r="K661" s="47"/>
    </row>
    <row r="662" spans="11:11" ht="14.25" customHeight="1">
      <c r="K662" s="47"/>
    </row>
    <row r="663" spans="11:11" ht="14.25" customHeight="1">
      <c r="K663" s="47"/>
    </row>
    <row r="664" spans="11:11" ht="14.25" customHeight="1">
      <c r="K664" s="47"/>
    </row>
    <row r="665" spans="11:11" ht="14.25" customHeight="1">
      <c r="K665" s="47"/>
    </row>
    <row r="666" spans="11:11" ht="14.25" customHeight="1">
      <c r="K666" s="47"/>
    </row>
    <row r="667" spans="11:11" ht="14.25" customHeight="1">
      <c r="K667" s="47"/>
    </row>
    <row r="668" spans="11:11" ht="14.25" customHeight="1">
      <c r="K668" s="47"/>
    </row>
    <row r="669" spans="11:11" ht="14.25" customHeight="1">
      <c r="K669" s="47"/>
    </row>
    <row r="670" spans="11:11" ht="14.25" customHeight="1">
      <c r="K670" s="47"/>
    </row>
    <row r="671" spans="11:11" ht="14.25" customHeight="1">
      <c r="K671" s="47"/>
    </row>
    <row r="672" spans="11:11" ht="14.25" customHeight="1">
      <c r="K672" s="47"/>
    </row>
    <row r="673" spans="11:11" ht="14.25" customHeight="1">
      <c r="K673" s="47"/>
    </row>
    <row r="674" spans="11:11" ht="14.25" customHeight="1">
      <c r="K674" s="47"/>
    </row>
    <row r="675" spans="11:11" ht="14.25" customHeight="1">
      <c r="K675" s="47"/>
    </row>
    <row r="676" spans="11:11" ht="14.25" customHeight="1">
      <c r="K676" s="47"/>
    </row>
    <row r="677" spans="11:11" ht="14.25" customHeight="1">
      <c r="K677" s="47"/>
    </row>
    <row r="678" spans="11:11" ht="14.25" customHeight="1">
      <c r="K678" s="47"/>
    </row>
    <row r="679" spans="11:11" ht="14.25" customHeight="1">
      <c r="K679" s="47"/>
    </row>
    <row r="680" spans="11:11" ht="14.25" customHeight="1">
      <c r="K680" s="47"/>
    </row>
    <row r="681" spans="11:11" ht="14.25" customHeight="1">
      <c r="K681" s="47"/>
    </row>
    <row r="682" spans="11:11" ht="14.25" customHeight="1">
      <c r="K682" s="47"/>
    </row>
    <row r="683" spans="11:11" ht="14.25" customHeight="1">
      <c r="K683" s="47"/>
    </row>
    <row r="684" spans="11:11" ht="14.25" customHeight="1">
      <c r="K684" s="47"/>
    </row>
    <row r="685" spans="11:11" ht="14.25" customHeight="1">
      <c r="K685" s="47"/>
    </row>
    <row r="686" spans="11:11" ht="14.25" customHeight="1">
      <c r="K686" s="47"/>
    </row>
    <row r="687" spans="11:11" ht="14.25" customHeight="1">
      <c r="K687" s="47"/>
    </row>
    <row r="688" spans="11:11" ht="14.25" customHeight="1">
      <c r="K688" s="47"/>
    </row>
    <row r="689" spans="11:11" ht="14.25" customHeight="1">
      <c r="K689" s="47"/>
    </row>
    <row r="690" spans="11:11" ht="14.25" customHeight="1">
      <c r="K690" s="47"/>
    </row>
    <row r="691" spans="11:11" ht="14.25" customHeight="1">
      <c r="K691" s="47"/>
    </row>
    <row r="692" spans="11:11" ht="14.25" customHeight="1">
      <c r="K692" s="47"/>
    </row>
    <row r="693" spans="11:11" ht="14.25" customHeight="1">
      <c r="K693" s="47"/>
    </row>
    <row r="694" spans="11:11" ht="14.25" customHeight="1">
      <c r="K694" s="47"/>
    </row>
    <row r="695" spans="11:11" ht="14.25" customHeight="1">
      <c r="K695" s="47"/>
    </row>
    <row r="696" spans="11:11" ht="14.25" customHeight="1">
      <c r="K696" s="47"/>
    </row>
    <row r="697" spans="11:11" ht="14.25" customHeight="1">
      <c r="K697" s="47"/>
    </row>
    <row r="698" spans="11:11" ht="14.25" customHeight="1">
      <c r="K698" s="47"/>
    </row>
    <row r="699" spans="11:11" ht="14.25" customHeight="1">
      <c r="K699" s="47"/>
    </row>
    <row r="700" spans="11:11" ht="14.25" customHeight="1">
      <c r="K700" s="47"/>
    </row>
    <row r="701" spans="11:11" ht="14.25" customHeight="1">
      <c r="K701" s="47"/>
    </row>
    <row r="702" spans="11:11" ht="14.25" customHeight="1">
      <c r="K702" s="47"/>
    </row>
    <row r="703" spans="11:11" ht="14.25" customHeight="1">
      <c r="K703" s="47"/>
    </row>
    <row r="704" spans="11:11" ht="14.25" customHeight="1">
      <c r="K704" s="47"/>
    </row>
    <row r="705" spans="11:11" ht="14.25" customHeight="1">
      <c r="K705" s="47"/>
    </row>
    <row r="706" spans="11:11" ht="14.25" customHeight="1">
      <c r="K706" s="47"/>
    </row>
    <row r="707" spans="11:11" ht="14.25" customHeight="1">
      <c r="K707" s="47"/>
    </row>
    <row r="708" spans="11:11" ht="14.25" customHeight="1">
      <c r="K708" s="47"/>
    </row>
    <row r="709" spans="11:11" ht="14.25" customHeight="1">
      <c r="K709" s="47"/>
    </row>
    <row r="710" spans="11:11" ht="14.25" customHeight="1">
      <c r="K710" s="47"/>
    </row>
    <row r="711" spans="11:11" ht="14.25" customHeight="1">
      <c r="K711" s="47"/>
    </row>
    <row r="712" spans="11:11" ht="14.25" customHeight="1">
      <c r="K712" s="47"/>
    </row>
    <row r="713" spans="11:11" ht="14.25" customHeight="1">
      <c r="K713" s="47"/>
    </row>
    <row r="714" spans="11:11" ht="14.25" customHeight="1">
      <c r="K714" s="47"/>
    </row>
    <row r="715" spans="11:11" ht="14.25" customHeight="1">
      <c r="K715" s="47"/>
    </row>
    <row r="716" spans="11:11" ht="14.25" customHeight="1">
      <c r="K716" s="47"/>
    </row>
    <row r="717" spans="11:11" ht="14.25" customHeight="1">
      <c r="K717" s="47"/>
    </row>
    <row r="718" spans="11:11" ht="14.25" customHeight="1">
      <c r="K718" s="47"/>
    </row>
    <row r="719" spans="11:11" ht="14.25" customHeight="1">
      <c r="K719" s="47"/>
    </row>
    <row r="720" spans="11:11" ht="14.25" customHeight="1">
      <c r="K720" s="47"/>
    </row>
    <row r="721" spans="11:11" ht="14.25" customHeight="1">
      <c r="K721" s="47"/>
    </row>
    <row r="722" spans="11:11" ht="14.25" customHeight="1">
      <c r="K722" s="47"/>
    </row>
    <row r="723" spans="11:11" ht="14.25" customHeight="1">
      <c r="K723" s="47"/>
    </row>
    <row r="724" spans="11:11" ht="14.25" customHeight="1">
      <c r="K724" s="47"/>
    </row>
    <row r="725" spans="11:11" ht="14.25" customHeight="1">
      <c r="K725" s="47"/>
    </row>
    <row r="726" spans="11:11" ht="14.25" customHeight="1">
      <c r="K726" s="47"/>
    </row>
    <row r="727" spans="11:11" ht="14.25" customHeight="1">
      <c r="K727" s="47"/>
    </row>
    <row r="728" spans="11:11" ht="14.25" customHeight="1">
      <c r="K728" s="47"/>
    </row>
    <row r="729" spans="11:11" ht="14.25" customHeight="1">
      <c r="K729" s="47"/>
    </row>
    <row r="730" spans="11:11" ht="14.25" customHeight="1">
      <c r="K730" s="47"/>
    </row>
    <row r="731" spans="11:11" ht="14.25" customHeight="1">
      <c r="K731" s="47"/>
    </row>
    <row r="732" spans="11:11" ht="14.25" customHeight="1">
      <c r="K732" s="47"/>
    </row>
    <row r="733" spans="11:11" ht="14.25" customHeight="1">
      <c r="K733" s="47"/>
    </row>
    <row r="734" spans="11:11" ht="14.25" customHeight="1">
      <c r="K734" s="47"/>
    </row>
    <row r="735" spans="11:11" ht="14.25" customHeight="1">
      <c r="K735" s="47"/>
    </row>
    <row r="736" spans="11:11" ht="14.25" customHeight="1">
      <c r="K736" s="47"/>
    </row>
    <row r="737" spans="11:11" ht="14.25" customHeight="1">
      <c r="K737" s="47"/>
    </row>
    <row r="738" spans="11:11" ht="14.25" customHeight="1">
      <c r="K738" s="47"/>
    </row>
    <row r="739" spans="11:11" ht="14.25" customHeight="1">
      <c r="K739" s="47"/>
    </row>
    <row r="740" spans="11:11" ht="14.25" customHeight="1">
      <c r="K740" s="47"/>
    </row>
    <row r="741" spans="11:11" ht="14.25" customHeight="1">
      <c r="K741" s="47"/>
    </row>
    <row r="742" spans="11:11" ht="14.25" customHeight="1">
      <c r="K742" s="47"/>
    </row>
    <row r="743" spans="11:11" ht="14.25" customHeight="1">
      <c r="K743" s="47"/>
    </row>
    <row r="744" spans="11:11" ht="14.25" customHeight="1">
      <c r="K744" s="47"/>
    </row>
    <row r="745" spans="11:11" ht="14.25" customHeight="1">
      <c r="K745" s="47"/>
    </row>
    <row r="746" spans="11:11" ht="14.25" customHeight="1">
      <c r="K746" s="47"/>
    </row>
    <row r="747" spans="11:11" ht="14.25" customHeight="1">
      <c r="K747" s="47"/>
    </row>
    <row r="748" spans="11:11" ht="14.25" customHeight="1">
      <c r="K748" s="47"/>
    </row>
    <row r="749" spans="11:11" ht="14.25" customHeight="1">
      <c r="K749" s="47"/>
    </row>
    <row r="750" spans="11:11" ht="14.25" customHeight="1">
      <c r="K750" s="47"/>
    </row>
    <row r="751" spans="11:11" ht="14.25" customHeight="1">
      <c r="K751" s="47"/>
    </row>
    <row r="752" spans="11:11" ht="14.25" customHeight="1">
      <c r="K752" s="47"/>
    </row>
    <row r="753" spans="11:11" ht="14.25" customHeight="1">
      <c r="K753" s="47"/>
    </row>
    <row r="754" spans="11:11" ht="14.25" customHeight="1">
      <c r="K754" s="47"/>
    </row>
    <row r="755" spans="11:11" ht="14.25" customHeight="1">
      <c r="K755" s="47"/>
    </row>
    <row r="756" spans="11:11" ht="14.25" customHeight="1">
      <c r="K756" s="47"/>
    </row>
    <row r="757" spans="11:11" ht="14.25" customHeight="1">
      <c r="K757" s="47"/>
    </row>
    <row r="758" spans="11:11" ht="14.25" customHeight="1">
      <c r="K758" s="47"/>
    </row>
    <row r="759" spans="11:11" ht="14.25" customHeight="1">
      <c r="K759" s="47"/>
    </row>
    <row r="760" spans="11:11" ht="14.25" customHeight="1">
      <c r="K760" s="47"/>
    </row>
    <row r="761" spans="11:11" ht="14.25" customHeight="1">
      <c r="K761" s="47"/>
    </row>
    <row r="762" spans="11:11" ht="14.25" customHeight="1">
      <c r="K762" s="47"/>
    </row>
    <row r="763" spans="11:11" ht="14.25" customHeight="1">
      <c r="K763" s="47"/>
    </row>
    <row r="764" spans="11:11" ht="14.25" customHeight="1">
      <c r="K764" s="47"/>
    </row>
    <row r="765" spans="11:11" ht="14.25" customHeight="1">
      <c r="K765" s="47"/>
    </row>
    <row r="766" spans="11:11" ht="14.25" customHeight="1">
      <c r="K766" s="47"/>
    </row>
    <row r="767" spans="11:11" ht="14.25" customHeight="1">
      <c r="K767" s="47"/>
    </row>
    <row r="768" spans="11:11" ht="14.25" customHeight="1">
      <c r="K768" s="47"/>
    </row>
    <row r="769" spans="11:11" ht="14.25" customHeight="1">
      <c r="K769" s="47"/>
    </row>
    <row r="770" spans="11:11" ht="14.25" customHeight="1">
      <c r="K770" s="47"/>
    </row>
    <row r="771" spans="11:11" ht="14.25" customHeight="1">
      <c r="K771" s="47"/>
    </row>
    <row r="772" spans="11:11" ht="14.25" customHeight="1">
      <c r="K772" s="47"/>
    </row>
    <row r="773" spans="11:11" ht="14.25" customHeight="1">
      <c r="K773" s="47"/>
    </row>
    <row r="774" spans="11:11" ht="14.25" customHeight="1">
      <c r="K774" s="47"/>
    </row>
    <row r="775" spans="11:11" ht="14.25" customHeight="1">
      <c r="K775" s="47"/>
    </row>
    <row r="776" spans="11:11" ht="14.25" customHeight="1">
      <c r="K776" s="47"/>
    </row>
    <row r="777" spans="11:11" ht="14.25" customHeight="1">
      <c r="K777" s="47"/>
    </row>
    <row r="778" spans="11:11" ht="14.25" customHeight="1">
      <c r="K778" s="47"/>
    </row>
    <row r="779" spans="11:11" ht="14.25" customHeight="1">
      <c r="K779" s="47"/>
    </row>
    <row r="780" spans="11:11" ht="14.25" customHeight="1">
      <c r="K780" s="47"/>
    </row>
    <row r="781" spans="11:11" ht="14.25" customHeight="1">
      <c r="K781" s="47"/>
    </row>
    <row r="782" spans="11:11" ht="14.25" customHeight="1">
      <c r="K782" s="47"/>
    </row>
    <row r="783" spans="11:11" ht="14.25" customHeight="1">
      <c r="K783" s="47"/>
    </row>
    <row r="784" spans="11:11" ht="14.25" customHeight="1">
      <c r="K784" s="47"/>
    </row>
    <row r="785" spans="11:11" ht="14.25" customHeight="1">
      <c r="K785" s="47"/>
    </row>
    <row r="786" spans="11:11" ht="14.25" customHeight="1">
      <c r="K786" s="47"/>
    </row>
    <row r="787" spans="11:11" ht="14.25" customHeight="1">
      <c r="K787" s="47"/>
    </row>
    <row r="788" spans="11:11" ht="14.25" customHeight="1">
      <c r="K788" s="47"/>
    </row>
    <row r="789" spans="11:11" ht="14.25" customHeight="1">
      <c r="K789" s="47"/>
    </row>
    <row r="790" spans="11:11" ht="14.25" customHeight="1">
      <c r="K790" s="47"/>
    </row>
    <row r="791" spans="11:11" ht="14.25" customHeight="1">
      <c r="K791" s="47"/>
    </row>
    <row r="792" spans="11:11" ht="14.25" customHeight="1">
      <c r="K792" s="47"/>
    </row>
    <row r="793" spans="11:11" ht="14.25" customHeight="1">
      <c r="K793" s="47"/>
    </row>
    <row r="794" spans="11:11" ht="14.25" customHeight="1">
      <c r="K794" s="47"/>
    </row>
    <row r="795" spans="11:11" ht="14.25" customHeight="1">
      <c r="K795" s="47"/>
    </row>
    <row r="796" spans="11:11" ht="14.25" customHeight="1">
      <c r="K796" s="47"/>
    </row>
    <row r="797" spans="11:11" ht="14.25" customHeight="1">
      <c r="K797" s="47"/>
    </row>
    <row r="798" spans="11:11" ht="14.25" customHeight="1">
      <c r="K798" s="47"/>
    </row>
    <row r="799" spans="11:11" ht="14.25" customHeight="1">
      <c r="K799" s="47"/>
    </row>
    <row r="800" spans="11:11" ht="14.25" customHeight="1">
      <c r="K800" s="47"/>
    </row>
    <row r="801" spans="11:11" ht="14.25" customHeight="1">
      <c r="K801" s="47"/>
    </row>
    <row r="802" spans="11:11" ht="14.25" customHeight="1">
      <c r="K802" s="47"/>
    </row>
    <row r="803" spans="11:11" ht="14.25" customHeight="1">
      <c r="K803" s="47"/>
    </row>
    <row r="804" spans="11:11" ht="14.25" customHeight="1">
      <c r="K804" s="47"/>
    </row>
    <row r="805" spans="11:11" ht="14.25" customHeight="1">
      <c r="K805" s="47"/>
    </row>
    <row r="806" spans="11:11" ht="14.25" customHeight="1">
      <c r="K806" s="47"/>
    </row>
    <row r="807" spans="11:11" ht="14.25" customHeight="1">
      <c r="K807" s="47"/>
    </row>
    <row r="808" spans="11:11" ht="14.25" customHeight="1">
      <c r="K808" s="47"/>
    </row>
    <row r="809" spans="11:11" ht="14.25" customHeight="1">
      <c r="K809" s="47"/>
    </row>
    <row r="810" spans="11:11" ht="14.25" customHeight="1">
      <c r="K810" s="47"/>
    </row>
    <row r="811" spans="11:11" ht="14.25" customHeight="1">
      <c r="K811" s="47"/>
    </row>
    <row r="812" spans="11:11" ht="14.25" customHeight="1">
      <c r="K812" s="47"/>
    </row>
    <row r="813" spans="11:11" ht="14.25" customHeight="1">
      <c r="K813" s="47"/>
    </row>
    <row r="814" spans="11:11" ht="14.25" customHeight="1">
      <c r="K814" s="47"/>
    </row>
    <row r="815" spans="11:11" ht="14.25" customHeight="1">
      <c r="K815" s="47"/>
    </row>
    <row r="816" spans="11:11" ht="14.25" customHeight="1">
      <c r="K816" s="47"/>
    </row>
    <row r="817" spans="11:11" ht="14.25" customHeight="1">
      <c r="K817" s="47"/>
    </row>
    <row r="818" spans="11:11" ht="14.25" customHeight="1">
      <c r="K818" s="47"/>
    </row>
    <row r="819" spans="11:11" ht="14.25" customHeight="1">
      <c r="K819" s="47"/>
    </row>
    <row r="820" spans="11:11" ht="14.25" customHeight="1">
      <c r="K820" s="47"/>
    </row>
    <row r="821" spans="11:11" ht="14.25" customHeight="1">
      <c r="K821" s="47"/>
    </row>
    <row r="822" spans="11:11" ht="14.25" customHeight="1">
      <c r="K822" s="47"/>
    </row>
    <row r="823" spans="11:11" ht="14.25" customHeight="1">
      <c r="K823" s="47"/>
    </row>
    <row r="824" spans="11:11" ht="14.25" customHeight="1">
      <c r="K824" s="47"/>
    </row>
    <row r="825" spans="11:11" ht="14.25" customHeight="1">
      <c r="K825" s="47"/>
    </row>
    <row r="826" spans="11:11" ht="14.25" customHeight="1">
      <c r="K826" s="47"/>
    </row>
    <row r="827" spans="11:11" ht="14.25" customHeight="1">
      <c r="K827" s="47"/>
    </row>
    <row r="828" spans="11:11" ht="14.25" customHeight="1">
      <c r="K828" s="47"/>
    </row>
    <row r="829" spans="11:11" ht="14.25" customHeight="1">
      <c r="K829" s="47"/>
    </row>
    <row r="830" spans="11:11" ht="14.25" customHeight="1">
      <c r="K830" s="47"/>
    </row>
    <row r="831" spans="11:11" ht="14.25" customHeight="1">
      <c r="K831" s="47"/>
    </row>
    <row r="832" spans="11:11" ht="14.25" customHeight="1">
      <c r="K832" s="47"/>
    </row>
    <row r="833" spans="11:11" ht="14.25" customHeight="1">
      <c r="K833" s="47"/>
    </row>
    <row r="834" spans="11:11" ht="14.25" customHeight="1">
      <c r="K834" s="47"/>
    </row>
    <row r="835" spans="11:11" ht="14.25" customHeight="1">
      <c r="K835" s="47"/>
    </row>
    <row r="836" spans="11:11" ht="14.25" customHeight="1">
      <c r="K836" s="47"/>
    </row>
    <row r="837" spans="11:11" ht="14.25" customHeight="1">
      <c r="K837" s="47"/>
    </row>
    <row r="838" spans="11:11" ht="14.25" customHeight="1">
      <c r="K838" s="47"/>
    </row>
    <row r="839" spans="11:11" ht="14.25" customHeight="1">
      <c r="K839" s="47"/>
    </row>
    <row r="840" spans="11:11" ht="14.25" customHeight="1">
      <c r="K840" s="47"/>
    </row>
    <row r="841" spans="11:11" ht="14.25" customHeight="1">
      <c r="K841" s="47"/>
    </row>
    <row r="842" spans="11:11" ht="14.25" customHeight="1">
      <c r="K842" s="47"/>
    </row>
    <row r="843" spans="11:11" ht="14.25" customHeight="1">
      <c r="K843" s="47"/>
    </row>
    <row r="844" spans="11:11" ht="14.25" customHeight="1">
      <c r="K844" s="47"/>
    </row>
    <row r="845" spans="11:11" ht="14.25" customHeight="1">
      <c r="K845" s="47"/>
    </row>
    <row r="846" spans="11:11" ht="14.25" customHeight="1">
      <c r="K846" s="47"/>
    </row>
    <row r="847" spans="11:11" ht="14.25" customHeight="1">
      <c r="K847" s="47"/>
    </row>
    <row r="848" spans="11:11" ht="14.25" customHeight="1">
      <c r="K848" s="47"/>
    </row>
    <row r="849" spans="11:11" ht="14.25" customHeight="1">
      <c r="K849" s="47"/>
    </row>
    <row r="850" spans="11:11" ht="14.25" customHeight="1">
      <c r="K850" s="47"/>
    </row>
    <row r="851" spans="11:11" ht="14.25" customHeight="1">
      <c r="K851" s="47"/>
    </row>
    <row r="852" spans="11:11" ht="14.25" customHeight="1">
      <c r="K852" s="47"/>
    </row>
    <row r="853" spans="11:11" ht="14.25" customHeight="1">
      <c r="K853" s="47"/>
    </row>
    <row r="854" spans="11:11" ht="14.25" customHeight="1">
      <c r="K854" s="47"/>
    </row>
    <row r="855" spans="11:11" ht="14.25" customHeight="1">
      <c r="K855" s="47"/>
    </row>
    <row r="856" spans="11:11" ht="14.25" customHeight="1">
      <c r="K856" s="47"/>
    </row>
    <row r="857" spans="11:11" ht="14.25" customHeight="1">
      <c r="K857" s="47"/>
    </row>
    <row r="858" spans="11:11" ht="14.25" customHeight="1">
      <c r="K858" s="47"/>
    </row>
    <row r="859" spans="11:11" ht="14.25" customHeight="1">
      <c r="K859" s="47"/>
    </row>
    <row r="860" spans="11:11" ht="14.25" customHeight="1">
      <c r="K860" s="47"/>
    </row>
    <row r="861" spans="11:11" ht="14.25" customHeight="1">
      <c r="K861" s="47"/>
    </row>
    <row r="862" spans="11:11" ht="14.25" customHeight="1">
      <c r="K862" s="47"/>
    </row>
    <row r="863" spans="11:11" ht="14.25" customHeight="1">
      <c r="K863" s="47"/>
    </row>
    <row r="864" spans="11:11" ht="14.25" customHeight="1">
      <c r="K864" s="47"/>
    </row>
    <row r="865" spans="11:11" ht="14.25" customHeight="1">
      <c r="K865" s="47"/>
    </row>
    <row r="866" spans="11:11" ht="14.25" customHeight="1">
      <c r="K866" s="47"/>
    </row>
    <row r="867" spans="11:11" ht="14.25" customHeight="1">
      <c r="K867" s="47"/>
    </row>
    <row r="868" spans="11:11" ht="14.25" customHeight="1">
      <c r="K868" s="47"/>
    </row>
    <row r="869" spans="11:11" ht="14.25" customHeight="1">
      <c r="K869" s="47"/>
    </row>
    <row r="870" spans="11:11" ht="14.25" customHeight="1">
      <c r="K870" s="47"/>
    </row>
    <row r="871" spans="11:11" ht="14.25" customHeight="1">
      <c r="K871" s="47"/>
    </row>
    <row r="872" spans="11:11" ht="14.25" customHeight="1">
      <c r="K872" s="47"/>
    </row>
    <row r="873" spans="11:11" ht="14.25" customHeight="1">
      <c r="K873" s="47"/>
    </row>
    <row r="874" spans="11:11" ht="14.25" customHeight="1">
      <c r="K874" s="47"/>
    </row>
    <row r="875" spans="11:11" ht="14.25" customHeight="1">
      <c r="K875" s="47"/>
    </row>
    <row r="876" spans="11:11" ht="14.25" customHeight="1">
      <c r="K876" s="47"/>
    </row>
    <row r="877" spans="11:11" ht="14.25" customHeight="1">
      <c r="K877" s="47"/>
    </row>
    <row r="878" spans="11:11" ht="14.25" customHeight="1">
      <c r="K878" s="47"/>
    </row>
    <row r="879" spans="11:11" ht="14.25" customHeight="1">
      <c r="K879" s="47"/>
    </row>
    <row r="880" spans="11:11" ht="14.25" customHeight="1">
      <c r="K880" s="47"/>
    </row>
    <row r="881" spans="11:11" ht="14.25" customHeight="1">
      <c r="K881" s="47"/>
    </row>
    <row r="882" spans="11:11" ht="14.25" customHeight="1">
      <c r="K882" s="47"/>
    </row>
    <row r="883" spans="11:11" ht="14.25" customHeight="1">
      <c r="K883" s="47"/>
    </row>
    <row r="884" spans="11:11" ht="14.25" customHeight="1">
      <c r="K884" s="47"/>
    </row>
    <row r="885" spans="11:11" ht="14.25" customHeight="1">
      <c r="K885" s="47"/>
    </row>
    <row r="886" spans="11:11" ht="14.25" customHeight="1">
      <c r="K886" s="47"/>
    </row>
    <row r="887" spans="11:11" ht="14.25" customHeight="1">
      <c r="K887" s="47"/>
    </row>
    <row r="888" spans="11:11" ht="14.25" customHeight="1">
      <c r="K888" s="47"/>
    </row>
    <row r="889" spans="11:11" ht="14.25" customHeight="1">
      <c r="K889" s="47"/>
    </row>
    <row r="890" spans="11:11" ht="14.25" customHeight="1">
      <c r="K890" s="47"/>
    </row>
    <row r="891" spans="11:11" ht="14.25" customHeight="1">
      <c r="K891" s="47"/>
    </row>
    <row r="892" spans="11:11" ht="14.25" customHeight="1">
      <c r="K892" s="47"/>
    </row>
    <row r="893" spans="11:11" ht="14.25" customHeight="1">
      <c r="K893" s="47"/>
    </row>
    <row r="894" spans="11:11" ht="14.25" customHeight="1">
      <c r="K894" s="47"/>
    </row>
    <row r="895" spans="11:11" ht="14.25" customHeight="1">
      <c r="K895" s="47"/>
    </row>
    <row r="896" spans="11:11" ht="14.25" customHeight="1">
      <c r="K896" s="47"/>
    </row>
    <row r="897" spans="11:11" ht="14.25" customHeight="1">
      <c r="K897" s="47"/>
    </row>
    <row r="898" spans="11:11" ht="14.25" customHeight="1">
      <c r="K898" s="47"/>
    </row>
    <row r="899" spans="11:11" ht="14.25" customHeight="1">
      <c r="K899" s="47"/>
    </row>
    <row r="900" spans="11:11" ht="14.25" customHeight="1">
      <c r="K900" s="47"/>
    </row>
    <row r="901" spans="11:11" ht="14.25" customHeight="1">
      <c r="K901" s="47"/>
    </row>
    <row r="902" spans="11:11" ht="14.25" customHeight="1">
      <c r="K902" s="47"/>
    </row>
    <row r="903" spans="11:11" ht="14.25" customHeight="1">
      <c r="K903" s="47"/>
    </row>
    <row r="904" spans="11:11" ht="14.25" customHeight="1">
      <c r="K904" s="47"/>
    </row>
    <row r="905" spans="11:11" ht="14.25" customHeight="1">
      <c r="K905" s="47"/>
    </row>
    <row r="906" spans="11:11" ht="14.25" customHeight="1">
      <c r="K906" s="47"/>
    </row>
    <row r="907" spans="11:11" ht="14.25" customHeight="1">
      <c r="K907" s="47"/>
    </row>
    <row r="908" spans="11:11" ht="14.25" customHeight="1">
      <c r="K908" s="47"/>
    </row>
    <row r="909" spans="11:11" ht="14.25" customHeight="1">
      <c r="K909" s="47"/>
    </row>
    <row r="910" spans="11:11" ht="14.25" customHeight="1">
      <c r="K910" s="47"/>
    </row>
    <row r="911" spans="11:11" ht="14.25" customHeight="1">
      <c r="K911" s="47"/>
    </row>
    <row r="912" spans="11:11" ht="14.25" customHeight="1">
      <c r="K912" s="47"/>
    </row>
    <row r="913" spans="11:11" ht="14.25" customHeight="1">
      <c r="K913" s="47"/>
    </row>
    <row r="914" spans="11:11" ht="14.25" customHeight="1">
      <c r="K914" s="47"/>
    </row>
    <row r="915" spans="11:11" ht="14.25" customHeight="1">
      <c r="K915" s="47"/>
    </row>
    <row r="916" spans="11:11" ht="14.25" customHeight="1">
      <c r="K916" s="47"/>
    </row>
    <row r="917" spans="11:11" ht="14.25" customHeight="1">
      <c r="K917" s="47"/>
    </row>
    <row r="918" spans="11:11" ht="14.25" customHeight="1">
      <c r="K918" s="47"/>
    </row>
    <row r="919" spans="11:11" ht="14.25" customHeight="1">
      <c r="K919" s="47"/>
    </row>
    <row r="920" spans="11:11" ht="14.25" customHeight="1">
      <c r="K920" s="47"/>
    </row>
    <row r="921" spans="11:11" ht="14.25" customHeight="1">
      <c r="K921" s="47"/>
    </row>
    <row r="922" spans="11:11" ht="14.25" customHeight="1">
      <c r="K922" s="47"/>
    </row>
    <row r="923" spans="11:11" ht="14.25" customHeight="1">
      <c r="K923" s="47"/>
    </row>
    <row r="924" spans="11:11" ht="14.25" customHeight="1">
      <c r="K924" s="47"/>
    </row>
    <row r="925" spans="11:11" ht="14.25" customHeight="1">
      <c r="K925" s="47"/>
    </row>
    <row r="926" spans="11:11" ht="14.25" customHeight="1">
      <c r="K926" s="47"/>
    </row>
    <row r="927" spans="11:11" ht="14.25" customHeight="1">
      <c r="K927" s="47"/>
    </row>
    <row r="928" spans="11:11" ht="14.25" customHeight="1">
      <c r="K928" s="47"/>
    </row>
    <row r="929" spans="11:11" ht="14.25" customHeight="1">
      <c r="K929" s="47"/>
    </row>
    <row r="930" spans="11:11" ht="14.25" customHeight="1">
      <c r="K930" s="47"/>
    </row>
    <row r="931" spans="11:11" ht="14.25" customHeight="1">
      <c r="K931" s="47"/>
    </row>
    <row r="932" spans="11:11" ht="14.25" customHeight="1">
      <c r="K932" s="47"/>
    </row>
    <row r="933" spans="11:11" ht="14.25" customHeight="1">
      <c r="K933" s="47"/>
    </row>
    <row r="934" spans="11:11" ht="14.25" customHeight="1">
      <c r="K934" s="47"/>
    </row>
    <row r="935" spans="11:11" ht="14.25" customHeight="1">
      <c r="K935" s="47"/>
    </row>
    <row r="936" spans="11:11" ht="14.25" customHeight="1">
      <c r="K936" s="47"/>
    </row>
    <row r="937" spans="11:11" ht="14.25" customHeight="1">
      <c r="K937" s="47"/>
    </row>
    <row r="938" spans="11:11" ht="14.25" customHeight="1">
      <c r="K938" s="47"/>
    </row>
    <row r="939" spans="11:11" ht="14.25" customHeight="1">
      <c r="K939" s="47"/>
    </row>
    <row r="940" spans="11:11" ht="14.25" customHeight="1">
      <c r="K940" s="47"/>
    </row>
    <row r="941" spans="11:11" ht="14.25" customHeight="1">
      <c r="K941" s="47"/>
    </row>
    <row r="942" spans="11:11" ht="14.25" customHeight="1">
      <c r="K942" s="47"/>
    </row>
    <row r="943" spans="11:11" ht="14.25" customHeight="1">
      <c r="K943" s="47"/>
    </row>
    <row r="944" spans="11:11" ht="14.25" customHeight="1">
      <c r="K944" s="47"/>
    </row>
    <row r="945" spans="11:11" ht="14.25" customHeight="1">
      <c r="K945" s="47"/>
    </row>
    <row r="946" spans="11:11" ht="14.25" customHeight="1">
      <c r="K946" s="47"/>
    </row>
    <row r="947" spans="11:11" ht="14.25" customHeight="1">
      <c r="K947" s="47"/>
    </row>
    <row r="948" spans="11:11" ht="14.25" customHeight="1">
      <c r="K948" s="47"/>
    </row>
    <row r="949" spans="11:11" ht="14.25" customHeight="1">
      <c r="K949" s="47"/>
    </row>
    <row r="950" spans="11:11" ht="14.25" customHeight="1">
      <c r="K950" s="47"/>
    </row>
    <row r="951" spans="11:11" ht="14.25" customHeight="1">
      <c r="K951" s="47"/>
    </row>
    <row r="952" spans="11:11" ht="14.25" customHeight="1">
      <c r="K952" s="47"/>
    </row>
    <row r="953" spans="11:11" ht="14.25" customHeight="1">
      <c r="K953" s="47"/>
    </row>
    <row r="954" spans="11:11" ht="14.25" customHeight="1">
      <c r="K954" s="47"/>
    </row>
    <row r="955" spans="11:11" ht="14.25" customHeight="1">
      <c r="K955" s="47"/>
    </row>
    <row r="956" spans="11:11" ht="14.25" customHeight="1">
      <c r="K956" s="47"/>
    </row>
    <row r="957" spans="11:11" ht="14.25" customHeight="1">
      <c r="K957" s="47"/>
    </row>
    <row r="958" spans="11:11" ht="14.25" customHeight="1">
      <c r="K958" s="47"/>
    </row>
    <row r="959" spans="11:11" ht="14.25" customHeight="1">
      <c r="K959" s="47"/>
    </row>
    <row r="960" spans="11:11" ht="14.25" customHeight="1">
      <c r="K960" s="47"/>
    </row>
    <row r="961" spans="11:11" ht="14.25" customHeight="1">
      <c r="K961" s="47"/>
    </row>
    <row r="962" spans="11:11" ht="14.25" customHeight="1">
      <c r="K962" s="47"/>
    </row>
    <row r="963" spans="11:11" ht="14.25" customHeight="1">
      <c r="K963" s="47"/>
    </row>
    <row r="964" spans="11:11" ht="14.25" customHeight="1">
      <c r="K964" s="47"/>
    </row>
    <row r="965" spans="11:11" ht="14.25" customHeight="1">
      <c r="K965" s="47"/>
    </row>
    <row r="966" spans="11:11" ht="14.25" customHeight="1">
      <c r="K966" s="47"/>
    </row>
    <row r="967" spans="11:11" ht="14.25" customHeight="1">
      <c r="K967" s="47"/>
    </row>
    <row r="968" spans="11:11" ht="14.25" customHeight="1">
      <c r="K968" s="47"/>
    </row>
    <row r="969" spans="11:11" ht="14.25" customHeight="1">
      <c r="K969" s="47"/>
    </row>
    <row r="970" spans="11:11" ht="14.25" customHeight="1">
      <c r="K970" s="47"/>
    </row>
    <row r="971" spans="11:11" ht="14.25" customHeight="1">
      <c r="K971" s="47"/>
    </row>
    <row r="972" spans="11:11" ht="14.25" customHeight="1">
      <c r="K972" s="47"/>
    </row>
    <row r="973" spans="11:11" ht="14.25" customHeight="1">
      <c r="K973" s="47"/>
    </row>
    <row r="974" spans="11:11" ht="14.25" customHeight="1">
      <c r="K974" s="47"/>
    </row>
    <row r="975" spans="11:11" ht="14.25" customHeight="1">
      <c r="K975" s="47"/>
    </row>
    <row r="976" spans="11:11" ht="14.25" customHeight="1">
      <c r="K976" s="47"/>
    </row>
    <row r="977" spans="11:11" ht="14.25" customHeight="1">
      <c r="K977" s="47"/>
    </row>
    <row r="978" spans="11:11" ht="14.25" customHeight="1">
      <c r="K978" s="47"/>
    </row>
    <row r="979" spans="11:11" ht="14.25" customHeight="1">
      <c r="K979" s="47"/>
    </row>
    <row r="980" spans="11:11" ht="14.25" customHeight="1">
      <c r="K980" s="47"/>
    </row>
    <row r="981" spans="11:11" ht="14.25" customHeight="1">
      <c r="K981" s="47"/>
    </row>
    <row r="982" spans="11:11" ht="14.25" customHeight="1">
      <c r="K982" s="47"/>
    </row>
    <row r="983" spans="11:11" ht="14.25" customHeight="1">
      <c r="K983" s="47"/>
    </row>
    <row r="984" spans="11:11" ht="14.25" customHeight="1">
      <c r="K984" s="47"/>
    </row>
    <row r="985" spans="11:11" ht="14.25" customHeight="1">
      <c r="K985" s="47"/>
    </row>
    <row r="986" spans="11:11" ht="14.25" customHeight="1">
      <c r="K986" s="47"/>
    </row>
    <row r="987" spans="11:11" ht="14.25" customHeight="1">
      <c r="K987" s="47"/>
    </row>
    <row r="988" spans="11:11" ht="14.25" customHeight="1">
      <c r="K988" s="47"/>
    </row>
    <row r="989" spans="11:11" ht="14.25" customHeight="1">
      <c r="K989" s="47"/>
    </row>
    <row r="990" spans="11:11" ht="14.25" customHeight="1">
      <c r="K990" s="47"/>
    </row>
    <row r="991" spans="11:11" ht="14.25" customHeight="1">
      <c r="K991" s="47"/>
    </row>
    <row r="992" spans="11:11" ht="14.25" customHeight="1">
      <c r="K992" s="47"/>
    </row>
    <row r="993" spans="11:11" ht="14.25" customHeight="1">
      <c r="K993" s="47"/>
    </row>
    <row r="994" spans="11:11" ht="14.25" customHeight="1">
      <c r="K994" s="47"/>
    </row>
    <row r="995" spans="11:11" ht="14.25" customHeight="1">
      <c r="K995" s="47"/>
    </row>
    <row r="996" spans="11:11" ht="14.25" customHeight="1">
      <c r="K996" s="47"/>
    </row>
    <row r="997" spans="11:11" ht="14.25" customHeight="1">
      <c r="K997" s="47"/>
    </row>
    <row r="998" spans="11:11" ht="14.25" customHeight="1">
      <c r="K998" s="47"/>
    </row>
    <row r="999" spans="11:11" ht="14.25" customHeight="1">
      <c r="K999" s="47"/>
    </row>
    <row r="1000" spans="11:11" ht="14.25" customHeight="1">
      <c r="K1000" s="47"/>
    </row>
  </sheetData>
  <autoFilter ref="A1:L127" xr:uid="{00000000-0009-0000-0000-000000000000}"/>
  <pageMargins left="2.0866141732283467" right="0.70866141732283472" top="0.74803149606299213" bottom="0.74803149606299213" header="0" footer="0"/>
  <pageSetup paperSize="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1"/>
  <sheetViews>
    <sheetView workbookViewId="0">
      <pane ySplit="1" topLeftCell="A2" activePane="bottomLeft" state="frozen"/>
      <selection pane="bottomLeft" activeCell="H3" sqref="H3"/>
    </sheetView>
  </sheetViews>
  <sheetFormatPr defaultColWidth="14.453125" defaultRowHeight="15" customHeight="1"/>
  <cols>
    <col min="1" max="1" width="19" customWidth="1"/>
  </cols>
  <sheetData>
    <row r="1" spans="1:8">
      <c r="A1" s="102" t="s">
        <v>1020</v>
      </c>
      <c r="B1" s="49" t="s">
        <v>421</v>
      </c>
      <c r="C1" s="49" t="s">
        <v>422</v>
      </c>
      <c r="D1" s="49" t="s">
        <v>423</v>
      </c>
      <c r="E1" s="49" t="s">
        <v>424</v>
      </c>
      <c r="F1" s="49" t="s">
        <v>425</v>
      </c>
      <c r="G1" s="49" t="s">
        <v>426</v>
      </c>
      <c r="H1" s="5" t="s">
        <v>1021</v>
      </c>
    </row>
    <row r="2" spans="1:8">
      <c r="A2" s="5" t="str">
        <f t="shared" ref="A2:A21" si="0">$B2 &amp; IF(ISBLANK($C2),"", "-" &amp; $C2) &amp; IF(ISBLANK($D2),"", "-" &amp; $D2) &amp; IF(ISBLANK($E2),"", "-" &amp; $E2) &amp; IF(ISBLANK($F2),"", "-" &amp; $F2) &amp; IF(ISBLANK($G2),"", "-" &amp; $G2)</f>
        <v>CHO-BCH</v>
      </c>
      <c r="B2" s="215" t="s">
        <v>4224</v>
      </c>
      <c r="G2" s="215" t="s">
        <v>1629</v>
      </c>
      <c r="H2" s="5">
        <v>25</v>
      </c>
    </row>
    <row r="3" spans="1:8">
      <c r="A3" s="5" t="str">
        <f t="shared" si="0"/>
        <v>VSD-NVD</v>
      </c>
      <c r="B3" s="215" t="s">
        <v>3884</v>
      </c>
      <c r="G3" s="215" t="s">
        <v>2976</v>
      </c>
      <c r="H3" s="5">
        <v>20</v>
      </c>
    </row>
    <row r="4" spans="1:8">
      <c r="A4" s="5" t="str">
        <f t="shared" si="0"/>
        <v/>
      </c>
    </row>
    <row r="5" spans="1:8">
      <c r="A5" s="5" t="str">
        <f t="shared" si="0"/>
        <v/>
      </c>
    </row>
    <row r="6" spans="1:8">
      <c r="A6" s="5" t="str">
        <f t="shared" si="0"/>
        <v/>
      </c>
    </row>
    <row r="7" spans="1:8">
      <c r="A7" s="5" t="str">
        <f t="shared" si="0"/>
        <v/>
      </c>
    </row>
    <row r="8" spans="1:8">
      <c r="A8" s="5" t="str">
        <f t="shared" si="0"/>
        <v/>
      </c>
    </row>
    <row r="9" spans="1:8">
      <c r="A9" s="5" t="str">
        <f t="shared" si="0"/>
        <v/>
      </c>
    </row>
    <row r="10" spans="1:8">
      <c r="A10" s="5" t="str">
        <f t="shared" si="0"/>
        <v/>
      </c>
    </row>
    <row r="11" spans="1:8">
      <c r="A11" s="5" t="str">
        <f t="shared" si="0"/>
        <v/>
      </c>
    </row>
    <row r="12" spans="1:8">
      <c r="A12" s="5" t="str">
        <f t="shared" si="0"/>
        <v/>
      </c>
    </row>
    <row r="13" spans="1:8">
      <c r="A13" s="5" t="str">
        <f t="shared" si="0"/>
        <v/>
      </c>
    </row>
    <row r="14" spans="1:8">
      <c r="A14" s="5" t="str">
        <f t="shared" si="0"/>
        <v/>
      </c>
    </row>
    <row r="15" spans="1:8">
      <c r="A15" s="5" t="str">
        <f t="shared" si="0"/>
        <v/>
      </c>
    </row>
    <row r="16" spans="1:8">
      <c r="A16" s="5" t="str">
        <f t="shared" si="0"/>
        <v/>
      </c>
    </row>
    <row r="17" spans="1:1">
      <c r="A17" s="5" t="str">
        <f t="shared" si="0"/>
        <v/>
      </c>
    </row>
    <row r="18" spans="1:1">
      <c r="A18" s="5" t="str">
        <f t="shared" si="0"/>
        <v/>
      </c>
    </row>
    <row r="19" spans="1:1">
      <c r="A19" s="5" t="str">
        <f t="shared" si="0"/>
        <v/>
      </c>
    </row>
    <row r="20" spans="1:1">
      <c r="A20" s="5" t="str">
        <f t="shared" si="0"/>
        <v/>
      </c>
    </row>
    <row r="21" spans="1:1">
      <c r="A21" s="5" t="str">
        <f t="shared" si="0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175"/>
  <sheetViews>
    <sheetView tabSelected="1" topLeftCell="K1" workbookViewId="0">
      <pane ySplit="1" topLeftCell="A2" activePane="bottomLeft" state="frozen"/>
      <selection pane="bottomLeft" activeCell="V3" sqref="V3"/>
    </sheetView>
  </sheetViews>
  <sheetFormatPr defaultColWidth="14.453125" defaultRowHeight="15" customHeight="1"/>
  <cols>
    <col min="1" max="1" width="11.54296875" customWidth="1"/>
    <col min="2" max="2" width="23.26953125" customWidth="1"/>
    <col min="3" max="3" width="19.26953125" style="194" customWidth="1"/>
    <col min="4" max="4" width="13.26953125" customWidth="1"/>
    <col min="5" max="5" width="17.453125" style="235" customWidth="1"/>
    <col min="6" max="6" width="16.81640625" style="235" customWidth="1"/>
    <col min="7" max="7" width="13.26953125" customWidth="1"/>
    <col min="8" max="8" width="20.453125" customWidth="1"/>
    <col min="9" max="9" width="15.1796875" customWidth="1"/>
    <col min="10" max="10" width="13.26953125" customWidth="1"/>
    <col min="11" max="11" width="12" customWidth="1"/>
    <col min="12" max="12" width="10.453125" customWidth="1"/>
    <col min="13" max="13" width="11.453125" customWidth="1"/>
    <col min="14" max="14" width="13.54296875" customWidth="1"/>
    <col min="15" max="15" width="11.90625" customWidth="1"/>
    <col min="16" max="16" width="13" customWidth="1"/>
    <col min="17" max="18" width="11.6328125" customWidth="1"/>
    <col min="19" max="19" width="17.26953125" customWidth="1"/>
    <col min="20" max="20" width="20.36328125" style="195" customWidth="1"/>
    <col min="21" max="21" width="11.453125" customWidth="1"/>
    <col min="22" max="22" width="12.26953125" customWidth="1"/>
    <col min="23" max="23" width="11.08984375" customWidth="1"/>
    <col min="24" max="24" width="11.26953125" customWidth="1"/>
    <col min="25" max="25" width="10.7265625" customWidth="1"/>
    <col min="26" max="26" width="9.7265625" customWidth="1"/>
    <col min="27" max="27" width="10.36328125" customWidth="1"/>
    <col min="28" max="28" width="12" customWidth="1"/>
    <col min="29" max="29" width="10.1796875" customWidth="1"/>
    <col min="30" max="30" width="10.453125" customWidth="1"/>
    <col min="31" max="36" width="9.08984375" customWidth="1"/>
  </cols>
  <sheetData>
    <row r="1" spans="1:36" ht="14.25" customHeight="1">
      <c r="A1" s="216" t="s">
        <v>1247</v>
      </c>
      <c r="B1" s="198" t="s">
        <v>411</v>
      </c>
      <c r="C1" s="217" t="s">
        <v>412</v>
      </c>
      <c r="D1" s="198" t="s">
        <v>6</v>
      </c>
      <c r="E1" s="227" t="s">
        <v>413</v>
      </c>
      <c r="F1" s="227" t="s">
        <v>414</v>
      </c>
      <c r="G1" s="199" t="s">
        <v>12</v>
      </c>
      <c r="H1" s="199" t="s">
        <v>415</v>
      </c>
      <c r="I1" s="198" t="s">
        <v>416</v>
      </c>
      <c r="J1" s="198" t="s">
        <v>417</v>
      </c>
      <c r="K1" s="198" t="s">
        <v>418</v>
      </c>
      <c r="L1" s="200" t="s">
        <v>419</v>
      </c>
      <c r="M1" s="200" t="s">
        <v>420</v>
      </c>
      <c r="N1" s="201" t="s">
        <v>4230</v>
      </c>
      <c r="O1" s="201" t="s">
        <v>4231</v>
      </c>
      <c r="P1" s="201" t="s">
        <v>4232</v>
      </c>
      <c r="Q1" s="201" t="s">
        <v>4233</v>
      </c>
      <c r="R1" s="201" t="s">
        <v>4234</v>
      </c>
      <c r="S1" s="201" t="s">
        <v>4235</v>
      </c>
      <c r="T1" s="201" t="s">
        <v>4236</v>
      </c>
      <c r="U1" s="202" t="s">
        <v>4225</v>
      </c>
      <c r="V1" s="203" t="s">
        <v>4226</v>
      </c>
      <c r="W1" s="203" t="s">
        <v>4227</v>
      </c>
      <c r="X1" s="203" t="s">
        <v>4228</v>
      </c>
      <c r="Y1" s="203" t="s">
        <v>4229</v>
      </c>
      <c r="Z1" s="204" t="s">
        <v>431</v>
      </c>
      <c r="AA1" s="205" t="s">
        <v>1248</v>
      </c>
      <c r="AB1" s="206" t="s">
        <v>14</v>
      </c>
      <c r="AC1" s="206" t="s">
        <v>432</v>
      </c>
      <c r="AD1" s="207" t="s">
        <v>433</v>
      </c>
      <c r="AE1" s="48"/>
      <c r="AF1" s="48"/>
      <c r="AG1" s="48"/>
      <c r="AH1" s="48"/>
      <c r="AI1" s="48"/>
      <c r="AJ1" s="48"/>
    </row>
    <row r="2" spans="1:36" ht="14.25" customHeight="1">
      <c r="A2" s="51" t="s">
        <v>434</v>
      </c>
      <c r="B2" s="51" t="s">
        <v>102</v>
      </c>
      <c r="C2" s="218" t="s">
        <v>435</v>
      </c>
      <c r="D2" s="52" t="s">
        <v>28</v>
      </c>
      <c r="E2" s="228">
        <v>42583</v>
      </c>
      <c r="F2" s="228">
        <v>44408</v>
      </c>
      <c r="G2" s="52" t="s">
        <v>436</v>
      </c>
      <c r="H2" s="52" t="s">
        <v>437</v>
      </c>
      <c r="I2" s="52"/>
      <c r="J2" s="52" t="str">
        <f>IF(ISBLANK(B2),"",VLOOKUP(B2,Permits!$F$2:$O$127,10,FALSE))</f>
        <v>GA01T 8202</v>
      </c>
      <c r="K2" s="52" t="s">
        <v>16</v>
      </c>
      <c r="L2" s="51">
        <v>23</v>
      </c>
      <c r="M2" s="54">
        <v>9</v>
      </c>
      <c r="N2" s="193" t="s">
        <v>4224</v>
      </c>
      <c r="O2" s="55"/>
      <c r="P2" s="55"/>
      <c r="Q2" s="55"/>
      <c r="R2" s="55"/>
      <c r="S2" s="193" t="s">
        <v>1629</v>
      </c>
      <c r="T2" s="193" t="str">
        <f>_xlfn.IFNA(VLOOKUP(N2,Code2Loc,2,FALSE)
&amp; IF( OR( ISNA(O2), LEN(O2)=0), "",  "-" &amp; VLOOKUP(O2,Code2Loc,2,FALSE))
&amp; IF( OR( ISNA(P2), LEN(P2)=0), "",  "-" &amp; VLOOKUP(P2,Code2Loc,2,FALSE))
&amp; IF( OR( ISNA(Q2), LEN(Q2)=0), "",  "-" &amp; VLOOKUP(Q2,Code2Loc,2,FALSE))
&amp; IF( OR( ISNA(R2), LEN(R2)=0), "",  "-" &amp; VLOOKUP(R2,Code2Loc,2,FALSE))
&amp; IF( OR( ISNA(S2), LEN(S2)=0), "",  "-" &amp; VLOOKUP(S2,Code2Loc,2,FALSE)),"")</f>
        <v>Chorao-BICHOLIM</v>
      </c>
      <c r="U2" s="56">
        <v>0.27083333333333331</v>
      </c>
      <c r="V2" s="57"/>
      <c r="W2" s="57"/>
      <c r="X2" s="57"/>
      <c r="Y2" s="57"/>
      <c r="Z2" s="58">
        <f>IF(ISBLANK($U2), "", _xlfn.IFNA($U2 + _xlfn.IFNA( VLOOKUP($N2 &amp; IF(ISBLANK($O2),"", "-" &amp; $O2) &amp; IF(ISBLANK($P2),"", "-" &amp; $P2) &amp; IF(ISBLANK($Q2),"", "-" &amp; $Q2) &amp; IF(ISBLANK($R2),"", "-" &amp; $R2) &amp; IF(ISBLANK($S2),"", "-" &amp; $S2),TravelTime,8,FALSE), VLOOKUP($S2 &amp; IF(ISBLANK($R2),"", "-" &amp; $R2) &amp; IF(ISBLANK($Q2),"", "-" &amp; $Q2) &amp; IF(ISBLANK($P2),"", "-" &amp; $P2) &amp; IF(ISBLANK($O2),"", "-" &amp; $O2) &amp; IF(ISBLANK($N2),"", "-" &amp; $N2),TravelTime,8,FALSE)) / 1440, ""))</f>
        <v>0.28819444444444442</v>
      </c>
      <c r="AA2" s="59"/>
      <c r="AB2" s="52" t="str">
        <f>IF(AND(LEN(J2)&lt;&gt;0,LEN(B2)&lt;&gt;0),J2,AB562)</f>
        <v>GA01T 8202</v>
      </c>
      <c r="AC2" s="59"/>
      <c r="AD2" s="196"/>
      <c r="AE2" s="59"/>
      <c r="AF2" s="59"/>
      <c r="AG2" s="59"/>
      <c r="AH2" s="59"/>
      <c r="AI2" s="59"/>
      <c r="AJ2" s="59"/>
    </row>
    <row r="3" spans="1:36" ht="14.25" customHeight="1">
      <c r="A3" s="51"/>
      <c r="B3" s="51"/>
      <c r="C3" s="219"/>
      <c r="D3" s="53"/>
      <c r="E3" s="228"/>
      <c r="F3" s="228"/>
      <c r="G3" s="52"/>
      <c r="H3" s="52"/>
      <c r="I3" s="52"/>
      <c r="J3" s="52"/>
      <c r="K3" s="52"/>
      <c r="L3" s="60"/>
      <c r="M3" s="60"/>
      <c r="N3" s="193" t="s">
        <v>1629</v>
      </c>
      <c r="O3" s="55"/>
      <c r="P3" s="55"/>
      <c r="Q3" s="55"/>
      <c r="R3" s="55"/>
      <c r="S3" s="193" t="s">
        <v>4224</v>
      </c>
      <c r="T3" s="193" t="str">
        <f>_xlfn.IFNA(VLOOKUP(N3,Code2Loc,2,FALSE)
&amp; IF( OR( ISNA(O3), LEN(O3)=0), "",  "-" &amp; VLOOKUP(O3,Code2Loc,2,FALSE))
&amp; IF( OR( ISNA(P3), LEN(P3)=0), "",  "-" &amp; VLOOKUP(P3,Code2Loc,2,FALSE))
&amp; IF( OR( ISNA(Q3), LEN(Q3)=0), "",  "-" &amp; VLOOKUP(Q3,Code2Loc,2,FALSE))
&amp; IF( OR( ISNA(R3), LEN(R3)=0), "",  "-" &amp; VLOOKUP(R3,Code2Loc,2,FALSE))
&amp; IF( OR( ISNA(S3), LEN(S3)=0), "",  "-" &amp; VLOOKUP(S3,Code2Loc,2,FALSE)),"")</f>
        <v>BICHOLIM-Chorao</v>
      </c>
      <c r="U3" s="56">
        <v>0.29166666666666669</v>
      </c>
      <c r="V3" s="57"/>
      <c r="W3" s="57"/>
      <c r="X3" s="57"/>
      <c r="Y3" s="57"/>
      <c r="Z3" s="58">
        <f>IF(ISBLANK($U3), "", _xlfn.IFNA($U3 + _xlfn.IFNA( VLOOKUP($N3 &amp; IF(ISBLANK($O3),"", "-" &amp; $O3) &amp; IF(ISBLANK($P3),"", "-" &amp; $P3) &amp; IF(ISBLANK($Q3),"", "-" &amp; $Q3) &amp; IF(ISBLANK($R3),"", "-" &amp; $R3) &amp; IF(ISBLANK($S3),"", "-" &amp; $S3),TravelTime,8,FALSE), VLOOKUP($S3 &amp; IF(ISBLANK($R3),"", "-" &amp; $R3) &amp; IF(ISBLANK($Q3),"", "-" &amp; $Q3) &amp; IF(ISBLANK($P3),"", "-" &amp; $P3) &amp; IF(ISBLANK($O3),"", "-" &amp; $O3) &amp; IF(ISBLANK($N3),"", "-" &amp; $N3),TravelTime,8,FALSE)) / 1440, ""))</f>
        <v>0.30902777777777779</v>
      </c>
      <c r="AA3" s="59"/>
      <c r="AB3" s="52" t="str">
        <f t="shared" ref="AB3:AB11" si="0">IF(AND(LEN(J3)&lt;&gt;0,LEN(B3)&lt;&gt;0),J3,AB2)</f>
        <v>GA01T 8202</v>
      </c>
      <c r="AC3" s="59"/>
      <c r="AD3" s="196"/>
      <c r="AE3" s="59"/>
      <c r="AF3" s="59"/>
      <c r="AG3" s="59"/>
      <c r="AH3" s="59"/>
      <c r="AI3" s="59"/>
      <c r="AJ3" s="59"/>
    </row>
    <row r="4" spans="1:36" ht="14.25" customHeight="1">
      <c r="A4" s="51"/>
      <c r="B4" s="51"/>
      <c r="C4" s="219"/>
      <c r="D4" s="53"/>
      <c r="E4" s="228"/>
      <c r="F4" s="228"/>
      <c r="G4" s="52"/>
      <c r="H4" s="52"/>
      <c r="I4" s="52"/>
      <c r="J4" s="52"/>
      <c r="K4" s="52"/>
      <c r="L4" s="60"/>
      <c r="M4" s="60"/>
      <c r="N4" s="55" t="s">
        <v>440</v>
      </c>
      <c r="O4" s="55"/>
      <c r="P4" s="55"/>
      <c r="Q4" s="55"/>
      <c r="R4" s="55"/>
      <c r="S4" s="55" t="s">
        <v>439</v>
      </c>
      <c r="T4" s="193" t="str">
        <f>_xlfn.IFNA(VLOOKUP(N4,Code2Loc,2,FALSE)
&amp; IF( OR( ISNA(O4), LEN(O4)=0), "",  "-" &amp; VLOOKUP(O4,Code2Loc,2,FALSE))
&amp; IF( OR( ISNA(P4), LEN(P4)=0), "",  "-" &amp; VLOOKUP(P4,Code2Loc,2,FALSE))
&amp; IF( OR( ISNA(Q4), LEN(Q4)=0), "",  "-" &amp; VLOOKUP(Q4,Code2Loc,2,FALSE))
&amp; IF( OR( ISNA(R4), LEN(R4)=0), "",  "-" &amp; VLOOKUP(R4,Code2Loc,2,FALSE))
&amp; IF( OR( ISNA(S4), LEN(S4)=0), "",  "-" &amp; VLOOKUP(S4,Code2Loc,2,FALSE)),"")</f>
        <v/>
      </c>
      <c r="U4" s="56">
        <v>0.33333333333333331</v>
      </c>
      <c r="V4" s="57"/>
      <c r="W4" s="57"/>
      <c r="X4" s="57"/>
      <c r="Y4" s="57"/>
      <c r="Z4" s="58" t="str">
        <f>IF(ISBLANK($U4), "", _xlfn.IFNA($U4 + _xlfn.IFNA( VLOOKUP($N4 &amp; IF(ISBLANK($O4),"", "-" &amp; $O4) &amp; IF(ISBLANK($P4),"", "-" &amp; $P4) &amp; IF(ISBLANK($Q4),"", "-" &amp; $Q4) &amp; IF(ISBLANK($R4),"", "-" &amp; $R4) &amp; IF(ISBLANK($S4),"", "-" &amp; $S4),TravelTime,8,FALSE), VLOOKUP($S4 &amp; IF(ISBLANK($R4),"", "-" &amp; $R4) &amp; IF(ISBLANK($Q4),"", "-" &amp; $Q4) &amp; IF(ISBLANK($P4),"", "-" &amp; $P4) &amp; IF(ISBLANK($O4),"", "-" &amp; $O4) &amp; IF(ISBLANK($N4),"", "-" &amp; $N4),TravelTime,8,FALSE)) / 1440, ""))</f>
        <v/>
      </c>
      <c r="AA4" s="59"/>
      <c r="AB4" s="52" t="str">
        <f t="shared" si="0"/>
        <v>GA01T 8202</v>
      </c>
      <c r="AC4" s="59"/>
      <c r="AD4" s="196"/>
      <c r="AE4" s="59"/>
      <c r="AF4" s="59"/>
      <c r="AG4" s="59"/>
      <c r="AH4" s="59"/>
      <c r="AI4" s="59"/>
      <c r="AJ4" s="59"/>
    </row>
    <row r="5" spans="1:36" ht="14.25" customHeight="1">
      <c r="A5" s="51"/>
      <c r="B5" s="51"/>
      <c r="C5" s="219"/>
      <c r="D5" s="53"/>
      <c r="E5" s="228"/>
      <c r="F5" s="228"/>
      <c r="G5" s="52"/>
      <c r="H5" s="52"/>
      <c r="I5" s="52"/>
      <c r="J5" s="52"/>
      <c r="K5" s="52"/>
      <c r="L5" s="60"/>
      <c r="M5" s="60"/>
      <c r="N5" s="55" t="s">
        <v>439</v>
      </c>
      <c r="O5" s="55"/>
      <c r="P5" s="55"/>
      <c r="Q5" s="55"/>
      <c r="R5" s="55"/>
      <c r="S5" s="55" t="s">
        <v>438</v>
      </c>
      <c r="T5" s="193" t="str">
        <f>_xlfn.IFNA(VLOOKUP(N5,Code2Loc,2,FALSE)
&amp; IF( OR( ISNA(O5), LEN(O5)=0), "",  "-" &amp; VLOOKUP(O5,Code2Loc,2,FALSE))
&amp; IF( OR( ISNA(P5), LEN(P5)=0), "",  "-" &amp; VLOOKUP(P5,Code2Loc,2,FALSE))
&amp; IF( OR( ISNA(Q5), LEN(Q5)=0), "",  "-" &amp; VLOOKUP(Q5,Code2Loc,2,FALSE))
&amp; IF( OR( ISNA(R5), LEN(R5)=0), "",  "-" &amp; VLOOKUP(R5,Code2Loc,2,FALSE))
&amp; IF( OR( ISNA(S5), LEN(S5)=0), "",  "-" &amp; VLOOKUP(S5,Code2Loc,2,FALSE)),"")</f>
        <v/>
      </c>
      <c r="U5" s="56">
        <v>0.39583333333333331</v>
      </c>
      <c r="V5" s="57"/>
      <c r="W5" s="57"/>
      <c r="X5" s="57"/>
      <c r="Y5" s="57"/>
      <c r="Z5" s="58" t="str">
        <f>IF(ISBLANK($U5), "", _xlfn.IFNA($U5 + _xlfn.IFNA( VLOOKUP($N5 &amp; IF(ISBLANK($O5),"", "-" &amp; $O5) &amp; IF(ISBLANK($P5),"", "-" &amp; $P5) &amp; IF(ISBLANK($Q5),"", "-" &amp; $Q5) &amp; IF(ISBLANK($R5),"", "-" &amp; $R5) &amp; IF(ISBLANK($S5),"", "-" &amp; $S5),TravelTime,8,FALSE), VLOOKUP($S5 &amp; IF(ISBLANK($R5),"", "-" &amp; $R5) &amp; IF(ISBLANK($Q5),"", "-" &amp; $Q5) &amp; IF(ISBLANK($P5),"", "-" &amp; $P5) &amp; IF(ISBLANK($O5),"", "-" &amp; $O5) &amp; IF(ISBLANK($N5),"", "-" &amp; $N5),TravelTime,8,FALSE)) / 1440, ""))</f>
        <v/>
      </c>
      <c r="AA5" s="59"/>
      <c r="AB5" s="52" t="str">
        <f t="shared" si="0"/>
        <v>GA01T 8202</v>
      </c>
      <c r="AC5" s="59"/>
      <c r="AD5" s="196"/>
      <c r="AE5" s="59"/>
      <c r="AF5" s="59"/>
      <c r="AG5" s="59"/>
      <c r="AH5" s="59"/>
      <c r="AI5" s="59"/>
      <c r="AJ5" s="59"/>
    </row>
    <row r="6" spans="1:36" ht="14.25" customHeight="1">
      <c r="A6" s="51"/>
      <c r="B6" s="51"/>
      <c r="C6" s="219"/>
      <c r="D6" s="53"/>
      <c r="E6" s="228"/>
      <c r="F6" s="228"/>
      <c r="G6" s="52"/>
      <c r="H6" s="52"/>
      <c r="I6" s="52"/>
      <c r="J6" s="52"/>
      <c r="K6" s="52"/>
      <c r="L6" s="60"/>
      <c r="M6" s="60"/>
      <c r="N6" s="55" t="s">
        <v>438</v>
      </c>
      <c r="O6" s="55"/>
      <c r="P6" s="55"/>
      <c r="Q6" s="55"/>
      <c r="R6" s="55"/>
      <c r="S6" s="55" t="s">
        <v>439</v>
      </c>
      <c r="T6" s="193" t="str">
        <f>_xlfn.IFNA(VLOOKUP(N6,Code2Loc,2,FALSE)
&amp; IF( OR( ISNA(O6), LEN(O6)=0), "",  "-" &amp; VLOOKUP(O6,Code2Loc,2,FALSE))
&amp; IF( OR( ISNA(P6), LEN(P6)=0), "",  "-" &amp; VLOOKUP(P6,Code2Loc,2,FALSE))
&amp; IF( OR( ISNA(Q6), LEN(Q6)=0), "",  "-" &amp; VLOOKUP(Q6,Code2Loc,2,FALSE))
&amp; IF( OR( ISNA(R6), LEN(R6)=0), "",  "-" &amp; VLOOKUP(R6,Code2Loc,2,FALSE))
&amp; IF( OR( ISNA(S6), LEN(S6)=0), "",  "-" &amp; VLOOKUP(S6,Code2Loc,2,FALSE)),"")</f>
        <v/>
      </c>
      <c r="U6" s="56">
        <v>0.44791666666666669</v>
      </c>
      <c r="V6" s="57"/>
      <c r="W6" s="57"/>
      <c r="X6" s="57"/>
      <c r="Y6" s="57"/>
      <c r="Z6" s="58" t="str">
        <f>IF(ISBLANK($U6), "", _xlfn.IFNA($U6 + _xlfn.IFNA( VLOOKUP($N6 &amp; IF(ISBLANK($O6),"", "-" &amp; $O6) &amp; IF(ISBLANK($P6),"", "-" &amp; $P6) &amp; IF(ISBLANK($Q6),"", "-" &amp; $Q6) &amp; IF(ISBLANK($R6),"", "-" &amp; $R6) &amp; IF(ISBLANK($S6),"", "-" &amp; $S6),TravelTime,8,FALSE), VLOOKUP($S6 &amp; IF(ISBLANK($R6),"", "-" &amp; $R6) &amp; IF(ISBLANK($Q6),"", "-" &amp; $Q6) &amp; IF(ISBLANK($P6),"", "-" &amp; $P6) &amp; IF(ISBLANK($O6),"", "-" &amp; $O6) &amp; IF(ISBLANK($N6),"", "-" &amp; $N6),TravelTime,8,FALSE)) / 1440, ""))</f>
        <v/>
      </c>
      <c r="AA6" s="59"/>
      <c r="AB6" s="52" t="str">
        <f t="shared" si="0"/>
        <v>GA01T 8202</v>
      </c>
      <c r="AC6" s="59"/>
      <c r="AD6" s="196"/>
      <c r="AE6" s="59"/>
      <c r="AF6" s="59"/>
      <c r="AG6" s="59"/>
      <c r="AH6" s="59"/>
      <c r="AI6" s="59"/>
      <c r="AJ6" s="59"/>
    </row>
    <row r="7" spans="1:36" ht="14.25" customHeight="1">
      <c r="A7" s="51"/>
      <c r="B7" s="51"/>
      <c r="C7" s="219"/>
      <c r="D7" s="53"/>
      <c r="E7" s="228"/>
      <c r="F7" s="228"/>
      <c r="G7" s="52"/>
      <c r="H7" s="52"/>
      <c r="I7" s="52"/>
      <c r="J7" s="52"/>
      <c r="K7" s="52"/>
      <c r="L7" s="60"/>
      <c r="M7" s="60"/>
      <c r="N7" s="55" t="s">
        <v>439</v>
      </c>
      <c r="O7" s="55"/>
      <c r="P7" s="55"/>
      <c r="Q7" s="55"/>
      <c r="R7" s="55"/>
      <c r="S7" s="55" t="s">
        <v>438</v>
      </c>
      <c r="T7" s="193" t="str">
        <f>_xlfn.IFNA(VLOOKUP(N7,Code2Loc,2,FALSE)
&amp; IF( OR( ISNA(O7), LEN(O7)=0), "",  "-" &amp; VLOOKUP(O7,Code2Loc,2,FALSE))
&amp; IF( OR( ISNA(P7), LEN(P7)=0), "",  "-" &amp; VLOOKUP(P7,Code2Loc,2,FALSE))
&amp; IF( OR( ISNA(Q7), LEN(Q7)=0), "",  "-" &amp; VLOOKUP(Q7,Code2Loc,2,FALSE))
&amp; IF( OR( ISNA(R7), LEN(R7)=0), "",  "-" &amp; VLOOKUP(R7,Code2Loc,2,FALSE))
&amp; IF( OR( ISNA(S7), LEN(S7)=0), "",  "-" &amp; VLOOKUP(S7,Code2Loc,2,FALSE)),"")</f>
        <v/>
      </c>
      <c r="U7" s="56">
        <v>0.54861111111111105</v>
      </c>
      <c r="V7" s="57"/>
      <c r="W7" s="57"/>
      <c r="X7" s="57"/>
      <c r="Y7" s="57"/>
      <c r="Z7" s="58" t="str">
        <f>IF(ISBLANK($U7), "", _xlfn.IFNA($U7 + _xlfn.IFNA( VLOOKUP($N7 &amp; IF(ISBLANK($O7),"", "-" &amp; $O7) &amp; IF(ISBLANK($P7),"", "-" &amp; $P7) &amp; IF(ISBLANK($Q7),"", "-" &amp; $Q7) &amp; IF(ISBLANK($R7),"", "-" &amp; $R7) &amp; IF(ISBLANK($S7),"", "-" &amp; $S7),TravelTime,8,FALSE), VLOOKUP($S7 &amp; IF(ISBLANK($R7),"", "-" &amp; $R7) &amp; IF(ISBLANK($Q7),"", "-" &amp; $Q7) &amp; IF(ISBLANK($P7),"", "-" &amp; $P7) &amp; IF(ISBLANK($O7),"", "-" &amp; $O7) &amp; IF(ISBLANK($N7),"", "-" &amp; $N7),TravelTime,8,FALSE)) / 1440, ""))</f>
        <v/>
      </c>
      <c r="AA7" s="59"/>
      <c r="AB7" s="52" t="str">
        <f t="shared" si="0"/>
        <v>GA01T 8202</v>
      </c>
      <c r="AC7" s="59"/>
      <c r="AD7" s="196"/>
      <c r="AE7" s="59"/>
      <c r="AF7" s="59"/>
      <c r="AG7" s="59"/>
      <c r="AH7" s="59"/>
      <c r="AI7" s="59"/>
      <c r="AJ7" s="59"/>
    </row>
    <row r="8" spans="1:36" ht="14.25" customHeight="1">
      <c r="A8" s="51"/>
      <c r="B8" s="51"/>
      <c r="C8" s="219"/>
      <c r="D8" s="53"/>
      <c r="E8" s="228"/>
      <c r="F8" s="228"/>
      <c r="G8" s="52"/>
      <c r="H8" s="52"/>
      <c r="I8" s="52"/>
      <c r="J8" s="52"/>
      <c r="K8" s="52"/>
      <c r="L8" s="60"/>
      <c r="M8" s="60"/>
      <c r="N8" s="55" t="s">
        <v>438</v>
      </c>
      <c r="O8" s="55"/>
      <c r="P8" s="55"/>
      <c r="Q8" s="55"/>
      <c r="R8" s="55"/>
      <c r="S8" s="55" t="s">
        <v>439</v>
      </c>
      <c r="T8" s="193" t="str">
        <f>_xlfn.IFNA(VLOOKUP(N8,Code2Loc,2,FALSE)
&amp; IF( OR( ISNA(O8), LEN(O8)=0), "",  "-" &amp; VLOOKUP(O8,Code2Loc,2,FALSE))
&amp; IF( OR( ISNA(P8), LEN(P8)=0), "",  "-" &amp; VLOOKUP(P8,Code2Loc,2,FALSE))
&amp; IF( OR( ISNA(Q8), LEN(Q8)=0), "",  "-" &amp; VLOOKUP(Q8,Code2Loc,2,FALSE))
&amp; IF( OR( ISNA(R8), LEN(R8)=0), "",  "-" &amp; VLOOKUP(R8,Code2Loc,2,FALSE))
&amp; IF( OR( ISNA(S8), LEN(S8)=0), "",  "-" &amp; VLOOKUP(S8,Code2Loc,2,FALSE)),"")</f>
        <v/>
      </c>
      <c r="U8" s="56">
        <v>0.59375</v>
      </c>
      <c r="V8" s="57"/>
      <c r="W8" s="57"/>
      <c r="X8" s="57"/>
      <c r="Y8" s="57"/>
      <c r="Z8" s="58" t="str">
        <f>IF(ISBLANK($U8), "", _xlfn.IFNA($U8 + _xlfn.IFNA( VLOOKUP($N8 &amp; IF(ISBLANK($O8),"", "-" &amp; $O8) &amp; IF(ISBLANK($P8),"", "-" &amp; $P8) &amp; IF(ISBLANK($Q8),"", "-" &amp; $Q8) &amp; IF(ISBLANK($R8),"", "-" &amp; $R8) &amp; IF(ISBLANK($S8),"", "-" &amp; $S8),TravelTime,8,FALSE), VLOOKUP($S8 &amp; IF(ISBLANK($R8),"", "-" &amp; $R8) &amp; IF(ISBLANK($Q8),"", "-" &amp; $Q8) &amp; IF(ISBLANK($P8),"", "-" &amp; $P8) &amp; IF(ISBLANK($O8),"", "-" &amp; $O8) &amp; IF(ISBLANK($N8),"", "-" &amp; $N8),TravelTime,8,FALSE)) / 1440, ""))</f>
        <v/>
      </c>
      <c r="AA8" s="59"/>
      <c r="AB8" s="52" t="str">
        <f t="shared" si="0"/>
        <v>GA01T 8202</v>
      </c>
      <c r="AC8" s="59"/>
      <c r="AD8" s="196"/>
      <c r="AE8" s="59"/>
      <c r="AF8" s="59"/>
      <c r="AG8" s="59"/>
      <c r="AH8" s="59"/>
      <c r="AI8" s="59"/>
      <c r="AJ8" s="59"/>
    </row>
    <row r="9" spans="1:36" ht="14.25" customHeight="1">
      <c r="A9" s="51"/>
      <c r="B9" s="51"/>
      <c r="C9" s="219"/>
      <c r="D9" s="53"/>
      <c r="E9" s="228"/>
      <c r="F9" s="228"/>
      <c r="G9" s="52"/>
      <c r="H9" s="52"/>
      <c r="I9" s="52"/>
      <c r="J9" s="52"/>
      <c r="K9" s="52"/>
      <c r="L9" s="60"/>
      <c r="M9" s="60"/>
      <c r="N9" s="55" t="s">
        <v>439</v>
      </c>
      <c r="O9" s="55"/>
      <c r="P9" s="55"/>
      <c r="Q9" s="55"/>
      <c r="R9" s="55"/>
      <c r="S9" s="55" t="s">
        <v>438</v>
      </c>
      <c r="T9" s="193" t="str">
        <f>_xlfn.IFNA(VLOOKUP(N9,Code2Loc,2,FALSE)
&amp; IF( OR( ISNA(O9), LEN(O9)=0), "",  "-" &amp; VLOOKUP(O9,Code2Loc,2,FALSE))
&amp; IF( OR( ISNA(P9), LEN(P9)=0), "",  "-" &amp; VLOOKUP(P9,Code2Loc,2,FALSE))
&amp; IF( OR( ISNA(Q9), LEN(Q9)=0), "",  "-" &amp; VLOOKUP(Q9,Code2Loc,2,FALSE))
&amp; IF( OR( ISNA(R9), LEN(R9)=0), "",  "-" &amp; VLOOKUP(R9,Code2Loc,2,FALSE))
&amp; IF( OR( ISNA(S9), LEN(S9)=0), "",  "-" &amp; VLOOKUP(S9,Code2Loc,2,FALSE)),"")</f>
        <v/>
      </c>
      <c r="U9" s="56">
        <v>0.69097222222222221</v>
      </c>
      <c r="V9" s="57"/>
      <c r="W9" s="57"/>
      <c r="X9" s="57"/>
      <c r="Y9" s="57"/>
      <c r="Z9" s="58" t="str">
        <f>IF(ISBLANK($U9), "", _xlfn.IFNA($U9 + _xlfn.IFNA( VLOOKUP($N9 &amp; IF(ISBLANK($O9),"", "-" &amp; $O9) &amp; IF(ISBLANK($P9),"", "-" &amp; $P9) &amp; IF(ISBLANK($Q9),"", "-" &amp; $Q9) &amp; IF(ISBLANK($R9),"", "-" &amp; $R9) &amp; IF(ISBLANK($S9),"", "-" &amp; $S9),TravelTime,8,FALSE), VLOOKUP($S9 &amp; IF(ISBLANK($R9),"", "-" &amp; $R9) &amp; IF(ISBLANK($Q9),"", "-" &amp; $Q9) &amp; IF(ISBLANK($P9),"", "-" &amp; $P9) &amp; IF(ISBLANK($O9),"", "-" &amp; $O9) &amp; IF(ISBLANK($N9),"", "-" &amp; $N9),TravelTime,8,FALSE)) / 1440, ""))</f>
        <v/>
      </c>
      <c r="AA9" s="59"/>
      <c r="AB9" s="52" t="str">
        <f t="shared" si="0"/>
        <v>GA01T 8202</v>
      </c>
      <c r="AC9" s="59"/>
      <c r="AD9" s="196"/>
      <c r="AE9" s="59"/>
      <c r="AF9" s="59"/>
      <c r="AG9" s="59"/>
      <c r="AH9" s="59"/>
      <c r="AI9" s="59"/>
      <c r="AJ9" s="59"/>
    </row>
    <row r="10" spans="1:36" ht="14.25" customHeight="1">
      <c r="A10" s="51"/>
      <c r="B10" s="51"/>
      <c r="C10" s="219"/>
      <c r="D10" s="53"/>
      <c r="E10" s="228"/>
      <c r="F10" s="228"/>
      <c r="G10" s="52"/>
      <c r="H10" s="52"/>
      <c r="I10" s="52"/>
      <c r="J10" s="52"/>
      <c r="K10" s="52"/>
      <c r="L10" s="60"/>
      <c r="M10" s="60"/>
      <c r="N10" s="55" t="s">
        <v>438</v>
      </c>
      <c r="O10" s="55"/>
      <c r="P10" s="55"/>
      <c r="Q10" s="55"/>
      <c r="R10" s="55"/>
      <c r="S10" s="55" t="s">
        <v>439</v>
      </c>
      <c r="T10" s="193" t="str">
        <f>_xlfn.IFNA(VLOOKUP(N10,Code2Loc,2,FALSE)
&amp; IF( OR( ISNA(O10), LEN(O10)=0), "",  "-" &amp; VLOOKUP(O10,Code2Loc,2,FALSE))
&amp; IF( OR( ISNA(P10), LEN(P10)=0), "",  "-" &amp; VLOOKUP(P10,Code2Loc,2,FALSE))
&amp; IF( OR( ISNA(Q10), LEN(Q10)=0), "",  "-" &amp; VLOOKUP(Q10,Code2Loc,2,FALSE))
&amp; IF( OR( ISNA(R10), LEN(R10)=0), "",  "-" &amp; VLOOKUP(R10,Code2Loc,2,FALSE))
&amp; IF( OR( ISNA(S10), LEN(S10)=0), "",  "-" &amp; VLOOKUP(S10,Code2Loc,2,FALSE)),"")</f>
        <v/>
      </c>
      <c r="U10" s="56">
        <v>0.73611111111111116</v>
      </c>
      <c r="V10" s="57"/>
      <c r="W10" s="57"/>
      <c r="X10" s="57"/>
      <c r="Y10" s="57"/>
      <c r="Z10" s="58" t="str">
        <f>IF(ISBLANK($U10), "", _xlfn.IFNA($U10 + _xlfn.IFNA( VLOOKUP($N10 &amp; IF(ISBLANK($O10),"", "-" &amp; $O10) &amp; IF(ISBLANK($P10),"", "-" &amp; $P10) &amp; IF(ISBLANK($Q10),"", "-" &amp; $Q10) &amp; IF(ISBLANK($R10),"", "-" &amp; $R10) &amp; IF(ISBLANK($S10),"", "-" &amp; $S10),TravelTime,8,FALSE), VLOOKUP($S10 &amp; IF(ISBLANK($R10),"", "-" &amp; $R10) &amp; IF(ISBLANK($Q10),"", "-" &amp; $Q10) &amp; IF(ISBLANK($P10),"", "-" &amp; $P10) &amp; IF(ISBLANK($O10),"", "-" &amp; $O10) &amp; IF(ISBLANK($N10),"", "-" &amp; $N10),TravelTime,8,FALSE)) / 1440, ""))</f>
        <v/>
      </c>
      <c r="AA10" s="59"/>
      <c r="AB10" s="52" t="str">
        <f t="shared" si="0"/>
        <v>GA01T 8202</v>
      </c>
      <c r="AC10" s="59"/>
      <c r="AD10" s="196"/>
      <c r="AE10" s="59"/>
      <c r="AF10" s="59"/>
      <c r="AG10" s="59"/>
      <c r="AH10" s="59"/>
      <c r="AI10" s="59"/>
      <c r="AJ10" s="59"/>
    </row>
    <row r="11" spans="1:36" ht="14.25" customHeight="1">
      <c r="A11" s="51"/>
      <c r="B11" s="51"/>
      <c r="C11" s="219"/>
      <c r="D11" s="53"/>
      <c r="E11" s="228"/>
      <c r="F11" s="228"/>
      <c r="G11" s="52"/>
      <c r="H11" s="52"/>
      <c r="I11" s="52"/>
      <c r="J11" s="52"/>
      <c r="K11" s="52"/>
      <c r="L11" s="60"/>
      <c r="M11" s="60"/>
      <c r="N11" s="55" t="s">
        <v>439</v>
      </c>
      <c r="O11" s="55"/>
      <c r="P11" s="55"/>
      <c r="Q11" s="55"/>
      <c r="R11" s="55"/>
      <c r="S11" s="55" t="s">
        <v>438</v>
      </c>
      <c r="T11" s="193" t="str">
        <f>_xlfn.IFNA(VLOOKUP(N11,Code2Loc,2,FALSE)
&amp; IF( OR( ISNA(O11), LEN(O11)=0), "",  "-" &amp; VLOOKUP(O11,Code2Loc,2,FALSE))
&amp; IF( OR( ISNA(P11), LEN(P11)=0), "",  "-" &amp; VLOOKUP(P11,Code2Loc,2,FALSE))
&amp; IF( OR( ISNA(Q11), LEN(Q11)=0), "",  "-" &amp; VLOOKUP(Q11,Code2Loc,2,FALSE))
&amp; IF( OR( ISNA(R11), LEN(R11)=0), "",  "-" &amp; VLOOKUP(R11,Code2Loc,2,FALSE))
&amp; IF( OR( ISNA(S11), LEN(S11)=0), "",  "-" &amp; VLOOKUP(S11,Code2Loc,2,FALSE)),"")</f>
        <v/>
      </c>
      <c r="U11" s="56">
        <v>0.77430555555555547</v>
      </c>
      <c r="V11" s="57"/>
      <c r="W11" s="57"/>
      <c r="X11" s="57"/>
      <c r="Y11" s="57"/>
      <c r="Z11" s="58" t="str">
        <f>IF(ISBLANK($U11), "", _xlfn.IFNA($U11 + _xlfn.IFNA( VLOOKUP($N11 &amp; IF(ISBLANK($O11),"", "-" &amp; $O11) &amp; IF(ISBLANK($P11),"", "-" &amp; $P11) &amp; IF(ISBLANK($Q11),"", "-" &amp; $Q11) &amp; IF(ISBLANK($R11),"", "-" &amp; $R11) &amp; IF(ISBLANK($S11),"", "-" &amp; $S11),TravelTime,8,FALSE), VLOOKUP($S11 &amp; IF(ISBLANK($R11),"", "-" &amp; $R11) &amp; IF(ISBLANK($Q11),"", "-" &amp; $Q11) &amp; IF(ISBLANK($P11),"", "-" &amp; $P11) &amp; IF(ISBLANK($O11),"", "-" &amp; $O11) &amp; IF(ISBLANK($N11),"", "-" &amp; $N11),TravelTime,8,FALSE)) / 1440, ""))</f>
        <v/>
      </c>
      <c r="AA11" s="59"/>
      <c r="AB11" s="52" t="str">
        <f t="shared" si="0"/>
        <v>GA01T 8202</v>
      </c>
      <c r="AC11" s="59"/>
      <c r="AD11" s="196"/>
      <c r="AE11" s="59"/>
      <c r="AF11" s="59"/>
      <c r="AG11" s="59"/>
      <c r="AH11" s="59"/>
      <c r="AI11" s="59"/>
      <c r="AJ11" s="59"/>
    </row>
    <row r="12" spans="1:36" ht="14.25" customHeight="1">
      <c r="A12" s="51"/>
      <c r="B12" s="51" t="s">
        <v>248</v>
      </c>
      <c r="C12" s="218" t="s">
        <v>441</v>
      </c>
      <c r="D12" s="53" t="s">
        <v>28</v>
      </c>
      <c r="E12" s="228">
        <v>42688</v>
      </c>
      <c r="F12" s="228">
        <v>44513</v>
      </c>
      <c r="G12" s="52" t="s">
        <v>442</v>
      </c>
      <c r="H12" s="52" t="s">
        <v>443</v>
      </c>
      <c r="I12" s="52"/>
      <c r="J12" s="52" t="str">
        <f>IF(ISBLANK(B12),"",VLOOKUP(B12,Permits!$F$2:$O$127,10,FALSE))</f>
        <v>GA04T 4656</v>
      </c>
      <c r="K12" s="61" t="s">
        <v>16</v>
      </c>
      <c r="L12" s="60">
        <v>24</v>
      </c>
      <c r="M12" s="60">
        <v>9</v>
      </c>
      <c r="N12" s="55" t="s">
        <v>444</v>
      </c>
      <c r="O12" s="55"/>
      <c r="P12" s="55"/>
      <c r="Q12" s="55"/>
      <c r="R12" s="55"/>
      <c r="S12" s="55" t="s">
        <v>445</v>
      </c>
      <c r="T12" s="193" t="str">
        <f>_xlfn.IFNA(VLOOKUP(N12,Code2Loc,2,FALSE)
&amp; IF( OR( ISNA(O12), LEN(O12)=0), "",  "-" &amp; VLOOKUP(O12,Code2Loc,2,FALSE))
&amp; IF( OR( ISNA(P12), LEN(P12)=0), "",  "-" &amp; VLOOKUP(P12,Code2Loc,2,FALSE))
&amp; IF( OR( ISNA(Q12), LEN(Q12)=0), "",  "-" &amp; VLOOKUP(Q12,Code2Loc,2,FALSE))
&amp; IF( OR( ISNA(R12), LEN(R12)=0), "",  "-" &amp; VLOOKUP(R12,Code2Loc,2,FALSE))
&amp; IF( OR( ISNA(S12), LEN(S12)=0), "",  "-" &amp; VLOOKUP(S12,Code2Loc,2,FALSE)),"")</f>
        <v/>
      </c>
      <c r="U12" s="56">
        <v>0.29166666666666669</v>
      </c>
      <c r="V12" s="57"/>
      <c r="W12" s="57"/>
      <c r="X12" s="57"/>
      <c r="Y12" s="57"/>
      <c r="Z12" s="58" t="str">
        <f>IF(ISBLANK($U12), "", _xlfn.IFNA($U12 + _xlfn.IFNA( VLOOKUP($N12 &amp; IF(ISBLANK($O12),"", "-" &amp; $O12) &amp; IF(ISBLANK($P12),"", "-" &amp; $P12) &amp; IF(ISBLANK($Q12),"", "-" &amp; $Q12) &amp; IF(ISBLANK($R12),"", "-" &amp; $R12) &amp; IF(ISBLANK($S12),"", "-" &amp; $S12),TravelTime,8,FALSE), VLOOKUP($S12 &amp; IF(ISBLANK($R12),"", "-" &amp; $R12) &amp; IF(ISBLANK($Q12),"", "-" &amp; $Q12) &amp; IF(ISBLANK($P12),"", "-" &amp; $P12) &amp; IF(ISBLANK($O12),"", "-" &amp; $O12) &amp; IF(ISBLANK($N12),"", "-" &amp; $N12),TravelTime,8,FALSE)) / 1440, ""))</f>
        <v/>
      </c>
      <c r="AA12" s="59"/>
      <c r="AB12" s="52" t="str">
        <f>IF(AND(LEN(J12)&lt;&gt;0,LEN(B12)&lt;&gt;0),J12,#REF!)</f>
        <v>GA04T 4656</v>
      </c>
      <c r="AC12" s="59"/>
      <c r="AD12" s="196"/>
      <c r="AE12" s="59"/>
      <c r="AF12" s="59"/>
      <c r="AG12" s="59"/>
      <c r="AH12" s="59"/>
      <c r="AI12" s="59"/>
      <c r="AJ12" s="59"/>
    </row>
    <row r="13" spans="1:36" ht="14.25" customHeight="1">
      <c r="A13" s="51"/>
      <c r="B13" s="51"/>
      <c r="C13" s="219"/>
      <c r="D13" s="53"/>
      <c r="E13" s="228"/>
      <c r="F13" s="228"/>
      <c r="G13" s="52"/>
      <c r="H13" s="52"/>
      <c r="I13" s="52"/>
      <c r="J13" s="52"/>
      <c r="K13" s="52"/>
      <c r="L13" s="60"/>
      <c r="M13" s="60"/>
      <c r="N13" s="55" t="s">
        <v>445</v>
      </c>
      <c r="O13" s="55"/>
      <c r="P13" s="55"/>
      <c r="Q13" s="55"/>
      <c r="R13" s="55"/>
      <c r="S13" s="55" t="s">
        <v>446</v>
      </c>
      <c r="T13" s="193" t="str">
        <f>_xlfn.IFNA(VLOOKUP(N13,Code2Loc,2,FALSE)
&amp; IF( OR( ISNA(O13), LEN(O13)=0), "",  "-" &amp; VLOOKUP(O13,Code2Loc,2,FALSE))
&amp; IF( OR( ISNA(P13), LEN(P13)=0), "",  "-" &amp; VLOOKUP(P13,Code2Loc,2,FALSE))
&amp; IF( OR( ISNA(Q13), LEN(Q13)=0), "",  "-" &amp; VLOOKUP(Q13,Code2Loc,2,FALSE))
&amp; IF( OR( ISNA(R13), LEN(R13)=0), "",  "-" &amp; VLOOKUP(R13,Code2Loc,2,FALSE))
&amp; IF( OR( ISNA(S13), LEN(S13)=0), "",  "-" &amp; VLOOKUP(S13,Code2Loc,2,FALSE)),"")</f>
        <v/>
      </c>
      <c r="U13" s="56">
        <v>0.2986111111111111</v>
      </c>
      <c r="V13" s="57"/>
      <c r="W13" s="57"/>
      <c r="X13" s="57"/>
      <c r="Y13" s="57"/>
      <c r="Z13" s="58" t="str">
        <f>IF(ISBLANK($U13), "", _xlfn.IFNA($U13 + _xlfn.IFNA( VLOOKUP($N13 &amp; IF(ISBLANK($O13),"", "-" &amp; $O13) &amp; IF(ISBLANK($P13),"", "-" &amp; $P13) &amp; IF(ISBLANK($Q13),"", "-" &amp; $Q13) &amp; IF(ISBLANK($R13),"", "-" &amp; $R13) &amp; IF(ISBLANK($S13),"", "-" &amp; $S13),TravelTime,8,FALSE), VLOOKUP($S13 &amp; IF(ISBLANK($R13),"", "-" &amp; $R13) &amp; IF(ISBLANK($Q13),"", "-" &amp; $Q13) &amp; IF(ISBLANK($P13),"", "-" &amp; $P13) &amp; IF(ISBLANK($O13),"", "-" &amp; $O13) &amp; IF(ISBLANK($N13),"", "-" &amp; $N13),TravelTime,8,FALSE)) / 1440, ""))</f>
        <v/>
      </c>
      <c r="AA13" s="59"/>
      <c r="AB13" s="52" t="str">
        <f>IF(AND(LEN(J12)&lt;&gt;0,LEN(B12)&lt;&gt;0),J12,#REF!)</f>
        <v>GA04T 4656</v>
      </c>
      <c r="AC13" s="59"/>
      <c r="AD13" s="196"/>
      <c r="AE13" s="59"/>
      <c r="AF13" s="59"/>
      <c r="AG13" s="59"/>
      <c r="AH13" s="59"/>
      <c r="AI13" s="59"/>
      <c r="AJ13" s="59"/>
    </row>
    <row r="14" spans="1:36" ht="14.25" customHeight="1">
      <c r="A14" s="51"/>
      <c r="B14" s="51"/>
      <c r="C14" s="219"/>
      <c r="D14" s="53"/>
      <c r="E14" s="228"/>
      <c r="F14" s="228"/>
      <c r="G14" s="52"/>
      <c r="H14" s="52"/>
      <c r="I14" s="52"/>
      <c r="J14" s="52"/>
      <c r="K14" s="52"/>
      <c r="L14" s="60"/>
      <c r="M14" s="60"/>
      <c r="N14" s="55" t="s">
        <v>446</v>
      </c>
      <c r="O14" s="55"/>
      <c r="P14" s="55"/>
      <c r="Q14" s="55"/>
      <c r="R14" s="55"/>
      <c r="S14" s="55" t="s">
        <v>439</v>
      </c>
      <c r="T14" s="193" t="str">
        <f>_xlfn.IFNA(VLOOKUP(N14,Code2Loc,2,FALSE)
&amp; IF( OR( ISNA(O14), LEN(O14)=0), "",  "-" &amp; VLOOKUP(O14,Code2Loc,2,FALSE))
&amp; IF( OR( ISNA(P14), LEN(P14)=0), "",  "-" &amp; VLOOKUP(P14,Code2Loc,2,FALSE))
&amp; IF( OR( ISNA(Q14), LEN(Q14)=0), "",  "-" &amp; VLOOKUP(Q14,Code2Loc,2,FALSE))
&amp; IF( OR( ISNA(R14), LEN(R14)=0), "",  "-" &amp; VLOOKUP(R14,Code2Loc,2,FALSE))
&amp; IF( OR( ISNA(S14), LEN(S14)=0), "",  "-" &amp; VLOOKUP(S14,Code2Loc,2,FALSE)),"")</f>
        <v/>
      </c>
      <c r="U14" s="56">
        <v>0.3576388888888889</v>
      </c>
      <c r="V14" s="57"/>
      <c r="W14" s="57"/>
      <c r="X14" s="57"/>
      <c r="Y14" s="57"/>
      <c r="Z14" s="58" t="str">
        <f>IF(ISBLANK($U14), "", _xlfn.IFNA($U14 + _xlfn.IFNA( VLOOKUP($N14 &amp; IF(ISBLANK($O14),"", "-" &amp; $O14) &amp; IF(ISBLANK($P14),"", "-" &amp; $P14) &amp; IF(ISBLANK($Q14),"", "-" &amp; $Q14) &amp; IF(ISBLANK($R14),"", "-" &amp; $R14) &amp; IF(ISBLANK($S14),"", "-" &amp; $S14),TravelTime,8,FALSE), VLOOKUP($S14 &amp; IF(ISBLANK($R14),"", "-" &amp; $R14) &amp; IF(ISBLANK($Q14),"", "-" &amp; $Q14) &amp; IF(ISBLANK($P14),"", "-" &amp; $P14) &amp; IF(ISBLANK($O14),"", "-" &amp; $O14) &amp; IF(ISBLANK($N14),"", "-" &amp; $N14),TravelTime,8,FALSE)) / 1440, ""))</f>
        <v/>
      </c>
      <c r="AA14" s="59"/>
      <c r="AB14" s="52" t="str">
        <f>IF(AND(LEN(J12)&lt;&gt;0,LEN(B12)&lt;&gt;0),J12,#REF!)</f>
        <v>GA04T 4656</v>
      </c>
      <c r="AC14" s="59"/>
      <c r="AD14" s="196"/>
      <c r="AE14" s="59"/>
      <c r="AF14" s="59"/>
      <c r="AG14" s="59"/>
      <c r="AH14" s="59"/>
      <c r="AI14" s="59"/>
      <c r="AJ14" s="59"/>
    </row>
    <row r="15" spans="1:36" ht="14.25" customHeight="1">
      <c r="A15" s="51"/>
      <c r="B15" s="51"/>
      <c r="C15" s="219"/>
      <c r="D15" s="53"/>
      <c r="E15" s="228"/>
      <c r="F15" s="228"/>
      <c r="G15" s="52"/>
      <c r="H15" s="52"/>
      <c r="I15" s="52"/>
      <c r="J15" s="52"/>
      <c r="K15" s="52"/>
      <c r="L15" s="60"/>
      <c r="M15" s="60"/>
      <c r="N15" s="55" t="s">
        <v>439</v>
      </c>
      <c r="O15" s="55"/>
      <c r="P15" s="55"/>
      <c r="Q15" s="55"/>
      <c r="R15" s="55"/>
      <c r="S15" s="55" t="s">
        <v>444</v>
      </c>
      <c r="T15" s="193" t="str">
        <f>_xlfn.IFNA(VLOOKUP(N15,Code2Loc,2,FALSE)
&amp; IF( OR( ISNA(O15), LEN(O15)=0), "",  "-" &amp; VLOOKUP(O15,Code2Loc,2,FALSE))
&amp; IF( OR( ISNA(P15), LEN(P15)=0), "",  "-" &amp; VLOOKUP(P15,Code2Loc,2,FALSE))
&amp; IF( OR( ISNA(Q15), LEN(Q15)=0), "",  "-" &amp; VLOOKUP(Q15,Code2Loc,2,FALSE))
&amp; IF( OR( ISNA(R15), LEN(R15)=0), "",  "-" &amp; VLOOKUP(R15,Code2Loc,2,FALSE))
&amp; IF( OR( ISNA(S15), LEN(S15)=0), "",  "-" &amp; VLOOKUP(S15,Code2Loc,2,FALSE)),"")</f>
        <v/>
      </c>
      <c r="U15" s="56">
        <v>0.40625</v>
      </c>
      <c r="V15" s="57"/>
      <c r="W15" s="57"/>
      <c r="X15" s="57"/>
      <c r="Y15" s="57"/>
      <c r="Z15" s="58" t="str">
        <f>IF(ISBLANK($U15), "", _xlfn.IFNA($U15 + _xlfn.IFNA( VLOOKUP($N15 &amp; IF(ISBLANK($O15),"", "-" &amp; $O15) &amp; IF(ISBLANK($P15),"", "-" &amp; $P15) &amp; IF(ISBLANK($Q15),"", "-" &amp; $Q15) &amp; IF(ISBLANK($R15),"", "-" &amp; $R15) &amp; IF(ISBLANK($S15),"", "-" &amp; $S15),TravelTime,8,FALSE), VLOOKUP($S15 &amp; IF(ISBLANK($R15),"", "-" &amp; $R15) &amp; IF(ISBLANK($Q15),"", "-" &amp; $Q15) &amp; IF(ISBLANK($P15),"", "-" &amp; $P15) &amp; IF(ISBLANK($O15),"", "-" &amp; $O15) &amp; IF(ISBLANK($N15),"", "-" &amp; $N15),TravelTime,8,FALSE)) / 1440, ""))</f>
        <v/>
      </c>
      <c r="AA15" s="59"/>
      <c r="AB15" s="52" t="str">
        <f t="shared" ref="AB15:AB16" si="1">IF(AND(LEN(J15)&lt;&gt;0,LEN(B15)&lt;&gt;0),J15,AB12)</f>
        <v>GA04T 4656</v>
      </c>
      <c r="AC15" s="59"/>
      <c r="AD15" s="196"/>
      <c r="AE15" s="59"/>
      <c r="AF15" s="59"/>
      <c r="AG15" s="59"/>
      <c r="AH15" s="59"/>
      <c r="AI15" s="59"/>
      <c r="AJ15" s="59"/>
    </row>
    <row r="16" spans="1:36" ht="14.25" customHeight="1">
      <c r="A16" s="51"/>
      <c r="B16" s="51"/>
      <c r="C16" s="219"/>
      <c r="D16" s="53"/>
      <c r="E16" s="228"/>
      <c r="F16" s="228"/>
      <c r="G16" s="52"/>
      <c r="H16" s="52"/>
      <c r="I16" s="52"/>
      <c r="J16" s="52"/>
      <c r="K16" s="52"/>
      <c r="L16" s="60"/>
      <c r="M16" s="60"/>
      <c r="N16" s="55" t="s">
        <v>444</v>
      </c>
      <c r="O16" s="55"/>
      <c r="P16" s="55"/>
      <c r="Q16" s="55"/>
      <c r="R16" s="55"/>
      <c r="S16" s="55" t="s">
        <v>446</v>
      </c>
      <c r="T16" s="193" t="str">
        <f>_xlfn.IFNA(VLOOKUP(N16,Code2Loc,2,FALSE)
&amp; IF( OR( ISNA(O16), LEN(O16)=0), "",  "-" &amp; VLOOKUP(O16,Code2Loc,2,FALSE))
&amp; IF( OR( ISNA(P16), LEN(P16)=0), "",  "-" &amp; VLOOKUP(P16,Code2Loc,2,FALSE))
&amp; IF( OR( ISNA(Q16), LEN(Q16)=0), "",  "-" &amp; VLOOKUP(Q16,Code2Loc,2,FALSE))
&amp; IF( OR( ISNA(R16), LEN(R16)=0), "",  "-" &amp; VLOOKUP(R16,Code2Loc,2,FALSE))
&amp; IF( OR( ISNA(S16), LEN(S16)=0), "",  "-" &amp; VLOOKUP(S16,Code2Loc,2,FALSE)),"")</f>
        <v/>
      </c>
      <c r="U16" s="56">
        <v>0.4236111111111111</v>
      </c>
      <c r="V16" s="57"/>
      <c r="W16" s="57"/>
      <c r="X16" s="57"/>
      <c r="Y16" s="57"/>
      <c r="Z16" s="58" t="str">
        <f>IF(ISBLANK($U16), "", _xlfn.IFNA($U16 + _xlfn.IFNA( VLOOKUP($N16 &amp; IF(ISBLANK($O16),"", "-" &amp; $O16) &amp; IF(ISBLANK($P16),"", "-" &amp; $P16) &amp; IF(ISBLANK($Q16),"", "-" &amp; $Q16) &amp; IF(ISBLANK($R16),"", "-" &amp; $R16) &amp; IF(ISBLANK($S16),"", "-" &amp; $S16),TravelTime,8,FALSE), VLOOKUP($S16 &amp; IF(ISBLANK($R16),"", "-" &amp; $R16) &amp; IF(ISBLANK($Q16),"", "-" &amp; $Q16) &amp; IF(ISBLANK($P16),"", "-" &amp; $P16) &amp; IF(ISBLANK($O16),"", "-" &amp; $O16) &amp; IF(ISBLANK($N16),"", "-" &amp; $N16),TravelTime,8,FALSE)) / 1440, ""))</f>
        <v/>
      </c>
      <c r="AA16" s="59"/>
      <c r="AB16" s="52" t="str">
        <f t="shared" si="1"/>
        <v>GA04T 4656</v>
      </c>
      <c r="AC16" s="59"/>
      <c r="AD16" s="196"/>
      <c r="AE16" s="59"/>
      <c r="AF16" s="59"/>
      <c r="AG16" s="59"/>
      <c r="AH16" s="59"/>
      <c r="AI16" s="59"/>
      <c r="AJ16" s="59"/>
    </row>
    <row r="17" spans="1:36" ht="14.25" customHeight="1">
      <c r="A17" s="51"/>
      <c r="B17" s="51"/>
      <c r="C17" s="219"/>
      <c r="D17" s="53"/>
      <c r="E17" s="228"/>
      <c r="F17" s="228"/>
      <c r="G17" s="52"/>
      <c r="H17" s="52"/>
      <c r="I17" s="52"/>
      <c r="J17" s="52"/>
      <c r="K17" s="52"/>
      <c r="L17" s="60"/>
      <c r="M17" s="60"/>
      <c r="N17" s="55" t="s">
        <v>446</v>
      </c>
      <c r="O17" s="55"/>
      <c r="P17" s="55"/>
      <c r="Q17" s="55"/>
      <c r="R17" s="55"/>
      <c r="S17" s="55" t="s">
        <v>439</v>
      </c>
      <c r="T17" s="193" t="str">
        <f>_xlfn.IFNA(VLOOKUP(N17,Code2Loc,2,FALSE)
&amp; IF( OR( ISNA(O17), LEN(O17)=0), "",  "-" &amp; VLOOKUP(O17,Code2Loc,2,FALSE))
&amp; IF( OR( ISNA(P17), LEN(P17)=0), "",  "-" &amp; VLOOKUP(P17,Code2Loc,2,FALSE))
&amp; IF( OR( ISNA(Q17), LEN(Q17)=0), "",  "-" &amp; VLOOKUP(Q17,Code2Loc,2,FALSE))
&amp; IF( OR( ISNA(R17), LEN(R17)=0), "",  "-" &amp; VLOOKUP(R17,Code2Loc,2,FALSE))
&amp; IF( OR( ISNA(S17), LEN(S17)=0), "",  "-" &amp; VLOOKUP(S17,Code2Loc,2,FALSE)),"")</f>
        <v/>
      </c>
      <c r="U17" s="56">
        <v>0.48958333333333331</v>
      </c>
      <c r="V17" s="57"/>
      <c r="W17" s="57"/>
      <c r="X17" s="57"/>
      <c r="Y17" s="57"/>
      <c r="Z17" s="58" t="str">
        <f>IF(ISBLANK($U17), "", _xlfn.IFNA($U17 + _xlfn.IFNA( VLOOKUP($N17 &amp; IF(ISBLANK($O17),"", "-" &amp; $O17) &amp; IF(ISBLANK($P17),"", "-" &amp; $P17) &amp; IF(ISBLANK($Q17),"", "-" &amp; $Q17) &amp; IF(ISBLANK($R17),"", "-" &amp; $R17) &amp; IF(ISBLANK($S17),"", "-" &amp; $S17),TravelTime,8,FALSE), VLOOKUP($S17 &amp; IF(ISBLANK($R17),"", "-" &amp; $R17) &amp; IF(ISBLANK($Q17),"", "-" &amp; $Q17) &amp; IF(ISBLANK($P17),"", "-" &amp; $P17) &amp; IF(ISBLANK($O17),"", "-" &amp; $O17) &amp; IF(ISBLANK($N17),"", "-" &amp; $N17),TravelTime,8,FALSE)) / 1440, ""))</f>
        <v/>
      </c>
      <c r="AA17" s="59"/>
      <c r="AB17" s="52" t="str">
        <f>IF(AND(LEN(J17)&lt;&gt;0,LEN(B17)&lt;&gt;0),J17,AB14)</f>
        <v>GA04T 4656</v>
      </c>
      <c r="AC17" s="59"/>
      <c r="AD17" s="196"/>
      <c r="AE17" s="59"/>
      <c r="AF17" s="59"/>
      <c r="AG17" s="59"/>
      <c r="AH17" s="59"/>
      <c r="AI17" s="59"/>
      <c r="AJ17" s="59"/>
    </row>
    <row r="18" spans="1:36" ht="14.25" customHeight="1">
      <c r="A18" s="51"/>
      <c r="B18" s="51"/>
      <c r="C18" s="219"/>
      <c r="D18" s="53"/>
      <c r="E18" s="228"/>
      <c r="F18" s="228"/>
      <c r="G18" s="52"/>
      <c r="H18" s="52"/>
      <c r="I18" s="52"/>
      <c r="J18" s="52"/>
      <c r="K18" s="52"/>
      <c r="L18" s="60"/>
      <c r="M18" s="60"/>
      <c r="N18" s="55" t="s">
        <v>439</v>
      </c>
      <c r="O18" s="55"/>
      <c r="P18" s="55"/>
      <c r="Q18" s="55"/>
      <c r="R18" s="55"/>
      <c r="S18" s="55" t="s">
        <v>444</v>
      </c>
      <c r="T18" s="193" t="str">
        <f>_xlfn.IFNA(VLOOKUP(N18,Code2Loc,2,FALSE)
&amp; IF( OR( ISNA(O18), LEN(O18)=0), "",  "-" &amp; VLOOKUP(O18,Code2Loc,2,FALSE))
&amp; IF( OR( ISNA(P18), LEN(P18)=0), "",  "-" &amp; VLOOKUP(P18,Code2Loc,2,FALSE))
&amp; IF( OR( ISNA(Q18), LEN(Q18)=0), "",  "-" &amp; VLOOKUP(Q18,Code2Loc,2,FALSE))
&amp; IF( OR( ISNA(R18), LEN(R18)=0), "",  "-" &amp; VLOOKUP(R18,Code2Loc,2,FALSE))
&amp; IF( OR( ISNA(S18), LEN(S18)=0), "",  "-" &amp; VLOOKUP(S18,Code2Loc,2,FALSE)),"")</f>
        <v/>
      </c>
      <c r="U18" s="56">
        <v>0.53125</v>
      </c>
      <c r="V18" s="57"/>
      <c r="W18" s="57"/>
      <c r="X18" s="57"/>
      <c r="Y18" s="57"/>
      <c r="Z18" s="58" t="str">
        <f>IF(ISBLANK($U18), "", _xlfn.IFNA($U18 + _xlfn.IFNA( VLOOKUP($N18 &amp; IF(ISBLANK($O18),"", "-" &amp; $O18) &amp; IF(ISBLANK($P18),"", "-" &amp; $P18) &amp; IF(ISBLANK($Q18),"", "-" &amp; $Q18) &amp; IF(ISBLANK($R18),"", "-" &amp; $R18) &amp; IF(ISBLANK($S18),"", "-" &amp; $S18),TravelTime,8,FALSE), VLOOKUP($S18 &amp; IF(ISBLANK($R18),"", "-" &amp; $R18) &amp; IF(ISBLANK($Q18),"", "-" &amp; $Q18) &amp; IF(ISBLANK($P18),"", "-" &amp; $P18) &amp; IF(ISBLANK($O18),"", "-" &amp; $O18) &amp; IF(ISBLANK($N18),"", "-" &amp; $N18),TravelTime,8,FALSE)) / 1440, ""))</f>
        <v/>
      </c>
      <c r="AA18" s="59"/>
      <c r="AB18" s="52" t="str">
        <f>IF(AND(LEN(J18)&lt;&gt;0,LEN(B18)&lt;&gt;0),J18,AB15)</f>
        <v>GA04T 4656</v>
      </c>
      <c r="AC18" s="59"/>
      <c r="AD18" s="196"/>
      <c r="AE18" s="59"/>
      <c r="AF18" s="59"/>
      <c r="AG18" s="59"/>
      <c r="AH18" s="59"/>
      <c r="AI18" s="59"/>
      <c r="AJ18" s="59"/>
    </row>
    <row r="19" spans="1:36" ht="14.25" customHeight="1">
      <c r="A19" s="51"/>
      <c r="B19" s="51"/>
      <c r="C19" s="219"/>
      <c r="D19" s="53"/>
      <c r="E19" s="228"/>
      <c r="F19" s="228"/>
      <c r="G19" s="52"/>
      <c r="H19" s="52"/>
      <c r="I19" s="52"/>
      <c r="J19" s="52"/>
      <c r="K19" s="52"/>
      <c r="L19" s="60"/>
      <c r="M19" s="60"/>
      <c r="N19" s="55" t="s">
        <v>444</v>
      </c>
      <c r="O19" s="55"/>
      <c r="P19" s="55"/>
      <c r="Q19" s="55"/>
      <c r="R19" s="55"/>
      <c r="S19" s="55" t="s">
        <v>446</v>
      </c>
      <c r="T19" s="193" t="str">
        <f>_xlfn.IFNA(VLOOKUP(N19,Code2Loc,2,FALSE)
&amp; IF( OR( ISNA(O19), LEN(O19)=0), "",  "-" &amp; VLOOKUP(O19,Code2Loc,2,FALSE))
&amp; IF( OR( ISNA(P19), LEN(P19)=0), "",  "-" &amp; VLOOKUP(P19,Code2Loc,2,FALSE))
&amp; IF( OR( ISNA(Q19), LEN(Q19)=0), "",  "-" &amp; VLOOKUP(Q19,Code2Loc,2,FALSE))
&amp; IF( OR( ISNA(R19), LEN(R19)=0), "",  "-" &amp; VLOOKUP(R19,Code2Loc,2,FALSE))
&amp; IF( OR( ISNA(S19), LEN(S19)=0), "",  "-" &amp; VLOOKUP(S19,Code2Loc,2,FALSE)),"")</f>
        <v/>
      </c>
      <c r="U19" s="56">
        <v>0.61111111111111105</v>
      </c>
      <c r="V19" s="57"/>
      <c r="W19" s="57"/>
      <c r="X19" s="57"/>
      <c r="Y19" s="57"/>
      <c r="Z19" s="58" t="str">
        <f>IF(ISBLANK($U19), "", _xlfn.IFNA($U19 + _xlfn.IFNA( VLOOKUP($N19 &amp; IF(ISBLANK($O19),"", "-" &amp; $O19) &amp; IF(ISBLANK($P19),"", "-" &amp; $P19) &amp; IF(ISBLANK($Q19),"", "-" &amp; $Q19) &amp; IF(ISBLANK($R19),"", "-" &amp; $R19) &amp; IF(ISBLANK($S19),"", "-" &amp; $S19),TravelTime,8,FALSE), VLOOKUP($S19 &amp; IF(ISBLANK($R19),"", "-" &amp; $R19) &amp; IF(ISBLANK($Q19),"", "-" &amp; $Q19) &amp; IF(ISBLANK($P19),"", "-" &amp; $P19) &amp; IF(ISBLANK($O19),"", "-" &amp; $O19) &amp; IF(ISBLANK($N19),"", "-" &amp; $N19),TravelTime,8,FALSE)) / 1440, ""))</f>
        <v/>
      </c>
      <c r="AA19" s="59"/>
      <c r="AB19" s="52" t="str">
        <f t="shared" ref="AB19:AB20" si="2">IF(AND(LEN(J19)&lt;&gt;0,LEN(B19)&lt;&gt;0),J19,AB18)</f>
        <v>GA04T 4656</v>
      </c>
      <c r="AC19" s="59"/>
      <c r="AD19" s="196"/>
      <c r="AE19" s="59"/>
      <c r="AF19" s="59"/>
      <c r="AG19" s="59"/>
      <c r="AH19" s="59"/>
      <c r="AI19" s="59"/>
      <c r="AJ19" s="59"/>
    </row>
    <row r="20" spans="1:36" ht="14.25" customHeight="1">
      <c r="A20" s="51"/>
      <c r="B20" s="51"/>
      <c r="C20" s="219"/>
      <c r="D20" s="53"/>
      <c r="E20" s="228"/>
      <c r="F20" s="228"/>
      <c r="G20" s="52"/>
      <c r="H20" s="52"/>
      <c r="I20" s="52"/>
      <c r="J20" s="52"/>
      <c r="K20" s="52"/>
      <c r="L20" s="60"/>
      <c r="M20" s="60"/>
      <c r="N20" s="55" t="s">
        <v>446</v>
      </c>
      <c r="O20" s="55"/>
      <c r="P20" s="55"/>
      <c r="Q20" s="55"/>
      <c r="R20" s="55"/>
      <c r="S20" s="55" t="s">
        <v>444</v>
      </c>
      <c r="T20" s="193" t="str">
        <f>_xlfn.IFNA(VLOOKUP(N20,Code2Loc,2,FALSE)
&amp; IF( OR( ISNA(O20), LEN(O20)=0), "",  "-" &amp; VLOOKUP(O20,Code2Loc,2,FALSE))
&amp; IF( OR( ISNA(P20), LEN(P20)=0), "",  "-" &amp; VLOOKUP(P20,Code2Loc,2,FALSE))
&amp; IF( OR( ISNA(Q20), LEN(Q20)=0), "",  "-" &amp; VLOOKUP(Q20,Code2Loc,2,FALSE))
&amp; IF( OR( ISNA(R20), LEN(R20)=0), "",  "-" &amp; VLOOKUP(R20,Code2Loc,2,FALSE))
&amp; IF( OR( ISNA(S20), LEN(S20)=0), "",  "-" &amp; VLOOKUP(S20,Code2Loc,2,FALSE)),"")</f>
        <v/>
      </c>
      <c r="U20" s="56">
        <v>0.71527777777777779</v>
      </c>
      <c r="V20" s="57"/>
      <c r="W20" s="57"/>
      <c r="X20" s="57"/>
      <c r="Y20" s="57"/>
      <c r="Z20" s="58" t="str">
        <f>IF(ISBLANK($U20), "", _xlfn.IFNA($U20 + _xlfn.IFNA( VLOOKUP($N20 &amp; IF(ISBLANK($O20),"", "-" &amp; $O20) &amp; IF(ISBLANK($P20),"", "-" &amp; $P20) &amp; IF(ISBLANK($Q20),"", "-" &amp; $Q20) &amp; IF(ISBLANK($R20),"", "-" &amp; $R20) &amp; IF(ISBLANK($S20),"", "-" &amp; $S20),TravelTime,8,FALSE), VLOOKUP($S20 &amp; IF(ISBLANK($R20),"", "-" &amp; $R20) &amp; IF(ISBLANK($Q20),"", "-" &amp; $Q20) &amp; IF(ISBLANK($P20),"", "-" &amp; $P20) &amp; IF(ISBLANK($O20),"", "-" &amp; $O20) &amp; IF(ISBLANK($N20),"", "-" &amp; $N20),TravelTime,8,FALSE)) / 1440, ""))</f>
        <v/>
      </c>
      <c r="AA20" s="59"/>
      <c r="AB20" s="52" t="str">
        <f t="shared" si="2"/>
        <v>GA04T 4656</v>
      </c>
      <c r="AC20" s="59"/>
      <c r="AD20" s="196"/>
      <c r="AE20" s="59"/>
      <c r="AF20" s="59"/>
      <c r="AG20" s="59"/>
      <c r="AH20" s="59"/>
      <c r="AI20" s="59"/>
      <c r="AJ20" s="59"/>
    </row>
    <row r="21" spans="1:36" ht="14.25" customHeight="1">
      <c r="A21" s="51"/>
      <c r="B21" s="51"/>
      <c r="C21" s="219"/>
      <c r="D21" s="53"/>
      <c r="E21" s="228"/>
      <c r="F21" s="228"/>
      <c r="G21" s="52"/>
      <c r="H21" s="52"/>
      <c r="I21" s="52"/>
      <c r="J21" s="52"/>
      <c r="K21" s="52"/>
      <c r="L21" s="60"/>
      <c r="M21" s="60"/>
      <c r="N21" s="55" t="s">
        <v>444</v>
      </c>
      <c r="O21" s="55"/>
      <c r="P21" s="55"/>
      <c r="Q21" s="55"/>
      <c r="R21" s="55"/>
      <c r="S21" s="55" t="s">
        <v>439</v>
      </c>
      <c r="T21" s="193" t="str">
        <f>_xlfn.IFNA(VLOOKUP(N21,Code2Loc,2,FALSE)
&amp; IF( OR( ISNA(O21), LEN(O21)=0), "",  "-" &amp; VLOOKUP(O21,Code2Loc,2,FALSE))
&amp; IF( OR( ISNA(P21), LEN(P21)=0), "",  "-" &amp; VLOOKUP(P21,Code2Loc,2,FALSE))
&amp; IF( OR( ISNA(Q21), LEN(Q21)=0), "",  "-" &amp; VLOOKUP(Q21,Code2Loc,2,FALSE))
&amp; IF( OR( ISNA(R21), LEN(R21)=0), "",  "-" &amp; VLOOKUP(R21,Code2Loc,2,FALSE))
&amp; IF( OR( ISNA(S21), LEN(S21)=0), "",  "-" &amp; VLOOKUP(S21,Code2Loc,2,FALSE)),"")</f>
        <v/>
      </c>
      <c r="U21" s="56">
        <v>0.78472222222222221</v>
      </c>
      <c r="V21" s="57"/>
      <c r="W21" s="57"/>
      <c r="X21" s="57"/>
      <c r="Y21" s="57"/>
      <c r="Z21" s="58" t="str">
        <f>IF(ISBLANK($U21), "", _xlfn.IFNA($U21 + _xlfn.IFNA( VLOOKUP($N21 &amp; IF(ISBLANK($O21),"", "-" &amp; $O21) &amp; IF(ISBLANK($P21),"", "-" &amp; $P21) &amp; IF(ISBLANK($Q21),"", "-" &amp; $Q21) &amp; IF(ISBLANK($R21),"", "-" &amp; $R21) &amp; IF(ISBLANK($S21),"", "-" &amp; $S21),TravelTime,8,FALSE), VLOOKUP($S21 &amp; IF(ISBLANK($R21),"", "-" &amp; $R21) &amp; IF(ISBLANK($Q21),"", "-" &amp; $Q21) &amp; IF(ISBLANK($P21),"", "-" &amp; $P21) &amp; IF(ISBLANK($O21),"", "-" &amp; $O21) &amp; IF(ISBLANK($N21),"", "-" &amp; $N21),TravelTime,8,FALSE)) / 1440, ""))</f>
        <v/>
      </c>
      <c r="AA21" s="59"/>
      <c r="AB21" s="52" t="str">
        <f>IF(AND(LEN(J21)&lt;&gt;0,LEN(B21)&lt;&gt;0),J21,AB19)</f>
        <v>GA04T 4656</v>
      </c>
      <c r="AC21" s="59"/>
      <c r="AD21" s="196"/>
      <c r="AE21" s="59"/>
      <c r="AF21" s="59"/>
      <c r="AG21" s="59"/>
      <c r="AH21" s="59"/>
      <c r="AI21" s="59"/>
      <c r="AJ21" s="59"/>
    </row>
    <row r="22" spans="1:36" ht="14.25" customHeight="1">
      <c r="A22" s="51"/>
      <c r="B22" s="51"/>
      <c r="C22" s="219"/>
      <c r="D22" s="53"/>
      <c r="E22" s="228"/>
      <c r="F22" s="228"/>
      <c r="G22" s="52"/>
      <c r="H22" s="52"/>
      <c r="I22" s="52"/>
      <c r="J22" s="52"/>
      <c r="K22" s="52"/>
      <c r="L22" s="60"/>
      <c r="M22" s="60"/>
      <c r="N22" s="55" t="s">
        <v>439</v>
      </c>
      <c r="O22" s="55"/>
      <c r="P22" s="55"/>
      <c r="Q22" s="55"/>
      <c r="R22" s="55"/>
      <c r="S22" s="55" t="s">
        <v>444</v>
      </c>
      <c r="T22" s="193" t="str">
        <f>_xlfn.IFNA(VLOOKUP(N22,Code2Loc,2,FALSE)
&amp; IF( OR( ISNA(O22), LEN(O22)=0), "",  "-" &amp; VLOOKUP(O22,Code2Loc,2,FALSE))
&amp; IF( OR( ISNA(P22), LEN(P22)=0), "",  "-" &amp; VLOOKUP(P22,Code2Loc,2,FALSE))
&amp; IF( OR( ISNA(Q22), LEN(Q22)=0), "",  "-" &amp; VLOOKUP(Q22,Code2Loc,2,FALSE))
&amp; IF( OR( ISNA(R22), LEN(R22)=0), "",  "-" &amp; VLOOKUP(R22,Code2Loc,2,FALSE))
&amp; IF( OR( ISNA(S22), LEN(S22)=0), "",  "-" &amp; VLOOKUP(S22,Code2Loc,2,FALSE)),"")</f>
        <v/>
      </c>
      <c r="U22" s="56">
        <v>0.8125</v>
      </c>
      <c r="V22" s="57"/>
      <c r="W22" s="57"/>
      <c r="X22" s="57"/>
      <c r="Y22" s="57"/>
      <c r="Z22" s="58" t="str">
        <f>IF(ISBLANK($U22), "", _xlfn.IFNA($U22 + _xlfn.IFNA( VLOOKUP($N22 &amp; IF(ISBLANK($O22),"", "-" &amp; $O22) &amp; IF(ISBLANK($P22),"", "-" &amp; $P22) &amp; IF(ISBLANK($Q22),"", "-" &amp; $Q22) &amp; IF(ISBLANK($R22),"", "-" &amp; $R22) &amp; IF(ISBLANK($S22),"", "-" &amp; $S22),TravelTime,8,FALSE), VLOOKUP($S22 &amp; IF(ISBLANK($R22),"", "-" &amp; $R22) &amp; IF(ISBLANK($Q22),"", "-" &amp; $Q22) &amp; IF(ISBLANK($P22),"", "-" &amp; $P22) &amp; IF(ISBLANK($O22),"", "-" &amp; $O22) &amp; IF(ISBLANK($N22),"", "-" &amp; $N22),TravelTime,8,FALSE)) / 1440, ""))</f>
        <v/>
      </c>
      <c r="AA22" s="59"/>
      <c r="AB22" s="52" t="str">
        <f>IF(AND(LEN(J751)&lt;&gt;0,LEN(B751)&lt;&gt;0),J751,AB21)</f>
        <v>GA04T 4656</v>
      </c>
      <c r="AC22" s="59"/>
      <c r="AD22" s="196"/>
      <c r="AE22" s="59"/>
      <c r="AF22" s="59"/>
      <c r="AG22" s="59"/>
      <c r="AH22" s="59"/>
      <c r="AI22" s="59"/>
      <c r="AJ22" s="59"/>
    </row>
    <row r="23" spans="1:36" ht="14.25" customHeight="1">
      <c r="A23" s="51"/>
      <c r="B23" s="51" t="s">
        <v>54</v>
      </c>
      <c r="C23" s="218" t="s">
        <v>447</v>
      </c>
      <c r="D23" s="52" t="s">
        <v>28</v>
      </c>
      <c r="E23" s="228">
        <v>43854</v>
      </c>
      <c r="F23" s="228">
        <v>45680</v>
      </c>
      <c r="G23" s="52" t="s">
        <v>448</v>
      </c>
      <c r="H23" s="52" t="s">
        <v>449</v>
      </c>
      <c r="I23" s="52"/>
      <c r="J23" s="61" t="str">
        <f>IF(ISBLANK(B23),"",VLOOKUP(B23,Permits!$F$2:$O$127,10,FALSE))</f>
        <v>GA08U 0131</v>
      </c>
      <c r="K23" s="61" t="s">
        <v>16</v>
      </c>
      <c r="L23" s="60">
        <v>23</v>
      </c>
      <c r="M23" s="60">
        <v>9</v>
      </c>
      <c r="N23" s="55" t="s">
        <v>450</v>
      </c>
      <c r="O23" s="55"/>
      <c r="P23" s="55"/>
      <c r="Q23" s="55"/>
      <c r="R23" s="55"/>
      <c r="S23" s="55" t="s">
        <v>451</v>
      </c>
      <c r="T23" s="193" t="str">
        <f>_xlfn.IFNA(VLOOKUP(N23,Code2Loc,2,FALSE)
&amp; IF( OR( ISNA(O23), LEN(O23)=0), "",  "-" &amp; VLOOKUP(O23,Code2Loc,2,FALSE))
&amp; IF( OR( ISNA(P23), LEN(P23)=0), "",  "-" &amp; VLOOKUP(P23,Code2Loc,2,FALSE))
&amp; IF( OR( ISNA(Q23), LEN(Q23)=0), "",  "-" &amp; VLOOKUP(Q23,Code2Loc,2,FALSE))
&amp; IF( OR( ISNA(R23), LEN(R23)=0), "",  "-" &amp; VLOOKUP(R23,Code2Loc,2,FALSE))
&amp; IF( OR( ISNA(S23), LEN(S23)=0), "",  "-" &amp; VLOOKUP(S23,Code2Loc,2,FALSE)),"")</f>
        <v/>
      </c>
      <c r="U23" s="56">
        <v>0.3125</v>
      </c>
      <c r="V23" s="57"/>
      <c r="W23" s="57"/>
      <c r="X23" s="57"/>
      <c r="Y23" s="57"/>
      <c r="Z23" s="58" t="str">
        <f>IF(ISBLANK($U23), "", _xlfn.IFNA($U23 + _xlfn.IFNA( VLOOKUP($N23 &amp; IF(ISBLANK($O23),"", "-" &amp; $O23) &amp; IF(ISBLANK($P23),"", "-" &amp; $P23) &amp; IF(ISBLANK($Q23),"", "-" &amp; $Q23) &amp; IF(ISBLANK($R23),"", "-" &amp; $R23) &amp; IF(ISBLANK($S23),"", "-" &amp; $S23),TravelTime,8,FALSE), VLOOKUP($S23 &amp; IF(ISBLANK($R23),"", "-" &amp; $R23) &amp; IF(ISBLANK($Q23),"", "-" &amp; $Q23) &amp; IF(ISBLANK($P23),"", "-" &amp; $P23) &amp; IF(ISBLANK($O23),"", "-" &amp; $O23) &amp; IF(ISBLANK($N23),"", "-" &amp; $N23),TravelTime,8,FALSE)) / 1440, ""))</f>
        <v/>
      </c>
      <c r="AA23" s="59"/>
      <c r="AB23" s="61" t="str">
        <f>IF(AND(LEN(J23)&lt;&gt;0,LEN(B23)&lt;&gt;0),J23,#REF!)</f>
        <v>GA08U 0131</v>
      </c>
      <c r="AC23" s="59"/>
      <c r="AD23" s="196"/>
      <c r="AE23" s="59"/>
      <c r="AF23" s="59"/>
      <c r="AG23" s="59"/>
      <c r="AH23" s="59"/>
      <c r="AI23" s="59"/>
      <c r="AJ23" s="59"/>
    </row>
    <row r="24" spans="1:36" ht="14.25" customHeight="1">
      <c r="A24" s="51"/>
      <c r="B24" s="51"/>
      <c r="C24" s="220"/>
      <c r="D24" s="62"/>
      <c r="E24" s="229"/>
      <c r="F24" s="229"/>
      <c r="G24" s="63"/>
      <c r="H24" s="63"/>
      <c r="I24" s="59"/>
      <c r="J24" s="59"/>
      <c r="K24" s="52"/>
      <c r="L24" s="60"/>
      <c r="M24" s="60"/>
      <c r="N24" s="55" t="s">
        <v>451</v>
      </c>
      <c r="O24" s="55"/>
      <c r="P24" s="55"/>
      <c r="Q24" s="55"/>
      <c r="R24" s="55"/>
      <c r="S24" s="55" t="s">
        <v>450</v>
      </c>
      <c r="T24" s="193" t="str">
        <f>_xlfn.IFNA(VLOOKUP(N24,Code2Loc,2,FALSE)
&amp; IF( OR( ISNA(O24), LEN(O24)=0), "",  "-" &amp; VLOOKUP(O24,Code2Loc,2,FALSE))
&amp; IF( OR( ISNA(P24), LEN(P24)=0), "",  "-" &amp; VLOOKUP(P24,Code2Loc,2,FALSE))
&amp; IF( OR( ISNA(Q24), LEN(Q24)=0), "",  "-" &amp; VLOOKUP(Q24,Code2Loc,2,FALSE))
&amp; IF( OR( ISNA(R24), LEN(R24)=0), "",  "-" &amp; VLOOKUP(R24,Code2Loc,2,FALSE))
&amp; IF( OR( ISNA(S24), LEN(S24)=0), "",  "-" &amp; VLOOKUP(S24,Code2Loc,2,FALSE)),"")</f>
        <v/>
      </c>
      <c r="U24" s="56">
        <v>0.3263888888888889</v>
      </c>
      <c r="V24" s="57"/>
      <c r="W24" s="57"/>
      <c r="X24" s="57"/>
      <c r="Y24" s="57"/>
      <c r="Z24" s="58" t="str">
        <f>IF(ISBLANK($U24), "", _xlfn.IFNA($U24 + _xlfn.IFNA( VLOOKUP($N24 &amp; IF(ISBLANK($O24),"", "-" &amp; $O24) &amp; IF(ISBLANK($P24),"", "-" &amp; $P24) &amp; IF(ISBLANK($Q24),"", "-" &amp; $Q24) &amp; IF(ISBLANK($R24),"", "-" &amp; $R24) &amp; IF(ISBLANK($S24),"", "-" &amp; $S24),TravelTime,8,FALSE), VLOOKUP($S24 &amp; IF(ISBLANK($R24),"", "-" &amp; $R24) &amp; IF(ISBLANK($Q24),"", "-" &amp; $Q24) &amp; IF(ISBLANK($P24),"", "-" &amp; $P24) &amp; IF(ISBLANK($O24),"", "-" &amp; $O24) &amp; IF(ISBLANK($N24),"", "-" &amp; $N24),TravelTime,8,FALSE)) / 1440, ""))</f>
        <v/>
      </c>
      <c r="AA24" s="59"/>
      <c r="AB24" s="61" t="str">
        <f t="shared" ref="AB24:AB43" si="3">IF(AND(LEN(J24)&lt;&gt;0,LEN(B24)&lt;&gt;0),J24,AB23)</f>
        <v>GA08U 0131</v>
      </c>
      <c r="AC24" s="59"/>
      <c r="AD24" s="196"/>
      <c r="AE24" s="59"/>
      <c r="AF24" s="59"/>
      <c r="AG24" s="59"/>
      <c r="AH24" s="59"/>
      <c r="AI24" s="59"/>
      <c r="AJ24" s="59"/>
    </row>
    <row r="25" spans="1:36" ht="14.25" customHeight="1">
      <c r="A25" s="51"/>
      <c r="B25" s="51"/>
      <c r="C25" s="220"/>
      <c r="D25" s="62"/>
      <c r="E25" s="229"/>
      <c r="F25" s="229"/>
      <c r="G25" s="63"/>
      <c r="H25" s="63"/>
      <c r="I25" s="59"/>
      <c r="J25" s="59"/>
      <c r="K25" s="52"/>
      <c r="L25" s="60"/>
      <c r="M25" s="60"/>
      <c r="N25" s="55" t="s">
        <v>450</v>
      </c>
      <c r="O25" s="55"/>
      <c r="P25" s="55"/>
      <c r="Q25" s="55"/>
      <c r="R25" s="55"/>
      <c r="S25" s="55" t="s">
        <v>451</v>
      </c>
      <c r="T25" s="193" t="str">
        <f>_xlfn.IFNA(VLOOKUP(N25,Code2Loc,2,FALSE)
&amp; IF( OR( ISNA(O25), LEN(O25)=0), "",  "-" &amp; VLOOKUP(O25,Code2Loc,2,FALSE))
&amp; IF( OR( ISNA(P25), LEN(P25)=0), "",  "-" &amp; VLOOKUP(P25,Code2Loc,2,FALSE))
&amp; IF( OR( ISNA(Q25), LEN(Q25)=0), "",  "-" &amp; VLOOKUP(Q25,Code2Loc,2,FALSE))
&amp; IF( OR( ISNA(R25), LEN(R25)=0), "",  "-" &amp; VLOOKUP(R25,Code2Loc,2,FALSE))
&amp; IF( OR( ISNA(S25), LEN(S25)=0), "",  "-" &amp; VLOOKUP(S25,Code2Loc,2,FALSE)),"")</f>
        <v/>
      </c>
      <c r="U25" s="56">
        <v>0.35416666666666669</v>
      </c>
      <c r="V25" s="57"/>
      <c r="W25" s="57"/>
      <c r="X25" s="57"/>
      <c r="Y25" s="57"/>
      <c r="Z25" s="58" t="str">
        <f>IF(ISBLANK($U25), "", _xlfn.IFNA($U25 + _xlfn.IFNA( VLOOKUP($N25 &amp; IF(ISBLANK($O25),"", "-" &amp; $O25) &amp; IF(ISBLANK($P25),"", "-" &amp; $P25) &amp; IF(ISBLANK($Q25),"", "-" &amp; $Q25) &amp; IF(ISBLANK($R25),"", "-" &amp; $R25) &amp; IF(ISBLANK($S25),"", "-" &amp; $S25),TravelTime,8,FALSE), VLOOKUP($S25 &amp; IF(ISBLANK($R25),"", "-" &amp; $R25) &amp; IF(ISBLANK($Q25),"", "-" &amp; $Q25) &amp; IF(ISBLANK($P25),"", "-" &amp; $P25) &amp; IF(ISBLANK($O25),"", "-" &amp; $O25) &amp; IF(ISBLANK($N25),"", "-" &amp; $N25),TravelTime,8,FALSE)) / 1440, ""))</f>
        <v/>
      </c>
      <c r="AA25" s="59"/>
      <c r="AB25" s="61" t="str">
        <f t="shared" si="3"/>
        <v>GA08U 0131</v>
      </c>
      <c r="AC25" s="59"/>
      <c r="AD25" s="196"/>
      <c r="AE25" s="59"/>
      <c r="AF25" s="59"/>
      <c r="AG25" s="59"/>
      <c r="AH25" s="59"/>
      <c r="AI25" s="59"/>
      <c r="AJ25" s="59"/>
    </row>
    <row r="26" spans="1:36" ht="14.25" customHeight="1">
      <c r="A26" s="51"/>
      <c r="B26" s="51"/>
      <c r="C26" s="220"/>
      <c r="D26" s="62"/>
      <c r="E26" s="229"/>
      <c r="F26" s="229"/>
      <c r="G26" s="63"/>
      <c r="H26" s="63"/>
      <c r="I26" s="59"/>
      <c r="J26" s="59"/>
      <c r="K26" s="52"/>
      <c r="L26" s="60"/>
      <c r="M26" s="60"/>
      <c r="N26" s="55" t="s">
        <v>451</v>
      </c>
      <c r="O26" s="55"/>
      <c r="P26" s="55"/>
      <c r="Q26" s="55"/>
      <c r="R26" s="55"/>
      <c r="S26" s="55" t="s">
        <v>450</v>
      </c>
      <c r="T26" s="193" t="str">
        <f>_xlfn.IFNA(VLOOKUP(N26,Code2Loc,2,FALSE)
&amp; IF( OR( ISNA(O26), LEN(O26)=0), "",  "-" &amp; VLOOKUP(O26,Code2Loc,2,FALSE))
&amp; IF( OR( ISNA(P26), LEN(P26)=0), "",  "-" &amp; VLOOKUP(P26,Code2Loc,2,FALSE))
&amp; IF( OR( ISNA(Q26), LEN(Q26)=0), "",  "-" &amp; VLOOKUP(Q26,Code2Loc,2,FALSE))
&amp; IF( OR( ISNA(R26), LEN(R26)=0), "",  "-" &amp; VLOOKUP(R26,Code2Loc,2,FALSE))
&amp; IF( OR( ISNA(S26), LEN(S26)=0), "",  "-" &amp; VLOOKUP(S26,Code2Loc,2,FALSE)),"")</f>
        <v/>
      </c>
      <c r="U26" s="56">
        <v>0.37152777777777773</v>
      </c>
      <c r="V26" s="57"/>
      <c r="W26" s="57"/>
      <c r="X26" s="57"/>
      <c r="Y26" s="57"/>
      <c r="Z26" s="58" t="str">
        <f>IF(ISBLANK($U26), "", _xlfn.IFNA($U26 + _xlfn.IFNA( VLOOKUP($N26 &amp; IF(ISBLANK($O26),"", "-" &amp; $O26) &amp; IF(ISBLANK($P26),"", "-" &amp; $P26) &amp; IF(ISBLANK($Q26),"", "-" &amp; $Q26) &amp; IF(ISBLANK($R26),"", "-" &amp; $R26) &amp; IF(ISBLANK($S26),"", "-" &amp; $S26),TravelTime,8,FALSE), VLOOKUP($S26 &amp; IF(ISBLANK($R26),"", "-" &amp; $R26) &amp; IF(ISBLANK($Q26),"", "-" &amp; $Q26) &amp; IF(ISBLANK($P26),"", "-" &amp; $P26) &amp; IF(ISBLANK($O26),"", "-" &amp; $O26) &amp; IF(ISBLANK($N26),"", "-" &amp; $N26),TravelTime,8,FALSE)) / 1440, ""))</f>
        <v/>
      </c>
      <c r="AA26" s="59"/>
      <c r="AB26" s="61" t="str">
        <f t="shared" si="3"/>
        <v>GA08U 0131</v>
      </c>
      <c r="AC26" s="59"/>
      <c r="AD26" s="196"/>
      <c r="AE26" s="59"/>
      <c r="AF26" s="59"/>
      <c r="AG26" s="59"/>
      <c r="AH26" s="59"/>
      <c r="AI26" s="59"/>
      <c r="AJ26" s="59"/>
    </row>
    <row r="27" spans="1:36" ht="14.25" customHeight="1">
      <c r="A27" s="51"/>
      <c r="B27" s="51"/>
      <c r="C27" s="220"/>
      <c r="D27" s="62"/>
      <c r="E27" s="229"/>
      <c r="F27" s="229"/>
      <c r="G27" s="63"/>
      <c r="H27" s="63"/>
      <c r="I27" s="59"/>
      <c r="J27" s="59"/>
      <c r="K27" s="52"/>
      <c r="L27" s="60"/>
      <c r="M27" s="60"/>
      <c r="N27" s="55" t="s">
        <v>450</v>
      </c>
      <c r="O27" s="55"/>
      <c r="P27" s="55"/>
      <c r="Q27" s="55"/>
      <c r="R27" s="55"/>
      <c r="S27" s="55" t="s">
        <v>451</v>
      </c>
      <c r="T27" s="193" t="str">
        <f>_xlfn.IFNA(VLOOKUP(N27,Code2Loc,2,FALSE)
&amp; IF( OR( ISNA(O27), LEN(O27)=0), "",  "-" &amp; VLOOKUP(O27,Code2Loc,2,FALSE))
&amp; IF( OR( ISNA(P27), LEN(P27)=0), "",  "-" &amp; VLOOKUP(P27,Code2Loc,2,FALSE))
&amp; IF( OR( ISNA(Q27), LEN(Q27)=0), "",  "-" &amp; VLOOKUP(Q27,Code2Loc,2,FALSE))
&amp; IF( OR( ISNA(R27), LEN(R27)=0), "",  "-" &amp; VLOOKUP(R27,Code2Loc,2,FALSE))
&amp; IF( OR( ISNA(S27), LEN(S27)=0), "",  "-" &amp; VLOOKUP(S27,Code2Loc,2,FALSE)),"")</f>
        <v/>
      </c>
      <c r="U27" s="56">
        <v>0.38541666666666669</v>
      </c>
      <c r="V27" s="57"/>
      <c r="W27" s="57"/>
      <c r="X27" s="57"/>
      <c r="Y27" s="57"/>
      <c r="Z27" s="58" t="str">
        <f>IF(ISBLANK($U27), "", _xlfn.IFNA($U27 + _xlfn.IFNA( VLOOKUP($N27 &amp; IF(ISBLANK($O27),"", "-" &amp; $O27) &amp; IF(ISBLANK($P27),"", "-" &amp; $P27) &amp; IF(ISBLANK($Q27),"", "-" &amp; $Q27) &amp; IF(ISBLANK($R27),"", "-" &amp; $R27) &amp; IF(ISBLANK($S27),"", "-" &amp; $S27),TravelTime,8,FALSE), VLOOKUP($S27 &amp; IF(ISBLANK($R27),"", "-" &amp; $R27) &amp; IF(ISBLANK($Q27),"", "-" &amp; $Q27) &amp; IF(ISBLANK($P27),"", "-" &amp; $P27) &amp; IF(ISBLANK($O27),"", "-" &amp; $O27) &amp; IF(ISBLANK($N27),"", "-" &amp; $N27),TravelTime,8,FALSE)) / 1440, ""))</f>
        <v/>
      </c>
      <c r="AA27" s="59"/>
      <c r="AB27" s="61" t="str">
        <f t="shared" si="3"/>
        <v>GA08U 0131</v>
      </c>
      <c r="AC27" s="59"/>
      <c r="AD27" s="196"/>
      <c r="AE27" s="59"/>
      <c r="AF27" s="59"/>
      <c r="AG27" s="59"/>
      <c r="AH27" s="59"/>
      <c r="AI27" s="59"/>
      <c r="AJ27" s="59"/>
    </row>
    <row r="28" spans="1:36" ht="14.25" customHeight="1">
      <c r="A28" s="51"/>
      <c r="B28" s="51"/>
      <c r="C28" s="220"/>
      <c r="D28" s="62"/>
      <c r="E28" s="229"/>
      <c r="F28" s="229"/>
      <c r="G28" s="63"/>
      <c r="H28" s="63"/>
      <c r="I28" s="59"/>
      <c r="J28" s="59"/>
      <c r="K28" s="52"/>
      <c r="L28" s="60"/>
      <c r="M28" s="60"/>
      <c r="N28" s="55" t="s">
        <v>451</v>
      </c>
      <c r="O28" s="55"/>
      <c r="P28" s="55"/>
      <c r="Q28" s="55"/>
      <c r="R28" s="55"/>
      <c r="S28" s="55" t="s">
        <v>450</v>
      </c>
      <c r="T28" s="193" t="str">
        <f>_xlfn.IFNA(VLOOKUP(N28,Code2Loc,2,FALSE)
&amp; IF( OR( ISNA(O28), LEN(O28)=0), "",  "-" &amp; VLOOKUP(O28,Code2Loc,2,FALSE))
&amp; IF( OR( ISNA(P28), LEN(P28)=0), "",  "-" &amp; VLOOKUP(P28,Code2Loc,2,FALSE))
&amp; IF( OR( ISNA(Q28), LEN(Q28)=0), "",  "-" &amp; VLOOKUP(Q28,Code2Loc,2,FALSE))
&amp; IF( OR( ISNA(R28), LEN(R28)=0), "",  "-" &amp; VLOOKUP(R28,Code2Loc,2,FALSE))
&amp; IF( OR( ISNA(S28), LEN(S28)=0), "",  "-" &amp; VLOOKUP(S28,Code2Loc,2,FALSE)),"")</f>
        <v/>
      </c>
      <c r="U28" s="56">
        <v>0.40277777777777773</v>
      </c>
      <c r="V28" s="57"/>
      <c r="W28" s="57"/>
      <c r="X28" s="57"/>
      <c r="Y28" s="57"/>
      <c r="Z28" s="58" t="str">
        <f>IF(ISBLANK($U28), "", _xlfn.IFNA($U28 + _xlfn.IFNA( VLOOKUP($N28 &amp; IF(ISBLANK($O28),"", "-" &amp; $O28) &amp; IF(ISBLANK($P28),"", "-" &amp; $P28) &amp; IF(ISBLANK($Q28),"", "-" &amp; $Q28) &amp; IF(ISBLANK($R28),"", "-" &amp; $R28) &amp; IF(ISBLANK($S28),"", "-" &amp; $S28),TravelTime,8,FALSE), VLOOKUP($S28 &amp; IF(ISBLANK($R28),"", "-" &amp; $R28) &amp; IF(ISBLANK($Q28),"", "-" &amp; $Q28) &amp; IF(ISBLANK($P28),"", "-" &amp; $P28) &amp; IF(ISBLANK($O28),"", "-" &amp; $O28) &amp; IF(ISBLANK($N28),"", "-" &amp; $N28),TravelTime,8,FALSE)) / 1440, ""))</f>
        <v/>
      </c>
      <c r="AA28" s="59"/>
      <c r="AB28" s="61" t="str">
        <f t="shared" si="3"/>
        <v>GA08U 0131</v>
      </c>
      <c r="AC28" s="59"/>
      <c r="AD28" s="196"/>
      <c r="AE28" s="59"/>
      <c r="AF28" s="59"/>
      <c r="AG28" s="59"/>
      <c r="AH28" s="59"/>
      <c r="AI28" s="59"/>
      <c r="AJ28" s="59"/>
    </row>
    <row r="29" spans="1:36" ht="14.25" customHeight="1">
      <c r="A29" s="51"/>
      <c r="B29" s="51"/>
      <c r="C29" s="220"/>
      <c r="D29" s="62"/>
      <c r="E29" s="229"/>
      <c r="F29" s="229"/>
      <c r="G29" s="63"/>
      <c r="H29" s="63"/>
      <c r="I29" s="59"/>
      <c r="J29" s="59"/>
      <c r="K29" s="52"/>
      <c r="L29" s="60"/>
      <c r="M29" s="60"/>
      <c r="N29" s="55" t="s">
        <v>450</v>
      </c>
      <c r="O29" s="55"/>
      <c r="P29" s="55"/>
      <c r="Q29" s="55"/>
      <c r="R29" s="55"/>
      <c r="S29" s="55" t="s">
        <v>451</v>
      </c>
      <c r="T29" s="193" t="str">
        <f>_xlfn.IFNA(VLOOKUP(N29,Code2Loc,2,FALSE)
&amp; IF( OR( ISNA(O29), LEN(O29)=0), "",  "-" &amp; VLOOKUP(O29,Code2Loc,2,FALSE))
&amp; IF( OR( ISNA(P29), LEN(P29)=0), "",  "-" &amp; VLOOKUP(P29,Code2Loc,2,FALSE))
&amp; IF( OR( ISNA(Q29), LEN(Q29)=0), "",  "-" &amp; VLOOKUP(Q29,Code2Loc,2,FALSE))
&amp; IF( OR( ISNA(R29), LEN(R29)=0), "",  "-" &amp; VLOOKUP(R29,Code2Loc,2,FALSE))
&amp; IF( OR( ISNA(S29), LEN(S29)=0), "",  "-" &amp; VLOOKUP(S29,Code2Loc,2,FALSE)),"")</f>
        <v/>
      </c>
      <c r="U29" s="56">
        <v>0.4375</v>
      </c>
      <c r="V29" s="57"/>
      <c r="W29" s="57"/>
      <c r="X29" s="57"/>
      <c r="Y29" s="57"/>
      <c r="Z29" s="58" t="str">
        <f>IF(ISBLANK($U29), "", _xlfn.IFNA($U29 + _xlfn.IFNA( VLOOKUP($N29 &amp; IF(ISBLANK($O29),"", "-" &amp; $O29) &amp; IF(ISBLANK($P29),"", "-" &amp; $P29) &amp; IF(ISBLANK($Q29),"", "-" &amp; $Q29) &amp; IF(ISBLANK($R29),"", "-" &amp; $R29) &amp; IF(ISBLANK($S29),"", "-" &amp; $S29),TravelTime,8,FALSE), VLOOKUP($S29 &amp; IF(ISBLANK($R29),"", "-" &amp; $R29) &amp; IF(ISBLANK($Q29),"", "-" &amp; $Q29) &amp; IF(ISBLANK($P29),"", "-" &amp; $P29) &amp; IF(ISBLANK($O29),"", "-" &amp; $O29) &amp; IF(ISBLANK($N29),"", "-" &amp; $N29),TravelTime,8,FALSE)) / 1440, ""))</f>
        <v/>
      </c>
      <c r="AA29" s="59"/>
      <c r="AB29" s="61" t="str">
        <f t="shared" si="3"/>
        <v>GA08U 0131</v>
      </c>
      <c r="AC29" s="59"/>
      <c r="AD29" s="196"/>
      <c r="AE29" s="59"/>
      <c r="AF29" s="59"/>
      <c r="AG29" s="59"/>
      <c r="AH29" s="59"/>
      <c r="AI29" s="59"/>
      <c r="AJ29" s="59"/>
    </row>
    <row r="30" spans="1:36" ht="14.25" customHeight="1">
      <c r="A30" s="51"/>
      <c r="B30" s="51"/>
      <c r="C30" s="220"/>
      <c r="D30" s="62"/>
      <c r="E30" s="229"/>
      <c r="F30" s="229"/>
      <c r="G30" s="63"/>
      <c r="H30" s="63"/>
      <c r="I30" s="59"/>
      <c r="J30" s="59"/>
      <c r="K30" s="52"/>
      <c r="L30" s="60"/>
      <c r="M30" s="60"/>
      <c r="N30" s="55" t="s">
        <v>451</v>
      </c>
      <c r="O30" s="55"/>
      <c r="P30" s="55"/>
      <c r="Q30" s="55"/>
      <c r="R30" s="55"/>
      <c r="S30" s="55" t="s">
        <v>450</v>
      </c>
      <c r="T30" s="193" t="str">
        <f>_xlfn.IFNA(VLOOKUP(N30,Code2Loc,2,FALSE)
&amp; IF( OR( ISNA(O30), LEN(O30)=0), "",  "-" &amp; VLOOKUP(O30,Code2Loc,2,FALSE))
&amp; IF( OR( ISNA(P30), LEN(P30)=0), "",  "-" &amp; VLOOKUP(P30,Code2Loc,2,FALSE))
&amp; IF( OR( ISNA(Q30), LEN(Q30)=0), "",  "-" &amp; VLOOKUP(Q30,Code2Loc,2,FALSE))
&amp; IF( OR( ISNA(R30), LEN(R30)=0), "",  "-" &amp; VLOOKUP(R30,Code2Loc,2,FALSE))
&amp; IF( OR( ISNA(S30), LEN(S30)=0), "",  "-" &amp; VLOOKUP(S30,Code2Loc,2,FALSE)),"")</f>
        <v/>
      </c>
      <c r="U30" s="56">
        <v>0.45833333333333331</v>
      </c>
      <c r="V30" s="57"/>
      <c r="W30" s="57"/>
      <c r="X30" s="57"/>
      <c r="Y30" s="57"/>
      <c r="Z30" s="58" t="str">
        <f>IF(ISBLANK($U30), "", _xlfn.IFNA($U30 + _xlfn.IFNA( VLOOKUP($N30 &amp; IF(ISBLANK($O30),"", "-" &amp; $O30) &amp; IF(ISBLANK($P30),"", "-" &amp; $P30) &amp; IF(ISBLANK($Q30),"", "-" &amp; $Q30) &amp; IF(ISBLANK($R30),"", "-" &amp; $R30) &amp; IF(ISBLANK($S30),"", "-" &amp; $S30),TravelTime,8,FALSE), VLOOKUP($S30 &amp; IF(ISBLANK($R30),"", "-" &amp; $R30) &amp; IF(ISBLANK($Q30),"", "-" &amp; $Q30) &amp; IF(ISBLANK($P30),"", "-" &amp; $P30) &amp; IF(ISBLANK($O30),"", "-" &amp; $O30) &amp; IF(ISBLANK($N30),"", "-" &amp; $N30),TravelTime,8,FALSE)) / 1440, ""))</f>
        <v/>
      </c>
      <c r="AA30" s="59"/>
      <c r="AB30" s="61" t="str">
        <f t="shared" si="3"/>
        <v>GA08U 0131</v>
      </c>
      <c r="AC30" s="59"/>
      <c r="AD30" s="196"/>
      <c r="AE30" s="59"/>
      <c r="AF30" s="59"/>
      <c r="AG30" s="59"/>
      <c r="AH30" s="59"/>
      <c r="AI30" s="59"/>
      <c r="AJ30" s="59"/>
    </row>
    <row r="31" spans="1:36" ht="14.25" customHeight="1">
      <c r="A31" s="51"/>
      <c r="B31" s="51"/>
      <c r="C31" s="220"/>
      <c r="D31" s="62"/>
      <c r="E31" s="229"/>
      <c r="F31" s="229"/>
      <c r="G31" s="63"/>
      <c r="H31" s="63"/>
      <c r="I31" s="59"/>
      <c r="J31" s="59"/>
      <c r="K31" s="52"/>
      <c r="L31" s="60"/>
      <c r="M31" s="60"/>
      <c r="N31" s="55" t="s">
        <v>450</v>
      </c>
      <c r="O31" s="55"/>
      <c r="P31" s="55"/>
      <c r="Q31" s="55"/>
      <c r="R31" s="55"/>
      <c r="S31" s="55" t="s">
        <v>451</v>
      </c>
      <c r="T31" s="193" t="str">
        <f>_xlfn.IFNA(VLOOKUP(N31,Code2Loc,2,FALSE)
&amp; IF( OR( ISNA(O31), LEN(O31)=0), "",  "-" &amp; VLOOKUP(O31,Code2Loc,2,FALSE))
&amp; IF( OR( ISNA(P31), LEN(P31)=0), "",  "-" &amp; VLOOKUP(P31,Code2Loc,2,FALSE))
&amp; IF( OR( ISNA(Q31), LEN(Q31)=0), "",  "-" &amp; VLOOKUP(Q31,Code2Loc,2,FALSE))
&amp; IF( OR( ISNA(R31), LEN(R31)=0), "",  "-" &amp; VLOOKUP(R31,Code2Loc,2,FALSE))
&amp; IF( OR( ISNA(S31), LEN(S31)=0), "",  "-" &amp; VLOOKUP(S31,Code2Loc,2,FALSE)),"")</f>
        <v/>
      </c>
      <c r="U31" s="56">
        <v>0.47916666666666669</v>
      </c>
      <c r="V31" s="57"/>
      <c r="W31" s="57"/>
      <c r="X31" s="57"/>
      <c r="Y31" s="57"/>
      <c r="Z31" s="58" t="str">
        <f>IF(ISBLANK($U31), "", _xlfn.IFNA($U31 + _xlfn.IFNA( VLOOKUP($N31 &amp; IF(ISBLANK($O31),"", "-" &amp; $O31) &amp; IF(ISBLANK($P31),"", "-" &amp; $P31) &amp; IF(ISBLANK($Q31),"", "-" &amp; $Q31) &amp; IF(ISBLANK($R31),"", "-" &amp; $R31) &amp; IF(ISBLANK($S31),"", "-" &amp; $S31),TravelTime,8,FALSE), VLOOKUP($S31 &amp; IF(ISBLANK($R31),"", "-" &amp; $R31) &amp; IF(ISBLANK($Q31),"", "-" &amp; $Q31) &amp; IF(ISBLANK($P31),"", "-" &amp; $P31) &amp; IF(ISBLANK($O31),"", "-" &amp; $O31) &amp; IF(ISBLANK($N31),"", "-" &amp; $N31),TravelTime,8,FALSE)) / 1440, ""))</f>
        <v/>
      </c>
      <c r="AA31" s="59"/>
      <c r="AB31" s="61" t="str">
        <f t="shared" si="3"/>
        <v>GA08U 0131</v>
      </c>
      <c r="AC31" s="59"/>
      <c r="AD31" s="196"/>
      <c r="AE31" s="59"/>
      <c r="AF31" s="59"/>
      <c r="AG31" s="59"/>
      <c r="AH31" s="59"/>
      <c r="AI31" s="59"/>
      <c r="AJ31" s="59"/>
    </row>
    <row r="32" spans="1:36" ht="14.25" customHeight="1">
      <c r="A32" s="51"/>
      <c r="B32" s="51"/>
      <c r="C32" s="220"/>
      <c r="D32" s="62"/>
      <c r="E32" s="229"/>
      <c r="F32" s="229"/>
      <c r="G32" s="63"/>
      <c r="H32" s="63"/>
      <c r="I32" s="59"/>
      <c r="J32" s="59"/>
      <c r="K32" s="52"/>
      <c r="L32" s="60"/>
      <c r="M32" s="60"/>
      <c r="N32" s="55" t="s">
        <v>451</v>
      </c>
      <c r="O32" s="55"/>
      <c r="P32" s="55"/>
      <c r="Q32" s="55"/>
      <c r="R32" s="55"/>
      <c r="S32" s="55" t="s">
        <v>450</v>
      </c>
      <c r="T32" s="193" t="str">
        <f>_xlfn.IFNA(VLOOKUP(N32,Code2Loc,2,FALSE)
&amp; IF( OR( ISNA(O32), LEN(O32)=0), "",  "-" &amp; VLOOKUP(O32,Code2Loc,2,FALSE))
&amp; IF( OR( ISNA(P32), LEN(P32)=0), "",  "-" &amp; VLOOKUP(P32,Code2Loc,2,FALSE))
&amp; IF( OR( ISNA(Q32), LEN(Q32)=0), "",  "-" &amp; VLOOKUP(Q32,Code2Loc,2,FALSE))
&amp; IF( OR( ISNA(R32), LEN(R32)=0), "",  "-" &amp; VLOOKUP(R32,Code2Loc,2,FALSE))
&amp; IF( OR( ISNA(S32), LEN(S32)=0), "",  "-" &amp; VLOOKUP(S32,Code2Loc,2,FALSE)),"")</f>
        <v/>
      </c>
      <c r="U32" s="56">
        <v>0.5</v>
      </c>
      <c r="V32" s="57"/>
      <c r="W32" s="57"/>
      <c r="X32" s="57"/>
      <c r="Y32" s="57"/>
      <c r="Z32" s="58" t="str">
        <f>IF(ISBLANK($U32), "", _xlfn.IFNA($U32 + _xlfn.IFNA( VLOOKUP($N32 &amp; IF(ISBLANK($O32),"", "-" &amp; $O32) &amp; IF(ISBLANK($P32),"", "-" &amp; $P32) &amp; IF(ISBLANK($Q32),"", "-" &amp; $Q32) &amp; IF(ISBLANK($R32),"", "-" &amp; $R32) &amp; IF(ISBLANK($S32),"", "-" &amp; $S32),TravelTime,8,FALSE), VLOOKUP($S32 &amp; IF(ISBLANK($R32),"", "-" &amp; $R32) &amp; IF(ISBLANK($Q32),"", "-" &amp; $Q32) &amp; IF(ISBLANK($P32),"", "-" &amp; $P32) &amp; IF(ISBLANK($O32),"", "-" &amp; $O32) &amp; IF(ISBLANK($N32),"", "-" &amp; $N32),TravelTime,8,FALSE)) / 1440, ""))</f>
        <v/>
      </c>
      <c r="AA32" s="59"/>
      <c r="AB32" s="61" t="str">
        <f t="shared" si="3"/>
        <v>GA08U 0131</v>
      </c>
      <c r="AC32" s="59"/>
      <c r="AD32" s="196"/>
      <c r="AE32" s="59"/>
      <c r="AF32" s="59"/>
      <c r="AG32" s="59"/>
      <c r="AH32" s="59"/>
      <c r="AI32" s="59"/>
      <c r="AJ32" s="59"/>
    </row>
    <row r="33" spans="1:36" ht="14.25" customHeight="1">
      <c r="A33" s="51"/>
      <c r="B33" s="51"/>
      <c r="C33" s="220"/>
      <c r="D33" s="62"/>
      <c r="E33" s="229"/>
      <c r="F33" s="229"/>
      <c r="G33" s="63"/>
      <c r="H33" s="63"/>
      <c r="I33" s="59"/>
      <c r="J33" s="59"/>
      <c r="K33" s="52"/>
      <c r="L33" s="60"/>
      <c r="M33" s="60"/>
      <c r="N33" s="55" t="s">
        <v>450</v>
      </c>
      <c r="O33" s="55"/>
      <c r="P33" s="55"/>
      <c r="Q33" s="55"/>
      <c r="R33" s="55"/>
      <c r="S33" s="55" t="s">
        <v>451</v>
      </c>
      <c r="T33" s="193" t="str">
        <f>_xlfn.IFNA(VLOOKUP(N33,Code2Loc,2,FALSE)
&amp; IF( OR( ISNA(O33), LEN(O33)=0), "",  "-" &amp; VLOOKUP(O33,Code2Loc,2,FALSE))
&amp; IF( OR( ISNA(P33), LEN(P33)=0), "",  "-" &amp; VLOOKUP(P33,Code2Loc,2,FALSE))
&amp; IF( OR( ISNA(Q33), LEN(Q33)=0), "",  "-" &amp; VLOOKUP(Q33,Code2Loc,2,FALSE))
&amp; IF( OR( ISNA(R33), LEN(R33)=0), "",  "-" &amp; VLOOKUP(R33,Code2Loc,2,FALSE))
&amp; IF( OR( ISNA(S33), LEN(S33)=0), "",  "-" &amp; VLOOKUP(S33,Code2Loc,2,FALSE)),"")</f>
        <v/>
      </c>
      <c r="U33" s="56">
        <v>0.52083333333333337</v>
      </c>
      <c r="V33" s="57"/>
      <c r="W33" s="57"/>
      <c r="X33" s="57"/>
      <c r="Y33" s="57"/>
      <c r="Z33" s="58" t="str">
        <f>IF(ISBLANK($U33), "", _xlfn.IFNA($U33 + _xlfn.IFNA( VLOOKUP($N33 &amp; IF(ISBLANK($O33),"", "-" &amp; $O33) &amp; IF(ISBLANK($P33),"", "-" &amp; $P33) &amp; IF(ISBLANK($Q33),"", "-" &amp; $Q33) &amp; IF(ISBLANK($R33),"", "-" &amp; $R33) &amp; IF(ISBLANK($S33),"", "-" &amp; $S33),TravelTime,8,FALSE), VLOOKUP($S33 &amp; IF(ISBLANK($R33),"", "-" &amp; $R33) &amp; IF(ISBLANK($Q33),"", "-" &amp; $Q33) &amp; IF(ISBLANK($P33),"", "-" &amp; $P33) &amp; IF(ISBLANK($O33),"", "-" &amp; $O33) &amp; IF(ISBLANK($N33),"", "-" &amp; $N33),TravelTime,8,FALSE)) / 1440, ""))</f>
        <v/>
      </c>
      <c r="AA33" s="59"/>
      <c r="AB33" s="61" t="str">
        <f t="shared" si="3"/>
        <v>GA08U 0131</v>
      </c>
      <c r="AC33" s="59"/>
      <c r="AD33" s="196"/>
      <c r="AE33" s="59"/>
      <c r="AF33" s="59"/>
      <c r="AG33" s="59"/>
      <c r="AH33" s="59"/>
      <c r="AI33" s="59"/>
      <c r="AJ33" s="59"/>
    </row>
    <row r="34" spans="1:36" ht="14.25" customHeight="1">
      <c r="A34" s="51"/>
      <c r="B34" s="51"/>
      <c r="C34" s="220"/>
      <c r="D34" s="62"/>
      <c r="E34" s="229"/>
      <c r="F34" s="229"/>
      <c r="G34" s="63"/>
      <c r="H34" s="63"/>
      <c r="I34" s="59"/>
      <c r="J34" s="59"/>
      <c r="K34" s="52"/>
      <c r="L34" s="60"/>
      <c r="M34" s="60"/>
      <c r="N34" s="55" t="s">
        <v>451</v>
      </c>
      <c r="O34" s="55"/>
      <c r="P34" s="55"/>
      <c r="Q34" s="55"/>
      <c r="R34" s="55"/>
      <c r="S34" s="55" t="s">
        <v>450</v>
      </c>
      <c r="T34" s="193" t="str">
        <f>_xlfn.IFNA(VLOOKUP(N34,Code2Loc,2,FALSE)
&amp; IF( OR( ISNA(O34), LEN(O34)=0), "",  "-" &amp; VLOOKUP(O34,Code2Loc,2,FALSE))
&amp; IF( OR( ISNA(P34), LEN(P34)=0), "",  "-" &amp; VLOOKUP(P34,Code2Loc,2,FALSE))
&amp; IF( OR( ISNA(Q34), LEN(Q34)=0), "",  "-" &amp; VLOOKUP(Q34,Code2Loc,2,FALSE))
&amp; IF( OR( ISNA(R34), LEN(R34)=0), "",  "-" &amp; VLOOKUP(R34,Code2Loc,2,FALSE))
&amp; IF( OR( ISNA(S34), LEN(S34)=0), "",  "-" &amp; VLOOKUP(S34,Code2Loc,2,FALSE)),"")</f>
        <v/>
      </c>
      <c r="U34" s="56">
        <v>0.54166666666666663</v>
      </c>
      <c r="V34" s="57"/>
      <c r="W34" s="57"/>
      <c r="X34" s="57"/>
      <c r="Y34" s="57"/>
      <c r="Z34" s="58" t="str">
        <f>IF(ISBLANK($U34), "", _xlfn.IFNA($U34 + _xlfn.IFNA( VLOOKUP($N34 &amp; IF(ISBLANK($O34),"", "-" &amp; $O34) &amp; IF(ISBLANK($P34),"", "-" &amp; $P34) &amp; IF(ISBLANK($Q34),"", "-" &amp; $Q34) &amp; IF(ISBLANK($R34),"", "-" &amp; $R34) &amp; IF(ISBLANK($S34),"", "-" &amp; $S34),TravelTime,8,FALSE), VLOOKUP($S34 &amp; IF(ISBLANK($R34),"", "-" &amp; $R34) &amp; IF(ISBLANK($Q34),"", "-" &amp; $Q34) &amp; IF(ISBLANK($P34),"", "-" &amp; $P34) &amp; IF(ISBLANK($O34),"", "-" &amp; $O34) &amp; IF(ISBLANK($N34),"", "-" &amp; $N34),TravelTime,8,FALSE)) / 1440, ""))</f>
        <v/>
      </c>
      <c r="AA34" s="59"/>
      <c r="AB34" s="61" t="str">
        <f t="shared" si="3"/>
        <v>GA08U 0131</v>
      </c>
      <c r="AC34" s="59"/>
      <c r="AD34" s="196"/>
      <c r="AE34" s="59"/>
      <c r="AF34" s="59"/>
      <c r="AG34" s="59"/>
      <c r="AH34" s="59"/>
      <c r="AI34" s="59"/>
      <c r="AJ34" s="59"/>
    </row>
    <row r="35" spans="1:36" ht="14.25" customHeight="1">
      <c r="A35" s="51"/>
      <c r="B35" s="51"/>
      <c r="C35" s="220"/>
      <c r="D35" s="62"/>
      <c r="E35" s="229"/>
      <c r="F35" s="229"/>
      <c r="G35" s="63"/>
      <c r="H35" s="63"/>
      <c r="I35" s="59"/>
      <c r="J35" s="59"/>
      <c r="K35" s="52"/>
      <c r="L35" s="60"/>
      <c r="M35" s="60"/>
      <c r="N35" s="55" t="s">
        <v>450</v>
      </c>
      <c r="O35" s="55"/>
      <c r="P35" s="55"/>
      <c r="Q35" s="55"/>
      <c r="R35" s="55"/>
      <c r="S35" s="55" t="s">
        <v>451</v>
      </c>
      <c r="T35" s="193" t="str">
        <f>_xlfn.IFNA(VLOOKUP(N35,Code2Loc,2,FALSE)
&amp; IF( OR( ISNA(O35), LEN(O35)=0), "",  "-" &amp; VLOOKUP(O35,Code2Loc,2,FALSE))
&amp; IF( OR( ISNA(P35), LEN(P35)=0), "",  "-" &amp; VLOOKUP(P35,Code2Loc,2,FALSE))
&amp; IF( OR( ISNA(Q35), LEN(Q35)=0), "",  "-" &amp; VLOOKUP(Q35,Code2Loc,2,FALSE))
&amp; IF( OR( ISNA(R35), LEN(R35)=0), "",  "-" &amp; VLOOKUP(R35,Code2Loc,2,FALSE))
&amp; IF( OR( ISNA(S35), LEN(S35)=0), "",  "-" &amp; VLOOKUP(S35,Code2Loc,2,FALSE)),"")</f>
        <v/>
      </c>
      <c r="U35" s="56">
        <v>0.60416666666666663</v>
      </c>
      <c r="V35" s="57"/>
      <c r="W35" s="57"/>
      <c r="X35" s="57"/>
      <c r="Y35" s="57"/>
      <c r="Z35" s="58" t="str">
        <f>IF(ISBLANK($U35), "", _xlfn.IFNA($U35 + _xlfn.IFNA( VLOOKUP($N35 &amp; IF(ISBLANK($O35),"", "-" &amp; $O35) &amp; IF(ISBLANK($P35),"", "-" &amp; $P35) &amp; IF(ISBLANK($Q35),"", "-" &amp; $Q35) &amp; IF(ISBLANK($R35),"", "-" &amp; $R35) &amp; IF(ISBLANK($S35),"", "-" &amp; $S35),TravelTime,8,FALSE), VLOOKUP($S35 &amp; IF(ISBLANK($R35),"", "-" &amp; $R35) &amp; IF(ISBLANK($Q35),"", "-" &amp; $Q35) &amp; IF(ISBLANK($P35),"", "-" &amp; $P35) &amp; IF(ISBLANK($O35),"", "-" &amp; $O35) &amp; IF(ISBLANK($N35),"", "-" &amp; $N35),TravelTime,8,FALSE)) / 1440, ""))</f>
        <v/>
      </c>
      <c r="AA35" s="59"/>
      <c r="AB35" s="61" t="str">
        <f t="shared" si="3"/>
        <v>GA08U 0131</v>
      </c>
      <c r="AC35" s="59"/>
      <c r="AD35" s="196"/>
      <c r="AE35" s="59"/>
      <c r="AF35" s="59"/>
      <c r="AG35" s="59"/>
      <c r="AH35" s="59"/>
      <c r="AI35" s="59"/>
      <c r="AJ35" s="59"/>
    </row>
    <row r="36" spans="1:36" ht="14.25" customHeight="1">
      <c r="A36" s="51"/>
      <c r="B36" s="51"/>
      <c r="C36" s="220"/>
      <c r="D36" s="62"/>
      <c r="E36" s="229"/>
      <c r="F36" s="229"/>
      <c r="G36" s="63"/>
      <c r="H36" s="63"/>
      <c r="I36" s="59"/>
      <c r="J36" s="59"/>
      <c r="K36" s="52"/>
      <c r="L36" s="60"/>
      <c r="M36" s="60"/>
      <c r="N36" s="55" t="s">
        <v>451</v>
      </c>
      <c r="O36" s="55"/>
      <c r="P36" s="55"/>
      <c r="Q36" s="55"/>
      <c r="R36" s="55"/>
      <c r="S36" s="55" t="s">
        <v>450</v>
      </c>
      <c r="T36" s="193" t="str">
        <f>_xlfn.IFNA(VLOOKUP(N36,Code2Loc,2,FALSE)
&amp; IF( OR( ISNA(O36), LEN(O36)=0), "",  "-" &amp; VLOOKUP(O36,Code2Loc,2,FALSE))
&amp; IF( OR( ISNA(P36), LEN(P36)=0), "",  "-" &amp; VLOOKUP(P36,Code2Loc,2,FALSE))
&amp; IF( OR( ISNA(Q36), LEN(Q36)=0), "",  "-" &amp; VLOOKUP(Q36,Code2Loc,2,FALSE))
&amp; IF( OR( ISNA(R36), LEN(R36)=0), "",  "-" &amp; VLOOKUP(R36,Code2Loc,2,FALSE))
&amp; IF( OR( ISNA(S36), LEN(S36)=0), "",  "-" &amp; VLOOKUP(S36,Code2Loc,2,FALSE)),"")</f>
        <v/>
      </c>
      <c r="U36" s="56">
        <v>0.625</v>
      </c>
      <c r="V36" s="57"/>
      <c r="W36" s="57"/>
      <c r="X36" s="57"/>
      <c r="Y36" s="57"/>
      <c r="Z36" s="58" t="str">
        <f>IF(ISBLANK($U36), "", _xlfn.IFNA($U36 + _xlfn.IFNA( VLOOKUP($N36 &amp; IF(ISBLANK($O36),"", "-" &amp; $O36) &amp; IF(ISBLANK($P36),"", "-" &amp; $P36) &amp; IF(ISBLANK($Q36),"", "-" &amp; $Q36) &amp; IF(ISBLANK($R36),"", "-" &amp; $R36) &amp; IF(ISBLANK($S36),"", "-" &amp; $S36),TravelTime,8,FALSE), VLOOKUP($S36 &amp; IF(ISBLANK($R36),"", "-" &amp; $R36) &amp; IF(ISBLANK($Q36),"", "-" &amp; $Q36) &amp; IF(ISBLANK($P36),"", "-" &amp; $P36) &amp; IF(ISBLANK($O36),"", "-" &amp; $O36) &amp; IF(ISBLANK($N36),"", "-" &amp; $N36),TravelTime,8,FALSE)) / 1440, ""))</f>
        <v/>
      </c>
      <c r="AA36" s="59"/>
      <c r="AB36" s="61" t="str">
        <f t="shared" si="3"/>
        <v>GA08U 0131</v>
      </c>
      <c r="AC36" s="59"/>
      <c r="AD36" s="196"/>
      <c r="AE36" s="59"/>
      <c r="AF36" s="59"/>
      <c r="AG36" s="59"/>
      <c r="AH36" s="59"/>
      <c r="AI36" s="59"/>
      <c r="AJ36" s="59"/>
    </row>
    <row r="37" spans="1:36" ht="14.25" customHeight="1">
      <c r="A37" s="51"/>
      <c r="B37" s="51"/>
      <c r="C37" s="220"/>
      <c r="D37" s="62"/>
      <c r="E37" s="229"/>
      <c r="F37" s="229"/>
      <c r="G37" s="63"/>
      <c r="H37" s="63"/>
      <c r="I37" s="59"/>
      <c r="J37" s="59"/>
      <c r="K37" s="52"/>
      <c r="L37" s="60"/>
      <c r="M37" s="60"/>
      <c r="N37" s="55" t="s">
        <v>450</v>
      </c>
      <c r="O37" s="55"/>
      <c r="P37" s="55"/>
      <c r="Q37" s="55"/>
      <c r="R37" s="55"/>
      <c r="S37" s="55" t="s">
        <v>451</v>
      </c>
      <c r="T37" s="193" t="str">
        <f>_xlfn.IFNA(VLOOKUP(N37,Code2Loc,2,FALSE)
&amp; IF( OR( ISNA(O37), LEN(O37)=0), "",  "-" &amp; VLOOKUP(O37,Code2Loc,2,FALSE))
&amp; IF( OR( ISNA(P37), LEN(P37)=0), "",  "-" &amp; VLOOKUP(P37,Code2Loc,2,FALSE))
&amp; IF( OR( ISNA(Q37), LEN(Q37)=0), "",  "-" &amp; VLOOKUP(Q37,Code2Loc,2,FALSE))
&amp; IF( OR( ISNA(R37), LEN(R37)=0), "",  "-" &amp; VLOOKUP(R37,Code2Loc,2,FALSE))
&amp; IF( OR( ISNA(S37), LEN(S37)=0), "",  "-" &amp; VLOOKUP(S37,Code2Loc,2,FALSE)),"")</f>
        <v/>
      </c>
      <c r="U37" s="56">
        <v>0.64583333333333337</v>
      </c>
      <c r="V37" s="57"/>
      <c r="W37" s="57"/>
      <c r="X37" s="57"/>
      <c r="Y37" s="57"/>
      <c r="Z37" s="58" t="str">
        <f>IF(ISBLANK($U37), "", _xlfn.IFNA($U37 + _xlfn.IFNA( VLOOKUP($N37 &amp; IF(ISBLANK($O37),"", "-" &amp; $O37) &amp; IF(ISBLANK($P37),"", "-" &amp; $P37) &amp; IF(ISBLANK($Q37),"", "-" &amp; $Q37) &amp; IF(ISBLANK($R37),"", "-" &amp; $R37) &amp; IF(ISBLANK($S37),"", "-" &amp; $S37),TravelTime,8,FALSE), VLOOKUP($S37 &amp; IF(ISBLANK($R37),"", "-" &amp; $R37) &amp; IF(ISBLANK($Q37),"", "-" &amp; $Q37) &amp; IF(ISBLANK($P37),"", "-" &amp; $P37) &amp; IF(ISBLANK($O37),"", "-" &amp; $O37) &amp; IF(ISBLANK($N37),"", "-" &amp; $N37),TravelTime,8,FALSE)) / 1440, ""))</f>
        <v/>
      </c>
      <c r="AA37" s="59"/>
      <c r="AB37" s="61" t="str">
        <f t="shared" si="3"/>
        <v>GA08U 0131</v>
      </c>
      <c r="AC37" s="59"/>
      <c r="AD37" s="196"/>
      <c r="AE37" s="59"/>
      <c r="AF37" s="59"/>
      <c r="AG37" s="59"/>
      <c r="AH37" s="59"/>
      <c r="AI37" s="59"/>
      <c r="AJ37" s="59"/>
    </row>
    <row r="38" spans="1:36" ht="14.25" customHeight="1">
      <c r="A38" s="51"/>
      <c r="B38" s="51"/>
      <c r="C38" s="220"/>
      <c r="D38" s="62"/>
      <c r="E38" s="229"/>
      <c r="F38" s="229"/>
      <c r="G38" s="63"/>
      <c r="H38" s="63"/>
      <c r="I38" s="59"/>
      <c r="J38" s="59"/>
      <c r="K38" s="52"/>
      <c r="L38" s="60"/>
      <c r="M38" s="60"/>
      <c r="N38" s="55" t="s">
        <v>451</v>
      </c>
      <c r="O38" s="55"/>
      <c r="P38" s="55"/>
      <c r="Q38" s="55"/>
      <c r="R38" s="55"/>
      <c r="S38" s="55" t="s">
        <v>450</v>
      </c>
      <c r="T38" s="193" t="str">
        <f>_xlfn.IFNA(VLOOKUP(N38,Code2Loc,2,FALSE)
&amp; IF( OR( ISNA(O38), LEN(O38)=0), "",  "-" &amp; VLOOKUP(O38,Code2Loc,2,FALSE))
&amp; IF( OR( ISNA(P38), LEN(P38)=0), "",  "-" &amp; VLOOKUP(P38,Code2Loc,2,FALSE))
&amp; IF( OR( ISNA(Q38), LEN(Q38)=0), "",  "-" &amp; VLOOKUP(Q38,Code2Loc,2,FALSE))
&amp; IF( OR( ISNA(R38), LEN(R38)=0), "",  "-" &amp; VLOOKUP(R38,Code2Loc,2,FALSE))
&amp; IF( OR( ISNA(S38), LEN(S38)=0), "",  "-" &amp; VLOOKUP(S38,Code2Loc,2,FALSE)),"")</f>
        <v/>
      </c>
      <c r="U38" s="56">
        <v>0.66666666666666663</v>
      </c>
      <c r="V38" s="57"/>
      <c r="W38" s="57"/>
      <c r="X38" s="57"/>
      <c r="Y38" s="57"/>
      <c r="Z38" s="58" t="str">
        <f>IF(ISBLANK($U38), "", _xlfn.IFNA($U38 + _xlfn.IFNA( VLOOKUP($N38 &amp; IF(ISBLANK($O38),"", "-" &amp; $O38) &amp; IF(ISBLANK($P38),"", "-" &amp; $P38) &amp; IF(ISBLANK($Q38),"", "-" &amp; $Q38) &amp; IF(ISBLANK($R38),"", "-" &amp; $R38) &amp; IF(ISBLANK($S38),"", "-" &amp; $S38),TravelTime,8,FALSE), VLOOKUP($S38 &amp; IF(ISBLANK($R38),"", "-" &amp; $R38) &amp; IF(ISBLANK($Q38),"", "-" &amp; $Q38) &amp; IF(ISBLANK($P38),"", "-" &amp; $P38) &amp; IF(ISBLANK($O38),"", "-" &amp; $O38) &amp; IF(ISBLANK($N38),"", "-" &amp; $N38),TravelTime,8,FALSE)) / 1440, ""))</f>
        <v/>
      </c>
      <c r="AA38" s="59"/>
      <c r="AB38" s="61" t="str">
        <f t="shared" si="3"/>
        <v>GA08U 0131</v>
      </c>
      <c r="AC38" s="59"/>
      <c r="AD38" s="196"/>
      <c r="AE38" s="59"/>
      <c r="AF38" s="59"/>
      <c r="AG38" s="59"/>
      <c r="AH38" s="59"/>
      <c r="AI38" s="59"/>
      <c r="AJ38" s="59"/>
    </row>
    <row r="39" spans="1:36" ht="14.25" customHeight="1">
      <c r="A39" s="51"/>
      <c r="B39" s="51"/>
      <c r="C39" s="220"/>
      <c r="D39" s="62"/>
      <c r="E39" s="229"/>
      <c r="F39" s="229"/>
      <c r="G39" s="63"/>
      <c r="H39" s="63"/>
      <c r="I39" s="59"/>
      <c r="J39" s="59"/>
      <c r="K39" s="52"/>
      <c r="L39" s="60"/>
      <c r="M39" s="60"/>
      <c r="N39" s="55" t="s">
        <v>450</v>
      </c>
      <c r="O39" s="55"/>
      <c r="P39" s="55"/>
      <c r="Q39" s="55"/>
      <c r="R39" s="55"/>
      <c r="S39" s="55" t="s">
        <v>451</v>
      </c>
      <c r="T39" s="193" t="str">
        <f>_xlfn.IFNA(VLOOKUP(N39,Code2Loc,2,FALSE)
&amp; IF( OR( ISNA(O39), LEN(O39)=0), "",  "-" &amp; VLOOKUP(O39,Code2Loc,2,FALSE))
&amp; IF( OR( ISNA(P39), LEN(P39)=0), "",  "-" &amp; VLOOKUP(P39,Code2Loc,2,FALSE))
&amp; IF( OR( ISNA(Q39), LEN(Q39)=0), "",  "-" &amp; VLOOKUP(Q39,Code2Loc,2,FALSE))
&amp; IF( OR( ISNA(R39), LEN(R39)=0), "",  "-" &amp; VLOOKUP(R39,Code2Loc,2,FALSE))
&amp; IF( OR( ISNA(S39), LEN(S39)=0), "",  "-" &amp; VLOOKUP(S39,Code2Loc,2,FALSE)),"")</f>
        <v/>
      </c>
      <c r="U39" s="56">
        <v>0.6875</v>
      </c>
      <c r="V39" s="57"/>
      <c r="W39" s="57"/>
      <c r="X39" s="57"/>
      <c r="Y39" s="57"/>
      <c r="Z39" s="58" t="str">
        <f>IF(ISBLANK($U39), "", _xlfn.IFNA($U39 + _xlfn.IFNA( VLOOKUP($N39 &amp; IF(ISBLANK($O39),"", "-" &amp; $O39) &amp; IF(ISBLANK($P39),"", "-" &amp; $P39) &amp; IF(ISBLANK($Q39),"", "-" &amp; $Q39) &amp; IF(ISBLANK($R39),"", "-" &amp; $R39) &amp; IF(ISBLANK($S39),"", "-" &amp; $S39),TravelTime,8,FALSE), VLOOKUP($S39 &amp; IF(ISBLANK($R39),"", "-" &amp; $R39) &amp; IF(ISBLANK($Q39),"", "-" &amp; $Q39) &amp; IF(ISBLANK($P39),"", "-" &amp; $P39) &amp; IF(ISBLANK($O39),"", "-" &amp; $O39) &amp; IF(ISBLANK($N39),"", "-" &amp; $N39),TravelTime,8,FALSE)) / 1440, ""))</f>
        <v/>
      </c>
      <c r="AA39" s="59"/>
      <c r="AB39" s="61" t="str">
        <f t="shared" si="3"/>
        <v>GA08U 0131</v>
      </c>
      <c r="AC39" s="59"/>
      <c r="AD39" s="196"/>
      <c r="AE39" s="59"/>
      <c r="AF39" s="59"/>
      <c r="AG39" s="59"/>
      <c r="AH39" s="59"/>
      <c r="AI39" s="59"/>
      <c r="AJ39" s="59"/>
    </row>
    <row r="40" spans="1:36" ht="14.25" customHeight="1">
      <c r="A40" s="51"/>
      <c r="B40" s="51"/>
      <c r="C40" s="220"/>
      <c r="D40" s="62"/>
      <c r="E40" s="229"/>
      <c r="F40" s="229"/>
      <c r="G40" s="63"/>
      <c r="H40" s="63"/>
      <c r="I40" s="59"/>
      <c r="J40" s="59"/>
      <c r="K40" s="52"/>
      <c r="L40" s="60"/>
      <c r="M40" s="60"/>
      <c r="N40" s="55" t="s">
        <v>451</v>
      </c>
      <c r="O40" s="55"/>
      <c r="P40" s="55"/>
      <c r="Q40" s="55"/>
      <c r="R40" s="55"/>
      <c r="S40" s="55" t="s">
        <v>450</v>
      </c>
      <c r="T40" s="193" t="str">
        <f>_xlfn.IFNA(VLOOKUP(N40,Code2Loc,2,FALSE)
&amp; IF( OR( ISNA(O40), LEN(O40)=0), "",  "-" &amp; VLOOKUP(O40,Code2Loc,2,FALSE))
&amp; IF( OR( ISNA(P40), LEN(P40)=0), "",  "-" &amp; VLOOKUP(P40,Code2Loc,2,FALSE))
&amp; IF( OR( ISNA(Q40), LEN(Q40)=0), "",  "-" &amp; VLOOKUP(Q40,Code2Loc,2,FALSE))
&amp; IF( OR( ISNA(R40), LEN(R40)=0), "",  "-" &amp; VLOOKUP(R40,Code2Loc,2,FALSE))
&amp; IF( OR( ISNA(S40), LEN(S40)=0), "",  "-" &amp; VLOOKUP(S40,Code2Loc,2,FALSE)),"")</f>
        <v/>
      </c>
      <c r="U40" s="56">
        <v>0.70833333333333337</v>
      </c>
      <c r="V40" s="57"/>
      <c r="W40" s="57"/>
      <c r="X40" s="57"/>
      <c r="Y40" s="57"/>
      <c r="Z40" s="58" t="str">
        <f>IF(ISBLANK($U40), "", _xlfn.IFNA($U40 + _xlfn.IFNA( VLOOKUP($N40 &amp; IF(ISBLANK($O40),"", "-" &amp; $O40) &amp; IF(ISBLANK($P40),"", "-" &amp; $P40) &amp; IF(ISBLANK($Q40),"", "-" &amp; $Q40) &amp; IF(ISBLANK($R40),"", "-" &amp; $R40) &amp; IF(ISBLANK($S40),"", "-" &amp; $S40),TravelTime,8,FALSE), VLOOKUP($S40 &amp; IF(ISBLANK($R40),"", "-" &amp; $R40) &amp; IF(ISBLANK($Q40),"", "-" &amp; $Q40) &amp; IF(ISBLANK($P40),"", "-" &amp; $P40) &amp; IF(ISBLANK($O40),"", "-" &amp; $O40) &amp; IF(ISBLANK($N40),"", "-" &amp; $N40),TravelTime,8,FALSE)) / 1440, ""))</f>
        <v/>
      </c>
      <c r="AA40" s="59"/>
      <c r="AB40" s="61" t="str">
        <f t="shared" si="3"/>
        <v>GA08U 0131</v>
      </c>
      <c r="AC40" s="59"/>
      <c r="AD40" s="196"/>
      <c r="AE40" s="59"/>
      <c r="AF40" s="59"/>
      <c r="AG40" s="59"/>
      <c r="AH40" s="59"/>
      <c r="AI40" s="59"/>
      <c r="AJ40" s="59"/>
    </row>
    <row r="41" spans="1:36" ht="14.25" customHeight="1">
      <c r="A41" s="51"/>
      <c r="B41" s="51"/>
      <c r="C41" s="220"/>
      <c r="D41" s="62"/>
      <c r="E41" s="229"/>
      <c r="F41" s="229"/>
      <c r="G41" s="63"/>
      <c r="H41" s="63"/>
      <c r="I41" s="59"/>
      <c r="J41" s="59"/>
      <c r="K41" s="52"/>
      <c r="L41" s="60"/>
      <c r="M41" s="60"/>
      <c r="N41" s="55" t="s">
        <v>450</v>
      </c>
      <c r="O41" s="55"/>
      <c r="P41" s="55"/>
      <c r="Q41" s="55"/>
      <c r="R41" s="55"/>
      <c r="S41" s="55" t="s">
        <v>451</v>
      </c>
      <c r="T41" s="193" t="str">
        <f>_xlfn.IFNA(VLOOKUP(N41,Code2Loc,2,FALSE)
&amp; IF( OR( ISNA(O41), LEN(O41)=0), "",  "-" &amp; VLOOKUP(O41,Code2Loc,2,FALSE))
&amp; IF( OR( ISNA(P41), LEN(P41)=0), "",  "-" &amp; VLOOKUP(P41,Code2Loc,2,FALSE))
&amp; IF( OR( ISNA(Q41), LEN(Q41)=0), "",  "-" &amp; VLOOKUP(Q41,Code2Loc,2,FALSE))
&amp; IF( OR( ISNA(R41), LEN(R41)=0), "",  "-" &amp; VLOOKUP(R41,Code2Loc,2,FALSE))
&amp; IF( OR( ISNA(S41), LEN(S41)=0), "",  "-" &amp; VLOOKUP(S41,Code2Loc,2,FALSE)),"")</f>
        <v/>
      </c>
      <c r="U41" s="56">
        <v>0.72916666666666663</v>
      </c>
      <c r="V41" s="57"/>
      <c r="W41" s="57"/>
      <c r="X41" s="57"/>
      <c r="Y41" s="57"/>
      <c r="Z41" s="58" t="str">
        <f>IF(ISBLANK($U41), "", _xlfn.IFNA($U41 + _xlfn.IFNA( VLOOKUP($N41 &amp; IF(ISBLANK($O41),"", "-" &amp; $O41) &amp; IF(ISBLANK($P41),"", "-" &amp; $P41) &amp; IF(ISBLANK($Q41),"", "-" &amp; $Q41) &amp; IF(ISBLANK($R41),"", "-" &amp; $R41) &amp; IF(ISBLANK($S41),"", "-" &amp; $S41),TravelTime,8,FALSE), VLOOKUP($S41 &amp; IF(ISBLANK($R41),"", "-" &amp; $R41) &amp; IF(ISBLANK($Q41),"", "-" &amp; $Q41) &amp; IF(ISBLANK($P41),"", "-" &amp; $P41) &amp; IF(ISBLANK($O41),"", "-" &amp; $O41) &amp; IF(ISBLANK($N41),"", "-" &amp; $N41),TravelTime,8,FALSE)) / 1440, ""))</f>
        <v/>
      </c>
      <c r="AA41" s="59"/>
      <c r="AB41" s="61" t="str">
        <f t="shared" si="3"/>
        <v>GA08U 0131</v>
      </c>
      <c r="AC41" s="59"/>
      <c r="AD41" s="196"/>
      <c r="AE41" s="59"/>
      <c r="AF41" s="59"/>
      <c r="AG41" s="59"/>
      <c r="AH41" s="59"/>
      <c r="AI41" s="59"/>
      <c r="AJ41" s="59"/>
    </row>
    <row r="42" spans="1:36" ht="14.25" customHeight="1">
      <c r="A42" s="51"/>
      <c r="B42" s="51"/>
      <c r="C42" s="220"/>
      <c r="D42" s="62"/>
      <c r="E42" s="229"/>
      <c r="F42" s="229"/>
      <c r="G42" s="63"/>
      <c r="H42" s="63"/>
      <c r="I42" s="59"/>
      <c r="J42" s="59"/>
      <c r="K42" s="52"/>
      <c r="L42" s="60"/>
      <c r="M42" s="60"/>
      <c r="N42" s="55" t="s">
        <v>451</v>
      </c>
      <c r="O42" s="55"/>
      <c r="P42" s="55"/>
      <c r="Q42" s="55"/>
      <c r="R42" s="55"/>
      <c r="S42" s="55" t="s">
        <v>450</v>
      </c>
      <c r="T42" s="193" t="str">
        <f>_xlfn.IFNA(VLOOKUP(N42,Code2Loc,2,FALSE)
&amp; IF( OR( ISNA(O42), LEN(O42)=0), "",  "-" &amp; VLOOKUP(O42,Code2Loc,2,FALSE))
&amp; IF( OR( ISNA(P42), LEN(P42)=0), "",  "-" &amp; VLOOKUP(P42,Code2Loc,2,FALSE))
&amp; IF( OR( ISNA(Q42), LEN(Q42)=0), "",  "-" &amp; VLOOKUP(Q42,Code2Loc,2,FALSE))
&amp; IF( OR( ISNA(R42), LEN(R42)=0), "",  "-" &amp; VLOOKUP(R42,Code2Loc,2,FALSE))
&amp; IF( OR( ISNA(S42), LEN(S42)=0), "",  "-" &amp; VLOOKUP(S42,Code2Loc,2,FALSE)),"")</f>
        <v/>
      </c>
      <c r="U42" s="56">
        <v>0.75</v>
      </c>
      <c r="V42" s="57"/>
      <c r="W42" s="57"/>
      <c r="X42" s="57"/>
      <c r="Y42" s="57"/>
      <c r="Z42" s="58" t="str">
        <f>IF(ISBLANK($U42), "", _xlfn.IFNA($U42 + _xlfn.IFNA( VLOOKUP($N42 &amp; IF(ISBLANK($O42),"", "-" &amp; $O42) &amp; IF(ISBLANK($P42),"", "-" &amp; $P42) &amp; IF(ISBLANK($Q42),"", "-" &amp; $Q42) &amp; IF(ISBLANK($R42),"", "-" &amp; $R42) &amp; IF(ISBLANK($S42),"", "-" &amp; $S42),TravelTime,8,FALSE), VLOOKUP($S42 &amp; IF(ISBLANK($R42),"", "-" &amp; $R42) &amp; IF(ISBLANK($Q42),"", "-" &amp; $Q42) &amp; IF(ISBLANK($P42),"", "-" &amp; $P42) &amp; IF(ISBLANK($O42),"", "-" &amp; $O42) &amp; IF(ISBLANK($N42),"", "-" &amp; $N42),TravelTime,8,FALSE)) / 1440, ""))</f>
        <v/>
      </c>
      <c r="AA42" s="59"/>
      <c r="AB42" s="61" t="str">
        <f t="shared" si="3"/>
        <v>GA08U 0131</v>
      </c>
      <c r="AC42" s="59"/>
      <c r="AD42" s="196"/>
      <c r="AE42" s="59"/>
      <c r="AF42" s="59"/>
      <c r="AG42" s="59"/>
      <c r="AH42" s="59"/>
      <c r="AI42" s="59"/>
      <c r="AJ42" s="59"/>
    </row>
    <row r="43" spans="1:36" ht="14.25" customHeight="1">
      <c r="A43" s="51"/>
      <c r="B43" s="51"/>
      <c r="C43" s="220"/>
      <c r="D43" s="62"/>
      <c r="E43" s="229"/>
      <c r="F43" s="229"/>
      <c r="G43" s="63"/>
      <c r="H43" s="63"/>
      <c r="I43" s="59"/>
      <c r="J43" s="59"/>
      <c r="K43" s="52"/>
      <c r="L43" s="60"/>
      <c r="M43" s="60"/>
      <c r="N43" s="55" t="s">
        <v>450</v>
      </c>
      <c r="O43" s="55"/>
      <c r="P43" s="55"/>
      <c r="Q43" s="55"/>
      <c r="R43" s="55"/>
      <c r="S43" s="55" t="s">
        <v>451</v>
      </c>
      <c r="T43" s="193" t="str">
        <f>_xlfn.IFNA(VLOOKUP(N43,Code2Loc,2,FALSE)
&amp; IF( OR( ISNA(O43), LEN(O43)=0), "",  "-" &amp; VLOOKUP(O43,Code2Loc,2,FALSE))
&amp; IF( OR( ISNA(P43), LEN(P43)=0), "",  "-" &amp; VLOOKUP(P43,Code2Loc,2,FALSE))
&amp; IF( OR( ISNA(Q43), LEN(Q43)=0), "",  "-" &amp; VLOOKUP(Q43,Code2Loc,2,FALSE))
&amp; IF( OR( ISNA(R43), LEN(R43)=0), "",  "-" &amp; VLOOKUP(R43,Code2Loc,2,FALSE))
&amp; IF( OR( ISNA(S43), LEN(S43)=0), "",  "-" &amp; VLOOKUP(S43,Code2Loc,2,FALSE)),"")</f>
        <v/>
      </c>
      <c r="U43" s="56">
        <v>0.77083333333333337</v>
      </c>
      <c r="V43" s="57"/>
      <c r="W43" s="57"/>
      <c r="X43" s="57"/>
      <c r="Y43" s="57"/>
      <c r="Z43" s="58" t="str">
        <f>IF(ISBLANK($U43), "", _xlfn.IFNA($U43 + _xlfn.IFNA( VLOOKUP($N43 &amp; IF(ISBLANK($O43),"", "-" &amp; $O43) &amp; IF(ISBLANK($P43),"", "-" &amp; $P43) &amp; IF(ISBLANK($Q43),"", "-" &amp; $Q43) &amp; IF(ISBLANK($R43),"", "-" &amp; $R43) &amp; IF(ISBLANK($S43),"", "-" &amp; $S43),TravelTime,8,FALSE), VLOOKUP($S43 &amp; IF(ISBLANK($R43),"", "-" &amp; $R43) &amp; IF(ISBLANK($Q43),"", "-" &amp; $Q43) &amp; IF(ISBLANK($P43),"", "-" &amp; $P43) &amp; IF(ISBLANK($O43),"", "-" &amp; $O43) &amp; IF(ISBLANK($N43),"", "-" &amp; $N43),TravelTime,8,FALSE)) / 1440, ""))</f>
        <v/>
      </c>
      <c r="AA43" s="59"/>
      <c r="AB43" s="61" t="str">
        <f t="shared" si="3"/>
        <v>GA08U 0131</v>
      </c>
      <c r="AC43" s="59"/>
      <c r="AD43" s="196"/>
      <c r="AE43" s="59"/>
      <c r="AF43" s="59"/>
      <c r="AG43" s="59"/>
      <c r="AH43" s="59"/>
      <c r="AI43" s="59"/>
      <c r="AJ43" s="59"/>
    </row>
    <row r="44" spans="1:36" ht="14.25" customHeight="1">
      <c r="A44" s="51"/>
      <c r="B44" s="51" t="s">
        <v>46</v>
      </c>
      <c r="C44" s="218" t="s">
        <v>452</v>
      </c>
      <c r="D44" s="52" t="s">
        <v>28</v>
      </c>
      <c r="E44" s="228">
        <v>43523</v>
      </c>
      <c r="F44" s="228">
        <v>45348</v>
      </c>
      <c r="G44" s="52" t="s">
        <v>453</v>
      </c>
      <c r="H44" s="52" t="s">
        <v>449</v>
      </c>
      <c r="I44" s="52"/>
      <c r="J44" s="52" t="str">
        <f>IF(ISBLANK(B44),"",VLOOKUP(B44,Permits!$F$2:$O$127,10,FALSE))</f>
        <v>GA04T 3569</v>
      </c>
      <c r="K44" s="52" t="s">
        <v>16</v>
      </c>
      <c r="L44" s="51">
        <v>24</v>
      </c>
      <c r="M44" s="60">
        <v>9</v>
      </c>
      <c r="N44" s="55" t="s">
        <v>439</v>
      </c>
      <c r="O44" s="55"/>
      <c r="P44" s="55"/>
      <c r="Q44" s="55"/>
      <c r="R44" s="55"/>
      <c r="S44" s="55" t="s">
        <v>454</v>
      </c>
      <c r="T44" s="193" t="str">
        <f>_xlfn.IFNA(VLOOKUP(N44,Code2Loc,2,FALSE)
&amp; IF( OR( ISNA(O44), LEN(O44)=0), "",  "-" &amp; VLOOKUP(O44,Code2Loc,2,FALSE))
&amp; IF( OR( ISNA(P44), LEN(P44)=0), "",  "-" &amp; VLOOKUP(P44,Code2Loc,2,FALSE))
&amp; IF( OR( ISNA(Q44), LEN(Q44)=0), "",  "-" &amp; VLOOKUP(Q44,Code2Loc,2,FALSE))
&amp; IF( OR( ISNA(R44), LEN(R44)=0), "",  "-" &amp; VLOOKUP(R44,Code2Loc,2,FALSE))
&amp; IF( OR( ISNA(S44), LEN(S44)=0), "",  "-" &amp; VLOOKUP(S44,Code2Loc,2,FALSE)),"")</f>
        <v/>
      </c>
      <c r="U44" s="56">
        <v>0.30208333333333331</v>
      </c>
      <c r="V44" s="57"/>
      <c r="W44" s="57"/>
      <c r="X44" s="57"/>
      <c r="Y44" s="57"/>
      <c r="Z44" s="58" t="str">
        <f>IF(ISBLANK($U44), "", _xlfn.IFNA($U44 + _xlfn.IFNA( VLOOKUP($N44 &amp; IF(ISBLANK($O44),"", "-" &amp; $O44) &amp; IF(ISBLANK($P44),"", "-" &amp; $P44) &amp; IF(ISBLANK($Q44),"", "-" &amp; $Q44) &amp; IF(ISBLANK($R44),"", "-" &amp; $R44) &amp; IF(ISBLANK($S44),"", "-" &amp; $S44),TravelTime,8,FALSE), VLOOKUP($S44 &amp; IF(ISBLANK($R44),"", "-" &amp; $R44) &amp; IF(ISBLANK($Q44),"", "-" &amp; $Q44) &amp; IF(ISBLANK($P44),"", "-" &amp; $P44) &amp; IF(ISBLANK($O44),"", "-" &amp; $O44) &amp; IF(ISBLANK($N44),"", "-" &amp; $N44),TravelTime,8,FALSE)) / 1440, ""))</f>
        <v/>
      </c>
      <c r="AA44" s="59"/>
      <c r="AB44" s="52" t="str">
        <f>IF(AND(LEN(J44)&lt;&gt;0,LEN(B44)&lt;&gt;0),J44,#REF!)</f>
        <v>GA04T 3569</v>
      </c>
      <c r="AC44" s="59"/>
      <c r="AD44" s="196"/>
      <c r="AE44" s="59"/>
      <c r="AF44" s="59"/>
      <c r="AG44" s="59"/>
      <c r="AH44" s="59"/>
      <c r="AI44" s="59"/>
      <c r="AJ44" s="59"/>
    </row>
    <row r="45" spans="1:36" ht="14.25" customHeight="1">
      <c r="A45" s="51"/>
      <c r="B45" s="51"/>
      <c r="C45" s="219"/>
      <c r="D45" s="53"/>
      <c r="E45" s="228"/>
      <c r="F45" s="228"/>
      <c r="G45" s="52"/>
      <c r="H45" s="52"/>
      <c r="I45" s="52"/>
      <c r="J45" s="52"/>
      <c r="K45" s="52"/>
      <c r="L45" s="60"/>
      <c r="M45" s="60"/>
      <c r="N45" s="55" t="s">
        <v>454</v>
      </c>
      <c r="O45" s="55"/>
      <c r="P45" s="55"/>
      <c r="Q45" s="55"/>
      <c r="R45" s="55"/>
      <c r="S45" s="55" t="s">
        <v>439</v>
      </c>
      <c r="T45" s="193" t="str">
        <f>_xlfn.IFNA(VLOOKUP(N45,Code2Loc,2,FALSE)
&amp; IF( OR( ISNA(O45), LEN(O45)=0), "",  "-" &amp; VLOOKUP(O45,Code2Loc,2,FALSE))
&amp; IF( OR( ISNA(P45), LEN(P45)=0), "",  "-" &amp; VLOOKUP(P45,Code2Loc,2,FALSE))
&amp; IF( OR( ISNA(Q45), LEN(Q45)=0), "",  "-" &amp; VLOOKUP(Q45,Code2Loc,2,FALSE))
&amp; IF( OR( ISNA(R45), LEN(R45)=0), "",  "-" &amp; VLOOKUP(R45,Code2Loc,2,FALSE))
&amp; IF( OR( ISNA(S45), LEN(S45)=0), "",  "-" &amp; VLOOKUP(S45,Code2Loc,2,FALSE)),"")</f>
        <v/>
      </c>
      <c r="U45" s="56">
        <v>0.3125</v>
      </c>
      <c r="V45" s="57"/>
      <c r="W45" s="57"/>
      <c r="X45" s="57"/>
      <c r="Y45" s="57"/>
      <c r="Z45" s="58" t="str">
        <f>IF(ISBLANK($U45), "", _xlfn.IFNA($U45 + _xlfn.IFNA( VLOOKUP($N45 &amp; IF(ISBLANK($O45),"", "-" &amp; $O45) &amp; IF(ISBLANK($P45),"", "-" &amp; $P45) &amp; IF(ISBLANK($Q45),"", "-" &amp; $Q45) &amp; IF(ISBLANK($R45),"", "-" &amp; $R45) &amp; IF(ISBLANK($S45),"", "-" &amp; $S45),TravelTime,8,FALSE), VLOOKUP($S45 &amp; IF(ISBLANK($R45),"", "-" &amp; $R45) &amp; IF(ISBLANK($Q45),"", "-" &amp; $Q45) &amp; IF(ISBLANK($P45),"", "-" &amp; $P45) &amp; IF(ISBLANK($O45),"", "-" &amp; $O45) &amp; IF(ISBLANK($N45),"", "-" &amp; $N45),TravelTime,8,FALSE)) / 1440, ""))</f>
        <v/>
      </c>
      <c r="AA45" s="59"/>
      <c r="AB45" s="52" t="str">
        <f t="shared" ref="AB45:AB62" si="4">IF(AND(LEN(J45)&lt;&gt;0,LEN(B45)&lt;&gt;0),J45,AB44)</f>
        <v>GA04T 3569</v>
      </c>
      <c r="AC45" s="59"/>
      <c r="AD45" s="196"/>
      <c r="AE45" s="59"/>
      <c r="AF45" s="59"/>
      <c r="AG45" s="59"/>
      <c r="AH45" s="59"/>
      <c r="AI45" s="59"/>
      <c r="AJ45" s="59"/>
    </row>
    <row r="46" spans="1:36" ht="14.25" customHeight="1">
      <c r="A46" s="51"/>
      <c r="B46" s="51"/>
      <c r="C46" s="219"/>
      <c r="D46" s="53"/>
      <c r="E46" s="228"/>
      <c r="F46" s="228"/>
      <c r="G46" s="52"/>
      <c r="H46" s="52"/>
      <c r="I46" s="52"/>
      <c r="J46" s="52"/>
      <c r="K46" s="52"/>
      <c r="L46" s="60"/>
      <c r="M46" s="60"/>
      <c r="N46" s="55" t="s">
        <v>439</v>
      </c>
      <c r="O46" s="55"/>
      <c r="P46" s="55"/>
      <c r="Q46" s="55"/>
      <c r="R46" s="55"/>
      <c r="S46" s="55" t="s">
        <v>454</v>
      </c>
      <c r="T46" s="193" t="str">
        <f>_xlfn.IFNA(VLOOKUP(N46,Code2Loc,2,FALSE)
&amp; IF( OR( ISNA(O46), LEN(O46)=0), "",  "-" &amp; VLOOKUP(O46,Code2Loc,2,FALSE))
&amp; IF( OR( ISNA(P46), LEN(P46)=0), "",  "-" &amp; VLOOKUP(P46,Code2Loc,2,FALSE))
&amp; IF( OR( ISNA(Q46), LEN(Q46)=0), "",  "-" &amp; VLOOKUP(Q46,Code2Loc,2,FALSE))
&amp; IF( OR( ISNA(R46), LEN(R46)=0), "",  "-" &amp; VLOOKUP(R46,Code2Loc,2,FALSE))
&amp; IF( OR( ISNA(S46), LEN(S46)=0), "",  "-" &amp; VLOOKUP(S46,Code2Loc,2,FALSE)),"")</f>
        <v/>
      </c>
      <c r="U46" s="56">
        <v>0.3263888888888889</v>
      </c>
      <c r="V46" s="57"/>
      <c r="W46" s="57"/>
      <c r="X46" s="57"/>
      <c r="Y46" s="57"/>
      <c r="Z46" s="58" t="str">
        <f>IF(ISBLANK($U46), "", _xlfn.IFNA($U46 + _xlfn.IFNA( VLOOKUP($N46 &amp; IF(ISBLANK($O46),"", "-" &amp; $O46) &amp; IF(ISBLANK($P46),"", "-" &amp; $P46) &amp; IF(ISBLANK($Q46),"", "-" &amp; $Q46) &amp; IF(ISBLANK($R46),"", "-" &amp; $R46) &amp; IF(ISBLANK($S46),"", "-" &amp; $S46),TravelTime,8,FALSE), VLOOKUP($S46 &amp; IF(ISBLANK($R46),"", "-" &amp; $R46) &amp; IF(ISBLANK($Q46),"", "-" &amp; $Q46) &amp; IF(ISBLANK($P46),"", "-" &amp; $P46) &amp; IF(ISBLANK($O46),"", "-" &amp; $O46) &amp; IF(ISBLANK($N46),"", "-" &amp; $N46),TravelTime,8,FALSE)) / 1440, ""))</f>
        <v/>
      </c>
      <c r="AA46" s="59"/>
      <c r="AB46" s="52" t="str">
        <f t="shared" si="4"/>
        <v>GA04T 3569</v>
      </c>
      <c r="AC46" s="59"/>
      <c r="AD46" s="196"/>
      <c r="AE46" s="59"/>
      <c r="AF46" s="59"/>
      <c r="AG46" s="59"/>
      <c r="AH46" s="59"/>
      <c r="AI46" s="59"/>
      <c r="AJ46" s="59"/>
    </row>
    <row r="47" spans="1:36" ht="14.25" customHeight="1">
      <c r="A47" s="51"/>
      <c r="B47" s="51"/>
      <c r="C47" s="219"/>
      <c r="D47" s="53"/>
      <c r="E47" s="228"/>
      <c r="F47" s="228"/>
      <c r="G47" s="52"/>
      <c r="H47" s="52"/>
      <c r="I47" s="52"/>
      <c r="J47" s="52"/>
      <c r="K47" s="52"/>
      <c r="L47" s="60"/>
      <c r="M47" s="60"/>
      <c r="N47" s="55" t="s">
        <v>454</v>
      </c>
      <c r="O47" s="55"/>
      <c r="P47" s="55"/>
      <c r="Q47" s="55"/>
      <c r="R47" s="55"/>
      <c r="S47" s="55" t="s">
        <v>439</v>
      </c>
      <c r="T47" s="193" t="str">
        <f>_xlfn.IFNA(VLOOKUP(N47,Code2Loc,2,FALSE)
&amp; IF( OR( ISNA(O47), LEN(O47)=0), "",  "-" &amp; VLOOKUP(O47,Code2Loc,2,FALSE))
&amp; IF( OR( ISNA(P47), LEN(P47)=0), "",  "-" &amp; VLOOKUP(P47,Code2Loc,2,FALSE))
&amp; IF( OR( ISNA(Q47), LEN(Q47)=0), "",  "-" &amp; VLOOKUP(Q47,Code2Loc,2,FALSE))
&amp; IF( OR( ISNA(R47), LEN(R47)=0), "",  "-" &amp; VLOOKUP(R47,Code2Loc,2,FALSE))
&amp; IF( OR( ISNA(S47), LEN(S47)=0), "",  "-" &amp; VLOOKUP(S47,Code2Loc,2,FALSE)),"")</f>
        <v/>
      </c>
      <c r="U47" s="56">
        <v>0.34027777777777773</v>
      </c>
      <c r="V47" s="57"/>
      <c r="W47" s="57"/>
      <c r="X47" s="57"/>
      <c r="Y47" s="57"/>
      <c r="Z47" s="58" t="str">
        <f>IF(ISBLANK($U47), "", _xlfn.IFNA($U47 + _xlfn.IFNA( VLOOKUP($N47 &amp; IF(ISBLANK($O47),"", "-" &amp; $O47) &amp; IF(ISBLANK($P47),"", "-" &amp; $P47) &amp; IF(ISBLANK($Q47),"", "-" &amp; $Q47) &amp; IF(ISBLANK($R47),"", "-" &amp; $R47) &amp; IF(ISBLANK($S47),"", "-" &amp; $S47),TravelTime,8,FALSE), VLOOKUP($S47 &amp; IF(ISBLANK($R47),"", "-" &amp; $R47) &amp; IF(ISBLANK($Q47),"", "-" &amp; $Q47) &amp; IF(ISBLANK($P47),"", "-" &amp; $P47) &amp; IF(ISBLANK($O47),"", "-" &amp; $O47) &amp; IF(ISBLANK($N47),"", "-" &amp; $N47),TravelTime,8,FALSE)) / 1440, ""))</f>
        <v/>
      </c>
      <c r="AA47" s="59"/>
      <c r="AB47" s="52" t="str">
        <f t="shared" si="4"/>
        <v>GA04T 3569</v>
      </c>
      <c r="AC47" s="59"/>
      <c r="AD47" s="196"/>
      <c r="AE47" s="59"/>
      <c r="AF47" s="59"/>
      <c r="AG47" s="59"/>
      <c r="AH47" s="59"/>
      <c r="AI47" s="59"/>
      <c r="AJ47" s="59"/>
    </row>
    <row r="48" spans="1:36" ht="14.25" customHeight="1">
      <c r="A48" s="51"/>
      <c r="B48" s="51"/>
      <c r="C48" s="219"/>
      <c r="D48" s="53"/>
      <c r="E48" s="228"/>
      <c r="F48" s="228"/>
      <c r="G48" s="52"/>
      <c r="H48" s="52"/>
      <c r="I48" s="52"/>
      <c r="J48" s="52"/>
      <c r="K48" s="52"/>
      <c r="L48" s="60"/>
      <c r="M48" s="60"/>
      <c r="N48" s="55" t="s">
        <v>439</v>
      </c>
      <c r="O48" s="55"/>
      <c r="P48" s="55"/>
      <c r="Q48" s="55"/>
      <c r="R48" s="55"/>
      <c r="S48" s="55" t="s">
        <v>454</v>
      </c>
      <c r="T48" s="193" t="str">
        <f>_xlfn.IFNA(VLOOKUP(N48,Code2Loc,2,FALSE)
&amp; IF( OR( ISNA(O48), LEN(O48)=0), "",  "-" &amp; VLOOKUP(O48,Code2Loc,2,FALSE))
&amp; IF( OR( ISNA(P48), LEN(P48)=0), "",  "-" &amp; VLOOKUP(P48,Code2Loc,2,FALSE))
&amp; IF( OR( ISNA(Q48), LEN(Q48)=0), "",  "-" &amp; VLOOKUP(Q48,Code2Loc,2,FALSE))
&amp; IF( OR( ISNA(R48), LEN(R48)=0), "",  "-" &amp; VLOOKUP(R48,Code2Loc,2,FALSE))
&amp; IF( OR( ISNA(S48), LEN(S48)=0), "",  "-" &amp; VLOOKUP(S48,Code2Loc,2,FALSE)),"")</f>
        <v/>
      </c>
      <c r="U48" s="56">
        <v>0.3576388888888889</v>
      </c>
      <c r="V48" s="57"/>
      <c r="W48" s="57"/>
      <c r="X48" s="57"/>
      <c r="Y48" s="57"/>
      <c r="Z48" s="58" t="str">
        <f>IF(ISBLANK($U48), "", _xlfn.IFNA($U48 + _xlfn.IFNA( VLOOKUP($N48 &amp; IF(ISBLANK($O48),"", "-" &amp; $O48) &amp; IF(ISBLANK($P48),"", "-" &amp; $P48) &amp; IF(ISBLANK($Q48),"", "-" &amp; $Q48) &amp; IF(ISBLANK($R48),"", "-" &amp; $R48) &amp; IF(ISBLANK($S48),"", "-" &amp; $S48),TravelTime,8,FALSE), VLOOKUP($S48 &amp; IF(ISBLANK($R48),"", "-" &amp; $R48) &amp; IF(ISBLANK($Q48),"", "-" &amp; $Q48) &amp; IF(ISBLANK($P48),"", "-" &amp; $P48) &amp; IF(ISBLANK($O48),"", "-" &amp; $O48) &amp; IF(ISBLANK($N48),"", "-" &amp; $N48),TravelTime,8,FALSE)) / 1440, ""))</f>
        <v/>
      </c>
      <c r="AA48" s="59"/>
      <c r="AB48" s="52" t="str">
        <f t="shared" si="4"/>
        <v>GA04T 3569</v>
      </c>
      <c r="AC48" s="59"/>
      <c r="AD48" s="196"/>
      <c r="AE48" s="59"/>
      <c r="AF48" s="59"/>
      <c r="AG48" s="59"/>
      <c r="AH48" s="59"/>
      <c r="AI48" s="59"/>
      <c r="AJ48" s="59"/>
    </row>
    <row r="49" spans="1:36" ht="14.25" customHeight="1">
      <c r="A49" s="51"/>
      <c r="B49" s="51"/>
      <c r="C49" s="219"/>
      <c r="D49" s="53"/>
      <c r="E49" s="228"/>
      <c r="F49" s="228"/>
      <c r="G49" s="52"/>
      <c r="H49" s="52"/>
      <c r="I49" s="52"/>
      <c r="J49" s="52"/>
      <c r="K49" s="52"/>
      <c r="L49" s="60"/>
      <c r="M49" s="60"/>
      <c r="N49" s="55" t="s">
        <v>454</v>
      </c>
      <c r="O49" s="55"/>
      <c r="P49" s="55"/>
      <c r="Q49" s="55"/>
      <c r="R49" s="55"/>
      <c r="S49" s="55" t="s">
        <v>439</v>
      </c>
      <c r="T49" s="193" t="str">
        <f>_xlfn.IFNA(VLOOKUP(N49,Code2Loc,2,FALSE)
&amp; IF( OR( ISNA(O49), LEN(O49)=0), "",  "-" &amp; VLOOKUP(O49,Code2Loc,2,FALSE))
&amp; IF( OR( ISNA(P49), LEN(P49)=0), "",  "-" &amp; VLOOKUP(P49,Code2Loc,2,FALSE))
&amp; IF( OR( ISNA(Q49), LEN(Q49)=0), "",  "-" &amp; VLOOKUP(Q49,Code2Loc,2,FALSE))
&amp; IF( OR( ISNA(R49), LEN(R49)=0), "",  "-" &amp; VLOOKUP(R49,Code2Loc,2,FALSE))
&amp; IF( OR( ISNA(S49), LEN(S49)=0), "",  "-" &amp; VLOOKUP(S49,Code2Loc,2,FALSE)),"")</f>
        <v/>
      </c>
      <c r="U49" s="56">
        <v>0.375</v>
      </c>
      <c r="V49" s="57"/>
      <c r="W49" s="57"/>
      <c r="X49" s="57"/>
      <c r="Y49" s="57"/>
      <c r="Z49" s="58" t="str">
        <f>IF(ISBLANK($U49), "", _xlfn.IFNA($U49 + _xlfn.IFNA( VLOOKUP($N49 &amp; IF(ISBLANK($O49),"", "-" &amp; $O49) &amp; IF(ISBLANK($P49),"", "-" &amp; $P49) &amp; IF(ISBLANK($Q49),"", "-" &amp; $Q49) &amp; IF(ISBLANK($R49),"", "-" &amp; $R49) &amp; IF(ISBLANK($S49),"", "-" &amp; $S49),TravelTime,8,FALSE), VLOOKUP($S49 &amp; IF(ISBLANK($R49),"", "-" &amp; $R49) &amp; IF(ISBLANK($Q49),"", "-" &amp; $Q49) &amp; IF(ISBLANK($P49),"", "-" &amp; $P49) &amp; IF(ISBLANK($O49),"", "-" &amp; $O49) &amp; IF(ISBLANK($N49),"", "-" &amp; $N49),TravelTime,8,FALSE)) / 1440, ""))</f>
        <v/>
      </c>
      <c r="AA49" s="59"/>
      <c r="AB49" s="52" t="str">
        <f t="shared" si="4"/>
        <v>GA04T 3569</v>
      </c>
      <c r="AC49" s="59"/>
      <c r="AD49" s="196"/>
      <c r="AE49" s="59"/>
      <c r="AF49" s="59"/>
      <c r="AG49" s="59"/>
      <c r="AH49" s="59"/>
      <c r="AI49" s="59"/>
      <c r="AJ49" s="59"/>
    </row>
    <row r="50" spans="1:36" ht="14.25" customHeight="1">
      <c r="A50" s="51"/>
      <c r="B50" s="51"/>
      <c r="C50" s="219"/>
      <c r="D50" s="53"/>
      <c r="E50" s="228"/>
      <c r="F50" s="228"/>
      <c r="G50" s="52"/>
      <c r="H50" s="52"/>
      <c r="I50" s="52"/>
      <c r="J50" s="52"/>
      <c r="K50" s="52"/>
      <c r="L50" s="60"/>
      <c r="M50" s="60"/>
      <c r="N50" s="55" t="s">
        <v>439</v>
      </c>
      <c r="O50" s="55"/>
      <c r="P50" s="55"/>
      <c r="Q50" s="55"/>
      <c r="R50" s="55"/>
      <c r="S50" s="55" t="s">
        <v>454</v>
      </c>
      <c r="T50" s="193" t="str">
        <f>_xlfn.IFNA(VLOOKUP(N50,Code2Loc,2,FALSE)
&amp; IF( OR( ISNA(O50), LEN(O50)=0), "",  "-" &amp; VLOOKUP(O50,Code2Loc,2,FALSE))
&amp; IF( OR( ISNA(P50), LEN(P50)=0), "",  "-" &amp; VLOOKUP(P50,Code2Loc,2,FALSE))
&amp; IF( OR( ISNA(Q50), LEN(Q50)=0), "",  "-" &amp; VLOOKUP(Q50,Code2Loc,2,FALSE))
&amp; IF( OR( ISNA(R50), LEN(R50)=0), "",  "-" &amp; VLOOKUP(R50,Code2Loc,2,FALSE))
&amp; IF( OR( ISNA(S50), LEN(S50)=0), "",  "-" &amp; VLOOKUP(S50,Code2Loc,2,FALSE)),"")</f>
        <v/>
      </c>
      <c r="U50" s="56">
        <v>0.41319444444444442</v>
      </c>
      <c r="V50" s="57"/>
      <c r="W50" s="57"/>
      <c r="X50" s="57"/>
      <c r="Y50" s="57"/>
      <c r="Z50" s="58" t="str">
        <f>IF(ISBLANK($U50), "", _xlfn.IFNA($U50 + _xlfn.IFNA( VLOOKUP($N50 &amp; IF(ISBLANK($O50),"", "-" &amp; $O50) &amp; IF(ISBLANK($P50),"", "-" &amp; $P50) &amp; IF(ISBLANK($Q50),"", "-" &amp; $Q50) &amp; IF(ISBLANK($R50),"", "-" &amp; $R50) &amp; IF(ISBLANK($S50),"", "-" &amp; $S50),TravelTime,8,FALSE), VLOOKUP($S50 &amp; IF(ISBLANK($R50),"", "-" &amp; $R50) &amp; IF(ISBLANK($Q50),"", "-" &amp; $Q50) &amp; IF(ISBLANK($P50),"", "-" &amp; $P50) &amp; IF(ISBLANK($O50),"", "-" &amp; $O50) &amp; IF(ISBLANK($N50),"", "-" &amp; $N50),TravelTime,8,FALSE)) / 1440, ""))</f>
        <v/>
      </c>
      <c r="AA50" s="59"/>
      <c r="AB50" s="52" t="str">
        <f t="shared" si="4"/>
        <v>GA04T 3569</v>
      </c>
      <c r="AC50" s="59"/>
      <c r="AD50" s="196"/>
      <c r="AE50" s="59"/>
      <c r="AF50" s="59"/>
      <c r="AG50" s="59"/>
      <c r="AH50" s="59"/>
      <c r="AI50" s="59"/>
      <c r="AJ50" s="59"/>
    </row>
    <row r="51" spans="1:36" ht="14.25" customHeight="1">
      <c r="A51" s="51"/>
      <c r="B51" s="51"/>
      <c r="C51" s="219"/>
      <c r="D51" s="53"/>
      <c r="E51" s="228"/>
      <c r="F51" s="228"/>
      <c r="G51" s="52"/>
      <c r="H51" s="52"/>
      <c r="I51" s="52"/>
      <c r="J51" s="52"/>
      <c r="K51" s="52"/>
      <c r="L51" s="60"/>
      <c r="M51" s="60"/>
      <c r="N51" s="55" t="s">
        <v>454</v>
      </c>
      <c r="O51" s="55"/>
      <c r="P51" s="55"/>
      <c r="Q51" s="55"/>
      <c r="R51" s="55"/>
      <c r="S51" s="55" t="s">
        <v>439</v>
      </c>
      <c r="T51" s="193" t="str">
        <f>_xlfn.IFNA(VLOOKUP(N51,Code2Loc,2,FALSE)
&amp; IF( OR( ISNA(O51), LEN(O51)=0), "",  "-" &amp; VLOOKUP(O51,Code2Loc,2,FALSE))
&amp; IF( OR( ISNA(P51), LEN(P51)=0), "",  "-" &amp; VLOOKUP(P51,Code2Loc,2,FALSE))
&amp; IF( OR( ISNA(Q51), LEN(Q51)=0), "",  "-" &amp; VLOOKUP(Q51,Code2Loc,2,FALSE))
&amp; IF( OR( ISNA(R51), LEN(R51)=0), "",  "-" &amp; VLOOKUP(R51,Code2Loc,2,FALSE))
&amp; IF( OR( ISNA(S51), LEN(S51)=0), "",  "-" &amp; VLOOKUP(S51,Code2Loc,2,FALSE)),"")</f>
        <v/>
      </c>
      <c r="U51" s="56">
        <v>0.44444444444444442</v>
      </c>
      <c r="V51" s="57"/>
      <c r="W51" s="57"/>
      <c r="X51" s="57"/>
      <c r="Y51" s="57"/>
      <c r="Z51" s="58" t="str">
        <f>IF(ISBLANK($U51), "", _xlfn.IFNA($U51 + _xlfn.IFNA( VLOOKUP($N51 &amp; IF(ISBLANK($O51),"", "-" &amp; $O51) &amp; IF(ISBLANK($P51),"", "-" &amp; $P51) &amp; IF(ISBLANK($Q51),"", "-" &amp; $Q51) &amp; IF(ISBLANK($R51),"", "-" &amp; $R51) &amp; IF(ISBLANK($S51),"", "-" &amp; $S51),TravelTime,8,FALSE), VLOOKUP($S51 &amp; IF(ISBLANK($R51),"", "-" &amp; $R51) &amp; IF(ISBLANK($Q51),"", "-" &amp; $Q51) &amp; IF(ISBLANK($P51),"", "-" &amp; $P51) &amp; IF(ISBLANK($O51),"", "-" &amp; $O51) &amp; IF(ISBLANK($N51),"", "-" &amp; $N51),TravelTime,8,FALSE)) / 1440, ""))</f>
        <v/>
      </c>
      <c r="AA51" s="59"/>
      <c r="AB51" s="52" t="str">
        <f t="shared" si="4"/>
        <v>GA04T 3569</v>
      </c>
      <c r="AC51" s="59"/>
      <c r="AD51" s="196"/>
      <c r="AE51" s="59"/>
      <c r="AF51" s="59"/>
      <c r="AG51" s="59"/>
      <c r="AH51" s="59"/>
      <c r="AI51" s="59"/>
      <c r="AJ51" s="59"/>
    </row>
    <row r="52" spans="1:36" ht="14.25" customHeight="1">
      <c r="A52" s="51"/>
      <c r="B52" s="51"/>
      <c r="C52" s="219"/>
      <c r="D52" s="53"/>
      <c r="E52" s="228"/>
      <c r="F52" s="228"/>
      <c r="G52" s="52"/>
      <c r="H52" s="52"/>
      <c r="I52" s="52"/>
      <c r="J52" s="52"/>
      <c r="K52" s="52"/>
      <c r="L52" s="60"/>
      <c r="M52" s="60"/>
      <c r="N52" s="55" t="s">
        <v>439</v>
      </c>
      <c r="O52" s="55"/>
      <c r="P52" s="55"/>
      <c r="Q52" s="55"/>
      <c r="R52" s="55"/>
      <c r="S52" s="55" t="s">
        <v>454</v>
      </c>
      <c r="T52" s="193" t="str">
        <f>_xlfn.IFNA(VLOOKUP(N52,Code2Loc,2,FALSE)
&amp; IF( OR( ISNA(O52), LEN(O52)=0), "",  "-" &amp; VLOOKUP(O52,Code2Loc,2,FALSE))
&amp; IF( OR( ISNA(P52), LEN(P52)=0), "",  "-" &amp; VLOOKUP(P52,Code2Loc,2,FALSE))
&amp; IF( OR( ISNA(Q52), LEN(Q52)=0), "",  "-" &amp; VLOOKUP(Q52,Code2Loc,2,FALSE))
&amp; IF( OR( ISNA(R52), LEN(R52)=0), "",  "-" &amp; VLOOKUP(R52,Code2Loc,2,FALSE))
&amp; IF( OR( ISNA(S52), LEN(S52)=0), "",  "-" &amp; VLOOKUP(S52,Code2Loc,2,FALSE)),"")</f>
        <v/>
      </c>
      <c r="U52" s="56">
        <v>0.4826388888888889</v>
      </c>
      <c r="V52" s="57"/>
      <c r="W52" s="57"/>
      <c r="X52" s="57"/>
      <c r="Y52" s="57"/>
      <c r="Z52" s="58" t="str">
        <f>IF(ISBLANK($U52), "", _xlfn.IFNA($U52 + _xlfn.IFNA( VLOOKUP($N52 &amp; IF(ISBLANK($O52),"", "-" &amp; $O52) &amp; IF(ISBLANK($P52),"", "-" &amp; $P52) &amp; IF(ISBLANK($Q52),"", "-" &amp; $Q52) &amp; IF(ISBLANK($R52),"", "-" &amp; $R52) &amp; IF(ISBLANK($S52),"", "-" &amp; $S52),TravelTime,8,FALSE), VLOOKUP($S52 &amp; IF(ISBLANK($R52),"", "-" &amp; $R52) &amp; IF(ISBLANK($Q52),"", "-" &amp; $Q52) &amp; IF(ISBLANK($P52),"", "-" &amp; $P52) &amp; IF(ISBLANK($O52),"", "-" &amp; $O52) &amp; IF(ISBLANK($N52),"", "-" &amp; $N52),TravelTime,8,FALSE)) / 1440, ""))</f>
        <v/>
      </c>
      <c r="AA52" s="59"/>
      <c r="AB52" s="52" t="str">
        <f t="shared" si="4"/>
        <v>GA04T 3569</v>
      </c>
      <c r="AC52" s="59"/>
      <c r="AD52" s="196"/>
      <c r="AE52" s="59"/>
      <c r="AF52" s="59"/>
      <c r="AG52" s="59"/>
      <c r="AH52" s="59"/>
      <c r="AI52" s="59"/>
      <c r="AJ52" s="59"/>
    </row>
    <row r="53" spans="1:36" ht="14.25" customHeight="1">
      <c r="A53" s="51"/>
      <c r="B53" s="51"/>
      <c r="C53" s="219"/>
      <c r="D53" s="53"/>
      <c r="E53" s="228"/>
      <c r="F53" s="228"/>
      <c r="G53" s="52"/>
      <c r="H53" s="52"/>
      <c r="I53" s="52"/>
      <c r="J53" s="52"/>
      <c r="K53" s="52"/>
      <c r="L53" s="60"/>
      <c r="M53" s="60"/>
      <c r="N53" s="55" t="s">
        <v>454</v>
      </c>
      <c r="O53" s="55"/>
      <c r="P53" s="55"/>
      <c r="Q53" s="55"/>
      <c r="R53" s="55"/>
      <c r="S53" s="55" t="s">
        <v>439</v>
      </c>
      <c r="T53" s="193" t="str">
        <f>_xlfn.IFNA(VLOOKUP(N53,Code2Loc,2,FALSE)
&amp; IF( OR( ISNA(O53), LEN(O53)=0), "",  "-" &amp; VLOOKUP(O53,Code2Loc,2,FALSE))
&amp; IF( OR( ISNA(P53), LEN(P53)=0), "",  "-" &amp; VLOOKUP(P53,Code2Loc,2,FALSE))
&amp; IF( OR( ISNA(Q53), LEN(Q53)=0), "",  "-" &amp; VLOOKUP(Q53,Code2Loc,2,FALSE))
&amp; IF( OR( ISNA(R53), LEN(R53)=0), "",  "-" &amp; VLOOKUP(R53,Code2Loc,2,FALSE))
&amp; IF( OR( ISNA(S53), LEN(S53)=0), "",  "-" &amp; VLOOKUP(S53,Code2Loc,2,FALSE)),"")</f>
        <v/>
      </c>
      <c r="U53" s="56">
        <v>0.5</v>
      </c>
      <c r="V53" s="57"/>
      <c r="W53" s="57"/>
      <c r="X53" s="57"/>
      <c r="Y53" s="57"/>
      <c r="Z53" s="58" t="str">
        <f>IF(ISBLANK($U53), "", _xlfn.IFNA($U53 + _xlfn.IFNA( VLOOKUP($N53 &amp; IF(ISBLANK($O53),"", "-" &amp; $O53) &amp; IF(ISBLANK($P53),"", "-" &amp; $P53) &amp; IF(ISBLANK($Q53),"", "-" &amp; $Q53) &amp; IF(ISBLANK($R53),"", "-" &amp; $R53) &amp; IF(ISBLANK($S53),"", "-" &amp; $S53),TravelTime,8,FALSE), VLOOKUP($S53 &amp; IF(ISBLANK($R53),"", "-" &amp; $R53) &amp; IF(ISBLANK($Q53),"", "-" &amp; $Q53) &amp; IF(ISBLANK($P53),"", "-" &amp; $P53) &amp; IF(ISBLANK($O53),"", "-" &amp; $O53) &amp; IF(ISBLANK($N53),"", "-" &amp; $N53),TravelTime,8,FALSE)) / 1440, ""))</f>
        <v/>
      </c>
      <c r="AA53" s="59"/>
      <c r="AB53" s="52" t="str">
        <f t="shared" si="4"/>
        <v>GA04T 3569</v>
      </c>
      <c r="AC53" s="59"/>
      <c r="AD53" s="196"/>
      <c r="AE53" s="59"/>
      <c r="AF53" s="59"/>
      <c r="AG53" s="59"/>
      <c r="AH53" s="59"/>
      <c r="AI53" s="59"/>
      <c r="AJ53" s="59"/>
    </row>
    <row r="54" spans="1:36" ht="14.25" customHeight="1">
      <c r="A54" s="51"/>
      <c r="B54" s="51"/>
      <c r="C54" s="219"/>
      <c r="D54" s="53"/>
      <c r="E54" s="228"/>
      <c r="F54" s="228"/>
      <c r="G54" s="52"/>
      <c r="H54" s="52"/>
      <c r="I54" s="52"/>
      <c r="J54" s="52"/>
      <c r="K54" s="52"/>
      <c r="L54" s="60"/>
      <c r="M54" s="60"/>
      <c r="N54" s="55" t="s">
        <v>439</v>
      </c>
      <c r="O54" s="55"/>
      <c r="P54" s="55"/>
      <c r="Q54" s="55"/>
      <c r="R54" s="55"/>
      <c r="S54" s="55" t="s">
        <v>454</v>
      </c>
      <c r="T54" s="193" t="str">
        <f>_xlfn.IFNA(VLOOKUP(N54,Code2Loc,2,FALSE)
&amp; IF( OR( ISNA(O54), LEN(O54)=0), "",  "-" &amp; VLOOKUP(O54,Code2Loc,2,FALSE))
&amp; IF( OR( ISNA(P54), LEN(P54)=0), "",  "-" &amp; VLOOKUP(P54,Code2Loc,2,FALSE))
&amp; IF( OR( ISNA(Q54), LEN(Q54)=0), "",  "-" &amp; VLOOKUP(Q54,Code2Loc,2,FALSE))
&amp; IF( OR( ISNA(R54), LEN(R54)=0), "",  "-" &amp; VLOOKUP(R54,Code2Loc,2,FALSE))
&amp; IF( OR( ISNA(S54), LEN(S54)=0), "",  "-" &amp; VLOOKUP(S54,Code2Loc,2,FALSE)),"")</f>
        <v/>
      </c>
      <c r="U54" s="56">
        <v>0.52430555555555558</v>
      </c>
      <c r="V54" s="57"/>
      <c r="W54" s="57"/>
      <c r="X54" s="57"/>
      <c r="Y54" s="57"/>
      <c r="Z54" s="58" t="str">
        <f>IF(ISBLANK($U54), "", _xlfn.IFNA($U54 + _xlfn.IFNA( VLOOKUP($N54 &amp; IF(ISBLANK($O54),"", "-" &amp; $O54) &amp; IF(ISBLANK($P54),"", "-" &amp; $P54) &amp; IF(ISBLANK($Q54),"", "-" &amp; $Q54) &amp; IF(ISBLANK($R54),"", "-" &amp; $R54) &amp; IF(ISBLANK($S54),"", "-" &amp; $S54),TravelTime,8,FALSE), VLOOKUP($S54 &amp; IF(ISBLANK($R54),"", "-" &amp; $R54) &amp; IF(ISBLANK($Q54),"", "-" &amp; $Q54) &amp; IF(ISBLANK($P54),"", "-" &amp; $P54) &amp; IF(ISBLANK($O54),"", "-" &amp; $O54) &amp; IF(ISBLANK($N54),"", "-" &amp; $N54),TravelTime,8,FALSE)) / 1440, ""))</f>
        <v/>
      </c>
      <c r="AA54" s="59"/>
      <c r="AB54" s="52" t="str">
        <f t="shared" si="4"/>
        <v>GA04T 3569</v>
      </c>
      <c r="AC54" s="59"/>
      <c r="AD54" s="196"/>
      <c r="AE54" s="59"/>
      <c r="AF54" s="59"/>
      <c r="AG54" s="59"/>
      <c r="AH54" s="59"/>
      <c r="AI54" s="59"/>
      <c r="AJ54" s="59"/>
    </row>
    <row r="55" spans="1:36" ht="14.25" customHeight="1">
      <c r="A55" s="51"/>
      <c r="B55" s="51"/>
      <c r="C55" s="219"/>
      <c r="D55" s="53"/>
      <c r="E55" s="228"/>
      <c r="F55" s="228"/>
      <c r="G55" s="52"/>
      <c r="H55" s="52"/>
      <c r="I55" s="52"/>
      <c r="J55" s="52"/>
      <c r="K55" s="52"/>
      <c r="L55" s="60"/>
      <c r="M55" s="60"/>
      <c r="N55" s="55" t="s">
        <v>454</v>
      </c>
      <c r="O55" s="55"/>
      <c r="P55" s="55"/>
      <c r="Q55" s="55"/>
      <c r="R55" s="55"/>
      <c r="S55" s="55" t="s">
        <v>439</v>
      </c>
      <c r="T55" s="193" t="str">
        <f>_xlfn.IFNA(VLOOKUP(N55,Code2Loc,2,FALSE)
&amp; IF( OR( ISNA(O55), LEN(O55)=0), "",  "-" &amp; VLOOKUP(O55,Code2Loc,2,FALSE))
&amp; IF( OR( ISNA(P55), LEN(P55)=0), "",  "-" &amp; VLOOKUP(P55,Code2Loc,2,FALSE))
&amp; IF( OR( ISNA(Q55), LEN(Q55)=0), "",  "-" &amp; VLOOKUP(Q55,Code2Loc,2,FALSE))
&amp; IF( OR( ISNA(R55), LEN(R55)=0), "",  "-" &amp; VLOOKUP(R55,Code2Loc,2,FALSE))
&amp; IF( OR( ISNA(S55), LEN(S55)=0), "",  "-" &amp; VLOOKUP(S55,Code2Loc,2,FALSE)),"")</f>
        <v/>
      </c>
      <c r="U55" s="56">
        <v>0.54513888888888895</v>
      </c>
      <c r="V55" s="57"/>
      <c r="W55" s="57"/>
      <c r="X55" s="57"/>
      <c r="Y55" s="57"/>
      <c r="Z55" s="58" t="str">
        <f>IF(ISBLANK($U55), "", _xlfn.IFNA($U55 + _xlfn.IFNA( VLOOKUP($N55 &amp; IF(ISBLANK($O55),"", "-" &amp; $O55) &amp; IF(ISBLANK($P55),"", "-" &amp; $P55) &amp; IF(ISBLANK($Q55),"", "-" &amp; $Q55) &amp; IF(ISBLANK($R55),"", "-" &amp; $R55) &amp; IF(ISBLANK($S55),"", "-" &amp; $S55),TravelTime,8,FALSE), VLOOKUP($S55 &amp; IF(ISBLANK($R55),"", "-" &amp; $R55) &amp; IF(ISBLANK($Q55),"", "-" &amp; $Q55) &amp; IF(ISBLANK($P55),"", "-" &amp; $P55) &amp; IF(ISBLANK($O55),"", "-" &amp; $O55) &amp; IF(ISBLANK($N55),"", "-" &amp; $N55),TravelTime,8,FALSE)) / 1440, ""))</f>
        <v/>
      </c>
      <c r="AA55" s="59"/>
      <c r="AB55" s="52" t="str">
        <f t="shared" si="4"/>
        <v>GA04T 3569</v>
      </c>
      <c r="AC55" s="59"/>
      <c r="AD55" s="196"/>
      <c r="AE55" s="59"/>
      <c r="AF55" s="59"/>
      <c r="AG55" s="59"/>
      <c r="AH55" s="59"/>
      <c r="AI55" s="59"/>
      <c r="AJ55" s="59"/>
    </row>
    <row r="56" spans="1:36" ht="14.25" customHeight="1">
      <c r="A56" s="51"/>
      <c r="B56" s="51"/>
      <c r="C56" s="219"/>
      <c r="D56" s="53"/>
      <c r="E56" s="228"/>
      <c r="F56" s="228"/>
      <c r="G56" s="52"/>
      <c r="H56" s="52"/>
      <c r="I56" s="52"/>
      <c r="J56" s="52"/>
      <c r="K56" s="52"/>
      <c r="L56" s="60"/>
      <c r="M56" s="60"/>
      <c r="N56" s="55" t="s">
        <v>439</v>
      </c>
      <c r="O56" s="55"/>
      <c r="P56" s="55"/>
      <c r="Q56" s="55"/>
      <c r="R56" s="55"/>
      <c r="S56" s="55" t="s">
        <v>455</v>
      </c>
      <c r="T56" s="193" t="str">
        <f>_xlfn.IFNA(VLOOKUP(N56,Code2Loc,2,FALSE)
&amp; IF( OR( ISNA(O56), LEN(O56)=0), "",  "-" &amp; VLOOKUP(O56,Code2Loc,2,FALSE))
&amp; IF( OR( ISNA(P56), LEN(P56)=0), "",  "-" &amp; VLOOKUP(P56,Code2Loc,2,FALSE))
&amp; IF( OR( ISNA(Q56), LEN(Q56)=0), "",  "-" &amp; VLOOKUP(Q56,Code2Loc,2,FALSE))
&amp; IF( OR( ISNA(R56), LEN(R56)=0), "",  "-" &amp; VLOOKUP(R56,Code2Loc,2,FALSE))
&amp; IF( OR( ISNA(S56), LEN(S56)=0), "",  "-" &amp; VLOOKUP(S56,Code2Loc,2,FALSE)),"")</f>
        <v/>
      </c>
      <c r="U56" s="56">
        <v>0.5625</v>
      </c>
      <c r="V56" s="57"/>
      <c r="W56" s="57"/>
      <c r="X56" s="57"/>
      <c r="Y56" s="57"/>
      <c r="Z56" s="58" t="str">
        <f>IF(ISBLANK($U56), "", _xlfn.IFNA($U56 + _xlfn.IFNA( VLOOKUP($N56 &amp; IF(ISBLANK($O56),"", "-" &amp; $O56) &amp; IF(ISBLANK($P56),"", "-" &amp; $P56) &amp; IF(ISBLANK($Q56),"", "-" &amp; $Q56) &amp; IF(ISBLANK($R56),"", "-" &amp; $R56) &amp; IF(ISBLANK($S56),"", "-" &amp; $S56),TravelTime,8,FALSE), VLOOKUP($S56 &amp; IF(ISBLANK($R56),"", "-" &amp; $R56) &amp; IF(ISBLANK($Q56),"", "-" &amp; $Q56) &amp; IF(ISBLANK($P56),"", "-" &amp; $P56) &amp; IF(ISBLANK($O56),"", "-" &amp; $O56) &amp; IF(ISBLANK($N56),"", "-" &amp; $N56),TravelTime,8,FALSE)) / 1440, ""))</f>
        <v/>
      </c>
      <c r="AA56" s="59"/>
      <c r="AB56" s="52" t="str">
        <f t="shared" si="4"/>
        <v>GA04T 3569</v>
      </c>
      <c r="AC56" s="59"/>
      <c r="AD56" s="196"/>
      <c r="AE56" s="59"/>
      <c r="AF56" s="59"/>
      <c r="AG56" s="59"/>
      <c r="AH56" s="59"/>
      <c r="AI56" s="59"/>
      <c r="AJ56" s="59"/>
    </row>
    <row r="57" spans="1:36" ht="14.25" customHeight="1">
      <c r="A57" s="51"/>
      <c r="B57" s="51"/>
      <c r="C57" s="219"/>
      <c r="D57" s="53"/>
      <c r="E57" s="228"/>
      <c r="F57" s="228"/>
      <c r="G57" s="52"/>
      <c r="H57" s="52"/>
      <c r="I57" s="52"/>
      <c r="J57" s="52"/>
      <c r="K57" s="52"/>
      <c r="L57" s="60"/>
      <c r="M57" s="60"/>
      <c r="N57" s="55" t="s">
        <v>439</v>
      </c>
      <c r="O57" s="55"/>
      <c r="P57" s="55"/>
      <c r="Q57" s="55"/>
      <c r="R57" s="55"/>
      <c r="S57" s="55" t="s">
        <v>454</v>
      </c>
      <c r="T57" s="193" t="str">
        <f>_xlfn.IFNA(VLOOKUP(N57,Code2Loc,2,FALSE)
&amp; IF( OR( ISNA(O57), LEN(O57)=0), "",  "-" &amp; VLOOKUP(O57,Code2Loc,2,FALSE))
&amp; IF( OR( ISNA(P57), LEN(P57)=0), "",  "-" &amp; VLOOKUP(P57,Code2Loc,2,FALSE))
&amp; IF( OR( ISNA(Q57), LEN(Q57)=0), "",  "-" &amp; VLOOKUP(Q57,Code2Loc,2,FALSE))
&amp; IF( OR( ISNA(R57), LEN(R57)=0), "",  "-" &amp; VLOOKUP(R57,Code2Loc,2,FALSE))
&amp; IF( OR( ISNA(S57), LEN(S57)=0), "",  "-" &amp; VLOOKUP(S57,Code2Loc,2,FALSE)),"")</f>
        <v/>
      </c>
      <c r="U57" s="56">
        <v>0.625</v>
      </c>
      <c r="V57" s="57"/>
      <c r="W57" s="57"/>
      <c r="X57" s="57"/>
      <c r="Y57" s="57"/>
      <c r="Z57" s="58" t="str">
        <f>IF(ISBLANK($U57), "", _xlfn.IFNA($U57 + _xlfn.IFNA( VLOOKUP($N57 &amp; IF(ISBLANK($O57),"", "-" &amp; $O57) &amp; IF(ISBLANK($P57),"", "-" &amp; $P57) &amp; IF(ISBLANK($Q57),"", "-" &amp; $Q57) &amp; IF(ISBLANK($R57),"", "-" &amp; $R57) &amp; IF(ISBLANK($S57),"", "-" &amp; $S57),TravelTime,8,FALSE), VLOOKUP($S57 &amp; IF(ISBLANK($R57),"", "-" &amp; $R57) &amp; IF(ISBLANK($Q57),"", "-" &amp; $Q57) &amp; IF(ISBLANK($P57),"", "-" &amp; $P57) &amp; IF(ISBLANK($O57),"", "-" &amp; $O57) &amp; IF(ISBLANK($N57),"", "-" &amp; $N57),TravelTime,8,FALSE)) / 1440, ""))</f>
        <v/>
      </c>
      <c r="AA57" s="59"/>
      <c r="AB57" s="52" t="str">
        <f t="shared" si="4"/>
        <v>GA04T 3569</v>
      </c>
      <c r="AC57" s="59"/>
      <c r="AD57" s="196"/>
      <c r="AE57" s="59"/>
      <c r="AF57" s="59"/>
      <c r="AG57" s="59"/>
      <c r="AH57" s="59"/>
      <c r="AI57" s="59"/>
      <c r="AJ57" s="59"/>
    </row>
    <row r="58" spans="1:36" ht="14.25" customHeight="1">
      <c r="A58" s="51"/>
      <c r="B58" s="51"/>
      <c r="C58" s="219"/>
      <c r="D58" s="53"/>
      <c r="E58" s="228"/>
      <c r="F58" s="228"/>
      <c r="G58" s="52"/>
      <c r="H58" s="52"/>
      <c r="I58" s="52"/>
      <c r="J58" s="52"/>
      <c r="K58" s="52"/>
      <c r="L58" s="60"/>
      <c r="M58" s="60"/>
      <c r="N58" s="55" t="s">
        <v>454</v>
      </c>
      <c r="O58" s="55"/>
      <c r="P58" s="55"/>
      <c r="Q58" s="55"/>
      <c r="R58" s="55"/>
      <c r="S58" s="55" t="s">
        <v>439</v>
      </c>
      <c r="T58" s="193" t="str">
        <f>_xlfn.IFNA(VLOOKUP(N58,Code2Loc,2,FALSE)
&amp; IF( OR( ISNA(O58), LEN(O58)=0), "",  "-" &amp; VLOOKUP(O58,Code2Loc,2,FALSE))
&amp; IF( OR( ISNA(P58), LEN(P58)=0), "",  "-" &amp; VLOOKUP(P58,Code2Loc,2,FALSE))
&amp; IF( OR( ISNA(Q58), LEN(Q58)=0), "",  "-" &amp; VLOOKUP(Q58,Code2Loc,2,FALSE))
&amp; IF( OR( ISNA(R58), LEN(R58)=0), "",  "-" &amp; VLOOKUP(R58,Code2Loc,2,FALSE))
&amp; IF( OR( ISNA(S58), LEN(S58)=0), "",  "-" &amp; VLOOKUP(S58,Code2Loc,2,FALSE)),"")</f>
        <v/>
      </c>
      <c r="U58" s="56">
        <v>0.65277777777777779</v>
      </c>
      <c r="V58" s="57"/>
      <c r="W58" s="57"/>
      <c r="X58" s="57"/>
      <c r="Y58" s="57"/>
      <c r="Z58" s="58" t="str">
        <f>IF(ISBLANK($U58), "", _xlfn.IFNA($U58 + _xlfn.IFNA( VLOOKUP($N58 &amp; IF(ISBLANK($O58),"", "-" &amp; $O58) &amp; IF(ISBLANK($P58),"", "-" &amp; $P58) &amp; IF(ISBLANK($Q58),"", "-" &amp; $Q58) &amp; IF(ISBLANK($R58),"", "-" &amp; $R58) &amp; IF(ISBLANK($S58),"", "-" &amp; $S58),TravelTime,8,FALSE), VLOOKUP($S58 &amp; IF(ISBLANK($R58),"", "-" &amp; $R58) &amp; IF(ISBLANK($Q58),"", "-" &amp; $Q58) &amp; IF(ISBLANK($P58),"", "-" &amp; $P58) &amp; IF(ISBLANK($O58),"", "-" &amp; $O58) &amp; IF(ISBLANK($N58),"", "-" &amp; $N58),TravelTime,8,FALSE)) / 1440, ""))</f>
        <v/>
      </c>
      <c r="AA58" s="59"/>
      <c r="AB58" s="52" t="str">
        <f t="shared" si="4"/>
        <v>GA04T 3569</v>
      </c>
      <c r="AC58" s="59"/>
      <c r="AD58" s="196"/>
      <c r="AE58" s="59"/>
      <c r="AF58" s="59"/>
      <c r="AG58" s="59"/>
      <c r="AH58" s="59"/>
      <c r="AI58" s="59"/>
      <c r="AJ58" s="59"/>
    </row>
    <row r="59" spans="1:36" ht="14.25" customHeight="1">
      <c r="A59" s="51"/>
      <c r="B59" s="51"/>
      <c r="C59" s="219"/>
      <c r="D59" s="53"/>
      <c r="E59" s="228"/>
      <c r="F59" s="228"/>
      <c r="G59" s="52"/>
      <c r="H59" s="52"/>
      <c r="I59" s="52"/>
      <c r="J59" s="52"/>
      <c r="K59" s="52"/>
      <c r="L59" s="60"/>
      <c r="M59" s="60"/>
      <c r="N59" s="55" t="s">
        <v>439</v>
      </c>
      <c r="O59" s="55"/>
      <c r="P59" s="55"/>
      <c r="Q59" s="55"/>
      <c r="R59" s="55"/>
      <c r="S59" s="55" t="s">
        <v>454</v>
      </c>
      <c r="T59" s="193" t="str">
        <f>_xlfn.IFNA(VLOOKUP(N59,Code2Loc,2,FALSE)
&amp; IF( OR( ISNA(O59), LEN(O59)=0), "",  "-" &amp; VLOOKUP(O59,Code2Loc,2,FALSE))
&amp; IF( OR( ISNA(P59), LEN(P59)=0), "",  "-" &amp; VLOOKUP(P59,Code2Loc,2,FALSE))
&amp; IF( OR( ISNA(Q59), LEN(Q59)=0), "",  "-" &amp; VLOOKUP(Q59,Code2Loc,2,FALSE))
&amp; IF( OR( ISNA(R59), LEN(R59)=0), "",  "-" &amp; VLOOKUP(R59,Code2Loc,2,FALSE))
&amp; IF( OR( ISNA(S59), LEN(S59)=0), "",  "-" &amp; VLOOKUP(S59,Code2Loc,2,FALSE)),"")</f>
        <v/>
      </c>
      <c r="U59" s="56">
        <v>0.69097222222222221</v>
      </c>
      <c r="V59" s="57"/>
      <c r="W59" s="57"/>
      <c r="X59" s="57"/>
      <c r="Y59" s="57"/>
      <c r="Z59" s="58" t="str">
        <f>IF(ISBLANK($U59), "", _xlfn.IFNA($U59 + _xlfn.IFNA( VLOOKUP($N59 &amp; IF(ISBLANK($O59),"", "-" &amp; $O59) &amp; IF(ISBLANK($P59),"", "-" &amp; $P59) &amp; IF(ISBLANK($Q59),"", "-" &amp; $Q59) &amp; IF(ISBLANK($R59),"", "-" &amp; $R59) &amp; IF(ISBLANK($S59),"", "-" &amp; $S59),TravelTime,8,FALSE), VLOOKUP($S59 &amp; IF(ISBLANK($R59),"", "-" &amp; $R59) &amp; IF(ISBLANK($Q59),"", "-" &amp; $Q59) &amp; IF(ISBLANK($P59),"", "-" &amp; $P59) &amp; IF(ISBLANK($O59),"", "-" &amp; $O59) &amp; IF(ISBLANK($N59),"", "-" &amp; $N59),TravelTime,8,FALSE)) / 1440, ""))</f>
        <v/>
      </c>
      <c r="AA59" s="59"/>
      <c r="AB59" s="52" t="str">
        <f t="shared" si="4"/>
        <v>GA04T 3569</v>
      </c>
      <c r="AC59" s="59"/>
      <c r="AD59" s="196"/>
      <c r="AE59" s="59"/>
      <c r="AF59" s="59"/>
      <c r="AG59" s="59"/>
      <c r="AH59" s="59"/>
      <c r="AI59" s="59"/>
      <c r="AJ59" s="59"/>
    </row>
    <row r="60" spans="1:36" ht="14.25" customHeight="1">
      <c r="A60" s="51"/>
      <c r="B60" s="51"/>
      <c r="C60" s="219"/>
      <c r="D60" s="53"/>
      <c r="E60" s="228"/>
      <c r="F60" s="228"/>
      <c r="G60" s="52"/>
      <c r="H60" s="52"/>
      <c r="I60" s="52"/>
      <c r="J60" s="52"/>
      <c r="K60" s="52"/>
      <c r="L60" s="60"/>
      <c r="M60" s="60"/>
      <c r="N60" s="55" t="s">
        <v>454</v>
      </c>
      <c r="O60" s="55"/>
      <c r="P60" s="55"/>
      <c r="Q60" s="55"/>
      <c r="R60" s="55"/>
      <c r="S60" s="55" t="s">
        <v>439</v>
      </c>
      <c r="T60" s="193" t="str">
        <f>_xlfn.IFNA(VLOOKUP(N60,Code2Loc,2,FALSE)
&amp; IF( OR( ISNA(O60), LEN(O60)=0), "",  "-" &amp; VLOOKUP(O60,Code2Loc,2,FALSE))
&amp; IF( OR( ISNA(P60), LEN(P60)=0), "",  "-" &amp; VLOOKUP(P60,Code2Loc,2,FALSE))
&amp; IF( OR( ISNA(Q60), LEN(Q60)=0), "",  "-" &amp; VLOOKUP(Q60,Code2Loc,2,FALSE))
&amp; IF( OR( ISNA(R60), LEN(R60)=0), "",  "-" &amp; VLOOKUP(R60,Code2Loc,2,FALSE))
&amp; IF( OR( ISNA(S60), LEN(S60)=0), "",  "-" &amp; VLOOKUP(S60,Code2Loc,2,FALSE)),"")</f>
        <v/>
      </c>
      <c r="U60" s="56">
        <v>0.72222222222222221</v>
      </c>
      <c r="V60" s="57"/>
      <c r="W60" s="57"/>
      <c r="X60" s="57"/>
      <c r="Y60" s="57"/>
      <c r="Z60" s="58" t="str">
        <f>IF(ISBLANK($U60), "", _xlfn.IFNA($U60 + _xlfn.IFNA( VLOOKUP($N60 &amp; IF(ISBLANK($O60),"", "-" &amp; $O60) &amp; IF(ISBLANK($P60),"", "-" &amp; $P60) &amp; IF(ISBLANK($Q60),"", "-" &amp; $Q60) &amp; IF(ISBLANK($R60),"", "-" &amp; $R60) &amp; IF(ISBLANK($S60),"", "-" &amp; $S60),TravelTime,8,FALSE), VLOOKUP($S60 &amp; IF(ISBLANK($R60),"", "-" &amp; $R60) &amp; IF(ISBLANK($Q60),"", "-" &amp; $Q60) &amp; IF(ISBLANK($P60),"", "-" &amp; $P60) &amp; IF(ISBLANK($O60),"", "-" &amp; $O60) &amp; IF(ISBLANK($N60),"", "-" &amp; $N60),TravelTime,8,FALSE)) / 1440, ""))</f>
        <v/>
      </c>
      <c r="AA60" s="59"/>
      <c r="AB60" s="52" t="str">
        <f t="shared" si="4"/>
        <v>GA04T 3569</v>
      </c>
      <c r="AC60" s="59"/>
      <c r="AD60" s="196"/>
      <c r="AE60" s="59"/>
      <c r="AF60" s="59"/>
      <c r="AG60" s="59"/>
      <c r="AH60" s="59"/>
      <c r="AI60" s="59"/>
      <c r="AJ60" s="59"/>
    </row>
    <row r="61" spans="1:36" ht="14.25" customHeight="1">
      <c r="A61" s="51"/>
      <c r="B61" s="51"/>
      <c r="C61" s="219"/>
      <c r="D61" s="53"/>
      <c r="E61" s="228"/>
      <c r="F61" s="228"/>
      <c r="G61" s="52"/>
      <c r="H61" s="52"/>
      <c r="I61" s="52"/>
      <c r="J61" s="52"/>
      <c r="K61" s="52"/>
      <c r="L61" s="60"/>
      <c r="M61" s="60"/>
      <c r="N61" s="55" t="s">
        <v>439</v>
      </c>
      <c r="O61" s="55"/>
      <c r="P61" s="55"/>
      <c r="Q61" s="55"/>
      <c r="R61" s="55"/>
      <c r="S61" s="55" t="s">
        <v>454</v>
      </c>
      <c r="T61" s="193" t="str">
        <f>_xlfn.IFNA(VLOOKUP(N61,Code2Loc,2,FALSE)
&amp; IF( OR( ISNA(O61), LEN(O61)=0), "",  "-" &amp; VLOOKUP(O61,Code2Loc,2,FALSE))
&amp; IF( OR( ISNA(P61), LEN(P61)=0), "",  "-" &amp; VLOOKUP(P61,Code2Loc,2,FALSE))
&amp; IF( OR( ISNA(Q61), LEN(Q61)=0), "",  "-" &amp; VLOOKUP(Q61,Code2Loc,2,FALSE))
&amp; IF( OR( ISNA(R61), LEN(R61)=0), "",  "-" &amp; VLOOKUP(R61,Code2Loc,2,FALSE))
&amp; IF( OR( ISNA(S61), LEN(S61)=0), "",  "-" &amp; VLOOKUP(S61,Code2Loc,2,FALSE)),"")</f>
        <v/>
      </c>
      <c r="U61" s="56">
        <v>0.74652777777777779</v>
      </c>
      <c r="V61" s="57"/>
      <c r="W61" s="57"/>
      <c r="X61" s="57"/>
      <c r="Y61" s="57"/>
      <c r="Z61" s="58" t="str">
        <f>IF(ISBLANK($U61), "", _xlfn.IFNA($U61 + _xlfn.IFNA( VLOOKUP($N61 &amp; IF(ISBLANK($O61),"", "-" &amp; $O61) &amp; IF(ISBLANK($P61),"", "-" &amp; $P61) &amp; IF(ISBLANK($Q61),"", "-" &amp; $Q61) &amp; IF(ISBLANK($R61),"", "-" &amp; $R61) &amp; IF(ISBLANK($S61),"", "-" &amp; $S61),TravelTime,8,FALSE), VLOOKUP($S61 &amp; IF(ISBLANK($R61),"", "-" &amp; $R61) &amp; IF(ISBLANK($Q61),"", "-" &amp; $Q61) &amp; IF(ISBLANK($P61),"", "-" &amp; $P61) &amp; IF(ISBLANK($O61),"", "-" &amp; $O61) &amp; IF(ISBLANK($N61),"", "-" &amp; $N61),TravelTime,8,FALSE)) / 1440, ""))</f>
        <v/>
      </c>
      <c r="AA61" s="59"/>
      <c r="AB61" s="52" t="str">
        <f t="shared" si="4"/>
        <v>GA04T 3569</v>
      </c>
      <c r="AC61" s="59"/>
      <c r="AD61" s="196"/>
      <c r="AE61" s="59"/>
      <c r="AF61" s="59"/>
      <c r="AG61" s="59"/>
      <c r="AH61" s="59"/>
      <c r="AI61" s="59"/>
      <c r="AJ61" s="59"/>
    </row>
    <row r="62" spans="1:36" ht="14.25" customHeight="1">
      <c r="A62" s="51"/>
      <c r="B62" s="51"/>
      <c r="C62" s="219"/>
      <c r="D62" s="53"/>
      <c r="E62" s="228"/>
      <c r="F62" s="228"/>
      <c r="G62" s="52"/>
      <c r="H62" s="52"/>
      <c r="I62" s="52"/>
      <c r="J62" s="52"/>
      <c r="K62" s="52"/>
      <c r="L62" s="60"/>
      <c r="M62" s="60"/>
      <c r="N62" s="55" t="s">
        <v>454</v>
      </c>
      <c r="O62" s="55"/>
      <c r="P62" s="55"/>
      <c r="Q62" s="55"/>
      <c r="R62" s="55"/>
      <c r="S62" s="55" t="s">
        <v>439</v>
      </c>
      <c r="T62" s="193" t="str">
        <f>_xlfn.IFNA(VLOOKUP(N62,Code2Loc,2,FALSE)
&amp; IF( OR( ISNA(O62), LEN(O62)=0), "",  "-" &amp; VLOOKUP(O62,Code2Loc,2,FALSE))
&amp; IF( OR( ISNA(P62), LEN(P62)=0), "",  "-" &amp; VLOOKUP(P62,Code2Loc,2,FALSE))
&amp; IF( OR( ISNA(Q62), LEN(Q62)=0), "",  "-" &amp; VLOOKUP(Q62,Code2Loc,2,FALSE))
&amp; IF( OR( ISNA(R62), LEN(R62)=0), "",  "-" &amp; VLOOKUP(R62,Code2Loc,2,FALSE))
&amp; IF( OR( ISNA(S62), LEN(S62)=0), "",  "-" &amp; VLOOKUP(S62,Code2Loc,2,FALSE)),"")</f>
        <v/>
      </c>
      <c r="U62" s="56">
        <v>0.76388888888888884</v>
      </c>
      <c r="V62" s="57"/>
      <c r="W62" s="57"/>
      <c r="X62" s="57"/>
      <c r="Y62" s="57"/>
      <c r="Z62" s="58" t="str">
        <f>IF(ISBLANK($U62), "", _xlfn.IFNA($U62 + _xlfn.IFNA( VLOOKUP($N62 &amp; IF(ISBLANK($O62),"", "-" &amp; $O62) &amp; IF(ISBLANK($P62),"", "-" &amp; $P62) &amp; IF(ISBLANK($Q62),"", "-" &amp; $Q62) &amp; IF(ISBLANK($R62),"", "-" &amp; $R62) &amp; IF(ISBLANK($S62),"", "-" &amp; $S62),TravelTime,8,FALSE), VLOOKUP($S62 &amp; IF(ISBLANK($R62),"", "-" &amp; $R62) &amp; IF(ISBLANK($Q62),"", "-" &amp; $Q62) &amp; IF(ISBLANK($P62),"", "-" &amp; $P62) &amp; IF(ISBLANK($O62),"", "-" &amp; $O62) &amp; IF(ISBLANK($N62),"", "-" &amp; $N62),TravelTime,8,FALSE)) / 1440, ""))</f>
        <v/>
      </c>
      <c r="AA62" s="59"/>
      <c r="AB62" s="52" t="str">
        <f t="shared" si="4"/>
        <v>GA04T 3569</v>
      </c>
      <c r="AC62" s="59"/>
      <c r="AD62" s="196"/>
      <c r="AE62" s="59"/>
      <c r="AF62" s="59"/>
      <c r="AG62" s="59"/>
      <c r="AH62" s="59"/>
      <c r="AI62" s="59"/>
      <c r="AJ62" s="59"/>
    </row>
    <row r="63" spans="1:36" ht="14.25" customHeight="1">
      <c r="A63" s="51"/>
      <c r="B63" s="51" t="s">
        <v>32</v>
      </c>
      <c r="C63" s="218" t="s">
        <v>456</v>
      </c>
      <c r="D63" s="52" t="s">
        <v>28</v>
      </c>
      <c r="E63" s="228">
        <v>43348</v>
      </c>
      <c r="F63" s="228">
        <v>45173</v>
      </c>
      <c r="G63" s="52" t="s">
        <v>457</v>
      </c>
      <c r="H63" s="52" t="s">
        <v>458</v>
      </c>
      <c r="I63" s="52"/>
      <c r="J63" s="52" t="str">
        <f>IF(ISBLANK(B63),"",VLOOKUP(B63,Permits!$F$2:$O$127,10,FALSE))</f>
        <v>GA07F 9990</v>
      </c>
      <c r="K63" s="52" t="s">
        <v>16</v>
      </c>
      <c r="L63" s="51">
        <v>27</v>
      </c>
      <c r="M63" s="60">
        <v>11</v>
      </c>
      <c r="N63" s="55" t="s">
        <v>459</v>
      </c>
      <c r="O63" s="55"/>
      <c r="P63" s="55"/>
      <c r="Q63" s="55"/>
      <c r="R63" s="55"/>
      <c r="S63" s="55" t="s">
        <v>460</v>
      </c>
      <c r="T63" s="193" t="str">
        <f>_xlfn.IFNA(VLOOKUP(N63,Code2Loc,2,FALSE)
&amp; IF( OR( ISNA(O63), LEN(O63)=0), "",  "-" &amp; VLOOKUP(O63,Code2Loc,2,FALSE))
&amp; IF( OR( ISNA(P63), LEN(P63)=0), "",  "-" &amp; VLOOKUP(P63,Code2Loc,2,FALSE))
&amp; IF( OR( ISNA(Q63), LEN(Q63)=0), "",  "-" &amp; VLOOKUP(Q63,Code2Loc,2,FALSE))
&amp; IF( OR( ISNA(R63), LEN(R63)=0), "",  "-" &amp; VLOOKUP(R63,Code2Loc,2,FALSE))
&amp; IF( OR( ISNA(S63), LEN(S63)=0), "",  "-" &amp; VLOOKUP(S63,Code2Loc,2,FALSE)),"")</f>
        <v/>
      </c>
      <c r="U63" s="56">
        <v>0.3125</v>
      </c>
      <c r="V63" s="57"/>
      <c r="W63" s="57"/>
      <c r="X63" s="57"/>
      <c r="Y63" s="57"/>
      <c r="Z63" s="58" t="str">
        <f>IF(ISBLANK($U63), "", _xlfn.IFNA($U63 + _xlfn.IFNA( VLOOKUP($N63 &amp; IF(ISBLANK($O63),"", "-" &amp; $O63) &amp; IF(ISBLANK($P63),"", "-" &amp; $P63) &amp; IF(ISBLANK($Q63),"", "-" &amp; $Q63) &amp; IF(ISBLANK($R63),"", "-" &amp; $R63) &amp; IF(ISBLANK($S63),"", "-" &amp; $S63),TravelTime,8,FALSE), VLOOKUP($S63 &amp; IF(ISBLANK($R63),"", "-" &amp; $R63) &amp; IF(ISBLANK($Q63),"", "-" &amp; $Q63) &amp; IF(ISBLANK($P63),"", "-" &amp; $P63) &amp; IF(ISBLANK($O63),"", "-" &amp; $O63) &amp; IF(ISBLANK($N63),"", "-" &amp; $N63),TravelTime,8,FALSE)) / 1440, ""))</f>
        <v/>
      </c>
      <c r="AA63" s="59"/>
      <c r="AB63" s="52" t="str">
        <f>IF(AND(LEN(J63)&lt;&gt;0,LEN(B63)&lt;&gt;0),J63,AB502)</f>
        <v>GA07F 9990</v>
      </c>
      <c r="AC63" s="59"/>
      <c r="AD63" s="196"/>
      <c r="AE63" s="59"/>
      <c r="AF63" s="59"/>
      <c r="AG63" s="59"/>
      <c r="AH63" s="59"/>
      <c r="AI63" s="59"/>
      <c r="AJ63" s="59"/>
    </row>
    <row r="64" spans="1:36" ht="14.25" customHeight="1">
      <c r="A64" s="51"/>
      <c r="B64" s="51"/>
      <c r="C64" s="219"/>
      <c r="D64" s="53"/>
      <c r="E64" s="228"/>
      <c r="F64" s="228"/>
      <c r="G64" s="52"/>
      <c r="H64" s="52"/>
      <c r="I64" s="52"/>
      <c r="J64" s="52"/>
      <c r="K64" s="52"/>
      <c r="L64" s="60"/>
      <c r="M64" s="60"/>
      <c r="N64" s="55" t="s">
        <v>460</v>
      </c>
      <c r="O64" s="55"/>
      <c r="P64" s="55"/>
      <c r="Q64" s="55"/>
      <c r="R64" s="55"/>
      <c r="S64" s="55" t="s">
        <v>459</v>
      </c>
      <c r="T64" s="193" t="str">
        <f>_xlfn.IFNA(VLOOKUP(N64,Code2Loc,2,FALSE)
&amp; IF( OR( ISNA(O64), LEN(O64)=0), "",  "-" &amp; VLOOKUP(O64,Code2Loc,2,FALSE))
&amp; IF( OR( ISNA(P64), LEN(P64)=0), "",  "-" &amp; VLOOKUP(P64,Code2Loc,2,FALSE))
&amp; IF( OR( ISNA(Q64), LEN(Q64)=0), "",  "-" &amp; VLOOKUP(Q64,Code2Loc,2,FALSE))
&amp; IF( OR( ISNA(R64), LEN(R64)=0), "",  "-" &amp; VLOOKUP(R64,Code2Loc,2,FALSE))
&amp; IF( OR( ISNA(S64), LEN(S64)=0), "",  "-" &amp; VLOOKUP(S64,Code2Loc,2,FALSE)),"")</f>
        <v/>
      </c>
      <c r="U64" s="56">
        <v>0.4513888888888889</v>
      </c>
      <c r="V64" s="57"/>
      <c r="W64" s="57"/>
      <c r="X64" s="57"/>
      <c r="Y64" s="57"/>
      <c r="Z64" s="58" t="str">
        <f>IF(ISBLANK($U64), "", _xlfn.IFNA($U64 + _xlfn.IFNA( VLOOKUP($N64 &amp; IF(ISBLANK($O64),"", "-" &amp; $O64) &amp; IF(ISBLANK($P64),"", "-" &amp; $P64) &amp; IF(ISBLANK($Q64),"", "-" &amp; $Q64) &amp; IF(ISBLANK($R64),"", "-" &amp; $R64) &amp; IF(ISBLANK($S64),"", "-" &amp; $S64),TravelTime,8,FALSE), VLOOKUP($S64 &amp; IF(ISBLANK($R64),"", "-" &amp; $R64) &amp; IF(ISBLANK($Q64),"", "-" &amp; $Q64) &amp; IF(ISBLANK($P64),"", "-" &amp; $P64) &amp; IF(ISBLANK($O64),"", "-" &amp; $O64) &amp; IF(ISBLANK($N64),"", "-" &amp; $N64),TravelTime,8,FALSE)) / 1440, ""))</f>
        <v/>
      </c>
      <c r="AA64" s="59"/>
      <c r="AB64" s="52" t="str">
        <f t="shared" ref="AB64:AB66" si="5">IF(AND(LEN(J64)&lt;&gt;0,LEN(B64)&lt;&gt;0),J64,AB63)</f>
        <v>GA07F 9990</v>
      </c>
      <c r="AC64" s="59"/>
      <c r="AD64" s="196"/>
      <c r="AE64" s="59"/>
      <c r="AF64" s="59"/>
      <c r="AG64" s="59"/>
      <c r="AH64" s="59"/>
      <c r="AI64" s="59"/>
      <c r="AJ64" s="59"/>
    </row>
    <row r="65" spans="1:36" ht="14.25" customHeight="1">
      <c r="A65" s="51"/>
      <c r="B65" s="51"/>
      <c r="C65" s="219"/>
      <c r="D65" s="53"/>
      <c r="E65" s="228"/>
      <c r="F65" s="228"/>
      <c r="G65" s="52"/>
      <c r="H65" s="52"/>
      <c r="I65" s="52"/>
      <c r="J65" s="52"/>
      <c r="K65" s="52"/>
      <c r="L65" s="60"/>
      <c r="M65" s="60"/>
      <c r="N65" s="55" t="s">
        <v>459</v>
      </c>
      <c r="O65" s="55"/>
      <c r="P65" s="55"/>
      <c r="Q65" s="55"/>
      <c r="R65" s="55"/>
      <c r="S65" s="55" t="s">
        <v>460</v>
      </c>
      <c r="T65" s="193" t="str">
        <f>_xlfn.IFNA(VLOOKUP(N65,Code2Loc,2,FALSE)
&amp; IF( OR( ISNA(O65), LEN(O65)=0), "",  "-" &amp; VLOOKUP(O65,Code2Loc,2,FALSE))
&amp; IF( OR( ISNA(P65), LEN(P65)=0), "",  "-" &amp; VLOOKUP(P65,Code2Loc,2,FALSE))
&amp; IF( OR( ISNA(Q65), LEN(Q65)=0), "",  "-" &amp; VLOOKUP(Q65,Code2Loc,2,FALSE))
&amp; IF( OR( ISNA(R65), LEN(R65)=0), "",  "-" &amp; VLOOKUP(R65,Code2Loc,2,FALSE))
&amp; IF( OR( ISNA(S65), LEN(S65)=0), "",  "-" &amp; VLOOKUP(S65,Code2Loc,2,FALSE)),"")</f>
        <v/>
      </c>
      <c r="U65" s="56">
        <v>0.59375</v>
      </c>
      <c r="V65" s="57"/>
      <c r="W65" s="57"/>
      <c r="X65" s="57"/>
      <c r="Y65" s="57"/>
      <c r="Z65" s="58" t="str">
        <f>IF(ISBLANK($U65), "", _xlfn.IFNA($U65 + _xlfn.IFNA( VLOOKUP($N65 &amp; IF(ISBLANK($O65),"", "-" &amp; $O65) &amp; IF(ISBLANK($P65),"", "-" &amp; $P65) &amp; IF(ISBLANK($Q65),"", "-" &amp; $Q65) &amp; IF(ISBLANK($R65),"", "-" &amp; $R65) &amp; IF(ISBLANK($S65),"", "-" &amp; $S65),TravelTime,8,FALSE), VLOOKUP($S65 &amp; IF(ISBLANK($R65),"", "-" &amp; $R65) &amp; IF(ISBLANK($Q65),"", "-" &amp; $Q65) &amp; IF(ISBLANK($P65),"", "-" &amp; $P65) &amp; IF(ISBLANK($O65),"", "-" &amp; $O65) &amp; IF(ISBLANK($N65),"", "-" &amp; $N65),TravelTime,8,FALSE)) / 1440, ""))</f>
        <v/>
      </c>
      <c r="AA65" s="59"/>
      <c r="AB65" s="52" t="str">
        <f t="shared" si="5"/>
        <v>GA07F 9990</v>
      </c>
      <c r="AC65" s="59"/>
      <c r="AD65" s="196"/>
      <c r="AE65" s="59"/>
      <c r="AF65" s="59"/>
      <c r="AG65" s="59"/>
      <c r="AH65" s="59"/>
      <c r="AI65" s="59"/>
      <c r="AJ65" s="59"/>
    </row>
    <row r="66" spans="1:36" ht="14.25" customHeight="1">
      <c r="A66" s="51"/>
      <c r="B66" s="51"/>
      <c r="C66" s="218"/>
      <c r="D66" s="53"/>
      <c r="E66" s="228"/>
      <c r="F66" s="228"/>
      <c r="G66" s="52"/>
      <c r="H66" s="52"/>
      <c r="I66" s="52"/>
      <c r="J66" s="52"/>
      <c r="K66" s="52"/>
      <c r="L66" s="60"/>
      <c r="M66" s="60"/>
      <c r="N66" s="55" t="s">
        <v>460</v>
      </c>
      <c r="O66" s="55"/>
      <c r="P66" s="55"/>
      <c r="Q66" s="55"/>
      <c r="R66" s="55"/>
      <c r="S66" s="55" t="s">
        <v>459</v>
      </c>
      <c r="T66" s="193" t="str">
        <f>_xlfn.IFNA(VLOOKUP(N66,Code2Loc,2,FALSE)
&amp; IF( OR( ISNA(O66), LEN(O66)=0), "",  "-" &amp; VLOOKUP(O66,Code2Loc,2,FALSE))
&amp; IF( OR( ISNA(P66), LEN(P66)=0), "",  "-" &amp; VLOOKUP(P66,Code2Loc,2,FALSE))
&amp; IF( OR( ISNA(Q66), LEN(Q66)=0), "",  "-" &amp; VLOOKUP(Q66,Code2Loc,2,FALSE))
&amp; IF( OR( ISNA(R66), LEN(R66)=0), "",  "-" &amp; VLOOKUP(R66,Code2Loc,2,FALSE))
&amp; IF( OR( ISNA(S66), LEN(S66)=0), "",  "-" &amp; VLOOKUP(S66,Code2Loc,2,FALSE)),"")</f>
        <v/>
      </c>
      <c r="U66" s="56">
        <v>0.71527777777777779</v>
      </c>
      <c r="V66" s="57"/>
      <c r="W66" s="57"/>
      <c r="X66" s="57"/>
      <c r="Y66" s="57"/>
      <c r="Z66" s="58" t="str">
        <f>IF(ISBLANK($U66), "", _xlfn.IFNA($U66 + _xlfn.IFNA( VLOOKUP($N66 &amp; IF(ISBLANK($O66),"", "-" &amp; $O66) &amp; IF(ISBLANK($P66),"", "-" &amp; $P66) &amp; IF(ISBLANK($Q66),"", "-" &amp; $Q66) &amp; IF(ISBLANK($R66),"", "-" &amp; $R66) &amp; IF(ISBLANK($S66),"", "-" &amp; $S66),TravelTime,8,FALSE), VLOOKUP($S66 &amp; IF(ISBLANK($R66),"", "-" &amp; $R66) &amp; IF(ISBLANK($Q66),"", "-" &amp; $Q66) &amp; IF(ISBLANK($P66),"", "-" &amp; $P66) &amp; IF(ISBLANK($O66),"", "-" &amp; $O66) &amp; IF(ISBLANK($N66),"", "-" &amp; $N66),TravelTime,8,FALSE)) / 1440, ""))</f>
        <v/>
      </c>
      <c r="AA66" s="59"/>
      <c r="AB66" s="52" t="str">
        <f t="shared" si="5"/>
        <v>GA07F 9990</v>
      </c>
      <c r="AC66" s="59"/>
      <c r="AD66" s="196"/>
      <c r="AE66" s="59"/>
      <c r="AF66" s="59"/>
      <c r="AG66" s="59"/>
      <c r="AH66" s="59"/>
      <c r="AI66" s="59"/>
      <c r="AJ66" s="59"/>
    </row>
    <row r="67" spans="1:36" ht="14.25" customHeight="1">
      <c r="A67" s="51"/>
      <c r="B67" s="51" t="s">
        <v>350</v>
      </c>
      <c r="C67" s="218" t="s">
        <v>461</v>
      </c>
      <c r="D67" s="52" t="s">
        <v>28</v>
      </c>
      <c r="E67" s="228">
        <v>42843</v>
      </c>
      <c r="F67" s="228">
        <v>44668</v>
      </c>
      <c r="G67" s="52" t="s">
        <v>462</v>
      </c>
      <c r="H67" s="52" t="s">
        <v>463</v>
      </c>
      <c r="I67" s="53"/>
      <c r="J67" s="53" t="str">
        <f>IF(ISBLANK(B67),"",VLOOKUP(B67,Permits!$F$2:$O$127,10,FALSE))</f>
        <v>GA04T 2309</v>
      </c>
      <c r="K67" s="53" t="s">
        <v>16</v>
      </c>
      <c r="L67" s="51">
        <v>28</v>
      </c>
      <c r="M67" s="60">
        <v>11</v>
      </c>
      <c r="N67" s="55" t="s">
        <v>464</v>
      </c>
      <c r="O67" s="55"/>
      <c r="P67" s="55"/>
      <c r="Q67" s="55"/>
      <c r="R67" s="55"/>
      <c r="S67" s="55" t="s">
        <v>465</v>
      </c>
      <c r="T67" s="193" t="str">
        <f>_xlfn.IFNA(VLOOKUP(N67,Code2Loc,2,FALSE)
&amp; IF( OR( ISNA(O67), LEN(O67)=0), "",  "-" &amp; VLOOKUP(O67,Code2Loc,2,FALSE))
&amp; IF( OR( ISNA(P67), LEN(P67)=0), "",  "-" &amp; VLOOKUP(P67,Code2Loc,2,FALSE))
&amp; IF( OR( ISNA(Q67), LEN(Q67)=0), "",  "-" &amp; VLOOKUP(Q67,Code2Loc,2,FALSE))
&amp; IF( OR( ISNA(R67), LEN(R67)=0), "",  "-" &amp; VLOOKUP(R67,Code2Loc,2,FALSE))
&amp; IF( OR( ISNA(S67), LEN(S67)=0), "",  "-" &amp; VLOOKUP(S67,Code2Loc,2,FALSE)),"")</f>
        <v/>
      </c>
      <c r="U67" s="56">
        <v>0.29166666666666669</v>
      </c>
      <c r="V67" s="57"/>
      <c r="W67" s="57"/>
      <c r="X67" s="57"/>
      <c r="Y67" s="57"/>
      <c r="Z67" s="58" t="str">
        <f>IF(ISBLANK($U67), "", _xlfn.IFNA($U67 + _xlfn.IFNA( VLOOKUP($N67 &amp; IF(ISBLANK($O67),"", "-" &amp; $O67) &amp; IF(ISBLANK($P67),"", "-" &amp; $P67) &amp; IF(ISBLANK($Q67),"", "-" &amp; $Q67) &amp; IF(ISBLANK($R67),"", "-" &amp; $R67) &amp; IF(ISBLANK($S67),"", "-" &amp; $S67),TravelTime,8,FALSE), VLOOKUP($S67 &amp; IF(ISBLANK($R67),"", "-" &amp; $R67) &amp; IF(ISBLANK($Q67),"", "-" &amp; $Q67) &amp; IF(ISBLANK($P67),"", "-" &amp; $P67) &amp; IF(ISBLANK($O67),"", "-" &amp; $O67) &amp; IF(ISBLANK($N67),"", "-" &amp; $N67),TravelTime,8,FALSE)) / 1440, ""))</f>
        <v/>
      </c>
      <c r="AA67" s="59"/>
      <c r="AB67" s="53" t="str">
        <f>IF(AND(LEN(J67)&lt;&gt;0,LEN(B67)&lt;&gt;0),J67,#REF!)</f>
        <v>GA04T 2309</v>
      </c>
      <c r="AC67" s="59"/>
      <c r="AD67" s="196"/>
      <c r="AE67" s="59"/>
      <c r="AF67" s="59"/>
      <c r="AG67" s="59"/>
      <c r="AH67" s="59"/>
      <c r="AI67" s="59"/>
      <c r="AJ67" s="59"/>
    </row>
    <row r="68" spans="1:36" ht="14.25" customHeight="1">
      <c r="A68" s="51"/>
      <c r="B68" s="51"/>
      <c r="C68" s="219"/>
      <c r="D68" s="53"/>
      <c r="E68" s="228"/>
      <c r="F68" s="228"/>
      <c r="G68" s="52"/>
      <c r="H68" s="52"/>
      <c r="I68" s="52"/>
      <c r="J68" s="52"/>
      <c r="K68" s="52"/>
      <c r="L68" s="60"/>
      <c r="M68" s="60"/>
      <c r="N68" s="55" t="s">
        <v>465</v>
      </c>
      <c r="O68" s="55"/>
      <c r="P68" s="55"/>
      <c r="Q68" s="55"/>
      <c r="R68" s="55"/>
      <c r="S68" s="55" t="s">
        <v>466</v>
      </c>
      <c r="T68" s="193" t="str">
        <f>_xlfn.IFNA(VLOOKUP(N68,Code2Loc,2,FALSE)
&amp; IF( OR( ISNA(O68), LEN(O68)=0), "",  "-" &amp; VLOOKUP(O68,Code2Loc,2,FALSE))
&amp; IF( OR( ISNA(P68), LEN(P68)=0), "",  "-" &amp; VLOOKUP(P68,Code2Loc,2,FALSE))
&amp; IF( OR( ISNA(Q68), LEN(Q68)=0), "",  "-" &amp; VLOOKUP(Q68,Code2Loc,2,FALSE))
&amp; IF( OR( ISNA(R68), LEN(R68)=0), "",  "-" &amp; VLOOKUP(R68,Code2Loc,2,FALSE))
&amp; IF( OR( ISNA(S68), LEN(S68)=0), "",  "-" &amp; VLOOKUP(S68,Code2Loc,2,FALSE)),"")</f>
        <v/>
      </c>
      <c r="U68" s="56">
        <v>0.30555555555555552</v>
      </c>
      <c r="V68" s="57"/>
      <c r="W68" s="57"/>
      <c r="X68" s="57"/>
      <c r="Y68" s="57"/>
      <c r="Z68" s="58" t="str">
        <f>IF(ISBLANK($U68), "", _xlfn.IFNA($U68 + _xlfn.IFNA( VLOOKUP($N68 &amp; IF(ISBLANK($O68),"", "-" &amp; $O68) &amp; IF(ISBLANK($P68),"", "-" &amp; $P68) &amp; IF(ISBLANK($Q68),"", "-" &amp; $Q68) &amp; IF(ISBLANK($R68),"", "-" &amp; $R68) &amp; IF(ISBLANK($S68),"", "-" &amp; $S68),TravelTime,8,FALSE), VLOOKUP($S68 &amp; IF(ISBLANK($R68),"", "-" &amp; $R68) &amp; IF(ISBLANK($Q68),"", "-" &amp; $Q68) &amp; IF(ISBLANK($P68),"", "-" &amp; $P68) &amp; IF(ISBLANK($O68),"", "-" &amp; $O68) &amp; IF(ISBLANK($N68),"", "-" &amp; $N68),TravelTime,8,FALSE)) / 1440, ""))</f>
        <v/>
      </c>
      <c r="AA68" s="59"/>
      <c r="AB68" s="53" t="str">
        <f t="shared" ref="AB68:AB83" si="6">IF(AND(LEN(J68)&lt;&gt;0,LEN(B68)&lt;&gt;0),J68,AB67)</f>
        <v>GA04T 2309</v>
      </c>
      <c r="AC68" s="59"/>
      <c r="AD68" s="196"/>
      <c r="AE68" s="59"/>
      <c r="AF68" s="59"/>
      <c r="AG68" s="59"/>
      <c r="AH68" s="59"/>
      <c r="AI68" s="59"/>
      <c r="AJ68" s="59"/>
    </row>
    <row r="69" spans="1:36" ht="14.25" customHeight="1">
      <c r="A69" s="51"/>
      <c r="B69" s="51"/>
      <c r="C69" s="219"/>
      <c r="D69" s="53"/>
      <c r="E69" s="228"/>
      <c r="F69" s="228"/>
      <c r="G69" s="52"/>
      <c r="H69" s="52"/>
      <c r="I69" s="52"/>
      <c r="J69" s="52"/>
      <c r="K69" s="52"/>
      <c r="L69" s="60"/>
      <c r="M69" s="60"/>
      <c r="N69" s="55" t="s">
        <v>466</v>
      </c>
      <c r="O69" s="55"/>
      <c r="P69" s="55"/>
      <c r="Q69" s="55"/>
      <c r="R69" s="55"/>
      <c r="S69" s="55" t="s">
        <v>464</v>
      </c>
      <c r="T69" s="193" t="str">
        <f>_xlfn.IFNA(VLOOKUP(N69,Code2Loc,2,FALSE)
&amp; IF( OR( ISNA(O69), LEN(O69)=0), "",  "-" &amp; VLOOKUP(O69,Code2Loc,2,FALSE))
&amp; IF( OR( ISNA(P69), LEN(P69)=0), "",  "-" &amp; VLOOKUP(P69,Code2Loc,2,FALSE))
&amp; IF( OR( ISNA(Q69), LEN(Q69)=0), "",  "-" &amp; VLOOKUP(Q69,Code2Loc,2,FALSE))
&amp; IF( OR( ISNA(R69), LEN(R69)=0), "",  "-" &amp; VLOOKUP(R69,Code2Loc,2,FALSE))
&amp; IF( OR( ISNA(S69), LEN(S69)=0), "",  "-" &amp; VLOOKUP(S69,Code2Loc,2,FALSE)),"")</f>
        <v/>
      </c>
      <c r="U69" s="56">
        <v>0.3263888888888889</v>
      </c>
      <c r="V69" s="57"/>
      <c r="W69" s="57"/>
      <c r="X69" s="57"/>
      <c r="Y69" s="57"/>
      <c r="Z69" s="58" t="str">
        <f>IF(ISBLANK($U69), "", _xlfn.IFNA($U69 + _xlfn.IFNA( VLOOKUP($N69 &amp; IF(ISBLANK($O69),"", "-" &amp; $O69) &amp; IF(ISBLANK($P69),"", "-" &amp; $P69) &amp; IF(ISBLANK($Q69),"", "-" &amp; $Q69) &amp; IF(ISBLANK($R69),"", "-" &amp; $R69) &amp; IF(ISBLANK($S69),"", "-" &amp; $S69),TravelTime,8,FALSE), VLOOKUP($S69 &amp; IF(ISBLANK($R69),"", "-" &amp; $R69) &amp; IF(ISBLANK($Q69),"", "-" &amp; $Q69) &amp; IF(ISBLANK($P69),"", "-" &amp; $P69) &amp; IF(ISBLANK($O69),"", "-" &amp; $O69) &amp; IF(ISBLANK($N69),"", "-" &amp; $N69),TravelTime,8,FALSE)) / 1440, ""))</f>
        <v/>
      </c>
      <c r="AA69" s="59"/>
      <c r="AB69" s="53" t="str">
        <f t="shared" si="6"/>
        <v>GA04T 2309</v>
      </c>
      <c r="AC69" s="59"/>
      <c r="AD69" s="196"/>
      <c r="AE69" s="59"/>
      <c r="AF69" s="59"/>
      <c r="AG69" s="59"/>
      <c r="AH69" s="59"/>
      <c r="AI69" s="59"/>
      <c r="AJ69" s="59"/>
    </row>
    <row r="70" spans="1:36" ht="14.25" customHeight="1">
      <c r="A70" s="51"/>
      <c r="B70" s="51"/>
      <c r="C70" s="219"/>
      <c r="D70" s="53"/>
      <c r="E70" s="228"/>
      <c r="F70" s="228"/>
      <c r="G70" s="52"/>
      <c r="H70" s="52"/>
      <c r="I70" s="52"/>
      <c r="J70" s="52"/>
      <c r="K70" s="52"/>
      <c r="L70" s="60"/>
      <c r="M70" s="60"/>
      <c r="N70" s="55" t="s">
        <v>464</v>
      </c>
      <c r="O70" s="55"/>
      <c r="P70" s="55"/>
      <c r="Q70" s="55"/>
      <c r="R70" s="55"/>
      <c r="S70" s="55" t="s">
        <v>466</v>
      </c>
      <c r="T70" s="193" t="str">
        <f>_xlfn.IFNA(VLOOKUP(N70,Code2Loc,2,FALSE)
&amp; IF( OR( ISNA(O70), LEN(O70)=0), "",  "-" &amp; VLOOKUP(O70,Code2Loc,2,FALSE))
&amp; IF( OR( ISNA(P70), LEN(P70)=0), "",  "-" &amp; VLOOKUP(P70,Code2Loc,2,FALSE))
&amp; IF( OR( ISNA(Q70), LEN(Q70)=0), "",  "-" &amp; VLOOKUP(Q70,Code2Loc,2,FALSE))
&amp; IF( OR( ISNA(R70), LEN(R70)=0), "",  "-" &amp; VLOOKUP(R70,Code2Loc,2,FALSE))
&amp; IF( OR( ISNA(S70), LEN(S70)=0), "",  "-" &amp; VLOOKUP(S70,Code2Loc,2,FALSE)),"")</f>
        <v/>
      </c>
      <c r="U70" s="56">
        <v>0.3611111111111111</v>
      </c>
      <c r="V70" s="57"/>
      <c r="W70" s="57"/>
      <c r="X70" s="57"/>
      <c r="Y70" s="57"/>
      <c r="Z70" s="58" t="str">
        <f>IF(ISBLANK($U70), "", _xlfn.IFNA($U70 + _xlfn.IFNA( VLOOKUP($N70 &amp; IF(ISBLANK($O70),"", "-" &amp; $O70) &amp; IF(ISBLANK($P70),"", "-" &amp; $P70) &amp; IF(ISBLANK($Q70),"", "-" &amp; $Q70) &amp; IF(ISBLANK($R70),"", "-" &amp; $R70) &amp; IF(ISBLANK($S70),"", "-" &amp; $S70),TravelTime,8,FALSE), VLOOKUP($S70 &amp; IF(ISBLANK($R70),"", "-" &amp; $R70) &amp; IF(ISBLANK($Q70),"", "-" &amp; $Q70) &amp; IF(ISBLANK($P70),"", "-" &amp; $P70) &amp; IF(ISBLANK($O70),"", "-" &amp; $O70) &amp; IF(ISBLANK($N70),"", "-" &amp; $N70),TravelTime,8,FALSE)) / 1440, ""))</f>
        <v/>
      </c>
      <c r="AA70" s="59"/>
      <c r="AB70" s="53" t="str">
        <f t="shared" si="6"/>
        <v>GA04T 2309</v>
      </c>
      <c r="AC70" s="59"/>
      <c r="AD70" s="196"/>
      <c r="AE70" s="59"/>
      <c r="AF70" s="59"/>
      <c r="AG70" s="59"/>
      <c r="AH70" s="59"/>
      <c r="AI70" s="59"/>
      <c r="AJ70" s="59"/>
    </row>
    <row r="71" spans="1:36" ht="14.25" customHeight="1">
      <c r="A71" s="51"/>
      <c r="B71" s="51"/>
      <c r="C71" s="219"/>
      <c r="D71" s="53"/>
      <c r="E71" s="228"/>
      <c r="F71" s="228"/>
      <c r="G71" s="52"/>
      <c r="H71" s="52"/>
      <c r="I71" s="52"/>
      <c r="J71" s="52"/>
      <c r="K71" s="52"/>
      <c r="L71" s="60"/>
      <c r="M71" s="60"/>
      <c r="N71" s="55" t="s">
        <v>466</v>
      </c>
      <c r="O71" s="55" t="s">
        <v>464</v>
      </c>
      <c r="P71" s="55"/>
      <c r="Q71" s="55"/>
      <c r="R71" s="55"/>
      <c r="S71" s="55" t="s">
        <v>465</v>
      </c>
      <c r="T71" s="193" t="str">
        <f>_xlfn.IFNA(VLOOKUP(N71,Code2Loc,2,FALSE)
&amp; IF( OR( ISNA(O71), LEN(O71)=0), "",  "-" &amp; VLOOKUP(O71,Code2Loc,2,FALSE))
&amp; IF( OR( ISNA(P71), LEN(P71)=0), "",  "-" &amp; VLOOKUP(P71,Code2Loc,2,FALSE))
&amp; IF( OR( ISNA(Q71), LEN(Q71)=0), "",  "-" &amp; VLOOKUP(Q71,Code2Loc,2,FALSE))
&amp; IF( OR( ISNA(R71), LEN(R71)=0), "",  "-" &amp; VLOOKUP(R71,Code2Loc,2,FALSE))
&amp; IF( OR( ISNA(S71), LEN(S71)=0), "",  "-" &amp; VLOOKUP(S71,Code2Loc,2,FALSE)),"")</f>
        <v/>
      </c>
      <c r="U71" s="56">
        <v>0.40277777777777773</v>
      </c>
      <c r="V71" s="57"/>
      <c r="W71" s="57"/>
      <c r="X71" s="57"/>
      <c r="Y71" s="57"/>
      <c r="Z71" s="58" t="str">
        <f>IF(ISBLANK($U71), "", _xlfn.IFNA($U71 + _xlfn.IFNA( VLOOKUP($N71 &amp; IF(ISBLANK($O71),"", "-" &amp; $O71) &amp; IF(ISBLANK($P71),"", "-" &amp; $P71) &amp; IF(ISBLANK($Q71),"", "-" &amp; $Q71) &amp; IF(ISBLANK($R71),"", "-" &amp; $R71) &amp; IF(ISBLANK($S71),"", "-" &amp; $S71),TravelTime,8,FALSE), VLOOKUP($S71 &amp; IF(ISBLANK($R71),"", "-" &amp; $R71) &amp; IF(ISBLANK($Q71),"", "-" &amp; $Q71) &amp; IF(ISBLANK($P71),"", "-" &amp; $P71) &amp; IF(ISBLANK($O71),"", "-" &amp; $O71) &amp; IF(ISBLANK($N71),"", "-" &amp; $N71),TravelTime,8,FALSE)) / 1440, ""))</f>
        <v/>
      </c>
      <c r="AA71" s="59"/>
      <c r="AB71" s="53" t="str">
        <f t="shared" si="6"/>
        <v>GA04T 2309</v>
      </c>
      <c r="AC71" s="59"/>
      <c r="AD71" s="196"/>
      <c r="AE71" s="59"/>
      <c r="AF71" s="59"/>
      <c r="AG71" s="59"/>
      <c r="AH71" s="59"/>
      <c r="AI71" s="59"/>
      <c r="AJ71" s="59"/>
    </row>
    <row r="72" spans="1:36" ht="14.25" customHeight="1">
      <c r="A72" s="51"/>
      <c r="B72" s="51"/>
      <c r="C72" s="219"/>
      <c r="D72" s="53"/>
      <c r="E72" s="228"/>
      <c r="F72" s="228"/>
      <c r="G72" s="52"/>
      <c r="H72" s="52"/>
      <c r="I72" s="52"/>
      <c r="J72" s="52"/>
      <c r="K72" s="52"/>
      <c r="L72" s="60"/>
      <c r="M72" s="60"/>
      <c r="N72" s="55" t="s">
        <v>465</v>
      </c>
      <c r="O72" s="55"/>
      <c r="P72" s="55"/>
      <c r="Q72" s="55"/>
      <c r="R72" s="55"/>
      <c r="S72" s="55" t="s">
        <v>467</v>
      </c>
      <c r="T72" s="193" t="str">
        <f>_xlfn.IFNA(VLOOKUP(N72,Code2Loc,2,FALSE)
&amp; IF( OR( ISNA(O72), LEN(O72)=0), "",  "-" &amp; VLOOKUP(O72,Code2Loc,2,FALSE))
&amp; IF( OR( ISNA(P72), LEN(P72)=0), "",  "-" &amp; VLOOKUP(P72,Code2Loc,2,FALSE))
&amp; IF( OR( ISNA(Q72), LEN(Q72)=0), "",  "-" &amp; VLOOKUP(Q72,Code2Loc,2,FALSE))
&amp; IF( OR( ISNA(R72), LEN(R72)=0), "",  "-" &amp; VLOOKUP(R72,Code2Loc,2,FALSE))
&amp; IF( OR( ISNA(S72), LEN(S72)=0), "",  "-" &amp; VLOOKUP(S72,Code2Loc,2,FALSE)),"")</f>
        <v/>
      </c>
      <c r="U72" s="56">
        <v>0.42708333333333331</v>
      </c>
      <c r="V72" s="57"/>
      <c r="W72" s="57"/>
      <c r="X72" s="57"/>
      <c r="Y72" s="57"/>
      <c r="Z72" s="58" t="str">
        <f>IF(ISBLANK($U72), "", _xlfn.IFNA($U72 + _xlfn.IFNA( VLOOKUP($N72 &amp; IF(ISBLANK($O72),"", "-" &amp; $O72) &amp; IF(ISBLANK($P72),"", "-" &amp; $P72) &amp; IF(ISBLANK($Q72),"", "-" &amp; $Q72) &amp; IF(ISBLANK($R72),"", "-" &amp; $R72) &amp; IF(ISBLANK($S72),"", "-" &amp; $S72),TravelTime,8,FALSE), VLOOKUP($S72 &amp; IF(ISBLANK($R72),"", "-" &amp; $R72) &amp; IF(ISBLANK($Q72),"", "-" &amp; $Q72) &amp; IF(ISBLANK($P72),"", "-" &amp; $P72) &amp; IF(ISBLANK($O72),"", "-" &amp; $O72) &amp; IF(ISBLANK($N72),"", "-" &amp; $N72),TravelTime,8,FALSE)) / 1440, ""))</f>
        <v/>
      </c>
      <c r="AA72" s="59"/>
      <c r="AB72" s="53" t="str">
        <f t="shared" si="6"/>
        <v>GA04T 2309</v>
      </c>
      <c r="AC72" s="59"/>
      <c r="AD72" s="196"/>
      <c r="AE72" s="59"/>
      <c r="AF72" s="59"/>
      <c r="AG72" s="59"/>
      <c r="AH72" s="59"/>
      <c r="AI72" s="59"/>
      <c r="AJ72" s="59"/>
    </row>
    <row r="73" spans="1:36" ht="14.25" customHeight="1">
      <c r="A73" s="51"/>
      <c r="B73" s="51"/>
      <c r="C73" s="219"/>
      <c r="D73" s="53"/>
      <c r="E73" s="228"/>
      <c r="F73" s="228"/>
      <c r="G73" s="52"/>
      <c r="H73" s="52"/>
      <c r="I73" s="52"/>
      <c r="J73" s="52"/>
      <c r="K73" s="52"/>
      <c r="L73" s="60"/>
      <c r="M73" s="60"/>
      <c r="N73" s="55" t="s">
        <v>466</v>
      </c>
      <c r="O73" s="55"/>
      <c r="P73" s="55"/>
      <c r="Q73" s="55"/>
      <c r="R73" s="55"/>
      <c r="S73" s="55" t="s">
        <v>465</v>
      </c>
      <c r="T73" s="193" t="str">
        <f>_xlfn.IFNA(VLOOKUP(N73,Code2Loc,2,FALSE)
&amp; IF( OR( ISNA(O73), LEN(O73)=0), "",  "-" &amp; VLOOKUP(O73,Code2Loc,2,FALSE))
&amp; IF( OR( ISNA(P73), LEN(P73)=0), "",  "-" &amp; VLOOKUP(P73,Code2Loc,2,FALSE))
&amp; IF( OR( ISNA(Q73), LEN(Q73)=0), "",  "-" &amp; VLOOKUP(Q73,Code2Loc,2,FALSE))
&amp; IF( OR( ISNA(R73), LEN(R73)=0), "",  "-" &amp; VLOOKUP(R73,Code2Loc,2,FALSE))
&amp; IF( OR( ISNA(S73), LEN(S73)=0), "",  "-" &amp; VLOOKUP(S73,Code2Loc,2,FALSE)),"")</f>
        <v/>
      </c>
      <c r="U73" s="56">
        <v>0.4513888888888889</v>
      </c>
      <c r="V73" s="57"/>
      <c r="W73" s="57"/>
      <c r="X73" s="57"/>
      <c r="Y73" s="57"/>
      <c r="Z73" s="58" t="str">
        <f>IF(ISBLANK($U73), "", _xlfn.IFNA($U73 + _xlfn.IFNA( VLOOKUP($N73 &amp; IF(ISBLANK($O73),"", "-" &amp; $O73) &amp; IF(ISBLANK($P73),"", "-" &amp; $P73) &amp; IF(ISBLANK($Q73),"", "-" &amp; $Q73) &amp; IF(ISBLANK($R73),"", "-" &amp; $R73) &amp; IF(ISBLANK($S73),"", "-" &amp; $S73),TravelTime,8,FALSE), VLOOKUP($S73 &amp; IF(ISBLANK($R73),"", "-" &amp; $R73) &amp; IF(ISBLANK($Q73),"", "-" &amp; $Q73) &amp; IF(ISBLANK($P73),"", "-" &amp; $P73) &amp; IF(ISBLANK($O73),"", "-" &amp; $O73) &amp; IF(ISBLANK($N73),"", "-" &amp; $N73),TravelTime,8,FALSE)) / 1440, ""))</f>
        <v/>
      </c>
      <c r="AA73" s="59"/>
      <c r="AB73" s="53" t="str">
        <f t="shared" si="6"/>
        <v>GA04T 2309</v>
      </c>
      <c r="AC73" s="59"/>
      <c r="AD73" s="196"/>
      <c r="AE73" s="59"/>
      <c r="AF73" s="59"/>
      <c r="AG73" s="59"/>
      <c r="AH73" s="59"/>
      <c r="AI73" s="59"/>
      <c r="AJ73" s="59"/>
    </row>
    <row r="74" spans="1:36" ht="14.25" customHeight="1">
      <c r="A74" s="51"/>
      <c r="B74" s="51"/>
      <c r="C74" s="219"/>
      <c r="D74" s="53"/>
      <c r="E74" s="228"/>
      <c r="F74" s="228"/>
      <c r="G74" s="52"/>
      <c r="H74" s="52"/>
      <c r="I74" s="52"/>
      <c r="J74" s="52"/>
      <c r="K74" s="52"/>
      <c r="L74" s="60"/>
      <c r="M74" s="60"/>
      <c r="N74" s="55" t="s">
        <v>465</v>
      </c>
      <c r="O74" s="55"/>
      <c r="P74" s="55"/>
      <c r="Q74" s="55"/>
      <c r="R74" s="55"/>
      <c r="S74" s="55" t="s">
        <v>466</v>
      </c>
      <c r="T74" s="193" t="str">
        <f>_xlfn.IFNA(VLOOKUP(N74,Code2Loc,2,FALSE)
&amp; IF( OR( ISNA(O74), LEN(O74)=0), "",  "-" &amp; VLOOKUP(O74,Code2Loc,2,FALSE))
&amp; IF( OR( ISNA(P74), LEN(P74)=0), "",  "-" &amp; VLOOKUP(P74,Code2Loc,2,FALSE))
&amp; IF( OR( ISNA(Q74), LEN(Q74)=0), "",  "-" &amp; VLOOKUP(Q74,Code2Loc,2,FALSE))
&amp; IF( OR( ISNA(R74), LEN(R74)=0), "",  "-" &amp; VLOOKUP(R74,Code2Loc,2,FALSE))
&amp; IF( OR( ISNA(S74), LEN(S74)=0), "",  "-" &amp; VLOOKUP(S74,Code2Loc,2,FALSE)),"")</f>
        <v/>
      </c>
      <c r="U74" s="56">
        <v>0.4861111111111111</v>
      </c>
      <c r="V74" s="57"/>
      <c r="W74" s="57"/>
      <c r="X74" s="57"/>
      <c r="Y74" s="57"/>
      <c r="Z74" s="58" t="str">
        <f>IF(ISBLANK($U74), "", _xlfn.IFNA($U74 + _xlfn.IFNA( VLOOKUP($N74 &amp; IF(ISBLANK($O74),"", "-" &amp; $O74) &amp; IF(ISBLANK($P74),"", "-" &amp; $P74) &amp; IF(ISBLANK($Q74),"", "-" &amp; $Q74) &amp; IF(ISBLANK($R74),"", "-" &amp; $R74) &amp; IF(ISBLANK($S74),"", "-" &amp; $S74),TravelTime,8,FALSE), VLOOKUP($S74 &amp; IF(ISBLANK($R74),"", "-" &amp; $R74) &amp; IF(ISBLANK($Q74),"", "-" &amp; $Q74) &amp; IF(ISBLANK($P74),"", "-" &amp; $P74) &amp; IF(ISBLANK($O74),"", "-" &amp; $O74) &amp; IF(ISBLANK($N74),"", "-" &amp; $N74),TravelTime,8,FALSE)) / 1440, ""))</f>
        <v/>
      </c>
      <c r="AA74" s="59"/>
      <c r="AB74" s="53" t="str">
        <f t="shared" si="6"/>
        <v>GA04T 2309</v>
      </c>
      <c r="AC74" s="59"/>
      <c r="AD74" s="196"/>
      <c r="AE74" s="59"/>
      <c r="AF74" s="59"/>
      <c r="AG74" s="59"/>
      <c r="AH74" s="59"/>
      <c r="AI74" s="59"/>
      <c r="AJ74" s="59"/>
    </row>
    <row r="75" spans="1:36" ht="14.25" customHeight="1">
      <c r="A75" s="51"/>
      <c r="B75" s="51"/>
      <c r="C75" s="219"/>
      <c r="D75" s="53"/>
      <c r="E75" s="228"/>
      <c r="F75" s="228"/>
      <c r="G75" s="52"/>
      <c r="H75" s="52"/>
      <c r="I75" s="52"/>
      <c r="J75" s="52"/>
      <c r="K75" s="52"/>
      <c r="L75" s="60"/>
      <c r="M75" s="60"/>
      <c r="N75" s="55" t="s">
        <v>466</v>
      </c>
      <c r="O75" s="55"/>
      <c r="P75" s="55"/>
      <c r="Q75" s="55"/>
      <c r="R75" s="55"/>
      <c r="S75" s="55" t="s">
        <v>465</v>
      </c>
      <c r="T75" s="193" t="str">
        <f>_xlfn.IFNA(VLOOKUP(N75,Code2Loc,2,FALSE)
&amp; IF( OR( ISNA(O75), LEN(O75)=0), "",  "-" &amp; VLOOKUP(O75,Code2Loc,2,FALSE))
&amp; IF( OR( ISNA(P75), LEN(P75)=0), "",  "-" &amp; VLOOKUP(P75,Code2Loc,2,FALSE))
&amp; IF( OR( ISNA(Q75), LEN(Q75)=0), "",  "-" &amp; VLOOKUP(Q75,Code2Loc,2,FALSE))
&amp; IF( OR( ISNA(R75), LEN(R75)=0), "",  "-" &amp; VLOOKUP(R75,Code2Loc,2,FALSE))
&amp; IF( OR( ISNA(S75), LEN(S75)=0), "",  "-" &amp; VLOOKUP(S75,Code2Loc,2,FALSE)),"")</f>
        <v/>
      </c>
      <c r="U75" s="56">
        <v>0.51388888888888895</v>
      </c>
      <c r="V75" s="57"/>
      <c r="W75" s="57"/>
      <c r="X75" s="57"/>
      <c r="Y75" s="57"/>
      <c r="Z75" s="58" t="str">
        <f>IF(ISBLANK($U75), "", _xlfn.IFNA($U75 + _xlfn.IFNA( VLOOKUP($N75 &amp; IF(ISBLANK($O75),"", "-" &amp; $O75) &amp; IF(ISBLANK($P75),"", "-" &amp; $P75) &amp; IF(ISBLANK($Q75),"", "-" &amp; $Q75) &amp; IF(ISBLANK($R75),"", "-" &amp; $R75) &amp; IF(ISBLANK($S75),"", "-" &amp; $S75),TravelTime,8,FALSE), VLOOKUP($S75 &amp; IF(ISBLANK($R75),"", "-" &amp; $R75) &amp; IF(ISBLANK($Q75),"", "-" &amp; $Q75) &amp; IF(ISBLANK($P75),"", "-" &amp; $P75) &amp; IF(ISBLANK($O75),"", "-" &amp; $O75) &amp; IF(ISBLANK($N75),"", "-" &amp; $N75),TravelTime,8,FALSE)) / 1440, ""))</f>
        <v/>
      </c>
      <c r="AA75" s="59"/>
      <c r="AB75" s="53" t="str">
        <f t="shared" si="6"/>
        <v>GA04T 2309</v>
      </c>
      <c r="AC75" s="59"/>
      <c r="AD75" s="196"/>
      <c r="AE75" s="59"/>
      <c r="AF75" s="59"/>
      <c r="AG75" s="59"/>
      <c r="AH75" s="59"/>
      <c r="AI75" s="59"/>
      <c r="AJ75" s="59"/>
    </row>
    <row r="76" spans="1:36" ht="14.25" customHeight="1">
      <c r="A76" s="51"/>
      <c r="B76" s="51"/>
      <c r="C76" s="219"/>
      <c r="D76" s="53"/>
      <c r="E76" s="228"/>
      <c r="F76" s="228"/>
      <c r="G76" s="52"/>
      <c r="H76" s="52"/>
      <c r="I76" s="52"/>
      <c r="J76" s="52"/>
      <c r="K76" s="52"/>
      <c r="L76" s="60"/>
      <c r="M76" s="60"/>
      <c r="N76" s="55" t="s">
        <v>465</v>
      </c>
      <c r="O76" s="55"/>
      <c r="P76" s="55"/>
      <c r="Q76" s="55"/>
      <c r="R76" s="55"/>
      <c r="S76" s="55" t="s">
        <v>466</v>
      </c>
      <c r="T76" s="193" t="str">
        <f>_xlfn.IFNA(VLOOKUP(N76,Code2Loc,2,FALSE)
&amp; IF( OR( ISNA(O76), LEN(O76)=0), "",  "-" &amp; VLOOKUP(O76,Code2Loc,2,FALSE))
&amp; IF( OR( ISNA(P76), LEN(P76)=0), "",  "-" &amp; VLOOKUP(P76,Code2Loc,2,FALSE))
&amp; IF( OR( ISNA(Q76), LEN(Q76)=0), "",  "-" &amp; VLOOKUP(Q76,Code2Loc,2,FALSE))
&amp; IF( OR( ISNA(R76), LEN(R76)=0), "",  "-" &amp; VLOOKUP(R76,Code2Loc,2,FALSE))
&amp; IF( OR( ISNA(S76), LEN(S76)=0), "",  "-" &amp; VLOOKUP(S76,Code2Loc,2,FALSE)),"")</f>
        <v/>
      </c>
      <c r="U76" s="56">
        <v>0.54166666666666663</v>
      </c>
      <c r="V76" s="57"/>
      <c r="W76" s="57"/>
      <c r="X76" s="57"/>
      <c r="Y76" s="57"/>
      <c r="Z76" s="58" t="str">
        <f>IF(ISBLANK($U76), "", _xlfn.IFNA($U76 + _xlfn.IFNA( VLOOKUP($N76 &amp; IF(ISBLANK($O76),"", "-" &amp; $O76) &amp; IF(ISBLANK($P76),"", "-" &amp; $P76) &amp; IF(ISBLANK($Q76),"", "-" &amp; $Q76) &amp; IF(ISBLANK($R76),"", "-" &amp; $R76) &amp; IF(ISBLANK($S76),"", "-" &amp; $S76),TravelTime,8,FALSE), VLOOKUP($S76 &amp; IF(ISBLANK($R76),"", "-" &amp; $R76) &amp; IF(ISBLANK($Q76),"", "-" &amp; $Q76) &amp; IF(ISBLANK($P76),"", "-" &amp; $P76) &amp; IF(ISBLANK($O76),"", "-" &amp; $O76) &amp; IF(ISBLANK($N76),"", "-" &amp; $N76),TravelTime,8,FALSE)) / 1440, ""))</f>
        <v/>
      </c>
      <c r="AA76" s="59"/>
      <c r="AB76" s="53" t="str">
        <f t="shared" si="6"/>
        <v>GA04T 2309</v>
      </c>
      <c r="AC76" s="59"/>
      <c r="AD76" s="196"/>
      <c r="AE76" s="59"/>
      <c r="AF76" s="59"/>
      <c r="AG76" s="59"/>
      <c r="AH76" s="59"/>
      <c r="AI76" s="59"/>
      <c r="AJ76" s="59"/>
    </row>
    <row r="77" spans="1:36" ht="14.25" customHeight="1">
      <c r="A77" s="51"/>
      <c r="B77" s="51"/>
      <c r="C77" s="219"/>
      <c r="D77" s="53"/>
      <c r="E77" s="228"/>
      <c r="F77" s="228"/>
      <c r="G77" s="52"/>
      <c r="H77" s="52"/>
      <c r="I77" s="52"/>
      <c r="J77" s="52"/>
      <c r="K77" s="52"/>
      <c r="L77" s="60"/>
      <c r="M77" s="60"/>
      <c r="N77" s="55" t="s">
        <v>466</v>
      </c>
      <c r="O77" s="55"/>
      <c r="P77" s="55"/>
      <c r="Q77" s="55"/>
      <c r="R77" s="55"/>
      <c r="S77" s="55" t="s">
        <v>465</v>
      </c>
      <c r="T77" s="193" t="str">
        <f>_xlfn.IFNA(VLOOKUP(N77,Code2Loc,2,FALSE)
&amp; IF( OR( ISNA(O77), LEN(O77)=0), "",  "-" &amp; VLOOKUP(O77,Code2Loc,2,FALSE))
&amp; IF( OR( ISNA(P77), LEN(P77)=0), "",  "-" &amp; VLOOKUP(P77,Code2Loc,2,FALSE))
&amp; IF( OR( ISNA(Q77), LEN(Q77)=0), "",  "-" &amp; VLOOKUP(Q77,Code2Loc,2,FALSE))
&amp; IF( OR( ISNA(R77), LEN(R77)=0), "",  "-" &amp; VLOOKUP(R77,Code2Loc,2,FALSE))
&amp; IF( OR( ISNA(S77), LEN(S77)=0), "",  "-" &amp; VLOOKUP(S77,Code2Loc,2,FALSE)),"")</f>
        <v/>
      </c>
      <c r="U77" s="56">
        <v>0.57291666666666663</v>
      </c>
      <c r="V77" s="57"/>
      <c r="W77" s="57"/>
      <c r="X77" s="57"/>
      <c r="Y77" s="57"/>
      <c r="Z77" s="58" t="str">
        <f>IF(ISBLANK($U77), "", _xlfn.IFNA($U77 + _xlfn.IFNA( VLOOKUP($N77 &amp; IF(ISBLANK($O77),"", "-" &amp; $O77) &amp; IF(ISBLANK($P77),"", "-" &amp; $P77) &amp; IF(ISBLANK($Q77),"", "-" &amp; $Q77) &amp; IF(ISBLANK($R77),"", "-" &amp; $R77) &amp; IF(ISBLANK($S77),"", "-" &amp; $S77),TravelTime,8,FALSE), VLOOKUP($S77 &amp; IF(ISBLANK($R77),"", "-" &amp; $R77) &amp; IF(ISBLANK($Q77),"", "-" &amp; $Q77) &amp; IF(ISBLANK($P77),"", "-" &amp; $P77) &amp; IF(ISBLANK($O77),"", "-" &amp; $O77) &amp; IF(ISBLANK($N77),"", "-" &amp; $N77),TravelTime,8,FALSE)) / 1440, ""))</f>
        <v/>
      </c>
      <c r="AA77" s="59"/>
      <c r="AB77" s="53" t="str">
        <f t="shared" si="6"/>
        <v>GA04T 2309</v>
      </c>
      <c r="AC77" s="59"/>
      <c r="AD77" s="196"/>
      <c r="AE77" s="59"/>
      <c r="AF77" s="59"/>
      <c r="AG77" s="59"/>
      <c r="AH77" s="59"/>
      <c r="AI77" s="59"/>
      <c r="AJ77" s="59"/>
    </row>
    <row r="78" spans="1:36" ht="14.25" customHeight="1">
      <c r="A78" s="51"/>
      <c r="B78" s="51"/>
      <c r="C78" s="219"/>
      <c r="D78" s="53"/>
      <c r="E78" s="228"/>
      <c r="F78" s="228"/>
      <c r="G78" s="52"/>
      <c r="H78" s="52"/>
      <c r="I78" s="52"/>
      <c r="J78" s="52"/>
      <c r="K78" s="52"/>
      <c r="L78" s="60"/>
      <c r="M78" s="60"/>
      <c r="N78" s="55" t="s">
        <v>465</v>
      </c>
      <c r="O78" s="55"/>
      <c r="P78" s="55"/>
      <c r="Q78" s="55"/>
      <c r="R78" s="55"/>
      <c r="S78" s="55" t="s">
        <v>466</v>
      </c>
      <c r="T78" s="193" t="str">
        <f>_xlfn.IFNA(VLOOKUP(N78,Code2Loc,2,FALSE)
&amp; IF( OR( ISNA(O78), LEN(O78)=0), "",  "-" &amp; VLOOKUP(O78,Code2Loc,2,FALSE))
&amp; IF( OR( ISNA(P78), LEN(P78)=0), "",  "-" &amp; VLOOKUP(P78,Code2Loc,2,FALSE))
&amp; IF( OR( ISNA(Q78), LEN(Q78)=0), "",  "-" &amp; VLOOKUP(Q78,Code2Loc,2,FALSE))
&amp; IF( OR( ISNA(R78), LEN(R78)=0), "",  "-" &amp; VLOOKUP(R78,Code2Loc,2,FALSE))
&amp; IF( OR( ISNA(S78), LEN(S78)=0), "",  "-" &amp; VLOOKUP(S78,Code2Loc,2,FALSE)),"")</f>
        <v/>
      </c>
      <c r="U78" s="56">
        <v>0.625</v>
      </c>
      <c r="V78" s="57"/>
      <c r="W78" s="57"/>
      <c r="X78" s="57"/>
      <c r="Y78" s="57"/>
      <c r="Z78" s="58" t="str">
        <f>IF(ISBLANK($U78), "", _xlfn.IFNA($U78 + _xlfn.IFNA( VLOOKUP($N78 &amp; IF(ISBLANK($O78),"", "-" &amp; $O78) &amp; IF(ISBLANK($P78),"", "-" &amp; $P78) &amp; IF(ISBLANK($Q78),"", "-" &amp; $Q78) &amp; IF(ISBLANK($R78),"", "-" &amp; $R78) &amp; IF(ISBLANK($S78),"", "-" &amp; $S78),TravelTime,8,FALSE), VLOOKUP($S78 &amp; IF(ISBLANK($R78),"", "-" &amp; $R78) &amp; IF(ISBLANK($Q78),"", "-" &amp; $Q78) &amp; IF(ISBLANK($P78),"", "-" &amp; $P78) &amp; IF(ISBLANK($O78),"", "-" &amp; $O78) &amp; IF(ISBLANK($N78),"", "-" &amp; $N78),TravelTime,8,FALSE)) / 1440, ""))</f>
        <v/>
      </c>
      <c r="AA78" s="59"/>
      <c r="AB78" s="53" t="str">
        <f t="shared" si="6"/>
        <v>GA04T 2309</v>
      </c>
      <c r="AC78" s="59"/>
      <c r="AD78" s="196"/>
      <c r="AE78" s="59"/>
      <c r="AF78" s="59"/>
      <c r="AG78" s="59"/>
      <c r="AH78" s="59"/>
      <c r="AI78" s="59"/>
      <c r="AJ78" s="59"/>
    </row>
    <row r="79" spans="1:36" ht="14.25" customHeight="1">
      <c r="A79" s="51"/>
      <c r="B79" s="51"/>
      <c r="C79" s="219"/>
      <c r="D79" s="53"/>
      <c r="E79" s="228"/>
      <c r="F79" s="228"/>
      <c r="G79" s="52"/>
      <c r="H79" s="52"/>
      <c r="I79" s="52"/>
      <c r="J79" s="52"/>
      <c r="K79" s="52"/>
      <c r="L79" s="60"/>
      <c r="M79" s="60"/>
      <c r="N79" s="55" t="s">
        <v>466</v>
      </c>
      <c r="O79" s="55"/>
      <c r="P79" s="55"/>
      <c r="Q79" s="55"/>
      <c r="R79" s="55"/>
      <c r="S79" s="55" t="s">
        <v>465</v>
      </c>
      <c r="T79" s="193" t="str">
        <f>_xlfn.IFNA(VLOOKUP(N79,Code2Loc,2,FALSE)
&amp; IF( OR( ISNA(O79), LEN(O79)=0), "",  "-" &amp; VLOOKUP(O79,Code2Loc,2,FALSE))
&amp; IF( OR( ISNA(P79), LEN(P79)=0), "",  "-" &amp; VLOOKUP(P79,Code2Loc,2,FALSE))
&amp; IF( OR( ISNA(Q79), LEN(Q79)=0), "",  "-" &amp; VLOOKUP(Q79,Code2Loc,2,FALSE))
&amp; IF( OR( ISNA(R79), LEN(R79)=0), "",  "-" &amp; VLOOKUP(R79,Code2Loc,2,FALSE))
&amp; IF( OR( ISNA(S79), LEN(S79)=0), "",  "-" &amp; VLOOKUP(S79,Code2Loc,2,FALSE)),"")</f>
        <v/>
      </c>
      <c r="U79" s="56">
        <v>0.65277777777777779</v>
      </c>
      <c r="V79" s="57"/>
      <c r="W79" s="57"/>
      <c r="X79" s="57"/>
      <c r="Y79" s="57"/>
      <c r="Z79" s="58" t="str">
        <f>IF(ISBLANK($U79), "", _xlfn.IFNA($U79 + _xlfn.IFNA( VLOOKUP($N79 &amp; IF(ISBLANK($O79),"", "-" &amp; $O79) &amp; IF(ISBLANK($P79),"", "-" &amp; $P79) &amp; IF(ISBLANK($Q79),"", "-" &amp; $Q79) &amp; IF(ISBLANK($R79),"", "-" &amp; $R79) &amp; IF(ISBLANK($S79),"", "-" &amp; $S79),TravelTime,8,FALSE), VLOOKUP($S79 &amp; IF(ISBLANK($R79),"", "-" &amp; $R79) &amp; IF(ISBLANK($Q79),"", "-" &amp; $Q79) &amp; IF(ISBLANK($P79),"", "-" &amp; $P79) &amp; IF(ISBLANK($O79),"", "-" &amp; $O79) &amp; IF(ISBLANK($N79),"", "-" &amp; $N79),TravelTime,8,FALSE)) / 1440, ""))</f>
        <v/>
      </c>
      <c r="AA79" s="59"/>
      <c r="AB79" s="53" t="str">
        <f t="shared" si="6"/>
        <v>GA04T 2309</v>
      </c>
      <c r="AC79" s="59"/>
      <c r="AD79" s="196"/>
      <c r="AE79" s="59"/>
      <c r="AF79" s="59"/>
      <c r="AG79" s="59"/>
      <c r="AH79" s="59"/>
      <c r="AI79" s="59"/>
      <c r="AJ79" s="59"/>
    </row>
    <row r="80" spans="1:36" ht="14.25" customHeight="1">
      <c r="A80" s="51"/>
      <c r="B80" s="51"/>
      <c r="C80" s="219"/>
      <c r="D80" s="53"/>
      <c r="E80" s="228"/>
      <c r="F80" s="228"/>
      <c r="G80" s="52"/>
      <c r="H80" s="52"/>
      <c r="I80" s="52"/>
      <c r="J80" s="52"/>
      <c r="K80" s="52"/>
      <c r="L80" s="60"/>
      <c r="M80" s="60"/>
      <c r="N80" s="55" t="s">
        <v>465</v>
      </c>
      <c r="O80" s="55"/>
      <c r="P80" s="55"/>
      <c r="Q80" s="55"/>
      <c r="R80" s="55"/>
      <c r="S80" s="55" t="s">
        <v>466</v>
      </c>
      <c r="T80" s="193" t="str">
        <f>_xlfn.IFNA(VLOOKUP(N80,Code2Loc,2,FALSE)
&amp; IF( OR( ISNA(O80), LEN(O80)=0), "",  "-" &amp; VLOOKUP(O80,Code2Loc,2,FALSE))
&amp; IF( OR( ISNA(P80), LEN(P80)=0), "",  "-" &amp; VLOOKUP(P80,Code2Loc,2,FALSE))
&amp; IF( OR( ISNA(Q80), LEN(Q80)=0), "",  "-" &amp; VLOOKUP(Q80,Code2Loc,2,FALSE))
&amp; IF( OR( ISNA(R80), LEN(R80)=0), "",  "-" &amp; VLOOKUP(R80,Code2Loc,2,FALSE))
&amp; IF( OR( ISNA(S80), LEN(S80)=0), "",  "-" &amp; VLOOKUP(S80,Code2Loc,2,FALSE)),"")</f>
        <v/>
      </c>
      <c r="U80" s="56">
        <v>0.67013888888888884</v>
      </c>
      <c r="V80" s="57"/>
      <c r="W80" s="57"/>
      <c r="X80" s="57"/>
      <c r="Y80" s="57"/>
      <c r="Z80" s="58" t="str">
        <f>IF(ISBLANK($U80), "", _xlfn.IFNA($U80 + _xlfn.IFNA( VLOOKUP($N80 &amp; IF(ISBLANK($O80),"", "-" &amp; $O80) &amp; IF(ISBLANK($P80),"", "-" &amp; $P80) &amp; IF(ISBLANK($Q80),"", "-" &amp; $Q80) &amp; IF(ISBLANK($R80),"", "-" &amp; $R80) &amp; IF(ISBLANK($S80),"", "-" &amp; $S80),TravelTime,8,FALSE), VLOOKUP($S80 &amp; IF(ISBLANK($R80),"", "-" &amp; $R80) &amp; IF(ISBLANK($Q80),"", "-" &amp; $Q80) &amp; IF(ISBLANK($P80),"", "-" &amp; $P80) &amp; IF(ISBLANK($O80),"", "-" &amp; $O80) &amp; IF(ISBLANK($N80),"", "-" &amp; $N80),TravelTime,8,FALSE)) / 1440, ""))</f>
        <v/>
      </c>
      <c r="AA80" s="59"/>
      <c r="AB80" s="53" t="str">
        <f t="shared" si="6"/>
        <v>GA04T 2309</v>
      </c>
      <c r="AC80" s="59"/>
      <c r="AD80" s="196"/>
      <c r="AE80" s="59"/>
      <c r="AF80" s="59"/>
      <c r="AG80" s="59"/>
      <c r="AH80" s="59"/>
      <c r="AI80" s="59"/>
      <c r="AJ80" s="59"/>
    </row>
    <row r="81" spans="1:36" ht="14.25" customHeight="1">
      <c r="A81" s="59"/>
      <c r="B81" s="59"/>
      <c r="C81" s="219"/>
      <c r="D81" s="53"/>
      <c r="E81" s="228"/>
      <c r="F81" s="228"/>
      <c r="G81" s="52"/>
      <c r="H81" s="52"/>
      <c r="I81" s="52"/>
      <c r="J81" s="52"/>
      <c r="K81" s="52"/>
      <c r="L81" s="60"/>
      <c r="M81" s="60"/>
      <c r="N81" s="55" t="s">
        <v>466</v>
      </c>
      <c r="O81" s="55"/>
      <c r="P81" s="55"/>
      <c r="Q81" s="55"/>
      <c r="R81" s="55"/>
      <c r="S81" s="55" t="s">
        <v>464</v>
      </c>
      <c r="T81" s="193" t="str">
        <f>_xlfn.IFNA(VLOOKUP(N81,Code2Loc,2,FALSE)
&amp; IF( OR( ISNA(O81), LEN(O81)=0), "",  "-" &amp; VLOOKUP(O81,Code2Loc,2,FALSE))
&amp; IF( OR( ISNA(P81), LEN(P81)=0), "",  "-" &amp; VLOOKUP(P81,Code2Loc,2,FALSE))
&amp; IF( OR( ISNA(Q81), LEN(Q81)=0), "",  "-" &amp; VLOOKUP(Q81,Code2Loc,2,FALSE))
&amp; IF( OR( ISNA(R81), LEN(R81)=0), "",  "-" &amp; VLOOKUP(R81,Code2Loc,2,FALSE))
&amp; IF( OR( ISNA(S81), LEN(S81)=0), "",  "-" &amp; VLOOKUP(S81,Code2Loc,2,FALSE)),"")</f>
        <v/>
      </c>
      <c r="U81" s="56">
        <v>0.72916666666666663</v>
      </c>
      <c r="V81" s="57"/>
      <c r="W81" s="57"/>
      <c r="X81" s="57"/>
      <c r="Y81" s="57"/>
      <c r="Z81" s="58" t="str">
        <f>IF(ISBLANK($U81), "", _xlfn.IFNA($U81 + _xlfn.IFNA( VLOOKUP($N81 &amp; IF(ISBLANK($O81),"", "-" &amp; $O81) &amp; IF(ISBLANK($P81),"", "-" &amp; $P81) &amp; IF(ISBLANK($Q81),"", "-" &amp; $Q81) &amp; IF(ISBLANK($R81),"", "-" &amp; $R81) &amp; IF(ISBLANK($S81),"", "-" &amp; $S81),TravelTime,8,FALSE), VLOOKUP($S81 &amp; IF(ISBLANK($R81),"", "-" &amp; $R81) &amp; IF(ISBLANK($Q81),"", "-" &amp; $Q81) &amp; IF(ISBLANK($P81),"", "-" &amp; $P81) &amp; IF(ISBLANK($O81),"", "-" &amp; $O81) &amp; IF(ISBLANK($N81),"", "-" &amp; $N81),TravelTime,8,FALSE)) / 1440, ""))</f>
        <v/>
      </c>
      <c r="AA81" s="59"/>
      <c r="AB81" s="53" t="str">
        <f t="shared" si="6"/>
        <v>GA04T 2309</v>
      </c>
      <c r="AC81" s="59"/>
      <c r="AD81" s="196"/>
      <c r="AE81" s="59"/>
      <c r="AF81" s="59"/>
      <c r="AG81" s="59"/>
      <c r="AH81" s="59"/>
      <c r="AI81" s="59"/>
      <c r="AJ81" s="59"/>
    </row>
    <row r="82" spans="1:36" ht="14.25" customHeight="1">
      <c r="A82" s="59"/>
      <c r="B82" s="59"/>
      <c r="C82" s="219"/>
      <c r="D82" s="53"/>
      <c r="E82" s="228"/>
      <c r="F82" s="228"/>
      <c r="G82" s="52"/>
      <c r="H82" s="52"/>
      <c r="I82" s="52"/>
      <c r="J82" s="52"/>
      <c r="K82" s="52"/>
      <c r="L82" s="60"/>
      <c r="M82" s="60"/>
      <c r="N82" s="55" t="s">
        <v>464</v>
      </c>
      <c r="O82" s="55"/>
      <c r="P82" s="55"/>
      <c r="Q82" s="55"/>
      <c r="R82" s="55"/>
      <c r="S82" s="55" t="s">
        <v>466</v>
      </c>
      <c r="T82" s="193" t="str">
        <f>_xlfn.IFNA(VLOOKUP(N82,Code2Loc,2,FALSE)
&amp; IF( OR( ISNA(O82), LEN(O82)=0), "",  "-" &amp; VLOOKUP(O82,Code2Loc,2,FALSE))
&amp; IF( OR( ISNA(P82), LEN(P82)=0), "",  "-" &amp; VLOOKUP(P82,Code2Loc,2,FALSE))
&amp; IF( OR( ISNA(Q82), LEN(Q82)=0), "",  "-" &amp; VLOOKUP(Q82,Code2Loc,2,FALSE))
&amp; IF( OR( ISNA(R82), LEN(R82)=0), "",  "-" &amp; VLOOKUP(R82,Code2Loc,2,FALSE))
&amp; IF( OR( ISNA(S82), LEN(S82)=0), "",  "-" &amp; VLOOKUP(S82,Code2Loc,2,FALSE)),"")</f>
        <v/>
      </c>
      <c r="U82" s="56">
        <v>0.75</v>
      </c>
      <c r="V82" s="57"/>
      <c r="W82" s="57"/>
      <c r="X82" s="57"/>
      <c r="Y82" s="57"/>
      <c r="Z82" s="58" t="str">
        <f>IF(ISBLANK($U82), "", _xlfn.IFNA($U82 + _xlfn.IFNA( VLOOKUP($N82 &amp; IF(ISBLANK($O82),"", "-" &amp; $O82) &amp; IF(ISBLANK($P82),"", "-" &amp; $P82) &amp; IF(ISBLANK($Q82),"", "-" &amp; $Q82) &amp; IF(ISBLANK($R82),"", "-" &amp; $R82) &amp; IF(ISBLANK($S82),"", "-" &amp; $S82),TravelTime,8,FALSE), VLOOKUP($S82 &amp; IF(ISBLANK($R82),"", "-" &amp; $R82) &amp; IF(ISBLANK($Q82),"", "-" &amp; $Q82) &amp; IF(ISBLANK($P82),"", "-" &amp; $P82) &amp; IF(ISBLANK($O82),"", "-" &amp; $O82) &amp; IF(ISBLANK($N82),"", "-" &amp; $N82),TravelTime,8,FALSE)) / 1440, ""))</f>
        <v/>
      </c>
      <c r="AA82" s="59"/>
      <c r="AB82" s="53" t="str">
        <f t="shared" si="6"/>
        <v>GA04T 2309</v>
      </c>
      <c r="AC82" s="59"/>
      <c r="AD82" s="196"/>
      <c r="AE82" s="59"/>
      <c r="AF82" s="59"/>
      <c r="AG82" s="59"/>
      <c r="AH82" s="59"/>
      <c r="AI82" s="59"/>
      <c r="AJ82" s="59"/>
    </row>
    <row r="83" spans="1:36" ht="14.25" customHeight="1">
      <c r="A83" s="59"/>
      <c r="B83" s="59"/>
      <c r="C83" s="219"/>
      <c r="D83" s="53"/>
      <c r="E83" s="228"/>
      <c r="F83" s="228"/>
      <c r="G83" s="52"/>
      <c r="H83" s="52"/>
      <c r="I83" s="52"/>
      <c r="J83" s="52"/>
      <c r="K83" s="52"/>
      <c r="L83" s="60"/>
      <c r="M83" s="60"/>
      <c r="N83" s="55" t="s">
        <v>466</v>
      </c>
      <c r="O83" s="55"/>
      <c r="P83" s="55"/>
      <c r="Q83" s="55"/>
      <c r="R83" s="55"/>
      <c r="S83" s="55" t="s">
        <v>464</v>
      </c>
      <c r="T83" s="193" t="str">
        <f>_xlfn.IFNA(VLOOKUP(N83,Code2Loc,2,FALSE)
&amp; IF( OR( ISNA(O83), LEN(O83)=0), "",  "-" &amp; VLOOKUP(O83,Code2Loc,2,FALSE))
&amp; IF( OR( ISNA(P83), LEN(P83)=0), "",  "-" &amp; VLOOKUP(P83,Code2Loc,2,FALSE))
&amp; IF( OR( ISNA(Q83), LEN(Q83)=0), "",  "-" &amp; VLOOKUP(Q83,Code2Loc,2,FALSE))
&amp; IF( OR( ISNA(R83), LEN(R83)=0), "",  "-" &amp; VLOOKUP(R83,Code2Loc,2,FALSE))
&amp; IF( OR( ISNA(S83), LEN(S83)=0), "",  "-" &amp; VLOOKUP(S83,Code2Loc,2,FALSE)),"")</f>
        <v/>
      </c>
      <c r="U83" s="56">
        <v>0.77083333333333337</v>
      </c>
      <c r="V83" s="57"/>
      <c r="W83" s="57"/>
      <c r="X83" s="57"/>
      <c r="Y83" s="57"/>
      <c r="Z83" s="58" t="str">
        <f>IF(ISBLANK($U83), "", _xlfn.IFNA($U83 + _xlfn.IFNA( VLOOKUP($N83 &amp; IF(ISBLANK($O83),"", "-" &amp; $O83) &amp; IF(ISBLANK($P83),"", "-" &amp; $P83) &amp; IF(ISBLANK($Q83),"", "-" &amp; $Q83) &amp; IF(ISBLANK($R83),"", "-" &amp; $R83) &amp; IF(ISBLANK($S83),"", "-" &amp; $S83),TravelTime,8,FALSE), VLOOKUP($S83 &amp; IF(ISBLANK($R83),"", "-" &amp; $R83) &amp; IF(ISBLANK($Q83),"", "-" &amp; $Q83) &amp; IF(ISBLANK($P83),"", "-" &amp; $P83) &amp; IF(ISBLANK($O83),"", "-" &amp; $O83) &amp; IF(ISBLANK($N83),"", "-" &amp; $N83),TravelTime,8,FALSE)) / 1440, ""))</f>
        <v/>
      </c>
      <c r="AA83" s="59"/>
      <c r="AB83" s="53" t="str">
        <f t="shared" si="6"/>
        <v>GA04T 2309</v>
      </c>
      <c r="AC83" s="59"/>
      <c r="AD83" s="196"/>
      <c r="AE83" s="59"/>
      <c r="AF83" s="59"/>
      <c r="AG83" s="59"/>
      <c r="AH83" s="59"/>
      <c r="AI83" s="59"/>
      <c r="AJ83" s="59"/>
    </row>
    <row r="84" spans="1:36" ht="14.25" customHeight="1">
      <c r="A84" s="51"/>
      <c r="B84" s="51" t="s">
        <v>86</v>
      </c>
      <c r="C84" s="218" t="s">
        <v>468</v>
      </c>
      <c r="D84" s="52" t="s">
        <v>28</v>
      </c>
      <c r="E84" s="228">
        <v>43367</v>
      </c>
      <c r="F84" s="228">
        <v>45192</v>
      </c>
      <c r="G84" s="52" t="s">
        <v>469</v>
      </c>
      <c r="H84" s="52" t="s">
        <v>470</v>
      </c>
      <c r="I84" s="52"/>
      <c r="J84" s="52" t="str">
        <f>IF(ISBLANK(B84),"",VLOOKUP(B84,Permits!$F$2:$O$127,10,FALSE))</f>
        <v>GA04T 4786</v>
      </c>
      <c r="K84" s="53" t="s">
        <v>16</v>
      </c>
      <c r="L84" s="51">
        <v>30</v>
      </c>
      <c r="M84" s="60">
        <v>12</v>
      </c>
      <c r="N84" s="55" t="s">
        <v>471</v>
      </c>
      <c r="O84" s="55"/>
      <c r="P84" s="55"/>
      <c r="Q84" s="55"/>
      <c r="R84" s="55"/>
      <c r="S84" s="55" t="s">
        <v>460</v>
      </c>
      <c r="T84" s="193" t="str">
        <f>_xlfn.IFNA(VLOOKUP(N84,Code2Loc,2,FALSE)
&amp; IF( OR( ISNA(O84), LEN(O84)=0), "",  "-" &amp; VLOOKUP(O84,Code2Loc,2,FALSE))
&amp; IF( OR( ISNA(P84), LEN(P84)=0), "",  "-" &amp; VLOOKUP(P84,Code2Loc,2,FALSE))
&amp; IF( OR( ISNA(Q84), LEN(Q84)=0), "",  "-" &amp; VLOOKUP(Q84,Code2Loc,2,FALSE))
&amp; IF( OR( ISNA(R84), LEN(R84)=0), "",  "-" &amp; VLOOKUP(R84,Code2Loc,2,FALSE))
&amp; IF( OR( ISNA(S84), LEN(S84)=0), "",  "-" &amp; VLOOKUP(S84,Code2Loc,2,FALSE)),"")</f>
        <v/>
      </c>
      <c r="U84" s="56">
        <v>0.28125</v>
      </c>
      <c r="V84" s="57"/>
      <c r="W84" s="57"/>
      <c r="X84" s="57"/>
      <c r="Y84" s="57"/>
      <c r="Z84" s="58" t="str">
        <f>IF(ISBLANK($U84), "", _xlfn.IFNA($U84 + _xlfn.IFNA( VLOOKUP($N84 &amp; IF(ISBLANK($O84),"", "-" &amp; $O84) &amp; IF(ISBLANK($P84),"", "-" &amp; $P84) &amp; IF(ISBLANK($Q84),"", "-" &amp; $Q84) &amp; IF(ISBLANK($R84),"", "-" &amp; $R84) &amp; IF(ISBLANK($S84),"", "-" &amp; $S84),TravelTime,8,FALSE), VLOOKUP($S84 &amp; IF(ISBLANK($R84),"", "-" &amp; $R84) &amp; IF(ISBLANK($Q84),"", "-" &amp; $Q84) &amp; IF(ISBLANK($P84),"", "-" &amp; $P84) &amp; IF(ISBLANK($O84),"", "-" &amp; $O84) &amp; IF(ISBLANK($N84),"", "-" &amp; $N84),TravelTime,8,FALSE)) / 1440, ""))</f>
        <v/>
      </c>
      <c r="AA84" s="59"/>
      <c r="AB84" s="52" t="str">
        <f>IF(AND(LEN(J84)&lt;&gt;0,LEN(B84)&lt;&gt;0),J84,#REF!)</f>
        <v>GA04T 4786</v>
      </c>
      <c r="AC84" s="59"/>
      <c r="AD84" s="196"/>
      <c r="AE84" s="59"/>
      <c r="AF84" s="59"/>
      <c r="AG84" s="59"/>
      <c r="AH84" s="59"/>
      <c r="AI84" s="59"/>
      <c r="AJ84" s="59"/>
    </row>
    <row r="85" spans="1:36" ht="14.25" customHeight="1">
      <c r="A85" s="51"/>
      <c r="B85" s="51"/>
      <c r="C85" s="219"/>
      <c r="D85" s="53"/>
      <c r="E85" s="228"/>
      <c r="F85" s="228"/>
      <c r="G85" s="52"/>
      <c r="H85" s="64"/>
      <c r="I85" s="52"/>
      <c r="J85" s="52"/>
      <c r="K85" s="52"/>
      <c r="L85" s="60"/>
      <c r="M85" s="60"/>
      <c r="N85" s="55" t="s">
        <v>460</v>
      </c>
      <c r="O85" s="55"/>
      <c r="P85" s="55"/>
      <c r="Q85" s="55"/>
      <c r="R85" s="55"/>
      <c r="S85" s="55" t="s">
        <v>466</v>
      </c>
      <c r="T85" s="193" t="str">
        <f>_xlfn.IFNA(VLOOKUP(N85,Code2Loc,2,FALSE)
&amp; IF( OR( ISNA(O85), LEN(O85)=0), "",  "-" &amp; VLOOKUP(O85,Code2Loc,2,FALSE))
&amp; IF( OR( ISNA(P85), LEN(P85)=0), "",  "-" &amp; VLOOKUP(P85,Code2Loc,2,FALSE))
&amp; IF( OR( ISNA(Q85), LEN(Q85)=0), "",  "-" &amp; VLOOKUP(Q85,Code2Loc,2,FALSE))
&amp; IF( OR( ISNA(R85), LEN(R85)=0), "",  "-" &amp; VLOOKUP(R85,Code2Loc,2,FALSE))
&amp; IF( OR( ISNA(S85), LEN(S85)=0), "",  "-" &amp; VLOOKUP(S85,Code2Loc,2,FALSE)),"")</f>
        <v/>
      </c>
      <c r="U85" s="56">
        <v>0.36805555555555558</v>
      </c>
      <c r="V85" s="57"/>
      <c r="W85" s="57"/>
      <c r="X85" s="57"/>
      <c r="Y85" s="57"/>
      <c r="Z85" s="58" t="str">
        <f>IF(ISBLANK($U85), "", _xlfn.IFNA($U85 + _xlfn.IFNA( VLOOKUP($N85 &amp; IF(ISBLANK($O85),"", "-" &amp; $O85) &amp; IF(ISBLANK($P85),"", "-" &amp; $P85) &amp; IF(ISBLANK($Q85),"", "-" &amp; $Q85) &amp; IF(ISBLANK($R85),"", "-" &amp; $R85) &amp; IF(ISBLANK($S85),"", "-" &amp; $S85),TravelTime,8,FALSE), VLOOKUP($S85 &amp; IF(ISBLANK($R85),"", "-" &amp; $R85) &amp; IF(ISBLANK($Q85),"", "-" &amp; $Q85) &amp; IF(ISBLANK($P85),"", "-" &amp; $P85) &amp; IF(ISBLANK($O85),"", "-" &amp; $O85) &amp; IF(ISBLANK($N85),"", "-" &amp; $N85),TravelTime,8,FALSE)) / 1440, ""))</f>
        <v/>
      </c>
      <c r="AA85" s="59"/>
      <c r="AB85" s="52" t="str">
        <f t="shared" ref="AB85:AB95" si="7">IF(AND(LEN(J85)&lt;&gt;0,LEN(B85)&lt;&gt;0),J85,AB84)</f>
        <v>GA04T 4786</v>
      </c>
      <c r="AC85" s="59"/>
      <c r="AD85" s="196"/>
      <c r="AE85" s="59"/>
      <c r="AF85" s="59"/>
      <c r="AG85" s="59"/>
      <c r="AH85" s="59"/>
      <c r="AI85" s="59"/>
      <c r="AJ85" s="59"/>
    </row>
    <row r="86" spans="1:36" ht="14.25" customHeight="1">
      <c r="A86" s="51"/>
      <c r="B86" s="51"/>
      <c r="C86" s="219"/>
      <c r="D86" s="53"/>
      <c r="E86" s="228"/>
      <c r="F86" s="228"/>
      <c r="G86" s="52"/>
      <c r="H86" s="52"/>
      <c r="I86" s="52"/>
      <c r="J86" s="52"/>
      <c r="K86" s="52"/>
      <c r="L86" s="60"/>
      <c r="M86" s="60"/>
      <c r="N86" s="55" t="s">
        <v>466</v>
      </c>
      <c r="O86" s="55"/>
      <c r="P86" s="55"/>
      <c r="Q86" s="55"/>
      <c r="R86" s="55"/>
      <c r="S86" s="55" t="s">
        <v>472</v>
      </c>
      <c r="T86" s="193" t="str">
        <f>_xlfn.IFNA(VLOOKUP(N86,Code2Loc,2,FALSE)
&amp; IF( OR( ISNA(O86), LEN(O86)=0), "",  "-" &amp; VLOOKUP(O86,Code2Loc,2,FALSE))
&amp; IF( OR( ISNA(P86), LEN(P86)=0), "",  "-" &amp; VLOOKUP(P86,Code2Loc,2,FALSE))
&amp; IF( OR( ISNA(Q86), LEN(Q86)=0), "",  "-" &amp; VLOOKUP(Q86,Code2Loc,2,FALSE))
&amp; IF( OR( ISNA(R86), LEN(R86)=0), "",  "-" &amp; VLOOKUP(R86,Code2Loc,2,FALSE))
&amp; IF( OR( ISNA(S86), LEN(S86)=0), "",  "-" &amp; VLOOKUP(S86,Code2Loc,2,FALSE)),"")</f>
        <v/>
      </c>
      <c r="U86" s="56">
        <v>0.3888888888888889</v>
      </c>
      <c r="V86" s="57"/>
      <c r="W86" s="57"/>
      <c r="X86" s="57"/>
      <c r="Y86" s="57"/>
      <c r="Z86" s="58" t="str">
        <f>IF(ISBLANK($U86), "", _xlfn.IFNA($U86 + _xlfn.IFNA( VLOOKUP($N86 &amp; IF(ISBLANK($O86),"", "-" &amp; $O86) &amp; IF(ISBLANK($P86),"", "-" &amp; $P86) &amp; IF(ISBLANK($Q86),"", "-" &amp; $Q86) &amp; IF(ISBLANK($R86),"", "-" &amp; $R86) &amp; IF(ISBLANK($S86),"", "-" &amp; $S86),TravelTime,8,FALSE), VLOOKUP($S86 &amp; IF(ISBLANK($R86),"", "-" &amp; $R86) &amp; IF(ISBLANK($Q86),"", "-" &amp; $Q86) &amp; IF(ISBLANK($P86),"", "-" &amp; $P86) &amp; IF(ISBLANK($O86),"", "-" &amp; $O86) &amp; IF(ISBLANK($N86),"", "-" &amp; $N86),TravelTime,8,FALSE)) / 1440, ""))</f>
        <v/>
      </c>
      <c r="AA86" s="59"/>
      <c r="AB86" s="52" t="str">
        <f t="shared" si="7"/>
        <v>GA04T 4786</v>
      </c>
      <c r="AC86" s="59"/>
      <c r="AD86" s="196"/>
      <c r="AE86" s="59"/>
      <c r="AF86" s="59"/>
      <c r="AG86" s="59"/>
      <c r="AH86" s="59"/>
      <c r="AI86" s="59"/>
      <c r="AJ86" s="59"/>
    </row>
    <row r="87" spans="1:36" ht="14.25" customHeight="1">
      <c r="A87" s="51"/>
      <c r="B87" s="51"/>
      <c r="C87" s="219"/>
      <c r="D87" s="53"/>
      <c r="E87" s="228"/>
      <c r="F87" s="228"/>
      <c r="G87" s="52"/>
      <c r="H87" s="52"/>
      <c r="I87" s="52"/>
      <c r="J87" s="52"/>
      <c r="K87" s="52"/>
      <c r="L87" s="60"/>
      <c r="M87" s="60"/>
      <c r="N87" s="55" t="s">
        <v>472</v>
      </c>
      <c r="O87" s="55"/>
      <c r="P87" s="55"/>
      <c r="Q87" s="55"/>
      <c r="R87" s="55"/>
      <c r="S87" s="55" t="s">
        <v>466</v>
      </c>
      <c r="T87" s="193" t="str">
        <f>_xlfn.IFNA(VLOOKUP(N87,Code2Loc,2,FALSE)
&amp; IF( OR( ISNA(O87), LEN(O87)=0), "",  "-" &amp; VLOOKUP(O87,Code2Loc,2,FALSE))
&amp; IF( OR( ISNA(P87), LEN(P87)=0), "",  "-" &amp; VLOOKUP(P87,Code2Loc,2,FALSE))
&amp; IF( OR( ISNA(Q87), LEN(Q87)=0), "",  "-" &amp; VLOOKUP(Q87,Code2Loc,2,FALSE))
&amp; IF( OR( ISNA(R87), LEN(R87)=0), "",  "-" &amp; VLOOKUP(R87,Code2Loc,2,FALSE))
&amp; IF( OR( ISNA(S87), LEN(S87)=0), "",  "-" &amp; VLOOKUP(S87,Code2Loc,2,FALSE)),"")</f>
        <v/>
      </c>
      <c r="U87" s="56">
        <v>0.41319444444444442</v>
      </c>
      <c r="V87" s="57"/>
      <c r="W87" s="57"/>
      <c r="X87" s="57"/>
      <c r="Y87" s="57"/>
      <c r="Z87" s="58" t="str">
        <f>IF(ISBLANK($U87), "", _xlfn.IFNA($U87 + _xlfn.IFNA( VLOOKUP($N87 &amp; IF(ISBLANK($O87),"", "-" &amp; $O87) &amp; IF(ISBLANK($P87),"", "-" &amp; $P87) &amp; IF(ISBLANK($Q87),"", "-" &amp; $Q87) &amp; IF(ISBLANK($R87),"", "-" &amp; $R87) &amp; IF(ISBLANK($S87),"", "-" &amp; $S87),TravelTime,8,FALSE), VLOOKUP($S87 &amp; IF(ISBLANK($R87),"", "-" &amp; $R87) &amp; IF(ISBLANK($Q87),"", "-" &amp; $Q87) &amp; IF(ISBLANK($P87),"", "-" &amp; $P87) &amp; IF(ISBLANK($O87),"", "-" &amp; $O87) &amp; IF(ISBLANK($N87),"", "-" &amp; $N87),TravelTime,8,FALSE)) / 1440, ""))</f>
        <v/>
      </c>
      <c r="AA87" s="59"/>
      <c r="AB87" s="52" t="str">
        <f t="shared" si="7"/>
        <v>GA04T 4786</v>
      </c>
      <c r="AC87" s="59"/>
      <c r="AD87" s="196"/>
      <c r="AE87" s="59"/>
      <c r="AF87" s="59"/>
      <c r="AG87" s="59"/>
      <c r="AH87" s="59"/>
      <c r="AI87" s="59"/>
      <c r="AJ87" s="59"/>
    </row>
    <row r="88" spans="1:36" ht="14.25" customHeight="1">
      <c r="A88" s="51"/>
      <c r="B88" s="51"/>
      <c r="C88" s="219"/>
      <c r="D88" s="53"/>
      <c r="E88" s="228"/>
      <c r="F88" s="228"/>
      <c r="G88" s="52"/>
      <c r="H88" s="52"/>
      <c r="I88" s="52"/>
      <c r="J88" s="52"/>
      <c r="K88" s="52"/>
      <c r="L88" s="60"/>
      <c r="M88" s="60"/>
      <c r="N88" s="55" t="s">
        <v>466</v>
      </c>
      <c r="O88" s="55"/>
      <c r="P88" s="55"/>
      <c r="Q88" s="55"/>
      <c r="R88" s="55"/>
      <c r="S88" s="55" t="s">
        <v>471</v>
      </c>
      <c r="T88" s="193" t="str">
        <f>_xlfn.IFNA(VLOOKUP(N88,Code2Loc,2,FALSE)
&amp; IF( OR( ISNA(O88), LEN(O88)=0), "",  "-" &amp; VLOOKUP(O88,Code2Loc,2,FALSE))
&amp; IF( OR( ISNA(P88), LEN(P88)=0), "",  "-" &amp; VLOOKUP(P88,Code2Loc,2,FALSE))
&amp; IF( OR( ISNA(Q88), LEN(Q88)=0), "",  "-" &amp; VLOOKUP(Q88,Code2Loc,2,FALSE))
&amp; IF( OR( ISNA(R88), LEN(R88)=0), "",  "-" &amp; VLOOKUP(R88,Code2Loc,2,FALSE))
&amp; IF( OR( ISNA(S88), LEN(S88)=0), "",  "-" &amp; VLOOKUP(S88,Code2Loc,2,FALSE)),"")</f>
        <v/>
      </c>
      <c r="U88" s="56">
        <v>0.4513888888888889</v>
      </c>
      <c r="V88" s="57"/>
      <c r="W88" s="57"/>
      <c r="X88" s="57"/>
      <c r="Y88" s="57"/>
      <c r="Z88" s="58" t="str">
        <f>IF(ISBLANK($U88), "", _xlfn.IFNA($U88 + _xlfn.IFNA( VLOOKUP($N88 &amp; IF(ISBLANK($O88),"", "-" &amp; $O88) &amp; IF(ISBLANK($P88),"", "-" &amp; $P88) &amp; IF(ISBLANK($Q88),"", "-" &amp; $Q88) &amp; IF(ISBLANK($R88),"", "-" &amp; $R88) &amp; IF(ISBLANK($S88),"", "-" &amp; $S88),TravelTime,8,FALSE), VLOOKUP($S88 &amp; IF(ISBLANK($R88),"", "-" &amp; $R88) &amp; IF(ISBLANK($Q88),"", "-" &amp; $Q88) &amp; IF(ISBLANK($P88),"", "-" &amp; $P88) &amp; IF(ISBLANK($O88),"", "-" &amp; $O88) &amp; IF(ISBLANK($N88),"", "-" &amp; $N88),TravelTime,8,FALSE)) / 1440, ""))</f>
        <v/>
      </c>
      <c r="AA88" s="59"/>
      <c r="AB88" s="52" t="str">
        <f t="shared" si="7"/>
        <v>GA04T 4786</v>
      </c>
      <c r="AC88" s="59"/>
      <c r="AD88" s="196"/>
      <c r="AE88" s="59"/>
      <c r="AF88" s="59"/>
      <c r="AG88" s="59"/>
      <c r="AH88" s="59"/>
      <c r="AI88" s="59"/>
      <c r="AJ88" s="59"/>
    </row>
    <row r="89" spans="1:36" ht="14.25" customHeight="1">
      <c r="A89" s="51"/>
      <c r="B89" s="51"/>
      <c r="C89" s="219"/>
      <c r="D89" s="53"/>
      <c r="E89" s="228"/>
      <c r="F89" s="228"/>
      <c r="G89" s="52"/>
      <c r="H89" s="52"/>
      <c r="I89" s="52"/>
      <c r="J89" s="52"/>
      <c r="K89" s="52"/>
      <c r="L89" s="60"/>
      <c r="M89" s="60"/>
      <c r="N89" s="55" t="s">
        <v>471</v>
      </c>
      <c r="O89" s="55"/>
      <c r="P89" s="55"/>
      <c r="Q89" s="55"/>
      <c r="R89" s="55"/>
      <c r="S89" s="55" t="s">
        <v>466</v>
      </c>
      <c r="T89" s="193" t="str">
        <f>_xlfn.IFNA(VLOOKUP(N89,Code2Loc,2,FALSE)
&amp; IF( OR( ISNA(O89), LEN(O89)=0), "",  "-" &amp; VLOOKUP(O89,Code2Loc,2,FALSE))
&amp; IF( OR( ISNA(P89), LEN(P89)=0), "",  "-" &amp; VLOOKUP(P89,Code2Loc,2,FALSE))
&amp; IF( OR( ISNA(Q89), LEN(Q89)=0), "",  "-" &amp; VLOOKUP(Q89,Code2Loc,2,FALSE))
&amp; IF( OR( ISNA(R89), LEN(R89)=0), "",  "-" &amp; VLOOKUP(R89,Code2Loc,2,FALSE))
&amp; IF( OR( ISNA(S89), LEN(S89)=0), "",  "-" &amp; VLOOKUP(S89,Code2Loc,2,FALSE)),"")</f>
        <v/>
      </c>
      <c r="U89" s="56">
        <v>0.47916666666666669</v>
      </c>
      <c r="V89" s="57"/>
      <c r="W89" s="57"/>
      <c r="X89" s="57"/>
      <c r="Y89" s="57"/>
      <c r="Z89" s="58" t="str">
        <f>IF(ISBLANK($U89), "", _xlfn.IFNA($U89 + _xlfn.IFNA( VLOOKUP($N89 &amp; IF(ISBLANK($O89),"", "-" &amp; $O89) &amp; IF(ISBLANK($P89),"", "-" &amp; $P89) &amp; IF(ISBLANK($Q89),"", "-" &amp; $Q89) &amp; IF(ISBLANK($R89),"", "-" &amp; $R89) &amp; IF(ISBLANK($S89),"", "-" &amp; $S89),TravelTime,8,FALSE), VLOOKUP($S89 &amp; IF(ISBLANK($R89),"", "-" &amp; $R89) &amp; IF(ISBLANK($Q89),"", "-" &amp; $Q89) &amp; IF(ISBLANK($P89),"", "-" &amp; $P89) &amp; IF(ISBLANK($O89),"", "-" &amp; $O89) &amp; IF(ISBLANK($N89),"", "-" &amp; $N89),TravelTime,8,FALSE)) / 1440, ""))</f>
        <v/>
      </c>
      <c r="AA89" s="59"/>
      <c r="AB89" s="52" t="str">
        <f t="shared" si="7"/>
        <v>GA04T 4786</v>
      </c>
      <c r="AC89" s="59"/>
      <c r="AD89" s="196"/>
      <c r="AE89" s="59"/>
      <c r="AF89" s="59"/>
      <c r="AG89" s="59"/>
      <c r="AH89" s="59"/>
      <c r="AI89" s="59"/>
      <c r="AJ89" s="59"/>
    </row>
    <row r="90" spans="1:36" ht="14.25" customHeight="1">
      <c r="A90" s="51"/>
      <c r="B90" s="51"/>
      <c r="C90" s="219"/>
      <c r="D90" s="53"/>
      <c r="E90" s="228"/>
      <c r="F90" s="228"/>
      <c r="G90" s="52"/>
      <c r="H90" s="52"/>
      <c r="I90" s="52"/>
      <c r="J90" s="52"/>
      <c r="K90" s="52"/>
      <c r="L90" s="60"/>
      <c r="M90" s="60"/>
      <c r="N90" s="55" t="s">
        <v>466</v>
      </c>
      <c r="O90" s="55"/>
      <c r="P90" s="55"/>
      <c r="Q90" s="55"/>
      <c r="R90" s="55"/>
      <c r="S90" s="55" t="s">
        <v>471</v>
      </c>
      <c r="T90" s="193" t="str">
        <f>_xlfn.IFNA(VLOOKUP(N90,Code2Loc,2,FALSE)
&amp; IF( OR( ISNA(O90), LEN(O90)=0), "",  "-" &amp; VLOOKUP(O90,Code2Loc,2,FALSE))
&amp; IF( OR( ISNA(P90), LEN(P90)=0), "",  "-" &amp; VLOOKUP(P90,Code2Loc,2,FALSE))
&amp; IF( OR( ISNA(Q90), LEN(Q90)=0), "",  "-" &amp; VLOOKUP(Q90,Code2Loc,2,FALSE))
&amp; IF( OR( ISNA(R90), LEN(R90)=0), "",  "-" &amp; VLOOKUP(R90,Code2Loc,2,FALSE))
&amp; IF( OR( ISNA(S90), LEN(S90)=0), "",  "-" &amp; VLOOKUP(S90,Code2Loc,2,FALSE)),"")</f>
        <v/>
      </c>
      <c r="U90" s="56">
        <v>0.50694444444444442</v>
      </c>
      <c r="V90" s="57"/>
      <c r="W90" s="57"/>
      <c r="X90" s="57"/>
      <c r="Y90" s="57"/>
      <c r="Z90" s="58" t="str">
        <f>IF(ISBLANK($U90), "", _xlfn.IFNA($U90 + _xlfn.IFNA( VLOOKUP($N90 &amp; IF(ISBLANK($O90),"", "-" &amp; $O90) &amp; IF(ISBLANK($P90),"", "-" &amp; $P90) &amp; IF(ISBLANK($Q90),"", "-" &amp; $Q90) &amp; IF(ISBLANK($R90),"", "-" &amp; $R90) &amp; IF(ISBLANK($S90),"", "-" &amp; $S90),TravelTime,8,FALSE), VLOOKUP($S90 &amp; IF(ISBLANK($R90),"", "-" &amp; $R90) &amp; IF(ISBLANK($Q90),"", "-" &amp; $Q90) &amp; IF(ISBLANK($P90),"", "-" &amp; $P90) &amp; IF(ISBLANK($O90),"", "-" &amp; $O90) &amp; IF(ISBLANK($N90),"", "-" &amp; $N90),TravelTime,8,FALSE)) / 1440, ""))</f>
        <v/>
      </c>
      <c r="AA90" s="59"/>
      <c r="AB90" s="52" t="str">
        <f t="shared" si="7"/>
        <v>GA04T 4786</v>
      </c>
      <c r="AC90" s="59"/>
      <c r="AD90" s="196"/>
      <c r="AE90" s="59"/>
      <c r="AF90" s="59"/>
      <c r="AG90" s="59"/>
      <c r="AH90" s="59"/>
      <c r="AI90" s="59"/>
      <c r="AJ90" s="59"/>
    </row>
    <row r="91" spans="1:36" ht="14.25" customHeight="1">
      <c r="A91" s="51"/>
      <c r="B91" s="51"/>
      <c r="C91" s="219"/>
      <c r="D91" s="53"/>
      <c r="E91" s="228"/>
      <c r="F91" s="228"/>
      <c r="G91" s="52"/>
      <c r="H91" s="52"/>
      <c r="I91" s="52"/>
      <c r="J91" s="52"/>
      <c r="K91" s="52"/>
      <c r="L91" s="60"/>
      <c r="M91" s="60"/>
      <c r="N91" s="55" t="s">
        <v>471</v>
      </c>
      <c r="O91" s="55"/>
      <c r="P91" s="55"/>
      <c r="Q91" s="55"/>
      <c r="R91" s="55"/>
      <c r="S91" s="55" t="s">
        <v>466</v>
      </c>
      <c r="T91" s="193" t="str">
        <f>_xlfn.IFNA(VLOOKUP(N91,Code2Loc,2,FALSE)
&amp; IF( OR( ISNA(O91), LEN(O91)=0), "",  "-" &amp; VLOOKUP(O91,Code2Loc,2,FALSE))
&amp; IF( OR( ISNA(P91), LEN(P91)=0), "",  "-" &amp; VLOOKUP(P91,Code2Loc,2,FALSE))
&amp; IF( OR( ISNA(Q91), LEN(Q91)=0), "",  "-" &amp; VLOOKUP(Q91,Code2Loc,2,FALSE))
&amp; IF( OR( ISNA(R91), LEN(R91)=0), "",  "-" &amp; VLOOKUP(R91,Code2Loc,2,FALSE))
&amp; IF( OR( ISNA(S91), LEN(S91)=0), "",  "-" &amp; VLOOKUP(S91,Code2Loc,2,FALSE)),"")</f>
        <v/>
      </c>
      <c r="U91" s="56">
        <v>0.5625</v>
      </c>
      <c r="V91" s="57"/>
      <c r="W91" s="57"/>
      <c r="X91" s="57"/>
      <c r="Y91" s="57"/>
      <c r="Z91" s="58" t="str">
        <f>IF(ISBLANK($U91), "", _xlfn.IFNA($U91 + _xlfn.IFNA( VLOOKUP($N91 &amp; IF(ISBLANK($O91),"", "-" &amp; $O91) &amp; IF(ISBLANK($P91),"", "-" &amp; $P91) &amp; IF(ISBLANK($Q91),"", "-" &amp; $Q91) &amp; IF(ISBLANK($R91),"", "-" &amp; $R91) &amp; IF(ISBLANK($S91),"", "-" &amp; $S91),TravelTime,8,FALSE), VLOOKUP($S91 &amp; IF(ISBLANK($R91),"", "-" &amp; $R91) &amp; IF(ISBLANK($Q91),"", "-" &amp; $Q91) &amp; IF(ISBLANK($P91),"", "-" &amp; $P91) &amp; IF(ISBLANK($O91),"", "-" &amp; $O91) &amp; IF(ISBLANK($N91),"", "-" &amp; $N91),TravelTime,8,FALSE)) / 1440, ""))</f>
        <v/>
      </c>
      <c r="AA91" s="59"/>
      <c r="AB91" s="52" t="str">
        <f t="shared" si="7"/>
        <v>GA04T 4786</v>
      </c>
      <c r="AC91" s="59"/>
      <c r="AD91" s="196"/>
      <c r="AE91" s="59"/>
      <c r="AF91" s="59"/>
      <c r="AG91" s="59"/>
      <c r="AH91" s="59"/>
      <c r="AI91" s="59"/>
      <c r="AJ91" s="59"/>
    </row>
    <row r="92" spans="1:36" ht="14.25" customHeight="1">
      <c r="A92" s="51"/>
      <c r="B92" s="51"/>
      <c r="C92" s="219"/>
      <c r="D92" s="53"/>
      <c r="E92" s="228"/>
      <c r="F92" s="228"/>
      <c r="G92" s="52"/>
      <c r="H92" s="52"/>
      <c r="I92" s="52"/>
      <c r="J92" s="52"/>
      <c r="K92" s="52"/>
      <c r="L92" s="60"/>
      <c r="M92" s="60"/>
      <c r="N92" s="55" t="s">
        <v>466</v>
      </c>
      <c r="O92" s="55"/>
      <c r="P92" s="55"/>
      <c r="Q92" s="55"/>
      <c r="R92" s="55"/>
      <c r="S92" s="55" t="s">
        <v>471</v>
      </c>
      <c r="T92" s="193" t="str">
        <f>_xlfn.IFNA(VLOOKUP(N92,Code2Loc,2,FALSE)
&amp; IF( OR( ISNA(O92), LEN(O92)=0), "",  "-" &amp; VLOOKUP(O92,Code2Loc,2,FALSE))
&amp; IF( OR( ISNA(P92), LEN(P92)=0), "",  "-" &amp; VLOOKUP(P92,Code2Loc,2,FALSE))
&amp; IF( OR( ISNA(Q92), LEN(Q92)=0), "",  "-" &amp; VLOOKUP(Q92,Code2Loc,2,FALSE))
&amp; IF( OR( ISNA(R92), LEN(R92)=0), "",  "-" &amp; VLOOKUP(R92,Code2Loc,2,FALSE))
&amp; IF( OR( ISNA(S92), LEN(S92)=0), "",  "-" &amp; VLOOKUP(S92,Code2Loc,2,FALSE)),"")</f>
        <v/>
      </c>
      <c r="U92" s="56">
        <v>0.64583333333333337</v>
      </c>
      <c r="V92" s="57"/>
      <c r="W92" s="57"/>
      <c r="X92" s="57"/>
      <c r="Y92" s="57"/>
      <c r="Z92" s="58" t="str">
        <f>IF(ISBLANK($U92), "", _xlfn.IFNA($U92 + _xlfn.IFNA( VLOOKUP($N92 &amp; IF(ISBLANK($O92),"", "-" &amp; $O92) &amp; IF(ISBLANK($P92),"", "-" &amp; $P92) &amp; IF(ISBLANK($Q92),"", "-" &amp; $Q92) &amp; IF(ISBLANK($R92),"", "-" &amp; $R92) &amp; IF(ISBLANK($S92),"", "-" &amp; $S92),TravelTime,8,FALSE), VLOOKUP($S92 &amp; IF(ISBLANK($R92),"", "-" &amp; $R92) &amp; IF(ISBLANK($Q92),"", "-" &amp; $Q92) &amp; IF(ISBLANK($P92),"", "-" &amp; $P92) &amp; IF(ISBLANK($O92),"", "-" &amp; $O92) &amp; IF(ISBLANK($N92),"", "-" &amp; $N92),TravelTime,8,FALSE)) / 1440, ""))</f>
        <v/>
      </c>
      <c r="AA92" s="59"/>
      <c r="AB92" s="52" t="str">
        <f t="shared" si="7"/>
        <v>GA04T 4786</v>
      </c>
      <c r="AC92" s="59"/>
      <c r="AD92" s="196"/>
      <c r="AE92" s="59"/>
      <c r="AF92" s="59"/>
      <c r="AG92" s="59"/>
      <c r="AH92" s="59"/>
      <c r="AI92" s="59"/>
      <c r="AJ92" s="59"/>
    </row>
    <row r="93" spans="1:36" ht="14.25" customHeight="1">
      <c r="A93" s="51"/>
      <c r="B93" s="51"/>
      <c r="C93" s="219"/>
      <c r="D93" s="53"/>
      <c r="E93" s="228"/>
      <c r="F93" s="228"/>
      <c r="G93" s="52"/>
      <c r="H93" s="52"/>
      <c r="I93" s="52"/>
      <c r="J93" s="52"/>
      <c r="K93" s="52"/>
      <c r="L93" s="60"/>
      <c r="M93" s="60"/>
      <c r="N93" s="55" t="s">
        <v>471</v>
      </c>
      <c r="O93" s="55"/>
      <c r="P93" s="55"/>
      <c r="Q93" s="55"/>
      <c r="R93" s="55"/>
      <c r="S93" s="55" t="s">
        <v>466</v>
      </c>
      <c r="T93" s="193" t="str">
        <f>_xlfn.IFNA(VLOOKUP(N93,Code2Loc,2,FALSE)
&amp; IF( OR( ISNA(O93), LEN(O93)=0), "",  "-" &amp; VLOOKUP(O93,Code2Loc,2,FALSE))
&amp; IF( OR( ISNA(P93), LEN(P93)=0), "",  "-" &amp; VLOOKUP(P93,Code2Loc,2,FALSE))
&amp; IF( OR( ISNA(Q93), LEN(Q93)=0), "",  "-" &amp; VLOOKUP(Q93,Code2Loc,2,FALSE))
&amp; IF( OR( ISNA(R93), LEN(R93)=0), "",  "-" &amp; VLOOKUP(R93,Code2Loc,2,FALSE))
&amp; IF( OR( ISNA(S93), LEN(S93)=0), "",  "-" &amp; VLOOKUP(S93,Code2Loc,2,FALSE)),"")</f>
        <v/>
      </c>
      <c r="U93" s="56">
        <v>0.67708333333333337</v>
      </c>
      <c r="V93" s="57"/>
      <c r="W93" s="57"/>
      <c r="X93" s="57"/>
      <c r="Y93" s="57"/>
      <c r="Z93" s="58" t="str">
        <f>IF(ISBLANK($U93), "", _xlfn.IFNA($U93 + _xlfn.IFNA( VLOOKUP($N93 &amp; IF(ISBLANK($O93),"", "-" &amp; $O93) &amp; IF(ISBLANK($P93),"", "-" &amp; $P93) &amp; IF(ISBLANK($Q93),"", "-" &amp; $Q93) &amp; IF(ISBLANK($R93),"", "-" &amp; $R93) &amp; IF(ISBLANK($S93),"", "-" &amp; $S93),TravelTime,8,FALSE), VLOOKUP($S93 &amp; IF(ISBLANK($R93),"", "-" &amp; $R93) &amp; IF(ISBLANK($Q93),"", "-" &amp; $Q93) &amp; IF(ISBLANK($P93),"", "-" &amp; $P93) &amp; IF(ISBLANK($O93),"", "-" &amp; $O93) &amp; IF(ISBLANK($N93),"", "-" &amp; $N93),TravelTime,8,FALSE)) / 1440, ""))</f>
        <v/>
      </c>
      <c r="AA93" s="59"/>
      <c r="AB93" s="52" t="str">
        <f t="shared" si="7"/>
        <v>GA04T 4786</v>
      </c>
      <c r="AC93" s="59"/>
      <c r="AD93" s="196"/>
      <c r="AE93" s="59"/>
      <c r="AF93" s="59"/>
      <c r="AG93" s="59"/>
      <c r="AH93" s="59"/>
      <c r="AI93" s="59"/>
      <c r="AJ93" s="59"/>
    </row>
    <row r="94" spans="1:36" ht="14.25" customHeight="1">
      <c r="A94" s="51"/>
      <c r="B94" s="51"/>
      <c r="C94" s="219"/>
      <c r="D94" s="53"/>
      <c r="E94" s="228"/>
      <c r="F94" s="228"/>
      <c r="G94" s="52"/>
      <c r="H94" s="52"/>
      <c r="I94" s="52"/>
      <c r="J94" s="52"/>
      <c r="K94" s="52"/>
      <c r="L94" s="60"/>
      <c r="M94" s="60"/>
      <c r="N94" s="55" t="s">
        <v>466</v>
      </c>
      <c r="O94" s="55"/>
      <c r="P94" s="55"/>
      <c r="Q94" s="55"/>
      <c r="R94" s="55"/>
      <c r="S94" s="55" t="s">
        <v>471</v>
      </c>
      <c r="T94" s="193" t="str">
        <f>_xlfn.IFNA(VLOOKUP(N94,Code2Loc,2,FALSE)
&amp; IF( OR( ISNA(O94), LEN(O94)=0), "",  "-" &amp; VLOOKUP(O94,Code2Loc,2,FALSE))
&amp; IF( OR( ISNA(P94), LEN(P94)=0), "",  "-" &amp; VLOOKUP(P94,Code2Loc,2,FALSE))
&amp; IF( OR( ISNA(Q94), LEN(Q94)=0), "",  "-" &amp; VLOOKUP(Q94,Code2Loc,2,FALSE))
&amp; IF( OR( ISNA(R94), LEN(R94)=0), "",  "-" &amp; VLOOKUP(R94,Code2Loc,2,FALSE))
&amp; IF( OR( ISNA(S94), LEN(S94)=0), "",  "-" &amp; VLOOKUP(S94,Code2Loc,2,FALSE)),"")</f>
        <v/>
      </c>
      <c r="U94" s="56">
        <v>0.70833333333333337</v>
      </c>
      <c r="V94" s="57"/>
      <c r="W94" s="57"/>
      <c r="X94" s="57"/>
      <c r="Y94" s="57"/>
      <c r="Z94" s="58" t="str">
        <f>IF(ISBLANK($U94), "", _xlfn.IFNA($U94 + _xlfn.IFNA( VLOOKUP($N94 &amp; IF(ISBLANK($O94),"", "-" &amp; $O94) &amp; IF(ISBLANK($P94),"", "-" &amp; $P94) &amp; IF(ISBLANK($Q94),"", "-" &amp; $Q94) &amp; IF(ISBLANK($R94),"", "-" &amp; $R94) &amp; IF(ISBLANK($S94),"", "-" &amp; $S94),TravelTime,8,FALSE), VLOOKUP($S94 &amp; IF(ISBLANK($R94),"", "-" &amp; $R94) &amp; IF(ISBLANK($Q94),"", "-" &amp; $Q94) &amp; IF(ISBLANK($P94),"", "-" &amp; $P94) &amp; IF(ISBLANK($O94),"", "-" &amp; $O94) &amp; IF(ISBLANK($N94),"", "-" &amp; $N94),TravelTime,8,FALSE)) / 1440, ""))</f>
        <v/>
      </c>
      <c r="AA94" s="59"/>
      <c r="AB94" s="52" t="str">
        <f t="shared" si="7"/>
        <v>GA04T 4786</v>
      </c>
      <c r="AC94" s="59"/>
      <c r="AD94" s="196"/>
      <c r="AE94" s="59"/>
      <c r="AF94" s="59"/>
      <c r="AG94" s="59"/>
      <c r="AH94" s="59"/>
      <c r="AI94" s="59"/>
      <c r="AJ94" s="59"/>
    </row>
    <row r="95" spans="1:36" ht="14.25" customHeight="1">
      <c r="A95" s="51"/>
      <c r="B95" s="51"/>
      <c r="C95" s="219"/>
      <c r="D95" s="53"/>
      <c r="E95" s="228"/>
      <c r="F95" s="228"/>
      <c r="G95" s="52"/>
      <c r="H95" s="52"/>
      <c r="I95" s="52"/>
      <c r="J95" s="52"/>
      <c r="K95" s="52"/>
      <c r="L95" s="60"/>
      <c r="M95" s="60"/>
      <c r="N95" s="55" t="s">
        <v>466</v>
      </c>
      <c r="O95" s="55"/>
      <c r="P95" s="55"/>
      <c r="Q95" s="55"/>
      <c r="R95" s="55"/>
      <c r="S95" s="55" t="s">
        <v>471</v>
      </c>
      <c r="T95" s="193" t="str">
        <f>_xlfn.IFNA(VLOOKUP(N95,Code2Loc,2,FALSE)
&amp; IF( OR( ISNA(O95), LEN(O95)=0), "",  "-" &amp; VLOOKUP(O95,Code2Loc,2,FALSE))
&amp; IF( OR( ISNA(P95), LEN(P95)=0), "",  "-" &amp; VLOOKUP(P95,Code2Loc,2,FALSE))
&amp; IF( OR( ISNA(Q95), LEN(Q95)=0), "",  "-" &amp; VLOOKUP(Q95,Code2Loc,2,FALSE))
&amp; IF( OR( ISNA(R95), LEN(R95)=0), "",  "-" &amp; VLOOKUP(R95,Code2Loc,2,FALSE))
&amp; IF( OR( ISNA(S95), LEN(S95)=0), "",  "-" &amp; VLOOKUP(S95,Code2Loc,2,FALSE)),"")</f>
        <v/>
      </c>
      <c r="U95" s="56">
        <v>0.75694444444444453</v>
      </c>
      <c r="V95" s="57"/>
      <c r="W95" s="57"/>
      <c r="X95" s="57"/>
      <c r="Y95" s="57"/>
      <c r="Z95" s="58" t="str">
        <f>IF(ISBLANK($U95), "", _xlfn.IFNA($U95 + _xlfn.IFNA( VLOOKUP($N95 &amp; IF(ISBLANK($O95),"", "-" &amp; $O95) &amp; IF(ISBLANK($P95),"", "-" &amp; $P95) &amp; IF(ISBLANK($Q95),"", "-" &amp; $Q95) &amp; IF(ISBLANK($R95),"", "-" &amp; $R95) &amp; IF(ISBLANK($S95),"", "-" &amp; $S95),TravelTime,8,FALSE), VLOOKUP($S95 &amp; IF(ISBLANK($R95),"", "-" &amp; $R95) &amp; IF(ISBLANK($Q95),"", "-" &amp; $Q95) &amp; IF(ISBLANK($P95),"", "-" &amp; $P95) &amp; IF(ISBLANK($O95),"", "-" &amp; $O95) &amp; IF(ISBLANK($N95),"", "-" &amp; $N95),TravelTime,8,FALSE)) / 1440, ""))</f>
        <v/>
      </c>
      <c r="AA95" s="59"/>
      <c r="AB95" s="52" t="str">
        <f t="shared" si="7"/>
        <v>GA04T 4786</v>
      </c>
      <c r="AC95" s="59"/>
      <c r="AD95" s="196"/>
      <c r="AE95" s="59"/>
      <c r="AF95" s="59"/>
      <c r="AG95" s="59"/>
      <c r="AH95" s="59"/>
      <c r="AI95" s="59"/>
      <c r="AJ95" s="59"/>
    </row>
    <row r="96" spans="1:36" ht="14.25" customHeight="1">
      <c r="A96" s="51"/>
      <c r="B96" s="51" t="s">
        <v>212</v>
      </c>
      <c r="C96" s="218" t="s">
        <v>473</v>
      </c>
      <c r="D96" s="52" t="s">
        <v>28</v>
      </c>
      <c r="E96" s="228">
        <v>43280</v>
      </c>
      <c r="F96" s="228">
        <v>44740</v>
      </c>
      <c r="G96" s="52" t="s">
        <v>474</v>
      </c>
      <c r="H96" s="52" t="s">
        <v>475</v>
      </c>
      <c r="I96" s="52"/>
      <c r="J96" s="52" t="str">
        <f>IF(ISBLANK(B96),"",VLOOKUP(B96,Permits!$F$2:$O$127,10,FALSE))</f>
        <v>GA04T 1397</v>
      </c>
      <c r="K96" s="53" t="s">
        <v>16</v>
      </c>
      <c r="L96" s="51">
        <v>31</v>
      </c>
      <c r="M96" s="60">
        <v>12</v>
      </c>
      <c r="N96" s="55" t="s">
        <v>476</v>
      </c>
      <c r="O96" s="55"/>
      <c r="P96" s="55"/>
      <c r="Q96" s="55"/>
      <c r="R96" s="55"/>
      <c r="S96" s="55" t="s">
        <v>464</v>
      </c>
      <c r="T96" s="193" t="str">
        <f>_xlfn.IFNA(VLOOKUP(N96,Code2Loc,2,FALSE)
&amp; IF( OR( ISNA(O96), LEN(O96)=0), "",  "-" &amp; VLOOKUP(O96,Code2Loc,2,FALSE))
&amp; IF( OR( ISNA(P96), LEN(P96)=0), "",  "-" &amp; VLOOKUP(P96,Code2Loc,2,FALSE))
&amp; IF( OR( ISNA(Q96), LEN(Q96)=0), "",  "-" &amp; VLOOKUP(Q96,Code2Loc,2,FALSE))
&amp; IF( OR( ISNA(R96), LEN(R96)=0), "",  "-" &amp; VLOOKUP(R96,Code2Loc,2,FALSE))
&amp; IF( OR( ISNA(S96), LEN(S96)=0), "",  "-" &amp; VLOOKUP(S96,Code2Loc,2,FALSE)),"")</f>
        <v/>
      </c>
      <c r="U96" s="56">
        <v>0.27777777777777779</v>
      </c>
      <c r="V96" s="57"/>
      <c r="W96" s="57"/>
      <c r="X96" s="57"/>
      <c r="Y96" s="57"/>
      <c r="Z96" s="58" t="str">
        <f>IF(ISBLANK($U96), "", _xlfn.IFNA($U96 + _xlfn.IFNA( VLOOKUP($N96 &amp; IF(ISBLANK($O96),"", "-" &amp; $O96) &amp; IF(ISBLANK($P96),"", "-" &amp; $P96) &amp; IF(ISBLANK($Q96),"", "-" &amp; $Q96) &amp; IF(ISBLANK($R96),"", "-" &amp; $R96) &amp; IF(ISBLANK($S96),"", "-" &amp; $S96),TravelTime,8,FALSE), VLOOKUP($S96 &amp; IF(ISBLANK($R96),"", "-" &amp; $R96) &amp; IF(ISBLANK($Q96),"", "-" &amp; $Q96) &amp; IF(ISBLANK($P96),"", "-" &amp; $P96) &amp; IF(ISBLANK($O96),"", "-" &amp; $O96) &amp; IF(ISBLANK($N96),"", "-" &amp; $N96),TravelTime,8,FALSE)) / 1440, ""))</f>
        <v/>
      </c>
      <c r="AA96" s="59"/>
      <c r="AB96" s="52" t="str">
        <f>IF(AND(LEN(J96)&lt;&gt;0,LEN(B96)&lt;&gt;0),J96,#REF!)</f>
        <v>GA04T 1397</v>
      </c>
      <c r="AC96" s="59"/>
      <c r="AD96" s="196"/>
      <c r="AE96" s="59"/>
      <c r="AF96" s="59"/>
      <c r="AG96" s="59"/>
      <c r="AH96" s="59"/>
      <c r="AI96" s="59"/>
      <c r="AJ96" s="59"/>
    </row>
    <row r="97" spans="1:36" ht="14.25" customHeight="1">
      <c r="A97" s="51"/>
      <c r="B97" s="51"/>
      <c r="C97" s="219"/>
      <c r="D97" s="53"/>
      <c r="E97" s="228"/>
      <c r="F97" s="228"/>
      <c r="G97" s="52"/>
      <c r="H97" s="52"/>
      <c r="I97" s="52"/>
      <c r="J97" s="52"/>
      <c r="K97" s="52"/>
      <c r="L97" s="60"/>
      <c r="M97" s="60"/>
      <c r="N97" s="55" t="s">
        <v>464</v>
      </c>
      <c r="O97" s="55"/>
      <c r="P97" s="55"/>
      <c r="Q97" s="55"/>
      <c r="R97" s="55"/>
      <c r="S97" s="55" t="s">
        <v>459</v>
      </c>
      <c r="T97" s="193" t="str">
        <f>_xlfn.IFNA(VLOOKUP(N97,Code2Loc,2,FALSE)
&amp; IF( OR( ISNA(O97), LEN(O97)=0), "",  "-" &amp; VLOOKUP(O97,Code2Loc,2,FALSE))
&amp; IF( OR( ISNA(P97), LEN(P97)=0), "",  "-" &amp; VLOOKUP(P97,Code2Loc,2,FALSE))
&amp; IF( OR( ISNA(Q97), LEN(Q97)=0), "",  "-" &amp; VLOOKUP(Q97,Code2Loc,2,FALSE))
&amp; IF( OR( ISNA(R97), LEN(R97)=0), "",  "-" &amp; VLOOKUP(R97,Code2Loc,2,FALSE))
&amp; IF( OR( ISNA(S97), LEN(S97)=0), "",  "-" &amp; VLOOKUP(S97,Code2Loc,2,FALSE)),"")</f>
        <v/>
      </c>
      <c r="U97" s="58">
        <v>0.2986111111111111</v>
      </c>
      <c r="V97" s="57"/>
      <c r="W97" s="57"/>
      <c r="X97" s="57"/>
      <c r="Y97" s="57"/>
      <c r="Z97" s="58" t="str">
        <f>IF(ISBLANK($U97), "", _xlfn.IFNA($U97 + _xlfn.IFNA( VLOOKUP($N97 &amp; IF(ISBLANK($O97),"", "-" &amp; $O97) &amp; IF(ISBLANK($P97),"", "-" &amp; $P97) &amp; IF(ISBLANK($Q97),"", "-" &amp; $Q97) &amp; IF(ISBLANK($R97),"", "-" &amp; $R97) &amp; IF(ISBLANK($S97),"", "-" &amp; $S97),TravelTime,8,FALSE), VLOOKUP($S97 &amp; IF(ISBLANK($R97),"", "-" &amp; $R97) &amp; IF(ISBLANK($Q97),"", "-" &amp; $Q97) &amp; IF(ISBLANK($P97),"", "-" &amp; $P97) &amp; IF(ISBLANK($O97),"", "-" &amp; $O97) &amp; IF(ISBLANK($N97),"", "-" &amp; $N97),TravelTime,8,FALSE)) / 1440, ""))</f>
        <v/>
      </c>
      <c r="AA97" s="59"/>
      <c r="AB97" s="52" t="str">
        <f t="shared" ref="AB97:AB103" si="8">IF(AND(LEN(J97)&lt;&gt;0,LEN(B97)&lt;&gt;0),J97,AB96)</f>
        <v>GA04T 1397</v>
      </c>
      <c r="AC97" s="59"/>
      <c r="AD97" s="196"/>
      <c r="AE97" s="59"/>
      <c r="AF97" s="59"/>
      <c r="AG97" s="59"/>
      <c r="AH97" s="59"/>
      <c r="AI97" s="59"/>
      <c r="AJ97" s="59"/>
    </row>
    <row r="98" spans="1:36" ht="14.25" customHeight="1">
      <c r="A98" s="51"/>
      <c r="B98" s="51"/>
      <c r="C98" s="219"/>
      <c r="D98" s="53"/>
      <c r="E98" s="228"/>
      <c r="F98" s="228"/>
      <c r="G98" s="52"/>
      <c r="H98" s="52"/>
      <c r="I98" s="52"/>
      <c r="J98" s="52"/>
      <c r="K98" s="52"/>
      <c r="L98" s="60"/>
      <c r="M98" s="60"/>
      <c r="N98" s="55" t="s">
        <v>459</v>
      </c>
      <c r="O98" s="55"/>
      <c r="P98" s="55"/>
      <c r="Q98" s="55"/>
      <c r="R98" s="55"/>
      <c r="S98" s="55" t="s">
        <v>476</v>
      </c>
      <c r="T98" s="193" t="str">
        <f>_xlfn.IFNA(VLOOKUP(N98,Code2Loc,2,FALSE)
&amp; IF( OR( ISNA(O98), LEN(O98)=0), "",  "-" &amp; VLOOKUP(O98,Code2Loc,2,FALSE))
&amp; IF( OR( ISNA(P98), LEN(P98)=0), "",  "-" &amp; VLOOKUP(P98,Code2Loc,2,FALSE))
&amp; IF( OR( ISNA(Q98), LEN(Q98)=0), "",  "-" &amp; VLOOKUP(Q98,Code2Loc,2,FALSE))
&amp; IF( OR( ISNA(R98), LEN(R98)=0), "",  "-" &amp; VLOOKUP(R98,Code2Loc,2,FALSE))
&amp; IF( OR( ISNA(S98), LEN(S98)=0), "",  "-" &amp; VLOOKUP(S98,Code2Loc,2,FALSE)),"")</f>
        <v/>
      </c>
      <c r="U98" s="65">
        <v>0.4201388888888889</v>
      </c>
      <c r="V98" s="57"/>
      <c r="W98" s="57"/>
      <c r="X98" s="57"/>
      <c r="Y98" s="57"/>
      <c r="Z98" s="58" t="str">
        <f>IF(ISBLANK($U98), "", _xlfn.IFNA($U98 + _xlfn.IFNA( VLOOKUP($N98 &amp; IF(ISBLANK($O98),"", "-" &amp; $O98) &amp; IF(ISBLANK($P98),"", "-" &amp; $P98) &amp; IF(ISBLANK($Q98),"", "-" &amp; $Q98) &amp; IF(ISBLANK($R98),"", "-" &amp; $R98) &amp; IF(ISBLANK($S98),"", "-" &amp; $S98),TravelTime,8,FALSE), VLOOKUP($S98 &amp; IF(ISBLANK($R98),"", "-" &amp; $R98) &amp; IF(ISBLANK($Q98),"", "-" &amp; $Q98) &amp; IF(ISBLANK($P98),"", "-" &amp; $P98) &amp; IF(ISBLANK($O98),"", "-" &amp; $O98) &amp; IF(ISBLANK($N98),"", "-" &amp; $N98),TravelTime,8,FALSE)) / 1440, ""))</f>
        <v/>
      </c>
      <c r="AA98" s="59"/>
      <c r="AB98" s="52" t="str">
        <f t="shared" si="8"/>
        <v>GA04T 1397</v>
      </c>
      <c r="AC98" s="59"/>
      <c r="AD98" s="196"/>
      <c r="AE98" s="59"/>
      <c r="AF98" s="59"/>
      <c r="AG98" s="59"/>
      <c r="AH98" s="59"/>
      <c r="AI98" s="59"/>
      <c r="AJ98" s="59"/>
    </row>
    <row r="99" spans="1:36" ht="14.25" customHeight="1">
      <c r="A99" s="51"/>
      <c r="B99" s="51"/>
      <c r="C99" s="219"/>
      <c r="D99" s="53"/>
      <c r="E99" s="228"/>
      <c r="F99" s="228"/>
      <c r="G99" s="52"/>
      <c r="H99" s="52"/>
      <c r="I99" s="52"/>
      <c r="J99" s="52"/>
      <c r="K99" s="52"/>
      <c r="L99" s="60"/>
      <c r="M99" s="60"/>
      <c r="N99" s="55" t="s">
        <v>476</v>
      </c>
      <c r="O99" s="55"/>
      <c r="P99" s="55"/>
      <c r="Q99" s="55"/>
      <c r="R99" s="55"/>
      <c r="S99" s="55" t="s">
        <v>465</v>
      </c>
      <c r="T99" s="193" t="str">
        <f>_xlfn.IFNA(VLOOKUP(N99,Code2Loc,2,FALSE)
&amp; IF( OR( ISNA(O99), LEN(O99)=0), "",  "-" &amp; VLOOKUP(O99,Code2Loc,2,FALSE))
&amp; IF( OR( ISNA(P99), LEN(P99)=0), "",  "-" &amp; VLOOKUP(P99,Code2Loc,2,FALSE))
&amp; IF( OR( ISNA(Q99), LEN(Q99)=0), "",  "-" &amp; VLOOKUP(Q99,Code2Loc,2,FALSE))
&amp; IF( OR( ISNA(R99), LEN(R99)=0), "",  "-" &amp; VLOOKUP(R99,Code2Loc,2,FALSE))
&amp; IF( OR( ISNA(S99), LEN(S99)=0), "",  "-" &amp; VLOOKUP(S99,Code2Loc,2,FALSE)),"")</f>
        <v/>
      </c>
      <c r="U99" s="56">
        <v>0.52083333333333337</v>
      </c>
      <c r="V99" s="57"/>
      <c r="W99" s="57"/>
      <c r="X99" s="57"/>
      <c r="Y99" s="57"/>
      <c r="Z99" s="58" t="str">
        <f>IF(ISBLANK($U99), "", _xlfn.IFNA($U99 + _xlfn.IFNA( VLOOKUP($N99 &amp; IF(ISBLANK($O99),"", "-" &amp; $O99) &amp; IF(ISBLANK($P99),"", "-" &amp; $P99) &amp; IF(ISBLANK($Q99),"", "-" &amp; $Q99) &amp; IF(ISBLANK($R99),"", "-" &amp; $R99) &amp; IF(ISBLANK($S99),"", "-" &amp; $S99),TravelTime,8,FALSE), VLOOKUP($S99 &amp; IF(ISBLANK($R99),"", "-" &amp; $R99) &amp; IF(ISBLANK($Q99),"", "-" &amp; $Q99) &amp; IF(ISBLANK($P99),"", "-" &amp; $P99) &amp; IF(ISBLANK($O99),"", "-" &amp; $O99) &amp; IF(ISBLANK($N99),"", "-" &amp; $N99),TravelTime,8,FALSE)) / 1440, ""))</f>
        <v/>
      </c>
      <c r="AA99" s="59"/>
      <c r="AB99" s="52" t="str">
        <f t="shared" si="8"/>
        <v>GA04T 1397</v>
      </c>
      <c r="AC99" s="59"/>
      <c r="AD99" s="196"/>
      <c r="AE99" s="59"/>
      <c r="AF99" s="59"/>
      <c r="AG99" s="59"/>
      <c r="AH99" s="59"/>
      <c r="AI99" s="59"/>
      <c r="AJ99" s="59"/>
    </row>
    <row r="100" spans="1:36" ht="14.25" customHeight="1">
      <c r="A100" s="51"/>
      <c r="B100" s="51"/>
      <c r="C100" s="219"/>
      <c r="D100" s="53"/>
      <c r="E100" s="228"/>
      <c r="F100" s="228"/>
      <c r="G100" s="52"/>
      <c r="H100" s="52"/>
      <c r="I100" s="52"/>
      <c r="J100" s="52"/>
      <c r="K100" s="52"/>
      <c r="L100" s="60"/>
      <c r="M100" s="60"/>
      <c r="N100" s="55" t="s">
        <v>465</v>
      </c>
      <c r="O100" s="55"/>
      <c r="P100" s="55"/>
      <c r="Q100" s="55"/>
      <c r="R100" s="55"/>
      <c r="S100" s="55" t="s">
        <v>459</v>
      </c>
      <c r="T100" s="193" t="str">
        <f>_xlfn.IFNA(VLOOKUP(N100,Code2Loc,2,FALSE)
&amp; IF( OR( ISNA(O100), LEN(O100)=0), "",  "-" &amp; VLOOKUP(O100,Code2Loc,2,FALSE))
&amp; IF( OR( ISNA(P100), LEN(P100)=0), "",  "-" &amp; VLOOKUP(P100,Code2Loc,2,FALSE))
&amp; IF( OR( ISNA(Q100), LEN(Q100)=0), "",  "-" &amp; VLOOKUP(Q100,Code2Loc,2,FALSE))
&amp; IF( OR( ISNA(R100), LEN(R100)=0), "",  "-" &amp; VLOOKUP(R100,Code2Loc,2,FALSE))
&amp; IF( OR( ISNA(S100), LEN(S100)=0), "",  "-" &amp; VLOOKUP(S100,Code2Loc,2,FALSE)),"")</f>
        <v/>
      </c>
      <c r="U100" s="65">
        <v>0.5625</v>
      </c>
      <c r="V100" s="57"/>
      <c r="W100" s="57"/>
      <c r="X100" s="57"/>
      <c r="Y100" s="57"/>
      <c r="Z100" s="58" t="str">
        <f>IF(ISBLANK($U100), "", _xlfn.IFNA($U100 + _xlfn.IFNA( VLOOKUP($N100 &amp; IF(ISBLANK($O100),"", "-" &amp; $O100) &amp; IF(ISBLANK($P100),"", "-" &amp; $P100) &amp; IF(ISBLANK($Q100),"", "-" &amp; $Q100) &amp; IF(ISBLANK($R100),"", "-" &amp; $R100) &amp; IF(ISBLANK($S100),"", "-" &amp; $S100),TravelTime,8,FALSE), VLOOKUP($S100 &amp; IF(ISBLANK($R100),"", "-" &amp; $R100) &amp; IF(ISBLANK($Q100),"", "-" &amp; $Q100) &amp; IF(ISBLANK($P100),"", "-" &amp; $P100) &amp; IF(ISBLANK($O100),"", "-" &amp; $O100) &amp; IF(ISBLANK($N100),"", "-" &amp; $N100),TravelTime,8,FALSE)) / 1440, ""))</f>
        <v/>
      </c>
      <c r="AA100" s="59"/>
      <c r="AB100" s="52" t="str">
        <f t="shared" si="8"/>
        <v>GA04T 1397</v>
      </c>
      <c r="AC100" s="59"/>
      <c r="AD100" s="196"/>
      <c r="AE100" s="59"/>
      <c r="AF100" s="59"/>
      <c r="AG100" s="59"/>
      <c r="AH100" s="59"/>
      <c r="AI100" s="59"/>
      <c r="AJ100" s="59"/>
    </row>
    <row r="101" spans="1:36" ht="14.25" customHeight="1">
      <c r="A101" s="59"/>
      <c r="B101" s="59"/>
      <c r="C101" s="219"/>
      <c r="D101" s="53"/>
      <c r="E101" s="228"/>
      <c r="F101" s="228"/>
      <c r="G101" s="52"/>
      <c r="H101" s="52"/>
      <c r="I101" s="52"/>
      <c r="J101" s="52"/>
      <c r="K101" s="52"/>
      <c r="L101" s="60"/>
      <c r="M101" s="60"/>
      <c r="N101" s="55" t="s">
        <v>459</v>
      </c>
      <c r="O101" s="55"/>
      <c r="P101" s="55"/>
      <c r="Q101" s="55"/>
      <c r="R101" s="55"/>
      <c r="S101" s="55" t="s">
        <v>476</v>
      </c>
      <c r="T101" s="193" t="str">
        <f>_xlfn.IFNA(VLOOKUP(N101,Code2Loc,2,FALSE)
&amp; IF( OR( ISNA(O101), LEN(O101)=0), "",  "-" &amp; VLOOKUP(O101,Code2Loc,2,FALSE))
&amp; IF( OR( ISNA(P101), LEN(P101)=0), "",  "-" &amp; VLOOKUP(P101,Code2Loc,2,FALSE))
&amp; IF( OR( ISNA(Q101), LEN(Q101)=0), "",  "-" &amp; VLOOKUP(Q101,Code2Loc,2,FALSE))
&amp; IF( OR( ISNA(R101), LEN(R101)=0), "",  "-" &amp; VLOOKUP(R101,Code2Loc,2,FALSE))
&amp; IF( OR( ISNA(S101), LEN(S101)=0), "",  "-" &amp; VLOOKUP(S101,Code2Loc,2,FALSE)),"")</f>
        <v/>
      </c>
      <c r="U101" s="65">
        <v>0.67013888888888884</v>
      </c>
      <c r="V101" s="57"/>
      <c r="W101" s="57"/>
      <c r="X101" s="57"/>
      <c r="Y101" s="57"/>
      <c r="Z101" s="58" t="str">
        <f>IF(ISBLANK($U101), "", _xlfn.IFNA($U101 + _xlfn.IFNA( VLOOKUP($N101 &amp; IF(ISBLANK($O101),"", "-" &amp; $O101) &amp; IF(ISBLANK($P101),"", "-" &amp; $P101) &amp; IF(ISBLANK($Q101),"", "-" &amp; $Q101) &amp; IF(ISBLANK($R101),"", "-" &amp; $R101) &amp; IF(ISBLANK($S101),"", "-" &amp; $S101),TravelTime,8,FALSE), VLOOKUP($S101 &amp; IF(ISBLANK($R101),"", "-" &amp; $R101) &amp; IF(ISBLANK($Q101),"", "-" &amp; $Q101) &amp; IF(ISBLANK($P101),"", "-" &amp; $P101) &amp; IF(ISBLANK($O101),"", "-" &amp; $O101) &amp; IF(ISBLANK($N101),"", "-" &amp; $N101),TravelTime,8,FALSE)) / 1440, ""))</f>
        <v/>
      </c>
      <c r="AA101" s="59"/>
      <c r="AB101" s="52" t="str">
        <f t="shared" si="8"/>
        <v>GA04T 1397</v>
      </c>
      <c r="AC101" s="59"/>
      <c r="AD101" s="196"/>
      <c r="AE101" s="59"/>
      <c r="AF101" s="59"/>
      <c r="AG101" s="59"/>
      <c r="AH101" s="59"/>
      <c r="AI101" s="59"/>
      <c r="AJ101" s="59"/>
    </row>
    <row r="102" spans="1:36" ht="14.25" customHeight="1">
      <c r="A102" s="51"/>
      <c r="B102" s="51"/>
      <c r="C102" s="219"/>
      <c r="D102" s="53"/>
      <c r="E102" s="228"/>
      <c r="F102" s="228"/>
      <c r="G102" s="52"/>
      <c r="H102" s="52"/>
      <c r="I102" s="52"/>
      <c r="J102" s="52"/>
      <c r="K102" s="52"/>
      <c r="L102" s="60"/>
      <c r="M102" s="60"/>
      <c r="N102" s="55" t="s">
        <v>476</v>
      </c>
      <c r="O102" s="55"/>
      <c r="P102" s="55"/>
      <c r="Q102" s="55"/>
      <c r="R102" s="55"/>
      <c r="S102" s="55" t="s">
        <v>464</v>
      </c>
      <c r="T102" s="193" t="str">
        <f>_xlfn.IFNA(VLOOKUP(N102,Code2Loc,2,FALSE)
&amp; IF( OR( ISNA(O102), LEN(O102)=0), "",  "-" &amp; VLOOKUP(O102,Code2Loc,2,FALSE))
&amp; IF( OR( ISNA(P102), LEN(P102)=0), "",  "-" &amp; VLOOKUP(P102,Code2Loc,2,FALSE))
&amp; IF( OR( ISNA(Q102), LEN(Q102)=0), "",  "-" &amp; VLOOKUP(Q102,Code2Loc,2,FALSE))
&amp; IF( OR( ISNA(R102), LEN(R102)=0), "",  "-" &amp; VLOOKUP(R102,Code2Loc,2,FALSE))
&amp; IF( OR( ISNA(S102), LEN(S102)=0), "",  "-" &amp; VLOOKUP(S102,Code2Loc,2,FALSE)),"")</f>
        <v/>
      </c>
      <c r="U102" s="56">
        <v>0.75694444444444453</v>
      </c>
      <c r="V102" s="57"/>
      <c r="W102" s="57"/>
      <c r="X102" s="57"/>
      <c r="Y102" s="57"/>
      <c r="Z102" s="58" t="str">
        <f>IF(ISBLANK($U102), "", _xlfn.IFNA($U102 + _xlfn.IFNA( VLOOKUP($N102 &amp; IF(ISBLANK($O102),"", "-" &amp; $O102) &amp; IF(ISBLANK($P102),"", "-" &amp; $P102) &amp; IF(ISBLANK($Q102),"", "-" &amp; $Q102) &amp; IF(ISBLANK($R102),"", "-" &amp; $R102) &amp; IF(ISBLANK($S102),"", "-" &amp; $S102),TravelTime,8,FALSE), VLOOKUP($S102 &amp; IF(ISBLANK($R102),"", "-" &amp; $R102) &amp; IF(ISBLANK($Q102),"", "-" &amp; $Q102) &amp; IF(ISBLANK($P102),"", "-" &amp; $P102) &amp; IF(ISBLANK($O102),"", "-" &amp; $O102) &amp; IF(ISBLANK($N102),"", "-" &amp; $N102),TravelTime,8,FALSE)) / 1440, ""))</f>
        <v/>
      </c>
      <c r="AA102" s="59"/>
      <c r="AB102" s="52" t="str">
        <f t="shared" si="8"/>
        <v>GA04T 1397</v>
      </c>
      <c r="AC102" s="59"/>
      <c r="AD102" s="196"/>
      <c r="AE102" s="59"/>
      <c r="AF102" s="59"/>
      <c r="AG102" s="59"/>
      <c r="AH102" s="59"/>
      <c r="AI102" s="59"/>
      <c r="AJ102" s="59"/>
    </row>
    <row r="103" spans="1:36" ht="14.25" customHeight="1">
      <c r="A103" s="51"/>
      <c r="B103" s="51"/>
      <c r="C103" s="219"/>
      <c r="D103" s="53"/>
      <c r="E103" s="228"/>
      <c r="F103" s="228"/>
      <c r="G103" s="52"/>
      <c r="H103" s="52"/>
      <c r="I103" s="52"/>
      <c r="J103" s="52"/>
      <c r="K103" s="52"/>
      <c r="L103" s="60"/>
      <c r="M103" s="60"/>
      <c r="N103" s="55" t="s">
        <v>464</v>
      </c>
      <c r="O103" s="55"/>
      <c r="P103" s="55"/>
      <c r="Q103" s="55"/>
      <c r="R103" s="55"/>
      <c r="S103" s="55" t="s">
        <v>476</v>
      </c>
      <c r="T103" s="193" t="str">
        <f>_xlfn.IFNA(VLOOKUP(N103,Code2Loc,2,FALSE)
&amp; IF( OR( ISNA(O103), LEN(O103)=0), "",  "-" &amp; VLOOKUP(O103,Code2Loc,2,FALSE))
&amp; IF( OR( ISNA(P103), LEN(P103)=0), "",  "-" &amp; VLOOKUP(P103,Code2Loc,2,FALSE))
&amp; IF( OR( ISNA(Q103), LEN(Q103)=0), "",  "-" &amp; VLOOKUP(Q103,Code2Loc,2,FALSE))
&amp; IF( OR( ISNA(R103), LEN(R103)=0), "",  "-" &amp; VLOOKUP(R103,Code2Loc,2,FALSE))
&amp; IF( OR( ISNA(S103), LEN(S103)=0), "",  "-" &amp; VLOOKUP(S103,Code2Loc,2,FALSE)),"")</f>
        <v/>
      </c>
      <c r="U103" s="56">
        <v>0.79166666666666663</v>
      </c>
      <c r="V103" s="57"/>
      <c r="W103" s="57"/>
      <c r="X103" s="57"/>
      <c r="Y103" s="57"/>
      <c r="Z103" s="58" t="str">
        <f>IF(ISBLANK($U103), "", _xlfn.IFNA($U103 + _xlfn.IFNA( VLOOKUP($N103 &amp; IF(ISBLANK($O103),"", "-" &amp; $O103) &amp; IF(ISBLANK($P103),"", "-" &amp; $P103) &amp; IF(ISBLANK($Q103),"", "-" &amp; $Q103) &amp; IF(ISBLANK($R103),"", "-" &amp; $R103) &amp; IF(ISBLANK($S103),"", "-" &amp; $S103),TravelTime,8,FALSE), VLOOKUP($S103 &amp; IF(ISBLANK($R103),"", "-" &amp; $R103) &amp; IF(ISBLANK($Q103),"", "-" &amp; $Q103) &amp; IF(ISBLANK($P103),"", "-" &amp; $P103) &amp; IF(ISBLANK($O103),"", "-" &amp; $O103) &amp; IF(ISBLANK($N103),"", "-" &amp; $N103),TravelTime,8,FALSE)) / 1440, ""))</f>
        <v/>
      </c>
      <c r="AA103" s="59"/>
      <c r="AB103" s="52" t="str">
        <f t="shared" si="8"/>
        <v>GA04T 1397</v>
      </c>
      <c r="AC103" s="59"/>
      <c r="AD103" s="196"/>
      <c r="AE103" s="59"/>
      <c r="AF103" s="59"/>
      <c r="AG103" s="59"/>
      <c r="AH103" s="59"/>
      <c r="AI103" s="59"/>
      <c r="AJ103" s="59"/>
    </row>
    <row r="104" spans="1:36" ht="14.25" customHeight="1">
      <c r="A104" s="51"/>
      <c r="B104" s="51" t="s">
        <v>318</v>
      </c>
      <c r="C104" s="218" t="s">
        <v>477</v>
      </c>
      <c r="D104" s="52" t="s">
        <v>28</v>
      </c>
      <c r="E104" s="228">
        <v>43129</v>
      </c>
      <c r="F104" s="228">
        <v>44954</v>
      </c>
      <c r="G104" s="52" t="s">
        <v>478</v>
      </c>
      <c r="H104" s="52" t="s">
        <v>479</v>
      </c>
      <c r="I104" s="52"/>
      <c r="J104" s="53" t="str">
        <f>IF(ISBLANK(B104),"",VLOOKUP(B104,Permits!$F$2:$O$127,10,FALSE))</f>
        <v>GA01U 2306</v>
      </c>
      <c r="K104" s="53" t="s">
        <v>16</v>
      </c>
      <c r="L104" s="51">
        <v>27</v>
      </c>
      <c r="M104" s="60">
        <v>11</v>
      </c>
      <c r="N104" s="55" t="s">
        <v>464</v>
      </c>
      <c r="O104" s="55"/>
      <c r="P104" s="55"/>
      <c r="Q104" s="55"/>
      <c r="R104" s="55"/>
      <c r="S104" s="55" t="s">
        <v>480</v>
      </c>
      <c r="T104" s="193" t="str">
        <f>_xlfn.IFNA(VLOOKUP(N104,Code2Loc,2,FALSE)
&amp; IF( OR( ISNA(O104), LEN(O104)=0), "",  "-" &amp; VLOOKUP(O104,Code2Loc,2,FALSE))
&amp; IF( OR( ISNA(P104), LEN(P104)=0), "",  "-" &amp; VLOOKUP(P104,Code2Loc,2,FALSE))
&amp; IF( OR( ISNA(Q104), LEN(Q104)=0), "",  "-" &amp; VLOOKUP(Q104,Code2Loc,2,FALSE))
&amp; IF( OR( ISNA(R104), LEN(R104)=0), "",  "-" &amp; VLOOKUP(R104,Code2Loc,2,FALSE))
&amp; IF( OR( ISNA(S104), LEN(S104)=0), "",  "-" &amp; VLOOKUP(S104,Code2Loc,2,FALSE)),"")</f>
        <v/>
      </c>
      <c r="U104" s="56">
        <v>0.28125</v>
      </c>
      <c r="V104" s="57"/>
      <c r="W104" s="57"/>
      <c r="X104" s="57"/>
      <c r="Y104" s="57"/>
      <c r="Z104" s="58" t="str">
        <f>IF(ISBLANK($U104), "", _xlfn.IFNA($U104 + _xlfn.IFNA( VLOOKUP($N104 &amp; IF(ISBLANK($O104),"", "-" &amp; $O104) &amp; IF(ISBLANK($P104),"", "-" &amp; $P104) &amp; IF(ISBLANK($Q104),"", "-" &amp; $Q104) &amp; IF(ISBLANK($R104),"", "-" &amp; $R104) &amp; IF(ISBLANK($S104),"", "-" &amp; $S104),TravelTime,8,FALSE), VLOOKUP($S104 &amp; IF(ISBLANK($R104),"", "-" &amp; $R104) &amp; IF(ISBLANK($Q104),"", "-" &amp; $Q104) &amp; IF(ISBLANK($P104),"", "-" &amp; $P104) &amp; IF(ISBLANK($O104),"", "-" &amp; $O104) &amp; IF(ISBLANK($N104),"", "-" &amp; $N104),TravelTime,8,FALSE)) / 1440, ""))</f>
        <v/>
      </c>
      <c r="AA104" s="59"/>
      <c r="AB104" s="53" t="str">
        <f>IF(AND(LEN(J104)&lt;&gt;0,LEN(B104)&lt;&gt;0),J104,#REF!)</f>
        <v>GA01U 2306</v>
      </c>
      <c r="AC104" s="59"/>
      <c r="AD104" s="196"/>
      <c r="AE104" s="59"/>
      <c r="AF104" s="59"/>
      <c r="AG104" s="59"/>
      <c r="AH104" s="59"/>
      <c r="AI104" s="59"/>
      <c r="AJ104" s="59"/>
    </row>
    <row r="105" spans="1:36" ht="14.25" customHeight="1">
      <c r="A105" s="51"/>
      <c r="B105" s="51"/>
      <c r="C105" s="219"/>
      <c r="D105" s="53"/>
      <c r="E105" s="228"/>
      <c r="F105" s="228"/>
      <c r="G105" s="52"/>
      <c r="H105" s="52"/>
      <c r="I105" s="52"/>
      <c r="J105" s="52"/>
      <c r="K105" s="52"/>
      <c r="L105" s="60"/>
      <c r="M105" s="60"/>
      <c r="N105" s="55" t="s">
        <v>480</v>
      </c>
      <c r="O105" s="55"/>
      <c r="P105" s="55"/>
      <c r="Q105" s="55"/>
      <c r="R105" s="55"/>
      <c r="S105" s="55" t="s">
        <v>464</v>
      </c>
      <c r="T105" s="193" t="str">
        <f>_xlfn.IFNA(VLOOKUP(N105,Code2Loc,2,FALSE)
&amp; IF( OR( ISNA(O105), LEN(O105)=0), "",  "-" &amp; VLOOKUP(O105,Code2Loc,2,FALSE))
&amp; IF( OR( ISNA(P105), LEN(P105)=0), "",  "-" &amp; VLOOKUP(P105,Code2Loc,2,FALSE))
&amp; IF( OR( ISNA(Q105), LEN(Q105)=0), "",  "-" &amp; VLOOKUP(Q105,Code2Loc,2,FALSE))
&amp; IF( OR( ISNA(R105), LEN(R105)=0), "",  "-" &amp; VLOOKUP(R105,Code2Loc,2,FALSE))
&amp; IF( OR( ISNA(S105), LEN(S105)=0), "",  "-" &amp; VLOOKUP(S105,Code2Loc,2,FALSE)),"")</f>
        <v/>
      </c>
      <c r="U105" s="56">
        <v>0.3125</v>
      </c>
      <c r="V105" s="57"/>
      <c r="W105" s="57"/>
      <c r="X105" s="57"/>
      <c r="Y105" s="57"/>
      <c r="Z105" s="58" t="str">
        <f>IF(ISBLANK($U105), "", _xlfn.IFNA($U105 + _xlfn.IFNA( VLOOKUP($N105 &amp; IF(ISBLANK($O105),"", "-" &amp; $O105) &amp; IF(ISBLANK($P105),"", "-" &amp; $P105) &amp; IF(ISBLANK($Q105),"", "-" &amp; $Q105) &amp; IF(ISBLANK($R105),"", "-" &amp; $R105) &amp; IF(ISBLANK($S105),"", "-" &amp; $S105),TravelTime,8,FALSE), VLOOKUP($S105 &amp; IF(ISBLANK($R105),"", "-" &amp; $R105) &amp; IF(ISBLANK($Q105),"", "-" &amp; $Q105) &amp; IF(ISBLANK($P105),"", "-" &amp; $P105) &amp; IF(ISBLANK($O105),"", "-" &amp; $O105) &amp; IF(ISBLANK($N105),"", "-" &amp; $N105),TravelTime,8,FALSE)) / 1440, ""))</f>
        <v/>
      </c>
      <c r="AA105" s="59"/>
      <c r="AB105" s="53" t="str">
        <f t="shared" ref="AB105:AB117" si="9">IF(AND(LEN(J105)&lt;&gt;0,LEN(B105)&lt;&gt;0),J105,AB104)</f>
        <v>GA01U 2306</v>
      </c>
      <c r="AC105" s="59"/>
      <c r="AD105" s="196"/>
      <c r="AE105" s="59"/>
      <c r="AF105" s="59"/>
      <c r="AG105" s="59"/>
      <c r="AH105" s="59"/>
      <c r="AI105" s="59"/>
      <c r="AJ105" s="59"/>
    </row>
    <row r="106" spans="1:36" ht="14.25" customHeight="1">
      <c r="A106" s="51"/>
      <c r="B106" s="51"/>
      <c r="C106" s="219"/>
      <c r="D106" s="53"/>
      <c r="E106" s="228"/>
      <c r="F106" s="228"/>
      <c r="G106" s="52"/>
      <c r="H106" s="52"/>
      <c r="I106" s="52"/>
      <c r="J106" s="52"/>
      <c r="K106" s="52"/>
      <c r="L106" s="60"/>
      <c r="M106" s="60"/>
      <c r="N106" s="55" t="s">
        <v>464</v>
      </c>
      <c r="O106" s="55"/>
      <c r="P106" s="55"/>
      <c r="Q106" s="55"/>
      <c r="R106" s="55"/>
      <c r="S106" s="55" t="s">
        <v>480</v>
      </c>
      <c r="T106" s="193" t="str">
        <f>_xlfn.IFNA(VLOOKUP(N106,Code2Loc,2,FALSE)
&amp; IF( OR( ISNA(O106), LEN(O106)=0), "",  "-" &amp; VLOOKUP(O106,Code2Loc,2,FALSE))
&amp; IF( OR( ISNA(P106), LEN(P106)=0), "",  "-" &amp; VLOOKUP(P106,Code2Loc,2,FALSE))
&amp; IF( OR( ISNA(Q106), LEN(Q106)=0), "",  "-" &amp; VLOOKUP(Q106,Code2Loc,2,FALSE))
&amp; IF( OR( ISNA(R106), LEN(R106)=0), "",  "-" &amp; VLOOKUP(R106,Code2Loc,2,FALSE))
&amp; IF( OR( ISNA(S106), LEN(S106)=0), "",  "-" &amp; VLOOKUP(S106,Code2Loc,2,FALSE)),"")</f>
        <v/>
      </c>
      <c r="U106" s="56">
        <v>0.34722222222222227</v>
      </c>
      <c r="V106" s="57"/>
      <c r="W106" s="57"/>
      <c r="X106" s="57"/>
      <c r="Y106" s="57"/>
      <c r="Z106" s="58" t="str">
        <f>IF(ISBLANK($U106), "", _xlfn.IFNA($U106 + _xlfn.IFNA( VLOOKUP($N106 &amp; IF(ISBLANK($O106),"", "-" &amp; $O106) &amp; IF(ISBLANK($P106),"", "-" &amp; $P106) &amp; IF(ISBLANK($Q106),"", "-" &amp; $Q106) &amp; IF(ISBLANK($R106),"", "-" &amp; $R106) &amp; IF(ISBLANK($S106),"", "-" &amp; $S106),TravelTime,8,FALSE), VLOOKUP($S106 &amp; IF(ISBLANK($R106),"", "-" &amp; $R106) &amp; IF(ISBLANK($Q106),"", "-" &amp; $Q106) &amp; IF(ISBLANK($P106),"", "-" &amp; $P106) &amp; IF(ISBLANK($O106),"", "-" &amp; $O106) &amp; IF(ISBLANK($N106),"", "-" &amp; $N106),TravelTime,8,FALSE)) / 1440, ""))</f>
        <v/>
      </c>
      <c r="AA106" s="59"/>
      <c r="AB106" s="53" t="str">
        <f t="shared" si="9"/>
        <v>GA01U 2306</v>
      </c>
      <c r="AC106" s="59"/>
      <c r="AD106" s="196"/>
      <c r="AE106" s="59"/>
      <c r="AF106" s="59"/>
      <c r="AG106" s="59"/>
      <c r="AH106" s="59"/>
      <c r="AI106" s="59"/>
      <c r="AJ106" s="59"/>
    </row>
    <row r="107" spans="1:36" ht="14.25" customHeight="1">
      <c r="A107" s="51"/>
      <c r="B107" s="51"/>
      <c r="C107" s="219"/>
      <c r="D107" s="53"/>
      <c r="E107" s="228"/>
      <c r="F107" s="228"/>
      <c r="G107" s="52"/>
      <c r="H107" s="52"/>
      <c r="I107" s="52"/>
      <c r="J107" s="52"/>
      <c r="K107" s="52"/>
      <c r="L107" s="60"/>
      <c r="M107" s="60"/>
      <c r="N107" s="55" t="s">
        <v>480</v>
      </c>
      <c r="O107" s="55"/>
      <c r="P107" s="55"/>
      <c r="Q107" s="55"/>
      <c r="R107" s="55"/>
      <c r="S107" s="55" t="s">
        <v>464</v>
      </c>
      <c r="T107" s="193" t="str">
        <f>_xlfn.IFNA(VLOOKUP(N107,Code2Loc,2,FALSE)
&amp; IF( OR( ISNA(O107), LEN(O107)=0), "",  "-" &amp; VLOOKUP(O107,Code2Loc,2,FALSE))
&amp; IF( OR( ISNA(P107), LEN(P107)=0), "",  "-" &amp; VLOOKUP(P107,Code2Loc,2,FALSE))
&amp; IF( OR( ISNA(Q107), LEN(Q107)=0), "",  "-" &amp; VLOOKUP(Q107,Code2Loc,2,FALSE))
&amp; IF( OR( ISNA(R107), LEN(R107)=0), "",  "-" &amp; VLOOKUP(R107,Code2Loc,2,FALSE))
&amp; IF( OR( ISNA(S107), LEN(S107)=0), "",  "-" &amp; VLOOKUP(S107,Code2Loc,2,FALSE)),"")</f>
        <v/>
      </c>
      <c r="U107" s="56">
        <v>0.36805555555555558</v>
      </c>
      <c r="V107" s="57"/>
      <c r="W107" s="57"/>
      <c r="X107" s="57"/>
      <c r="Y107" s="57"/>
      <c r="Z107" s="58" t="str">
        <f>IF(ISBLANK($U107), "", _xlfn.IFNA($U107 + _xlfn.IFNA( VLOOKUP($N107 &amp; IF(ISBLANK($O107),"", "-" &amp; $O107) &amp; IF(ISBLANK($P107),"", "-" &amp; $P107) &amp; IF(ISBLANK($Q107),"", "-" &amp; $Q107) &amp; IF(ISBLANK($R107),"", "-" &amp; $R107) &amp; IF(ISBLANK($S107),"", "-" &amp; $S107),TravelTime,8,FALSE), VLOOKUP($S107 &amp; IF(ISBLANK($R107),"", "-" &amp; $R107) &amp; IF(ISBLANK($Q107),"", "-" &amp; $Q107) &amp; IF(ISBLANK($P107),"", "-" &amp; $P107) &amp; IF(ISBLANK($O107),"", "-" &amp; $O107) &amp; IF(ISBLANK($N107),"", "-" &amp; $N107),TravelTime,8,FALSE)) / 1440, ""))</f>
        <v/>
      </c>
      <c r="AA107" s="59"/>
      <c r="AB107" s="53" t="str">
        <f t="shared" si="9"/>
        <v>GA01U 2306</v>
      </c>
      <c r="AC107" s="59"/>
      <c r="AD107" s="196"/>
      <c r="AE107" s="59"/>
      <c r="AF107" s="59"/>
      <c r="AG107" s="59"/>
      <c r="AH107" s="59"/>
      <c r="AI107" s="59"/>
      <c r="AJ107" s="59"/>
    </row>
    <row r="108" spans="1:36" ht="14.25" customHeight="1">
      <c r="A108" s="51"/>
      <c r="B108" s="51"/>
      <c r="C108" s="219"/>
      <c r="D108" s="53"/>
      <c r="E108" s="228"/>
      <c r="F108" s="228"/>
      <c r="G108" s="52"/>
      <c r="H108" s="52"/>
      <c r="I108" s="52"/>
      <c r="J108" s="52"/>
      <c r="K108" s="52"/>
      <c r="L108" s="60"/>
      <c r="M108" s="60"/>
      <c r="N108" s="55" t="s">
        <v>464</v>
      </c>
      <c r="O108" s="55"/>
      <c r="P108" s="55"/>
      <c r="Q108" s="55"/>
      <c r="R108" s="55"/>
      <c r="S108" s="55" t="s">
        <v>480</v>
      </c>
      <c r="T108" s="193" t="str">
        <f>_xlfn.IFNA(VLOOKUP(N108,Code2Loc,2,FALSE)
&amp; IF( OR( ISNA(O108), LEN(O108)=0), "",  "-" &amp; VLOOKUP(O108,Code2Loc,2,FALSE))
&amp; IF( OR( ISNA(P108), LEN(P108)=0), "",  "-" &amp; VLOOKUP(P108,Code2Loc,2,FALSE))
&amp; IF( OR( ISNA(Q108), LEN(Q108)=0), "",  "-" &amp; VLOOKUP(Q108,Code2Loc,2,FALSE))
&amp; IF( OR( ISNA(R108), LEN(R108)=0), "",  "-" &amp; VLOOKUP(R108,Code2Loc,2,FALSE))
&amp; IF( OR( ISNA(S108), LEN(S108)=0), "",  "-" &amp; VLOOKUP(S108,Code2Loc,2,FALSE)),"")</f>
        <v/>
      </c>
      <c r="U108" s="56">
        <v>0.42708333333333331</v>
      </c>
      <c r="V108" s="57"/>
      <c r="W108" s="57"/>
      <c r="X108" s="57"/>
      <c r="Y108" s="57"/>
      <c r="Z108" s="58" t="str">
        <f>IF(ISBLANK($U108), "", _xlfn.IFNA($U108 + _xlfn.IFNA( VLOOKUP($N108 &amp; IF(ISBLANK($O108),"", "-" &amp; $O108) &amp; IF(ISBLANK($P108),"", "-" &amp; $P108) &amp; IF(ISBLANK($Q108),"", "-" &amp; $Q108) &amp; IF(ISBLANK($R108),"", "-" &amp; $R108) &amp; IF(ISBLANK($S108),"", "-" &amp; $S108),TravelTime,8,FALSE), VLOOKUP($S108 &amp; IF(ISBLANK($R108),"", "-" &amp; $R108) &amp; IF(ISBLANK($Q108),"", "-" &amp; $Q108) &amp; IF(ISBLANK($P108),"", "-" &amp; $P108) &amp; IF(ISBLANK($O108),"", "-" &amp; $O108) &amp; IF(ISBLANK($N108),"", "-" &amp; $N108),TravelTime,8,FALSE)) / 1440, ""))</f>
        <v/>
      </c>
      <c r="AA108" s="59"/>
      <c r="AB108" s="53" t="str">
        <f t="shared" si="9"/>
        <v>GA01U 2306</v>
      </c>
      <c r="AC108" s="59"/>
      <c r="AD108" s="196"/>
      <c r="AE108" s="59"/>
      <c r="AF108" s="59"/>
      <c r="AG108" s="59"/>
      <c r="AH108" s="59"/>
      <c r="AI108" s="59"/>
      <c r="AJ108" s="59"/>
    </row>
    <row r="109" spans="1:36" ht="14.25" customHeight="1">
      <c r="A109" s="51"/>
      <c r="B109" s="51"/>
      <c r="C109" s="219"/>
      <c r="D109" s="53"/>
      <c r="E109" s="228"/>
      <c r="F109" s="228"/>
      <c r="G109" s="52"/>
      <c r="H109" s="52"/>
      <c r="I109" s="52"/>
      <c r="J109" s="52"/>
      <c r="K109" s="52"/>
      <c r="L109" s="60"/>
      <c r="M109" s="60"/>
      <c r="N109" s="55" t="s">
        <v>480</v>
      </c>
      <c r="O109" s="55"/>
      <c r="P109" s="55"/>
      <c r="Q109" s="55"/>
      <c r="R109" s="55"/>
      <c r="S109" s="55" t="s">
        <v>464</v>
      </c>
      <c r="T109" s="193" t="str">
        <f>_xlfn.IFNA(VLOOKUP(N109,Code2Loc,2,FALSE)
&amp; IF( OR( ISNA(O109), LEN(O109)=0), "",  "-" &amp; VLOOKUP(O109,Code2Loc,2,FALSE))
&amp; IF( OR( ISNA(P109), LEN(P109)=0), "",  "-" &amp; VLOOKUP(P109,Code2Loc,2,FALSE))
&amp; IF( OR( ISNA(Q109), LEN(Q109)=0), "",  "-" &amp; VLOOKUP(Q109,Code2Loc,2,FALSE))
&amp; IF( OR( ISNA(R109), LEN(R109)=0), "",  "-" &amp; VLOOKUP(R109,Code2Loc,2,FALSE))
&amp; IF( OR( ISNA(S109), LEN(S109)=0), "",  "-" &amp; VLOOKUP(S109,Code2Loc,2,FALSE)),"")</f>
        <v/>
      </c>
      <c r="U109" s="56">
        <v>0.47222222222222227</v>
      </c>
      <c r="V109" s="57"/>
      <c r="W109" s="57"/>
      <c r="X109" s="57"/>
      <c r="Y109" s="57"/>
      <c r="Z109" s="58" t="str">
        <f>IF(ISBLANK($U109), "", _xlfn.IFNA($U109 + _xlfn.IFNA( VLOOKUP($N109 &amp; IF(ISBLANK($O109),"", "-" &amp; $O109) &amp; IF(ISBLANK($P109),"", "-" &amp; $P109) &amp; IF(ISBLANK($Q109),"", "-" &amp; $Q109) &amp; IF(ISBLANK($R109),"", "-" &amp; $R109) &amp; IF(ISBLANK($S109),"", "-" &amp; $S109),TravelTime,8,FALSE), VLOOKUP($S109 &amp; IF(ISBLANK($R109),"", "-" &amp; $R109) &amp; IF(ISBLANK($Q109),"", "-" &amp; $Q109) &amp; IF(ISBLANK($P109),"", "-" &amp; $P109) &amp; IF(ISBLANK($O109),"", "-" &amp; $O109) &amp; IF(ISBLANK($N109),"", "-" &amp; $N109),TravelTime,8,FALSE)) / 1440, ""))</f>
        <v/>
      </c>
      <c r="AA109" s="59"/>
      <c r="AB109" s="53" t="str">
        <f t="shared" si="9"/>
        <v>GA01U 2306</v>
      </c>
      <c r="AC109" s="59"/>
      <c r="AD109" s="196"/>
      <c r="AE109" s="59"/>
      <c r="AF109" s="59"/>
      <c r="AG109" s="59"/>
      <c r="AH109" s="59"/>
      <c r="AI109" s="59"/>
      <c r="AJ109" s="59"/>
    </row>
    <row r="110" spans="1:36" ht="14.25" customHeight="1">
      <c r="A110" s="51"/>
      <c r="B110" s="51"/>
      <c r="C110" s="219"/>
      <c r="D110" s="53"/>
      <c r="E110" s="228"/>
      <c r="F110" s="228"/>
      <c r="G110" s="52"/>
      <c r="H110" s="52"/>
      <c r="I110" s="52"/>
      <c r="J110" s="52"/>
      <c r="K110" s="52"/>
      <c r="L110" s="60"/>
      <c r="M110" s="60"/>
      <c r="N110" s="55" t="s">
        <v>464</v>
      </c>
      <c r="O110" s="55"/>
      <c r="P110" s="55"/>
      <c r="Q110" s="55"/>
      <c r="R110" s="55"/>
      <c r="S110" s="55" t="s">
        <v>480</v>
      </c>
      <c r="T110" s="193" t="str">
        <f>_xlfn.IFNA(VLOOKUP(N110,Code2Loc,2,FALSE)
&amp; IF( OR( ISNA(O110), LEN(O110)=0), "",  "-" &amp; VLOOKUP(O110,Code2Loc,2,FALSE))
&amp; IF( OR( ISNA(P110), LEN(P110)=0), "",  "-" &amp; VLOOKUP(P110,Code2Loc,2,FALSE))
&amp; IF( OR( ISNA(Q110), LEN(Q110)=0), "",  "-" &amp; VLOOKUP(Q110,Code2Loc,2,FALSE))
&amp; IF( OR( ISNA(R110), LEN(R110)=0), "",  "-" &amp; VLOOKUP(R110,Code2Loc,2,FALSE))
&amp; IF( OR( ISNA(S110), LEN(S110)=0), "",  "-" &amp; VLOOKUP(S110,Code2Loc,2,FALSE)),"")</f>
        <v/>
      </c>
      <c r="U110" s="56">
        <v>0.5</v>
      </c>
      <c r="V110" s="57"/>
      <c r="W110" s="57"/>
      <c r="X110" s="57"/>
      <c r="Y110" s="57"/>
      <c r="Z110" s="58" t="str">
        <f>IF(ISBLANK($U110), "", _xlfn.IFNA($U110 + _xlfn.IFNA( VLOOKUP($N110 &amp; IF(ISBLANK($O110),"", "-" &amp; $O110) &amp; IF(ISBLANK($P110),"", "-" &amp; $P110) &amp; IF(ISBLANK($Q110),"", "-" &amp; $Q110) &amp; IF(ISBLANK($R110),"", "-" &amp; $R110) &amp; IF(ISBLANK($S110),"", "-" &amp; $S110),TravelTime,8,FALSE), VLOOKUP($S110 &amp; IF(ISBLANK($R110),"", "-" &amp; $R110) &amp; IF(ISBLANK($Q110),"", "-" &amp; $Q110) &amp; IF(ISBLANK($P110),"", "-" &amp; $P110) &amp; IF(ISBLANK($O110),"", "-" &amp; $O110) &amp; IF(ISBLANK($N110),"", "-" &amp; $N110),TravelTime,8,FALSE)) / 1440, ""))</f>
        <v/>
      </c>
      <c r="AA110" s="59"/>
      <c r="AB110" s="53" t="str">
        <f t="shared" si="9"/>
        <v>GA01U 2306</v>
      </c>
      <c r="AC110" s="59"/>
      <c r="AD110" s="196"/>
      <c r="AE110" s="59"/>
      <c r="AF110" s="59"/>
      <c r="AG110" s="59"/>
      <c r="AH110" s="59"/>
      <c r="AI110" s="59"/>
      <c r="AJ110" s="59"/>
    </row>
    <row r="111" spans="1:36" ht="14.25" customHeight="1">
      <c r="A111" s="51"/>
      <c r="B111" s="51"/>
      <c r="C111" s="219"/>
      <c r="D111" s="53"/>
      <c r="E111" s="228"/>
      <c r="F111" s="228"/>
      <c r="G111" s="52"/>
      <c r="H111" s="52"/>
      <c r="I111" s="52"/>
      <c r="J111" s="52"/>
      <c r="K111" s="52"/>
      <c r="L111" s="60"/>
      <c r="M111" s="60"/>
      <c r="N111" s="55" t="s">
        <v>480</v>
      </c>
      <c r="O111" s="55"/>
      <c r="P111" s="55"/>
      <c r="Q111" s="55"/>
      <c r="R111" s="55"/>
      <c r="S111" s="55" t="s">
        <v>464</v>
      </c>
      <c r="T111" s="193" t="str">
        <f>_xlfn.IFNA(VLOOKUP(N111,Code2Loc,2,FALSE)
&amp; IF( OR( ISNA(O111), LEN(O111)=0), "",  "-" &amp; VLOOKUP(O111,Code2Loc,2,FALSE))
&amp; IF( OR( ISNA(P111), LEN(P111)=0), "",  "-" &amp; VLOOKUP(P111,Code2Loc,2,FALSE))
&amp; IF( OR( ISNA(Q111), LEN(Q111)=0), "",  "-" &amp; VLOOKUP(Q111,Code2Loc,2,FALSE))
&amp; IF( OR( ISNA(R111), LEN(R111)=0), "",  "-" &amp; VLOOKUP(R111,Code2Loc,2,FALSE))
&amp; IF( OR( ISNA(S111), LEN(S111)=0), "",  "-" &amp; VLOOKUP(S111,Code2Loc,2,FALSE)),"")</f>
        <v/>
      </c>
      <c r="U111" s="56">
        <v>0.55555555555555558</v>
      </c>
      <c r="V111" s="57"/>
      <c r="W111" s="57"/>
      <c r="X111" s="57"/>
      <c r="Y111" s="57"/>
      <c r="Z111" s="58" t="str">
        <f>IF(ISBLANK($U111), "", _xlfn.IFNA($U111 + _xlfn.IFNA( VLOOKUP($N111 &amp; IF(ISBLANK($O111),"", "-" &amp; $O111) &amp; IF(ISBLANK($P111),"", "-" &amp; $P111) &amp; IF(ISBLANK($Q111),"", "-" &amp; $Q111) &amp; IF(ISBLANK($R111),"", "-" &amp; $R111) &amp; IF(ISBLANK($S111),"", "-" &amp; $S111),TravelTime,8,FALSE), VLOOKUP($S111 &amp; IF(ISBLANK($R111),"", "-" &amp; $R111) &amp; IF(ISBLANK($Q111),"", "-" &amp; $Q111) &amp; IF(ISBLANK($P111),"", "-" &amp; $P111) &amp; IF(ISBLANK($O111),"", "-" &amp; $O111) &amp; IF(ISBLANK($N111),"", "-" &amp; $N111),TravelTime,8,FALSE)) / 1440, ""))</f>
        <v/>
      </c>
      <c r="AA111" s="59"/>
      <c r="AB111" s="53" t="str">
        <f t="shared" si="9"/>
        <v>GA01U 2306</v>
      </c>
      <c r="AC111" s="59"/>
      <c r="AD111" s="196"/>
      <c r="AE111" s="59"/>
      <c r="AF111" s="59"/>
      <c r="AG111" s="59"/>
      <c r="AH111" s="59"/>
      <c r="AI111" s="59"/>
      <c r="AJ111" s="59"/>
    </row>
    <row r="112" spans="1:36" ht="14.25" customHeight="1">
      <c r="A112" s="51"/>
      <c r="B112" s="51"/>
      <c r="C112" s="219"/>
      <c r="D112" s="53"/>
      <c r="E112" s="228"/>
      <c r="F112" s="228"/>
      <c r="G112" s="52"/>
      <c r="H112" s="52"/>
      <c r="I112" s="52"/>
      <c r="J112" s="52"/>
      <c r="K112" s="52"/>
      <c r="L112" s="60"/>
      <c r="M112" s="60"/>
      <c r="N112" s="55" t="s">
        <v>464</v>
      </c>
      <c r="O112" s="55"/>
      <c r="P112" s="55"/>
      <c r="Q112" s="55"/>
      <c r="R112" s="55"/>
      <c r="S112" s="55" t="s">
        <v>480</v>
      </c>
      <c r="T112" s="193" t="str">
        <f>_xlfn.IFNA(VLOOKUP(N112,Code2Loc,2,FALSE)
&amp; IF( OR( ISNA(O112), LEN(O112)=0), "",  "-" &amp; VLOOKUP(O112,Code2Loc,2,FALSE))
&amp; IF( OR( ISNA(P112), LEN(P112)=0), "",  "-" &amp; VLOOKUP(P112,Code2Loc,2,FALSE))
&amp; IF( OR( ISNA(Q112), LEN(Q112)=0), "",  "-" &amp; VLOOKUP(Q112,Code2Loc,2,FALSE))
&amp; IF( OR( ISNA(R112), LEN(R112)=0), "",  "-" &amp; VLOOKUP(R112,Code2Loc,2,FALSE))
&amp; IF( OR( ISNA(S112), LEN(S112)=0), "",  "-" &amp; VLOOKUP(S112,Code2Loc,2,FALSE)),"")</f>
        <v/>
      </c>
      <c r="U112" s="56">
        <v>0.60416666666666663</v>
      </c>
      <c r="V112" s="57"/>
      <c r="W112" s="57"/>
      <c r="X112" s="57"/>
      <c r="Y112" s="57"/>
      <c r="Z112" s="58" t="str">
        <f>IF(ISBLANK($U112), "", _xlfn.IFNA($U112 + _xlfn.IFNA( VLOOKUP($N112 &amp; IF(ISBLANK($O112),"", "-" &amp; $O112) &amp; IF(ISBLANK($P112),"", "-" &amp; $P112) &amp; IF(ISBLANK($Q112),"", "-" &amp; $Q112) &amp; IF(ISBLANK($R112),"", "-" &amp; $R112) &amp; IF(ISBLANK($S112),"", "-" &amp; $S112),TravelTime,8,FALSE), VLOOKUP($S112 &amp; IF(ISBLANK($R112),"", "-" &amp; $R112) &amp; IF(ISBLANK($Q112),"", "-" &amp; $Q112) &amp; IF(ISBLANK($P112),"", "-" &amp; $P112) &amp; IF(ISBLANK($O112),"", "-" &amp; $O112) &amp; IF(ISBLANK($N112),"", "-" &amp; $N112),TravelTime,8,FALSE)) / 1440, ""))</f>
        <v/>
      </c>
      <c r="AA112" s="59"/>
      <c r="AB112" s="53" t="str">
        <f t="shared" si="9"/>
        <v>GA01U 2306</v>
      </c>
      <c r="AC112" s="59"/>
      <c r="AD112" s="196"/>
      <c r="AE112" s="59"/>
      <c r="AF112" s="59"/>
      <c r="AG112" s="59"/>
      <c r="AH112" s="59"/>
      <c r="AI112" s="59"/>
      <c r="AJ112" s="59"/>
    </row>
    <row r="113" spans="1:36" ht="14.25" customHeight="1">
      <c r="A113" s="51"/>
      <c r="B113" s="51"/>
      <c r="C113" s="219"/>
      <c r="D113" s="53"/>
      <c r="E113" s="228"/>
      <c r="F113" s="228"/>
      <c r="G113" s="52"/>
      <c r="H113" s="52"/>
      <c r="I113" s="52"/>
      <c r="J113" s="52"/>
      <c r="K113" s="52"/>
      <c r="L113" s="60"/>
      <c r="M113" s="60"/>
      <c r="N113" s="55" t="s">
        <v>480</v>
      </c>
      <c r="O113" s="55"/>
      <c r="P113" s="55"/>
      <c r="Q113" s="55"/>
      <c r="R113" s="55"/>
      <c r="S113" s="55" t="s">
        <v>464</v>
      </c>
      <c r="T113" s="193" t="str">
        <f>_xlfn.IFNA(VLOOKUP(N113,Code2Loc,2,FALSE)
&amp; IF( OR( ISNA(O113), LEN(O113)=0), "",  "-" &amp; VLOOKUP(O113,Code2Loc,2,FALSE))
&amp; IF( OR( ISNA(P113), LEN(P113)=0), "",  "-" &amp; VLOOKUP(P113,Code2Loc,2,FALSE))
&amp; IF( OR( ISNA(Q113), LEN(Q113)=0), "",  "-" &amp; VLOOKUP(Q113,Code2Loc,2,FALSE))
&amp; IF( OR( ISNA(R113), LEN(R113)=0), "",  "-" &amp; VLOOKUP(R113,Code2Loc,2,FALSE))
&amp; IF( OR( ISNA(S113), LEN(S113)=0), "",  "-" &amp; VLOOKUP(S113,Code2Loc,2,FALSE)),"")</f>
        <v/>
      </c>
      <c r="U113" s="56">
        <v>0.625</v>
      </c>
      <c r="V113" s="57"/>
      <c r="W113" s="57"/>
      <c r="X113" s="57"/>
      <c r="Y113" s="57"/>
      <c r="Z113" s="58" t="str">
        <f>IF(ISBLANK($U113), "", _xlfn.IFNA($U113 + _xlfn.IFNA( VLOOKUP($N113 &amp; IF(ISBLANK($O113),"", "-" &amp; $O113) &amp; IF(ISBLANK($P113),"", "-" &amp; $P113) &amp; IF(ISBLANK($Q113),"", "-" &amp; $Q113) &amp; IF(ISBLANK($R113),"", "-" &amp; $R113) &amp; IF(ISBLANK($S113),"", "-" &amp; $S113),TravelTime,8,FALSE), VLOOKUP($S113 &amp; IF(ISBLANK($R113),"", "-" &amp; $R113) &amp; IF(ISBLANK($Q113),"", "-" &amp; $Q113) &amp; IF(ISBLANK($P113),"", "-" &amp; $P113) &amp; IF(ISBLANK($O113),"", "-" &amp; $O113) &amp; IF(ISBLANK($N113),"", "-" &amp; $N113),TravelTime,8,FALSE)) / 1440, ""))</f>
        <v/>
      </c>
      <c r="AA113" s="59"/>
      <c r="AB113" s="53" t="str">
        <f t="shared" si="9"/>
        <v>GA01U 2306</v>
      </c>
      <c r="AC113" s="59"/>
      <c r="AD113" s="196"/>
      <c r="AE113" s="59"/>
      <c r="AF113" s="59"/>
      <c r="AG113" s="59"/>
      <c r="AH113" s="59"/>
      <c r="AI113" s="59"/>
      <c r="AJ113" s="59"/>
    </row>
    <row r="114" spans="1:36" ht="14.25" customHeight="1">
      <c r="A114" s="51"/>
      <c r="B114" s="51"/>
      <c r="C114" s="219"/>
      <c r="D114" s="53"/>
      <c r="E114" s="228"/>
      <c r="F114" s="228"/>
      <c r="G114" s="52"/>
      <c r="H114" s="52"/>
      <c r="I114" s="52"/>
      <c r="J114" s="52"/>
      <c r="K114" s="52"/>
      <c r="L114" s="60"/>
      <c r="M114" s="60"/>
      <c r="N114" s="55" t="s">
        <v>464</v>
      </c>
      <c r="O114" s="55"/>
      <c r="P114" s="55"/>
      <c r="Q114" s="55"/>
      <c r="R114" s="55"/>
      <c r="S114" s="55" t="s">
        <v>480</v>
      </c>
      <c r="T114" s="193" t="str">
        <f>_xlfn.IFNA(VLOOKUP(N114,Code2Loc,2,FALSE)
&amp; IF( OR( ISNA(O114), LEN(O114)=0), "",  "-" &amp; VLOOKUP(O114,Code2Loc,2,FALSE))
&amp; IF( OR( ISNA(P114), LEN(P114)=0), "",  "-" &amp; VLOOKUP(P114,Code2Loc,2,FALSE))
&amp; IF( OR( ISNA(Q114), LEN(Q114)=0), "",  "-" &amp; VLOOKUP(Q114,Code2Loc,2,FALSE))
&amp; IF( OR( ISNA(R114), LEN(R114)=0), "",  "-" &amp; VLOOKUP(R114,Code2Loc,2,FALSE))
&amp; IF( OR( ISNA(S114), LEN(S114)=0), "",  "-" &amp; VLOOKUP(S114,Code2Loc,2,FALSE)),"")</f>
        <v/>
      </c>
      <c r="U114" s="56">
        <v>0.65625</v>
      </c>
      <c r="V114" s="57"/>
      <c r="W114" s="57"/>
      <c r="X114" s="57"/>
      <c r="Y114" s="57"/>
      <c r="Z114" s="58" t="str">
        <f>IF(ISBLANK($U114), "", _xlfn.IFNA($U114 + _xlfn.IFNA( VLOOKUP($N114 &amp; IF(ISBLANK($O114),"", "-" &amp; $O114) &amp; IF(ISBLANK($P114),"", "-" &amp; $P114) &amp; IF(ISBLANK($Q114),"", "-" &amp; $Q114) &amp; IF(ISBLANK($R114),"", "-" &amp; $R114) &amp; IF(ISBLANK($S114),"", "-" &amp; $S114),TravelTime,8,FALSE), VLOOKUP($S114 &amp; IF(ISBLANK($R114),"", "-" &amp; $R114) &amp; IF(ISBLANK($Q114),"", "-" &amp; $Q114) &amp; IF(ISBLANK($P114),"", "-" &amp; $P114) &amp; IF(ISBLANK($O114),"", "-" &amp; $O114) &amp; IF(ISBLANK($N114),"", "-" &amp; $N114),TravelTime,8,FALSE)) / 1440, ""))</f>
        <v/>
      </c>
      <c r="AA114" s="59"/>
      <c r="AB114" s="53" t="str">
        <f t="shared" si="9"/>
        <v>GA01U 2306</v>
      </c>
      <c r="AC114" s="59"/>
      <c r="AD114" s="196"/>
      <c r="AE114" s="59"/>
      <c r="AF114" s="59"/>
      <c r="AG114" s="59"/>
      <c r="AH114" s="59"/>
      <c r="AI114" s="59"/>
      <c r="AJ114" s="59"/>
    </row>
    <row r="115" spans="1:36" ht="14.25" customHeight="1">
      <c r="A115" s="51"/>
      <c r="B115" s="51"/>
      <c r="C115" s="219"/>
      <c r="D115" s="53"/>
      <c r="E115" s="228"/>
      <c r="F115" s="228"/>
      <c r="G115" s="52"/>
      <c r="H115" s="52"/>
      <c r="I115" s="52"/>
      <c r="J115" s="52"/>
      <c r="K115" s="52"/>
      <c r="L115" s="60"/>
      <c r="M115" s="60"/>
      <c r="N115" s="55" t="s">
        <v>480</v>
      </c>
      <c r="O115" s="55"/>
      <c r="P115" s="55"/>
      <c r="Q115" s="55"/>
      <c r="R115" s="55"/>
      <c r="S115" s="55" t="s">
        <v>464</v>
      </c>
      <c r="T115" s="193" t="str">
        <f>_xlfn.IFNA(VLOOKUP(N115,Code2Loc,2,FALSE)
&amp; IF( OR( ISNA(O115), LEN(O115)=0), "",  "-" &amp; VLOOKUP(O115,Code2Loc,2,FALSE))
&amp; IF( OR( ISNA(P115), LEN(P115)=0), "",  "-" &amp; VLOOKUP(P115,Code2Loc,2,FALSE))
&amp; IF( OR( ISNA(Q115), LEN(Q115)=0), "",  "-" &amp; VLOOKUP(Q115,Code2Loc,2,FALSE))
&amp; IF( OR( ISNA(R115), LEN(R115)=0), "",  "-" &amp; VLOOKUP(R115,Code2Loc,2,FALSE))
&amp; IF( OR( ISNA(S115), LEN(S115)=0), "",  "-" &amp; VLOOKUP(S115,Code2Loc,2,FALSE)),"")</f>
        <v/>
      </c>
      <c r="U115" s="56">
        <v>0.69444444444444453</v>
      </c>
      <c r="V115" s="57"/>
      <c r="W115" s="57"/>
      <c r="X115" s="57"/>
      <c r="Y115" s="57"/>
      <c r="Z115" s="58" t="str">
        <f>IF(ISBLANK($U115), "", _xlfn.IFNA($U115 + _xlfn.IFNA( VLOOKUP($N115 &amp; IF(ISBLANK($O115),"", "-" &amp; $O115) &amp; IF(ISBLANK($P115),"", "-" &amp; $P115) &amp; IF(ISBLANK($Q115),"", "-" &amp; $Q115) &amp; IF(ISBLANK($R115),"", "-" &amp; $R115) &amp; IF(ISBLANK($S115),"", "-" &amp; $S115),TravelTime,8,FALSE), VLOOKUP($S115 &amp; IF(ISBLANK($R115),"", "-" &amp; $R115) &amp; IF(ISBLANK($Q115),"", "-" &amp; $Q115) &amp; IF(ISBLANK($P115),"", "-" &amp; $P115) &amp; IF(ISBLANK($O115),"", "-" &amp; $O115) &amp; IF(ISBLANK($N115),"", "-" &amp; $N115),TravelTime,8,FALSE)) / 1440, ""))</f>
        <v/>
      </c>
      <c r="AA115" s="59"/>
      <c r="AB115" s="53" t="str">
        <f t="shared" si="9"/>
        <v>GA01U 2306</v>
      </c>
      <c r="AC115" s="59"/>
      <c r="AD115" s="196"/>
      <c r="AE115" s="59"/>
      <c r="AF115" s="59"/>
      <c r="AG115" s="59"/>
      <c r="AH115" s="59"/>
      <c r="AI115" s="59"/>
      <c r="AJ115" s="59"/>
    </row>
    <row r="116" spans="1:36" ht="14.25" customHeight="1">
      <c r="A116" s="59"/>
      <c r="B116" s="59"/>
      <c r="C116" s="219"/>
      <c r="D116" s="53"/>
      <c r="E116" s="228"/>
      <c r="F116" s="228"/>
      <c r="G116" s="52"/>
      <c r="H116" s="52"/>
      <c r="I116" s="52"/>
      <c r="J116" s="52"/>
      <c r="K116" s="52"/>
      <c r="L116" s="60"/>
      <c r="M116" s="60"/>
      <c r="N116" s="55" t="s">
        <v>464</v>
      </c>
      <c r="O116" s="55"/>
      <c r="P116" s="55"/>
      <c r="Q116" s="55"/>
      <c r="R116" s="55"/>
      <c r="S116" s="55" t="s">
        <v>480</v>
      </c>
      <c r="T116" s="193" t="str">
        <f>_xlfn.IFNA(VLOOKUP(N116,Code2Loc,2,FALSE)
&amp; IF( OR( ISNA(O116), LEN(O116)=0), "",  "-" &amp; VLOOKUP(O116,Code2Loc,2,FALSE))
&amp; IF( OR( ISNA(P116), LEN(P116)=0), "",  "-" &amp; VLOOKUP(P116,Code2Loc,2,FALSE))
&amp; IF( OR( ISNA(Q116), LEN(Q116)=0), "",  "-" &amp; VLOOKUP(Q116,Code2Loc,2,FALSE))
&amp; IF( OR( ISNA(R116), LEN(R116)=0), "",  "-" &amp; VLOOKUP(R116,Code2Loc,2,FALSE))
&amp; IF( OR( ISNA(S116), LEN(S116)=0), "",  "-" &amp; VLOOKUP(S116,Code2Loc,2,FALSE)),"")</f>
        <v/>
      </c>
      <c r="U116" s="56">
        <v>0.71527777777777779</v>
      </c>
      <c r="V116" s="57"/>
      <c r="W116" s="57"/>
      <c r="X116" s="57"/>
      <c r="Y116" s="57"/>
      <c r="Z116" s="58" t="str">
        <f>IF(ISBLANK($U116), "", _xlfn.IFNA($U116 + _xlfn.IFNA( VLOOKUP($N116 &amp; IF(ISBLANK($O116),"", "-" &amp; $O116) &amp; IF(ISBLANK($P116),"", "-" &amp; $P116) &amp; IF(ISBLANK($Q116),"", "-" &amp; $Q116) &amp; IF(ISBLANK($R116),"", "-" &amp; $R116) &amp; IF(ISBLANK($S116),"", "-" &amp; $S116),TravelTime,8,FALSE), VLOOKUP($S116 &amp; IF(ISBLANK($R116),"", "-" &amp; $R116) &amp; IF(ISBLANK($Q116),"", "-" &amp; $Q116) &amp; IF(ISBLANK($P116),"", "-" &amp; $P116) &amp; IF(ISBLANK($O116),"", "-" &amp; $O116) &amp; IF(ISBLANK($N116),"", "-" &amp; $N116),TravelTime,8,FALSE)) / 1440, ""))</f>
        <v/>
      </c>
      <c r="AA116" s="59"/>
      <c r="AB116" s="53" t="str">
        <f t="shared" si="9"/>
        <v>GA01U 2306</v>
      </c>
      <c r="AC116" s="59"/>
      <c r="AD116" s="196"/>
      <c r="AE116" s="59"/>
      <c r="AF116" s="59"/>
      <c r="AG116" s="59"/>
      <c r="AH116" s="59"/>
      <c r="AI116" s="59"/>
      <c r="AJ116" s="59"/>
    </row>
    <row r="117" spans="1:36" ht="14.25" customHeight="1">
      <c r="A117" s="59"/>
      <c r="B117" s="59"/>
      <c r="C117" s="219"/>
      <c r="D117" s="53"/>
      <c r="E117" s="228"/>
      <c r="F117" s="228"/>
      <c r="G117" s="52"/>
      <c r="H117" s="52"/>
      <c r="I117" s="52"/>
      <c r="J117" s="52"/>
      <c r="K117" s="52"/>
      <c r="L117" s="60"/>
      <c r="M117" s="60"/>
      <c r="N117" s="55" t="s">
        <v>480</v>
      </c>
      <c r="O117" s="55"/>
      <c r="P117" s="55"/>
      <c r="Q117" s="55"/>
      <c r="R117" s="55"/>
      <c r="S117" s="55" t="s">
        <v>464</v>
      </c>
      <c r="T117" s="193" t="str">
        <f>_xlfn.IFNA(VLOOKUP(N117,Code2Loc,2,FALSE)
&amp; IF( OR( ISNA(O117), LEN(O117)=0), "",  "-" &amp; VLOOKUP(O117,Code2Loc,2,FALSE))
&amp; IF( OR( ISNA(P117), LEN(P117)=0), "",  "-" &amp; VLOOKUP(P117,Code2Loc,2,FALSE))
&amp; IF( OR( ISNA(Q117), LEN(Q117)=0), "",  "-" &amp; VLOOKUP(Q117,Code2Loc,2,FALSE))
&amp; IF( OR( ISNA(R117), LEN(R117)=0), "",  "-" &amp; VLOOKUP(R117,Code2Loc,2,FALSE))
&amp; IF( OR( ISNA(S117), LEN(S117)=0), "",  "-" &amp; VLOOKUP(S117,Code2Loc,2,FALSE)),"")</f>
        <v/>
      </c>
      <c r="U117" s="56">
        <v>0.75</v>
      </c>
      <c r="V117" s="57"/>
      <c r="W117" s="57"/>
      <c r="X117" s="57"/>
      <c r="Y117" s="57"/>
      <c r="Z117" s="58" t="str">
        <f>IF(ISBLANK($U117), "", _xlfn.IFNA($U117 + _xlfn.IFNA( VLOOKUP($N117 &amp; IF(ISBLANK($O117),"", "-" &amp; $O117) &amp; IF(ISBLANK($P117),"", "-" &amp; $P117) &amp; IF(ISBLANK($Q117),"", "-" &amp; $Q117) &amp; IF(ISBLANK($R117),"", "-" &amp; $R117) &amp; IF(ISBLANK($S117),"", "-" &amp; $S117),TravelTime,8,FALSE), VLOOKUP($S117 &amp; IF(ISBLANK($R117),"", "-" &amp; $R117) &amp; IF(ISBLANK($Q117),"", "-" &amp; $Q117) &amp; IF(ISBLANK($P117),"", "-" &amp; $P117) &amp; IF(ISBLANK($O117),"", "-" &amp; $O117) &amp; IF(ISBLANK($N117),"", "-" &amp; $N117),TravelTime,8,FALSE)) / 1440, ""))</f>
        <v/>
      </c>
      <c r="AA117" s="59"/>
      <c r="AB117" s="53" t="str">
        <f t="shared" si="9"/>
        <v>GA01U 2306</v>
      </c>
      <c r="AC117" s="59"/>
      <c r="AD117" s="196"/>
      <c r="AE117" s="59"/>
      <c r="AF117" s="59"/>
      <c r="AG117" s="59"/>
      <c r="AH117" s="59"/>
      <c r="AI117" s="59"/>
      <c r="AJ117" s="59"/>
    </row>
    <row r="118" spans="1:36" ht="14.25" customHeight="1">
      <c r="A118" s="51"/>
      <c r="B118" s="51" t="s">
        <v>239</v>
      </c>
      <c r="C118" s="218" t="s">
        <v>481</v>
      </c>
      <c r="D118" s="52" t="s">
        <v>28</v>
      </c>
      <c r="E118" s="228">
        <v>43341</v>
      </c>
      <c r="F118" s="228">
        <v>45166</v>
      </c>
      <c r="G118" s="52" t="s">
        <v>482</v>
      </c>
      <c r="H118" s="52" t="s">
        <v>483</v>
      </c>
      <c r="I118" s="52"/>
      <c r="J118" s="52" t="str">
        <f>IF(ISBLANK(B118),"",VLOOKUP(B118,Permits!$F$2:$O$127,10,FALSE))</f>
        <v>GA04T 2308</v>
      </c>
      <c r="K118" s="53" t="s">
        <v>16</v>
      </c>
      <c r="L118" s="51">
        <v>28</v>
      </c>
      <c r="M118" s="60">
        <v>11</v>
      </c>
      <c r="N118" s="55" t="s">
        <v>484</v>
      </c>
      <c r="O118" s="55"/>
      <c r="P118" s="55"/>
      <c r="Q118" s="55"/>
      <c r="R118" s="55"/>
      <c r="S118" s="55" t="s">
        <v>459</v>
      </c>
      <c r="T118" s="193" t="str">
        <f>_xlfn.IFNA(VLOOKUP(N118,Code2Loc,2,FALSE)
&amp; IF( OR( ISNA(O118), LEN(O118)=0), "",  "-" &amp; VLOOKUP(O118,Code2Loc,2,FALSE))
&amp; IF( OR( ISNA(P118), LEN(P118)=0), "",  "-" &amp; VLOOKUP(P118,Code2Loc,2,FALSE))
&amp; IF( OR( ISNA(Q118), LEN(Q118)=0), "",  "-" &amp; VLOOKUP(Q118,Code2Loc,2,FALSE))
&amp; IF( OR( ISNA(R118), LEN(R118)=0), "",  "-" &amp; VLOOKUP(R118,Code2Loc,2,FALSE))
&amp; IF( OR( ISNA(S118), LEN(S118)=0), "",  "-" &amp; VLOOKUP(S118,Code2Loc,2,FALSE)),"")</f>
        <v/>
      </c>
      <c r="U118" s="56">
        <v>0.33680555555555558</v>
      </c>
      <c r="V118" s="57"/>
      <c r="W118" s="57"/>
      <c r="X118" s="57"/>
      <c r="Y118" s="57"/>
      <c r="Z118" s="58" t="str">
        <f>IF(ISBLANK($U118), "", _xlfn.IFNA($U118 + _xlfn.IFNA( VLOOKUP($N118 &amp; IF(ISBLANK($O118),"", "-" &amp; $O118) &amp; IF(ISBLANK($P118),"", "-" &amp; $P118) &amp; IF(ISBLANK($Q118),"", "-" &amp; $Q118) &amp; IF(ISBLANK($R118),"", "-" &amp; $R118) &amp; IF(ISBLANK($S118),"", "-" &amp; $S118),TravelTime,8,FALSE), VLOOKUP($S118 &amp; IF(ISBLANK($R118),"", "-" &amp; $R118) &amp; IF(ISBLANK($Q118),"", "-" &amp; $Q118) &amp; IF(ISBLANK($P118),"", "-" &amp; $P118) &amp; IF(ISBLANK($O118),"", "-" &amp; $O118) &amp; IF(ISBLANK($N118),"", "-" &amp; $N118),TravelTime,8,FALSE)) / 1440, ""))</f>
        <v/>
      </c>
      <c r="AA118" s="59"/>
      <c r="AB118" s="52" t="str">
        <f>IF(AND(LEN(J118)&lt;&gt;0,LEN(B118)&lt;&gt;0),J118,AB378)</f>
        <v>GA04T 2308</v>
      </c>
      <c r="AC118" s="59"/>
      <c r="AD118" s="196"/>
      <c r="AE118" s="59"/>
      <c r="AF118" s="59"/>
      <c r="AG118" s="59"/>
      <c r="AH118" s="59"/>
      <c r="AI118" s="59"/>
      <c r="AJ118" s="59"/>
    </row>
    <row r="119" spans="1:36" ht="14.25" customHeight="1">
      <c r="A119" s="51"/>
      <c r="B119" s="51"/>
      <c r="C119" s="219"/>
      <c r="D119" s="53"/>
      <c r="E119" s="228"/>
      <c r="F119" s="228"/>
      <c r="G119" s="52"/>
      <c r="H119" s="52"/>
      <c r="I119" s="52"/>
      <c r="J119" s="52"/>
      <c r="K119" s="52"/>
      <c r="L119" s="60"/>
      <c r="M119" s="60"/>
      <c r="N119" s="55" t="s">
        <v>459</v>
      </c>
      <c r="O119" s="55"/>
      <c r="P119" s="55"/>
      <c r="Q119" s="55"/>
      <c r="R119" s="55"/>
      <c r="S119" s="55" t="s">
        <v>480</v>
      </c>
      <c r="T119" s="193" t="str">
        <f>_xlfn.IFNA(VLOOKUP(N119,Code2Loc,2,FALSE)
&amp; IF( OR( ISNA(O119), LEN(O119)=0), "",  "-" &amp; VLOOKUP(O119,Code2Loc,2,FALSE))
&amp; IF( OR( ISNA(P119), LEN(P119)=0), "",  "-" &amp; VLOOKUP(P119,Code2Loc,2,FALSE))
&amp; IF( OR( ISNA(Q119), LEN(Q119)=0), "",  "-" &amp; VLOOKUP(Q119,Code2Loc,2,FALSE))
&amp; IF( OR( ISNA(R119), LEN(R119)=0), "",  "-" &amp; VLOOKUP(R119,Code2Loc,2,FALSE))
&amp; IF( OR( ISNA(S119), LEN(S119)=0), "",  "-" &amp; VLOOKUP(S119,Code2Loc,2,FALSE)),"")</f>
        <v/>
      </c>
      <c r="U119" s="56">
        <v>0.44791666666666669</v>
      </c>
      <c r="V119" s="57"/>
      <c r="W119" s="57"/>
      <c r="X119" s="57"/>
      <c r="Y119" s="57"/>
      <c r="Z119" s="58" t="str">
        <f>IF(ISBLANK($U119), "", _xlfn.IFNA($U119 + _xlfn.IFNA( VLOOKUP($N119 &amp; IF(ISBLANK($O119),"", "-" &amp; $O119) &amp; IF(ISBLANK($P119),"", "-" &amp; $P119) &amp; IF(ISBLANK($Q119),"", "-" &amp; $Q119) &amp; IF(ISBLANK($R119),"", "-" &amp; $R119) &amp; IF(ISBLANK($S119),"", "-" &amp; $S119),TravelTime,8,FALSE), VLOOKUP($S119 &amp; IF(ISBLANK($R119),"", "-" &amp; $R119) &amp; IF(ISBLANK($Q119),"", "-" &amp; $Q119) &amp; IF(ISBLANK($P119),"", "-" &amp; $P119) &amp; IF(ISBLANK($O119),"", "-" &amp; $O119) &amp; IF(ISBLANK($N119),"", "-" &amp; $N119),TravelTime,8,FALSE)) / 1440, ""))</f>
        <v/>
      </c>
      <c r="AA119" s="59"/>
      <c r="AB119" s="52" t="str">
        <f>IF(AND(LEN(J118)&lt;&gt;0,LEN(B118)&lt;&gt;0),J118,AB379)</f>
        <v>GA04T 2308</v>
      </c>
      <c r="AC119" s="59"/>
      <c r="AD119" s="196"/>
      <c r="AE119" s="59"/>
      <c r="AF119" s="59"/>
      <c r="AG119" s="59"/>
      <c r="AH119" s="59"/>
      <c r="AI119" s="59"/>
      <c r="AJ119" s="59"/>
    </row>
    <row r="120" spans="1:36" ht="15.75" customHeight="1">
      <c r="A120" s="51"/>
      <c r="B120" s="51"/>
      <c r="C120" s="219"/>
      <c r="D120" s="53"/>
      <c r="E120" s="228"/>
      <c r="F120" s="228"/>
      <c r="G120" s="52"/>
      <c r="H120" s="52"/>
      <c r="I120" s="52"/>
      <c r="J120" s="52"/>
      <c r="K120" s="52"/>
      <c r="L120" s="60"/>
      <c r="M120" s="60"/>
      <c r="N120" s="55" t="s">
        <v>480</v>
      </c>
      <c r="O120" s="55"/>
      <c r="P120" s="55"/>
      <c r="Q120" s="55"/>
      <c r="R120" s="55"/>
      <c r="S120" s="55" t="s">
        <v>485</v>
      </c>
      <c r="T120" s="193" t="str">
        <f>_xlfn.IFNA(VLOOKUP(N120,Code2Loc,2,FALSE)
&amp; IF( OR( ISNA(O120), LEN(O120)=0), "",  "-" &amp; VLOOKUP(O120,Code2Loc,2,FALSE))
&amp; IF( OR( ISNA(P120), LEN(P120)=0), "",  "-" &amp; VLOOKUP(P120,Code2Loc,2,FALSE))
&amp; IF( OR( ISNA(Q120), LEN(Q120)=0), "",  "-" &amp; VLOOKUP(Q120,Code2Loc,2,FALSE))
&amp; IF( OR( ISNA(R120), LEN(R120)=0), "",  "-" &amp; VLOOKUP(R120,Code2Loc,2,FALSE))
&amp; IF( OR( ISNA(S120), LEN(S120)=0), "",  "-" &amp; VLOOKUP(S120,Code2Loc,2,FALSE)),"")</f>
        <v/>
      </c>
      <c r="U120" s="56">
        <v>0.5</v>
      </c>
      <c r="V120" s="57"/>
      <c r="W120" s="57"/>
      <c r="X120" s="57"/>
      <c r="Y120" s="57"/>
      <c r="Z120" s="58" t="str">
        <f>IF(ISBLANK($U120), "", _xlfn.IFNA($U120 + _xlfn.IFNA( VLOOKUP($N120 &amp; IF(ISBLANK($O120),"", "-" &amp; $O120) &amp; IF(ISBLANK($P120),"", "-" &amp; $P120) &amp; IF(ISBLANK($Q120),"", "-" &amp; $Q120) &amp; IF(ISBLANK($R120),"", "-" &amp; $R120) &amp; IF(ISBLANK($S120),"", "-" &amp; $S120),TravelTime,8,FALSE), VLOOKUP($S120 &amp; IF(ISBLANK($R120),"", "-" &amp; $R120) &amp; IF(ISBLANK($Q120),"", "-" &amp; $Q120) &amp; IF(ISBLANK($P120),"", "-" &amp; $P120) &amp; IF(ISBLANK($O120),"", "-" &amp; $O120) &amp; IF(ISBLANK($N120),"", "-" &amp; $N120),TravelTime,8,FALSE)) / 1440, ""))</f>
        <v/>
      </c>
      <c r="AA120" s="59"/>
      <c r="AB120" s="52" t="str">
        <f t="shared" ref="AB120:AB122" si="10">IF(AND(LEN(J120)&lt;&gt;0,LEN(B120)&lt;&gt;0),J120,AB118)</f>
        <v>GA04T 2308</v>
      </c>
      <c r="AC120" s="59"/>
      <c r="AD120" s="196"/>
      <c r="AE120" s="59"/>
      <c r="AF120" s="59"/>
      <c r="AG120" s="59"/>
      <c r="AH120" s="59"/>
      <c r="AI120" s="59"/>
      <c r="AJ120" s="59"/>
    </row>
    <row r="121" spans="1:36" ht="15.75" customHeight="1">
      <c r="A121" s="51"/>
      <c r="B121" s="51"/>
      <c r="C121" s="219"/>
      <c r="D121" s="53"/>
      <c r="E121" s="228"/>
      <c r="F121" s="228"/>
      <c r="G121" s="52"/>
      <c r="H121" s="52"/>
      <c r="I121" s="52"/>
      <c r="J121" s="52"/>
      <c r="K121" s="52"/>
      <c r="L121" s="60"/>
      <c r="M121" s="60"/>
      <c r="N121" s="55" t="s">
        <v>485</v>
      </c>
      <c r="O121" s="55"/>
      <c r="P121" s="55"/>
      <c r="Q121" s="55"/>
      <c r="R121" s="55"/>
      <c r="S121" s="55" t="s">
        <v>486</v>
      </c>
      <c r="T121" s="193" t="str">
        <f>_xlfn.IFNA(VLOOKUP(N121,Code2Loc,2,FALSE)
&amp; IF( OR( ISNA(O121), LEN(O121)=0), "",  "-" &amp; VLOOKUP(O121,Code2Loc,2,FALSE))
&amp; IF( OR( ISNA(P121), LEN(P121)=0), "",  "-" &amp; VLOOKUP(P121,Code2Loc,2,FALSE))
&amp; IF( OR( ISNA(Q121), LEN(Q121)=0), "",  "-" &amp; VLOOKUP(Q121,Code2Loc,2,FALSE))
&amp; IF( OR( ISNA(R121), LEN(R121)=0), "",  "-" &amp; VLOOKUP(R121,Code2Loc,2,FALSE))
&amp; IF( OR( ISNA(S121), LEN(S121)=0), "",  "-" &amp; VLOOKUP(S121,Code2Loc,2,FALSE)),"")</f>
        <v/>
      </c>
      <c r="U121" s="56">
        <v>0.53472222222222221</v>
      </c>
      <c r="V121" s="57"/>
      <c r="W121" s="57"/>
      <c r="X121" s="57"/>
      <c r="Y121" s="57"/>
      <c r="Z121" s="58" t="str">
        <f>IF(ISBLANK($U121), "", _xlfn.IFNA($U121 + _xlfn.IFNA( VLOOKUP($N121 &amp; IF(ISBLANK($O121),"", "-" &amp; $O121) &amp; IF(ISBLANK($P121),"", "-" &amp; $P121) &amp; IF(ISBLANK($Q121),"", "-" &amp; $Q121) &amp; IF(ISBLANK($R121),"", "-" &amp; $R121) &amp; IF(ISBLANK($S121),"", "-" &amp; $S121),TravelTime,8,FALSE), VLOOKUP($S121 &amp; IF(ISBLANK($R121),"", "-" &amp; $R121) &amp; IF(ISBLANK($Q121),"", "-" &amp; $Q121) &amp; IF(ISBLANK($P121),"", "-" &amp; $P121) &amp; IF(ISBLANK($O121),"", "-" &amp; $O121) &amp; IF(ISBLANK($N121),"", "-" &amp; $N121),TravelTime,8,FALSE)) / 1440, ""))</f>
        <v/>
      </c>
      <c r="AA121" s="59"/>
      <c r="AB121" s="52" t="str">
        <f t="shared" si="10"/>
        <v>GA04T 2308</v>
      </c>
      <c r="AC121" s="59"/>
      <c r="AD121" s="196"/>
      <c r="AE121" s="59"/>
      <c r="AF121" s="59"/>
      <c r="AG121" s="59"/>
      <c r="AH121" s="59"/>
      <c r="AI121" s="59"/>
      <c r="AJ121" s="59"/>
    </row>
    <row r="122" spans="1:36" ht="15.75" customHeight="1">
      <c r="A122" s="51"/>
      <c r="B122" s="51"/>
      <c r="C122" s="219"/>
      <c r="D122" s="53"/>
      <c r="E122" s="228"/>
      <c r="F122" s="228"/>
      <c r="G122" s="52"/>
      <c r="H122" s="52"/>
      <c r="I122" s="52"/>
      <c r="J122" s="52"/>
      <c r="K122" s="52"/>
      <c r="L122" s="60"/>
      <c r="M122" s="60"/>
      <c r="N122" s="55" t="s">
        <v>486</v>
      </c>
      <c r="O122" s="55"/>
      <c r="P122" s="55"/>
      <c r="Q122" s="55"/>
      <c r="R122" s="55"/>
      <c r="S122" s="55" t="s">
        <v>480</v>
      </c>
      <c r="T122" s="193" t="str">
        <f>_xlfn.IFNA(VLOOKUP(N122,Code2Loc,2,FALSE)
&amp; IF( OR( ISNA(O122), LEN(O122)=0), "",  "-" &amp; VLOOKUP(O122,Code2Loc,2,FALSE))
&amp; IF( OR( ISNA(P122), LEN(P122)=0), "",  "-" &amp; VLOOKUP(P122,Code2Loc,2,FALSE))
&amp; IF( OR( ISNA(Q122), LEN(Q122)=0), "",  "-" &amp; VLOOKUP(Q122,Code2Loc,2,FALSE))
&amp; IF( OR( ISNA(R122), LEN(R122)=0), "",  "-" &amp; VLOOKUP(R122,Code2Loc,2,FALSE))
&amp; IF( OR( ISNA(S122), LEN(S122)=0), "",  "-" &amp; VLOOKUP(S122,Code2Loc,2,FALSE)),"")</f>
        <v/>
      </c>
      <c r="U122" s="56">
        <v>0.61805555555555558</v>
      </c>
      <c r="V122" s="57"/>
      <c r="W122" s="57"/>
      <c r="X122" s="57"/>
      <c r="Y122" s="57"/>
      <c r="Z122" s="58" t="str">
        <f>IF(ISBLANK($U122), "", _xlfn.IFNA($U122 + _xlfn.IFNA( VLOOKUP($N122 &amp; IF(ISBLANK($O122),"", "-" &amp; $O122) &amp; IF(ISBLANK($P122),"", "-" &amp; $P122) &amp; IF(ISBLANK($Q122),"", "-" &amp; $Q122) &amp; IF(ISBLANK($R122),"", "-" &amp; $R122) &amp; IF(ISBLANK($S122),"", "-" &amp; $S122),TravelTime,8,FALSE), VLOOKUP($S122 &amp; IF(ISBLANK($R122),"", "-" &amp; $R122) &amp; IF(ISBLANK($Q122),"", "-" &amp; $Q122) &amp; IF(ISBLANK($P122),"", "-" &amp; $P122) &amp; IF(ISBLANK($O122),"", "-" &amp; $O122) &amp; IF(ISBLANK($N122),"", "-" &amp; $N122),TravelTime,8,FALSE)) / 1440, ""))</f>
        <v/>
      </c>
      <c r="AA122" s="59"/>
      <c r="AB122" s="52" t="str">
        <f t="shared" si="10"/>
        <v>GA04T 2308</v>
      </c>
      <c r="AC122" s="59"/>
      <c r="AD122" s="196"/>
      <c r="AE122" s="59"/>
      <c r="AF122" s="59"/>
      <c r="AG122" s="59"/>
      <c r="AH122" s="59"/>
      <c r="AI122" s="59"/>
      <c r="AJ122" s="59"/>
    </row>
    <row r="123" spans="1:36" ht="14.25" customHeight="1">
      <c r="A123" s="51"/>
      <c r="B123" s="51"/>
      <c r="C123" s="219"/>
      <c r="D123" s="53"/>
      <c r="E123" s="228"/>
      <c r="F123" s="228"/>
      <c r="G123" s="52"/>
      <c r="H123" s="52"/>
      <c r="I123" s="52"/>
      <c r="J123" s="52"/>
      <c r="K123" s="52"/>
      <c r="L123" s="60"/>
      <c r="M123" s="60"/>
      <c r="N123" s="55" t="s">
        <v>480</v>
      </c>
      <c r="O123" s="55"/>
      <c r="P123" s="55"/>
      <c r="Q123" s="55"/>
      <c r="R123" s="55"/>
      <c r="S123" s="55" t="s">
        <v>486</v>
      </c>
      <c r="T123" s="193" t="str">
        <f>_xlfn.IFNA(VLOOKUP(N123,Code2Loc,2,FALSE)
&amp; IF( OR( ISNA(O123), LEN(O123)=0), "",  "-" &amp; VLOOKUP(O123,Code2Loc,2,FALSE))
&amp; IF( OR( ISNA(P123), LEN(P123)=0), "",  "-" &amp; VLOOKUP(P123,Code2Loc,2,FALSE))
&amp; IF( OR( ISNA(Q123), LEN(Q123)=0), "",  "-" &amp; VLOOKUP(Q123,Code2Loc,2,FALSE))
&amp; IF( OR( ISNA(R123), LEN(R123)=0), "",  "-" &amp; VLOOKUP(R123,Code2Loc,2,FALSE))
&amp; IF( OR( ISNA(S123), LEN(S123)=0), "",  "-" &amp; VLOOKUP(S123,Code2Loc,2,FALSE)),"")</f>
        <v/>
      </c>
      <c r="U123" s="56">
        <v>0.70138888888888884</v>
      </c>
      <c r="V123" s="57"/>
      <c r="W123" s="57"/>
      <c r="X123" s="57"/>
      <c r="Y123" s="57"/>
      <c r="Z123" s="58" t="str">
        <f>IF(ISBLANK($U123), "", _xlfn.IFNA($U123 + _xlfn.IFNA( VLOOKUP($N123 &amp; IF(ISBLANK($O123),"", "-" &amp; $O123) &amp; IF(ISBLANK($P123),"", "-" &amp; $P123) &amp; IF(ISBLANK($Q123),"", "-" &amp; $Q123) &amp; IF(ISBLANK($R123),"", "-" &amp; $R123) &amp; IF(ISBLANK($S123),"", "-" &amp; $S123),TravelTime,8,FALSE), VLOOKUP($S123 &amp; IF(ISBLANK($R123),"", "-" &amp; $R123) &amp; IF(ISBLANK($Q123),"", "-" &amp; $Q123) &amp; IF(ISBLANK($P123),"", "-" &amp; $P123) &amp; IF(ISBLANK($O123),"", "-" &amp; $O123) &amp; IF(ISBLANK($N123),"", "-" &amp; $N123),TravelTime,8,FALSE)) / 1440, ""))</f>
        <v/>
      </c>
      <c r="AA123" s="59"/>
      <c r="AB123" s="52" t="str">
        <f>IF(AND(LEN(J123)&lt;&gt;0,LEN(B123)&lt;&gt;0),J123,AB120)</f>
        <v>GA04T 2308</v>
      </c>
      <c r="AC123" s="59"/>
      <c r="AD123" s="196"/>
      <c r="AE123" s="59"/>
      <c r="AF123" s="59"/>
      <c r="AG123" s="59"/>
      <c r="AH123" s="59"/>
      <c r="AI123" s="59"/>
      <c r="AJ123" s="59"/>
    </row>
    <row r="124" spans="1:36" ht="14.25" customHeight="1">
      <c r="A124" s="51"/>
      <c r="B124" s="51"/>
      <c r="C124" s="219"/>
      <c r="D124" s="53"/>
      <c r="E124" s="228"/>
      <c r="F124" s="228"/>
      <c r="G124" s="52"/>
      <c r="H124" s="52"/>
      <c r="I124" s="52"/>
      <c r="J124" s="52"/>
      <c r="K124" s="52"/>
      <c r="L124" s="60"/>
      <c r="M124" s="60"/>
      <c r="N124" s="55" t="s">
        <v>486</v>
      </c>
      <c r="O124" s="55"/>
      <c r="P124" s="55"/>
      <c r="Q124" s="55"/>
      <c r="R124" s="55"/>
      <c r="S124" s="55" t="s">
        <v>480</v>
      </c>
      <c r="T124" s="193" t="str">
        <f>_xlfn.IFNA(VLOOKUP(N124,Code2Loc,2,FALSE)
&amp; IF( OR( ISNA(O124), LEN(O124)=0), "",  "-" &amp; VLOOKUP(O124,Code2Loc,2,FALSE))
&amp; IF( OR( ISNA(P124), LEN(P124)=0), "",  "-" &amp; VLOOKUP(P124,Code2Loc,2,FALSE))
&amp; IF( OR( ISNA(Q124), LEN(Q124)=0), "",  "-" &amp; VLOOKUP(Q124,Code2Loc,2,FALSE))
&amp; IF( OR( ISNA(R124), LEN(R124)=0), "",  "-" &amp; VLOOKUP(R124,Code2Loc,2,FALSE))
&amp; IF( OR( ISNA(S124), LEN(S124)=0), "",  "-" &amp; VLOOKUP(S124,Code2Loc,2,FALSE)),"")</f>
        <v/>
      </c>
      <c r="U124" s="56">
        <v>0.75694444444444442</v>
      </c>
      <c r="V124" s="57"/>
      <c r="W124" s="57"/>
      <c r="X124" s="57"/>
      <c r="Y124" s="57"/>
      <c r="Z124" s="58" t="str">
        <f>IF(ISBLANK($U124), "", _xlfn.IFNA($U124 + _xlfn.IFNA( VLOOKUP($N124 &amp; IF(ISBLANK($O124),"", "-" &amp; $O124) &amp; IF(ISBLANK($P124),"", "-" &amp; $P124) &amp; IF(ISBLANK($Q124),"", "-" &amp; $Q124) &amp; IF(ISBLANK($R124),"", "-" &amp; $R124) &amp; IF(ISBLANK($S124),"", "-" &amp; $S124),TravelTime,8,FALSE), VLOOKUP($S124 &amp; IF(ISBLANK($R124),"", "-" &amp; $R124) &amp; IF(ISBLANK($Q124),"", "-" &amp; $Q124) &amp; IF(ISBLANK($P124),"", "-" &amp; $P124) &amp; IF(ISBLANK($O124),"", "-" &amp; $O124) &amp; IF(ISBLANK($N124),"", "-" &amp; $N124),TravelTime,8,FALSE)) / 1440, ""))</f>
        <v/>
      </c>
      <c r="AA124" s="59"/>
      <c r="AB124" s="52" t="str">
        <f t="shared" ref="AB124:AB125" si="11">IF(AND(LEN(J124)&lt;&gt;0,LEN(B124)&lt;&gt;0),J124,AB123)</f>
        <v>GA04T 2308</v>
      </c>
      <c r="AC124" s="59"/>
      <c r="AD124" s="196"/>
      <c r="AE124" s="59"/>
      <c r="AF124" s="59"/>
      <c r="AG124" s="59"/>
      <c r="AH124" s="59"/>
      <c r="AI124" s="59"/>
      <c r="AJ124" s="59"/>
    </row>
    <row r="125" spans="1:36" ht="14.25" customHeight="1">
      <c r="A125" s="51"/>
      <c r="B125" s="51"/>
      <c r="C125" s="219"/>
      <c r="D125" s="53"/>
      <c r="E125" s="228"/>
      <c r="F125" s="228"/>
      <c r="G125" s="52"/>
      <c r="H125" s="52"/>
      <c r="I125" s="52"/>
      <c r="J125" s="52"/>
      <c r="K125" s="52"/>
      <c r="L125" s="60"/>
      <c r="M125" s="60"/>
      <c r="N125" s="55" t="s">
        <v>480</v>
      </c>
      <c r="O125" s="55"/>
      <c r="P125" s="55"/>
      <c r="Q125" s="55"/>
      <c r="R125" s="55"/>
      <c r="S125" s="55" t="s">
        <v>487</v>
      </c>
      <c r="T125" s="193" t="str">
        <f>_xlfn.IFNA(VLOOKUP(N125,Code2Loc,2,FALSE)
&amp; IF( OR( ISNA(O125), LEN(O125)=0), "",  "-" &amp; VLOOKUP(O125,Code2Loc,2,FALSE))
&amp; IF( OR( ISNA(P125), LEN(P125)=0), "",  "-" &amp; VLOOKUP(P125,Code2Loc,2,FALSE))
&amp; IF( OR( ISNA(Q125), LEN(Q125)=0), "",  "-" &amp; VLOOKUP(Q125,Code2Loc,2,FALSE))
&amp; IF( OR( ISNA(R125), LEN(R125)=0), "",  "-" &amp; VLOOKUP(R125,Code2Loc,2,FALSE))
&amp; IF( OR( ISNA(S125), LEN(S125)=0), "",  "-" &amp; VLOOKUP(S125,Code2Loc,2,FALSE)),"")</f>
        <v/>
      </c>
      <c r="U125" s="56">
        <v>0.79861111111111116</v>
      </c>
      <c r="V125" s="57"/>
      <c r="W125" s="57"/>
      <c r="X125" s="57"/>
      <c r="Y125" s="57"/>
      <c r="Z125" s="58" t="str">
        <f>IF(ISBLANK($U125), "", _xlfn.IFNA($U125 + _xlfn.IFNA( VLOOKUP($N125 &amp; IF(ISBLANK($O125),"", "-" &amp; $O125) &amp; IF(ISBLANK($P125),"", "-" &amp; $P125) &amp; IF(ISBLANK($Q125),"", "-" &amp; $Q125) &amp; IF(ISBLANK($R125),"", "-" &amp; $R125) &amp; IF(ISBLANK($S125),"", "-" &amp; $S125),TravelTime,8,FALSE), VLOOKUP($S125 &amp; IF(ISBLANK($R125),"", "-" &amp; $R125) &amp; IF(ISBLANK($Q125),"", "-" &amp; $Q125) &amp; IF(ISBLANK($P125),"", "-" &amp; $P125) &amp; IF(ISBLANK($O125),"", "-" &amp; $O125) &amp; IF(ISBLANK($N125),"", "-" &amp; $N125),TravelTime,8,FALSE)) / 1440, ""))</f>
        <v/>
      </c>
      <c r="AA125" s="59"/>
      <c r="AB125" s="52" t="str">
        <f t="shared" si="11"/>
        <v>GA04T 2308</v>
      </c>
      <c r="AC125" s="59"/>
      <c r="AD125" s="196"/>
      <c r="AE125" s="59"/>
      <c r="AF125" s="59"/>
      <c r="AG125" s="59"/>
      <c r="AH125" s="59"/>
      <c r="AI125" s="59"/>
      <c r="AJ125" s="59"/>
    </row>
    <row r="126" spans="1:36" ht="14.25" customHeight="1">
      <c r="A126" s="51"/>
      <c r="B126" s="51" t="s">
        <v>395</v>
      </c>
      <c r="C126" s="218" t="s">
        <v>477</v>
      </c>
      <c r="D126" s="52" t="s">
        <v>28</v>
      </c>
      <c r="E126" s="228">
        <v>43696</v>
      </c>
      <c r="F126" s="228">
        <v>45522</v>
      </c>
      <c r="G126" s="52" t="s">
        <v>488</v>
      </c>
      <c r="H126" s="52" t="s">
        <v>489</v>
      </c>
      <c r="I126" s="52"/>
      <c r="J126" s="52" t="str">
        <f>IF(ISBLANK(B126),"",VLOOKUP(B126,Permits!$F$2:$O$127,10,FALSE))</f>
        <v>GA01U 5034</v>
      </c>
      <c r="K126" s="53" t="s">
        <v>16</v>
      </c>
      <c r="L126" s="51">
        <v>27</v>
      </c>
      <c r="M126" s="60">
        <v>11</v>
      </c>
      <c r="N126" s="55" t="s">
        <v>464</v>
      </c>
      <c r="O126" s="55"/>
      <c r="P126" s="55"/>
      <c r="Q126" s="55"/>
      <c r="R126" s="55"/>
      <c r="S126" s="55" t="s">
        <v>480</v>
      </c>
      <c r="T126" s="193" t="str">
        <f>_xlfn.IFNA(VLOOKUP(N126,Code2Loc,2,FALSE)
&amp; IF( OR( ISNA(O126), LEN(O126)=0), "",  "-" &amp; VLOOKUP(O126,Code2Loc,2,FALSE))
&amp; IF( OR( ISNA(P126), LEN(P126)=0), "",  "-" &amp; VLOOKUP(P126,Code2Loc,2,FALSE))
&amp; IF( OR( ISNA(Q126), LEN(Q126)=0), "",  "-" &amp; VLOOKUP(Q126,Code2Loc,2,FALSE))
&amp; IF( OR( ISNA(R126), LEN(R126)=0), "",  "-" &amp; VLOOKUP(R126,Code2Loc,2,FALSE))
&amp; IF( OR( ISNA(S126), LEN(S126)=0), "",  "-" &amp; VLOOKUP(S126,Code2Loc,2,FALSE)),"")</f>
        <v/>
      </c>
      <c r="U126" s="56">
        <v>0.3125</v>
      </c>
      <c r="V126" s="57"/>
      <c r="W126" s="57"/>
      <c r="X126" s="57"/>
      <c r="Y126" s="57"/>
      <c r="Z126" s="58" t="str">
        <f>IF(ISBLANK($U126), "", _xlfn.IFNA($U126 + _xlfn.IFNA( VLOOKUP($N126 &amp; IF(ISBLANK($O126),"", "-" &amp; $O126) &amp; IF(ISBLANK($P126),"", "-" &amp; $P126) &amp; IF(ISBLANK($Q126),"", "-" &amp; $Q126) &amp; IF(ISBLANK($R126),"", "-" &amp; $R126) &amp; IF(ISBLANK($S126),"", "-" &amp; $S126),TravelTime,8,FALSE), VLOOKUP($S126 &amp; IF(ISBLANK($R126),"", "-" &amp; $R126) &amp; IF(ISBLANK($Q126),"", "-" &amp; $Q126) &amp; IF(ISBLANK($P126),"", "-" &amp; $P126) &amp; IF(ISBLANK($O126),"", "-" &amp; $O126) &amp; IF(ISBLANK($N126),"", "-" &amp; $N126),TravelTime,8,FALSE)) / 1440, ""))</f>
        <v/>
      </c>
      <c r="AA126" s="59"/>
      <c r="AB126" s="52" t="str">
        <f>IF(AND(LEN(J126)&lt;&gt;0,LEN(B126)&lt;&gt;0),J126,AB238)</f>
        <v>GA01U 5034</v>
      </c>
      <c r="AC126" s="59"/>
      <c r="AD126" s="196"/>
      <c r="AE126" s="59"/>
      <c r="AF126" s="59"/>
      <c r="AG126" s="59"/>
      <c r="AH126" s="59"/>
      <c r="AI126" s="59"/>
      <c r="AJ126" s="59"/>
    </row>
    <row r="127" spans="1:36" ht="14.25" customHeight="1">
      <c r="A127" s="51"/>
      <c r="B127" s="51"/>
      <c r="C127" s="66"/>
      <c r="D127" s="53"/>
      <c r="E127" s="228"/>
      <c r="F127" s="228"/>
      <c r="G127" s="52"/>
      <c r="H127" s="52"/>
      <c r="I127" s="52"/>
      <c r="J127" s="52"/>
      <c r="K127" s="52"/>
      <c r="L127" s="60"/>
      <c r="M127" s="60"/>
      <c r="N127" s="55" t="s">
        <v>480</v>
      </c>
      <c r="O127" s="55"/>
      <c r="P127" s="55"/>
      <c r="Q127" s="55"/>
      <c r="R127" s="55"/>
      <c r="S127" s="55" t="s">
        <v>490</v>
      </c>
      <c r="T127" s="193" t="str">
        <f>_xlfn.IFNA(VLOOKUP(N127,Code2Loc,2,FALSE)
&amp; IF( OR( ISNA(O127), LEN(O127)=0), "",  "-" &amp; VLOOKUP(O127,Code2Loc,2,FALSE))
&amp; IF( OR( ISNA(P127), LEN(P127)=0), "",  "-" &amp; VLOOKUP(P127,Code2Loc,2,FALSE))
&amp; IF( OR( ISNA(Q127), LEN(Q127)=0), "",  "-" &amp; VLOOKUP(Q127,Code2Loc,2,FALSE))
&amp; IF( OR( ISNA(R127), LEN(R127)=0), "",  "-" &amp; VLOOKUP(R127,Code2Loc,2,FALSE))
&amp; IF( OR( ISNA(S127), LEN(S127)=0), "",  "-" &amp; VLOOKUP(S127,Code2Loc,2,FALSE)),"")</f>
        <v/>
      </c>
      <c r="U127" s="56">
        <v>0.35416666666666669</v>
      </c>
      <c r="V127" s="57"/>
      <c r="W127" s="57"/>
      <c r="X127" s="57"/>
      <c r="Y127" s="57"/>
      <c r="Z127" s="58" t="str">
        <f>IF(ISBLANK($U127), "", _xlfn.IFNA($U127 + _xlfn.IFNA( VLOOKUP($N127 &amp; IF(ISBLANK($O127),"", "-" &amp; $O127) &amp; IF(ISBLANK($P127),"", "-" &amp; $P127) &amp; IF(ISBLANK($Q127),"", "-" &amp; $Q127) &amp; IF(ISBLANK($R127),"", "-" &amp; $R127) &amp; IF(ISBLANK($S127),"", "-" &amp; $S127),TravelTime,8,FALSE), VLOOKUP($S127 &amp; IF(ISBLANK($R127),"", "-" &amp; $R127) &amp; IF(ISBLANK($Q127),"", "-" &amp; $Q127) &amp; IF(ISBLANK($P127),"", "-" &amp; $P127) &amp; IF(ISBLANK($O127),"", "-" &amp; $O127) &amp; IF(ISBLANK($N127),"", "-" &amp; $N127),TravelTime,8,FALSE)) / 1440, ""))</f>
        <v/>
      </c>
      <c r="AA127" s="59"/>
      <c r="AB127" s="52" t="str">
        <f t="shared" ref="AB127:AB139" si="12">IF(AND(LEN(J127)&lt;&gt;0,LEN(B127)&lt;&gt;0),J127,AB126)</f>
        <v>GA01U 5034</v>
      </c>
      <c r="AC127" s="59"/>
      <c r="AD127" s="196"/>
      <c r="AE127" s="59"/>
      <c r="AF127" s="59"/>
      <c r="AG127" s="59"/>
      <c r="AH127" s="59"/>
      <c r="AI127" s="59"/>
      <c r="AJ127" s="59"/>
    </row>
    <row r="128" spans="1:36" ht="14.25" customHeight="1">
      <c r="A128" s="51"/>
      <c r="B128" s="51"/>
      <c r="C128" s="219"/>
      <c r="D128" s="53"/>
      <c r="E128" s="228"/>
      <c r="F128" s="228"/>
      <c r="G128" s="52"/>
      <c r="H128" s="52"/>
      <c r="I128" s="52"/>
      <c r="J128" s="52"/>
      <c r="K128" s="52"/>
      <c r="L128" s="60"/>
      <c r="M128" s="60"/>
      <c r="N128" s="55" t="s">
        <v>490</v>
      </c>
      <c r="O128" s="55"/>
      <c r="P128" s="55"/>
      <c r="Q128" s="55"/>
      <c r="R128" s="55"/>
      <c r="S128" s="55" t="s">
        <v>480</v>
      </c>
      <c r="T128" s="193" t="str">
        <f>_xlfn.IFNA(VLOOKUP(N128,Code2Loc,2,FALSE)
&amp; IF( OR( ISNA(O128), LEN(O128)=0), "",  "-" &amp; VLOOKUP(O128,Code2Loc,2,FALSE))
&amp; IF( OR( ISNA(P128), LEN(P128)=0), "",  "-" &amp; VLOOKUP(P128,Code2Loc,2,FALSE))
&amp; IF( OR( ISNA(Q128), LEN(Q128)=0), "",  "-" &amp; VLOOKUP(Q128,Code2Loc,2,FALSE))
&amp; IF( OR( ISNA(R128), LEN(R128)=0), "",  "-" &amp; VLOOKUP(R128,Code2Loc,2,FALSE))
&amp; IF( OR( ISNA(S128), LEN(S128)=0), "",  "-" &amp; VLOOKUP(S128,Code2Loc,2,FALSE)),"")</f>
        <v/>
      </c>
      <c r="U128" s="56">
        <v>0.375</v>
      </c>
      <c r="V128" s="57"/>
      <c r="W128" s="57"/>
      <c r="X128" s="57"/>
      <c r="Y128" s="57"/>
      <c r="Z128" s="58" t="str">
        <f>IF(ISBLANK($U128), "", _xlfn.IFNA($U128 + _xlfn.IFNA( VLOOKUP($N128 &amp; IF(ISBLANK($O128),"", "-" &amp; $O128) &amp; IF(ISBLANK($P128),"", "-" &amp; $P128) &amp; IF(ISBLANK($Q128),"", "-" &amp; $Q128) &amp; IF(ISBLANK($R128),"", "-" &amp; $R128) &amp; IF(ISBLANK($S128),"", "-" &amp; $S128),TravelTime,8,FALSE), VLOOKUP($S128 &amp; IF(ISBLANK($R128),"", "-" &amp; $R128) &amp; IF(ISBLANK($Q128),"", "-" &amp; $Q128) &amp; IF(ISBLANK($P128),"", "-" &amp; $P128) &amp; IF(ISBLANK($O128),"", "-" &amp; $O128) &amp; IF(ISBLANK($N128),"", "-" &amp; $N128),TravelTime,8,FALSE)) / 1440, ""))</f>
        <v/>
      </c>
      <c r="AA128" s="59"/>
      <c r="AB128" s="52" t="str">
        <f t="shared" si="12"/>
        <v>GA01U 5034</v>
      </c>
      <c r="AC128" s="59"/>
      <c r="AD128" s="196"/>
      <c r="AE128" s="59"/>
      <c r="AF128" s="59"/>
      <c r="AG128" s="59"/>
      <c r="AH128" s="59"/>
      <c r="AI128" s="59"/>
      <c r="AJ128" s="59"/>
    </row>
    <row r="129" spans="1:36" ht="14.25" customHeight="1">
      <c r="A129" s="51"/>
      <c r="B129" s="51"/>
      <c r="C129" s="219"/>
      <c r="D129" s="53"/>
      <c r="E129" s="228"/>
      <c r="F129" s="228"/>
      <c r="G129" s="52"/>
      <c r="H129" s="52"/>
      <c r="I129" s="52"/>
      <c r="J129" s="52"/>
      <c r="K129" s="52"/>
      <c r="L129" s="60"/>
      <c r="M129" s="60"/>
      <c r="N129" s="55" t="s">
        <v>480</v>
      </c>
      <c r="O129" s="55"/>
      <c r="P129" s="55"/>
      <c r="Q129" s="55"/>
      <c r="R129" s="55"/>
      <c r="S129" s="55" t="s">
        <v>464</v>
      </c>
      <c r="T129" s="193" t="str">
        <f>_xlfn.IFNA(VLOOKUP(N129,Code2Loc,2,FALSE)
&amp; IF( OR( ISNA(O129), LEN(O129)=0), "",  "-" &amp; VLOOKUP(O129,Code2Loc,2,FALSE))
&amp; IF( OR( ISNA(P129), LEN(P129)=0), "",  "-" &amp; VLOOKUP(P129,Code2Loc,2,FALSE))
&amp; IF( OR( ISNA(Q129), LEN(Q129)=0), "",  "-" &amp; VLOOKUP(Q129,Code2Loc,2,FALSE))
&amp; IF( OR( ISNA(R129), LEN(R129)=0), "",  "-" &amp; VLOOKUP(R129,Code2Loc,2,FALSE))
&amp; IF( OR( ISNA(S129), LEN(S129)=0), "",  "-" &amp; VLOOKUP(S129,Code2Loc,2,FALSE)),"")</f>
        <v/>
      </c>
      <c r="U129" s="56">
        <v>0.42708333333333331</v>
      </c>
      <c r="V129" s="57"/>
      <c r="W129" s="57"/>
      <c r="X129" s="57"/>
      <c r="Y129" s="57"/>
      <c r="Z129" s="58" t="str">
        <f>IF(ISBLANK($U129), "", _xlfn.IFNA($U129 + _xlfn.IFNA( VLOOKUP($N129 &amp; IF(ISBLANK($O129),"", "-" &amp; $O129) &amp; IF(ISBLANK($P129),"", "-" &amp; $P129) &amp; IF(ISBLANK($Q129),"", "-" &amp; $Q129) &amp; IF(ISBLANK($R129),"", "-" &amp; $R129) &amp; IF(ISBLANK($S129),"", "-" &amp; $S129),TravelTime,8,FALSE), VLOOKUP($S129 &amp; IF(ISBLANK($R129),"", "-" &amp; $R129) &amp; IF(ISBLANK($Q129),"", "-" &amp; $Q129) &amp; IF(ISBLANK($P129),"", "-" &amp; $P129) &amp; IF(ISBLANK($O129),"", "-" &amp; $O129) &amp; IF(ISBLANK($N129),"", "-" &amp; $N129),TravelTime,8,FALSE)) / 1440, ""))</f>
        <v/>
      </c>
      <c r="AA129" s="59"/>
      <c r="AB129" s="52" t="str">
        <f t="shared" si="12"/>
        <v>GA01U 5034</v>
      </c>
      <c r="AC129" s="59"/>
      <c r="AD129" s="196"/>
      <c r="AE129" s="59"/>
      <c r="AF129" s="59"/>
      <c r="AG129" s="59"/>
      <c r="AH129" s="59"/>
      <c r="AI129" s="59"/>
      <c r="AJ129" s="59"/>
    </row>
    <row r="130" spans="1:36" ht="14.25" customHeight="1">
      <c r="A130" s="51"/>
      <c r="B130" s="51"/>
      <c r="C130" s="219"/>
      <c r="D130" s="53"/>
      <c r="E130" s="228"/>
      <c r="F130" s="228"/>
      <c r="G130" s="52"/>
      <c r="H130" s="52"/>
      <c r="I130" s="52"/>
      <c r="J130" s="52"/>
      <c r="K130" s="52"/>
      <c r="L130" s="60"/>
      <c r="M130" s="60"/>
      <c r="N130" s="55" t="s">
        <v>464</v>
      </c>
      <c r="O130" s="55"/>
      <c r="P130" s="55"/>
      <c r="Q130" s="55"/>
      <c r="R130" s="55"/>
      <c r="S130" s="55" t="s">
        <v>480</v>
      </c>
      <c r="T130" s="193" t="str">
        <f>_xlfn.IFNA(VLOOKUP(N130,Code2Loc,2,FALSE)
&amp; IF( OR( ISNA(O130), LEN(O130)=0), "",  "-" &amp; VLOOKUP(O130,Code2Loc,2,FALSE))
&amp; IF( OR( ISNA(P130), LEN(P130)=0), "",  "-" &amp; VLOOKUP(P130,Code2Loc,2,FALSE))
&amp; IF( OR( ISNA(Q130), LEN(Q130)=0), "",  "-" &amp; VLOOKUP(Q130,Code2Loc,2,FALSE))
&amp; IF( OR( ISNA(R130), LEN(R130)=0), "",  "-" &amp; VLOOKUP(R130,Code2Loc,2,FALSE))
&amp; IF( OR( ISNA(S130), LEN(S130)=0), "",  "-" &amp; VLOOKUP(S130,Code2Loc,2,FALSE)),"")</f>
        <v/>
      </c>
      <c r="U130" s="56">
        <v>0.44791666666666669</v>
      </c>
      <c r="V130" s="57"/>
      <c r="W130" s="57"/>
      <c r="X130" s="57"/>
      <c r="Y130" s="57"/>
      <c r="Z130" s="58" t="str">
        <f>IF(ISBLANK($U130), "", _xlfn.IFNA($U130 + _xlfn.IFNA( VLOOKUP($N130 &amp; IF(ISBLANK($O130),"", "-" &amp; $O130) &amp; IF(ISBLANK($P130),"", "-" &amp; $P130) &amp; IF(ISBLANK($Q130),"", "-" &amp; $Q130) &amp; IF(ISBLANK($R130),"", "-" &amp; $R130) &amp; IF(ISBLANK($S130),"", "-" &amp; $S130),TravelTime,8,FALSE), VLOOKUP($S130 &amp; IF(ISBLANK($R130),"", "-" &amp; $R130) &amp; IF(ISBLANK($Q130),"", "-" &amp; $Q130) &amp; IF(ISBLANK($P130),"", "-" &amp; $P130) &amp; IF(ISBLANK($O130),"", "-" &amp; $O130) &amp; IF(ISBLANK($N130),"", "-" &amp; $N130),TravelTime,8,FALSE)) / 1440, ""))</f>
        <v/>
      </c>
      <c r="AA130" s="59"/>
      <c r="AB130" s="52" t="str">
        <f t="shared" si="12"/>
        <v>GA01U 5034</v>
      </c>
      <c r="AC130" s="59"/>
      <c r="AD130" s="196"/>
      <c r="AE130" s="59"/>
      <c r="AF130" s="59"/>
      <c r="AG130" s="59"/>
      <c r="AH130" s="59"/>
      <c r="AI130" s="59"/>
      <c r="AJ130" s="59"/>
    </row>
    <row r="131" spans="1:36" ht="14.25" customHeight="1">
      <c r="A131" s="51"/>
      <c r="B131" s="51"/>
      <c r="C131" s="219"/>
      <c r="D131" s="53"/>
      <c r="E131" s="228"/>
      <c r="F131" s="228"/>
      <c r="G131" s="52"/>
      <c r="H131" s="52"/>
      <c r="I131" s="52"/>
      <c r="J131" s="52"/>
      <c r="K131" s="52"/>
      <c r="L131" s="60"/>
      <c r="M131" s="60"/>
      <c r="N131" s="55" t="s">
        <v>480</v>
      </c>
      <c r="O131" s="55"/>
      <c r="P131" s="55"/>
      <c r="Q131" s="55"/>
      <c r="R131" s="55"/>
      <c r="S131" s="55" t="s">
        <v>464</v>
      </c>
      <c r="T131" s="193" t="str">
        <f>_xlfn.IFNA(VLOOKUP(N131,Code2Loc,2,FALSE)
&amp; IF( OR( ISNA(O131), LEN(O131)=0), "",  "-" &amp; VLOOKUP(O131,Code2Loc,2,FALSE))
&amp; IF( OR( ISNA(P131), LEN(P131)=0), "",  "-" &amp; VLOOKUP(P131,Code2Loc,2,FALSE))
&amp; IF( OR( ISNA(Q131), LEN(Q131)=0), "",  "-" &amp; VLOOKUP(Q131,Code2Loc,2,FALSE))
&amp; IF( OR( ISNA(R131), LEN(R131)=0), "",  "-" &amp; VLOOKUP(R131,Code2Loc,2,FALSE))
&amp; IF( OR( ISNA(S131), LEN(S131)=0), "",  "-" &amp; VLOOKUP(S131,Code2Loc,2,FALSE)),"")</f>
        <v/>
      </c>
      <c r="U131" s="56">
        <v>0.48958333333333331</v>
      </c>
      <c r="V131" s="57"/>
      <c r="W131" s="57"/>
      <c r="X131" s="57"/>
      <c r="Y131" s="57"/>
      <c r="Z131" s="58" t="str">
        <f>IF(ISBLANK($U131), "", _xlfn.IFNA($U131 + _xlfn.IFNA( VLOOKUP($N131 &amp; IF(ISBLANK($O131),"", "-" &amp; $O131) &amp; IF(ISBLANK($P131),"", "-" &amp; $P131) &amp; IF(ISBLANK($Q131),"", "-" &amp; $Q131) &amp; IF(ISBLANK($R131),"", "-" &amp; $R131) &amp; IF(ISBLANK($S131),"", "-" &amp; $S131),TravelTime,8,FALSE), VLOOKUP($S131 &amp; IF(ISBLANK($R131),"", "-" &amp; $R131) &amp; IF(ISBLANK($Q131),"", "-" &amp; $Q131) &amp; IF(ISBLANK($P131),"", "-" &amp; $P131) &amp; IF(ISBLANK($O131),"", "-" &amp; $O131) &amp; IF(ISBLANK($N131),"", "-" &amp; $N131),TravelTime,8,FALSE)) / 1440, ""))</f>
        <v/>
      </c>
      <c r="AA131" s="59"/>
      <c r="AB131" s="52" t="str">
        <f t="shared" si="12"/>
        <v>GA01U 5034</v>
      </c>
      <c r="AC131" s="59"/>
      <c r="AD131" s="196"/>
      <c r="AE131" s="59"/>
      <c r="AF131" s="59"/>
      <c r="AG131" s="59"/>
      <c r="AH131" s="59"/>
      <c r="AI131" s="59"/>
      <c r="AJ131" s="59"/>
    </row>
    <row r="132" spans="1:36" ht="14.25" customHeight="1">
      <c r="A132" s="51"/>
      <c r="B132" s="51"/>
      <c r="C132" s="219"/>
      <c r="D132" s="53"/>
      <c r="E132" s="228"/>
      <c r="F132" s="228"/>
      <c r="G132" s="52"/>
      <c r="H132" s="52"/>
      <c r="I132" s="52"/>
      <c r="J132" s="52"/>
      <c r="K132" s="52"/>
      <c r="L132" s="60"/>
      <c r="M132" s="60"/>
      <c r="N132" s="55" t="s">
        <v>464</v>
      </c>
      <c r="O132" s="55"/>
      <c r="P132" s="55"/>
      <c r="Q132" s="55"/>
      <c r="R132" s="55"/>
      <c r="S132" s="55" t="s">
        <v>480</v>
      </c>
      <c r="T132" s="193" t="str">
        <f>_xlfn.IFNA(VLOOKUP(N132,Code2Loc,2,FALSE)
&amp; IF( OR( ISNA(O132), LEN(O132)=0), "",  "-" &amp; VLOOKUP(O132,Code2Loc,2,FALSE))
&amp; IF( OR( ISNA(P132), LEN(P132)=0), "",  "-" &amp; VLOOKUP(P132,Code2Loc,2,FALSE))
&amp; IF( OR( ISNA(Q132), LEN(Q132)=0), "",  "-" &amp; VLOOKUP(Q132,Code2Loc,2,FALSE))
&amp; IF( OR( ISNA(R132), LEN(R132)=0), "",  "-" &amp; VLOOKUP(R132,Code2Loc,2,FALSE))
&amp; IF( OR( ISNA(S132), LEN(S132)=0), "",  "-" &amp; VLOOKUP(S132,Code2Loc,2,FALSE)),"")</f>
        <v/>
      </c>
      <c r="U132" s="56">
        <v>0.51041666666666663</v>
      </c>
      <c r="V132" s="57"/>
      <c r="W132" s="57"/>
      <c r="X132" s="57"/>
      <c r="Y132" s="57"/>
      <c r="Z132" s="58" t="str">
        <f>IF(ISBLANK($U132), "", _xlfn.IFNA($U132 + _xlfn.IFNA( VLOOKUP($N132 &amp; IF(ISBLANK($O132),"", "-" &amp; $O132) &amp; IF(ISBLANK($P132),"", "-" &amp; $P132) &amp; IF(ISBLANK($Q132),"", "-" &amp; $Q132) &amp; IF(ISBLANK($R132),"", "-" &amp; $R132) &amp; IF(ISBLANK($S132),"", "-" &amp; $S132),TravelTime,8,FALSE), VLOOKUP($S132 &amp; IF(ISBLANK($R132),"", "-" &amp; $R132) &amp; IF(ISBLANK($Q132),"", "-" &amp; $Q132) &amp; IF(ISBLANK($P132),"", "-" &amp; $P132) &amp; IF(ISBLANK($O132),"", "-" &amp; $O132) &amp; IF(ISBLANK($N132),"", "-" &amp; $N132),TravelTime,8,FALSE)) / 1440, ""))</f>
        <v/>
      </c>
      <c r="AA132" s="59"/>
      <c r="AB132" s="52" t="str">
        <f t="shared" si="12"/>
        <v>GA01U 5034</v>
      </c>
      <c r="AC132" s="59"/>
      <c r="AD132" s="196"/>
      <c r="AE132" s="59"/>
      <c r="AF132" s="59"/>
      <c r="AG132" s="59"/>
      <c r="AH132" s="59"/>
      <c r="AI132" s="59"/>
      <c r="AJ132" s="59"/>
    </row>
    <row r="133" spans="1:36" ht="14.25" customHeight="1">
      <c r="A133" s="51"/>
      <c r="B133" s="51"/>
      <c r="C133" s="219"/>
      <c r="D133" s="53"/>
      <c r="E133" s="228"/>
      <c r="F133" s="228"/>
      <c r="G133" s="52"/>
      <c r="H133" s="52"/>
      <c r="I133" s="52"/>
      <c r="J133" s="52"/>
      <c r="K133" s="52"/>
      <c r="L133" s="60"/>
      <c r="M133" s="60"/>
      <c r="N133" s="55" t="s">
        <v>480</v>
      </c>
      <c r="O133" s="55"/>
      <c r="P133" s="55"/>
      <c r="Q133" s="55"/>
      <c r="R133" s="55"/>
      <c r="S133" s="55" t="s">
        <v>490</v>
      </c>
      <c r="T133" s="193" t="str">
        <f>_xlfn.IFNA(VLOOKUP(N133,Code2Loc,2,FALSE)
&amp; IF( OR( ISNA(O133), LEN(O133)=0), "",  "-" &amp; VLOOKUP(O133,Code2Loc,2,FALSE))
&amp; IF( OR( ISNA(P133), LEN(P133)=0), "",  "-" &amp; VLOOKUP(P133,Code2Loc,2,FALSE))
&amp; IF( OR( ISNA(Q133), LEN(Q133)=0), "",  "-" &amp; VLOOKUP(Q133,Code2Loc,2,FALSE))
&amp; IF( OR( ISNA(R133), LEN(R133)=0), "",  "-" &amp; VLOOKUP(R133,Code2Loc,2,FALSE))
&amp; IF( OR( ISNA(S133), LEN(S133)=0), "",  "-" &amp; VLOOKUP(S133,Code2Loc,2,FALSE)),"")</f>
        <v/>
      </c>
      <c r="U133" s="56">
        <v>0.54166666666666663</v>
      </c>
      <c r="V133" s="57"/>
      <c r="W133" s="57"/>
      <c r="X133" s="57"/>
      <c r="Y133" s="57"/>
      <c r="Z133" s="58" t="str">
        <f>IF(ISBLANK($U133), "", _xlfn.IFNA($U133 + _xlfn.IFNA( VLOOKUP($N133 &amp; IF(ISBLANK($O133),"", "-" &amp; $O133) &amp; IF(ISBLANK($P133),"", "-" &amp; $P133) &amp; IF(ISBLANK($Q133),"", "-" &amp; $Q133) &amp; IF(ISBLANK($R133),"", "-" &amp; $R133) &amp; IF(ISBLANK($S133),"", "-" &amp; $S133),TravelTime,8,FALSE), VLOOKUP($S133 &amp; IF(ISBLANK($R133),"", "-" &amp; $R133) &amp; IF(ISBLANK($Q133),"", "-" &amp; $Q133) &amp; IF(ISBLANK($P133),"", "-" &amp; $P133) &amp; IF(ISBLANK($O133),"", "-" &amp; $O133) &amp; IF(ISBLANK($N133),"", "-" &amp; $N133),TravelTime,8,FALSE)) / 1440, ""))</f>
        <v/>
      </c>
      <c r="AA133" s="59"/>
      <c r="AB133" s="52" t="str">
        <f t="shared" si="12"/>
        <v>GA01U 5034</v>
      </c>
      <c r="AC133" s="59"/>
      <c r="AD133" s="196"/>
      <c r="AE133" s="59"/>
      <c r="AF133" s="59"/>
      <c r="AG133" s="59"/>
      <c r="AH133" s="59"/>
      <c r="AI133" s="59"/>
      <c r="AJ133" s="59"/>
    </row>
    <row r="134" spans="1:36" ht="14.25" customHeight="1">
      <c r="A134" s="51"/>
      <c r="B134" s="51"/>
      <c r="C134" s="219"/>
      <c r="D134" s="53"/>
      <c r="E134" s="228"/>
      <c r="F134" s="228"/>
      <c r="G134" s="52"/>
      <c r="H134" s="52"/>
      <c r="I134" s="52"/>
      <c r="J134" s="52"/>
      <c r="K134" s="52"/>
      <c r="L134" s="60"/>
      <c r="M134" s="60"/>
      <c r="N134" s="55" t="s">
        <v>490</v>
      </c>
      <c r="O134" s="55"/>
      <c r="P134" s="55"/>
      <c r="Q134" s="55"/>
      <c r="R134" s="55"/>
      <c r="S134" s="55" t="s">
        <v>480</v>
      </c>
      <c r="T134" s="193" t="str">
        <f>_xlfn.IFNA(VLOOKUP(N134,Code2Loc,2,FALSE)
&amp; IF( OR( ISNA(O134), LEN(O134)=0), "",  "-" &amp; VLOOKUP(O134,Code2Loc,2,FALSE))
&amp; IF( OR( ISNA(P134), LEN(P134)=0), "",  "-" &amp; VLOOKUP(P134,Code2Loc,2,FALSE))
&amp; IF( OR( ISNA(Q134), LEN(Q134)=0), "",  "-" &amp; VLOOKUP(Q134,Code2Loc,2,FALSE))
&amp; IF( OR( ISNA(R134), LEN(R134)=0), "",  "-" &amp; VLOOKUP(R134,Code2Loc,2,FALSE))
&amp; IF( OR( ISNA(S134), LEN(S134)=0), "",  "-" &amp; VLOOKUP(S134,Code2Loc,2,FALSE)),"")</f>
        <v/>
      </c>
      <c r="U134" s="56">
        <v>0.58333333333333337</v>
      </c>
      <c r="V134" s="57"/>
      <c r="W134" s="57"/>
      <c r="X134" s="57"/>
      <c r="Y134" s="57"/>
      <c r="Z134" s="58" t="str">
        <f>IF(ISBLANK($U134), "", _xlfn.IFNA($U134 + _xlfn.IFNA( VLOOKUP($N134 &amp; IF(ISBLANK($O134),"", "-" &amp; $O134) &amp; IF(ISBLANK($P134),"", "-" &amp; $P134) &amp; IF(ISBLANK($Q134),"", "-" &amp; $Q134) &amp; IF(ISBLANK($R134),"", "-" &amp; $R134) &amp; IF(ISBLANK($S134),"", "-" &amp; $S134),TravelTime,8,FALSE), VLOOKUP($S134 &amp; IF(ISBLANK($R134),"", "-" &amp; $R134) &amp; IF(ISBLANK($Q134),"", "-" &amp; $Q134) &amp; IF(ISBLANK($P134),"", "-" &amp; $P134) &amp; IF(ISBLANK($O134),"", "-" &amp; $O134) &amp; IF(ISBLANK($N134),"", "-" &amp; $N134),TravelTime,8,FALSE)) / 1440, ""))</f>
        <v/>
      </c>
      <c r="AA134" s="59"/>
      <c r="AB134" s="52" t="str">
        <f t="shared" si="12"/>
        <v>GA01U 5034</v>
      </c>
      <c r="AC134" s="59"/>
      <c r="AD134" s="196"/>
      <c r="AE134" s="59"/>
      <c r="AF134" s="59"/>
      <c r="AG134" s="59"/>
      <c r="AH134" s="59"/>
      <c r="AI134" s="59"/>
      <c r="AJ134" s="59"/>
    </row>
    <row r="135" spans="1:36" ht="14.25" customHeight="1">
      <c r="A135" s="51"/>
      <c r="B135" s="51"/>
      <c r="C135" s="219"/>
      <c r="D135" s="53"/>
      <c r="E135" s="228"/>
      <c r="F135" s="228"/>
      <c r="G135" s="52"/>
      <c r="H135" s="52"/>
      <c r="I135" s="52"/>
      <c r="J135" s="52"/>
      <c r="K135" s="52"/>
      <c r="L135" s="60"/>
      <c r="M135" s="60"/>
      <c r="N135" s="55" t="s">
        <v>480</v>
      </c>
      <c r="O135" s="55"/>
      <c r="P135" s="55"/>
      <c r="Q135" s="55"/>
      <c r="R135" s="55"/>
      <c r="S135" s="55" t="s">
        <v>464</v>
      </c>
      <c r="T135" s="193" t="str">
        <f>_xlfn.IFNA(VLOOKUP(N135,Code2Loc,2,FALSE)
&amp; IF( OR( ISNA(O135), LEN(O135)=0), "",  "-" &amp; VLOOKUP(O135,Code2Loc,2,FALSE))
&amp; IF( OR( ISNA(P135), LEN(P135)=0), "",  "-" &amp; VLOOKUP(P135,Code2Loc,2,FALSE))
&amp; IF( OR( ISNA(Q135), LEN(Q135)=0), "",  "-" &amp; VLOOKUP(Q135,Code2Loc,2,FALSE))
&amp; IF( OR( ISNA(R135), LEN(R135)=0), "",  "-" &amp; VLOOKUP(R135,Code2Loc,2,FALSE))
&amp; IF( OR( ISNA(S135), LEN(S135)=0), "",  "-" &amp; VLOOKUP(S135,Code2Loc,2,FALSE)),"")</f>
        <v/>
      </c>
      <c r="U135" s="56">
        <v>0.59722222222222221</v>
      </c>
      <c r="V135" s="57"/>
      <c r="W135" s="57"/>
      <c r="X135" s="57"/>
      <c r="Y135" s="57"/>
      <c r="Z135" s="58" t="str">
        <f>IF(ISBLANK($U135), "", _xlfn.IFNA($U135 + _xlfn.IFNA( VLOOKUP($N135 &amp; IF(ISBLANK($O135),"", "-" &amp; $O135) &amp; IF(ISBLANK($P135),"", "-" &amp; $P135) &amp; IF(ISBLANK($Q135),"", "-" &amp; $Q135) &amp; IF(ISBLANK($R135),"", "-" &amp; $R135) &amp; IF(ISBLANK($S135),"", "-" &amp; $S135),TravelTime,8,FALSE), VLOOKUP($S135 &amp; IF(ISBLANK($R135),"", "-" &amp; $R135) &amp; IF(ISBLANK($Q135),"", "-" &amp; $Q135) &amp; IF(ISBLANK($P135),"", "-" &amp; $P135) &amp; IF(ISBLANK($O135),"", "-" &amp; $O135) &amp; IF(ISBLANK($N135),"", "-" &amp; $N135),TravelTime,8,FALSE)) / 1440, ""))</f>
        <v/>
      </c>
      <c r="AA135" s="59"/>
      <c r="AB135" s="52" t="str">
        <f t="shared" si="12"/>
        <v>GA01U 5034</v>
      </c>
      <c r="AC135" s="59"/>
      <c r="AD135" s="196"/>
      <c r="AE135" s="59"/>
      <c r="AF135" s="59"/>
      <c r="AG135" s="59"/>
      <c r="AH135" s="59"/>
      <c r="AI135" s="59"/>
      <c r="AJ135" s="59"/>
    </row>
    <row r="136" spans="1:36" ht="14.25" customHeight="1">
      <c r="A136" s="51"/>
      <c r="B136" s="51"/>
      <c r="C136" s="219"/>
      <c r="D136" s="53"/>
      <c r="E136" s="228"/>
      <c r="F136" s="228"/>
      <c r="G136" s="52"/>
      <c r="H136" s="52"/>
      <c r="I136" s="52"/>
      <c r="J136" s="52"/>
      <c r="K136" s="52"/>
      <c r="L136" s="60"/>
      <c r="M136" s="60"/>
      <c r="N136" s="55" t="s">
        <v>464</v>
      </c>
      <c r="O136" s="55"/>
      <c r="P136" s="55"/>
      <c r="Q136" s="55"/>
      <c r="R136" s="55"/>
      <c r="S136" s="55" t="s">
        <v>480</v>
      </c>
      <c r="T136" s="193" t="str">
        <f>_xlfn.IFNA(VLOOKUP(N136,Code2Loc,2,FALSE)
&amp; IF( OR( ISNA(O136), LEN(O136)=0), "",  "-" &amp; VLOOKUP(O136,Code2Loc,2,FALSE))
&amp; IF( OR( ISNA(P136), LEN(P136)=0), "",  "-" &amp; VLOOKUP(P136,Code2Loc,2,FALSE))
&amp; IF( OR( ISNA(Q136), LEN(Q136)=0), "",  "-" &amp; VLOOKUP(Q136,Code2Loc,2,FALSE))
&amp; IF( OR( ISNA(R136), LEN(R136)=0), "",  "-" &amp; VLOOKUP(R136,Code2Loc,2,FALSE))
&amp; IF( OR( ISNA(S136), LEN(S136)=0), "",  "-" &amp; VLOOKUP(S136,Code2Loc,2,FALSE)),"")</f>
        <v/>
      </c>
      <c r="U136" s="56">
        <v>0.625</v>
      </c>
      <c r="V136" s="57"/>
      <c r="W136" s="57"/>
      <c r="X136" s="57"/>
      <c r="Y136" s="57"/>
      <c r="Z136" s="58" t="str">
        <f>IF(ISBLANK($U136), "", _xlfn.IFNA($U136 + _xlfn.IFNA( VLOOKUP($N136 &amp; IF(ISBLANK($O136),"", "-" &amp; $O136) &amp; IF(ISBLANK($P136),"", "-" &amp; $P136) &amp; IF(ISBLANK($Q136),"", "-" &amp; $Q136) &amp; IF(ISBLANK($R136),"", "-" &amp; $R136) &amp; IF(ISBLANK($S136),"", "-" &amp; $S136),TravelTime,8,FALSE), VLOOKUP($S136 &amp; IF(ISBLANK($R136),"", "-" &amp; $R136) &amp; IF(ISBLANK($Q136),"", "-" &amp; $Q136) &amp; IF(ISBLANK($P136),"", "-" &amp; $P136) &amp; IF(ISBLANK($O136),"", "-" &amp; $O136) &amp; IF(ISBLANK($N136),"", "-" &amp; $N136),TravelTime,8,FALSE)) / 1440, ""))</f>
        <v/>
      </c>
      <c r="AA136" s="59"/>
      <c r="AB136" s="52" t="str">
        <f t="shared" si="12"/>
        <v>GA01U 5034</v>
      </c>
      <c r="AC136" s="59"/>
      <c r="AD136" s="196"/>
      <c r="AE136" s="59"/>
      <c r="AF136" s="59"/>
      <c r="AG136" s="59"/>
      <c r="AH136" s="59"/>
      <c r="AI136" s="59"/>
      <c r="AJ136" s="59"/>
    </row>
    <row r="137" spans="1:36" ht="14.25" customHeight="1">
      <c r="A137" s="59"/>
      <c r="B137" s="59"/>
      <c r="C137" s="219"/>
      <c r="D137" s="53"/>
      <c r="E137" s="228"/>
      <c r="F137" s="228"/>
      <c r="G137" s="52"/>
      <c r="H137" s="52"/>
      <c r="I137" s="52"/>
      <c r="J137" s="52"/>
      <c r="K137" s="52"/>
      <c r="L137" s="60"/>
      <c r="M137" s="60"/>
      <c r="N137" s="55" t="s">
        <v>480</v>
      </c>
      <c r="O137" s="55"/>
      <c r="P137" s="55"/>
      <c r="Q137" s="55"/>
      <c r="R137" s="55"/>
      <c r="S137" s="55" t="s">
        <v>464</v>
      </c>
      <c r="T137" s="193" t="str">
        <f>_xlfn.IFNA(VLOOKUP(N137,Code2Loc,2,FALSE)
&amp; IF( OR( ISNA(O137), LEN(O137)=0), "",  "-" &amp; VLOOKUP(O137,Code2Loc,2,FALSE))
&amp; IF( OR( ISNA(P137), LEN(P137)=0), "",  "-" &amp; VLOOKUP(P137,Code2Loc,2,FALSE))
&amp; IF( OR( ISNA(Q137), LEN(Q137)=0), "",  "-" &amp; VLOOKUP(Q137,Code2Loc,2,FALSE))
&amp; IF( OR( ISNA(R137), LEN(R137)=0), "",  "-" &amp; VLOOKUP(R137,Code2Loc,2,FALSE))
&amp; IF( OR( ISNA(S137), LEN(S137)=0), "",  "-" &amp; VLOOKUP(S137,Code2Loc,2,FALSE)),"")</f>
        <v/>
      </c>
      <c r="U137" s="56">
        <v>0.68055555555555547</v>
      </c>
      <c r="V137" s="57"/>
      <c r="W137" s="57"/>
      <c r="X137" s="57"/>
      <c r="Y137" s="57"/>
      <c r="Z137" s="58" t="str">
        <f>IF(ISBLANK($U137), "", _xlfn.IFNA($U137 + _xlfn.IFNA( VLOOKUP($N137 &amp; IF(ISBLANK($O137),"", "-" &amp; $O137) &amp; IF(ISBLANK($P137),"", "-" &amp; $P137) &amp; IF(ISBLANK($Q137),"", "-" &amp; $Q137) &amp; IF(ISBLANK($R137),"", "-" &amp; $R137) &amp; IF(ISBLANK($S137),"", "-" &amp; $S137),TravelTime,8,FALSE), VLOOKUP($S137 &amp; IF(ISBLANK($R137),"", "-" &amp; $R137) &amp; IF(ISBLANK($Q137),"", "-" &amp; $Q137) &amp; IF(ISBLANK($P137),"", "-" &amp; $P137) &amp; IF(ISBLANK($O137),"", "-" &amp; $O137) &amp; IF(ISBLANK($N137),"", "-" &amp; $N137),TravelTime,8,FALSE)) / 1440, ""))</f>
        <v/>
      </c>
      <c r="AA137" s="59"/>
      <c r="AB137" s="52" t="str">
        <f t="shared" si="12"/>
        <v>GA01U 5034</v>
      </c>
      <c r="AC137" s="59"/>
      <c r="AD137" s="196"/>
      <c r="AE137" s="59"/>
      <c r="AF137" s="59"/>
      <c r="AG137" s="59"/>
      <c r="AH137" s="59"/>
      <c r="AI137" s="59"/>
      <c r="AJ137" s="59"/>
    </row>
    <row r="138" spans="1:36" ht="14.25" customHeight="1">
      <c r="A138" s="59"/>
      <c r="B138" s="59"/>
      <c r="C138" s="219"/>
      <c r="D138" s="53"/>
      <c r="E138" s="228"/>
      <c r="F138" s="228"/>
      <c r="G138" s="52"/>
      <c r="H138" s="52"/>
      <c r="I138" s="52"/>
      <c r="J138" s="52"/>
      <c r="K138" s="52"/>
      <c r="L138" s="60"/>
      <c r="M138" s="60"/>
      <c r="N138" s="55" t="s">
        <v>464</v>
      </c>
      <c r="O138" s="55"/>
      <c r="P138" s="55"/>
      <c r="Q138" s="55"/>
      <c r="R138" s="55"/>
      <c r="S138" s="55" t="s">
        <v>480</v>
      </c>
      <c r="T138" s="193" t="str">
        <f>_xlfn.IFNA(VLOOKUP(N138,Code2Loc,2,FALSE)
&amp; IF( OR( ISNA(O138), LEN(O138)=0), "",  "-" &amp; VLOOKUP(O138,Code2Loc,2,FALSE))
&amp; IF( OR( ISNA(P138), LEN(P138)=0), "",  "-" &amp; VLOOKUP(P138,Code2Loc,2,FALSE))
&amp; IF( OR( ISNA(Q138), LEN(Q138)=0), "",  "-" &amp; VLOOKUP(Q138,Code2Loc,2,FALSE))
&amp; IF( OR( ISNA(R138), LEN(R138)=0), "",  "-" &amp; VLOOKUP(R138,Code2Loc,2,FALSE))
&amp; IF( OR( ISNA(S138), LEN(S138)=0), "",  "-" &amp; VLOOKUP(S138,Code2Loc,2,FALSE)),"")</f>
        <v/>
      </c>
      <c r="U138" s="56">
        <v>0.69791666666666663</v>
      </c>
      <c r="V138" s="57"/>
      <c r="W138" s="57"/>
      <c r="X138" s="57"/>
      <c r="Y138" s="57"/>
      <c r="Z138" s="58" t="str">
        <f>IF(ISBLANK($U138), "", _xlfn.IFNA($U138 + _xlfn.IFNA( VLOOKUP($N138 &amp; IF(ISBLANK($O138),"", "-" &amp; $O138) &amp; IF(ISBLANK($P138),"", "-" &amp; $P138) &amp; IF(ISBLANK($Q138),"", "-" &amp; $Q138) &amp; IF(ISBLANK($R138),"", "-" &amp; $R138) &amp; IF(ISBLANK($S138),"", "-" &amp; $S138),TravelTime,8,FALSE), VLOOKUP($S138 &amp; IF(ISBLANK($R138),"", "-" &amp; $R138) &amp; IF(ISBLANK($Q138),"", "-" &amp; $Q138) &amp; IF(ISBLANK($P138),"", "-" &amp; $P138) &amp; IF(ISBLANK($O138),"", "-" &amp; $O138) &amp; IF(ISBLANK($N138),"", "-" &amp; $N138),TravelTime,8,FALSE)) / 1440, ""))</f>
        <v/>
      </c>
      <c r="AA138" s="59"/>
      <c r="AB138" s="52" t="str">
        <f t="shared" si="12"/>
        <v>GA01U 5034</v>
      </c>
      <c r="AC138" s="59"/>
      <c r="AD138" s="196"/>
      <c r="AE138" s="59"/>
      <c r="AF138" s="59"/>
      <c r="AG138" s="59"/>
      <c r="AH138" s="59"/>
      <c r="AI138" s="59"/>
      <c r="AJ138" s="59"/>
    </row>
    <row r="139" spans="1:36" ht="14.25" customHeight="1">
      <c r="A139" s="59"/>
      <c r="B139" s="59"/>
      <c r="C139" s="219"/>
      <c r="D139" s="53"/>
      <c r="E139" s="228"/>
      <c r="F139" s="228"/>
      <c r="G139" s="52"/>
      <c r="H139" s="52"/>
      <c r="I139" s="52"/>
      <c r="J139" s="52"/>
      <c r="K139" s="52"/>
      <c r="L139" s="60"/>
      <c r="M139" s="60"/>
      <c r="N139" s="55" t="s">
        <v>480</v>
      </c>
      <c r="O139" s="55"/>
      <c r="P139" s="55"/>
      <c r="Q139" s="55"/>
      <c r="R139" s="55"/>
      <c r="S139" s="55" t="s">
        <v>464</v>
      </c>
      <c r="T139" s="193" t="str">
        <f>_xlfn.IFNA(VLOOKUP(N139,Code2Loc,2,FALSE)
&amp; IF( OR( ISNA(O139), LEN(O139)=0), "",  "-" &amp; VLOOKUP(O139,Code2Loc,2,FALSE))
&amp; IF( OR( ISNA(P139), LEN(P139)=0), "",  "-" &amp; VLOOKUP(P139,Code2Loc,2,FALSE))
&amp; IF( OR( ISNA(Q139), LEN(Q139)=0), "",  "-" &amp; VLOOKUP(Q139,Code2Loc,2,FALSE))
&amp; IF( OR( ISNA(R139), LEN(R139)=0), "",  "-" &amp; VLOOKUP(R139,Code2Loc,2,FALSE))
&amp; IF( OR( ISNA(S139), LEN(S139)=0), "",  "-" &amp; VLOOKUP(S139,Code2Loc,2,FALSE)),"")</f>
        <v/>
      </c>
      <c r="U139" s="56">
        <v>0.73958333333333337</v>
      </c>
      <c r="V139" s="57"/>
      <c r="W139" s="57"/>
      <c r="X139" s="57"/>
      <c r="Y139" s="57"/>
      <c r="Z139" s="58" t="str">
        <f>IF(ISBLANK($U139), "", _xlfn.IFNA($U139 + _xlfn.IFNA( VLOOKUP($N139 &amp; IF(ISBLANK($O139),"", "-" &amp; $O139) &amp; IF(ISBLANK($P139),"", "-" &amp; $P139) &amp; IF(ISBLANK($Q139),"", "-" &amp; $Q139) &amp; IF(ISBLANK($R139),"", "-" &amp; $R139) &amp; IF(ISBLANK($S139),"", "-" &amp; $S139),TravelTime,8,FALSE), VLOOKUP($S139 &amp; IF(ISBLANK($R139),"", "-" &amp; $R139) &amp; IF(ISBLANK($Q139),"", "-" &amp; $Q139) &amp; IF(ISBLANK($P139),"", "-" &amp; $P139) &amp; IF(ISBLANK($O139),"", "-" &amp; $O139) &amp; IF(ISBLANK($N139),"", "-" &amp; $N139),TravelTime,8,FALSE)) / 1440, ""))</f>
        <v/>
      </c>
      <c r="AA139" s="59"/>
      <c r="AB139" s="52" t="str">
        <f t="shared" si="12"/>
        <v>GA01U 5034</v>
      </c>
      <c r="AC139" s="59"/>
      <c r="AD139" s="196"/>
      <c r="AE139" s="59"/>
      <c r="AF139" s="59"/>
      <c r="AG139" s="59"/>
      <c r="AH139" s="59"/>
      <c r="AI139" s="59"/>
      <c r="AJ139" s="59"/>
    </row>
    <row r="140" spans="1:36" ht="14.25" customHeight="1">
      <c r="A140" s="51"/>
      <c r="B140" s="51" t="s">
        <v>287</v>
      </c>
      <c r="C140" s="218" t="s">
        <v>491</v>
      </c>
      <c r="D140" s="52" t="s">
        <v>28</v>
      </c>
      <c r="E140" s="228">
        <v>42664</v>
      </c>
      <c r="F140" s="228">
        <v>44489</v>
      </c>
      <c r="G140" s="52" t="s">
        <v>492</v>
      </c>
      <c r="H140" s="52" t="s">
        <v>493</v>
      </c>
      <c r="I140" s="52"/>
      <c r="J140" s="52" t="str">
        <f>IF(ISBLANK(B140),"",VLOOKUP(B140,Permits!$F$2:$O$127,10,FALSE))</f>
        <v>GA01T 3916</v>
      </c>
      <c r="K140" s="53" t="s">
        <v>16</v>
      </c>
      <c r="L140" s="51">
        <v>27</v>
      </c>
      <c r="M140" s="60">
        <v>10</v>
      </c>
      <c r="N140" s="55" t="s">
        <v>494</v>
      </c>
      <c r="O140" s="55"/>
      <c r="P140" s="55"/>
      <c r="Q140" s="55"/>
      <c r="R140" s="55"/>
      <c r="S140" s="55" t="s">
        <v>439</v>
      </c>
      <c r="T140" s="193" t="str">
        <f>_xlfn.IFNA(VLOOKUP(N140,Code2Loc,2,FALSE)
&amp; IF( OR( ISNA(O140), LEN(O140)=0), "",  "-" &amp; VLOOKUP(O140,Code2Loc,2,FALSE))
&amp; IF( OR( ISNA(P140), LEN(P140)=0), "",  "-" &amp; VLOOKUP(P140,Code2Loc,2,FALSE))
&amp; IF( OR( ISNA(Q140), LEN(Q140)=0), "",  "-" &amp; VLOOKUP(Q140,Code2Loc,2,FALSE))
&amp; IF( OR( ISNA(R140), LEN(R140)=0), "",  "-" &amp; VLOOKUP(R140,Code2Loc,2,FALSE))
&amp; IF( OR( ISNA(S140), LEN(S140)=0), "",  "-" &amp; VLOOKUP(S140,Code2Loc,2,FALSE)),"")</f>
        <v/>
      </c>
      <c r="U140" s="56">
        <v>0.28125</v>
      </c>
      <c r="V140" s="57"/>
      <c r="W140" s="57"/>
      <c r="X140" s="57"/>
      <c r="Y140" s="57"/>
      <c r="Z140" s="58" t="str">
        <f>IF(ISBLANK($U140), "", _xlfn.IFNA($U140 + _xlfn.IFNA( VLOOKUP($N140 &amp; IF(ISBLANK($O140),"", "-" &amp; $O140) &amp; IF(ISBLANK($P140),"", "-" &amp; $P140) &amp; IF(ISBLANK($Q140),"", "-" &amp; $Q140) &amp; IF(ISBLANK($R140),"", "-" &amp; $R140) &amp; IF(ISBLANK($S140),"", "-" &amp; $S140),TravelTime,8,FALSE), VLOOKUP($S140 &amp; IF(ISBLANK($R140),"", "-" &amp; $R140) &amp; IF(ISBLANK($Q140),"", "-" &amp; $Q140) &amp; IF(ISBLANK($P140),"", "-" &amp; $P140) &amp; IF(ISBLANK($O140),"", "-" &amp; $O140) &amp; IF(ISBLANK($N140),"", "-" &amp; $N140),TravelTime,8,FALSE)) / 1440, ""))</f>
        <v/>
      </c>
      <c r="AA140" s="59"/>
      <c r="AB140" s="52" t="str">
        <f>IF(AND(LEN(J140)&lt;&gt;0,LEN(B140)&lt;&gt;0),J140,#REF!)</f>
        <v>GA01T 3916</v>
      </c>
      <c r="AC140" s="59"/>
      <c r="AD140" s="196"/>
      <c r="AE140" s="59"/>
      <c r="AF140" s="59"/>
      <c r="AG140" s="59"/>
      <c r="AH140" s="59"/>
      <c r="AI140" s="59"/>
      <c r="AJ140" s="59"/>
    </row>
    <row r="141" spans="1:36" ht="14.25" customHeight="1">
      <c r="A141" s="51"/>
      <c r="B141" s="51"/>
      <c r="C141" s="219"/>
      <c r="D141" s="53"/>
      <c r="E141" s="228"/>
      <c r="F141" s="228"/>
      <c r="G141" s="67"/>
      <c r="H141" s="52"/>
      <c r="I141" s="52"/>
      <c r="J141" s="52"/>
      <c r="K141" s="52"/>
      <c r="L141" s="60"/>
      <c r="M141" s="60"/>
      <c r="N141" s="55" t="s">
        <v>439</v>
      </c>
      <c r="O141" s="55"/>
      <c r="P141" s="55"/>
      <c r="Q141" s="55"/>
      <c r="R141" s="55"/>
      <c r="S141" s="55" t="s">
        <v>494</v>
      </c>
      <c r="T141" s="193" t="str">
        <f>_xlfn.IFNA(VLOOKUP(N141,Code2Loc,2,FALSE)
&amp; IF( OR( ISNA(O141), LEN(O141)=0), "",  "-" &amp; VLOOKUP(O141,Code2Loc,2,FALSE))
&amp; IF( OR( ISNA(P141), LEN(P141)=0), "",  "-" &amp; VLOOKUP(P141,Code2Loc,2,FALSE))
&amp; IF( OR( ISNA(Q141), LEN(Q141)=0), "",  "-" &amp; VLOOKUP(Q141,Code2Loc,2,FALSE))
&amp; IF( OR( ISNA(R141), LEN(R141)=0), "",  "-" &amp; VLOOKUP(R141,Code2Loc,2,FALSE))
&amp; IF( OR( ISNA(S141), LEN(S141)=0), "",  "-" &amp; VLOOKUP(S141,Code2Loc,2,FALSE)),"")</f>
        <v/>
      </c>
      <c r="U141" s="58">
        <v>0.3298611111111111</v>
      </c>
      <c r="V141" s="57"/>
      <c r="W141" s="57"/>
      <c r="X141" s="57"/>
      <c r="Y141" s="57"/>
      <c r="Z141" s="58" t="str">
        <f>IF(ISBLANK($U141), "", _xlfn.IFNA($U141 + _xlfn.IFNA( VLOOKUP($N141 &amp; IF(ISBLANK($O141),"", "-" &amp; $O141) &amp; IF(ISBLANK($P141),"", "-" &amp; $P141) &amp; IF(ISBLANK($Q141),"", "-" &amp; $Q141) &amp; IF(ISBLANK($R141),"", "-" &amp; $R141) &amp; IF(ISBLANK($S141),"", "-" &amp; $S141),TravelTime,8,FALSE), VLOOKUP($S141 &amp; IF(ISBLANK($R141),"", "-" &amp; $R141) &amp; IF(ISBLANK($Q141),"", "-" &amp; $Q141) &amp; IF(ISBLANK($P141),"", "-" &amp; $P141) &amp; IF(ISBLANK($O141),"", "-" &amp; $O141) &amp; IF(ISBLANK($N141),"", "-" &amp; $N141),TravelTime,8,FALSE)) / 1440, ""))</f>
        <v/>
      </c>
      <c r="AA141" s="59"/>
      <c r="AB141" s="52" t="str">
        <f t="shared" ref="AB141:AB149" si="13">IF(AND(LEN(J141)&lt;&gt;0,LEN(B141)&lt;&gt;0),J141,AB140)</f>
        <v>GA01T 3916</v>
      </c>
      <c r="AC141" s="59"/>
      <c r="AD141" s="196"/>
      <c r="AE141" s="59"/>
      <c r="AF141" s="59"/>
      <c r="AG141" s="59"/>
      <c r="AH141" s="59"/>
      <c r="AI141" s="59"/>
      <c r="AJ141" s="59"/>
    </row>
    <row r="142" spans="1:36" ht="14.25" customHeight="1">
      <c r="A142" s="51"/>
      <c r="B142" s="51"/>
      <c r="C142" s="219"/>
      <c r="D142" s="53"/>
      <c r="E142" s="228"/>
      <c r="F142" s="228"/>
      <c r="G142" s="52"/>
      <c r="H142" s="52"/>
      <c r="I142" s="52"/>
      <c r="J142" s="52"/>
      <c r="K142" s="52"/>
      <c r="L142" s="60"/>
      <c r="M142" s="60"/>
      <c r="N142" s="55" t="s">
        <v>494</v>
      </c>
      <c r="O142" s="55"/>
      <c r="P142" s="55"/>
      <c r="Q142" s="55"/>
      <c r="R142" s="55"/>
      <c r="S142" s="55" t="s">
        <v>439</v>
      </c>
      <c r="T142" s="193" t="str">
        <f>_xlfn.IFNA(VLOOKUP(N142,Code2Loc,2,FALSE)
&amp; IF( OR( ISNA(O142), LEN(O142)=0), "",  "-" &amp; VLOOKUP(O142,Code2Loc,2,FALSE))
&amp; IF( OR( ISNA(P142), LEN(P142)=0), "",  "-" &amp; VLOOKUP(P142,Code2Loc,2,FALSE))
&amp; IF( OR( ISNA(Q142), LEN(Q142)=0), "",  "-" &amp; VLOOKUP(Q142,Code2Loc,2,FALSE))
&amp; IF( OR( ISNA(R142), LEN(R142)=0), "",  "-" &amp; VLOOKUP(R142,Code2Loc,2,FALSE))
&amp; IF( OR( ISNA(S142), LEN(S142)=0), "",  "-" &amp; VLOOKUP(S142,Code2Loc,2,FALSE)),"")</f>
        <v/>
      </c>
      <c r="U142" s="56">
        <v>0.3611111111111111</v>
      </c>
      <c r="V142" s="57"/>
      <c r="W142" s="57"/>
      <c r="X142" s="57"/>
      <c r="Y142" s="57"/>
      <c r="Z142" s="58" t="str">
        <f>IF(ISBLANK($U142), "", _xlfn.IFNA($U142 + _xlfn.IFNA( VLOOKUP($N142 &amp; IF(ISBLANK($O142),"", "-" &amp; $O142) &amp; IF(ISBLANK($P142),"", "-" &amp; $P142) &amp; IF(ISBLANK($Q142),"", "-" &amp; $Q142) &amp; IF(ISBLANK($R142),"", "-" &amp; $R142) &amp; IF(ISBLANK($S142),"", "-" &amp; $S142),TravelTime,8,FALSE), VLOOKUP($S142 &amp; IF(ISBLANK($R142),"", "-" &amp; $R142) &amp; IF(ISBLANK($Q142),"", "-" &amp; $Q142) &amp; IF(ISBLANK($P142),"", "-" &amp; $P142) &amp; IF(ISBLANK($O142),"", "-" &amp; $O142) &amp; IF(ISBLANK($N142),"", "-" &amp; $N142),TravelTime,8,FALSE)) / 1440, ""))</f>
        <v/>
      </c>
      <c r="AA142" s="59"/>
      <c r="AB142" s="52" t="str">
        <f t="shared" si="13"/>
        <v>GA01T 3916</v>
      </c>
      <c r="AC142" s="59"/>
      <c r="AD142" s="196"/>
      <c r="AE142" s="59"/>
      <c r="AF142" s="59"/>
      <c r="AG142" s="59"/>
      <c r="AH142" s="59"/>
      <c r="AI142" s="59"/>
      <c r="AJ142" s="59"/>
    </row>
    <row r="143" spans="1:36" ht="14.25" customHeight="1">
      <c r="A143" s="51"/>
      <c r="B143" s="51"/>
      <c r="C143" s="219"/>
      <c r="D143" s="53"/>
      <c r="E143" s="228"/>
      <c r="F143" s="228"/>
      <c r="G143" s="52"/>
      <c r="H143" s="52"/>
      <c r="I143" s="52"/>
      <c r="J143" s="52"/>
      <c r="K143" s="52"/>
      <c r="L143" s="60"/>
      <c r="M143" s="60"/>
      <c r="N143" s="55" t="s">
        <v>439</v>
      </c>
      <c r="O143" s="55"/>
      <c r="P143" s="55"/>
      <c r="Q143" s="55"/>
      <c r="R143" s="55"/>
      <c r="S143" s="55" t="s">
        <v>494</v>
      </c>
      <c r="T143" s="193" t="str">
        <f>_xlfn.IFNA(VLOOKUP(N143,Code2Loc,2,FALSE)
&amp; IF( OR( ISNA(O143), LEN(O143)=0), "",  "-" &amp; VLOOKUP(O143,Code2Loc,2,FALSE))
&amp; IF( OR( ISNA(P143), LEN(P143)=0), "",  "-" &amp; VLOOKUP(P143,Code2Loc,2,FALSE))
&amp; IF( OR( ISNA(Q143), LEN(Q143)=0), "",  "-" &amp; VLOOKUP(Q143,Code2Loc,2,FALSE))
&amp; IF( OR( ISNA(R143), LEN(R143)=0), "",  "-" &amp; VLOOKUP(R143,Code2Loc,2,FALSE))
&amp; IF( OR( ISNA(S143), LEN(S143)=0), "",  "-" &amp; VLOOKUP(S143,Code2Loc,2,FALSE)),"")</f>
        <v/>
      </c>
      <c r="U143" s="58">
        <v>0.46875</v>
      </c>
      <c r="V143" s="57"/>
      <c r="W143" s="57"/>
      <c r="X143" s="57"/>
      <c r="Y143" s="57"/>
      <c r="Z143" s="58" t="str">
        <f>IF(ISBLANK($U143), "", _xlfn.IFNA($U143 + _xlfn.IFNA( VLOOKUP($N143 &amp; IF(ISBLANK($O143),"", "-" &amp; $O143) &amp; IF(ISBLANK($P143),"", "-" &amp; $P143) &amp; IF(ISBLANK($Q143),"", "-" &amp; $Q143) &amp; IF(ISBLANK($R143),"", "-" &amp; $R143) &amp; IF(ISBLANK($S143),"", "-" &amp; $S143),TravelTime,8,FALSE), VLOOKUP($S143 &amp; IF(ISBLANK($R143),"", "-" &amp; $R143) &amp; IF(ISBLANK($Q143),"", "-" &amp; $Q143) &amp; IF(ISBLANK($P143),"", "-" &amp; $P143) &amp; IF(ISBLANK($O143),"", "-" &amp; $O143) &amp; IF(ISBLANK($N143),"", "-" &amp; $N143),TravelTime,8,FALSE)) / 1440, ""))</f>
        <v/>
      </c>
      <c r="AA143" s="59"/>
      <c r="AB143" s="52" t="str">
        <f t="shared" si="13"/>
        <v>GA01T 3916</v>
      </c>
      <c r="AC143" s="59"/>
      <c r="AD143" s="196"/>
      <c r="AE143" s="59"/>
      <c r="AF143" s="59"/>
      <c r="AG143" s="59"/>
      <c r="AH143" s="59"/>
      <c r="AI143" s="59"/>
      <c r="AJ143" s="59"/>
    </row>
    <row r="144" spans="1:36" ht="14.25" customHeight="1">
      <c r="A144" s="51"/>
      <c r="B144" s="51"/>
      <c r="C144" s="219"/>
      <c r="D144" s="53"/>
      <c r="E144" s="228"/>
      <c r="F144" s="228"/>
      <c r="G144" s="52"/>
      <c r="H144" s="52"/>
      <c r="I144" s="52"/>
      <c r="J144" s="52"/>
      <c r="K144" s="52"/>
      <c r="L144" s="60"/>
      <c r="M144" s="60"/>
      <c r="N144" s="55" t="s">
        <v>494</v>
      </c>
      <c r="O144" s="55"/>
      <c r="P144" s="55"/>
      <c r="Q144" s="55"/>
      <c r="R144" s="55"/>
      <c r="S144" s="55" t="s">
        <v>439</v>
      </c>
      <c r="T144" s="193" t="str">
        <f>_xlfn.IFNA(VLOOKUP(N144,Code2Loc,2,FALSE)
&amp; IF( OR( ISNA(O144), LEN(O144)=0), "",  "-" &amp; VLOOKUP(O144,Code2Loc,2,FALSE))
&amp; IF( OR( ISNA(P144), LEN(P144)=0), "",  "-" &amp; VLOOKUP(P144,Code2Loc,2,FALSE))
&amp; IF( OR( ISNA(Q144), LEN(Q144)=0), "",  "-" &amp; VLOOKUP(Q144,Code2Loc,2,FALSE))
&amp; IF( OR( ISNA(R144), LEN(R144)=0), "",  "-" &amp; VLOOKUP(R144,Code2Loc,2,FALSE))
&amp; IF( OR( ISNA(S144), LEN(S144)=0), "",  "-" &amp; VLOOKUP(S144,Code2Loc,2,FALSE)),"")</f>
        <v/>
      </c>
      <c r="U144" s="56">
        <v>0.52777777777777779</v>
      </c>
      <c r="V144" s="57"/>
      <c r="W144" s="57"/>
      <c r="X144" s="57"/>
      <c r="Y144" s="57"/>
      <c r="Z144" s="58" t="str">
        <f>IF(ISBLANK($U144), "", _xlfn.IFNA($U144 + _xlfn.IFNA( VLOOKUP($N144 &amp; IF(ISBLANK($O144),"", "-" &amp; $O144) &amp; IF(ISBLANK($P144),"", "-" &amp; $P144) &amp; IF(ISBLANK($Q144),"", "-" &amp; $Q144) &amp; IF(ISBLANK($R144),"", "-" &amp; $R144) &amp; IF(ISBLANK($S144),"", "-" &amp; $S144),TravelTime,8,FALSE), VLOOKUP($S144 &amp; IF(ISBLANK($R144),"", "-" &amp; $R144) &amp; IF(ISBLANK($Q144),"", "-" &amp; $Q144) &amp; IF(ISBLANK($P144),"", "-" &amp; $P144) &amp; IF(ISBLANK($O144),"", "-" &amp; $O144) &amp; IF(ISBLANK($N144),"", "-" &amp; $N144),TravelTime,8,FALSE)) / 1440, ""))</f>
        <v/>
      </c>
      <c r="AA144" s="59"/>
      <c r="AB144" s="52" t="str">
        <f t="shared" si="13"/>
        <v>GA01T 3916</v>
      </c>
      <c r="AC144" s="59"/>
      <c r="AD144" s="196"/>
      <c r="AE144" s="59"/>
      <c r="AF144" s="59"/>
      <c r="AG144" s="59"/>
      <c r="AH144" s="59"/>
      <c r="AI144" s="59"/>
      <c r="AJ144" s="59"/>
    </row>
    <row r="145" spans="1:36" ht="14.25" customHeight="1">
      <c r="A145" s="51"/>
      <c r="B145" s="51"/>
      <c r="C145" s="219"/>
      <c r="D145" s="53"/>
      <c r="E145" s="228"/>
      <c r="F145" s="228"/>
      <c r="G145" s="52"/>
      <c r="H145" s="52"/>
      <c r="I145" s="52"/>
      <c r="J145" s="52"/>
      <c r="K145" s="52"/>
      <c r="L145" s="60"/>
      <c r="M145" s="60"/>
      <c r="N145" s="55" t="s">
        <v>439</v>
      </c>
      <c r="O145" s="55"/>
      <c r="P145" s="55"/>
      <c r="Q145" s="55"/>
      <c r="R145" s="55"/>
      <c r="S145" s="55" t="s">
        <v>494</v>
      </c>
      <c r="T145" s="193" t="str">
        <f>_xlfn.IFNA(VLOOKUP(N145,Code2Loc,2,FALSE)
&amp; IF( OR( ISNA(O145), LEN(O145)=0), "",  "-" &amp; VLOOKUP(O145,Code2Loc,2,FALSE))
&amp; IF( OR( ISNA(P145), LEN(P145)=0), "",  "-" &amp; VLOOKUP(P145,Code2Loc,2,FALSE))
&amp; IF( OR( ISNA(Q145), LEN(Q145)=0), "",  "-" &amp; VLOOKUP(Q145,Code2Loc,2,FALSE))
&amp; IF( OR( ISNA(R145), LEN(R145)=0), "",  "-" &amp; VLOOKUP(R145,Code2Loc,2,FALSE))
&amp; IF( OR( ISNA(S145), LEN(S145)=0), "",  "-" &amp; VLOOKUP(S145,Code2Loc,2,FALSE)),"")</f>
        <v/>
      </c>
      <c r="U145" s="58">
        <v>0.625</v>
      </c>
      <c r="V145" s="57"/>
      <c r="W145" s="57"/>
      <c r="X145" s="57"/>
      <c r="Y145" s="57"/>
      <c r="Z145" s="58" t="str">
        <f>IF(ISBLANK($U145), "", _xlfn.IFNA($U145 + _xlfn.IFNA( VLOOKUP($N145 &amp; IF(ISBLANK($O145),"", "-" &amp; $O145) &amp; IF(ISBLANK($P145),"", "-" &amp; $P145) &amp; IF(ISBLANK($Q145),"", "-" &amp; $Q145) &amp; IF(ISBLANK($R145),"", "-" &amp; $R145) &amp; IF(ISBLANK($S145),"", "-" &amp; $S145),TravelTime,8,FALSE), VLOOKUP($S145 &amp; IF(ISBLANK($R145),"", "-" &amp; $R145) &amp; IF(ISBLANK($Q145),"", "-" &amp; $Q145) &amp; IF(ISBLANK($P145),"", "-" &amp; $P145) &amp; IF(ISBLANK($O145),"", "-" &amp; $O145) &amp; IF(ISBLANK($N145),"", "-" &amp; $N145),TravelTime,8,FALSE)) / 1440, ""))</f>
        <v/>
      </c>
      <c r="AA145" s="59"/>
      <c r="AB145" s="52" t="str">
        <f t="shared" si="13"/>
        <v>GA01T 3916</v>
      </c>
      <c r="AC145" s="59"/>
      <c r="AD145" s="196"/>
      <c r="AE145" s="59"/>
      <c r="AF145" s="59"/>
      <c r="AG145" s="59"/>
      <c r="AH145" s="59"/>
      <c r="AI145" s="59"/>
      <c r="AJ145" s="59"/>
    </row>
    <row r="146" spans="1:36" ht="14.25" customHeight="1">
      <c r="A146" s="51"/>
      <c r="B146" s="51"/>
      <c r="C146" s="219"/>
      <c r="D146" s="53"/>
      <c r="E146" s="228"/>
      <c r="F146" s="228"/>
      <c r="G146" s="52"/>
      <c r="H146" s="52"/>
      <c r="I146" s="52"/>
      <c r="J146" s="52"/>
      <c r="K146" s="52"/>
      <c r="L146" s="60"/>
      <c r="M146" s="60"/>
      <c r="N146" s="55" t="s">
        <v>494</v>
      </c>
      <c r="O146" s="55"/>
      <c r="P146" s="55"/>
      <c r="Q146" s="55"/>
      <c r="R146" s="55"/>
      <c r="S146" s="55" t="s">
        <v>439</v>
      </c>
      <c r="T146" s="193" t="str">
        <f>_xlfn.IFNA(VLOOKUP(N146,Code2Loc,2,FALSE)
&amp; IF( OR( ISNA(O146), LEN(O146)=0), "",  "-" &amp; VLOOKUP(O146,Code2Loc,2,FALSE))
&amp; IF( OR( ISNA(P146), LEN(P146)=0), "",  "-" &amp; VLOOKUP(P146,Code2Loc,2,FALSE))
&amp; IF( OR( ISNA(Q146), LEN(Q146)=0), "",  "-" &amp; VLOOKUP(Q146,Code2Loc,2,FALSE))
&amp; IF( OR( ISNA(R146), LEN(R146)=0), "",  "-" &amp; VLOOKUP(R146,Code2Loc,2,FALSE))
&amp; IF( OR( ISNA(S146), LEN(S146)=0), "",  "-" &amp; VLOOKUP(S146,Code2Loc,2,FALSE)),"")</f>
        <v/>
      </c>
      <c r="U146" s="56">
        <v>0.65625</v>
      </c>
      <c r="V146" s="57"/>
      <c r="W146" s="57"/>
      <c r="X146" s="57"/>
      <c r="Y146" s="57"/>
      <c r="Z146" s="58" t="str">
        <f>IF(ISBLANK($U146), "", _xlfn.IFNA($U146 + _xlfn.IFNA( VLOOKUP($N146 &amp; IF(ISBLANK($O146),"", "-" &amp; $O146) &amp; IF(ISBLANK($P146),"", "-" &amp; $P146) &amp; IF(ISBLANK($Q146),"", "-" &amp; $Q146) &amp; IF(ISBLANK($R146),"", "-" &amp; $R146) &amp; IF(ISBLANK($S146),"", "-" &amp; $S146),TravelTime,8,FALSE), VLOOKUP($S146 &amp; IF(ISBLANK($R146),"", "-" &amp; $R146) &amp; IF(ISBLANK($Q146),"", "-" &amp; $Q146) &amp; IF(ISBLANK($P146),"", "-" &amp; $P146) &amp; IF(ISBLANK($O146),"", "-" &amp; $O146) &amp; IF(ISBLANK($N146),"", "-" &amp; $N146),TravelTime,8,FALSE)) / 1440, ""))</f>
        <v/>
      </c>
      <c r="AA146" s="59"/>
      <c r="AB146" s="52" t="str">
        <f t="shared" si="13"/>
        <v>GA01T 3916</v>
      </c>
      <c r="AC146" s="59"/>
      <c r="AD146" s="196"/>
      <c r="AE146" s="59"/>
      <c r="AF146" s="59"/>
      <c r="AG146" s="59"/>
      <c r="AH146" s="59"/>
      <c r="AI146" s="59"/>
      <c r="AJ146" s="59"/>
    </row>
    <row r="147" spans="1:36" ht="14.25" customHeight="1">
      <c r="A147" s="59"/>
      <c r="B147" s="59"/>
      <c r="C147" s="219"/>
      <c r="D147" s="53"/>
      <c r="E147" s="228"/>
      <c r="F147" s="228"/>
      <c r="G147" s="52"/>
      <c r="H147" s="52"/>
      <c r="I147" s="52"/>
      <c r="J147" s="52"/>
      <c r="K147" s="52"/>
      <c r="L147" s="60"/>
      <c r="M147" s="60"/>
      <c r="N147" s="55" t="s">
        <v>439</v>
      </c>
      <c r="O147" s="55"/>
      <c r="P147" s="55"/>
      <c r="Q147" s="55"/>
      <c r="R147" s="55"/>
      <c r="S147" s="55" t="s">
        <v>494</v>
      </c>
      <c r="T147" s="193" t="str">
        <f>_xlfn.IFNA(VLOOKUP(N147,Code2Loc,2,FALSE)
&amp; IF( OR( ISNA(O147), LEN(O147)=0), "",  "-" &amp; VLOOKUP(O147,Code2Loc,2,FALSE))
&amp; IF( OR( ISNA(P147), LEN(P147)=0), "",  "-" &amp; VLOOKUP(P147,Code2Loc,2,FALSE))
&amp; IF( OR( ISNA(Q147), LEN(Q147)=0), "",  "-" &amp; VLOOKUP(Q147,Code2Loc,2,FALSE))
&amp; IF( OR( ISNA(R147), LEN(R147)=0), "",  "-" &amp; VLOOKUP(R147,Code2Loc,2,FALSE))
&amp; IF( OR( ISNA(S147), LEN(S147)=0), "",  "-" &amp; VLOOKUP(S147,Code2Loc,2,FALSE)),"")</f>
        <v/>
      </c>
      <c r="U147" s="58">
        <v>0.72569444444444453</v>
      </c>
      <c r="V147" s="57"/>
      <c r="W147" s="57"/>
      <c r="X147" s="57"/>
      <c r="Y147" s="57"/>
      <c r="Z147" s="58" t="str">
        <f>IF(ISBLANK($U147), "", _xlfn.IFNA($U147 + _xlfn.IFNA( VLOOKUP($N147 &amp; IF(ISBLANK($O147),"", "-" &amp; $O147) &amp; IF(ISBLANK($P147),"", "-" &amp; $P147) &amp; IF(ISBLANK($Q147),"", "-" &amp; $Q147) &amp; IF(ISBLANK($R147),"", "-" &amp; $R147) &amp; IF(ISBLANK($S147),"", "-" &amp; $S147),TravelTime,8,FALSE), VLOOKUP($S147 &amp; IF(ISBLANK($R147),"", "-" &amp; $R147) &amp; IF(ISBLANK($Q147),"", "-" &amp; $Q147) &amp; IF(ISBLANK($P147),"", "-" &amp; $P147) &amp; IF(ISBLANK($O147),"", "-" &amp; $O147) &amp; IF(ISBLANK($N147),"", "-" &amp; $N147),TravelTime,8,FALSE)) / 1440, ""))</f>
        <v/>
      </c>
      <c r="AA147" s="59"/>
      <c r="AB147" s="52" t="str">
        <f t="shared" si="13"/>
        <v>GA01T 3916</v>
      </c>
      <c r="AC147" s="59"/>
      <c r="AD147" s="196"/>
      <c r="AE147" s="59"/>
      <c r="AF147" s="59"/>
      <c r="AG147" s="59"/>
      <c r="AH147" s="59"/>
      <c r="AI147" s="59"/>
      <c r="AJ147" s="59"/>
    </row>
    <row r="148" spans="1:36" ht="14.25" customHeight="1">
      <c r="A148" s="59"/>
      <c r="B148" s="59"/>
      <c r="C148" s="219"/>
      <c r="D148" s="53"/>
      <c r="E148" s="228"/>
      <c r="F148" s="228"/>
      <c r="G148" s="52"/>
      <c r="H148" s="52"/>
      <c r="I148" s="52"/>
      <c r="J148" s="52"/>
      <c r="K148" s="52"/>
      <c r="L148" s="60"/>
      <c r="M148" s="60"/>
      <c r="N148" s="55" t="s">
        <v>494</v>
      </c>
      <c r="O148" s="55"/>
      <c r="P148" s="55"/>
      <c r="Q148" s="55"/>
      <c r="R148" s="55"/>
      <c r="S148" s="55" t="s">
        <v>439</v>
      </c>
      <c r="T148" s="193" t="str">
        <f>_xlfn.IFNA(VLOOKUP(N148,Code2Loc,2,FALSE)
&amp; IF( OR( ISNA(O148), LEN(O148)=0), "",  "-" &amp; VLOOKUP(O148,Code2Loc,2,FALSE))
&amp; IF( OR( ISNA(P148), LEN(P148)=0), "",  "-" &amp; VLOOKUP(P148,Code2Loc,2,FALSE))
&amp; IF( OR( ISNA(Q148), LEN(Q148)=0), "",  "-" &amp; VLOOKUP(Q148,Code2Loc,2,FALSE))
&amp; IF( OR( ISNA(R148), LEN(R148)=0), "",  "-" &amp; VLOOKUP(R148,Code2Loc,2,FALSE))
&amp; IF( OR( ISNA(S148), LEN(S148)=0), "",  "-" &amp; VLOOKUP(S148,Code2Loc,2,FALSE)),"")</f>
        <v/>
      </c>
      <c r="U148" s="56">
        <v>0.78819444444444453</v>
      </c>
      <c r="V148" s="57"/>
      <c r="W148" s="57"/>
      <c r="X148" s="57"/>
      <c r="Y148" s="57"/>
      <c r="Z148" s="58" t="str">
        <f>IF(ISBLANK($U148), "", _xlfn.IFNA($U148 + _xlfn.IFNA( VLOOKUP($N148 &amp; IF(ISBLANK($O148),"", "-" &amp; $O148) &amp; IF(ISBLANK($P148),"", "-" &amp; $P148) &amp; IF(ISBLANK($Q148),"", "-" &amp; $Q148) &amp; IF(ISBLANK($R148),"", "-" &amp; $R148) &amp; IF(ISBLANK($S148),"", "-" &amp; $S148),TravelTime,8,FALSE), VLOOKUP($S148 &amp; IF(ISBLANK($R148),"", "-" &amp; $R148) &amp; IF(ISBLANK($Q148),"", "-" &amp; $Q148) &amp; IF(ISBLANK($P148),"", "-" &amp; $P148) &amp; IF(ISBLANK($O148),"", "-" &amp; $O148) &amp; IF(ISBLANK($N148),"", "-" &amp; $N148),TravelTime,8,FALSE)) / 1440, ""))</f>
        <v/>
      </c>
      <c r="AA148" s="59"/>
      <c r="AB148" s="52" t="str">
        <f t="shared" si="13"/>
        <v>GA01T 3916</v>
      </c>
      <c r="AC148" s="59"/>
      <c r="AD148" s="196"/>
      <c r="AE148" s="59"/>
      <c r="AF148" s="59"/>
      <c r="AG148" s="59"/>
      <c r="AH148" s="59"/>
      <c r="AI148" s="59"/>
      <c r="AJ148" s="59"/>
    </row>
    <row r="149" spans="1:36" ht="14.25" customHeight="1">
      <c r="A149" s="59"/>
      <c r="B149" s="59"/>
      <c r="C149" s="219"/>
      <c r="D149" s="53"/>
      <c r="E149" s="228"/>
      <c r="F149" s="228"/>
      <c r="G149" s="52"/>
      <c r="H149" s="52"/>
      <c r="I149" s="52"/>
      <c r="J149" s="52"/>
      <c r="K149" s="52"/>
      <c r="L149" s="60"/>
      <c r="M149" s="60"/>
      <c r="N149" s="55" t="s">
        <v>439</v>
      </c>
      <c r="O149" s="55"/>
      <c r="P149" s="55"/>
      <c r="Q149" s="55"/>
      <c r="R149" s="55"/>
      <c r="S149" s="55" t="s">
        <v>494</v>
      </c>
      <c r="T149" s="193" t="str">
        <f>_xlfn.IFNA(VLOOKUP(N149,Code2Loc,2,FALSE)
&amp; IF( OR( ISNA(O149), LEN(O149)=0), "",  "-" &amp; VLOOKUP(O149,Code2Loc,2,FALSE))
&amp; IF( OR( ISNA(P149), LEN(P149)=0), "",  "-" &amp; VLOOKUP(P149,Code2Loc,2,FALSE))
&amp; IF( OR( ISNA(Q149), LEN(Q149)=0), "",  "-" &amp; VLOOKUP(Q149,Code2Loc,2,FALSE))
&amp; IF( OR( ISNA(R149), LEN(R149)=0), "",  "-" &amp; VLOOKUP(R149,Code2Loc,2,FALSE))
&amp; IF( OR( ISNA(S149), LEN(S149)=0), "",  "-" &amp; VLOOKUP(S149,Code2Loc,2,FALSE)),"")</f>
        <v/>
      </c>
      <c r="U149" s="56">
        <v>0.82291666666666663</v>
      </c>
      <c r="V149" s="57"/>
      <c r="W149" s="57"/>
      <c r="X149" s="57"/>
      <c r="Y149" s="57"/>
      <c r="Z149" s="58" t="str">
        <f>IF(ISBLANK($U149), "", _xlfn.IFNA($U149 + _xlfn.IFNA( VLOOKUP($N149 &amp; IF(ISBLANK($O149),"", "-" &amp; $O149) &amp; IF(ISBLANK($P149),"", "-" &amp; $P149) &amp; IF(ISBLANK($Q149),"", "-" &amp; $Q149) &amp; IF(ISBLANK($R149),"", "-" &amp; $R149) &amp; IF(ISBLANK($S149),"", "-" &amp; $S149),TravelTime,8,FALSE), VLOOKUP($S149 &amp; IF(ISBLANK($R149),"", "-" &amp; $R149) &amp; IF(ISBLANK($Q149),"", "-" &amp; $Q149) &amp; IF(ISBLANK($P149),"", "-" &amp; $P149) &amp; IF(ISBLANK($O149),"", "-" &amp; $O149) &amp; IF(ISBLANK($N149),"", "-" &amp; $N149),TravelTime,8,FALSE)) / 1440, ""))</f>
        <v/>
      </c>
      <c r="AA149" s="59"/>
      <c r="AB149" s="52" t="str">
        <f t="shared" si="13"/>
        <v>GA01T 3916</v>
      </c>
      <c r="AC149" s="59"/>
      <c r="AD149" s="196"/>
      <c r="AE149" s="59"/>
      <c r="AF149" s="59"/>
      <c r="AG149" s="59"/>
      <c r="AH149" s="59"/>
      <c r="AI149" s="59"/>
      <c r="AJ149" s="59"/>
    </row>
    <row r="150" spans="1:36" ht="13.5" customHeight="1">
      <c r="A150" s="51"/>
      <c r="B150" s="51" t="s">
        <v>373</v>
      </c>
      <c r="C150" s="218" t="s">
        <v>495</v>
      </c>
      <c r="D150" s="52" t="s">
        <v>28</v>
      </c>
      <c r="E150" s="228">
        <v>43370</v>
      </c>
      <c r="F150" s="228">
        <v>45195</v>
      </c>
      <c r="G150" s="52" t="s">
        <v>496</v>
      </c>
      <c r="H150" s="52" t="s">
        <v>497</v>
      </c>
      <c r="I150" s="52"/>
      <c r="J150" s="52" t="str">
        <f>IF(ISBLANK(B150),"",VLOOKUP(B150,Permits!$F$2:$O$127,10,FALSE))</f>
        <v>GA04T 0564</v>
      </c>
      <c r="K150" s="53" t="s">
        <v>16</v>
      </c>
      <c r="L150" s="51">
        <v>27</v>
      </c>
      <c r="M150" s="60">
        <v>11</v>
      </c>
      <c r="N150" s="55" t="s">
        <v>498</v>
      </c>
      <c r="O150" s="55"/>
      <c r="P150" s="55"/>
      <c r="Q150" s="55"/>
      <c r="R150" s="55"/>
      <c r="S150" s="55" t="s">
        <v>499</v>
      </c>
      <c r="T150" s="193" t="str">
        <f>_xlfn.IFNA(VLOOKUP(N150,Code2Loc,2,FALSE)
&amp; IF( OR( ISNA(O150), LEN(O150)=0), "",  "-" &amp; VLOOKUP(O150,Code2Loc,2,FALSE))
&amp; IF( OR( ISNA(P150), LEN(P150)=0), "",  "-" &amp; VLOOKUP(P150,Code2Loc,2,FALSE))
&amp; IF( OR( ISNA(Q150), LEN(Q150)=0), "",  "-" &amp; VLOOKUP(Q150,Code2Loc,2,FALSE))
&amp; IF( OR( ISNA(R150), LEN(R150)=0), "",  "-" &amp; VLOOKUP(R150,Code2Loc,2,FALSE))
&amp; IF( OR( ISNA(S150), LEN(S150)=0), "",  "-" &amp; VLOOKUP(S150,Code2Loc,2,FALSE)),"")</f>
        <v/>
      </c>
      <c r="U150" s="56">
        <v>0.32291666666666669</v>
      </c>
      <c r="V150" s="57"/>
      <c r="W150" s="57"/>
      <c r="X150" s="57"/>
      <c r="Y150" s="57"/>
      <c r="Z150" s="58" t="str">
        <f>IF(ISBLANK($U150), "", _xlfn.IFNA($U150 + _xlfn.IFNA( VLOOKUP($N150 &amp; IF(ISBLANK($O150),"", "-" &amp; $O150) &amp; IF(ISBLANK($P150),"", "-" &amp; $P150) &amp; IF(ISBLANK($Q150),"", "-" &amp; $Q150) &amp; IF(ISBLANK($R150),"", "-" &amp; $R150) &amp; IF(ISBLANK($S150),"", "-" &amp; $S150),TravelTime,8,FALSE), VLOOKUP($S150 &amp; IF(ISBLANK($R150),"", "-" &amp; $R150) &amp; IF(ISBLANK($Q150),"", "-" &amp; $Q150) &amp; IF(ISBLANK($P150),"", "-" &amp; $P150) &amp; IF(ISBLANK($O150),"", "-" &amp; $O150) &amp; IF(ISBLANK($N150),"", "-" &amp; $N150),TravelTime,8,FALSE)) / 1440, ""))</f>
        <v/>
      </c>
      <c r="AA150" s="59"/>
      <c r="AB150" s="52" t="str">
        <f>IF(AND(LEN(J150)&lt;&gt;0,LEN(B150)&lt;&gt;0),J150,AB927)</f>
        <v>GA04T 0564</v>
      </c>
      <c r="AC150" s="59"/>
      <c r="AD150" s="196"/>
      <c r="AE150" s="59"/>
      <c r="AF150" s="59"/>
      <c r="AG150" s="59"/>
      <c r="AH150" s="59"/>
      <c r="AI150" s="59"/>
      <c r="AJ150" s="59"/>
    </row>
    <row r="151" spans="1:36" ht="13.5" customHeight="1">
      <c r="A151" s="51"/>
      <c r="B151" s="51"/>
      <c r="C151" s="219"/>
      <c r="D151" s="53"/>
      <c r="E151" s="228"/>
      <c r="F151" s="228"/>
      <c r="G151" s="52"/>
      <c r="H151" s="52"/>
      <c r="I151" s="52"/>
      <c r="J151" s="52"/>
      <c r="K151" s="52"/>
      <c r="L151" s="60"/>
      <c r="M151" s="60"/>
      <c r="N151" s="55" t="s">
        <v>499</v>
      </c>
      <c r="O151" s="55"/>
      <c r="P151" s="55"/>
      <c r="Q151" s="55"/>
      <c r="R151" s="55"/>
      <c r="S151" s="55" t="s">
        <v>498</v>
      </c>
      <c r="T151" s="193" t="str">
        <f>_xlfn.IFNA(VLOOKUP(N151,Code2Loc,2,FALSE)
&amp; IF( OR( ISNA(O151), LEN(O151)=0), "",  "-" &amp; VLOOKUP(O151,Code2Loc,2,FALSE))
&amp; IF( OR( ISNA(P151), LEN(P151)=0), "",  "-" &amp; VLOOKUP(P151,Code2Loc,2,FALSE))
&amp; IF( OR( ISNA(Q151), LEN(Q151)=0), "",  "-" &amp; VLOOKUP(Q151,Code2Loc,2,FALSE))
&amp; IF( OR( ISNA(R151), LEN(R151)=0), "",  "-" &amp; VLOOKUP(R151,Code2Loc,2,FALSE))
&amp; IF( OR( ISNA(S151), LEN(S151)=0), "",  "-" &amp; VLOOKUP(S151,Code2Loc,2,FALSE)),"")</f>
        <v/>
      </c>
      <c r="U151" s="56">
        <v>0.35416666666666669</v>
      </c>
      <c r="V151" s="57"/>
      <c r="W151" s="57"/>
      <c r="X151" s="57"/>
      <c r="Y151" s="57"/>
      <c r="Z151" s="58" t="str">
        <f>IF(ISBLANK($U151), "", _xlfn.IFNA($U151 + _xlfn.IFNA( VLOOKUP($N151 &amp; IF(ISBLANK($O151),"", "-" &amp; $O151) &amp; IF(ISBLANK($P151),"", "-" &amp; $P151) &amp; IF(ISBLANK($Q151),"", "-" &amp; $Q151) &amp; IF(ISBLANK($R151),"", "-" &amp; $R151) &amp; IF(ISBLANK($S151),"", "-" &amp; $S151),TravelTime,8,FALSE), VLOOKUP($S151 &amp; IF(ISBLANK($R151),"", "-" &amp; $R151) &amp; IF(ISBLANK($Q151),"", "-" &amp; $Q151) &amp; IF(ISBLANK($P151),"", "-" &amp; $P151) &amp; IF(ISBLANK($O151),"", "-" &amp; $O151) &amp; IF(ISBLANK($N151),"", "-" &amp; $N151),TravelTime,8,FALSE)) / 1440, ""))</f>
        <v/>
      </c>
      <c r="AA151" s="59"/>
      <c r="AB151" s="52" t="str">
        <f t="shared" ref="AB151:AB165" si="14">IF(AND(LEN(J151)&lt;&gt;0,LEN(B151)&lt;&gt;0),J151,AB150)</f>
        <v>GA04T 0564</v>
      </c>
      <c r="AC151" s="59"/>
      <c r="AD151" s="196"/>
      <c r="AE151" s="59"/>
      <c r="AF151" s="59"/>
      <c r="AG151" s="59"/>
      <c r="AH151" s="59"/>
      <c r="AI151" s="59"/>
      <c r="AJ151" s="59"/>
    </row>
    <row r="152" spans="1:36" ht="13.5" customHeight="1">
      <c r="A152" s="51"/>
      <c r="B152" s="51"/>
      <c r="C152" s="219"/>
      <c r="D152" s="53"/>
      <c r="E152" s="228"/>
      <c r="F152" s="228"/>
      <c r="G152" s="52"/>
      <c r="H152" s="52"/>
      <c r="I152" s="52"/>
      <c r="J152" s="52"/>
      <c r="K152" s="52"/>
      <c r="L152" s="60"/>
      <c r="M152" s="60"/>
      <c r="N152" s="55" t="s">
        <v>498</v>
      </c>
      <c r="O152" s="55"/>
      <c r="P152" s="55"/>
      <c r="Q152" s="55"/>
      <c r="R152" s="55"/>
      <c r="S152" s="55" t="s">
        <v>499</v>
      </c>
      <c r="T152" s="193" t="str">
        <f>_xlfn.IFNA(VLOOKUP(N152,Code2Loc,2,FALSE)
&amp; IF( OR( ISNA(O152), LEN(O152)=0), "",  "-" &amp; VLOOKUP(O152,Code2Loc,2,FALSE))
&amp; IF( OR( ISNA(P152), LEN(P152)=0), "",  "-" &amp; VLOOKUP(P152,Code2Loc,2,FALSE))
&amp; IF( OR( ISNA(Q152), LEN(Q152)=0), "",  "-" &amp; VLOOKUP(Q152,Code2Loc,2,FALSE))
&amp; IF( OR( ISNA(R152), LEN(R152)=0), "",  "-" &amp; VLOOKUP(R152,Code2Loc,2,FALSE))
&amp; IF( OR( ISNA(S152), LEN(S152)=0), "",  "-" &amp; VLOOKUP(S152,Code2Loc,2,FALSE)),"")</f>
        <v/>
      </c>
      <c r="U152" s="56">
        <v>0.38541666666666669</v>
      </c>
      <c r="V152" s="57"/>
      <c r="W152" s="57"/>
      <c r="X152" s="57"/>
      <c r="Y152" s="57"/>
      <c r="Z152" s="58" t="str">
        <f>IF(ISBLANK($U152), "", _xlfn.IFNA($U152 + _xlfn.IFNA( VLOOKUP($N152 &amp; IF(ISBLANK($O152),"", "-" &amp; $O152) &amp; IF(ISBLANK($P152),"", "-" &amp; $P152) &amp; IF(ISBLANK($Q152),"", "-" &amp; $Q152) &amp; IF(ISBLANK($R152),"", "-" &amp; $R152) &amp; IF(ISBLANK($S152),"", "-" &amp; $S152),TravelTime,8,FALSE), VLOOKUP($S152 &amp; IF(ISBLANK($R152),"", "-" &amp; $R152) &amp; IF(ISBLANK($Q152),"", "-" &amp; $Q152) &amp; IF(ISBLANK($P152),"", "-" &amp; $P152) &amp; IF(ISBLANK($O152),"", "-" &amp; $O152) &amp; IF(ISBLANK($N152),"", "-" &amp; $N152),TravelTime,8,FALSE)) / 1440, ""))</f>
        <v/>
      </c>
      <c r="AA152" s="59"/>
      <c r="AB152" s="52" t="str">
        <f t="shared" si="14"/>
        <v>GA04T 0564</v>
      </c>
      <c r="AC152" s="59"/>
      <c r="AD152" s="196"/>
      <c r="AE152" s="59"/>
      <c r="AF152" s="59"/>
      <c r="AG152" s="59"/>
      <c r="AH152" s="59"/>
      <c r="AI152" s="59"/>
      <c r="AJ152" s="59"/>
    </row>
    <row r="153" spans="1:36" ht="13.5" customHeight="1">
      <c r="A153" s="51"/>
      <c r="B153" s="51"/>
      <c r="C153" s="219"/>
      <c r="D153" s="53"/>
      <c r="E153" s="228"/>
      <c r="F153" s="228"/>
      <c r="G153" s="52"/>
      <c r="H153" s="52"/>
      <c r="I153" s="52"/>
      <c r="J153" s="52"/>
      <c r="K153" s="52"/>
      <c r="L153" s="60"/>
      <c r="M153" s="60"/>
      <c r="N153" s="55" t="s">
        <v>499</v>
      </c>
      <c r="O153" s="55"/>
      <c r="P153" s="55"/>
      <c r="Q153" s="55"/>
      <c r="R153" s="55"/>
      <c r="S153" s="55" t="s">
        <v>500</v>
      </c>
      <c r="T153" s="193" t="str">
        <f>_xlfn.IFNA(VLOOKUP(N153,Code2Loc,2,FALSE)
&amp; IF( OR( ISNA(O153), LEN(O153)=0), "",  "-" &amp; VLOOKUP(O153,Code2Loc,2,FALSE))
&amp; IF( OR( ISNA(P153), LEN(P153)=0), "",  "-" &amp; VLOOKUP(P153,Code2Loc,2,FALSE))
&amp; IF( OR( ISNA(Q153), LEN(Q153)=0), "",  "-" &amp; VLOOKUP(Q153,Code2Loc,2,FALSE))
&amp; IF( OR( ISNA(R153), LEN(R153)=0), "",  "-" &amp; VLOOKUP(R153,Code2Loc,2,FALSE))
&amp; IF( OR( ISNA(S153), LEN(S153)=0), "",  "-" &amp; VLOOKUP(S153,Code2Loc,2,FALSE)),"")</f>
        <v/>
      </c>
      <c r="U153" s="58">
        <v>0.4375</v>
      </c>
      <c r="V153" s="57"/>
      <c r="W153" s="57"/>
      <c r="X153" s="57"/>
      <c r="Y153" s="57"/>
      <c r="Z153" s="58" t="str">
        <f>IF(ISBLANK($U153), "", _xlfn.IFNA($U153 + _xlfn.IFNA( VLOOKUP($N153 &amp; IF(ISBLANK($O153),"", "-" &amp; $O153) &amp; IF(ISBLANK($P153),"", "-" &amp; $P153) &amp; IF(ISBLANK($Q153),"", "-" &amp; $Q153) &amp; IF(ISBLANK($R153),"", "-" &amp; $R153) &amp; IF(ISBLANK($S153),"", "-" &amp; $S153),TravelTime,8,FALSE), VLOOKUP($S153 &amp; IF(ISBLANK($R153),"", "-" &amp; $R153) &amp; IF(ISBLANK($Q153),"", "-" &amp; $Q153) &amp; IF(ISBLANK($P153),"", "-" &amp; $P153) &amp; IF(ISBLANK($O153),"", "-" &amp; $O153) &amp; IF(ISBLANK($N153),"", "-" &amp; $N153),TravelTime,8,FALSE)) / 1440, ""))</f>
        <v/>
      </c>
      <c r="AA153" s="59"/>
      <c r="AB153" s="52" t="str">
        <f t="shared" si="14"/>
        <v>GA04T 0564</v>
      </c>
      <c r="AC153" s="59"/>
      <c r="AD153" s="196"/>
      <c r="AE153" s="59"/>
      <c r="AF153" s="59"/>
      <c r="AG153" s="59"/>
      <c r="AH153" s="59"/>
      <c r="AI153" s="59"/>
      <c r="AJ153" s="59"/>
    </row>
    <row r="154" spans="1:36" ht="13.5" customHeight="1">
      <c r="A154" s="51"/>
      <c r="B154" s="51"/>
      <c r="C154" s="219"/>
      <c r="D154" s="53"/>
      <c r="E154" s="228"/>
      <c r="F154" s="228"/>
      <c r="G154" s="52"/>
      <c r="H154" s="52"/>
      <c r="I154" s="52"/>
      <c r="J154" s="52"/>
      <c r="K154" s="52"/>
      <c r="L154" s="60"/>
      <c r="M154" s="60"/>
      <c r="N154" s="55" t="s">
        <v>500</v>
      </c>
      <c r="O154" s="55"/>
      <c r="P154" s="55"/>
      <c r="Q154" s="55"/>
      <c r="R154" s="55"/>
      <c r="S154" s="55" t="s">
        <v>499</v>
      </c>
      <c r="T154" s="193" t="str">
        <f>_xlfn.IFNA(VLOOKUP(N154,Code2Loc,2,FALSE)
&amp; IF( OR( ISNA(O154), LEN(O154)=0), "",  "-" &amp; VLOOKUP(O154,Code2Loc,2,FALSE))
&amp; IF( OR( ISNA(P154), LEN(P154)=0), "",  "-" &amp; VLOOKUP(P154,Code2Loc,2,FALSE))
&amp; IF( OR( ISNA(Q154), LEN(Q154)=0), "",  "-" &amp; VLOOKUP(Q154,Code2Loc,2,FALSE))
&amp; IF( OR( ISNA(R154), LEN(R154)=0), "",  "-" &amp; VLOOKUP(R154,Code2Loc,2,FALSE))
&amp; IF( OR( ISNA(S154), LEN(S154)=0), "",  "-" &amp; VLOOKUP(S154,Code2Loc,2,FALSE)),"")</f>
        <v/>
      </c>
      <c r="U154" s="58">
        <v>0.4548611111111111</v>
      </c>
      <c r="V154" s="57"/>
      <c r="W154" s="57"/>
      <c r="X154" s="57"/>
      <c r="Y154" s="57"/>
      <c r="Z154" s="58" t="str">
        <f>IF(ISBLANK($U154), "", _xlfn.IFNA($U154 + _xlfn.IFNA( VLOOKUP($N154 &amp; IF(ISBLANK($O154),"", "-" &amp; $O154) &amp; IF(ISBLANK($P154),"", "-" &amp; $P154) &amp; IF(ISBLANK($Q154),"", "-" &amp; $Q154) &amp; IF(ISBLANK($R154),"", "-" &amp; $R154) &amp; IF(ISBLANK($S154),"", "-" &amp; $S154),TravelTime,8,FALSE), VLOOKUP($S154 &amp; IF(ISBLANK($R154),"", "-" &amp; $R154) &amp; IF(ISBLANK($Q154),"", "-" &amp; $Q154) &amp; IF(ISBLANK($P154),"", "-" &amp; $P154) &amp; IF(ISBLANK($O154),"", "-" &amp; $O154) &amp; IF(ISBLANK($N154),"", "-" &amp; $N154),TravelTime,8,FALSE)) / 1440, ""))</f>
        <v/>
      </c>
      <c r="AA154" s="59"/>
      <c r="AB154" s="52" t="str">
        <f t="shared" si="14"/>
        <v>GA04T 0564</v>
      </c>
      <c r="AC154" s="59"/>
      <c r="AD154" s="196"/>
      <c r="AE154" s="59"/>
      <c r="AF154" s="59"/>
      <c r="AG154" s="59"/>
      <c r="AH154" s="59"/>
      <c r="AI154" s="59"/>
      <c r="AJ154" s="59"/>
    </row>
    <row r="155" spans="1:36" ht="13.5" customHeight="1">
      <c r="A155" s="51"/>
      <c r="B155" s="51"/>
      <c r="C155" s="219"/>
      <c r="D155" s="53"/>
      <c r="E155" s="228"/>
      <c r="F155" s="228"/>
      <c r="G155" s="52"/>
      <c r="H155" s="52"/>
      <c r="I155" s="52"/>
      <c r="J155" s="52"/>
      <c r="K155" s="52"/>
      <c r="L155" s="60"/>
      <c r="M155" s="60"/>
      <c r="N155" s="55" t="s">
        <v>499</v>
      </c>
      <c r="O155" s="55"/>
      <c r="P155" s="55"/>
      <c r="Q155" s="55"/>
      <c r="R155" s="55"/>
      <c r="S155" s="55" t="s">
        <v>498</v>
      </c>
      <c r="T155" s="193" t="str">
        <f>_xlfn.IFNA(VLOOKUP(N155,Code2Loc,2,FALSE)
&amp; IF( OR( ISNA(O155), LEN(O155)=0), "",  "-" &amp; VLOOKUP(O155,Code2Loc,2,FALSE))
&amp; IF( OR( ISNA(P155), LEN(P155)=0), "",  "-" &amp; VLOOKUP(P155,Code2Loc,2,FALSE))
&amp; IF( OR( ISNA(Q155), LEN(Q155)=0), "",  "-" &amp; VLOOKUP(Q155,Code2Loc,2,FALSE))
&amp; IF( OR( ISNA(R155), LEN(R155)=0), "",  "-" &amp; VLOOKUP(R155,Code2Loc,2,FALSE))
&amp; IF( OR( ISNA(S155), LEN(S155)=0), "",  "-" &amp; VLOOKUP(S155,Code2Loc,2,FALSE)),"")</f>
        <v/>
      </c>
      <c r="U155" s="58">
        <v>0.46875</v>
      </c>
      <c r="V155" s="57"/>
      <c r="W155" s="57"/>
      <c r="X155" s="57"/>
      <c r="Y155" s="57"/>
      <c r="Z155" s="58" t="str">
        <f>IF(ISBLANK($U155), "", _xlfn.IFNA($U155 + _xlfn.IFNA( VLOOKUP($N155 &amp; IF(ISBLANK($O155),"", "-" &amp; $O155) &amp; IF(ISBLANK($P155),"", "-" &amp; $P155) &amp; IF(ISBLANK($Q155),"", "-" &amp; $Q155) &amp; IF(ISBLANK($R155),"", "-" &amp; $R155) &amp; IF(ISBLANK($S155),"", "-" &amp; $S155),TravelTime,8,FALSE), VLOOKUP($S155 &amp; IF(ISBLANK($R155),"", "-" &amp; $R155) &amp; IF(ISBLANK($Q155),"", "-" &amp; $Q155) &amp; IF(ISBLANK($P155),"", "-" &amp; $P155) &amp; IF(ISBLANK($O155),"", "-" &amp; $O155) &amp; IF(ISBLANK($N155),"", "-" &amp; $N155),TravelTime,8,FALSE)) / 1440, ""))</f>
        <v/>
      </c>
      <c r="AA155" s="59"/>
      <c r="AB155" s="52" t="str">
        <f t="shared" si="14"/>
        <v>GA04T 0564</v>
      </c>
      <c r="AC155" s="59"/>
      <c r="AD155" s="196"/>
      <c r="AE155" s="59"/>
      <c r="AF155" s="59"/>
      <c r="AG155" s="59"/>
      <c r="AH155" s="59"/>
      <c r="AI155" s="59"/>
      <c r="AJ155" s="59"/>
    </row>
    <row r="156" spans="1:36" ht="13.5" customHeight="1">
      <c r="A156" s="51"/>
      <c r="B156" s="51"/>
      <c r="C156" s="219"/>
      <c r="D156" s="53"/>
      <c r="E156" s="228"/>
      <c r="F156" s="228"/>
      <c r="G156" s="52"/>
      <c r="H156" s="52"/>
      <c r="I156" s="52"/>
      <c r="J156" s="52"/>
      <c r="K156" s="52"/>
      <c r="L156" s="60"/>
      <c r="M156" s="60"/>
      <c r="N156" s="55" t="s">
        <v>498</v>
      </c>
      <c r="O156" s="55"/>
      <c r="P156" s="55"/>
      <c r="Q156" s="55"/>
      <c r="R156" s="55"/>
      <c r="S156" s="55" t="s">
        <v>499</v>
      </c>
      <c r="T156" s="193" t="str">
        <f>_xlfn.IFNA(VLOOKUP(N156,Code2Loc,2,FALSE)
&amp; IF( OR( ISNA(O156), LEN(O156)=0), "",  "-" &amp; VLOOKUP(O156,Code2Loc,2,FALSE))
&amp; IF( OR( ISNA(P156), LEN(P156)=0), "",  "-" &amp; VLOOKUP(P156,Code2Loc,2,FALSE))
&amp; IF( OR( ISNA(Q156), LEN(Q156)=0), "",  "-" &amp; VLOOKUP(Q156,Code2Loc,2,FALSE))
&amp; IF( OR( ISNA(R156), LEN(R156)=0), "",  "-" &amp; VLOOKUP(R156,Code2Loc,2,FALSE))
&amp; IF( OR( ISNA(S156), LEN(S156)=0), "",  "-" &amp; VLOOKUP(S156,Code2Loc,2,FALSE)),"")</f>
        <v/>
      </c>
      <c r="U156" s="56">
        <v>0.5</v>
      </c>
      <c r="V156" s="57"/>
      <c r="W156" s="57"/>
      <c r="X156" s="57"/>
      <c r="Y156" s="57"/>
      <c r="Z156" s="58" t="str">
        <f>IF(ISBLANK($U156), "", _xlfn.IFNA($U156 + _xlfn.IFNA( VLOOKUP($N156 &amp; IF(ISBLANK($O156),"", "-" &amp; $O156) &amp; IF(ISBLANK($P156),"", "-" &amp; $P156) &amp; IF(ISBLANK($Q156),"", "-" &amp; $Q156) &amp; IF(ISBLANK($R156),"", "-" &amp; $R156) &amp; IF(ISBLANK($S156),"", "-" &amp; $S156),TravelTime,8,FALSE), VLOOKUP($S156 &amp; IF(ISBLANK($R156),"", "-" &amp; $R156) &amp; IF(ISBLANK($Q156),"", "-" &amp; $Q156) &amp; IF(ISBLANK($P156),"", "-" &amp; $P156) &amp; IF(ISBLANK($O156),"", "-" &amp; $O156) &amp; IF(ISBLANK($N156),"", "-" &amp; $N156),TravelTime,8,FALSE)) / 1440, ""))</f>
        <v/>
      </c>
      <c r="AA156" s="59"/>
      <c r="AB156" s="52" t="str">
        <f t="shared" si="14"/>
        <v>GA04T 0564</v>
      </c>
      <c r="AC156" s="59"/>
      <c r="AD156" s="196"/>
      <c r="AE156" s="59"/>
      <c r="AF156" s="59"/>
      <c r="AG156" s="59"/>
      <c r="AH156" s="59"/>
      <c r="AI156" s="59"/>
      <c r="AJ156" s="59"/>
    </row>
    <row r="157" spans="1:36" ht="13.5" customHeight="1">
      <c r="A157" s="59"/>
      <c r="B157" s="59"/>
      <c r="C157" s="219"/>
      <c r="D157" s="53"/>
      <c r="E157" s="228"/>
      <c r="F157" s="228"/>
      <c r="G157" s="52"/>
      <c r="H157" s="52"/>
      <c r="I157" s="52"/>
      <c r="J157" s="52"/>
      <c r="K157" s="52"/>
      <c r="L157" s="60"/>
      <c r="M157" s="60"/>
      <c r="N157" s="55" t="s">
        <v>499</v>
      </c>
      <c r="O157" s="55"/>
      <c r="P157" s="55"/>
      <c r="Q157" s="55"/>
      <c r="R157" s="55"/>
      <c r="S157" s="55" t="s">
        <v>500</v>
      </c>
      <c r="T157" s="193" t="str">
        <f>_xlfn.IFNA(VLOOKUP(N157,Code2Loc,2,FALSE)
&amp; IF( OR( ISNA(O157), LEN(O157)=0), "",  "-" &amp; VLOOKUP(O157,Code2Loc,2,FALSE))
&amp; IF( OR( ISNA(P157), LEN(P157)=0), "",  "-" &amp; VLOOKUP(P157,Code2Loc,2,FALSE))
&amp; IF( OR( ISNA(Q157), LEN(Q157)=0), "",  "-" &amp; VLOOKUP(Q157,Code2Loc,2,FALSE))
&amp; IF( OR( ISNA(R157), LEN(R157)=0), "",  "-" &amp; VLOOKUP(R157,Code2Loc,2,FALSE))
&amp; IF( OR( ISNA(S157), LEN(S157)=0), "",  "-" &amp; VLOOKUP(S157,Code2Loc,2,FALSE)),"")</f>
        <v/>
      </c>
      <c r="U157" s="56">
        <v>0.53819444444444442</v>
      </c>
      <c r="V157" s="57"/>
      <c r="W157" s="57"/>
      <c r="X157" s="57"/>
      <c r="Y157" s="57"/>
      <c r="Z157" s="58" t="str">
        <f>IF(ISBLANK($U157), "", _xlfn.IFNA($U157 + _xlfn.IFNA( VLOOKUP($N157 &amp; IF(ISBLANK($O157),"", "-" &amp; $O157) &amp; IF(ISBLANK($P157),"", "-" &amp; $P157) &amp; IF(ISBLANK($Q157),"", "-" &amp; $Q157) &amp; IF(ISBLANK($R157),"", "-" &amp; $R157) &amp; IF(ISBLANK($S157),"", "-" &amp; $S157),TravelTime,8,FALSE), VLOOKUP($S157 &amp; IF(ISBLANK($R157),"", "-" &amp; $R157) &amp; IF(ISBLANK($Q157),"", "-" &amp; $Q157) &amp; IF(ISBLANK($P157),"", "-" &amp; $P157) &amp; IF(ISBLANK($O157),"", "-" &amp; $O157) &amp; IF(ISBLANK($N157),"", "-" &amp; $N157),TravelTime,8,FALSE)) / 1440, ""))</f>
        <v/>
      </c>
      <c r="AA157" s="59"/>
      <c r="AB157" s="52" t="str">
        <f t="shared" si="14"/>
        <v>GA04T 0564</v>
      </c>
      <c r="AC157" s="59"/>
      <c r="AD157" s="196"/>
      <c r="AE157" s="59"/>
      <c r="AF157" s="59"/>
      <c r="AG157" s="59"/>
      <c r="AH157" s="59"/>
      <c r="AI157" s="59"/>
      <c r="AJ157" s="59"/>
    </row>
    <row r="158" spans="1:36" ht="13.5" customHeight="1">
      <c r="A158" s="59"/>
      <c r="B158" s="59"/>
      <c r="C158" s="219"/>
      <c r="D158" s="53"/>
      <c r="E158" s="228"/>
      <c r="F158" s="228"/>
      <c r="G158" s="52"/>
      <c r="H158" s="52"/>
      <c r="I158" s="52"/>
      <c r="J158" s="52"/>
      <c r="K158" s="52"/>
      <c r="L158" s="60"/>
      <c r="M158" s="60"/>
      <c r="N158" s="55" t="s">
        <v>500</v>
      </c>
      <c r="O158" s="55"/>
      <c r="P158" s="55"/>
      <c r="Q158" s="55"/>
      <c r="R158" s="55"/>
      <c r="S158" s="55" t="s">
        <v>499</v>
      </c>
      <c r="T158" s="193" t="str">
        <f>_xlfn.IFNA(VLOOKUP(N158,Code2Loc,2,FALSE)
&amp; IF( OR( ISNA(O158), LEN(O158)=0), "",  "-" &amp; VLOOKUP(O158,Code2Loc,2,FALSE))
&amp; IF( OR( ISNA(P158), LEN(P158)=0), "",  "-" &amp; VLOOKUP(P158,Code2Loc,2,FALSE))
&amp; IF( OR( ISNA(Q158), LEN(Q158)=0), "",  "-" &amp; VLOOKUP(Q158,Code2Loc,2,FALSE))
&amp; IF( OR( ISNA(R158), LEN(R158)=0), "",  "-" &amp; VLOOKUP(R158,Code2Loc,2,FALSE))
&amp; IF( OR( ISNA(S158), LEN(S158)=0), "",  "-" &amp; VLOOKUP(S158,Code2Loc,2,FALSE)),"")</f>
        <v/>
      </c>
      <c r="U158" s="56">
        <v>0.57291666666666663</v>
      </c>
      <c r="V158" s="57"/>
      <c r="W158" s="57"/>
      <c r="X158" s="57"/>
      <c r="Y158" s="57"/>
      <c r="Z158" s="58" t="str">
        <f>IF(ISBLANK($U158), "", _xlfn.IFNA($U158 + _xlfn.IFNA( VLOOKUP($N158 &amp; IF(ISBLANK($O158),"", "-" &amp; $O158) &amp; IF(ISBLANK($P158),"", "-" &amp; $P158) &amp; IF(ISBLANK($Q158),"", "-" &amp; $Q158) &amp; IF(ISBLANK($R158),"", "-" &amp; $R158) &amp; IF(ISBLANK($S158),"", "-" &amp; $S158),TravelTime,8,FALSE), VLOOKUP($S158 &amp; IF(ISBLANK($R158),"", "-" &amp; $R158) &amp; IF(ISBLANK($Q158),"", "-" &amp; $Q158) &amp; IF(ISBLANK($P158),"", "-" &amp; $P158) &amp; IF(ISBLANK($O158),"", "-" &amp; $O158) &amp; IF(ISBLANK($N158),"", "-" &amp; $N158),TravelTime,8,FALSE)) / 1440, ""))</f>
        <v/>
      </c>
      <c r="AA158" s="59"/>
      <c r="AB158" s="52" t="str">
        <f t="shared" si="14"/>
        <v>GA04T 0564</v>
      </c>
      <c r="AC158" s="59"/>
      <c r="AD158" s="196"/>
      <c r="AE158" s="59"/>
      <c r="AF158" s="59"/>
      <c r="AG158" s="59"/>
      <c r="AH158" s="59"/>
      <c r="AI158" s="59"/>
      <c r="AJ158" s="59"/>
    </row>
    <row r="159" spans="1:36" ht="13.5" customHeight="1">
      <c r="A159" s="59"/>
      <c r="B159" s="59"/>
      <c r="C159" s="219"/>
      <c r="D159" s="53"/>
      <c r="E159" s="228"/>
      <c r="F159" s="228"/>
      <c r="G159" s="52"/>
      <c r="H159" s="52"/>
      <c r="I159" s="52"/>
      <c r="J159" s="52"/>
      <c r="K159" s="52"/>
      <c r="L159" s="60"/>
      <c r="M159" s="60"/>
      <c r="N159" s="55" t="s">
        <v>499</v>
      </c>
      <c r="O159" s="55"/>
      <c r="P159" s="55"/>
      <c r="Q159" s="55"/>
      <c r="R159" s="55"/>
      <c r="S159" s="55" t="s">
        <v>498</v>
      </c>
      <c r="T159" s="193" t="str">
        <f>_xlfn.IFNA(VLOOKUP(N159,Code2Loc,2,FALSE)
&amp; IF( OR( ISNA(O159), LEN(O159)=0), "",  "-" &amp; VLOOKUP(O159,Code2Loc,2,FALSE))
&amp; IF( OR( ISNA(P159), LEN(P159)=0), "",  "-" &amp; VLOOKUP(P159,Code2Loc,2,FALSE))
&amp; IF( OR( ISNA(Q159), LEN(Q159)=0), "",  "-" &amp; VLOOKUP(Q159,Code2Loc,2,FALSE))
&amp; IF( OR( ISNA(R159), LEN(R159)=0), "",  "-" &amp; VLOOKUP(R159,Code2Loc,2,FALSE))
&amp; IF( OR( ISNA(S159), LEN(S159)=0), "",  "-" &amp; VLOOKUP(S159,Code2Loc,2,FALSE)),"")</f>
        <v/>
      </c>
      <c r="U159" s="56">
        <v>0.60416666666666663</v>
      </c>
      <c r="V159" s="57"/>
      <c r="W159" s="57"/>
      <c r="X159" s="57"/>
      <c r="Y159" s="57"/>
      <c r="Z159" s="58" t="str">
        <f>IF(ISBLANK($U159), "", _xlfn.IFNA($U159 + _xlfn.IFNA( VLOOKUP($N159 &amp; IF(ISBLANK($O159),"", "-" &amp; $O159) &amp; IF(ISBLANK($P159),"", "-" &amp; $P159) &amp; IF(ISBLANK($Q159),"", "-" &amp; $Q159) &amp; IF(ISBLANK($R159),"", "-" &amp; $R159) &amp; IF(ISBLANK($S159),"", "-" &amp; $S159),TravelTime,8,FALSE), VLOOKUP($S159 &amp; IF(ISBLANK($R159),"", "-" &amp; $R159) &amp; IF(ISBLANK($Q159),"", "-" &amp; $Q159) &amp; IF(ISBLANK($P159),"", "-" &amp; $P159) &amp; IF(ISBLANK($O159),"", "-" &amp; $O159) &amp; IF(ISBLANK($N159),"", "-" &amp; $N159),TravelTime,8,FALSE)) / 1440, ""))</f>
        <v/>
      </c>
      <c r="AA159" s="59"/>
      <c r="AB159" s="52" t="str">
        <f t="shared" si="14"/>
        <v>GA04T 0564</v>
      </c>
      <c r="AC159" s="59"/>
      <c r="AD159" s="196"/>
      <c r="AE159" s="59"/>
      <c r="AF159" s="59"/>
      <c r="AG159" s="59"/>
      <c r="AH159" s="59"/>
      <c r="AI159" s="59"/>
      <c r="AJ159" s="59"/>
    </row>
    <row r="160" spans="1:36" ht="13.5" customHeight="1">
      <c r="A160" s="59"/>
      <c r="B160" s="59"/>
      <c r="C160" s="219"/>
      <c r="D160" s="53"/>
      <c r="E160" s="228"/>
      <c r="F160" s="228"/>
      <c r="G160" s="52"/>
      <c r="H160" s="52"/>
      <c r="I160" s="52"/>
      <c r="J160" s="52"/>
      <c r="K160" s="53"/>
      <c r="L160" s="68"/>
      <c r="M160" s="60"/>
      <c r="N160" s="55" t="s">
        <v>498</v>
      </c>
      <c r="O160" s="55"/>
      <c r="P160" s="55"/>
      <c r="Q160" s="55"/>
      <c r="R160" s="55"/>
      <c r="S160" s="55" t="s">
        <v>499</v>
      </c>
      <c r="T160" s="193" t="str">
        <f>_xlfn.IFNA(VLOOKUP(N160,Code2Loc,2,FALSE)
&amp; IF( OR( ISNA(O160), LEN(O160)=0), "",  "-" &amp; VLOOKUP(O160,Code2Loc,2,FALSE))
&amp; IF( OR( ISNA(P160), LEN(P160)=0), "",  "-" &amp; VLOOKUP(P160,Code2Loc,2,FALSE))
&amp; IF( OR( ISNA(Q160), LEN(Q160)=0), "",  "-" &amp; VLOOKUP(Q160,Code2Loc,2,FALSE))
&amp; IF( OR( ISNA(R160), LEN(R160)=0), "",  "-" &amp; VLOOKUP(R160,Code2Loc,2,FALSE))
&amp; IF( OR( ISNA(S160), LEN(S160)=0), "",  "-" &amp; VLOOKUP(S160,Code2Loc,2,FALSE)),"")</f>
        <v/>
      </c>
      <c r="U160" s="56">
        <v>0.625</v>
      </c>
      <c r="V160" s="57"/>
      <c r="W160" s="57"/>
      <c r="X160" s="57"/>
      <c r="Y160" s="57"/>
      <c r="Z160" s="58" t="str">
        <f>IF(ISBLANK($U160), "", _xlfn.IFNA($U160 + _xlfn.IFNA( VLOOKUP($N160 &amp; IF(ISBLANK($O160),"", "-" &amp; $O160) &amp; IF(ISBLANK($P160),"", "-" &amp; $P160) &amp; IF(ISBLANK($Q160),"", "-" &amp; $Q160) &amp; IF(ISBLANK($R160),"", "-" &amp; $R160) &amp; IF(ISBLANK($S160),"", "-" &amp; $S160),TravelTime,8,FALSE), VLOOKUP($S160 &amp; IF(ISBLANK($R160),"", "-" &amp; $R160) &amp; IF(ISBLANK($Q160),"", "-" &amp; $Q160) &amp; IF(ISBLANK($P160),"", "-" &amp; $P160) &amp; IF(ISBLANK($O160),"", "-" &amp; $O160) &amp; IF(ISBLANK($N160),"", "-" &amp; $N160),TravelTime,8,FALSE)) / 1440, ""))</f>
        <v/>
      </c>
      <c r="AA160" s="59"/>
      <c r="AB160" s="52" t="str">
        <f t="shared" si="14"/>
        <v>GA04T 0564</v>
      </c>
      <c r="AC160" s="59"/>
      <c r="AD160" s="196"/>
      <c r="AE160" s="59"/>
      <c r="AF160" s="59"/>
      <c r="AG160" s="59"/>
      <c r="AH160" s="59"/>
      <c r="AI160" s="59"/>
      <c r="AJ160" s="59"/>
    </row>
    <row r="161" spans="1:36" ht="13.5" customHeight="1">
      <c r="A161" s="59"/>
      <c r="B161" s="59"/>
      <c r="C161" s="219"/>
      <c r="D161" s="53"/>
      <c r="E161" s="228"/>
      <c r="F161" s="228"/>
      <c r="G161" s="52"/>
      <c r="H161" s="52"/>
      <c r="I161" s="52"/>
      <c r="J161" s="52"/>
      <c r="K161" s="53"/>
      <c r="L161" s="68"/>
      <c r="M161" s="60"/>
      <c r="N161" s="55" t="s">
        <v>499</v>
      </c>
      <c r="O161" s="55"/>
      <c r="P161" s="55"/>
      <c r="Q161" s="55"/>
      <c r="R161" s="55"/>
      <c r="S161" s="55" t="s">
        <v>501</v>
      </c>
      <c r="T161" s="193" t="str">
        <f>_xlfn.IFNA(VLOOKUP(N161,Code2Loc,2,FALSE)
&amp; IF( OR( ISNA(O161), LEN(O161)=0), "",  "-" &amp; VLOOKUP(O161,Code2Loc,2,FALSE))
&amp; IF( OR( ISNA(P161), LEN(P161)=0), "",  "-" &amp; VLOOKUP(P161,Code2Loc,2,FALSE))
&amp; IF( OR( ISNA(Q161), LEN(Q161)=0), "",  "-" &amp; VLOOKUP(Q161,Code2Loc,2,FALSE))
&amp; IF( OR( ISNA(R161), LEN(R161)=0), "",  "-" &amp; VLOOKUP(R161,Code2Loc,2,FALSE))
&amp; IF( OR( ISNA(S161), LEN(S161)=0), "",  "-" &amp; VLOOKUP(S161,Code2Loc,2,FALSE)),"")</f>
        <v/>
      </c>
      <c r="U161" s="56">
        <v>0.67361111111111116</v>
      </c>
      <c r="V161" s="57"/>
      <c r="W161" s="57"/>
      <c r="X161" s="57"/>
      <c r="Y161" s="57"/>
      <c r="Z161" s="58" t="str">
        <f>IF(ISBLANK($U161), "", _xlfn.IFNA($U161 + _xlfn.IFNA( VLOOKUP($N161 &amp; IF(ISBLANK($O161),"", "-" &amp; $O161) &amp; IF(ISBLANK($P161),"", "-" &amp; $P161) &amp; IF(ISBLANK($Q161),"", "-" &amp; $Q161) &amp; IF(ISBLANK($R161),"", "-" &amp; $R161) &amp; IF(ISBLANK($S161),"", "-" &amp; $S161),TravelTime,8,FALSE), VLOOKUP($S161 &amp; IF(ISBLANK($R161),"", "-" &amp; $R161) &amp; IF(ISBLANK($Q161),"", "-" &amp; $Q161) &amp; IF(ISBLANK($P161),"", "-" &amp; $P161) &amp; IF(ISBLANK($O161),"", "-" &amp; $O161) &amp; IF(ISBLANK($N161),"", "-" &amp; $N161),TravelTime,8,FALSE)) / 1440, ""))</f>
        <v/>
      </c>
      <c r="AA161" s="59"/>
      <c r="AB161" s="52" t="str">
        <f t="shared" si="14"/>
        <v>GA04T 0564</v>
      </c>
      <c r="AC161" s="59"/>
      <c r="AD161" s="196"/>
      <c r="AE161" s="59"/>
      <c r="AF161" s="59"/>
      <c r="AG161" s="59"/>
      <c r="AH161" s="59"/>
      <c r="AI161" s="59"/>
      <c r="AJ161" s="59"/>
    </row>
    <row r="162" spans="1:36" ht="13.5" customHeight="1">
      <c r="A162" s="59"/>
      <c r="B162" s="59"/>
      <c r="C162" s="219"/>
      <c r="D162" s="53"/>
      <c r="E162" s="228"/>
      <c r="F162" s="228"/>
      <c r="G162" s="52"/>
      <c r="H162" s="52"/>
      <c r="I162" s="52"/>
      <c r="J162" s="52"/>
      <c r="K162" s="53"/>
      <c r="L162" s="68"/>
      <c r="M162" s="60"/>
      <c r="N162" s="55" t="s">
        <v>501</v>
      </c>
      <c r="O162" s="55"/>
      <c r="P162" s="55"/>
      <c r="Q162" s="55"/>
      <c r="R162" s="55"/>
      <c r="S162" s="55" t="s">
        <v>499</v>
      </c>
      <c r="T162" s="193" t="str">
        <f>_xlfn.IFNA(VLOOKUP(N162,Code2Loc,2,FALSE)
&amp; IF( OR( ISNA(O162), LEN(O162)=0), "",  "-" &amp; VLOOKUP(O162,Code2Loc,2,FALSE))
&amp; IF( OR( ISNA(P162), LEN(P162)=0), "",  "-" &amp; VLOOKUP(P162,Code2Loc,2,FALSE))
&amp; IF( OR( ISNA(Q162), LEN(Q162)=0), "",  "-" &amp; VLOOKUP(Q162,Code2Loc,2,FALSE))
&amp; IF( OR( ISNA(R162), LEN(R162)=0), "",  "-" &amp; VLOOKUP(R162,Code2Loc,2,FALSE))
&amp; IF( OR( ISNA(S162), LEN(S162)=0), "",  "-" &amp; VLOOKUP(S162,Code2Loc,2,FALSE)),"")</f>
        <v/>
      </c>
      <c r="U162" s="56">
        <v>0.69097222222222221</v>
      </c>
      <c r="V162" s="57"/>
      <c r="W162" s="57"/>
      <c r="X162" s="57"/>
      <c r="Y162" s="57"/>
      <c r="Z162" s="58" t="str">
        <f>IF(ISBLANK($U162), "", _xlfn.IFNA($U162 + _xlfn.IFNA( VLOOKUP($N162 &amp; IF(ISBLANK($O162),"", "-" &amp; $O162) &amp; IF(ISBLANK($P162),"", "-" &amp; $P162) &amp; IF(ISBLANK($Q162),"", "-" &amp; $Q162) &amp; IF(ISBLANK($R162),"", "-" &amp; $R162) &amp; IF(ISBLANK($S162),"", "-" &amp; $S162),TravelTime,8,FALSE), VLOOKUP($S162 &amp; IF(ISBLANK($R162),"", "-" &amp; $R162) &amp; IF(ISBLANK($Q162),"", "-" &amp; $Q162) &amp; IF(ISBLANK($P162),"", "-" &amp; $P162) &amp; IF(ISBLANK($O162),"", "-" &amp; $O162) &amp; IF(ISBLANK($N162),"", "-" &amp; $N162),TravelTime,8,FALSE)) / 1440, ""))</f>
        <v/>
      </c>
      <c r="AA162" s="59"/>
      <c r="AB162" s="52" t="str">
        <f t="shared" si="14"/>
        <v>GA04T 0564</v>
      </c>
      <c r="AC162" s="59"/>
      <c r="AD162" s="196"/>
      <c r="AE162" s="59"/>
      <c r="AF162" s="59"/>
      <c r="AG162" s="59"/>
      <c r="AH162" s="59"/>
      <c r="AI162" s="59"/>
      <c r="AJ162" s="59"/>
    </row>
    <row r="163" spans="1:36" ht="13.5" customHeight="1">
      <c r="A163" s="59"/>
      <c r="B163" s="59"/>
      <c r="C163" s="219"/>
      <c r="D163" s="53"/>
      <c r="E163" s="228"/>
      <c r="F163" s="228"/>
      <c r="G163" s="52"/>
      <c r="H163" s="52"/>
      <c r="I163" s="52"/>
      <c r="J163" s="52"/>
      <c r="K163" s="53"/>
      <c r="L163" s="68"/>
      <c r="M163" s="60"/>
      <c r="N163" s="55" t="s">
        <v>499</v>
      </c>
      <c r="O163" s="55"/>
      <c r="P163" s="55"/>
      <c r="Q163" s="55"/>
      <c r="R163" s="55"/>
      <c r="S163" s="55" t="s">
        <v>501</v>
      </c>
      <c r="T163" s="193" t="str">
        <f>_xlfn.IFNA(VLOOKUP(N163,Code2Loc,2,FALSE)
&amp; IF( OR( ISNA(O163), LEN(O163)=0), "",  "-" &amp; VLOOKUP(O163,Code2Loc,2,FALSE))
&amp; IF( OR( ISNA(P163), LEN(P163)=0), "",  "-" &amp; VLOOKUP(P163,Code2Loc,2,FALSE))
&amp; IF( OR( ISNA(Q163), LEN(Q163)=0), "",  "-" &amp; VLOOKUP(Q163,Code2Loc,2,FALSE))
&amp; IF( OR( ISNA(R163), LEN(R163)=0), "",  "-" &amp; VLOOKUP(R163,Code2Loc,2,FALSE))
&amp; IF( OR( ISNA(S163), LEN(S163)=0), "",  "-" &amp; VLOOKUP(S163,Code2Loc,2,FALSE)),"")</f>
        <v/>
      </c>
      <c r="U163" s="56">
        <v>0.71527777777777779</v>
      </c>
      <c r="V163" s="57"/>
      <c r="W163" s="57"/>
      <c r="X163" s="57"/>
      <c r="Y163" s="57"/>
      <c r="Z163" s="58" t="str">
        <f>IF(ISBLANK($U163), "", _xlfn.IFNA($U163 + _xlfn.IFNA( VLOOKUP($N163 &amp; IF(ISBLANK($O163),"", "-" &amp; $O163) &amp; IF(ISBLANK($P163),"", "-" &amp; $P163) &amp; IF(ISBLANK($Q163),"", "-" &amp; $Q163) &amp; IF(ISBLANK($R163),"", "-" &amp; $R163) &amp; IF(ISBLANK($S163),"", "-" &amp; $S163),TravelTime,8,FALSE), VLOOKUP($S163 &amp; IF(ISBLANK($R163),"", "-" &amp; $R163) &amp; IF(ISBLANK($Q163),"", "-" &amp; $Q163) &amp; IF(ISBLANK($P163),"", "-" &amp; $P163) &amp; IF(ISBLANK($O163),"", "-" &amp; $O163) &amp; IF(ISBLANK($N163),"", "-" &amp; $N163),TravelTime,8,FALSE)) / 1440, ""))</f>
        <v/>
      </c>
      <c r="AA163" s="59"/>
      <c r="AB163" s="52" t="str">
        <f t="shared" si="14"/>
        <v>GA04T 0564</v>
      </c>
      <c r="AC163" s="59"/>
      <c r="AD163" s="196"/>
      <c r="AE163" s="59"/>
      <c r="AF163" s="59"/>
      <c r="AG163" s="59"/>
      <c r="AH163" s="59"/>
      <c r="AI163" s="59"/>
      <c r="AJ163" s="59"/>
    </row>
    <row r="164" spans="1:36" ht="13.5" customHeight="1">
      <c r="A164" s="59"/>
      <c r="B164" s="59"/>
      <c r="C164" s="219"/>
      <c r="D164" s="53"/>
      <c r="E164" s="228"/>
      <c r="F164" s="228"/>
      <c r="G164" s="52"/>
      <c r="H164" s="52"/>
      <c r="I164" s="52"/>
      <c r="J164" s="52"/>
      <c r="K164" s="53"/>
      <c r="L164" s="68"/>
      <c r="M164" s="60"/>
      <c r="N164" s="55" t="s">
        <v>501</v>
      </c>
      <c r="O164" s="55"/>
      <c r="P164" s="55"/>
      <c r="Q164" s="55"/>
      <c r="R164" s="55"/>
      <c r="S164" s="55" t="s">
        <v>499</v>
      </c>
      <c r="T164" s="193" t="str">
        <f>_xlfn.IFNA(VLOOKUP(N164,Code2Loc,2,FALSE)
&amp; IF( OR( ISNA(O164), LEN(O164)=0), "",  "-" &amp; VLOOKUP(O164,Code2Loc,2,FALSE))
&amp; IF( OR( ISNA(P164), LEN(P164)=0), "",  "-" &amp; VLOOKUP(P164,Code2Loc,2,FALSE))
&amp; IF( OR( ISNA(Q164), LEN(Q164)=0), "",  "-" &amp; VLOOKUP(Q164,Code2Loc,2,FALSE))
&amp; IF( OR( ISNA(R164), LEN(R164)=0), "",  "-" &amp; VLOOKUP(R164,Code2Loc,2,FALSE))
&amp; IF( OR( ISNA(S164), LEN(S164)=0), "",  "-" &amp; VLOOKUP(S164,Code2Loc,2,FALSE)),"")</f>
        <v/>
      </c>
      <c r="U164" s="56">
        <v>0.73263888888888884</v>
      </c>
      <c r="V164" s="57"/>
      <c r="W164" s="57"/>
      <c r="X164" s="57"/>
      <c r="Y164" s="57"/>
      <c r="Z164" s="58" t="str">
        <f>IF(ISBLANK($U164), "", _xlfn.IFNA($U164 + _xlfn.IFNA( VLOOKUP($N164 &amp; IF(ISBLANK($O164),"", "-" &amp; $O164) &amp; IF(ISBLANK($P164),"", "-" &amp; $P164) &amp; IF(ISBLANK($Q164),"", "-" &amp; $Q164) &amp; IF(ISBLANK($R164),"", "-" &amp; $R164) &amp; IF(ISBLANK($S164),"", "-" &amp; $S164),TravelTime,8,FALSE), VLOOKUP($S164 &amp; IF(ISBLANK($R164),"", "-" &amp; $R164) &amp; IF(ISBLANK($Q164),"", "-" &amp; $Q164) &amp; IF(ISBLANK($P164),"", "-" &amp; $P164) &amp; IF(ISBLANK($O164),"", "-" &amp; $O164) &amp; IF(ISBLANK($N164),"", "-" &amp; $N164),TravelTime,8,FALSE)) / 1440, ""))</f>
        <v/>
      </c>
      <c r="AA164" s="59"/>
      <c r="AB164" s="52" t="str">
        <f t="shared" si="14"/>
        <v>GA04T 0564</v>
      </c>
      <c r="AC164" s="59"/>
      <c r="AD164" s="196"/>
      <c r="AE164" s="59"/>
      <c r="AF164" s="59"/>
      <c r="AG164" s="59"/>
      <c r="AH164" s="59"/>
      <c r="AI164" s="59"/>
      <c r="AJ164" s="59"/>
    </row>
    <row r="165" spans="1:36" ht="13.5" customHeight="1">
      <c r="A165" s="59"/>
      <c r="B165" s="59"/>
      <c r="C165" s="219"/>
      <c r="D165" s="53"/>
      <c r="E165" s="228"/>
      <c r="F165" s="228"/>
      <c r="G165" s="52"/>
      <c r="H165" s="52"/>
      <c r="I165" s="52"/>
      <c r="J165" s="52"/>
      <c r="K165" s="53"/>
      <c r="L165" s="68"/>
      <c r="M165" s="60"/>
      <c r="N165" s="55" t="s">
        <v>499</v>
      </c>
      <c r="O165" s="55"/>
      <c r="P165" s="55"/>
      <c r="Q165" s="55"/>
      <c r="R165" s="55"/>
      <c r="S165" s="55" t="s">
        <v>498</v>
      </c>
      <c r="T165" s="193" t="str">
        <f>_xlfn.IFNA(VLOOKUP(N165,Code2Loc,2,FALSE)
&amp; IF( OR( ISNA(O165), LEN(O165)=0), "",  "-" &amp; VLOOKUP(O165,Code2Loc,2,FALSE))
&amp; IF( OR( ISNA(P165), LEN(P165)=0), "",  "-" &amp; VLOOKUP(P165,Code2Loc,2,FALSE))
&amp; IF( OR( ISNA(Q165), LEN(Q165)=0), "",  "-" &amp; VLOOKUP(Q165,Code2Loc,2,FALSE))
&amp; IF( OR( ISNA(R165), LEN(R165)=0), "",  "-" &amp; VLOOKUP(R165,Code2Loc,2,FALSE))
&amp; IF( OR( ISNA(S165), LEN(S165)=0), "",  "-" &amp; VLOOKUP(S165,Code2Loc,2,FALSE)),"")</f>
        <v/>
      </c>
      <c r="U165" s="56">
        <v>0.76388888888888884</v>
      </c>
      <c r="V165" s="57"/>
      <c r="W165" s="57"/>
      <c r="X165" s="57"/>
      <c r="Y165" s="57"/>
      <c r="Z165" s="58" t="str">
        <f>IF(ISBLANK($U165), "", _xlfn.IFNA($U165 + _xlfn.IFNA( VLOOKUP($N165 &amp; IF(ISBLANK($O165),"", "-" &amp; $O165) &amp; IF(ISBLANK($P165),"", "-" &amp; $P165) &amp; IF(ISBLANK($Q165),"", "-" &amp; $Q165) &amp; IF(ISBLANK($R165),"", "-" &amp; $R165) &amp; IF(ISBLANK($S165),"", "-" &amp; $S165),TravelTime,8,FALSE), VLOOKUP($S165 &amp; IF(ISBLANK($R165),"", "-" &amp; $R165) &amp; IF(ISBLANK($Q165),"", "-" &amp; $Q165) &amp; IF(ISBLANK($P165),"", "-" &amp; $P165) &amp; IF(ISBLANK($O165),"", "-" &amp; $O165) &amp; IF(ISBLANK($N165),"", "-" &amp; $N165),TravelTime,8,FALSE)) / 1440, ""))</f>
        <v/>
      </c>
      <c r="AA165" s="59"/>
      <c r="AB165" s="52" t="str">
        <f t="shared" si="14"/>
        <v>GA04T 0564</v>
      </c>
      <c r="AC165" s="59"/>
      <c r="AD165" s="196"/>
      <c r="AE165" s="59"/>
      <c r="AF165" s="59"/>
      <c r="AG165" s="59"/>
      <c r="AH165" s="59"/>
      <c r="AI165" s="59"/>
      <c r="AJ165" s="59"/>
    </row>
    <row r="166" spans="1:36" ht="14.25" customHeight="1">
      <c r="A166" s="51"/>
      <c r="B166" s="51" t="s">
        <v>39</v>
      </c>
      <c r="C166" s="218" t="s">
        <v>502</v>
      </c>
      <c r="D166" s="52" t="s">
        <v>28</v>
      </c>
      <c r="E166" s="228">
        <v>43983</v>
      </c>
      <c r="F166" s="228">
        <v>45808</v>
      </c>
      <c r="G166" s="52" t="s">
        <v>503</v>
      </c>
      <c r="H166" s="52" t="s">
        <v>504</v>
      </c>
      <c r="I166" s="52"/>
      <c r="J166" s="52" t="str">
        <f>IF(ISBLANK(B166),"",VLOOKUP(B166,Permits!$F$2:$O$127,10,FALSE))</f>
        <v>GA01U 8139</v>
      </c>
      <c r="K166" s="53" t="s">
        <v>16</v>
      </c>
      <c r="L166" s="51" t="s">
        <v>505</v>
      </c>
      <c r="M166" s="60">
        <v>11</v>
      </c>
      <c r="N166" s="55" t="s">
        <v>500</v>
      </c>
      <c r="O166" s="55"/>
      <c r="P166" s="55"/>
      <c r="Q166" s="55"/>
      <c r="R166" s="55"/>
      <c r="S166" s="55" t="s">
        <v>439</v>
      </c>
      <c r="T166" s="193" t="str">
        <f>_xlfn.IFNA(VLOOKUP(N166,Code2Loc,2,FALSE)
&amp; IF( OR( ISNA(O166), LEN(O166)=0), "",  "-" &amp; VLOOKUP(O166,Code2Loc,2,FALSE))
&amp; IF( OR( ISNA(P166), LEN(P166)=0), "",  "-" &amp; VLOOKUP(P166,Code2Loc,2,FALSE))
&amp; IF( OR( ISNA(Q166), LEN(Q166)=0), "",  "-" &amp; VLOOKUP(Q166,Code2Loc,2,FALSE))
&amp; IF( OR( ISNA(R166), LEN(R166)=0), "",  "-" &amp; VLOOKUP(R166,Code2Loc,2,FALSE))
&amp; IF( OR( ISNA(S166), LEN(S166)=0), "",  "-" &amp; VLOOKUP(S166,Code2Loc,2,FALSE)),"")</f>
        <v/>
      </c>
      <c r="U166" s="56">
        <v>0.30208333333333331</v>
      </c>
      <c r="V166" s="57"/>
      <c r="W166" s="57"/>
      <c r="X166" s="57"/>
      <c r="Y166" s="57"/>
      <c r="Z166" s="58" t="str">
        <f>IF(ISBLANK($U166), "", _xlfn.IFNA($U166 + _xlfn.IFNA( VLOOKUP($N166 &amp; IF(ISBLANK($O166),"", "-" &amp; $O166) &amp; IF(ISBLANK($P166),"", "-" &amp; $P166) &amp; IF(ISBLANK($Q166),"", "-" &amp; $Q166) &amp; IF(ISBLANK($R166),"", "-" &amp; $R166) &amp; IF(ISBLANK($S166),"", "-" &amp; $S166),TravelTime,8,FALSE), VLOOKUP($S166 &amp; IF(ISBLANK($R166),"", "-" &amp; $R166) &amp; IF(ISBLANK($Q166),"", "-" &amp; $Q166) &amp; IF(ISBLANK($P166),"", "-" &amp; $P166) &amp; IF(ISBLANK($O166),"", "-" &amp; $O166) &amp; IF(ISBLANK($N166),"", "-" &amp; $N166),TravelTime,8,FALSE)) / 1440, ""))</f>
        <v/>
      </c>
      <c r="AA166" s="59"/>
      <c r="AB166" s="52" t="str">
        <f>IF(AND(LEN(J166)&lt;&gt;0,LEN(B166)&lt;&gt;0),J166,#REF!)</f>
        <v>GA01U 8139</v>
      </c>
      <c r="AC166" s="59"/>
      <c r="AD166" s="196"/>
      <c r="AE166" s="59"/>
      <c r="AF166" s="59"/>
      <c r="AG166" s="59"/>
      <c r="AH166" s="59"/>
      <c r="AI166" s="59"/>
      <c r="AJ166" s="59"/>
    </row>
    <row r="167" spans="1:36" ht="14.25" customHeight="1">
      <c r="A167" s="51"/>
      <c r="B167" s="51"/>
      <c r="C167" s="219"/>
      <c r="D167" s="53"/>
      <c r="E167" s="228"/>
      <c r="F167" s="228"/>
      <c r="G167" s="52"/>
      <c r="H167" s="52"/>
      <c r="I167" s="52"/>
      <c r="J167" s="52"/>
      <c r="K167" s="52"/>
      <c r="L167" s="60"/>
      <c r="M167" s="60"/>
      <c r="N167" s="55" t="s">
        <v>439</v>
      </c>
      <c r="O167" s="55"/>
      <c r="P167" s="55"/>
      <c r="Q167" s="55"/>
      <c r="R167" s="55"/>
      <c r="S167" s="55" t="s">
        <v>506</v>
      </c>
      <c r="T167" s="193" t="str">
        <f>_xlfn.IFNA(VLOOKUP(N167,Code2Loc,2,FALSE)
&amp; IF( OR( ISNA(O167), LEN(O167)=0), "",  "-" &amp; VLOOKUP(O167,Code2Loc,2,FALSE))
&amp; IF( OR( ISNA(P167), LEN(P167)=0), "",  "-" &amp; VLOOKUP(P167,Code2Loc,2,FALSE))
&amp; IF( OR( ISNA(Q167), LEN(Q167)=0), "",  "-" &amp; VLOOKUP(Q167,Code2Loc,2,FALSE))
&amp; IF( OR( ISNA(R167), LEN(R167)=0), "",  "-" &amp; VLOOKUP(R167,Code2Loc,2,FALSE))
&amp; IF( OR( ISNA(S167), LEN(S167)=0), "",  "-" &amp; VLOOKUP(S167,Code2Loc,2,FALSE)),"")</f>
        <v/>
      </c>
      <c r="U167" s="56">
        <v>0.31597222222222221</v>
      </c>
      <c r="V167" s="57"/>
      <c r="W167" s="57"/>
      <c r="X167" s="57"/>
      <c r="Y167" s="57"/>
      <c r="Z167" s="58" t="str">
        <f>IF(ISBLANK($U167), "", _xlfn.IFNA($U167 + _xlfn.IFNA( VLOOKUP($N167 &amp; IF(ISBLANK($O167),"", "-" &amp; $O167) &amp; IF(ISBLANK($P167),"", "-" &amp; $P167) &amp; IF(ISBLANK($Q167),"", "-" &amp; $Q167) &amp; IF(ISBLANK($R167),"", "-" &amp; $R167) &amp; IF(ISBLANK($S167),"", "-" &amp; $S167),TravelTime,8,FALSE), VLOOKUP($S167 &amp; IF(ISBLANK($R167),"", "-" &amp; $R167) &amp; IF(ISBLANK($Q167),"", "-" &amp; $Q167) &amp; IF(ISBLANK($P167),"", "-" &amp; $P167) &amp; IF(ISBLANK($O167),"", "-" &amp; $O167) &amp; IF(ISBLANK($N167),"", "-" &amp; $N167),TravelTime,8,FALSE)) / 1440, ""))</f>
        <v/>
      </c>
      <c r="AA167" s="59"/>
      <c r="AB167" s="52" t="str">
        <f t="shared" ref="AB167:AB188" si="15">IF(AND(LEN(J167)&lt;&gt;0,LEN(B167)&lt;&gt;0),J167,AB166)</f>
        <v>GA01U 8139</v>
      </c>
      <c r="AC167" s="59"/>
      <c r="AD167" s="196"/>
      <c r="AE167" s="59"/>
      <c r="AF167" s="59"/>
      <c r="AG167" s="59"/>
      <c r="AH167" s="59"/>
      <c r="AI167" s="59"/>
      <c r="AJ167" s="59"/>
    </row>
    <row r="168" spans="1:36" ht="14.25" customHeight="1">
      <c r="A168" s="51"/>
      <c r="B168" s="51"/>
      <c r="C168" s="219"/>
      <c r="D168" s="53"/>
      <c r="E168" s="228"/>
      <c r="F168" s="228"/>
      <c r="G168" s="52"/>
      <c r="H168" s="52"/>
      <c r="I168" s="52"/>
      <c r="J168" s="52"/>
      <c r="K168" s="52"/>
      <c r="L168" s="60"/>
      <c r="M168" s="60"/>
      <c r="N168" s="55" t="s">
        <v>506</v>
      </c>
      <c r="O168" s="55"/>
      <c r="P168" s="55"/>
      <c r="Q168" s="55"/>
      <c r="R168" s="55"/>
      <c r="S168" s="55" t="s">
        <v>500</v>
      </c>
      <c r="T168" s="193" t="str">
        <f>_xlfn.IFNA(VLOOKUP(N168,Code2Loc,2,FALSE)
&amp; IF( OR( ISNA(O168), LEN(O168)=0), "",  "-" &amp; VLOOKUP(O168,Code2Loc,2,FALSE))
&amp; IF( OR( ISNA(P168), LEN(P168)=0), "",  "-" &amp; VLOOKUP(P168,Code2Loc,2,FALSE))
&amp; IF( OR( ISNA(Q168), LEN(Q168)=0), "",  "-" &amp; VLOOKUP(Q168,Code2Loc,2,FALSE))
&amp; IF( OR( ISNA(R168), LEN(R168)=0), "",  "-" &amp; VLOOKUP(R168,Code2Loc,2,FALSE))
&amp; IF( OR( ISNA(S168), LEN(S168)=0), "",  "-" &amp; VLOOKUP(S168,Code2Loc,2,FALSE)),"")</f>
        <v/>
      </c>
      <c r="U168" s="56">
        <v>0.3298611111111111</v>
      </c>
      <c r="V168" s="57"/>
      <c r="W168" s="57"/>
      <c r="X168" s="57"/>
      <c r="Y168" s="57"/>
      <c r="Z168" s="58" t="str">
        <f>IF(ISBLANK($U168), "", _xlfn.IFNA($U168 + _xlfn.IFNA( VLOOKUP($N168 &amp; IF(ISBLANK($O168),"", "-" &amp; $O168) &amp; IF(ISBLANK($P168),"", "-" &amp; $P168) &amp; IF(ISBLANK($Q168),"", "-" &amp; $Q168) &amp; IF(ISBLANK($R168),"", "-" &amp; $R168) &amp; IF(ISBLANK($S168),"", "-" &amp; $S168),TravelTime,8,FALSE), VLOOKUP($S168 &amp; IF(ISBLANK($R168),"", "-" &amp; $R168) &amp; IF(ISBLANK($Q168),"", "-" &amp; $Q168) &amp; IF(ISBLANK($P168),"", "-" &amp; $P168) &amp; IF(ISBLANK($O168),"", "-" &amp; $O168) &amp; IF(ISBLANK($N168),"", "-" &amp; $N168),TravelTime,8,FALSE)) / 1440, ""))</f>
        <v/>
      </c>
      <c r="AA168" s="59"/>
      <c r="AB168" s="52" t="str">
        <f t="shared" si="15"/>
        <v>GA01U 8139</v>
      </c>
      <c r="AC168" s="59"/>
      <c r="AD168" s="196"/>
      <c r="AE168" s="59"/>
      <c r="AF168" s="59"/>
      <c r="AG168" s="59"/>
      <c r="AH168" s="59"/>
      <c r="AI168" s="59"/>
      <c r="AJ168" s="59"/>
    </row>
    <row r="169" spans="1:36" ht="14.25" customHeight="1">
      <c r="A169" s="51"/>
      <c r="B169" s="51"/>
      <c r="C169" s="219"/>
      <c r="D169" s="53"/>
      <c r="E169" s="228"/>
      <c r="F169" s="228"/>
      <c r="G169" s="52"/>
      <c r="H169" s="52"/>
      <c r="I169" s="52"/>
      <c r="J169" s="52"/>
      <c r="K169" s="52"/>
      <c r="L169" s="60"/>
      <c r="M169" s="60"/>
      <c r="N169" s="55" t="s">
        <v>500</v>
      </c>
      <c r="O169" s="55"/>
      <c r="P169" s="55"/>
      <c r="Q169" s="55"/>
      <c r="R169" s="55"/>
      <c r="S169" s="55" t="s">
        <v>439</v>
      </c>
      <c r="T169" s="193" t="str">
        <f>_xlfn.IFNA(VLOOKUP(N169,Code2Loc,2,FALSE)
&amp; IF( OR( ISNA(O169), LEN(O169)=0), "",  "-" &amp; VLOOKUP(O169,Code2Loc,2,FALSE))
&amp; IF( OR( ISNA(P169), LEN(P169)=0), "",  "-" &amp; VLOOKUP(P169,Code2Loc,2,FALSE))
&amp; IF( OR( ISNA(Q169), LEN(Q169)=0), "",  "-" &amp; VLOOKUP(Q169,Code2Loc,2,FALSE))
&amp; IF( OR( ISNA(R169), LEN(R169)=0), "",  "-" &amp; VLOOKUP(R169,Code2Loc,2,FALSE))
&amp; IF( OR( ISNA(S169), LEN(S169)=0), "",  "-" &amp; VLOOKUP(S169,Code2Loc,2,FALSE)),"")</f>
        <v/>
      </c>
      <c r="U169" s="56">
        <v>0.34027777777777779</v>
      </c>
      <c r="V169" s="57"/>
      <c r="W169" s="57"/>
      <c r="X169" s="57"/>
      <c r="Y169" s="57"/>
      <c r="Z169" s="58" t="str">
        <f>IF(ISBLANK($U169), "", _xlfn.IFNA($U169 + _xlfn.IFNA( VLOOKUP($N169 &amp; IF(ISBLANK($O169),"", "-" &amp; $O169) &amp; IF(ISBLANK($P169),"", "-" &amp; $P169) &amp; IF(ISBLANK($Q169),"", "-" &amp; $Q169) &amp; IF(ISBLANK($R169),"", "-" &amp; $R169) &amp; IF(ISBLANK($S169),"", "-" &amp; $S169),TravelTime,8,FALSE), VLOOKUP($S169 &amp; IF(ISBLANK($R169),"", "-" &amp; $R169) &amp; IF(ISBLANK($Q169),"", "-" &amp; $Q169) &amp; IF(ISBLANK($P169),"", "-" &amp; $P169) &amp; IF(ISBLANK($O169),"", "-" &amp; $O169) &amp; IF(ISBLANK($N169),"", "-" &amp; $N169),TravelTime,8,FALSE)) / 1440, ""))</f>
        <v/>
      </c>
      <c r="AA169" s="59"/>
      <c r="AB169" s="52" t="str">
        <f t="shared" si="15"/>
        <v>GA01U 8139</v>
      </c>
      <c r="AC169" s="59"/>
      <c r="AD169" s="196"/>
      <c r="AE169" s="59"/>
      <c r="AF169" s="59"/>
      <c r="AG169" s="59"/>
      <c r="AH169" s="59"/>
      <c r="AI169" s="59"/>
      <c r="AJ169" s="59"/>
    </row>
    <row r="170" spans="1:36" ht="14.25" customHeight="1">
      <c r="A170" s="51"/>
      <c r="B170" s="51"/>
      <c r="C170" s="219"/>
      <c r="D170" s="53"/>
      <c r="E170" s="228"/>
      <c r="F170" s="228"/>
      <c r="G170" s="52"/>
      <c r="H170" s="52"/>
      <c r="I170" s="52"/>
      <c r="J170" s="52"/>
      <c r="K170" s="52"/>
      <c r="L170" s="60"/>
      <c r="M170" s="60"/>
      <c r="N170" s="55" t="s">
        <v>439</v>
      </c>
      <c r="O170" s="55"/>
      <c r="P170" s="55"/>
      <c r="Q170" s="55"/>
      <c r="R170" s="55"/>
      <c r="S170" s="55" t="s">
        <v>500</v>
      </c>
      <c r="T170" s="193" t="str">
        <f>_xlfn.IFNA(VLOOKUP(N170,Code2Loc,2,FALSE)
&amp; IF( OR( ISNA(O170), LEN(O170)=0), "",  "-" &amp; VLOOKUP(O170,Code2Loc,2,FALSE))
&amp; IF( OR( ISNA(P170), LEN(P170)=0), "",  "-" &amp; VLOOKUP(P170,Code2Loc,2,FALSE))
&amp; IF( OR( ISNA(Q170), LEN(Q170)=0), "",  "-" &amp; VLOOKUP(Q170,Code2Loc,2,FALSE))
&amp; IF( OR( ISNA(R170), LEN(R170)=0), "",  "-" &amp; VLOOKUP(R170,Code2Loc,2,FALSE))
&amp; IF( OR( ISNA(S170), LEN(S170)=0), "",  "-" &amp; VLOOKUP(S170,Code2Loc,2,FALSE)),"")</f>
        <v/>
      </c>
      <c r="U170" s="56">
        <v>0.3611111111111111</v>
      </c>
      <c r="V170" s="57"/>
      <c r="W170" s="57"/>
      <c r="X170" s="57"/>
      <c r="Y170" s="57"/>
      <c r="Z170" s="58" t="str">
        <f>IF(ISBLANK($U170), "", _xlfn.IFNA($U170 + _xlfn.IFNA( VLOOKUP($N170 &amp; IF(ISBLANK($O170),"", "-" &amp; $O170) &amp; IF(ISBLANK($P170),"", "-" &amp; $P170) &amp; IF(ISBLANK($Q170),"", "-" &amp; $Q170) &amp; IF(ISBLANK($R170),"", "-" &amp; $R170) &amp; IF(ISBLANK($S170),"", "-" &amp; $S170),TravelTime,8,FALSE), VLOOKUP($S170 &amp; IF(ISBLANK($R170),"", "-" &amp; $R170) &amp; IF(ISBLANK($Q170),"", "-" &amp; $Q170) &amp; IF(ISBLANK($P170),"", "-" &amp; $P170) &amp; IF(ISBLANK($O170),"", "-" &amp; $O170) &amp; IF(ISBLANK($N170),"", "-" &amp; $N170),TravelTime,8,FALSE)) / 1440, ""))</f>
        <v/>
      </c>
      <c r="AA170" s="59"/>
      <c r="AB170" s="52" t="str">
        <f t="shared" si="15"/>
        <v>GA01U 8139</v>
      </c>
      <c r="AC170" s="59"/>
      <c r="AD170" s="196"/>
      <c r="AE170" s="59"/>
      <c r="AF170" s="59"/>
      <c r="AG170" s="59"/>
      <c r="AH170" s="59"/>
      <c r="AI170" s="59"/>
      <c r="AJ170" s="59"/>
    </row>
    <row r="171" spans="1:36" ht="14.25" customHeight="1">
      <c r="A171" s="51"/>
      <c r="B171" s="51"/>
      <c r="C171" s="219"/>
      <c r="D171" s="53"/>
      <c r="E171" s="228"/>
      <c r="F171" s="228"/>
      <c r="G171" s="52"/>
      <c r="H171" s="52"/>
      <c r="I171" s="52"/>
      <c r="J171" s="52"/>
      <c r="K171" s="52"/>
      <c r="L171" s="60"/>
      <c r="M171" s="60"/>
      <c r="N171" s="55" t="s">
        <v>500</v>
      </c>
      <c r="O171" s="55"/>
      <c r="P171" s="55"/>
      <c r="Q171" s="55"/>
      <c r="R171" s="55"/>
      <c r="S171" s="55" t="s">
        <v>439</v>
      </c>
      <c r="T171" s="193" t="str">
        <f>_xlfn.IFNA(VLOOKUP(N171,Code2Loc,2,FALSE)
&amp; IF( OR( ISNA(O171), LEN(O171)=0), "",  "-" &amp; VLOOKUP(O171,Code2Loc,2,FALSE))
&amp; IF( OR( ISNA(P171), LEN(P171)=0), "",  "-" &amp; VLOOKUP(P171,Code2Loc,2,FALSE))
&amp; IF( OR( ISNA(Q171), LEN(Q171)=0), "",  "-" &amp; VLOOKUP(Q171,Code2Loc,2,FALSE))
&amp; IF( OR( ISNA(R171), LEN(R171)=0), "",  "-" &amp; VLOOKUP(R171,Code2Loc,2,FALSE))
&amp; IF( OR( ISNA(S171), LEN(S171)=0), "",  "-" &amp; VLOOKUP(S171,Code2Loc,2,FALSE)),"")</f>
        <v/>
      </c>
      <c r="U171" s="56">
        <v>0.38541666666666669</v>
      </c>
      <c r="V171" s="57"/>
      <c r="W171" s="57"/>
      <c r="X171" s="57"/>
      <c r="Y171" s="57"/>
      <c r="Z171" s="58" t="str">
        <f>IF(ISBLANK($U171), "", _xlfn.IFNA($U171 + _xlfn.IFNA( VLOOKUP($N171 &amp; IF(ISBLANK($O171),"", "-" &amp; $O171) &amp; IF(ISBLANK($P171),"", "-" &amp; $P171) &amp; IF(ISBLANK($Q171),"", "-" &amp; $Q171) &amp; IF(ISBLANK($R171),"", "-" &amp; $R171) &amp; IF(ISBLANK($S171),"", "-" &amp; $S171),TravelTime,8,FALSE), VLOOKUP($S171 &amp; IF(ISBLANK($R171),"", "-" &amp; $R171) &amp; IF(ISBLANK($Q171),"", "-" &amp; $Q171) &amp; IF(ISBLANK($P171),"", "-" &amp; $P171) &amp; IF(ISBLANK($O171),"", "-" &amp; $O171) &amp; IF(ISBLANK($N171),"", "-" &amp; $N171),TravelTime,8,FALSE)) / 1440, ""))</f>
        <v/>
      </c>
      <c r="AA171" s="59"/>
      <c r="AB171" s="52" t="str">
        <f t="shared" si="15"/>
        <v>GA01U 8139</v>
      </c>
      <c r="AC171" s="59"/>
      <c r="AD171" s="196"/>
      <c r="AE171" s="59"/>
      <c r="AF171" s="59"/>
      <c r="AG171" s="59"/>
      <c r="AH171" s="59"/>
      <c r="AI171" s="59"/>
      <c r="AJ171" s="59"/>
    </row>
    <row r="172" spans="1:36" ht="14.25" customHeight="1">
      <c r="A172" s="51"/>
      <c r="B172" s="51"/>
      <c r="C172" s="219"/>
      <c r="D172" s="53"/>
      <c r="E172" s="228"/>
      <c r="F172" s="228"/>
      <c r="G172" s="52"/>
      <c r="H172" s="52"/>
      <c r="I172" s="52"/>
      <c r="J172" s="52"/>
      <c r="K172" s="52"/>
      <c r="L172" s="60"/>
      <c r="M172" s="60"/>
      <c r="N172" s="55" t="s">
        <v>439</v>
      </c>
      <c r="O172" s="55"/>
      <c r="P172" s="55"/>
      <c r="Q172" s="55"/>
      <c r="R172" s="55"/>
      <c r="S172" s="55" t="s">
        <v>500</v>
      </c>
      <c r="T172" s="193" t="str">
        <f>_xlfn.IFNA(VLOOKUP(N172,Code2Loc,2,FALSE)
&amp; IF( OR( ISNA(O172), LEN(O172)=0), "",  "-" &amp; VLOOKUP(O172,Code2Loc,2,FALSE))
&amp; IF( OR( ISNA(P172), LEN(P172)=0), "",  "-" &amp; VLOOKUP(P172,Code2Loc,2,FALSE))
&amp; IF( OR( ISNA(Q172), LEN(Q172)=0), "",  "-" &amp; VLOOKUP(Q172,Code2Loc,2,FALSE))
&amp; IF( OR( ISNA(R172), LEN(R172)=0), "",  "-" &amp; VLOOKUP(R172,Code2Loc,2,FALSE))
&amp; IF( OR( ISNA(S172), LEN(S172)=0), "",  "-" &amp; VLOOKUP(S172,Code2Loc,2,FALSE)),"")</f>
        <v/>
      </c>
      <c r="U172" s="56">
        <v>0.41666666666666669</v>
      </c>
      <c r="V172" s="57"/>
      <c r="W172" s="57"/>
      <c r="X172" s="57"/>
      <c r="Y172" s="57"/>
      <c r="Z172" s="58" t="str">
        <f>IF(ISBLANK($U172), "", _xlfn.IFNA($U172 + _xlfn.IFNA( VLOOKUP($N172 &amp; IF(ISBLANK($O172),"", "-" &amp; $O172) &amp; IF(ISBLANK($P172),"", "-" &amp; $P172) &amp; IF(ISBLANK($Q172),"", "-" &amp; $Q172) &amp; IF(ISBLANK($R172),"", "-" &amp; $R172) &amp; IF(ISBLANK($S172),"", "-" &amp; $S172),TravelTime,8,FALSE), VLOOKUP($S172 &amp; IF(ISBLANK($R172),"", "-" &amp; $R172) &amp; IF(ISBLANK($Q172),"", "-" &amp; $Q172) &amp; IF(ISBLANK($P172),"", "-" &amp; $P172) &amp; IF(ISBLANK($O172),"", "-" &amp; $O172) &amp; IF(ISBLANK($N172),"", "-" &amp; $N172),TravelTime,8,FALSE)) / 1440, ""))</f>
        <v/>
      </c>
      <c r="AA172" s="59"/>
      <c r="AB172" s="52" t="str">
        <f t="shared" si="15"/>
        <v>GA01U 8139</v>
      </c>
      <c r="AC172" s="59"/>
      <c r="AD172" s="196"/>
      <c r="AE172" s="59"/>
      <c r="AF172" s="59"/>
      <c r="AG172" s="59"/>
      <c r="AH172" s="59"/>
      <c r="AI172" s="59"/>
      <c r="AJ172" s="59"/>
    </row>
    <row r="173" spans="1:36" ht="14.25" customHeight="1">
      <c r="A173" s="51"/>
      <c r="B173" s="51"/>
      <c r="C173" s="219"/>
      <c r="D173" s="53"/>
      <c r="E173" s="228"/>
      <c r="F173" s="228"/>
      <c r="G173" s="52"/>
      <c r="H173" s="52"/>
      <c r="I173" s="52"/>
      <c r="J173" s="52"/>
      <c r="K173" s="52"/>
      <c r="L173" s="60"/>
      <c r="M173" s="60"/>
      <c r="N173" s="55" t="s">
        <v>500</v>
      </c>
      <c r="O173" s="55"/>
      <c r="P173" s="55"/>
      <c r="Q173" s="55"/>
      <c r="R173" s="55"/>
      <c r="S173" s="55" t="s">
        <v>439</v>
      </c>
      <c r="T173" s="193" t="str">
        <f>_xlfn.IFNA(VLOOKUP(N173,Code2Loc,2,FALSE)
&amp; IF( OR( ISNA(O173), LEN(O173)=0), "",  "-" &amp; VLOOKUP(O173,Code2Loc,2,FALSE))
&amp; IF( OR( ISNA(P173), LEN(P173)=0), "",  "-" &amp; VLOOKUP(P173,Code2Loc,2,FALSE))
&amp; IF( OR( ISNA(Q173), LEN(Q173)=0), "",  "-" &amp; VLOOKUP(Q173,Code2Loc,2,FALSE))
&amp; IF( OR( ISNA(R173), LEN(R173)=0), "",  "-" &amp; VLOOKUP(R173,Code2Loc,2,FALSE))
&amp; IF( OR( ISNA(S173), LEN(S173)=0), "",  "-" &amp; VLOOKUP(S173,Code2Loc,2,FALSE)),"")</f>
        <v/>
      </c>
      <c r="U173" s="56">
        <v>0.43402777777777779</v>
      </c>
      <c r="V173" s="57"/>
      <c r="W173" s="57"/>
      <c r="X173" s="57"/>
      <c r="Y173" s="57"/>
      <c r="Z173" s="58" t="str">
        <f>IF(ISBLANK($U173), "", _xlfn.IFNA($U173 + _xlfn.IFNA( VLOOKUP($N173 &amp; IF(ISBLANK($O173),"", "-" &amp; $O173) &amp; IF(ISBLANK($P173),"", "-" &amp; $P173) &amp; IF(ISBLANK($Q173),"", "-" &amp; $Q173) &amp; IF(ISBLANK($R173),"", "-" &amp; $R173) &amp; IF(ISBLANK($S173),"", "-" &amp; $S173),TravelTime,8,FALSE), VLOOKUP($S173 &amp; IF(ISBLANK($R173),"", "-" &amp; $R173) &amp; IF(ISBLANK($Q173),"", "-" &amp; $Q173) &amp; IF(ISBLANK($P173),"", "-" &amp; $P173) &amp; IF(ISBLANK($O173),"", "-" &amp; $O173) &amp; IF(ISBLANK($N173),"", "-" &amp; $N173),TravelTime,8,FALSE)) / 1440, ""))</f>
        <v/>
      </c>
      <c r="AA173" s="59"/>
      <c r="AB173" s="52" t="str">
        <f t="shared" si="15"/>
        <v>GA01U 8139</v>
      </c>
      <c r="AC173" s="59"/>
      <c r="AD173" s="196"/>
      <c r="AE173" s="59"/>
      <c r="AF173" s="59"/>
      <c r="AG173" s="59"/>
      <c r="AH173" s="59"/>
      <c r="AI173" s="59"/>
      <c r="AJ173" s="59"/>
    </row>
    <row r="174" spans="1:36" ht="14.25" customHeight="1">
      <c r="A174" s="51"/>
      <c r="B174" s="51"/>
      <c r="C174" s="219"/>
      <c r="D174" s="53"/>
      <c r="E174" s="228"/>
      <c r="F174" s="228"/>
      <c r="G174" s="52"/>
      <c r="H174" s="52"/>
      <c r="I174" s="52"/>
      <c r="J174" s="52"/>
      <c r="K174" s="52"/>
      <c r="L174" s="60"/>
      <c r="M174" s="60"/>
      <c r="N174" s="55" t="s">
        <v>439</v>
      </c>
      <c r="O174" s="55"/>
      <c r="P174" s="55"/>
      <c r="Q174" s="55"/>
      <c r="R174" s="55"/>
      <c r="S174" s="55" t="s">
        <v>500</v>
      </c>
      <c r="T174" s="193" t="str">
        <f>_xlfn.IFNA(VLOOKUP(N174,Code2Loc,2,FALSE)
&amp; IF( OR( ISNA(O174), LEN(O174)=0), "",  "-" &amp; VLOOKUP(O174,Code2Loc,2,FALSE))
&amp; IF( OR( ISNA(P174), LEN(P174)=0), "",  "-" &amp; VLOOKUP(P174,Code2Loc,2,FALSE))
&amp; IF( OR( ISNA(Q174), LEN(Q174)=0), "",  "-" &amp; VLOOKUP(Q174,Code2Loc,2,FALSE))
&amp; IF( OR( ISNA(R174), LEN(R174)=0), "",  "-" &amp; VLOOKUP(R174,Code2Loc,2,FALSE))
&amp; IF( OR( ISNA(S174), LEN(S174)=0), "",  "-" &amp; VLOOKUP(S174,Code2Loc,2,FALSE)),"")</f>
        <v/>
      </c>
      <c r="U174" s="56">
        <v>0.45833333333333331</v>
      </c>
      <c r="V174" s="57"/>
      <c r="W174" s="57"/>
      <c r="X174" s="57"/>
      <c r="Y174" s="57"/>
      <c r="Z174" s="58" t="str">
        <f>IF(ISBLANK($U174), "", _xlfn.IFNA($U174 + _xlfn.IFNA( VLOOKUP($N174 &amp; IF(ISBLANK($O174),"", "-" &amp; $O174) &amp; IF(ISBLANK($P174),"", "-" &amp; $P174) &amp; IF(ISBLANK($Q174),"", "-" &amp; $Q174) &amp; IF(ISBLANK($R174),"", "-" &amp; $R174) &amp; IF(ISBLANK($S174),"", "-" &amp; $S174),TravelTime,8,FALSE), VLOOKUP($S174 &amp; IF(ISBLANK($R174),"", "-" &amp; $R174) &amp; IF(ISBLANK($Q174),"", "-" &amp; $Q174) &amp; IF(ISBLANK($P174),"", "-" &amp; $P174) &amp; IF(ISBLANK($O174),"", "-" &amp; $O174) &amp; IF(ISBLANK($N174),"", "-" &amp; $N174),TravelTime,8,FALSE)) / 1440, ""))</f>
        <v/>
      </c>
      <c r="AA174" s="59"/>
      <c r="AB174" s="52" t="str">
        <f t="shared" si="15"/>
        <v>GA01U 8139</v>
      </c>
      <c r="AC174" s="59"/>
      <c r="AD174" s="196"/>
      <c r="AE174" s="59"/>
      <c r="AF174" s="59"/>
      <c r="AG174" s="59"/>
      <c r="AH174" s="59"/>
      <c r="AI174" s="59"/>
      <c r="AJ174" s="59"/>
    </row>
    <row r="175" spans="1:36" ht="14.25" customHeight="1">
      <c r="A175" s="51"/>
      <c r="B175" s="51"/>
      <c r="C175" s="219"/>
      <c r="D175" s="53"/>
      <c r="E175" s="228"/>
      <c r="F175" s="228"/>
      <c r="G175" s="52"/>
      <c r="H175" s="52"/>
      <c r="I175" s="52"/>
      <c r="J175" s="52"/>
      <c r="K175" s="52"/>
      <c r="L175" s="60"/>
      <c r="M175" s="60"/>
      <c r="N175" s="55" t="s">
        <v>500</v>
      </c>
      <c r="O175" s="55"/>
      <c r="P175" s="55"/>
      <c r="Q175" s="55"/>
      <c r="R175" s="55"/>
      <c r="S175" s="55" t="s">
        <v>439</v>
      </c>
      <c r="T175" s="193" t="str">
        <f>_xlfn.IFNA(VLOOKUP(N175,Code2Loc,2,FALSE)
&amp; IF( OR( ISNA(O175), LEN(O175)=0), "",  "-" &amp; VLOOKUP(O175,Code2Loc,2,FALSE))
&amp; IF( OR( ISNA(P175), LEN(P175)=0), "",  "-" &amp; VLOOKUP(P175,Code2Loc,2,FALSE))
&amp; IF( OR( ISNA(Q175), LEN(Q175)=0), "",  "-" &amp; VLOOKUP(Q175,Code2Loc,2,FALSE))
&amp; IF( OR( ISNA(R175), LEN(R175)=0), "",  "-" &amp; VLOOKUP(R175,Code2Loc,2,FALSE))
&amp; IF( OR( ISNA(S175), LEN(S175)=0), "",  "-" &amp; VLOOKUP(S175,Code2Loc,2,FALSE)),"")</f>
        <v/>
      </c>
      <c r="U175" s="56">
        <v>0.48958333333333331</v>
      </c>
      <c r="V175" s="57"/>
      <c r="W175" s="57"/>
      <c r="X175" s="57"/>
      <c r="Y175" s="57"/>
      <c r="Z175" s="58" t="str">
        <f>IF(ISBLANK($U175), "", _xlfn.IFNA($U175 + _xlfn.IFNA( VLOOKUP($N175 &amp; IF(ISBLANK($O175),"", "-" &amp; $O175) &amp; IF(ISBLANK($P175),"", "-" &amp; $P175) &amp; IF(ISBLANK($Q175),"", "-" &amp; $Q175) &amp; IF(ISBLANK($R175),"", "-" &amp; $R175) &amp; IF(ISBLANK($S175),"", "-" &amp; $S175),TravelTime,8,FALSE), VLOOKUP($S175 &amp; IF(ISBLANK($R175),"", "-" &amp; $R175) &amp; IF(ISBLANK($Q175),"", "-" &amp; $Q175) &amp; IF(ISBLANK($P175),"", "-" &amp; $P175) &amp; IF(ISBLANK($O175),"", "-" &amp; $O175) &amp; IF(ISBLANK($N175),"", "-" &amp; $N175),TravelTime,8,FALSE)) / 1440, ""))</f>
        <v/>
      </c>
      <c r="AA175" s="59"/>
      <c r="AB175" s="52" t="str">
        <f t="shared" si="15"/>
        <v>GA01U 8139</v>
      </c>
      <c r="AC175" s="59"/>
      <c r="AD175" s="196"/>
      <c r="AE175" s="59"/>
      <c r="AF175" s="59"/>
      <c r="AG175" s="59"/>
      <c r="AH175" s="59"/>
      <c r="AI175" s="59"/>
      <c r="AJ175" s="59"/>
    </row>
    <row r="176" spans="1:36" ht="14.25" customHeight="1">
      <c r="A176" s="51"/>
      <c r="B176" s="51"/>
      <c r="C176" s="219"/>
      <c r="D176" s="53"/>
      <c r="E176" s="228"/>
      <c r="F176" s="228"/>
      <c r="G176" s="52"/>
      <c r="H176" s="52"/>
      <c r="I176" s="52"/>
      <c r="J176" s="52"/>
      <c r="K176" s="52"/>
      <c r="L176" s="60"/>
      <c r="M176" s="60"/>
      <c r="N176" s="55" t="s">
        <v>439</v>
      </c>
      <c r="O176" s="55"/>
      <c r="P176" s="55"/>
      <c r="Q176" s="55"/>
      <c r="R176" s="55"/>
      <c r="S176" s="55" t="s">
        <v>500</v>
      </c>
      <c r="T176" s="193" t="str">
        <f>_xlfn.IFNA(VLOOKUP(N176,Code2Loc,2,FALSE)
&amp; IF( OR( ISNA(O176), LEN(O176)=0), "",  "-" &amp; VLOOKUP(O176,Code2Loc,2,FALSE))
&amp; IF( OR( ISNA(P176), LEN(P176)=0), "",  "-" &amp; VLOOKUP(P176,Code2Loc,2,FALSE))
&amp; IF( OR( ISNA(Q176), LEN(Q176)=0), "",  "-" &amp; VLOOKUP(Q176,Code2Loc,2,FALSE))
&amp; IF( OR( ISNA(R176), LEN(R176)=0), "",  "-" &amp; VLOOKUP(R176,Code2Loc,2,FALSE))
&amp; IF( OR( ISNA(S176), LEN(S176)=0), "",  "-" &amp; VLOOKUP(S176,Code2Loc,2,FALSE)),"")</f>
        <v/>
      </c>
      <c r="U176" s="56">
        <v>0.52083333333333337</v>
      </c>
      <c r="V176" s="57"/>
      <c r="W176" s="57"/>
      <c r="X176" s="57"/>
      <c r="Y176" s="57"/>
      <c r="Z176" s="58" t="str">
        <f>IF(ISBLANK($U176), "", _xlfn.IFNA($U176 + _xlfn.IFNA( VLOOKUP($N176 &amp; IF(ISBLANK($O176),"", "-" &amp; $O176) &amp; IF(ISBLANK($P176),"", "-" &amp; $P176) &amp; IF(ISBLANK($Q176),"", "-" &amp; $Q176) &amp; IF(ISBLANK($R176),"", "-" &amp; $R176) &amp; IF(ISBLANK($S176),"", "-" &amp; $S176),TravelTime,8,FALSE), VLOOKUP($S176 &amp; IF(ISBLANK($R176),"", "-" &amp; $R176) &amp; IF(ISBLANK($Q176),"", "-" &amp; $Q176) &amp; IF(ISBLANK($P176),"", "-" &amp; $P176) &amp; IF(ISBLANK($O176),"", "-" &amp; $O176) &amp; IF(ISBLANK($N176),"", "-" &amp; $N176),TravelTime,8,FALSE)) / 1440, ""))</f>
        <v/>
      </c>
      <c r="AA176" s="59"/>
      <c r="AB176" s="52" t="str">
        <f t="shared" si="15"/>
        <v>GA01U 8139</v>
      </c>
      <c r="AC176" s="59"/>
      <c r="AD176" s="196"/>
      <c r="AE176" s="59"/>
      <c r="AF176" s="59"/>
      <c r="AG176" s="59"/>
      <c r="AH176" s="59"/>
      <c r="AI176" s="59"/>
      <c r="AJ176" s="59"/>
    </row>
    <row r="177" spans="1:36" ht="14.25" customHeight="1">
      <c r="A177" s="51"/>
      <c r="B177" s="51"/>
      <c r="C177" s="219"/>
      <c r="D177" s="53"/>
      <c r="E177" s="228"/>
      <c r="F177" s="228"/>
      <c r="G177" s="52"/>
      <c r="H177" s="52"/>
      <c r="I177" s="52"/>
      <c r="J177" s="52"/>
      <c r="K177" s="52"/>
      <c r="L177" s="60"/>
      <c r="M177" s="60"/>
      <c r="N177" s="55" t="s">
        <v>500</v>
      </c>
      <c r="O177" s="55"/>
      <c r="P177" s="69"/>
      <c r="Q177" s="55"/>
      <c r="R177" s="55"/>
      <c r="S177" s="55" t="s">
        <v>439</v>
      </c>
      <c r="T177" s="193" t="str">
        <f>_xlfn.IFNA(VLOOKUP(N177,Code2Loc,2,FALSE)
&amp; IF( OR( ISNA(O177), LEN(O177)=0), "",  "-" &amp; VLOOKUP(O177,Code2Loc,2,FALSE))
&amp; IF( OR( ISNA(P177), LEN(P177)=0), "",  "-" &amp; VLOOKUP(P177,Code2Loc,2,FALSE))
&amp; IF( OR( ISNA(Q177), LEN(Q177)=0), "",  "-" &amp; VLOOKUP(Q177,Code2Loc,2,FALSE))
&amp; IF( OR( ISNA(R177), LEN(R177)=0), "",  "-" &amp; VLOOKUP(R177,Code2Loc,2,FALSE))
&amp; IF( OR( ISNA(S177), LEN(S177)=0), "",  "-" &amp; VLOOKUP(S177,Code2Loc,2,FALSE)),"")</f>
        <v/>
      </c>
      <c r="U177" s="56">
        <v>0.53472222222222221</v>
      </c>
      <c r="V177" s="57"/>
      <c r="W177" s="57"/>
      <c r="X177" s="57"/>
      <c r="Y177" s="57"/>
      <c r="Z177" s="58" t="str">
        <f>IF(ISBLANK($U177), "", _xlfn.IFNA($U177 + _xlfn.IFNA( VLOOKUP($N177 &amp; IF(ISBLANK($O177),"", "-" &amp; $O177) &amp; IF(ISBLANK($P177),"", "-" &amp; $P177) &amp; IF(ISBLANK($Q177),"", "-" &amp; $Q177) &amp; IF(ISBLANK($R177),"", "-" &amp; $R177) &amp; IF(ISBLANK($S177),"", "-" &amp; $S177),TravelTime,8,FALSE), VLOOKUP($S177 &amp; IF(ISBLANK($R177),"", "-" &amp; $R177) &amp; IF(ISBLANK($Q177),"", "-" &amp; $Q177) &amp; IF(ISBLANK($P177),"", "-" &amp; $P177) &amp; IF(ISBLANK($O177),"", "-" &amp; $O177) &amp; IF(ISBLANK($N177),"", "-" &amp; $N177),TravelTime,8,FALSE)) / 1440, ""))</f>
        <v/>
      </c>
      <c r="AA177" s="59"/>
      <c r="AB177" s="52" t="str">
        <f t="shared" si="15"/>
        <v>GA01U 8139</v>
      </c>
      <c r="AC177" s="59"/>
      <c r="AD177" s="196"/>
      <c r="AE177" s="59"/>
      <c r="AF177" s="59"/>
      <c r="AG177" s="59"/>
      <c r="AH177" s="59"/>
      <c r="AI177" s="59"/>
      <c r="AJ177" s="59"/>
    </row>
    <row r="178" spans="1:36" ht="14.25" customHeight="1">
      <c r="A178" s="51"/>
      <c r="B178" s="51"/>
      <c r="C178" s="219"/>
      <c r="D178" s="53"/>
      <c r="E178" s="228"/>
      <c r="F178" s="228"/>
      <c r="G178" s="52"/>
      <c r="H178" s="52"/>
      <c r="I178" s="52"/>
      <c r="J178" s="52"/>
      <c r="K178" s="52"/>
      <c r="L178" s="60"/>
      <c r="M178" s="60"/>
      <c r="N178" s="55" t="s">
        <v>439</v>
      </c>
      <c r="O178" s="55"/>
      <c r="P178" s="55"/>
      <c r="Q178" s="55"/>
      <c r="R178" s="55"/>
      <c r="S178" s="55" t="s">
        <v>500</v>
      </c>
      <c r="T178" s="193" t="str">
        <f>_xlfn.IFNA(VLOOKUP(N178,Code2Loc,2,FALSE)
&amp; IF( OR( ISNA(O178), LEN(O178)=0), "",  "-" &amp; VLOOKUP(O178,Code2Loc,2,FALSE))
&amp; IF( OR( ISNA(P178), LEN(P178)=0), "",  "-" &amp; VLOOKUP(P178,Code2Loc,2,FALSE))
&amp; IF( OR( ISNA(Q178), LEN(Q178)=0), "",  "-" &amp; VLOOKUP(Q178,Code2Loc,2,FALSE))
&amp; IF( OR( ISNA(R178), LEN(R178)=0), "",  "-" &amp; VLOOKUP(R178,Code2Loc,2,FALSE))
&amp; IF( OR( ISNA(S178), LEN(S178)=0), "",  "-" &amp; VLOOKUP(S178,Code2Loc,2,FALSE)),"")</f>
        <v/>
      </c>
      <c r="U178" s="56">
        <v>0.57986111111111116</v>
      </c>
      <c r="V178" s="57"/>
      <c r="W178" s="57"/>
      <c r="X178" s="57"/>
      <c r="Y178" s="57"/>
      <c r="Z178" s="58" t="str">
        <f>IF(ISBLANK($U178), "", _xlfn.IFNA($U178 + _xlfn.IFNA( VLOOKUP($N178 &amp; IF(ISBLANK($O178),"", "-" &amp; $O178) &amp; IF(ISBLANK($P178),"", "-" &amp; $P178) &amp; IF(ISBLANK($Q178),"", "-" &amp; $Q178) &amp; IF(ISBLANK($R178),"", "-" &amp; $R178) &amp; IF(ISBLANK($S178),"", "-" &amp; $S178),TravelTime,8,FALSE), VLOOKUP($S178 &amp; IF(ISBLANK($R178),"", "-" &amp; $R178) &amp; IF(ISBLANK($Q178),"", "-" &amp; $Q178) &amp; IF(ISBLANK($P178),"", "-" &amp; $P178) &amp; IF(ISBLANK($O178),"", "-" &amp; $O178) &amp; IF(ISBLANK($N178),"", "-" &amp; $N178),TravelTime,8,FALSE)) / 1440, ""))</f>
        <v/>
      </c>
      <c r="AA178" s="59"/>
      <c r="AB178" s="52" t="str">
        <f t="shared" si="15"/>
        <v>GA01U 8139</v>
      </c>
      <c r="AC178" s="59"/>
      <c r="AD178" s="196"/>
      <c r="AE178" s="59"/>
      <c r="AF178" s="59"/>
      <c r="AG178" s="59"/>
      <c r="AH178" s="59"/>
      <c r="AI178" s="59"/>
      <c r="AJ178" s="59"/>
    </row>
    <row r="179" spans="1:36" ht="14.25" customHeight="1">
      <c r="A179" s="51"/>
      <c r="B179" s="51"/>
      <c r="C179" s="219"/>
      <c r="D179" s="53"/>
      <c r="E179" s="228"/>
      <c r="F179" s="228"/>
      <c r="G179" s="52"/>
      <c r="H179" s="52"/>
      <c r="I179" s="52"/>
      <c r="J179" s="52"/>
      <c r="K179" s="52"/>
      <c r="L179" s="60"/>
      <c r="M179" s="60"/>
      <c r="N179" s="55" t="s">
        <v>500</v>
      </c>
      <c r="O179" s="55"/>
      <c r="P179" s="55"/>
      <c r="Q179" s="55"/>
      <c r="R179" s="55"/>
      <c r="S179" s="55" t="s">
        <v>439</v>
      </c>
      <c r="T179" s="193" t="str">
        <f>_xlfn.IFNA(VLOOKUP(N179,Code2Loc,2,FALSE)
&amp; IF( OR( ISNA(O179), LEN(O179)=0), "",  "-" &amp; VLOOKUP(O179,Code2Loc,2,FALSE))
&amp; IF( OR( ISNA(P179), LEN(P179)=0), "",  "-" &amp; VLOOKUP(P179,Code2Loc,2,FALSE))
&amp; IF( OR( ISNA(Q179), LEN(Q179)=0), "",  "-" &amp; VLOOKUP(Q179,Code2Loc,2,FALSE))
&amp; IF( OR( ISNA(R179), LEN(R179)=0), "",  "-" &amp; VLOOKUP(R179,Code2Loc,2,FALSE))
&amp; IF( OR( ISNA(S179), LEN(S179)=0), "",  "-" &amp; VLOOKUP(S179,Code2Loc,2,FALSE)),"")</f>
        <v/>
      </c>
      <c r="U179" s="56">
        <v>0.59722222222222221</v>
      </c>
      <c r="V179" s="57"/>
      <c r="W179" s="57"/>
      <c r="X179" s="57"/>
      <c r="Y179" s="57"/>
      <c r="Z179" s="58" t="str">
        <f>IF(ISBLANK($U179), "", _xlfn.IFNA($U179 + _xlfn.IFNA( VLOOKUP($N179 &amp; IF(ISBLANK($O179),"", "-" &amp; $O179) &amp; IF(ISBLANK($P179),"", "-" &amp; $P179) &amp; IF(ISBLANK($Q179),"", "-" &amp; $Q179) &amp; IF(ISBLANK($R179),"", "-" &amp; $R179) &amp; IF(ISBLANK($S179),"", "-" &amp; $S179),TravelTime,8,FALSE), VLOOKUP($S179 &amp; IF(ISBLANK($R179),"", "-" &amp; $R179) &amp; IF(ISBLANK($Q179),"", "-" &amp; $Q179) &amp; IF(ISBLANK($P179),"", "-" &amp; $P179) &amp; IF(ISBLANK($O179),"", "-" &amp; $O179) &amp; IF(ISBLANK($N179),"", "-" &amp; $N179),TravelTime,8,FALSE)) / 1440, ""))</f>
        <v/>
      </c>
      <c r="AA179" s="59"/>
      <c r="AB179" s="52" t="str">
        <f t="shared" si="15"/>
        <v>GA01U 8139</v>
      </c>
      <c r="AC179" s="59"/>
      <c r="AD179" s="196"/>
      <c r="AE179" s="59"/>
      <c r="AF179" s="59"/>
      <c r="AG179" s="59"/>
      <c r="AH179" s="59"/>
      <c r="AI179" s="59"/>
      <c r="AJ179" s="59"/>
    </row>
    <row r="180" spans="1:36" ht="14.25" customHeight="1">
      <c r="A180" s="51"/>
      <c r="B180" s="51"/>
      <c r="C180" s="219"/>
      <c r="D180" s="53"/>
      <c r="E180" s="228"/>
      <c r="F180" s="228"/>
      <c r="G180" s="52"/>
      <c r="H180" s="52"/>
      <c r="I180" s="52"/>
      <c r="J180" s="52"/>
      <c r="K180" s="52"/>
      <c r="L180" s="60"/>
      <c r="M180" s="60"/>
      <c r="N180" s="55" t="s">
        <v>439</v>
      </c>
      <c r="O180" s="55"/>
      <c r="P180" s="55"/>
      <c r="Q180" s="55"/>
      <c r="R180" s="55"/>
      <c r="S180" s="55" t="s">
        <v>500</v>
      </c>
      <c r="T180" s="193" t="str">
        <f>_xlfn.IFNA(VLOOKUP(N180,Code2Loc,2,FALSE)
&amp; IF( OR( ISNA(O180), LEN(O180)=0), "",  "-" &amp; VLOOKUP(O180,Code2Loc,2,FALSE))
&amp; IF( OR( ISNA(P180), LEN(P180)=0), "",  "-" &amp; VLOOKUP(P180,Code2Loc,2,FALSE))
&amp; IF( OR( ISNA(Q180), LEN(Q180)=0), "",  "-" &amp; VLOOKUP(Q180,Code2Loc,2,FALSE))
&amp; IF( OR( ISNA(R180), LEN(R180)=0), "",  "-" &amp; VLOOKUP(R180,Code2Loc,2,FALSE))
&amp; IF( OR( ISNA(S180), LEN(S180)=0), "",  "-" &amp; VLOOKUP(S180,Code2Loc,2,FALSE)),"")</f>
        <v/>
      </c>
      <c r="U180" s="56">
        <v>0.625</v>
      </c>
      <c r="V180" s="57"/>
      <c r="W180" s="57"/>
      <c r="X180" s="57"/>
      <c r="Y180" s="57"/>
      <c r="Z180" s="58" t="str">
        <f>IF(ISBLANK($U180), "", _xlfn.IFNA($U180 + _xlfn.IFNA( VLOOKUP($N180 &amp; IF(ISBLANK($O180),"", "-" &amp; $O180) &amp; IF(ISBLANK($P180),"", "-" &amp; $P180) &amp; IF(ISBLANK($Q180),"", "-" &amp; $Q180) &amp; IF(ISBLANK($R180),"", "-" &amp; $R180) &amp; IF(ISBLANK($S180),"", "-" &amp; $S180),TravelTime,8,FALSE), VLOOKUP($S180 &amp; IF(ISBLANK($R180),"", "-" &amp; $R180) &amp; IF(ISBLANK($Q180),"", "-" &amp; $Q180) &amp; IF(ISBLANK($P180),"", "-" &amp; $P180) &amp; IF(ISBLANK($O180),"", "-" &amp; $O180) &amp; IF(ISBLANK($N180),"", "-" &amp; $N180),TravelTime,8,FALSE)) / 1440, ""))</f>
        <v/>
      </c>
      <c r="AA180" s="59"/>
      <c r="AB180" s="52" t="str">
        <f t="shared" si="15"/>
        <v>GA01U 8139</v>
      </c>
      <c r="AC180" s="59"/>
      <c r="AD180" s="196"/>
      <c r="AE180" s="59"/>
      <c r="AF180" s="59"/>
      <c r="AG180" s="59"/>
      <c r="AH180" s="59"/>
      <c r="AI180" s="59"/>
      <c r="AJ180" s="59"/>
    </row>
    <row r="181" spans="1:36" ht="14.25" customHeight="1">
      <c r="A181" s="51"/>
      <c r="B181" s="51"/>
      <c r="C181" s="219"/>
      <c r="D181" s="53"/>
      <c r="E181" s="228"/>
      <c r="F181" s="228"/>
      <c r="G181" s="52"/>
      <c r="H181" s="52"/>
      <c r="I181" s="52"/>
      <c r="J181" s="52"/>
      <c r="K181" s="52"/>
      <c r="L181" s="60"/>
      <c r="M181" s="60"/>
      <c r="N181" s="55" t="s">
        <v>500</v>
      </c>
      <c r="O181" s="55"/>
      <c r="P181" s="55"/>
      <c r="Q181" s="55"/>
      <c r="R181" s="55"/>
      <c r="S181" s="55" t="s">
        <v>439</v>
      </c>
      <c r="T181" s="193" t="str">
        <f>_xlfn.IFNA(VLOOKUP(N181,Code2Loc,2,FALSE)
&amp; IF( OR( ISNA(O181), LEN(O181)=0), "",  "-" &amp; VLOOKUP(O181,Code2Loc,2,FALSE))
&amp; IF( OR( ISNA(P181), LEN(P181)=0), "",  "-" &amp; VLOOKUP(P181,Code2Loc,2,FALSE))
&amp; IF( OR( ISNA(Q181), LEN(Q181)=0), "",  "-" &amp; VLOOKUP(Q181,Code2Loc,2,FALSE))
&amp; IF( OR( ISNA(R181), LEN(R181)=0), "",  "-" &amp; VLOOKUP(R181,Code2Loc,2,FALSE))
&amp; IF( OR( ISNA(S181), LEN(S181)=0), "",  "-" &amp; VLOOKUP(S181,Code2Loc,2,FALSE)),"")</f>
        <v/>
      </c>
      <c r="U181" s="56">
        <v>0.64236111111111116</v>
      </c>
      <c r="V181" s="57"/>
      <c r="W181" s="57"/>
      <c r="X181" s="57"/>
      <c r="Y181" s="57"/>
      <c r="Z181" s="58" t="str">
        <f>IF(ISBLANK($U181), "", _xlfn.IFNA($U181 + _xlfn.IFNA( VLOOKUP($N181 &amp; IF(ISBLANK($O181),"", "-" &amp; $O181) &amp; IF(ISBLANK($P181),"", "-" &amp; $P181) &amp; IF(ISBLANK($Q181),"", "-" &amp; $Q181) &amp; IF(ISBLANK($R181),"", "-" &amp; $R181) &amp; IF(ISBLANK($S181),"", "-" &amp; $S181),TravelTime,8,FALSE), VLOOKUP($S181 &amp; IF(ISBLANK($R181),"", "-" &amp; $R181) &amp; IF(ISBLANK($Q181),"", "-" &amp; $Q181) &amp; IF(ISBLANK($P181),"", "-" &amp; $P181) &amp; IF(ISBLANK($O181),"", "-" &amp; $O181) &amp; IF(ISBLANK($N181),"", "-" &amp; $N181),TravelTime,8,FALSE)) / 1440, ""))</f>
        <v/>
      </c>
      <c r="AA181" s="59"/>
      <c r="AB181" s="52" t="str">
        <f t="shared" si="15"/>
        <v>GA01U 8139</v>
      </c>
      <c r="AC181" s="59"/>
      <c r="AD181" s="196"/>
      <c r="AE181" s="59"/>
      <c r="AF181" s="59"/>
      <c r="AG181" s="59"/>
      <c r="AH181" s="59"/>
      <c r="AI181" s="59"/>
      <c r="AJ181" s="59"/>
    </row>
    <row r="182" spans="1:36" ht="14.25" customHeight="1">
      <c r="A182" s="51"/>
      <c r="B182" s="51"/>
      <c r="C182" s="219"/>
      <c r="D182" s="53"/>
      <c r="E182" s="228"/>
      <c r="F182" s="228"/>
      <c r="G182" s="52"/>
      <c r="H182" s="52"/>
      <c r="I182" s="52"/>
      <c r="J182" s="52"/>
      <c r="K182" s="52"/>
      <c r="L182" s="60"/>
      <c r="M182" s="60"/>
      <c r="N182" s="55" t="s">
        <v>439</v>
      </c>
      <c r="O182" s="55"/>
      <c r="P182" s="55"/>
      <c r="Q182" s="55"/>
      <c r="R182" s="55"/>
      <c r="S182" s="55" t="s">
        <v>500</v>
      </c>
      <c r="T182" s="193" t="str">
        <f>_xlfn.IFNA(VLOOKUP(N182,Code2Loc,2,FALSE)
&amp; IF( OR( ISNA(O182), LEN(O182)=0), "",  "-" &amp; VLOOKUP(O182,Code2Loc,2,FALSE))
&amp; IF( OR( ISNA(P182), LEN(P182)=0), "",  "-" &amp; VLOOKUP(P182,Code2Loc,2,FALSE))
&amp; IF( OR( ISNA(Q182), LEN(Q182)=0), "",  "-" &amp; VLOOKUP(Q182,Code2Loc,2,FALSE))
&amp; IF( OR( ISNA(R182), LEN(R182)=0), "",  "-" &amp; VLOOKUP(R182,Code2Loc,2,FALSE))
&amp; IF( OR( ISNA(S182), LEN(S182)=0), "",  "-" &amp; VLOOKUP(S182,Code2Loc,2,FALSE)),"")</f>
        <v/>
      </c>
      <c r="U182" s="56">
        <v>0.66666666666666663</v>
      </c>
      <c r="V182" s="57"/>
      <c r="W182" s="57"/>
      <c r="X182" s="57"/>
      <c r="Y182" s="57"/>
      <c r="Z182" s="58" t="str">
        <f>IF(ISBLANK($U182), "", _xlfn.IFNA($U182 + _xlfn.IFNA( VLOOKUP($N182 &amp; IF(ISBLANK($O182),"", "-" &amp; $O182) &amp; IF(ISBLANK($P182),"", "-" &amp; $P182) &amp; IF(ISBLANK($Q182),"", "-" &amp; $Q182) &amp; IF(ISBLANK($R182),"", "-" &amp; $R182) &amp; IF(ISBLANK($S182),"", "-" &amp; $S182),TravelTime,8,FALSE), VLOOKUP($S182 &amp; IF(ISBLANK($R182),"", "-" &amp; $R182) &amp; IF(ISBLANK($Q182),"", "-" &amp; $Q182) &amp; IF(ISBLANK($P182),"", "-" &amp; $P182) &amp; IF(ISBLANK($O182),"", "-" &amp; $O182) &amp; IF(ISBLANK($N182),"", "-" &amp; $N182),TravelTime,8,FALSE)) / 1440, ""))</f>
        <v/>
      </c>
      <c r="AA182" s="59"/>
      <c r="AB182" s="52" t="str">
        <f t="shared" si="15"/>
        <v>GA01U 8139</v>
      </c>
      <c r="AC182" s="59"/>
      <c r="AD182" s="196"/>
      <c r="AE182" s="59"/>
      <c r="AF182" s="59"/>
      <c r="AG182" s="59"/>
      <c r="AH182" s="59"/>
      <c r="AI182" s="59"/>
      <c r="AJ182" s="59"/>
    </row>
    <row r="183" spans="1:36" ht="14.25" customHeight="1">
      <c r="A183" s="51"/>
      <c r="B183" s="51"/>
      <c r="C183" s="219"/>
      <c r="D183" s="53"/>
      <c r="E183" s="228"/>
      <c r="F183" s="228"/>
      <c r="G183" s="52"/>
      <c r="H183" s="52"/>
      <c r="I183" s="52"/>
      <c r="J183" s="52"/>
      <c r="K183" s="52"/>
      <c r="L183" s="60"/>
      <c r="M183" s="60"/>
      <c r="N183" s="55" t="s">
        <v>500</v>
      </c>
      <c r="O183" s="55"/>
      <c r="P183" s="55"/>
      <c r="Q183" s="55"/>
      <c r="R183" s="55"/>
      <c r="S183" s="55" t="s">
        <v>439</v>
      </c>
      <c r="T183" s="193" t="str">
        <f>_xlfn.IFNA(VLOOKUP(N183,Code2Loc,2,FALSE)
&amp; IF( OR( ISNA(O183), LEN(O183)=0), "",  "-" &amp; VLOOKUP(O183,Code2Loc,2,FALSE))
&amp; IF( OR( ISNA(P183), LEN(P183)=0), "",  "-" &amp; VLOOKUP(P183,Code2Loc,2,FALSE))
&amp; IF( OR( ISNA(Q183), LEN(Q183)=0), "",  "-" &amp; VLOOKUP(Q183,Code2Loc,2,FALSE))
&amp; IF( OR( ISNA(R183), LEN(R183)=0), "",  "-" &amp; VLOOKUP(R183,Code2Loc,2,FALSE))
&amp; IF( OR( ISNA(S183), LEN(S183)=0), "",  "-" &amp; VLOOKUP(S183,Code2Loc,2,FALSE)),"")</f>
        <v/>
      </c>
      <c r="U183" s="56">
        <v>0.68402777777777779</v>
      </c>
      <c r="V183" s="57"/>
      <c r="W183" s="57"/>
      <c r="X183" s="57"/>
      <c r="Y183" s="57"/>
      <c r="Z183" s="58" t="str">
        <f>IF(ISBLANK($U183), "", _xlfn.IFNA($U183 + _xlfn.IFNA( VLOOKUP($N183 &amp; IF(ISBLANK($O183),"", "-" &amp; $O183) &amp; IF(ISBLANK($P183),"", "-" &amp; $P183) &amp; IF(ISBLANK($Q183),"", "-" &amp; $Q183) &amp; IF(ISBLANK($R183),"", "-" &amp; $R183) &amp; IF(ISBLANK($S183),"", "-" &amp; $S183),TravelTime,8,FALSE), VLOOKUP($S183 &amp; IF(ISBLANK($R183),"", "-" &amp; $R183) &amp; IF(ISBLANK($Q183),"", "-" &amp; $Q183) &amp; IF(ISBLANK($P183),"", "-" &amp; $P183) &amp; IF(ISBLANK($O183),"", "-" &amp; $O183) &amp; IF(ISBLANK($N183),"", "-" &amp; $N183),TravelTime,8,FALSE)) / 1440, ""))</f>
        <v/>
      </c>
      <c r="AA183" s="59"/>
      <c r="AB183" s="52" t="str">
        <f t="shared" si="15"/>
        <v>GA01U 8139</v>
      </c>
      <c r="AC183" s="59"/>
      <c r="AD183" s="196"/>
      <c r="AE183" s="59"/>
      <c r="AF183" s="59"/>
      <c r="AG183" s="59"/>
      <c r="AH183" s="59"/>
      <c r="AI183" s="59"/>
      <c r="AJ183" s="59"/>
    </row>
    <row r="184" spans="1:36" ht="14.25" customHeight="1">
      <c r="A184" s="51"/>
      <c r="B184" s="51"/>
      <c r="C184" s="219"/>
      <c r="D184" s="53"/>
      <c r="E184" s="228"/>
      <c r="F184" s="228"/>
      <c r="G184" s="52"/>
      <c r="H184" s="52"/>
      <c r="I184" s="52"/>
      <c r="J184" s="52"/>
      <c r="K184" s="52"/>
      <c r="L184" s="60"/>
      <c r="M184" s="60"/>
      <c r="N184" s="55" t="s">
        <v>439</v>
      </c>
      <c r="O184" s="55"/>
      <c r="P184" s="55"/>
      <c r="Q184" s="55"/>
      <c r="R184" s="55"/>
      <c r="S184" s="55" t="s">
        <v>500</v>
      </c>
      <c r="T184" s="193" t="str">
        <f>_xlfn.IFNA(VLOOKUP(N184,Code2Loc,2,FALSE)
&amp; IF( OR( ISNA(O184), LEN(O184)=0), "",  "-" &amp; VLOOKUP(O184,Code2Loc,2,FALSE))
&amp; IF( OR( ISNA(P184), LEN(P184)=0), "",  "-" &amp; VLOOKUP(P184,Code2Loc,2,FALSE))
&amp; IF( OR( ISNA(Q184), LEN(Q184)=0), "",  "-" &amp; VLOOKUP(Q184,Code2Loc,2,FALSE))
&amp; IF( OR( ISNA(R184), LEN(R184)=0), "",  "-" &amp; VLOOKUP(R184,Code2Loc,2,FALSE))
&amp; IF( OR( ISNA(S184), LEN(S184)=0), "",  "-" &amp; VLOOKUP(S184,Code2Loc,2,FALSE)),"")</f>
        <v/>
      </c>
      <c r="U184" s="56">
        <v>0.70833333333333337</v>
      </c>
      <c r="V184" s="57"/>
      <c r="W184" s="57"/>
      <c r="X184" s="57"/>
      <c r="Y184" s="57"/>
      <c r="Z184" s="58" t="str">
        <f>IF(ISBLANK($U184), "", _xlfn.IFNA($U184 + _xlfn.IFNA( VLOOKUP($N184 &amp; IF(ISBLANK($O184),"", "-" &amp; $O184) &amp; IF(ISBLANK($P184),"", "-" &amp; $P184) &amp; IF(ISBLANK($Q184),"", "-" &amp; $Q184) &amp; IF(ISBLANK($R184),"", "-" &amp; $R184) &amp; IF(ISBLANK($S184),"", "-" &amp; $S184),TravelTime,8,FALSE), VLOOKUP($S184 &amp; IF(ISBLANK($R184),"", "-" &amp; $R184) &amp; IF(ISBLANK($Q184),"", "-" &amp; $Q184) &amp; IF(ISBLANK($P184),"", "-" &amp; $P184) &amp; IF(ISBLANK($O184),"", "-" &amp; $O184) &amp; IF(ISBLANK($N184),"", "-" &amp; $N184),TravelTime,8,FALSE)) / 1440, ""))</f>
        <v/>
      </c>
      <c r="AA184" s="59"/>
      <c r="AB184" s="52" t="str">
        <f t="shared" si="15"/>
        <v>GA01U 8139</v>
      </c>
      <c r="AC184" s="59"/>
      <c r="AD184" s="196"/>
      <c r="AE184" s="59"/>
      <c r="AF184" s="59"/>
      <c r="AG184" s="59"/>
      <c r="AH184" s="59"/>
      <c r="AI184" s="59"/>
      <c r="AJ184" s="59"/>
    </row>
    <row r="185" spans="1:36" ht="14.25" customHeight="1">
      <c r="A185" s="51"/>
      <c r="B185" s="51"/>
      <c r="C185" s="219"/>
      <c r="D185" s="53"/>
      <c r="E185" s="228"/>
      <c r="F185" s="228"/>
      <c r="G185" s="52"/>
      <c r="H185" s="52"/>
      <c r="I185" s="52"/>
      <c r="J185" s="52"/>
      <c r="K185" s="52"/>
      <c r="L185" s="60"/>
      <c r="M185" s="60"/>
      <c r="N185" s="55" t="s">
        <v>500</v>
      </c>
      <c r="O185" s="55"/>
      <c r="P185" s="55"/>
      <c r="Q185" s="55"/>
      <c r="R185" s="55"/>
      <c r="S185" s="55" t="s">
        <v>439</v>
      </c>
      <c r="T185" s="193" t="str">
        <f>_xlfn.IFNA(VLOOKUP(N185,Code2Loc,2,FALSE)
&amp; IF( OR( ISNA(O185), LEN(O185)=0), "",  "-" &amp; VLOOKUP(O185,Code2Loc,2,FALSE))
&amp; IF( OR( ISNA(P185), LEN(P185)=0), "",  "-" &amp; VLOOKUP(P185,Code2Loc,2,FALSE))
&amp; IF( OR( ISNA(Q185), LEN(Q185)=0), "",  "-" &amp; VLOOKUP(Q185,Code2Loc,2,FALSE))
&amp; IF( OR( ISNA(R185), LEN(R185)=0), "",  "-" &amp; VLOOKUP(R185,Code2Loc,2,FALSE))
&amp; IF( OR( ISNA(S185), LEN(S185)=0), "",  "-" &amp; VLOOKUP(S185,Code2Loc,2,FALSE)),"")</f>
        <v/>
      </c>
      <c r="U185" s="56">
        <v>0.72569444444444442</v>
      </c>
      <c r="V185" s="57"/>
      <c r="W185" s="57"/>
      <c r="X185" s="57"/>
      <c r="Y185" s="57"/>
      <c r="Z185" s="58" t="str">
        <f>IF(ISBLANK($U185), "", _xlfn.IFNA($U185 + _xlfn.IFNA( VLOOKUP($N185 &amp; IF(ISBLANK($O185),"", "-" &amp; $O185) &amp; IF(ISBLANK($P185),"", "-" &amp; $P185) &amp; IF(ISBLANK($Q185),"", "-" &amp; $Q185) &amp; IF(ISBLANK($R185),"", "-" &amp; $R185) &amp; IF(ISBLANK($S185),"", "-" &amp; $S185),TravelTime,8,FALSE), VLOOKUP($S185 &amp; IF(ISBLANK($R185),"", "-" &amp; $R185) &amp; IF(ISBLANK($Q185),"", "-" &amp; $Q185) &amp; IF(ISBLANK($P185),"", "-" &amp; $P185) &amp; IF(ISBLANK($O185),"", "-" &amp; $O185) &amp; IF(ISBLANK($N185),"", "-" &amp; $N185),TravelTime,8,FALSE)) / 1440, ""))</f>
        <v/>
      </c>
      <c r="AA185" s="59"/>
      <c r="AB185" s="52" t="str">
        <f t="shared" si="15"/>
        <v>GA01U 8139</v>
      </c>
      <c r="AC185" s="59"/>
      <c r="AD185" s="196"/>
      <c r="AE185" s="59"/>
      <c r="AF185" s="59"/>
      <c r="AG185" s="59"/>
      <c r="AH185" s="59"/>
      <c r="AI185" s="59"/>
      <c r="AJ185" s="59"/>
    </row>
    <row r="186" spans="1:36" ht="14.25" customHeight="1">
      <c r="A186" s="51"/>
      <c r="B186" s="51"/>
      <c r="C186" s="219"/>
      <c r="D186" s="53"/>
      <c r="E186" s="228"/>
      <c r="F186" s="228"/>
      <c r="G186" s="52"/>
      <c r="H186" s="52"/>
      <c r="I186" s="52"/>
      <c r="J186" s="52"/>
      <c r="K186" s="52"/>
      <c r="L186" s="60"/>
      <c r="M186" s="60"/>
      <c r="N186" s="55" t="s">
        <v>439</v>
      </c>
      <c r="O186" s="55"/>
      <c r="P186" s="55"/>
      <c r="Q186" s="55"/>
      <c r="R186" s="55"/>
      <c r="S186" s="55" t="s">
        <v>500</v>
      </c>
      <c r="T186" s="193" t="str">
        <f>_xlfn.IFNA(VLOOKUP(N186,Code2Loc,2,FALSE)
&amp; IF( OR( ISNA(O186), LEN(O186)=0), "",  "-" &amp; VLOOKUP(O186,Code2Loc,2,FALSE))
&amp; IF( OR( ISNA(P186), LEN(P186)=0), "",  "-" &amp; VLOOKUP(P186,Code2Loc,2,FALSE))
&amp; IF( OR( ISNA(Q186), LEN(Q186)=0), "",  "-" &amp; VLOOKUP(Q186,Code2Loc,2,FALSE))
&amp; IF( OR( ISNA(R186), LEN(R186)=0), "",  "-" &amp; VLOOKUP(R186,Code2Loc,2,FALSE))
&amp; IF( OR( ISNA(S186), LEN(S186)=0), "",  "-" &amp; VLOOKUP(S186,Code2Loc,2,FALSE)),"")</f>
        <v/>
      </c>
      <c r="U186" s="56">
        <v>0.74305555555555558</v>
      </c>
      <c r="V186" s="57"/>
      <c r="W186" s="57"/>
      <c r="X186" s="57"/>
      <c r="Y186" s="57"/>
      <c r="Z186" s="58" t="str">
        <f>IF(ISBLANK($U186), "", _xlfn.IFNA($U186 + _xlfn.IFNA( VLOOKUP($N186 &amp; IF(ISBLANK($O186),"", "-" &amp; $O186) &amp; IF(ISBLANK($P186),"", "-" &amp; $P186) &amp; IF(ISBLANK($Q186),"", "-" &amp; $Q186) &amp; IF(ISBLANK($R186),"", "-" &amp; $R186) &amp; IF(ISBLANK($S186),"", "-" &amp; $S186),TravelTime,8,FALSE), VLOOKUP($S186 &amp; IF(ISBLANK($R186),"", "-" &amp; $R186) &amp; IF(ISBLANK($Q186),"", "-" &amp; $Q186) &amp; IF(ISBLANK($P186),"", "-" &amp; $P186) &amp; IF(ISBLANK($O186),"", "-" &amp; $O186) &amp; IF(ISBLANK($N186),"", "-" &amp; $N186),TravelTime,8,FALSE)) / 1440, ""))</f>
        <v/>
      </c>
      <c r="AA186" s="59"/>
      <c r="AB186" s="52" t="str">
        <f t="shared" si="15"/>
        <v>GA01U 8139</v>
      </c>
      <c r="AC186" s="59"/>
      <c r="AD186" s="196"/>
      <c r="AE186" s="59"/>
      <c r="AF186" s="59"/>
      <c r="AG186" s="59"/>
      <c r="AH186" s="59"/>
      <c r="AI186" s="59"/>
      <c r="AJ186" s="59"/>
    </row>
    <row r="187" spans="1:36" ht="14.25" customHeight="1">
      <c r="A187" s="51"/>
      <c r="B187" s="51"/>
      <c r="C187" s="219"/>
      <c r="D187" s="53"/>
      <c r="E187" s="228"/>
      <c r="F187" s="228"/>
      <c r="G187" s="52"/>
      <c r="H187" s="52"/>
      <c r="I187" s="52"/>
      <c r="J187" s="52"/>
      <c r="K187" s="52"/>
      <c r="L187" s="60"/>
      <c r="M187" s="60"/>
      <c r="N187" s="55" t="s">
        <v>500</v>
      </c>
      <c r="O187" s="55"/>
      <c r="P187" s="55"/>
      <c r="Q187" s="55"/>
      <c r="R187" s="55"/>
      <c r="S187" s="55" t="s">
        <v>439</v>
      </c>
      <c r="T187" s="193" t="str">
        <f>_xlfn.IFNA(VLOOKUP(N187,Code2Loc,2,FALSE)
&amp; IF( OR( ISNA(O187), LEN(O187)=0), "",  "-" &amp; VLOOKUP(O187,Code2Loc,2,FALSE))
&amp; IF( OR( ISNA(P187), LEN(P187)=0), "",  "-" &amp; VLOOKUP(P187,Code2Loc,2,FALSE))
&amp; IF( OR( ISNA(Q187), LEN(Q187)=0), "",  "-" &amp; VLOOKUP(Q187,Code2Loc,2,FALSE))
&amp; IF( OR( ISNA(R187), LEN(R187)=0), "",  "-" &amp; VLOOKUP(R187,Code2Loc,2,FALSE))
&amp; IF( OR( ISNA(S187), LEN(S187)=0), "",  "-" &amp; VLOOKUP(S187,Code2Loc,2,FALSE)),"")</f>
        <v/>
      </c>
      <c r="U187" s="56">
        <v>0.75</v>
      </c>
      <c r="V187" s="57"/>
      <c r="W187" s="57"/>
      <c r="X187" s="57"/>
      <c r="Y187" s="57"/>
      <c r="Z187" s="58" t="str">
        <f>IF(ISBLANK($U187), "", _xlfn.IFNA($U187 + _xlfn.IFNA( VLOOKUP($N187 &amp; IF(ISBLANK($O187),"", "-" &amp; $O187) &amp; IF(ISBLANK($P187),"", "-" &amp; $P187) &amp; IF(ISBLANK($Q187),"", "-" &amp; $Q187) &amp; IF(ISBLANK($R187),"", "-" &amp; $R187) &amp; IF(ISBLANK($S187),"", "-" &amp; $S187),TravelTime,8,FALSE), VLOOKUP($S187 &amp; IF(ISBLANK($R187),"", "-" &amp; $R187) &amp; IF(ISBLANK($Q187),"", "-" &amp; $Q187) &amp; IF(ISBLANK($P187),"", "-" &amp; $P187) &amp; IF(ISBLANK($O187),"", "-" &amp; $O187) &amp; IF(ISBLANK($N187),"", "-" &amp; $N187),TravelTime,8,FALSE)) / 1440, ""))</f>
        <v/>
      </c>
      <c r="AA187" s="59"/>
      <c r="AB187" s="52" t="str">
        <f t="shared" si="15"/>
        <v>GA01U 8139</v>
      </c>
      <c r="AC187" s="59"/>
      <c r="AD187" s="196"/>
      <c r="AE187" s="59"/>
      <c r="AF187" s="59"/>
      <c r="AG187" s="59"/>
      <c r="AH187" s="59"/>
      <c r="AI187" s="59"/>
      <c r="AJ187" s="59"/>
    </row>
    <row r="188" spans="1:36" ht="14.25" customHeight="1">
      <c r="A188" s="51"/>
      <c r="B188" s="51"/>
      <c r="C188" s="219"/>
      <c r="D188" s="53"/>
      <c r="E188" s="228"/>
      <c r="F188" s="228"/>
      <c r="G188" s="52"/>
      <c r="H188" s="52"/>
      <c r="I188" s="52"/>
      <c r="J188" s="52"/>
      <c r="K188" s="52"/>
      <c r="L188" s="60"/>
      <c r="M188" s="60"/>
      <c r="N188" s="55" t="s">
        <v>439</v>
      </c>
      <c r="O188" s="55"/>
      <c r="P188" s="55"/>
      <c r="Q188" s="55"/>
      <c r="R188" s="55"/>
      <c r="S188" s="55" t="s">
        <v>500</v>
      </c>
      <c r="T188" s="193" t="str">
        <f>_xlfn.IFNA(VLOOKUP(N188,Code2Loc,2,FALSE)
&amp; IF( OR( ISNA(O188), LEN(O188)=0), "",  "-" &amp; VLOOKUP(O188,Code2Loc,2,FALSE))
&amp; IF( OR( ISNA(P188), LEN(P188)=0), "",  "-" &amp; VLOOKUP(P188,Code2Loc,2,FALSE))
&amp; IF( OR( ISNA(Q188), LEN(Q188)=0), "",  "-" &amp; VLOOKUP(Q188,Code2Loc,2,FALSE))
&amp; IF( OR( ISNA(R188), LEN(R188)=0), "",  "-" &amp; VLOOKUP(R188,Code2Loc,2,FALSE))
&amp; IF( OR( ISNA(S188), LEN(S188)=0), "",  "-" &amp; VLOOKUP(S188,Code2Loc,2,FALSE)),"")</f>
        <v/>
      </c>
      <c r="U188" s="56">
        <v>0.77430555555555558</v>
      </c>
      <c r="V188" s="57"/>
      <c r="W188" s="57"/>
      <c r="X188" s="57"/>
      <c r="Y188" s="57"/>
      <c r="Z188" s="58" t="str">
        <f>IF(ISBLANK($U188), "", _xlfn.IFNA($U188 + _xlfn.IFNA( VLOOKUP($N188 &amp; IF(ISBLANK($O188),"", "-" &amp; $O188) &amp; IF(ISBLANK($P188),"", "-" &amp; $P188) &amp; IF(ISBLANK($Q188),"", "-" &amp; $Q188) &amp; IF(ISBLANK($R188),"", "-" &amp; $R188) &amp; IF(ISBLANK($S188),"", "-" &amp; $S188),TravelTime,8,FALSE), VLOOKUP($S188 &amp; IF(ISBLANK($R188),"", "-" &amp; $R188) &amp; IF(ISBLANK($Q188),"", "-" &amp; $Q188) &amp; IF(ISBLANK($P188),"", "-" &amp; $P188) &amp; IF(ISBLANK($O188),"", "-" &amp; $O188) &amp; IF(ISBLANK($N188),"", "-" &amp; $N188),TravelTime,8,FALSE)) / 1440, ""))</f>
        <v/>
      </c>
      <c r="AA188" s="59"/>
      <c r="AB188" s="52" t="str">
        <f t="shared" si="15"/>
        <v>GA01U 8139</v>
      </c>
      <c r="AC188" s="59"/>
      <c r="AD188" s="196"/>
      <c r="AE188" s="59"/>
      <c r="AF188" s="59"/>
      <c r="AG188" s="59"/>
      <c r="AH188" s="59"/>
      <c r="AI188" s="59"/>
      <c r="AJ188" s="59"/>
    </row>
    <row r="189" spans="1:36" ht="14.25" customHeight="1">
      <c r="A189" s="51"/>
      <c r="B189" s="51" t="s">
        <v>385</v>
      </c>
      <c r="C189" s="218" t="s">
        <v>507</v>
      </c>
      <c r="D189" s="52" t="s">
        <v>28</v>
      </c>
      <c r="E189" s="228">
        <v>42915</v>
      </c>
      <c r="F189" s="228">
        <v>44740</v>
      </c>
      <c r="G189" s="52" t="s">
        <v>508</v>
      </c>
      <c r="H189" s="70" t="s">
        <v>504</v>
      </c>
      <c r="I189" s="52"/>
      <c r="J189" s="52" t="str">
        <f>IF(ISBLANK(B189),"",VLOOKUP(B189,Permits!$F$2:$O$127,10,FALSE))</f>
        <v>GA04T 4268</v>
      </c>
      <c r="K189" s="53" t="s">
        <v>16</v>
      </c>
      <c r="L189" s="51">
        <v>27</v>
      </c>
      <c r="M189" s="60">
        <v>11</v>
      </c>
      <c r="N189" s="55" t="s">
        <v>500</v>
      </c>
      <c r="O189" s="55"/>
      <c r="P189" s="55"/>
      <c r="Q189" s="55"/>
      <c r="R189" s="55"/>
      <c r="S189" s="55" t="s">
        <v>506</v>
      </c>
      <c r="T189" s="193" t="str">
        <f>_xlfn.IFNA(VLOOKUP(N189,Code2Loc,2,FALSE)
&amp; IF( OR( ISNA(O189), LEN(O189)=0), "",  "-" &amp; VLOOKUP(O189,Code2Loc,2,FALSE))
&amp; IF( OR( ISNA(P189), LEN(P189)=0), "",  "-" &amp; VLOOKUP(P189,Code2Loc,2,FALSE))
&amp; IF( OR( ISNA(Q189), LEN(Q189)=0), "",  "-" &amp; VLOOKUP(Q189,Code2Loc,2,FALSE))
&amp; IF( OR( ISNA(R189), LEN(R189)=0), "",  "-" &amp; VLOOKUP(R189,Code2Loc,2,FALSE))
&amp; IF( OR( ISNA(S189), LEN(S189)=0), "",  "-" &amp; VLOOKUP(S189,Code2Loc,2,FALSE)),"")</f>
        <v/>
      </c>
      <c r="U189" s="56">
        <v>0.30208333333333331</v>
      </c>
      <c r="V189" s="57"/>
      <c r="W189" s="57"/>
      <c r="X189" s="57"/>
      <c r="Y189" s="57"/>
      <c r="Z189" s="58" t="str">
        <f>IF(ISBLANK($U189), "", _xlfn.IFNA($U189 + _xlfn.IFNA( VLOOKUP($N189 &amp; IF(ISBLANK($O189),"", "-" &amp; $O189) &amp; IF(ISBLANK($P189),"", "-" &amp; $P189) &amp; IF(ISBLANK($Q189),"", "-" &amp; $Q189) &amp; IF(ISBLANK($R189),"", "-" &amp; $R189) &amp; IF(ISBLANK($S189),"", "-" &amp; $S189),TravelTime,8,FALSE), VLOOKUP($S189 &amp; IF(ISBLANK($R189),"", "-" &amp; $R189) &amp; IF(ISBLANK($Q189),"", "-" &amp; $Q189) &amp; IF(ISBLANK($P189),"", "-" &amp; $P189) &amp; IF(ISBLANK($O189),"", "-" &amp; $O189) &amp; IF(ISBLANK($N189),"", "-" &amp; $N189),TravelTime,8,FALSE)) / 1440, ""))</f>
        <v/>
      </c>
      <c r="AA189" s="59"/>
      <c r="AB189" s="52" t="str">
        <f>IF(AND(LEN(J189)&lt;&gt;0,LEN(B189)&lt;&gt;0),J189,AB352)</f>
        <v>GA04T 4268</v>
      </c>
      <c r="AC189" s="59"/>
      <c r="AD189" s="196"/>
      <c r="AE189" s="59"/>
      <c r="AF189" s="59"/>
      <c r="AG189" s="59"/>
      <c r="AH189" s="59"/>
      <c r="AI189" s="59"/>
      <c r="AJ189" s="59"/>
    </row>
    <row r="190" spans="1:36" ht="14.25" customHeight="1">
      <c r="A190" s="59"/>
      <c r="B190" s="59"/>
      <c r="C190" s="66"/>
      <c r="D190" s="62"/>
      <c r="E190" s="229"/>
      <c r="F190" s="229"/>
      <c r="G190" s="63"/>
      <c r="H190" s="63"/>
      <c r="I190" s="59"/>
      <c r="J190" s="59"/>
      <c r="K190" s="59"/>
      <c r="L190" s="71"/>
      <c r="M190" s="71"/>
      <c r="N190" s="55" t="s">
        <v>506</v>
      </c>
      <c r="O190" s="55"/>
      <c r="P190" s="55"/>
      <c r="Q190" s="55"/>
      <c r="R190" s="55"/>
      <c r="S190" s="55" t="s">
        <v>500</v>
      </c>
      <c r="T190" s="193" t="str">
        <f>_xlfn.IFNA(VLOOKUP(N190,Code2Loc,2,FALSE)
&amp; IF( OR( ISNA(O190), LEN(O190)=0), "",  "-" &amp; VLOOKUP(O190,Code2Loc,2,FALSE))
&amp; IF( OR( ISNA(P190), LEN(P190)=0), "",  "-" &amp; VLOOKUP(P190,Code2Loc,2,FALSE))
&amp; IF( OR( ISNA(Q190), LEN(Q190)=0), "",  "-" &amp; VLOOKUP(Q190,Code2Loc,2,FALSE))
&amp; IF( OR( ISNA(R190), LEN(R190)=0), "",  "-" &amp; VLOOKUP(R190,Code2Loc,2,FALSE))
&amp; IF( OR( ISNA(S190), LEN(S190)=0), "",  "-" &amp; VLOOKUP(S190,Code2Loc,2,FALSE)),"")</f>
        <v/>
      </c>
      <c r="U190" s="56">
        <v>0.31597222222222221</v>
      </c>
      <c r="V190" s="57"/>
      <c r="W190" s="57"/>
      <c r="X190" s="57"/>
      <c r="Y190" s="57"/>
      <c r="Z190" s="58" t="str">
        <f>IF(ISBLANK($U190), "", _xlfn.IFNA($U190 + _xlfn.IFNA( VLOOKUP($N190 &amp; IF(ISBLANK($O190),"", "-" &amp; $O190) &amp; IF(ISBLANK($P190),"", "-" &amp; $P190) &amp; IF(ISBLANK($Q190),"", "-" &amp; $Q190) &amp; IF(ISBLANK($R190),"", "-" &amp; $R190) &amp; IF(ISBLANK($S190),"", "-" &amp; $S190),TravelTime,8,FALSE), VLOOKUP($S190 &amp; IF(ISBLANK($R190),"", "-" &amp; $R190) &amp; IF(ISBLANK($Q190),"", "-" &amp; $Q190) &amp; IF(ISBLANK($P190),"", "-" &amp; $P190) &amp; IF(ISBLANK($O190),"", "-" &amp; $O190) &amp; IF(ISBLANK($N190),"", "-" &amp; $N190),TravelTime,8,FALSE)) / 1440, ""))</f>
        <v/>
      </c>
      <c r="AA190" s="59"/>
      <c r="AB190" s="52" t="str">
        <f>IF(AND(LEN(J189)&lt;&gt;0,LEN(B190)&lt;&gt;0),J190,AB189)</f>
        <v>GA04T 4268</v>
      </c>
      <c r="AC190" s="59"/>
      <c r="AD190" s="196"/>
      <c r="AE190" s="59"/>
      <c r="AF190" s="59"/>
      <c r="AG190" s="59"/>
      <c r="AH190" s="59"/>
      <c r="AI190" s="59"/>
      <c r="AJ190" s="59"/>
    </row>
    <row r="191" spans="1:36" ht="14.25" customHeight="1">
      <c r="A191" s="51"/>
      <c r="B191" s="51"/>
      <c r="C191" s="220"/>
      <c r="D191" s="62"/>
      <c r="E191" s="229"/>
      <c r="F191" s="229"/>
      <c r="G191" s="63"/>
      <c r="H191" s="63"/>
      <c r="I191" s="59"/>
      <c r="J191" s="59"/>
      <c r="K191" s="59"/>
      <c r="L191" s="71"/>
      <c r="M191" s="71"/>
      <c r="N191" s="55" t="s">
        <v>500</v>
      </c>
      <c r="O191" s="55"/>
      <c r="P191" s="55"/>
      <c r="Q191" s="55"/>
      <c r="R191" s="55"/>
      <c r="S191" s="55" t="s">
        <v>439</v>
      </c>
      <c r="T191" s="193" t="str">
        <f>_xlfn.IFNA(VLOOKUP(N191,Code2Loc,2,FALSE)
&amp; IF( OR( ISNA(O191), LEN(O191)=0), "",  "-" &amp; VLOOKUP(O191,Code2Loc,2,FALSE))
&amp; IF( OR( ISNA(P191), LEN(P191)=0), "",  "-" &amp; VLOOKUP(P191,Code2Loc,2,FALSE))
&amp; IF( OR( ISNA(Q191), LEN(Q191)=0), "",  "-" &amp; VLOOKUP(Q191,Code2Loc,2,FALSE))
&amp; IF( OR( ISNA(R191), LEN(R191)=0), "",  "-" &amp; VLOOKUP(R191,Code2Loc,2,FALSE))
&amp; IF( OR( ISNA(S191), LEN(S191)=0), "",  "-" &amp; VLOOKUP(S191,Code2Loc,2,FALSE)),"")</f>
        <v/>
      </c>
      <c r="U191" s="56">
        <v>0.34027777777777773</v>
      </c>
      <c r="V191" s="57"/>
      <c r="W191" s="57"/>
      <c r="X191" s="57"/>
      <c r="Y191" s="57"/>
      <c r="Z191" s="58" t="str">
        <f>IF(ISBLANK($U191), "", _xlfn.IFNA($U191 + _xlfn.IFNA( VLOOKUP($N191 &amp; IF(ISBLANK($O191),"", "-" &amp; $O191) &amp; IF(ISBLANK($P191),"", "-" &amp; $P191) &amp; IF(ISBLANK($Q191),"", "-" &amp; $Q191) &amp; IF(ISBLANK($R191),"", "-" &amp; $R191) &amp; IF(ISBLANK($S191),"", "-" &amp; $S191),TravelTime,8,FALSE), VLOOKUP($S191 &amp; IF(ISBLANK($R191),"", "-" &amp; $R191) &amp; IF(ISBLANK($Q191),"", "-" &amp; $Q191) &amp; IF(ISBLANK($P191),"", "-" &amp; $P191) &amp; IF(ISBLANK($O191),"", "-" &amp; $O191) &amp; IF(ISBLANK($N191),"", "-" &amp; $N191),TravelTime,8,FALSE)) / 1440, ""))</f>
        <v/>
      </c>
      <c r="AA191" s="59"/>
      <c r="AB191" s="52" t="str">
        <f>IF(AND(LEN(J189)&lt;&gt;0,LEN(B191)&lt;&gt;0),J191,AB189)</f>
        <v>GA04T 4268</v>
      </c>
      <c r="AC191" s="59"/>
      <c r="AD191" s="196"/>
      <c r="AE191" s="59"/>
      <c r="AF191" s="59"/>
      <c r="AG191" s="59"/>
      <c r="AH191" s="59"/>
      <c r="AI191" s="59"/>
      <c r="AJ191" s="59"/>
    </row>
    <row r="192" spans="1:36" ht="14.25" customHeight="1">
      <c r="A192" s="51"/>
      <c r="B192" s="51"/>
      <c r="C192" s="220"/>
      <c r="D192" s="62"/>
      <c r="E192" s="229"/>
      <c r="F192" s="229"/>
      <c r="G192" s="63"/>
      <c r="H192" s="63"/>
      <c r="I192" s="59"/>
      <c r="J192" s="59"/>
      <c r="K192" s="59"/>
      <c r="L192" s="71"/>
      <c r="M192" s="71"/>
      <c r="N192" s="55" t="s">
        <v>439</v>
      </c>
      <c r="O192" s="55"/>
      <c r="P192" s="55"/>
      <c r="Q192" s="55"/>
      <c r="R192" s="55"/>
      <c r="S192" s="55" t="s">
        <v>500</v>
      </c>
      <c r="T192" s="193" t="str">
        <f>_xlfn.IFNA(VLOOKUP(N192,Code2Loc,2,FALSE)
&amp; IF( OR( ISNA(O192), LEN(O192)=0), "",  "-" &amp; VLOOKUP(O192,Code2Loc,2,FALSE))
&amp; IF( OR( ISNA(P192), LEN(P192)=0), "",  "-" &amp; VLOOKUP(P192,Code2Loc,2,FALSE))
&amp; IF( OR( ISNA(Q192), LEN(Q192)=0), "",  "-" &amp; VLOOKUP(Q192,Code2Loc,2,FALSE))
&amp; IF( OR( ISNA(R192), LEN(R192)=0), "",  "-" &amp; VLOOKUP(R192,Code2Loc,2,FALSE))
&amp; IF( OR( ISNA(S192), LEN(S192)=0), "",  "-" &amp; VLOOKUP(S192,Code2Loc,2,FALSE)),"")</f>
        <v/>
      </c>
      <c r="U192" s="56">
        <v>0.3611111111111111</v>
      </c>
      <c r="V192" s="57"/>
      <c r="W192" s="57"/>
      <c r="X192" s="57"/>
      <c r="Y192" s="57"/>
      <c r="Z192" s="58" t="str">
        <f>IF(ISBLANK($U192), "", _xlfn.IFNA($U192 + _xlfn.IFNA( VLOOKUP($N192 &amp; IF(ISBLANK($O192),"", "-" &amp; $O192) &amp; IF(ISBLANK($P192),"", "-" &amp; $P192) &amp; IF(ISBLANK($Q192),"", "-" &amp; $Q192) &amp; IF(ISBLANK($R192),"", "-" &amp; $R192) &amp; IF(ISBLANK($S192),"", "-" &amp; $S192),TravelTime,8,FALSE), VLOOKUP($S192 &amp; IF(ISBLANK($R192),"", "-" &amp; $R192) &amp; IF(ISBLANK($Q192),"", "-" &amp; $Q192) &amp; IF(ISBLANK($P192),"", "-" &amp; $P192) &amp; IF(ISBLANK($O192),"", "-" &amp; $O192) &amp; IF(ISBLANK($N192),"", "-" &amp; $N192),TravelTime,8,FALSE)) / 1440, ""))</f>
        <v/>
      </c>
      <c r="AA192" s="59"/>
      <c r="AB192" s="52" t="str">
        <f t="shared" ref="AB192:AB193" si="16">IF(AND(LEN(J189)&lt;&gt;0,LEN(B192)&lt;&gt;0),J192,AB189)</f>
        <v>GA04T 4268</v>
      </c>
      <c r="AC192" s="59"/>
      <c r="AD192" s="196"/>
      <c r="AE192" s="59"/>
      <c r="AF192" s="59"/>
      <c r="AG192" s="59"/>
      <c r="AH192" s="59"/>
      <c r="AI192" s="59"/>
      <c r="AJ192" s="59"/>
    </row>
    <row r="193" spans="1:36" ht="14.25" customHeight="1">
      <c r="A193" s="51"/>
      <c r="B193" s="51"/>
      <c r="C193" s="220"/>
      <c r="D193" s="62"/>
      <c r="E193" s="229"/>
      <c r="F193" s="229"/>
      <c r="G193" s="63"/>
      <c r="H193" s="63"/>
      <c r="I193" s="59"/>
      <c r="J193" s="59"/>
      <c r="K193" s="59"/>
      <c r="L193" s="71"/>
      <c r="M193" s="71"/>
      <c r="N193" s="55" t="s">
        <v>500</v>
      </c>
      <c r="O193" s="55"/>
      <c r="P193" s="55"/>
      <c r="Q193" s="55"/>
      <c r="R193" s="55"/>
      <c r="S193" s="55" t="s">
        <v>439</v>
      </c>
      <c r="T193" s="193" t="str">
        <f>_xlfn.IFNA(VLOOKUP(N193,Code2Loc,2,FALSE)
&amp; IF( OR( ISNA(O193), LEN(O193)=0), "",  "-" &amp; VLOOKUP(O193,Code2Loc,2,FALSE))
&amp; IF( OR( ISNA(P193), LEN(P193)=0), "",  "-" &amp; VLOOKUP(P193,Code2Loc,2,FALSE))
&amp; IF( OR( ISNA(Q193), LEN(Q193)=0), "",  "-" &amp; VLOOKUP(Q193,Code2Loc,2,FALSE))
&amp; IF( OR( ISNA(R193), LEN(R193)=0), "",  "-" &amp; VLOOKUP(R193,Code2Loc,2,FALSE))
&amp; IF( OR( ISNA(S193), LEN(S193)=0), "",  "-" &amp; VLOOKUP(S193,Code2Loc,2,FALSE)),"")</f>
        <v/>
      </c>
      <c r="U193" s="56">
        <v>0.38541666666666669</v>
      </c>
      <c r="V193" s="57"/>
      <c r="W193" s="57"/>
      <c r="X193" s="57"/>
      <c r="Y193" s="57"/>
      <c r="Z193" s="58" t="str">
        <f>IF(ISBLANK($U193), "", _xlfn.IFNA($U193 + _xlfn.IFNA( VLOOKUP($N193 &amp; IF(ISBLANK($O193),"", "-" &amp; $O193) &amp; IF(ISBLANK($P193),"", "-" &amp; $P193) &amp; IF(ISBLANK($Q193),"", "-" &amp; $Q193) &amp; IF(ISBLANK($R193),"", "-" &amp; $R193) &amp; IF(ISBLANK($S193),"", "-" &amp; $S193),TravelTime,8,FALSE), VLOOKUP($S193 &amp; IF(ISBLANK($R193),"", "-" &amp; $R193) &amp; IF(ISBLANK($Q193),"", "-" &amp; $Q193) &amp; IF(ISBLANK($P193),"", "-" &amp; $P193) &amp; IF(ISBLANK($O193),"", "-" &amp; $O193) &amp; IF(ISBLANK($N193),"", "-" &amp; $N193),TravelTime,8,FALSE)) / 1440, ""))</f>
        <v/>
      </c>
      <c r="AA193" s="59"/>
      <c r="AB193" s="52" t="str">
        <f t="shared" si="16"/>
        <v>GA04T 4268</v>
      </c>
      <c r="AC193" s="59"/>
      <c r="AD193" s="196"/>
      <c r="AE193" s="59"/>
      <c r="AF193" s="59"/>
      <c r="AG193" s="59"/>
      <c r="AH193" s="59"/>
      <c r="AI193" s="59"/>
      <c r="AJ193" s="59"/>
    </row>
    <row r="194" spans="1:36" ht="14.25" customHeight="1">
      <c r="A194" s="51"/>
      <c r="B194" s="51"/>
      <c r="C194" s="220"/>
      <c r="D194" s="62"/>
      <c r="E194" s="229"/>
      <c r="F194" s="229"/>
      <c r="G194" s="63"/>
      <c r="H194" s="63"/>
      <c r="I194" s="59"/>
      <c r="J194" s="59"/>
      <c r="K194" s="59"/>
      <c r="L194" s="71"/>
      <c r="M194" s="71"/>
      <c r="N194" s="55" t="s">
        <v>439</v>
      </c>
      <c r="O194" s="55"/>
      <c r="P194" s="55"/>
      <c r="Q194" s="55"/>
      <c r="R194" s="55"/>
      <c r="S194" s="55" t="s">
        <v>500</v>
      </c>
      <c r="T194" s="193" t="str">
        <f>_xlfn.IFNA(VLOOKUP(N194,Code2Loc,2,FALSE)
&amp; IF( OR( ISNA(O194), LEN(O194)=0), "",  "-" &amp; VLOOKUP(O194,Code2Loc,2,FALSE))
&amp; IF( OR( ISNA(P194), LEN(P194)=0), "",  "-" &amp; VLOOKUP(P194,Code2Loc,2,FALSE))
&amp; IF( OR( ISNA(Q194), LEN(Q194)=0), "",  "-" &amp; VLOOKUP(Q194,Code2Loc,2,FALSE))
&amp; IF( OR( ISNA(R194), LEN(R194)=0), "",  "-" &amp; VLOOKUP(R194,Code2Loc,2,FALSE))
&amp; IF( OR( ISNA(S194), LEN(S194)=0), "",  "-" &amp; VLOOKUP(S194,Code2Loc,2,FALSE)),"")</f>
        <v/>
      </c>
      <c r="U194" s="56">
        <v>0.41666666666666669</v>
      </c>
      <c r="V194" s="57"/>
      <c r="W194" s="57"/>
      <c r="X194" s="57"/>
      <c r="Y194" s="57"/>
      <c r="Z194" s="58" t="str">
        <f>IF(ISBLANK($U194), "", _xlfn.IFNA($U194 + _xlfn.IFNA( VLOOKUP($N194 &amp; IF(ISBLANK($O194),"", "-" &amp; $O194) &amp; IF(ISBLANK($P194),"", "-" &amp; $P194) &amp; IF(ISBLANK($Q194),"", "-" &amp; $Q194) &amp; IF(ISBLANK($R194),"", "-" &amp; $R194) &amp; IF(ISBLANK($S194),"", "-" &amp; $S194),TravelTime,8,FALSE), VLOOKUP($S194 &amp; IF(ISBLANK($R194),"", "-" &amp; $R194) &amp; IF(ISBLANK($Q194),"", "-" &amp; $Q194) &amp; IF(ISBLANK($P194),"", "-" &amp; $P194) &amp; IF(ISBLANK($O194),"", "-" &amp; $O194) &amp; IF(ISBLANK($N194),"", "-" &amp; $N194),TravelTime,8,FALSE)) / 1440, ""))</f>
        <v/>
      </c>
      <c r="AA194" s="59"/>
      <c r="AB194" s="52" t="str">
        <f>IF(AND(LEN(J189)&lt;&gt;0,LEN(B194)&lt;&gt;0),J194,AB189)</f>
        <v>GA04T 4268</v>
      </c>
      <c r="AC194" s="59"/>
      <c r="AD194" s="196"/>
      <c r="AE194" s="59"/>
      <c r="AF194" s="59"/>
      <c r="AG194" s="59"/>
      <c r="AH194" s="59"/>
      <c r="AI194" s="59"/>
      <c r="AJ194" s="59"/>
    </row>
    <row r="195" spans="1:36" ht="14.25" customHeight="1">
      <c r="A195" s="51"/>
      <c r="B195" s="51"/>
      <c r="C195" s="220"/>
      <c r="D195" s="62"/>
      <c r="E195" s="229"/>
      <c r="F195" s="229"/>
      <c r="G195" s="63"/>
      <c r="H195" s="63"/>
      <c r="I195" s="59"/>
      <c r="J195" s="59"/>
      <c r="K195" s="59"/>
      <c r="L195" s="71"/>
      <c r="M195" s="71"/>
      <c r="N195" s="55" t="s">
        <v>500</v>
      </c>
      <c r="O195" s="55"/>
      <c r="P195" s="55"/>
      <c r="Q195" s="55"/>
      <c r="R195" s="55"/>
      <c r="S195" s="55" t="s">
        <v>439</v>
      </c>
      <c r="T195" s="193" t="str">
        <f>_xlfn.IFNA(VLOOKUP(N195,Code2Loc,2,FALSE)
&amp; IF( OR( ISNA(O195), LEN(O195)=0), "",  "-" &amp; VLOOKUP(O195,Code2Loc,2,FALSE))
&amp; IF( OR( ISNA(P195), LEN(P195)=0), "",  "-" &amp; VLOOKUP(P195,Code2Loc,2,FALSE))
&amp; IF( OR( ISNA(Q195), LEN(Q195)=0), "",  "-" &amp; VLOOKUP(Q195,Code2Loc,2,FALSE))
&amp; IF( OR( ISNA(R195), LEN(R195)=0), "",  "-" &amp; VLOOKUP(R195,Code2Loc,2,FALSE))
&amp; IF( OR( ISNA(S195), LEN(S195)=0), "",  "-" &amp; VLOOKUP(S195,Code2Loc,2,FALSE)),"")</f>
        <v/>
      </c>
      <c r="U195" s="56">
        <v>0.43402777777777773</v>
      </c>
      <c r="V195" s="57"/>
      <c r="W195" s="57"/>
      <c r="X195" s="57"/>
      <c r="Y195" s="57"/>
      <c r="Z195" s="58" t="str">
        <f>IF(ISBLANK($U195), "", _xlfn.IFNA($U195 + _xlfn.IFNA( VLOOKUP($N195 &amp; IF(ISBLANK($O195),"", "-" &amp; $O195) &amp; IF(ISBLANK($P195),"", "-" &amp; $P195) &amp; IF(ISBLANK($Q195),"", "-" &amp; $Q195) &amp; IF(ISBLANK($R195),"", "-" &amp; $R195) &amp; IF(ISBLANK($S195),"", "-" &amp; $S195),TravelTime,8,FALSE), VLOOKUP($S195 &amp; IF(ISBLANK($R195),"", "-" &amp; $R195) &amp; IF(ISBLANK($Q195),"", "-" &amp; $Q195) &amp; IF(ISBLANK($P195),"", "-" &amp; $P195) &amp; IF(ISBLANK($O195),"", "-" &amp; $O195) &amp; IF(ISBLANK($N195),"", "-" &amp; $N195),TravelTime,8,FALSE)) / 1440, ""))</f>
        <v/>
      </c>
      <c r="AA195" s="59"/>
      <c r="AB195" s="52" t="str">
        <f t="shared" ref="AB195:AB210" si="17">IF(AND(LEN(J191)&lt;&gt;0,LEN(B195)&lt;&gt;0),J195,AB191)</f>
        <v>GA04T 4268</v>
      </c>
      <c r="AC195" s="59"/>
      <c r="AD195" s="196"/>
      <c r="AE195" s="59"/>
      <c r="AF195" s="59"/>
      <c r="AG195" s="59"/>
      <c r="AH195" s="59"/>
      <c r="AI195" s="59"/>
      <c r="AJ195" s="59"/>
    </row>
    <row r="196" spans="1:36" ht="14.25" customHeight="1">
      <c r="A196" s="51"/>
      <c r="B196" s="51"/>
      <c r="C196" s="220"/>
      <c r="D196" s="62"/>
      <c r="E196" s="229"/>
      <c r="F196" s="229"/>
      <c r="G196" s="63"/>
      <c r="H196" s="63"/>
      <c r="I196" s="59"/>
      <c r="J196" s="59"/>
      <c r="K196" s="59"/>
      <c r="L196" s="71"/>
      <c r="M196" s="71"/>
      <c r="N196" s="55" t="s">
        <v>439</v>
      </c>
      <c r="O196" s="55"/>
      <c r="P196" s="55"/>
      <c r="Q196" s="55"/>
      <c r="R196" s="55"/>
      <c r="S196" s="55" t="s">
        <v>500</v>
      </c>
      <c r="T196" s="193" t="str">
        <f>_xlfn.IFNA(VLOOKUP(N196,Code2Loc,2,FALSE)
&amp; IF( OR( ISNA(O196), LEN(O196)=0), "",  "-" &amp; VLOOKUP(O196,Code2Loc,2,FALSE))
&amp; IF( OR( ISNA(P196), LEN(P196)=0), "",  "-" &amp; VLOOKUP(P196,Code2Loc,2,FALSE))
&amp; IF( OR( ISNA(Q196), LEN(Q196)=0), "",  "-" &amp; VLOOKUP(Q196,Code2Loc,2,FALSE))
&amp; IF( OR( ISNA(R196), LEN(R196)=0), "",  "-" &amp; VLOOKUP(R196,Code2Loc,2,FALSE))
&amp; IF( OR( ISNA(S196), LEN(S196)=0), "",  "-" &amp; VLOOKUP(S196,Code2Loc,2,FALSE)),"")</f>
        <v/>
      </c>
      <c r="U196" s="56">
        <v>0.45833333333333331</v>
      </c>
      <c r="V196" s="57"/>
      <c r="W196" s="57"/>
      <c r="X196" s="57"/>
      <c r="Y196" s="57"/>
      <c r="Z196" s="58" t="str">
        <f>IF(ISBLANK($U196), "", _xlfn.IFNA($U196 + _xlfn.IFNA( VLOOKUP($N196 &amp; IF(ISBLANK($O196),"", "-" &amp; $O196) &amp; IF(ISBLANK($P196),"", "-" &amp; $P196) &amp; IF(ISBLANK($Q196),"", "-" &amp; $Q196) &amp; IF(ISBLANK($R196),"", "-" &amp; $R196) &amp; IF(ISBLANK($S196),"", "-" &amp; $S196),TravelTime,8,FALSE), VLOOKUP($S196 &amp; IF(ISBLANK($R196),"", "-" &amp; $R196) &amp; IF(ISBLANK($Q196),"", "-" &amp; $Q196) &amp; IF(ISBLANK($P196),"", "-" &amp; $P196) &amp; IF(ISBLANK($O196),"", "-" &amp; $O196) &amp; IF(ISBLANK($N196),"", "-" &amp; $N196),TravelTime,8,FALSE)) / 1440, ""))</f>
        <v/>
      </c>
      <c r="AA196" s="59"/>
      <c r="AB196" s="52" t="str">
        <f t="shared" si="17"/>
        <v>GA04T 4268</v>
      </c>
      <c r="AC196" s="59"/>
      <c r="AD196" s="196"/>
      <c r="AE196" s="59"/>
      <c r="AF196" s="59"/>
      <c r="AG196" s="59"/>
      <c r="AH196" s="59"/>
      <c r="AI196" s="59"/>
      <c r="AJ196" s="59"/>
    </row>
    <row r="197" spans="1:36" ht="14.25" customHeight="1">
      <c r="A197" s="51"/>
      <c r="B197" s="51"/>
      <c r="C197" s="220"/>
      <c r="D197" s="62"/>
      <c r="E197" s="229"/>
      <c r="F197" s="229"/>
      <c r="G197" s="63"/>
      <c r="H197" s="63"/>
      <c r="I197" s="59"/>
      <c r="J197" s="59"/>
      <c r="K197" s="59"/>
      <c r="L197" s="71"/>
      <c r="M197" s="71"/>
      <c r="N197" s="55" t="s">
        <v>500</v>
      </c>
      <c r="O197" s="55"/>
      <c r="P197" s="55"/>
      <c r="Q197" s="55"/>
      <c r="R197" s="55"/>
      <c r="S197" s="55" t="s">
        <v>439</v>
      </c>
      <c r="T197" s="193" t="str">
        <f>_xlfn.IFNA(VLOOKUP(N197,Code2Loc,2,FALSE)
&amp; IF( OR( ISNA(O197), LEN(O197)=0), "",  "-" &amp; VLOOKUP(O197,Code2Loc,2,FALSE))
&amp; IF( OR( ISNA(P197), LEN(P197)=0), "",  "-" &amp; VLOOKUP(P197,Code2Loc,2,FALSE))
&amp; IF( OR( ISNA(Q197), LEN(Q197)=0), "",  "-" &amp; VLOOKUP(Q197,Code2Loc,2,FALSE))
&amp; IF( OR( ISNA(R197), LEN(R197)=0), "",  "-" &amp; VLOOKUP(R197,Code2Loc,2,FALSE))
&amp; IF( OR( ISNA(S197), LEN(S197)=0), "",  "-" &amp; VLOOKUP(S197,Code2Loc,2,FALSE)),"")</f>
        <v/>
      </c>
      <c r="U197" s="56">
        <v>0.48958333333333331</v>
      </c>
      <c r="V197" s="57"/>
      <c r="W197" s="57"/>
      <c r="X197" s="57"/>
      <c r="Y197" s="57"/>
      <c r="Z197" s="58" t="str">
        <f>IF(ISBLANK($U197), "", _xlfn.IFNA($U197 + _xlfn.IFNA( VLOOKUP($N197 &amp; IF(ISBLANK($O197),"", "-" &amp; $O197) &amp; IF(ISBLANK($P197),"", "-" &amp; $P197) &amp; IF(ISBLANK($Q197),"", "-" &amp; $Q197) &amp; IF(ISBLANK($R197),"", "-" &amp; $R197) &amp; IF(ISBLANK($S197),"", "-" &amp; $S197),TravelTime,8,FALSE), VLOOKUP($S197 &amp; IF(ISBLANK($R197),"", "-" &amp; $R197) &amp; IF(ISBLANK($Q197),"", "-" &amp; $Q197) &amp; IF(ISBLANK($P197),"", "-" &amp; $P197) &amp; IF(ISBLANK($O197),"", "-" &amp; $O197) &amp; IF(ISBLANK($N197),"", "-" &amp; $N197),TravelTime,8,FALSE)) / 1440, ""))</f>
        <v/>
      </c>
      <c r="AA197" s="59"/>
      <c r="AB197" s="52" t="str">
        <f t="shared" si="17"/>
        <v>GA04T 4268</v>
      </c>
      <c r="AC197" s="59"/>
      <c r="AD197" s="196"/>
      <c r="AE197" s="59"/>
      <c r="AF197" s="59"/>
      <c r="AG197" s="59"/>
      <c r="AH197" s="59"/>
      <c r="AI197" s="59"/>
      <c r="AJ197" s="59"/>
    </row>
    <row r="198" spans="1:36" ht="14.25" customHeight="1">
      <c r="A198" s="51"/>
      <c r="B198" s="51"/>
      <c r="C198" s="220"/>
      <c r="D198" s="62"/>
      <c r="E198" s="229"/>
      <c r="F198" s="229"/>
      <c r="G198" s="63"/>
      <c r="H198" s="63"/>
      <c r="I198" s="59"/>
      <c r="J198" s="59"/>
      <c r="K198" s="59"/>
      <c r="L198" s="71"/>
      <c r="M198" s="71"/>
      <c r="N198" s="55" t="s">
        <v>439</v>
      </c>
      <c r="O198" s="55"/>
      <c r="P198" s="55"/>
      <c r="Q198" s="55"/>
      <c r="R198" s="55"/>
      <c r="S198" s="55" t="s">
        <v>500</v>
      </c>
      <c r="T198" s="193" t="str">
        <f>_xlfn.IFNA(VLOOKUP(N198,Code2Loc,2,FALSE)
&amp; IF( OR( ISNA(O198), LEN(O198)=0), "",  "-" &amp; VLOOKUP(O198,Code2Loc,2,FALSE))
&amp; IF( OR( ISNA(P198), LEN(P198)=0), "",  "-" &amp; VLOOKUP(P198,Code2Loc,2,FALSE))
&amp; IF( OR( ISNA(Q198), LEN(Q198)=0), "",  "-" &amp; VLOOKUP(Q198,Code2Loc,2,FALSE))
&amp; IF( OR( ISNA(R198), LEN(R198)=0), "",  "-" &amp; VLOOKUP(R198,Code2Loc,2,FALSE))
&amp; IF( OR( ISNA(S198), LEN(S198)=0), "",  "-" &amp; VLOOKUP(S198,Code2Loc,2,FALSE)),"")</f>
        <v/>
      </c>
      <c r="U198" s="56">
        <v>0.52083333333333337</v>
      </c>
      <c r="V198" s="57"/>
      <c r="W198" s="57"/>
      <c r="X198" s="57"/>
      <c r="Y198" s="57"/>
      <c r="Z198" s="58" t="str">
        <f>IF(ISBLANK($U198), "", _xlfn.IFNA($U198 + _xlfn.IFNA( VLOOKUP($N198 &amp; IF(ISBLANK($O198),"", "-" &amp; $O198) &amp; IF(ISBLANK($P198),"", "-" &amp; $P198) &amp; IF(ISBLANK($Q198),"", "-" &amp; $Q198) &amp; IF(ISBLANK($R198),"", "-" &amp; $R198) &amp; IF(ISBLANK($S198),"", "-" &amp; $S198),TravelTime,8,FALSE), VLOOKUP($S198 &amp; IF(ISBLANK($R198),"", "-" &amp; $R198) &amp; IF(ISBLANK($Q198),"", "-" &amp; $Q198) &amp; IF(ISBLANK($P198),"", "-" &amp; $P198) &amp; IF(ISBLANK($O198),"", "-" &amp; $O198) &amp; IF(ISBLANK($N198),"", "-" &amp; $N198),TravelTime,8,FALSE)) / 1440, ""))</f>
        <v/>
      </c>
      <c r="AA198" s="59"/>
      <c r="AB198" s="52" t="str">
        <f t="shared" si="17"/>
        <v>GA04T 4268</v>
      </c>
      <c r="AC198" s="59"/>
      <c r="AD198" s="196"/>
      <c r="AE198" s="59"/>
      <c r="AF198" s="59"/>
      <c r="AG198" s="59"/>
      <c r="AH198" s="59"/>
      <c r="AI198" s="59"/>
      <c r="AJ198" s="59"/>
    </row>
    <row r="199" spans="1:36" ht="14.25" customHeight="1">
      <c r="A199" s="51"/>
      <c r="B199" s="51"/>
      <c r="C199" s="220"/>
      <c r="D199" s="62"/>
      <c r="E199" s="229"/>
      <c r="F199" s="229"/>
      <c r="G199" s="63"/>
      <c r="H199" s="63"/>
      <c r="I199" s="59"/>
      <c r="J199" s="59"/>
      <c r="K199" s="59"/>
      <c r="L199" s="71"/>
      <c r="M199" s="71"/>
      <c r="N199" s="55" t="s">
        <v>500</v>
      </c>
      <c r="O199" s="55"/>
      <c r="P199" s="55"/>
      <c r="Q199" s="55"/>
      <c r="R199" s="55"/>
      <c r="S199" s="55" t="s">
        <v>439</v>
      </c>
      <c r="T199" s="193" t="str">
        <f>_xlfn.IFNA(VLOOKUP(N199,Code2Loc,2,FALSE)
&amp; IF( OR( ISNA(O199), LEN(O199)=0), "",  "-" &amp; VLOOKUP(O199,Code2Loc,2,FALSE))
&amp; IF( OR( ISNA(P199), LEN(P199)=0), "",  "-" &amp; VLOOKUP(P199,Code2Loc,2,FALSE))
&amp; IF( OR( ISNA(Q199), LEN(Q199)=0), "",  "-" &amp; VLOOKUP(Q199,Code2Loc,2,FALSE))
&amp; IF( OR( ISNA(R199), LEN(R199)=0), "",  "-" &amp; VLOOKUP(R199,Code2Loc,2,FALSE))
&amp; IF( OR( ISNA(S199), LEN(S199)=0), "",  "-" &amp; VLOOKUP(S199,Code2Loc,2,FALSE)),"")</f>
        <v/>
      </c>
      <c r="U199" s="56">
        <v>0.53472222222222221</v>
      </c>
      <c r="V199" s="57"/>
      <c r="W199" s="57"/>
      <c r="X199" s="57"/>
      <c r="Y199" s="57"/>
      <c r="Z199" s="58" t="str">
        <f>IF(ISBLANK($U199), "", _xlfn.IFNA($U199 + _xlfn.IFNA( VLOOKUP($N199 &amp; IF(ISBLANK($O199),"", "-" &amp; $O199) &amp; IF(ISBLANK($P199),"", "-" &amp; $P199) &amp; IF(ISBLANK($Q199),"", "-" &amp; $Q199) &amp; IF(ISBLANK($R199),"", "-" &amp; $R199) &amp; IF(ISBLANK($S199),"", "-" &amp; $S199),TravelTime,8,FALSE), VLOOKUP($S199 &amp; IF(ISBLANK($R199),"", "-" &amp; $R199) &amp; IF(ISBLANK($Q199),"", "-" &amp; $Q199) &amp; IF(ISBLANK($P199),"", "-" &amp; $P199) &amp; IF(ISBLANK($O199),"", "-" &amp; $O199) &amp; IF(ISBLANK($N199),"", "-" &amp; $N199),TravelTime,8,FALSE)) / 1440, ""))</f>
        <v/>
      </c>
      <c r="AA199" s="59"/>
      <c r="AB199" s="52" t="str">
        <f t="shared" si="17"/>
        <v>GA04T 4268</v>
      </c>
      <c r="AC199" s="59"/>
      <c r="AD199" s="196"/>
      <c r="AE199" s="59"/>
      <c r="AF199" s="59"/>
      <c r="AG199" s="59"/>
      <c r="AH199" s="59"/>
      <c r="AI199" s="59"/>
      <c r="AJ199" s="59"/>
    </row>
    <row r="200" spans="1:36" ht="14.25" customHeight="1">
      <c r="A200" s="51"/>
      <c r="B200" s="51"/>
      <c r="C200" s="220"/>
      <c r="D200" s="62"/>
      <c r="E200" s="229"/>
      <c r="F200" s="229"/>
      <c r="G200" s="63"/>
      <c r="H200" s="63"/>
      <c r="I200" s="59"/>
      <c r="J200" s="59"/>
      <c r="K200" s="59"/>
      <c r="L200" s="71"/>
      <c r="M200" s="71"/>
      <c r="N200" s="55" t="s">
        <v>439</v>
      </c>
      <c r="O200" s="55"/>
      <c r="P200" s="55"/>
      <c r="Q200" s="55"/>
      <c r="R200" s="55"/>
      <c r="S200" s="55" t="s">
        <v>500</v>
      </c>
      <c r="T200" s="193" t="str">
        <f>_xlfn.IFNA(VLOOKUP(N200,Code2Loc,2,FALSE)
&amp; IF( OR( ISNA(O200), LEN(O200)=0), "",  "-" &amp; VLOOKUP(O200,Code2Loc,2,FALSE))
&amp; IF( OR( ISNA(P200), LEN(P200)=0), "",  "-" &amp; VLOOKUP(P200,Code2Loc,2,FALSE))
&amp; IF( OR( ISNA(Q200), LEN(Q200)=0), "",  "-" &amp; VLOOKUP(Q200,Code2Loc,2,FALSE))
&amp; IF( OR( ISNA(R200), LEN(R200)=0), "",  "-" &amp; VLOOKUP(R200,Code2Loc,2,FALSE))
&amp; IF( OR( ISNA(S200), LEN(S200)=0), "",  "-" &amp; VLOOKUP(S200,Code2Loc,2,FALSE)),"")</f>
        <v/>
      </c>
      <c r="U200" s="56">
        <v>0.57986111111111105</v>
      </c>
      <c r="V200" s="57"/>
      <c r="W200" s="57"/>
      <c r="X200" s="57"/>
      <c r="Y200" s="57"/>
      <c r="Z200" s="58" t="str">
        <f>IF(ISBLANK($U200), "", _xlfn.IFNA($U200 + _xlfn.IFNA( VLOOKUP($N200 &amp; IF(ISBLANK($O200),"", "-" &amp; $O200) &amp; IF(ISBLANK($P200),"", "-" &amp; $P200) &amp; IF(ISBLANK($Q200),"", "-" &amp; $Q200) &amp; IF(ISBLANK($R200),"", "-" &amp; $R200) &amp; IF(ISBLANK($S200),"", "-" &amp; $S200),TravelTime,8,FALSE), VLOOKUP($S200 &amp; IF(ISBLANK($R200),"", "-" &amp; $R200) &amp; IF(ISBLANK($Q200),"", "-" &amp; $Q200) &amp; IF(ISBLANK($P200),"", "-" &amp; $P200) &amp; IF(ISBLANK($O200),"", "-" &amp; $O200) &amp; IF(ISBLANK($N200),"", "-" &amp; $N200),TravelTime,8,FALSE)) / 1440, ""))</f>
        <v/>
      </c>
      <c r="AA200" s="59"/>
      <c r="AB200" s="52" t="str">
        <f t="shared" si="17"/>
        <v>GA04T 4268</v>
      </c>
      <c r="AC200" s="59"/>
      <c r="AD200" s="196"/>
      <c r="AE200" s="59"/>
      <c r="AF200" s="59"/>
      <c r="AG200" s="59"/>
      <c r="AH200" s="59"/>
      <c r="AI200" s="59"/>
      <c r="AJ200" s="59"/>
    </row>
    <row r="201" spans="1:36" ht="14.25" customHeight="1">
      <c r="A201" s="51"/>
      <c r="B201" s="51"/>
      <c r="C201" s="220"/>
      <c r="D201" s="62"/>
      <c r="E201" s="229"/>
      <c r="F201" s="229"/>
      <c r="G201" s="63"/>
      <c r="H201" s="63"/>
      <c r="I201" s="59"/>
      <c r="J201" s="59"/>
      <c r="K201" s="59"/>
      <c r="L201" s="71"/>
      <c r="M201" s="71"/>
      <c r="N201" s="55" t="s">
        <v>500</v>
      </c>
      <c r="O201" s="55"/>
      <c r="P201" s="55"/>
      <c r="Q201" s="55"/>
      <c r="R201" s="55"/>
      <c r="S201" s="55" t="s">
        <v>439</v>
      </c>
      <c r="T201" s="193" t="str">
        <f>_xlfn.IFNA(VLOOKUP(N201,Code2Loc,2,FALSE)
&amp; IF( OR( ISNA(O201), LEN(O201)=0), "",  "-" &amp; VLOOKUP(O201,Code2Loc,2,FALSE))
&amp; IF( OR( ISNA(P201), LEN(P201)=0), "",  "-" &amp; VLOOKUP(P201,Code2Loc,2,FALSE))
&amp; IF( OR( ISNA(Q201), LEN(Q201)=0), "",  "-" &amp; VLOOKUP(Q201,Code2Loc,2,FALSE))
&amp; IF( OR( ISNA(R201), LEN(R201)=0), "",  "-" &amp; VLOOKUP(R201,Code2Loc,2,FALSE))
&amp; IF( OR( ISNA(S201), LEN(S201)=0), "",  "-" &amp; VLOOKUP(S201,Code2Loc,2,FALSE)),"")</f>
        <v/>
      </c>
      <c r="U201" s="56">
        <v>0.59722222222222221</v>
      </c>
      <c r="V201" s="57"/>
      <c r="W201" s="57"/>
      <c r="X201" s="57"/>
      <c r="Y201" s="57"/>
      <c r="Z201" s="58" t="str">
        <f>IF(ISBLANK($U201), "", _xlfn.IFNA($U201 + _xlfn.IFNA( VLOOKUP($N201 &amp; IF(ISBLANK($O201),"", "-" &amp; $O201) &amp; IF(ISBLANK($P201),"", "-" &amp; $P201) &amp; IF(ISBLANK($Q201),"", "-" &amp; $Q201) &amp; IF(ISBLANK($R201),"", "-" &amp; $R201) &amp; IF(ISBLANK($S201),"", "-" &amp; $S201),TravelTime,8,FALSE), VLOOKUP($S201 &amp; IF(ISBLANK($R201),"", "-" &amp; $R201) &amp; IF(ISBLANK($Q201),"", "-" &amp; $Q201) &amp; IF(ISBLANK($P201),"", "-" &amp; $P201) &amp; IF(ISBLANK($O201),"", "-" &amp; $O201) &amp; IF(ISBLANK($N201),"", "-" &amp; $N201),TravelTime,8,FALSE)) / 1440, ""))</f>
        <v/>
      </c>
      <c r="AA201" s="59"/>
      <c r="AB201" s="52" t="str">
        <f t="shared" si="17"/>
        <v>GA04T 4268</v>
      </c>
      <c r="AC201" s="59"/>
      <c r="AD201" s="196"/>
      <c r="AE201" s="59"/>
      <c r="AF201" s="59"/>
      <c r="AG201" s="59"/>
      <c r="AH201" s="59"/>
      <c r="AI201" s="59"/>
      <c r="AJ201" s="59"/>
    </row>
    <row r="202" spans="1:36" ht="14.25" customHeight="1">
      <c r="A202" s="51"/>
      <c r="B202" s="51"/>
      <c r="C202" s="220"/>
      <c r="D202" s="62"/>
      <c r="E202" s="229"/>
      <c r="F202" s="229"/>
      <c r="G202" s="63"/>
      <c r="H202" s="63"/>
      <c r="I202" s="59"/>
      <c r="J202" s="59"/>
      <c r="K202" s="59"/>
      <c r="L202" s="71"/>
      <c r="M202" s="71"/>
      <c r="N202" s="55" t="s">
        <v>439</v>
      </c>
      <c r="O202" s="55"/>
      <c r="P202" s="55"/>
      <c r="Q202" s="55"/>
      <c r="R202" s="55"/>
      <c r="S202" s="55" t="s">
        <v>500</v>
      </c>
      <c r="T202" s="193" t="str">
        <f>_xlfn.IFNA(VLOOKUP(N202,Code2Loc,2,FALSE)
&amp; IF( OR( ISNA(O202), LEN(O202)=0), "",  "-" &amp; VLOOKUP(O202,Code2Loc,2,FALSE))
&amp; IF( OR( ISNA(P202), LEN(P202)=0), "",  "-" &amp; VLOOKUP(P202,Code2Loc,2,FALSE))
&amp; IF( OR( ISNA(Q202), LEN(Q202)=0), "",  "-" &amp; VLOOKUP(Q202,Code2Loc,2,FALSE))
&amp; IF( OR( ISNA(R202), LEN(R202)=0), "",  "-" &amp; VLOOKUP(R202,Code2Loc,2,FALSE))
&amp; IF( OR( ISNA(S202), LEN(S202)=0), "",  "-" &amp; VLOOKUP(S202,Code2Loc,2,FALSE)),"")</f>
        <v/>
      </c>
      <c r="U202" s="56">
        <v>0.625</v>
      </c>
      <c r="V202" s="57"/>
      <c r="W202" s="57"/>
      <c r="X202" s="57"/>
      <c r="Y202" s="57"/>
      <c r="Z202" s="58" t="str">
        <f>IF(ISBLANK($U202), "", _xlfn.IFNA($U202 + _xlfn.IFNA( VLOOKUP($N202 &amp; IF(ISBLANK($O202),"", "-" &amp; $O202) &amp; IF(ISBLANK($P202),"", "-" &amp; $P202) &amp; IF(ISBLANK($Q202),"", "-" &amp; $Q202) &amp; IF(ISBLANK($R202),"", "-" &amp; $R202) &amp; IF(ISBLANK($S202),"", "-" &amp; $S202),TravelTime,8,FALSE), VLOOKUP($S202 &amp; IF(ISBLANK($R202),"", "-" &amp; $R202) &amp; IF(ISBLANK($Q202),"", "-" &amp; $Q202) &amp; IF(ISBLANK($P202),"", "-" &amp; $P202) &amp; IF(ISBLANK($O202),"", "-" &amp; $O202) &amp; IF(ISBLANK($N202),"", "-" &amp; $N202),TravelTime,8,FALSE)) / 1440, ""))</f>
        <v/>
      </c>
      <c r="AA202" s="59"/>
      <c r="AB202" s="52" t="str">
        <f t="shared" si="17"/>
        <v>GA04T 4268</v>
      </c>
      <c r="AC202" s="59"/>
      <c r="AD202" s="196"/>
      <c r="AE202" s="59"/>
      <c r="AF202" s="59"/>
      <c r="AG202" s="59"/>
      <c r="AH202" s="59"/>
      <c r="AI202" s="59"/>
      <c r="AJ202" s="59"/>
    </row>
    <row r="203" spans="1:36" ht="14.25" customHeight="1">
      <c r="A203" s="51"/>
      <c r="B203" s="51"/>
      <c r="C203" s="220"/>
      <c r="D203" s="62"/>
      <c r="E203" s="229"/>
      <c r="F203" s="229"/>
      <c r="G203" s="63"/>
      <c r="H203" s="63"/>
      <c r="I203" s="59"/>
      <c r="J203" s="59"/>
      <c r="K203" s="59"/>
      <c r="L203" s="71"/>
      <c r="M203" s="71"/>
      <c r="N203" s="55" t="s">
        <v>500</v>
      </c>
      <c r="O203" s="55"/>
      <c r="P203" s="55"/>
      <c r="Q203" s="55"/>
      <c r="R203" s="55"/>
      <c r="S203" s="55" t="s">
        <v>439</v>
      </c>
      <c r="T203" s="193" t="str">
        <f>_xlfn.IFNA(VLOOKUP(N203,Code2Loc,2,FALSE)
&amp; IF( OR( ISNA(O203), LEN(O203)=0), "",  "-" &amp; VLOOKUP(O203,Code2Loc,2,FALSE))
&amp; IF( OR( ISNA(P203), LEN(P203)=0), "",  "-" &amp; VLOOKUP(P203,Code2Loc,2,FALSE))
&amp; IF( OR( ISNA(Q203), LEN(Q203)=0), "",  "-" &amp; VLOOKUP(Q203,Code2Loc,2,FALSE))
&amp; IF( OR( ISNA(R203), LEN(R203)=0), "",  "-" &amp; VLOOKUP(R203,Code2Loc,2,FALSE))
&amp; IF( OR( ISNA(S203), LEN(S203)=0), "",  "-" &amp; VLOOKUP(S203,Code2Loc,2,FALSE)),"")</f>
        <v/>
      </c>
      <c r="U203" s="56">
        <v>0.64236111111111105</v>
      </c>
      <c r="V203" s="57"/>
      <c r="W203" s="57"/>
      <c r="X203" s="57"/>
      <c r="Y203" s="57"/>
      <c r="Z203" s="58" t="str">
        <f>IF(ISBLANK($U203), "", _xlfn.IFNA($U203 + _xlfn.IFNA( VLOOKUP($N203 &amp; IF(ISBLANK($O203),"", "-" &amp; $O203) &amp; IF(ISBLANK($P203),"", "-" &amp; $P203) &amp; IF(ISBLANK($Q203),"", "-" &amp; $Q203) &amp; IF(ISBLANK($R203),"", "-" &amp; $R203) &amp; IF(ISBLANK($S203),"", "-" &amp; $S203),TravelTime,8,FALSE), VLOOKUP($S203 &amp; IF(ISBLANK($R203),"", "-" &amp; $R203) &amp; IF(ISBLANK($Q203),"", "-" &amp; $Q203) &amp; IF(ISBLANK($P203),"", "-" &amp; $P203) &amp; IF(ISBLANK($O203),"", "-" &amp; $O203) &amp; IF(ISBLANK($N203),"", "-" &amp; $N203),TravelTime,8,FALSE)) / 1440, ""))</f>
        <v/>
      </c>
      <c r="AA203" s="59"/>
      <c r="AB203" s="52" t="str">
        <f t="shared" si="17"/>
        <v>GA04T 4268</v>
      </c>
      <c r="AC203" s="59"/>
      <c r="AD203" s="196"/>
      <c r="AE203" s="59"/>
      <c r="AF203" s="59"/>
      <c r="AG203" s="59"/>
      <c r="AH203" s="59"/>
      <c r="AI203" s="59"/>
      <c r="AJ203" s="59"/>
    </row>
    <row r="204" spans="1:36" ht="14.25" customHeight="1">
      <c r="A204" s="51"/>
      <c r="B204" s="51"/>
      <c r="C204" s="220"/>
      <c r="D204" s="62"/>
      <c r="E204" s="229"/>
      <c r="F204" s="229"/>
      <c r="G204" s="63"/>
      <c r="H204" s="63"/>
      <c r="I204" s="59"/>
      <c r="J204" s="59"/>
      <c r="K204" s="59"/>
      <c r="L204" s="71"/>
      <c r="M204" s="71"/>
      <c r="N204" s="55" t="s">
        <v>439</v>
      </c>
      <c r="O204" s="55"/>
      <c r="P204" s="55"/>
      <c r="Q204" s="55"/>
      <c r="R204" s="55"/>
      <c r="S204" s="55" t="s">
        <v>500</v>
      </c>
      <c r="T204" s="193" t="str">
        <f>_xlfn.IFNA(VLOOKUP(N204,Code2Loc,2,FALSE)
&amp; IF( OR( ISNA(O204), LEN(O204)=0), "",  "-" &amp; VLOOKUP(O204,Code2Loc,2,FALSE))
&amp; IF( OR( ISNA(P204), LEN(P204)=0), "",  "-" &amp; VLOOKUP(P204,Code2Loc,2,FALSE))
&amp; IF( OR( ISNA(Q204), LEN(Q204)=0), "",  "-" &amp; VLOOKUP(Q204,Code2Loc,2,FALSE))
&amp; IF( OR( ISNA(R204), LEN(R204)=0), "",  "-" &amp; VLOOKUP(R204,Code2Loc,2,FALSE))
&amp; IF( OR( ISNA(S204), LEN(S204)=0), "",  "-" &amp; VLOOKUP(S204,Code2Loc,2,FALSE)),"")</f>
        <v/>
      </c>
      <c r="U204" s="56">
        <v>0.66666666666666663</v>
      </c>
      <c r="V204" s="57"/>
      <c r="W204" s="57"/>
      <c r="X204" s="57"/>
      <c r="Y204" s="57"/>
      <c r="Z204" s="58" t="str">
        <f>IF(ISBLANK($U204), "", _xlfn.IFNA($U204 + _xlfn.IFNA( VLOOKUP($N204 &amp; IF(ISBLANK($O204),"", "-" &amp; $O204) &amp; IF(ISBLANK($P204),"", "-" &amp; $P204) &amp; IF(ISBLANK($Q204),"", "-" &amp; $Q204) &amp; IF(ISBLANK($R204),"", "-" &amp; $R204) &amp; IF(ISBLANK($S204),"", "-" &amp; $S204),TravelTime,8,FALSE), VLOOKUP($S204 &amp; IF(ISBLANK($R204),"", "-" &amp; $R204) &amp; IF(ISBLANK($Q204),"", "-" &amp; $Q204) &amp; IF(ISBLANK($P204),"", "-" &amp; $P204) &amp; IF(ISBLANK($O204),"", "-" &amp; $O204) &amp; IF(ISBLANK($N204),"", "-" &amp; $N204),TravelTime,8,FALSE)) / 1440, ""))</f>
        <v/>
      </c>
      <c r="AA204" s="59"/>
      <c r="AB204" s="52" t="str">
        <f t="shared" si="17"/>
        <v>GA04T 4268</v>
      </c>
      <c r="AC204" s="59"/>
      <c r="AD204" s="196"/>
      <c r="AE204" s="59"/>
      <c r="AF204" s="59"/>
      <c r="AG204" s="59"/>
      <c r="AH204" s="59"/>
      <c r="AI204" s="59"/>
      <c r="AJ204" s="59"/>
    </row>
    <row r="205" spans="1:36" ht="14.25" customHeight="1">
      <c r="A205" s="51"/>
      <c r="B205" s="51"/>
      <c r="C205" s="220"/>
      <c r="D205" s="62"/>
      <c r="E205" s="229"/>
      <c r="F205" s="229"/>
      <c r="G205" s="63"/>
      <c r="H205" s="63"/>
      <c r="I205" s="59"/>
      <c r="J205" s="59"/>
      <c r="K205" s="59"/>
      <c r="L205" s="71"/>
      <c r="M205" s="71"/>
      <c r="N205" s="72" t="s">
        <v>500</v>
      </c>
      <c r="O205" s="55"/>
      <c r="P205" s="55"/>
      <c r="Q205" s="55"/>
      <c r="R205" s="55"/>
      <c r="S205" s="55" t="s">
        <v>439</v>
      </c>
      <c r="T205" s="193" t="str">
        <f>_xlfn.IFNA(VLOOKUP(N205,Code2Loc,2,FALSE)
&amp; IF( OR( ISNA(O205), LEN(O205)=0), "",  "-" &amp; VLOOKUP(O205,Code2Loc,2,FALSE))
&amp; IF( OR( ISNA(P205), LEN(P205)=0), "",  "-" &amp; VLOOKUP(P205,Code2Loc,2,FALSE))
&amp; IF( OR( ISNA(Q205), LEN(Q205)=0), "",  "-" &amp; VLOOKUP(Q205,Code2Loc,2,FALSE))
&amp; IF( OR( ISNA(R205), LEN(R205)=0), "",  "-" &amp; VLOOKUP(R205,Code2Loc,2,FALSE))
&amp; IF( OR( ISNA(S205), LEN(S205)=0), "",  "-" &amp; VLOOKUP(S205,Code2Loc,2,FALSE)),"")</f>
        <v/>
      </c>
      <c r="U205" s="56">
        <v>0.68402777777777779</v>
      </c>
      <c r="V205" s="57"/>
      <c r="W205" s="57"/>
      <c r="X205" s="57"/>
      <c r="Y205" s="57"/>
      <c r="Z205" s="58" t="str">
        <f>IF(ISBLANK($U205), "", _xlfn.IFNA($U205 + _xlfn.IFNA( VLOOKUP($N205 &amp; IF(ISBLANK($O205),"", "-" &amp; $O205) &amp; IF(ISBLANK($P205),"", "-" &amp; $P205) &amp; IF(ISBLANK($Q205),"", "-" &amp; $Q205) &amp; IF(ISBLANK($R205),"", "-" &amp; $R205) &amp; IF(ISBLANK($S205),"", "-" &amp; $S205),TravelTime,8,FALSE), VLOOKUP($S205 &amp; IF(ISBLANK($R205),"", "-" &amp; $R205) &amp; IF(ISBLANK($Q205),"", "-" &amp; $Q205) &amp; IF(ISBLANK($P205),"", "-" &amp; $P205) &amp; IF(ISBLANK($O205),"", "-" &amp; $O205) &amp; IF(ISBLANK($N205),"", "-" &amp; $N205),TravelTime,8,FALSE)) / 1440, ""))</f>
        <v/>
      </c>
      <c r="AA205" s="59"/>
      <c r="AB205" s="52" t="str">
        <f t="shared" si="17"/>
        <v>GA04T 4268</v>
      </c>
      <c r="AC205" s="59"/>
      <c r="AD205" s="196"/>
      <c r="AE205" s="59"/>
      <c r="AF205" s="59"/>
      <c r="AG205" s="59"/>
      <c r="AH205" s="59"/>
      <c r="AI205" s="59"/>
      <c r="AJ205" s="59"/>
    </row>
    <row r="206" spans="1:36" ht="14.25" customHeight="1">
      <c r="A206" s="51"/>
      <c r="B206" s="51"/>
      <c r="C206" s="220"/>
      <c r="D206" s="62"/>
      <c r="E206" s="229"/>
      <c r="F206" s="229"/>
      <c r="G206" s="63"/>
      <c r="H206" s="63"/>
      <c r="I206" s="59"/>
      <c r="J206" s="59"/>
      <c r="K206" s="59"/>
      <c r="L206" s="71"/>
      <c r="M206" s="71"/>
      <c r="N206" s="55" t="s">
        <v>439</v>
      </c>
      <c r="O206" s="55"/>
      <c r="P206" s="55"/>
      <c r="Q206" s="55"/>
      <c r="R206" s="55"/>
      <c r="S206" s="55" t="s">
        <v>500</v>
      </c>
      <c r="T206" s="193" t="str">
        <f>_xlfn.IFNA(VLOOKUP(N206,Code2Loc,2,FALSE)
&amp; IF( OR( ISNA(O206), LEN(O206)=0), "",  "-" &amp; VLOOKUP(O206,Code2Loc,2,FALSE))
&amp; IF( OR( ISNA(P206), LEN(P206)=0), "",  "-" &amp; VLOOKUP(P206,Code2Loc,2,FALSE))
&amp; IF( OR( ISNA(Q206), LEN(Q206)=0), "",  "-" &amp; VLOOKUP(Q206,Code2Loc,2,FALSE))
&amp; IF( OR( ISNA(R206), LEN(R206)=0), "",  "-" &amp; VLOOKUP(R206,Code2Loc,2,FALSE))
&amp; IF( OR( ISNA(S206), LEN(S206)=0), "",  "-" &amp; VLOOKUP(S206,Code2Loc,2,FALSE)),"")</f>
        <v/>
      </c>
      <c r="U206" s="56">
        <v>0.70833333333333337</v>
      </c>
      <c r="V206" s="57"/>
      <c r="W206" s="57"/>
      <c r="X206" s="57"/>
      <c r="Y206" s="57"/>
      <c r="Z206" s="58" t="str">
        <f>IF(ISBLANK($U206), "", _xlfn.IFNA($U206 + _xlfn.IFNA( VLOOKUP($N206 &amp; IF(ISBLANK($O206),"", "-" &amp; $O206) &amp; IF(ISBLANK($P206),"", "-" &amp; $P206) &amp; IF(ISBLANK($Q206),"", "-" &amp; $Q206) &amp; IF(ISBLANK($R206),"", "-" &amp; $R206) &amp; IF(ISBLANK($S206),"", "-" &amp; $S206),TravelTime,8,FALSE), VLOOKUP($S206 &amp; IF(ISBLANK($R206),"", "-" &amp; $R206) &amp; IF(ISBLANK($Q206),"", "-" &amp; $Q206) &amp; IF(ISBLANK($P206),"", "-" &amp; $P206) &amp; IF(ISBLANK($O206),"", "-" &amp; $O206) &amp; IF(ISBLANK($N206),"", "-" &amp; $N206),TravelTime,8,FALSE)) / 1440, ""))</f>
        <v/>
      </c>
      <c r="AA206" s="59"/>
      <c r="AB206" s="52" t="str">
        <f t="shared" si="17"/>
        <v>GA04T 4268</v>
      </c>
      <c r="AC206" s="59"/>
      <c r="AD206" s="196"/>
      <c r="AE206" s="59"/>
      <c r="AF206" s="59"/>
      <c r="AG206" s="59"/>
      <c r="AH206" s="59"/>
      <c r="AI206" s="59"/>
      <c r="AJ206" s="59"/>
    </row>
    <row r="207" spans="1:36" ht="14.25" customHeight="1">
      <c r="A207" s="51"/>
      <c r="B207" s="51"/>
      <c r="C207" s="220"/>
      <c r="D207" s="62"/>
      <c r="E207" s="229"/>
      <c r="F207" s="229"/>
      <c r="G207" s="63"/>
      <c r="H207" s="63"/>
      <c r="I207" s="59"/>
      <c r="J207" s="59"/>
      <c r="K207" s="59"/>
      <c r="L207" s="71"/>
      <c r="M207" s="71"/>
      <c r="N207" s="72" t="s">
        <v>500</v>
      </c>
      <c r="O207" s="55"/>
      <c r="P207" s="55"/>
      <c r="Q207" s="55"/>
      <c r="R207" s="55"/>
      <c r="S207" s="55" t="s">
        <v>439</v>
      </c>
      <c r="T207" s="193" t="str">
        <f>_xlfn.IFNA(VLOOKUP(N207,Code2Loc,2,FALSE)
&amp; IF( OR( ISNA(O207), LEN(O207)=0), "",  "-" &amp; VLOOKUP(O207,Code2Loc,2,FALSE))
&amp; IF( OR( ISNA(P207), LEN(P207)=0), "",  "-" &amp; VLOOKUP(P207,Code2Loc,2,FALSE))
&amp; IF( OR( ISNA(Q207), LEN(Q207)=0), "",  "-" &amp; VLOOKUP(Q207,Code2Loc,2,FALSE))
&amp; IF( OR( ISNA(R207), LEN(R207)=0), "",  "-" &amp; VLOOKUP(R207,Code2Loc,2,FALSE))
&amp; IF( OR( ISNA(S207), LEN(S207)=0), "",  "-" &amp; VLOOKUP(S207,Code2Loc,2,FALSE)),"")</f>
        <v/>
      </c>
      <c r="U207" s="56">
        <v>0.72569444444444453</v>
      </c>
      <c r="V207" s="57"/>
      <c r="W207" s="57"/>
      <c r="X207" s="57"/>
      <c r="Y207" s="57"/>
      <c r="Z207" s="58" t="str">
        <f>IF(ISBLANK($U207), "", _xlfn.IFNA($U207 + _xlfn.IFNA( VLOOKUP($N207 &amp; IF(ISBLANK($O207),"", "-" &amp; $O207) &amp; IF(ISBLANK($P207),"", "-" &amp; $P207) &amp; IF(ISBLANK($Q207),"", "-" &amp; $Q207) &amp; IF(ISBLANK($R207),"", "-" &amp; $R207) &amp; IF(ISBLANK($S207),"", "-" &amp; $S207),TravelTime,8,FALSE), VLOOKUP($S207 &amp; IF(ISBLANK($R207),"", "-" &amp; $R207) &amp; IF(ISBLANK($Q207),"", "-" &amp; $Q207) &amp; IF(ISBLANK($P207),"", "-" &amp; $P207) &amp; IF(ISBLANK($O207),"", "-" &amp; $O207) &amp; IF(ISBLANK($N207),"", "-" &amp; $N207),TravelTime,8,FALSE)) / 1440, ""))</f>
        <v/>
      </c>
      <c r="AA207" s="59"/>
      <c r="AB207" s="52" t="str">
        <f t="shared" si="17"/>
        <v>GA04T 4268</v>
      </c>
      <c r="AC207" s="59"/>
      <c r="AD207" s="196"/>
      <c r="AE207" s="59"/>
      <c r="AF207" s="59"/>
      <c r="AG207" s="59"/>
      <c r="AH207" s="59"/>
      <c r="AI207" s="59"/>
      <c r="AJ207" s="59"/>
    </row>
    <row r="208" spans="1:36" ht="14.25" customHeight="1">
      <c r="A208" s="51"/>
      <c r="B208" s="51"/>
      <c r="C208" s="220"/>
      <c r="D208" s="62"/>
      <c r="E208" s="229"/>
      <c r="F208" s="229"/>
      <c r="G208" s="63"/>
      <c r="H208" s="63"/>
      <c r="I208" s="59"/>
      <c r="J208" s="59"/>
      <c r="K208" s="59"/>
      <c r="L208" s="71"/>
      <c r="M208" s="71"/>
      <c r="N208" s="55" t="s">
        <v>439</v>
      </c>
      <c r="O208" s="55"/>
      <c r="P208" s="55"/>
      <c r="Q208" s="55"/>
      <c r="R208" s="55"/>
      <c r="S208" s="55" t="s">
        <v>500</v>
      </c>
      <c r="T208" s="193" t="str">
        <f>_xlfn.IFNA(VLOOKUP(N208,Code2Loc,2,FALSE)
&amp; IF( OR( ISNA(O208), LEN(O208)=0), "",  "-" &amp; VLOOKUP(O208,Code2Loc,2,FALSE))
&amp; IF( OR( ISNA(P208), LEN(P208)=0), "",  "-" &amp; VLOOKUP(P208,Code2Loc,2,FALSE))
&amp; IF( OR( ISNA(Q208), LEN(Q208)=0), "",  "-" &amp; VLOOKUP(Q208,Code2Loc,2,FALSE))
&amp; IF( OR( ISNA(R208), LEN(R208)=0), "",  "-" &amp; VLOOKUP(R208,Code2Loc,2,FALSE))
&amp; IF( OR( ISNA(S208), LEN(S208)=0), "",  "-" &amp; VLOOKUP(S208,Code2Loc,2,FALSE)),"")</f>
        <v/>
      </c>
      <c r="U208" s="56">
        <v>0.74305555555555547</v>
      </c>
      <c r="V208" s="57"/>
      <c r="W208" s="57"/>
      <c r="X208" s="57"/>
      <c r="Y208" s="57"/>
      <c r="Z208" s="58" t="str">
        <f>IF(ISBLANK($U208), "", _xlfn.IFNA($U208 + _xlfn.IFNA( VLOOKUP($N208 &amp; IF(ISBLANK($O208),"", "-" &amp; $O208) &amp; IF(ISBLANK($P208),"", "-" &amp; $P208) &amp; IF(ISBLANK($Q208),"", "-" &amp; $Q208) &amp; IF(ISBLANK($R208),"", "-" &amp; $R208) &amp; IF(ISBLANK($S208),"", "-" &amp; $S208),TravelTime,8,FALSE), VLOOKUP($S208 &amp; IF(ISBLANK($R208),"", "-" &amp; $R208) &amp; IF(ISBLANK($Q208),"", "-" &amp; $Q208) &amp; IF(ISBLANK($P208),"", "-" &amp; $P208) &amp; IF(ISBLANK($O208),"", "-" &amp; $O208) &amp; IF(ISBLANK($N208),"", "-" &amp; $N208),TravelTime,8,FALSE)) / 1440, ""))</f>
        <v/>
      </c>
      <c r="AA208" s="59"/>
      <c r="AB208" s="52" t="str">
        <f t="shared" si="17"/>
        <v>GA04T 4268</v>
      </c>
      <c r="AC208" s="59"/>
      <c r="AD208" s="196"/>
      <c r="AE208" s="59"/>
      <c r="AF208" s="59"/>
      <c r="AG208" s="59"/>
      <c r="AH208" s="59"/>
      <c r="AI208" s="59"/>
      <c r="AJ208" s="59"/>
    </row>
    <row r="209" spans="1:36" ht="14.25" customHeight="1">
      <c r="A209" s="51"/>
      <c r="B209" s="51"/>
      <c r="C209" s="220"/>
      <c r="D209" s="62"/>
      <c r="E209" s="229"/>
      <c r="F209" s="229"/>
      <c r="G209" s="63"/>
      <c r="H209" s="63"/>
      <c r="I209" s="59"/>
      <c r="J209" s="59"/>
      <c r="K209" s="59"/>
      <c r="L209" s="71"/>
      <c r="M209" s="71"/>
      <c r="N209" s="72" t="s">
        <v>500</v>
      </c>
      <c r="O209" s="55"/>
      <c r="P209" s="55"/>
      <c r="Q209" s="55"/>
      <c r="R209" s="55"/>
      <c r="S209" s="55" t="s">
        <v>439</v>
      </c>
      <c r="T209" s="193" t="str">
        <f>_xlfn.IFNA(VLOOKUP(N209,Code2Loc,2,FALSE)
&amp; IF( OR( ISNA(O209), LEN(O209)=0), "",  "-" &amp; VLOOKUP(O209,Code2Loc,2,FALSE))
&amp; IF( OR( ISNA(P209), LEN(P209)=0), "",  "-" &amp; VLOOKUP(P209,Code2Loc,2,FALSE))
&amp; IF( OR( ISNA(Q209), LEN(Q209)=0), "",  "-" &amp; VLOOKUP(Q209,Code2Loc,2,FALSE))
&amp; IF( OR( ISNA(R209), LEN(R209)=0), "",  "-" &amp; VLOOKUP(R209,Code2Loc,2,FALSE))
&amp; IF( OR( ISNA(S209), LEN(S209)=0), "",  "-" &amp; VLOOKUP(S209,Code2Loc,2,FALSE)),"")</f>
        <v/>
      </c>
      <c r="U209" s="56">
        <v>0.75</v>
      </c>
      <c r="V209" s="57"/>
      <c r="W209" s="57"/>
      <c r="X209" s="57"/>
      <c r="Y209" s="57"/>
      <c r="Z209" s="58" t="str">
        <f>IF(ISBLANK($U209), "", _xlfn.IFNA($U209 + _xlfn.IFNA( VLOOKUP($N209 &amp; IF(ISBLANK($O209),"", "-" &amp; $O209) &amp; IF(ISBLANK($P209),"", "-" &amp; $P209) &amp; IF(ISBLANK($Q209),"", "-" &amp; $Q209) &amp; IF(ISBLANK($R209),"", "-" &amp; $R209) &amp; IF(ISBLANK($S209),"", "-" &amp; $S209),TravelTime,8,FALSE), VLOOKUP($S209 &amp; IF(ISBLANK($R209),"", "-" &amp; $R209) &amp; IF(ISBLANK($Q209),"", "-" &amp; $Q209) &amp; IF(ISBLANK($P209),"", "-" &amp; $P209) &amp; IF(ISBLANK($O209),"", "-" &amp; $O209) &amp; IF(ISBLANK($N209),"", "-" &amp; $N209),TravelTime,8,FALSE)) / 1440, ""))</f>
        <v/>
      </c>
      <c r="AA209" s="59"/>
      <c r="AB209" s="52" t="str">
        <f t="shared" si="17"/>
        <v>GA04T 4268</v>
      </c>
      <c r="AC209" s="59"/>
      <c r="AD209" s="196"/>
      <c r="AE209" s="59"/>
      <c r="AF209" s="59"/>
      <c r="AG209" s="59"/>
      <c r="AH209" s="59"/>
      <c r="AI209" s="59"/>
      <c r="AJ209" s="59"/>
    </row>
    <row r="210" spans="1:36" ht="14.25" customHeight="1">
      <c r="A210" s="51"/>
      <c r="B210" s="51"/>
      <c r="C210" s="220"/>
      <c r="D210" s="62"/>
      <c r="E210" s="229"/>
      <c r="F210" s="229"/>
      <c r="G210" s="63"/>
      <c r="H210" s="63"/>
      <c r="I210" s="59"/>
      <c r="J210" s="59"/>
      <c r="K210" s="59"/>
      <c r="L210" s="71"/>
      <c r="M210" s="71"/>
      <c r="N210" s="55" t="s">
        <v>439</v>
      </c>
      <c r="O210" s="55"/>
      <c r="P210" s="55"/>
      <c r="Q210" s="55"/>
      <c r="R210" s="55"/>
      <c r="S210" s="55" t="s">
        <v>500</v>
      </c>
      <c r="T210" s="193" t="str">
        <f>_xlfn.IFNA(VLOOKUP(N210,Code2Loc,2,FALSE)
&amp; IF( OR( ISNA(O210), LEN(O210)=0), "",  "-" &amp; VLOOKUP(O210,Code2Loc,2,FALSE))
&amp; IF( OR( ISNA(P210), LEN(P210)=0), "",  "-" &amp; VLOOKUP(P210,Code2Loc,2,FALSE))
&amp; IF( OR( ISNA(Q210), LEN(Q210)=0), "",  "-" &amp; VLOOKUP(Q210,Code2Loc,2,FALSE))
&amp; IF( OR( ISNA(R210), LEN(R210)=0), "",  "-" &amp; VLOOKUP(R210,Code2Loc,2,FALSE))
&amp; IF( OR( ISNA(S210), LEN(S210)=0), "",  "-" &amp; VLOOKUP(S210,Code2Loc,2,FALSE)),"")</f>
        <v/>
      </c>
      <c r="U210" s="56">
        <v>0.77430555555555547</v>
      </c>
      <c r="V210" s="57"/>
      <c r="W210" s="57"/>
      <c r="X210" s="57"/>
      <c r="Y210" s="57"/>
      <c r="Z210" s="58" t="str">
        <f>IF(ISBLANK($U210), "", _xlfn.IFNA($U210 + _xlfn.IFNA( VLOOKUP($N210 &amp; IF(ISBLANK($O210),"", "-" &amp; $O210) &amp; IF(ISBLANK($P210),"", "-" &amp; $P210) &amp; IF(ISBLANK($Q210),"", "-" &amp; $Q210) &amp; IF(ISBLANK($R210),"", "-" &amp; $R210) &amp; IF(ISBLANK($S210),"", "-" &amp; $S210),TravelTime,8,FALSE), VLOOKUP($S210 &amp; IF(ISBLANK($R210),"", "-" &amp; $R210) &amp; IF(ISBLANK($Q210),"", "-" &amp; $Q210) &amp; IF(ISBLANK($P210),"", "-" &amp; $P210) &amp; IF(ISBLANK($O210),"", "-" &amp; $O210) &amp; IF(ISBLANK($N210),"", "-" &amp; $N210),TravelTime,8,FALSE)) / 1440, ""))</f>
        <v/>
      </c>
      <c r="AA210" s="59"/>
      <c r="AB210" s="52" t="str">
        <f t="shared" si="17"/>
        <v>GA04T 4268</v>
      </c>
      <c r="AC210" s="59"/>
      <c r="AD210" s="196"/>
      <c r="AE210" s="59"/>
      <c r="AF210" s="59"/>
      <c r="AG210" s="59"/>
      <c r="AH210" s="59"/>
      <c r="AI210" s="59"/>
      <c r="AJ210" s="59"/>
    </row>
    <row r="211" spans="1:36" ht="14.25" customHeight="1">
      <c r="A211" s="51"/>
      <c r="B211" s="51" t="s">
        <v>233</v>
      </c>
      <c r="C211" s="218" t="s">
        <v>509</v>
      </c>
      <c r="D211" s="52" t="s">
        <v>28</v>
      </c>
      <c r="E211" s="228">
        <v>42704</v>
      </c>
      <c r="F211" s="228">
        <v>44529</v>
      </c>
      <c r="G211" s="52" t="s">
        <v>510</v>
      </c>
      <c r="H211" s="73" t="s">
        <v>511</v>
      </c>
      <c r="I211" s="52"/>
      <c r="J211" s="52" t="str">
        <f>IF(ISBLANK(B211),"",VLOOKUP(B211,Permits!$F$2:$O$127,10,FALSE))</f>
        <v>GA04T 5337</v>
      </c>
      <c r="K211" s="53" t="s">
        <v>16</v>
      </c>
      <c r="L211" s="51">
        <v>27</v>
      </c>
      <c r="M211" s="60">
        <v>11</v>
      </c>
      <c r="N211" s="55" t="s">
        <v>460</v>
      </c>
      <c r="O211" s="55"/>
      <c r="P211" s="55"/>
      <c r="Q211" s="55"/>
      <c r="R211" s="55"/>
      <c r="S211" s="55" t="s">
        <v>512</v>
      </c>
      <c r="T211" s="193" t="str">
        <f>_xlfn.IFNA(VLOOKUP(N211,Code2Loc,2,FALSE)
&amp; IF( OR( ISNA(O211), LEN(O211)=0), "",  "-" &amp; VLOOKUP(O211,Code2Loc,2,FALSE))
&amp; IF( OR( ISNA(P211), LEN(P211)=0), "",  "-" &amp; VLOOKUP(P211,Code2Loc,2,FALSE))
&amp; IF( OR( ISNA(Q211), LEN(Q211)=0), "",  "-" &amp; VLOOKUP(Q211,Code2Loc,2,FALSE))
&amp; IF( OR( ISNA(R211), LEN(R211)=0), "",  "-" &amp; VLOOKUP(R211,Code2Loc,2,FALSE))
&amp; IF( OR( ISNA(S211), LEN(S211)=0), "",  "-" &amp; VLOOKUP(S211,Code2Loc,2,FALSE)),"")</f>
        <v/>
      </c>
      <c r="U211" s="56">
        <v>0.26041666666666669</v>
      </c>
      <c r="V211" s="57"/>
      <c r="W211" s="57"/>
      <c r="X211" s="57"/>
      <c r="Y211" s="57"/>
      <c r="Z211" s="58" t="str">
        <f>IF(ISBLANK($U211), "", _xlfn.IFNA($U211 + _xlfn.IFNA( VLOOKUP($N211 &amp; IF(ISBLANK($O211),"", "-" &amp; $O211) &amp; IF(ISBLANK($P211),"", "-" &amp; $P211) &amp; IF(ISBLANK($Q211),"", "-" &amp; $Q211) &amp; IF(ISBLANK($R211),"", "-" &amp; $R211) &amp; IF(ISBLANK($S211),"", "-" &amp; $S211),TravelTime,8,FALSE), VLOOKUP($S211 &amp; IF(ISBLANK($R211),"", "-" &amp; $R211) &amp; IF(ISBLANK($Q211),"", "-" &amp; $Q211) &amp; IF(ISBLANK($P211),"", "-" &amp; $P211) &amp; IF(ISBLANK($O211),"", "-" &amp; $O211) &amp; IF(ISBLANK($N211),"", "-" &amp; $N211),TravelTime,8,FALSE)) / 1440, ""))</f>
        <v/>
      </c>
      <c r="AA211" s="59"/>
      <c r="AB211" s="52" t="str">
        <f>IF(AND(LEN(J211)&lt;&gt;0,LEN(B211)&lt;&gt;0),J211,AB728)</f>
        <v>GA04T 5337</v>
      </c>
      <c r="AC211" s="59"/>
      <c r="AD211" s="196"/>
      <c r="AE211" s="59"/>
      <c r="AF211" s="59"/>
      <c r="AG211" s="59"/>
      <c r="AH211" s="59"/>
      <c r="AI211" s="59"/>
      <c r="AJ211" s="59"/>
    </row>
    <row r="212" spans="1:36" ht="14.25" customHeight="1">
      <c r="A212" s="51"/>
      <c r="B212" s="51"/>
      <c r="C212" s="219"/>
      <c r="D212" s="53"/>
      <c r="E212" s="228"/>
      <c r="F212" s="228"/>
      <c r="G212" s="67"/>
      <c r="H212" s="52"/>
      <c r="I212" s="52"/>
      <c r="J212" s="52"/>
      <c r="K212" s="52"/>
      <c r="L212" s="60"/>
      <c r="M212" s="60"/>
      <c r="N212" s="55" t="s">
        <v>512</v>
      </c>
      <c r="O212" s="55"/>
      <c r="P212" s="55"/>
      <c r="Q212" s="55"/>
      <c r="R212" s="55"/>
      <c r="S212" s="55" t="s">
        <v>459</v>
      </c>
      <c r="T212" s="193" t="str">
        <f>_xlfn.IFNA(VLOOKUP(N212,Code2Loc,2,FALSE)
&amp; IF( OR( ISNA(O212), LEN(O212)=0), "",  "-" &amp; VLOOKUP(O212,Code2Loc,2,FALSE))
&amp; IF( OR( ISNA(P212), LEN(P212)=0), "",  "-" &amp; VLOOKUP(P212,Code2Loc,2,FALSE))
&amp; IF( OR( ISNA(Q212), LEN(Q212)=0), "",  "-" &amp; VLOOKUP(Q212,Code2Loc,2,FALSE))
&amp; IF( OR( ISNA(R212), LEN(R212)=0), "",  "-" &amp; VLOOKUP(R212,Code2Loc,2,FALSE))
&amp; IF( OR( ISNA(S212), LEN(S212)=0), "",  "-" &amp; VLOOKUP(S212,Code2Loc,2,FALSE)),"")</f>
        <v/>
      </c>
      <c r="U212" s="56">
        <v>0.30555555555555552</v>
      </c>
      <c r="V212" s="57"/>
      <c r="W212" s="57"/>
      <c r="X212" s="57"/>
      <c r="Y212" s="57"/>
      <c r="Z212" s="58" t="str">
        <f>IF(ISBLANK($U212), "", _xlfn.IFNA($U212 + _xlfn.IFNA( VLOOKUP($N212 &amp; IF(ISBLANK($O212),"", "-" &amp; $O212) &amp; IF(ISBLANK($P212),"", "-" &amp; $P212) &amp; IF(ISBLANK($Q212),"", "-" &amp; $Q212) &amp; IF(ISBLANK($R212),"", "-" &amp; $R212) &amp; IF(ISBLANK($S212),"", "-" &amp; $S212),TravelTime,8,FALSE), VLOOKUP($S212 &amp; IF(ISBLANK($R212),"", "-" &amp; $R212) &amp; IF(ISBLANK($Q212),"", "-" &amp; $Q212) &amp; IF(ISBLANK($P212),"", "-" &amp; $P212) &amp; IF(ISBLANK($O212),"", "-" &amp; $O212) &amp; IF(ISBLANK($N212),"", "-" &amp; $N212),TravelTime,8,FALSE)) / 1440, ""))</f>
        <v/>
      </c>
      <c r="AA212" s="59"/>
      <c r="AB212" s="52" t="str">
        <f t="shared" ref="AB212:AB216" si="18">IF(AND(LEN(J212)&lt;&gt;0,LEN(B212)&lt;&gt;0),J212,AB211)</f>
        <v>GA04T 5337</v>
      </c>
      <c r="AC212" s="59"/>
      <c r="AD212" s="196"/>
      <c r="AE212" s="59"/>
      <c r="AF212" s="59"/>
      <c r="AG212" s="59"/>
      <c r="AH212" s="59"/>
      <c r="AI212" s="59"/>
      <c r="AJ212" s="59"/>
    </row>
    <row r="213" spans="1:36" ht="14.25" customHeight="1">
      <c r="A213" s="51"/>
      <c r="B213" s="51"/>
      <c r="C213" s="219"/>
      <c r="D213" s="53"/>
      <c r="E213" s="228"/>
      <c r="F213" s="228"/>
      <c r="G213" s="52"/>
      <c r="H213" s="52"/>
      <c r="I213" s="52"/>
      <c r="J213" s="52"/>
      <c r="K213" s="52"/>
      <c r="L213" s="60"/>
      <c r="M213" s="60"/>
      <c r="N213" s="55" t="s">
        <v>459</v>
      </c>
      <c r="O213" s="55"/>
      <c r="P213" s="55"/>
      <c r="Q213" s="55"/>
      <c r="R213" s="55"/>
      <c r="S213" s="55" t="s">
        <v>513</v>
      </c>
      <c r="T213" s="193" t="str">
        <f>_xlfn.IFNA(VLOOKUP(N213,Code2Loc,2,FALSE)
&amp; IF( OR( ISNA(O213), LEN(O213)=0), "",  "-" &amp; VLOOKUP(O213,Code2Loc,2,FALSE))
&amp; IF( OR( ISNA(P213), LEN(P213)=0), "",  "-" &amp; VLOOKUP(P213,Code2Loc,2,FALSE))
&amp; IF( OR( ISNA(Q213), LEN(Q213)=0), "",  "-" &amp; VLOOKUP(Q213,Code2Loc,2,FALSE))
&amp; IF( OR( ISNA(R213), LEN(R213)=0), "",  "-" &amp; VLOOKUP(R213,Code2Loc,2,FALSE))
&amp; IF( OR( ISNA(S213), LEN(S213)=0), "",  "-" &amp; VLOOKUP(S213,Code2Loc,2,FALSE)),"")</f>
        <v/>
      </c>
      <c r="U213" s="56">
        <v>0.44097222222222227</v>
      </c>
      <c r="V213" s="57"/>
      <c r="W213" s="57"/>
      <c r="X213" s="57"/>
      <c r="Y213" s="57"/>
      <c r="Z213" s="58" t="str">
        <f>IF(ISBLANK($U213), "", _xlfn.IFNA($U213 + _xlfn.IFNA( VLOOKUP($N213 &amp; IF(ISBLANK($O213),"", "-" &amp; $O213) &amp; IF(ISBLANK($P213),"", "-" &amp; $P213) &amp; IF(ISBLANK($Q213),"", "-" &amp; $Q213) &amp; IF(ISBLANK($R213),"", "-" &amp; $R213) &amp; IF(ISBLANK($S213),"", "-" &amp; $S213),TravelTime,8,FALSE), VLOOKUP($S213 &amp; IF(ISBLANK($R213),"", "-" &amp; $R213) &amp; IF(ISBLANK($Q213),"", "-" &amp; $Q213) &amp; IF(ISBLANK($P213),"", "-" &amp; $P213) &amp; IF(ISBLANK($O213),"", "-" &amp; $O213) &amp; IF(ISBLANK($N213),"", "-" &amp; $N213),TravelTime,8,FALSE)) / 1440, ""))</f>
        <v/>
      </c>
      <c r="AA213" s="59"/>
      <c r="AB213" s="52" t="str">
        <f t="shared" si="18"/>
        <v>GA04T 5337</v>
      </c>
      <c r="AC213" s="59"/>
      <c r="AD213" s="196"/>
      <c r="AE213" s="59"/>
      <c r="AF213" s="59"/>
      <c r="AG213" s="59"/>
      <c r="AH213" s="59"/>
      <c r="AI213" s="59"/>
      <c r="AJ213" s="59"/>
    </row>
    <row r="214" spans="1:36" ht="14.25" customHeight="1">
      <c r="A214" s="51"/>
      <c r="B214" s="51"/>
      <c r="C214" s="219"/>
      <c r="D214" s="53"/>
      <c r="E214" s="228"/>
      <c r="F214" s="228"/>
      <c r="G214" s="52"/>
      <c r="H214" s="52"/>
      <c r="I214" s="52"/>
      <c r="J214" s="52"/>
      <c r="K214" s="52"/>
      <c r="L214" s="60"/>
      <c r="M214" s="60"/>
      <c r="N214" s="55" t="s">
        <v>513</v>
      </c>
      <c r="O214" s="55"/>
      <c r="P214" s="55"/>
      <c r="Q214" s="55"/>
      <c r="R214" s="55"/>
      <c r="S214" s="55" t="s">
        <v>460</v>
      </c>
      <c r="T214" s="193" t="str">
        <f>_xlfn.IFNA(VLOOKUP(N214,Code2Loc,2,FALSE)
&amp; IF( OR( ISNA(O214), LEN(O214)=0), "",  "-" &amp; VLOOKUP(O214,Code2Loc,2,FALSE))
&amp; IF( OR( ISNA(P214), LEN(P214)=0), "",  "-" &amp; VLOOKUP(P214,Code2Loc,2,FALSE))
&amp; IF( OR( ISNA(Q214), LEN(Q214)=0), "",  "-" &amp; VLOOKUP(Q214,Code2Loc,2,FALSE))
&amp; IF( OR( ISNA(R214), LEN(R214)=0), "",  "-" &amp; VLOOKUP(R214,Code2Loc,2,FALSE))
&amp; IF( OR( ISNA(S214), LEN(S214)=0), "",  "-" &amp; VLOOKUP(S214,Code2Loc,2,FALSE)),"")</f>
        <v/>
      </c>
      <c r="U214" s="56">
        <v>0.68402777777777779</v>
      </c>
      <c r="V214" s="57"/>
      <c r="W214" s="57"/>
      <c r="X214" s="57"/>
      <c r="Y214" s="57"/>
      <c r="Z214" s="58" t="str">
        <f>IF(ISBLANK($U214), "", _xlfn.IFNA($U214 + _xlfn.IFNA( VLOOKUP($N214 &amp; IF(ISBLANK($O214),"", "-" &amp; $O214) &amp; IF(ISBLANK($P214),"", "-" &amp; $P214) &amp; IF(ISBLANK($Q214),"", "-" &amp; $Q214) &amp; IF(ISBLANK($R214),"", "-" &amp; $R214) &amp; IF(ISBLANK($S214),"", "-" &amp; $S214),TravelTime,8,FALSE), VLOOKUP($S214 &amp; IF(ISBLANK($R214),"", "-" &amp; $R214) &amp; IF(ISBLANK($Q214),"", "-" &amp; $Q214) &amp; IF(ISBLANK($P214),"", "-" &amp; $P214) &amp; IF(ISBLANK($O214),"", "-" &amp; $O214) &amp; IF(ISBLANK($N214),"", "-" &amp; $N214),TravelTime,8,FALSE)) / 1440, ""))</f>
        <v/>
      </c>
      <c r="AA214" s="59"/>
      <c r="AB214" s="52" t="str">
        <f t="shared" si="18"/>
        <v>GA04T 5337</v>
      </c>
      <c r="AC214" s="59"/>
      <c r="AD214" s="196"/>
      <c r="AE214" s="59"/>
      <c r="AF214" s="59"/>
      <c r="AG214" s="59"/>
      <c r="AH214" s="59"/>
      <c r="AI214" s="59"/>
      <c r="AJ214" s="59"/>
    </row>
    <row r="215" spans="1:36" ht="14.25" customHeight="1">
      <c r="A215" s="51"/>
      <c r="B215" s="51"/>
      <c r="C215" s="219"/>
      <c r="D215" s="53"/>
      <c r="E215" s="228"/>
      <c r="F215" s="228"/>
      <c r="G215" s="52"/>
      <c r="H215" s="52"/>
      <c r="I215" s="52"/>
      <c r="J215" s="52"/>
      <c r="K215" s="52"/>
      <c r="L215" s="60"/>
      <c r="M215" s="60"/>
      <c r="N215" s="55" t="s">
        <v>460</v>
      </c>
      <c r="O215" s="55"/>
      <c r="P215" s="55"/>
      <c r="Q215" s="55"/>
      <c r="R215" s="55"/>
      <c r="S215" s="55" t="s">
        <v>513</v>
      </c>
      <c r="T215" s="193" t="str">
        <f>_xlfn.IFNA(VLOOKUP(N215,Code2Loc,2,FALSE)
&amp; IF( OR( ISNA(O215), LEN(O215)=0), "",  "-" &amp; VLOOKUP(O215,Code2Loc,2,FALSE))
&amp; IF( OR( ISNA(P215), LEN(P215)=0), "",  "-" &amp; VLOOKUP(P215,Code2Loc,2,FALSE))
&amp; IF( OR( ISNA(Q215), LEN(Q215)=0), "",  "-" &amp; VLOOKUP(Q215,Code2Loc,2,FALSE))
&amp; IF( OR( ISNA(R215), LEN(R215)=0), "",  "-" &amp; VLOOKUP(R215,Code2Loc,2,FALSE))
&amp; IF( OR( ISNA(S215), LEN(S215)=0), "",  "-" &amp; VLOOKUP(S215,Code2Loc,2,FALSE)),"")</f>
        <v/>
      </c>
      <c r="U215" s="56">
        <v>0.76041666666666663</v>
      </c>
      <c r="V215" s="57"/>
      <c r="W215" s="57"/>
      <c r="X215" s="57"/>
      <c r="Y215" s="57"/>
      <c r="Z215" s="58" t="str">
        <f>IF(ISBLANK($U215), "", _xlfn.IFNA($U215 + _xlfn.IFNA( VLOOKUP($N215 &amp; IF(ISBLANK($O215),"", "-" &amp; $O215) &amp; IF(ISBLANK($P215),"", "-" &amp; $P215) &amp; IF(ISBLANK($Q215),"", "-" &amp; $Q215) &amp; IF(ISBLANK($R215),"", "-" &amp; $R215) &amp; IF(ISBLANK($S215),"", "-" &amp; $S215),TravelTime,8,FALSE), VLOOKUP($S215 &amp; IF(ISBLANK($R215),"", "-" &amp; $R215) &amp; IF(ISBLANK($Q215),"", "-" &amp; $Q215) &amp; IF(ISBLANK($P215),"", "-" &amp; $P215) &amp; IF(ISBLANK($O215),"", "-" &amp; $O215) &amp; IF(ISBLANK($N215),"", "-" &amp; $N215),TravelTime,8,FALSE)) / 1440, ""))</f>
        <v/>
      </c>
      <c r="AA215" s="59"/>
      <c r="AB215" s="52" t="str">
        <f t="shared" si="18"/>
        <v>GA04T 5337</v>
      </c>
      <c r="AC215" s="59"/>
      <c r="AD215" s="196"/>
      <c r="AE215" s="59"/>
      <c r="AF215" s="59"/>
      <c r="AG215" s="59"/>
      <c r="AH215" s="59"/>
      <c r="AI215" s="59"/>
      <c r="AJ215" s="59"/>
    </row>
    <row r="216" spans="1:36" ht="14.25" customHeight="1">
      <c r="A216" s="51"/>
      <c r="B216" s="51"/>
      <c r="C216" s="219"/>
      <c r="D216" s="53"/>
      <c r="E216" s="228"/>
      <c r="F216" s="228"/>
      <c r="G216" s="52"/>
      <c r="H216" s="52"/>
      <c r="I216" s="52"/>
      <c r="J216" s="52"/>
      <c r="K216" s="52"/>
      <c r="L216" s="60"/>
      <c r="M216" s="60"/>
      <c r="N216" s="55" t="s">
        <v>513</v>
      </c>
      <c r="O216" s="55"/>
      <c r="P216" s="55"/>
      <c r="Q216" s="55"/>
      <c r="R216" s="55"/>
      <c r="S216" s="55" t="s">
        <v>512</v>
      </c>
      <c r="T216" s="193" t="str">
        <f>_xlfn.IFNA(VLOOKUP(N216,Code2Loc,2,FALSE)
&amp; IF( OR( ISNA(O216), LEN(O216)=0), "",  "-" &amp; VLOOKUP(O216,Code2Loc,2,FALSE))
&amp; IF( OR( ISNA(P216), LEN(P216)=0), "",  "-" &amp; VLOOKUP(P216,Code2Loc,2,FALSE))
&amp; IF( OR( ISNA(Q216), LEN(Q216)=0), "",  "-" &amp; VLOOKUP(Q216,Code2Loc,2,FALSE))
&amp; IF( OR( ISNA(R216), LEN(R216)=0), "",  "-" &amp; VLOOKUP(R216,Code2Loc,2,FALSE))
&amp; IF( OR( ISNA(S216), LEN(S216)=0), "",  "-" &amp; VLOOKUP(S216,Code2Loc,2,FALSE)),"")</f>
        <v/>
      </c>
      <c r="U216" s="56">
        <v>0.80208333333333337</v>
      </c>
      <c r="V216" s="57"/>
      <c r="W216" s="57"/>
      <c r="X216" s="57"/>
      <c r="Y216" s="57"/>
      <c r="Z216" s="58" t="str">
        <f>IF(ISBLANK($U216), "", _xlfn.IFNA($U216 + _xlfn.IFNA( VLOOKUP($N216 &amp; IF(ISBLANK($O216),"", "-" &amp; $O216) &amp; IF(ISBLANK($P216),"", "-" &amp; $P216) &amp; IF(ISBLANK($Q216),"", "-" &amp; $Q216) &amp; IF(ISBLANK($R216),"", "-" &amp; $R216) &amp; IF(ISBLANK($S216),"", "-" &amp; $S216),TravelTime,8,FALSE), VLOOKUP($S216 &amp; IF(ISBLANK($R216),"", "-" &amp; $R216) &amp; IF(ISBLANK($Q216),"", "-" &amp; $Q216) &amp; IF(ISBLANK($P216),"", "-" &amp; $P216) &amp; IF(ISBLANK($O216),"", "-" &amp; $O216) &amp; IF(ISBLANK($N216),"", "-" &amp; $N216),TravelTime,8,FALSE)) / 1440, ""))</f>
        <v/>
      </c>
      <c r="AA216" s="59"/>
      <c r="AB216" s="52" t="str">
        <f t="shared" si="18"/>
        <v>GA04T 5337</v>
      </c>
      <c r="AC216" s="59"/>
      <c r="AD216" s="196"/>
      <c r="AE216" s="59"/>
      <c r="AF216" s="59"/>
      <c r="AG216" s="59"/>
      <c r="AH216" s="59"/>
      <c r="AI216" s="59"/>
      <c r="AJ216" s="59"/>
    </row>
    <row r="217" spans="1:36" ht="14.25" customHeight="1">
      <c r="A217" s="51"/>
      <c r="B217" s="51" t="s">
        <v>23</v>
      </c>
      <c r="C217" s="218" t="s">
        <v>514</v>
      </c>
      <c r="D217" s="52" t="s">
        <v>19</v>
      </c>
      <c r="E217" s="228">
        <v>43770</v>
      </c>
      <c r="F217" s="228">
        <v>44012</v>
      </c>
      <c r="G217" s="52" t="s">
        <v>515</v>
      </c>
      <c r="H217" s="73" t="s">
        <v>516</v>
      </c>
      <c r="I217" s="52"/>
      <c r="J217" s="52" t="str">
        <f>IF(ISBLANK(B217),"",VLOOKUP(B217,Permits!$F$2:$O$127,10,FALSE))</f>
        <v>GA04T 4694</v>
      </c>
      <c r="K217" s="53" t="s">
        <v>16</v>
      </c>
      <c r="L217" s="51">
        <v>30</v>
      </c>
      <c r="M217" s="60">
        <v>12</v>
      </c>
      <c r="N217" s="55" t="s">
        <v>517</v>
      </c>
      <c r="O217" s="55"/>
      <c r="P217" s="55"/>
      <c r="Q217" s="55"/>
      <c r="R217" s="55"/>
      <c r="S217" s="55" t="s">
        <v>459</v>
      </c>
      <c r="T217" s="193" t="str">
        <f>_xlfn.IFNA(VLOOKUP(N217,Code2Loc,2,FALSE)
&amp; IF( OR( ISNA(O217), LEN(O217)=0), "",  "-" &amp; VLOOKUP(O217,Code2Loc,2,FALSE))
&amp; IF( OR( ISNA(P217), LEN(P217)=0), "",  "-" &amp; VLOOKUP(P217,Code2Loc,2,FALSE))
&amp; IF( OR( ISNA(Q217), LEN(Q217)=0), "",  "-" &amp; VLOOKUP(Q217,Code2Loc,2,FALSE))
&amp; IF( OR( ISNA(R217), LEN(R217)=0), "",  "-" &amp; VLOOKUP(R217,Code2Loc,2,FALSE))
&amp; IF( OR( ISNA(S217), LEN(S217)=0), "",  "-" &amp; VLOOKUP(S217,Code2Loc,2,FALSE)),"")</f>
        <v/>
      </c>
      <c r="U217" s="56">
        <v>0.28125</v>
      </c>
      <c r="V217" s="57"/>
      <c r="W217" s="57"/>
      <c r="X217" s="57"/>
      <c r="Y217" s="57"/>
      <c r="Z217" s="58" t="str">
        <f>IF(ISBLANK($U217), "", _xlfn.IFNA($U217 + _xlfn.IFNA( VLOOKUP($N217 &amp; IF(ISBLANK($O217),"", "-" &amp; $O217) &amp; IF(ISBLANK($P217),"", "-" &amp; $P217) &amp; IF(ISBLANK($Q217),"", "-" &amp; $Q217) &amp; IF(ISBLANK($R217),"", "-" &amp; $R217) &amp; IF(ISBLANK($S217),"", "-" &amp; $S217),TravelTime,8,FALSE), VLOOKUP($S217 &amp; IF(ISBLANK($R217),"", "-" &amp; $R217) &amp; IF(ISBLANK($Q217),"", "-" &amp; $Q217) &amp; IF(ISBLANK($P217),"", "-" &amp; $P217) &amp; IF(ISBLANK($O217),"", "-" &amp; $O217) &amp; IF(ISBLANK($N217),"", "-" &amp; $N217),TravelTime,8,FALSE)) / 1440, ""))</f>
        <v/>
      </c>
      <c r="AA217" s="59"/>
      <c r="AB217" s="52" t="str">
        <f>IF(AND(LEN(J217)&lt;&gt;0,LEN(B217)&lt;&gt;0),J217,AB236)</f>
        <v>GA04T 4694</v>
      </c>
      <c r="AC217" s="59"/>
      <c r="AD217" s="196"/>
      <c r="AE217" s="59"/>
      <c r="AF217" s="59"/>
      <c r="AG217" s="59"/>
      <c r="AH217" s="59"/>
      <c r="AI217" s="59"/>
      <c r="AJ217" s="59"/>
    </row>
    <row r="218" spans="1:36" ht="14.25" customHeight="1">
      <c r="A218" s="51"/>
      <c r="B218" s="51"/>
      <c r="C218" s="219"/>
      <c r="D218" s="53"/>
      <c r="E218" s="228"/>
      <c r="F218" s="228"/>
      <c r="G218" s="52"/>
      <c r="H218" s="52"/>
      <c r="I218" s="52"/>
      <c r="J218" s="52"/>
      <c r="K218" s="52"/>
      <c r="L218" s="60"/>
      <c r="M218" s="60"/>
      <c r="N218" s="55" t="s">
        <v>459</v>
      </c>
      <c r="O218" s="55" t="s">
        <v>518</v>
      </c>
      <c r="P218" s="55" t="s">
        <v>519</v>
      </c>
      <c r="Q218" s="55"/>
      <c r="R218" s="55"/>
      <c r="S218" s="55" t="s">
        <v>460</v>
      </c>
      <c r="T218" s="193" t="str">
        <f>_xlfn.IFNA(VLOOKUP(N218,Code2Loc,2,FALSE)
&amp; IF( OR( ISNA(O218), LEN(O218)=0), "",  "-" &amp; VLOOKUP(O218,Code2Loc,2,FALSE))
&amp; IF( OR( ISNA(P218), LEN(P218)=0), "",  "-" &amp; VLOOKUP(P218,Code2Loc,2,FALSE))
&amp; IF( OR( ISNA(Q218), LEN(Q218)=0), "",  "-" &amp; VLOOKUP(Q218,Code2Loc,2,FALSE))
&amp; IF( OR( ISNA(R218), LEN(R218)=0), "",  "-" &amp; VLOOKUP(R218,Code2Loc,2,FALSE))
&amp; IF( OR( ISNA(S218), LEN(S218)=0), "",  "-" &amp; VLOOKUP(S218,Code2Loc,2,FALSE)),"")</f>
        <v/>
      </c>
      <c r="U218" s="56">
        <v>0.38194444444444442</v>
      </c>
      <c r="V218" s="57"/>
      <c r="W218" s="57"/>
      <c r="X218" s="57"/>
      <c r="Y218" s="57"/>
      <c r="Z218" s="58" t="str">
        <f>IF(ISBLANK($U218), "", _xlfn.IFNA($U218 + _xlfn.IFNA( VLOOKUP($N218 &amp; IF(ISBLANK($O218),"", "-" &amp; $O218) &amp; IF(ISBLANK($P218),"", "-" &amp; $P218) &amp; IF(ISBLANK($Q218),"", "-" &amp; $Q218) &amp; IF(ISBLANK($R218),"", "-" &amp; $R218) &amp; IF(ISBLANK($S218),"", "-" &amp; $S218),TravelTime,8,FALSE), VLOOKUP($S218 &amp; IF(ISBLANK($R218),"", "-" &amp; $R218) &amp; IF(ISBLANK($Q218),"", "-" &amp; $Q218) &amp; IF(ISBLANK($P218),"", "-" &amp; $P218) &amp; IF(ISBLANK($O218),"", "-" &amp; $O218) &amp; IF(ISBLANK($N218),"", "-" &amp; $N218),TravelTime,8,FALSE)) / 1440, ""))</f>
        <v/>
      </c>
      <c r="AA218" s="59"/>
      <c r="AB218" s="52" t="str">
        <f t="shared" ref="AB218:AB222" si="19">IF(AND(LEN(J218)&lt;&gt;0,LEN(B218)&lt;&gt;0),J218,AB217)</f>
        <v>GA04T 4694</v>
      </c>
      <c r="AC218" s="59"/>
      <c r="AD218" s="196"/>
      <c r="AE218" s="59"/>
      <c r="AF218" s="59"/>
      <c r="AG218" s="59"/>
      <c r="AH218" s="59"/>
      <c r="AI218" s="59"/>
      <c r="AJ218" s="59"/>
    </row>
    <row r="219" spans="1:36" ht="14.25" customHeight="1">
      <c r="A219" s="51"/>
      <c r="B219" s="51"/>
      <c r="C219" s="219"/>
      <c r="D219" s="53"/>
      <c r="E219" s="228"/>
      <c r="F219" s="228"/>
      <c r="G219" s="52"/>
      <c r="H219" s="52"/>
      <c r="I219" s="52"/>
      <c r="J219" s="52"/>
      <c r="K219" s="52"/>
      <c r="L219" s="60"/>
      <c r="M219" s="60"/>
      <c r="N219" s="55" t="s">
        <v>460</v>
      </c>
      <c r="O219" s="55"/>
      <c r="P219" s="55"/>
      <c r="Q219" s="55"/>
      <c r="R219" s="55"/>
      <c r="S219" s="55" t="s">
        <v>459</v>
      </c>
      <c r="T219" s="193" t="str">
        <f>_xlfn.IFNA(VLOOKUP(N219,Code2Loc,2,FALSE)
&amp; IF( OR( ISNA(O219), LEN(O219)=0), "",  "-" &amp; VLOOKUP(O219,Code2Loc,2,FALSE))
&amp; IF( OR( ISNA(P219), LEN(P219)=0), "",  "-" &amp; VLOOKUP(P219,Code2Loc,2,FALSE))
&amp; IF( OR( ISNA(Q219), LEN(Q219)=0), "",  "-" &amp; VLOOKUP(Q219,Code2Loc,2,FALSE))
&amp; IF( OR( ISNA(R219), LEN(R219)=0), "",  "-" &amp; VLOOKUP(R219,Code2Loc,2,FALSE))
&amp; IF( OR( ISNA(S219), LEN(S219)=0), "",  "-" &amp; VLOOKUP(S219,Code2Loc,2,FALSE)),"")</f>
        <v/>
      </c>
      <c r="U219" s="56">
        <v>0.4861111111111111</v>
      </c>
      <c r="V219" s="57"/>
      <c r="W219" s="57"/>
      <c r="X219" s="57"/>
      <c r="Y219" s="57"/>
      <c r="Z219" s="58" t="str">
        <f>IF(ISBLANK($U219), "", _xlfn.IFNA($U219 + _xlfn.IFNA( VLOOKUP($N219 &amp; IF(ISBLANK($O219),"", "-" &amp; $O219) &amp; IF(ISBLANK($P219),"", "-" &amp; $P219) &amp; IF(ISBLANK($Q219),"", "-" &amp; $Q219) &amp; IF(ISBLANK($R219),"", "-" &amp; $R219) &amp; IF(ISBLANK($S219),"", "-" &amp; $S219),TravelTime,8,FALSE), VLOOKUP($S219 &amp; IF(ISBLANK($R219),"", "-" &amp; $R219) &amp; IF(ISBLANK($Q219),"", "-" &amp; $Q219) &amp; IF(ISBLANK($P219),"", "-" &amp; $P219) &amp; IF(ISBLANK($O219),"", "-" &amp; $O219) &amp; IF(ISBLANK($N219),"", "-" &amp; $N219),TravelTime,8,FALSE)) / 1440, ""))</f>
        <v/>
      </c>
      <c r="AA219" s="59"/>
      <c r="AB219" s="52" t="str">
        <f t="shared" si="19"/>
        <v>GA04T 4694</v>
      </c>
      <c r="AC219" s="59"/>
      <c r="AD219" s="196"/>
      <c r="AE219" s="59"/>
      <c r="AF219" s="59"/>
      <c r="AG219" s="59"/>
      <c r="AH219" s="59"/>
      <c r="AI219" s="59"/>
      <c r="AJ219" s="59"/>
    </row>
    <row r="220" spans="1:36" ht="14.25" customHeight="1">
      <c r="A220" s="51"/>
      <c r="B220" s="51"/>
      <c r="C220" s="219"/>
      <c r="D220" s="53"/>
      <c r="E220" s="228"/>
      <c r="F220" s="228"/>
      <c r="G220" s="52"/>
      <c r="H220" s="52"/>
      <c r="I220" s="52"/>
      <c r="J220" s="52"/>
      <c r="K220" s="52"/>
      <c r="L220" s="60"/>
      <c r="M220" s="60"/>
      <c r="N220" s="55" t="s">
        <v>459</v>
      </c>
      <c r="O220" s="55" t="s">
        <v>518</v>
      </c>
      <c r="P220" s="55" t="s">
        <v>519</v>
      </c>
      <c r="Q220" s="55"/>
      <c r="R220" s="55"/>
      <c r="S220" s="55" t="s">
        <v>460</v>
      </c>
      <c r="T220" s="193" t="str">
        <f>_xlfn.IFNA(VLOOKUP(N220,Code2Loc,2,FALSE)
&amp; IF( OR( ISNA(O220), LEN(O220)=0), "",  "-" &amp; VLOOKUP(O220,Code2Loc,2,FALSE))
&amp; IF( OR( ISNA(P220), LEN(P220)=0), "",  "-" &amp; VLOOKUP(P220,Code2Loc,2,FALSE))
&amp; IF( OR( ISNA(Q220), LEN(Q220)=0), "",  "-" &amp; VLOOKUP(Q220,Code2Loc,2,FALSE))
&amp; IF( OR( ISNA(R220), LEN(R220)=0), "",  "-" &amp; VLOOKUP(R220,Code2Loc,2,FALSE))
&amp; IF( OR( ISNA(S220), LEN(S220)=0), "",  "-" &amp; VLOOKUP(S220,Code2Loc,2,FALSE)),"")</f>
        <v/>
      </c>
      <c r="U220" s="56">
        <v>0.67361111111111116</v>
      </c>
      <c r="V220" s="57"/>
      <c r="W220" s="57"/>
      <c r="X220" s="57"/>
      <c r="Y220" s="57"/>
      <c r="Z220" s="58" t="str">
        <f>IF(ISBLANK($U220), "", _xlfn.IFNA($U220 + _xlfn.IFNA( VLOOKUP($N220 &amp; IF(ISBLANK($O220),"", "-" &amp; $O220) &amp; IF(ISBLANK($P220),"", "-" &amp; $P220) &amp; IF(ISBLANK($Q220),"", "-" &amp; $Q220) &amp; IF(ISBLANK($R220),"", "-" &amp; $R220) &amp; IF(ISBLANK($S220),"", "-" &amp; $S220),TravelTime,8,FALSE), VLOOKUP($S220 &amp; IF(ISBLANK($R220),"", "-" &amp; $R220) &amp; IF(ISBLANK($Q220),"", "-" &amp; $Q220) &amp; IF(ISBLANK($P220),"", "-" &amp; $P220) &amp; IF(ISBLANK($O220),"", "-" &amp; $O220) &amp; IF(ISBLANK($N220),"", "-" &amp; $N220),TravelTime,8,FALSE)) / 1440, ""))</f>
        <v/>
      </c>
      <c r="AA220" s="59"/>
      <c r="AB220" s="52" t="str">
        <f t="shared" si="19"/>
        <v>GA04T 4694</v>
      </c>
      <c r="AC220" s="59"/>
      <c r="AD220" s="196"/>
      <c r="AE220" s="59"/>
      <c r="AF220" s="59"/>
      <c r="AG220" s="59"/>
      <c r="AH220" s="59"/>
      <c r="AI220" s="59"/>
      <c r="AJ220" s="59"/>
    </row>
    <row r="221" spans="1:36" ht="14.25" customHeight="1">
      <c r="A221" s="51"/>
      <c r="B221" s="51"/>
      <c r="C221" s="219"/>
      <c r="D221" s="53"/>
      <c r="E221" s="228"/>
      <c r="F221" s="228"/>
      <c r="G221" s="52"/>
      <c r="H221" s="52"/>
      <c r="I221" s="52"/>
      <c r="J221" s="52"/>
      <c r="K221" s="52"/>
      <c r="L221" s="60"/>
      <c r="M221" s="60"/>
      <c r="N221" s="55" t="s">
        <v>460</v>
      </c>
      <c r="O221" s="55"/>
      <c r="P221" s="55"/>
      <c r="Q221" s="55"/>
      <c r="R221" s="55"/>
      <c r="S221" s="55" t="s">
        <v>480</v>
      </c>
      <c r="T221" s="193" t="str">
        <f>_xlfn.IFNA(VLOOKUP(N221,Code2Loc,2,FALSE)
&amp; IF( OR( ISNA(O221), LEN(O221)=0), "",  "-" &amp; VLOOKUP(O221,Code2Loc,2,FALSE))
&amp; IF( OR( ISNA(P221), LEN(P221)=0), "",  "-" &amp; VLOOKUP(P221,Code2Loc,2,FALSE))
&amp; IF( OR( ISNA(Q221), LEN(Q221)=0), "",  "-" &amp; VLOOKUP(Q221,Code2Loc,2,FALSE))
&amp; IF( OR( ISNA(R221), LEN(R221)=0), "",  "-" &amp; VLOOKUP(R221,Code2Loc,2,FALSE))
&amp; IF( OR( ISNA(S221), LEN(S221)=0), "",  "-" &amp; VLOOKUP(S221,Code2Loc,2,FALSE)),"")</f>
        <v/>
      </c>
      <c r="U221" s="56">
        <v>0.77777777777777779</v>
      </c>
      <c r="V221" s="57"/>
      <c r="W221" s="57"/>
      <c r="X221" s="57"/>
      <c r="Y221" s="57"/>
      <c r="Z221" s="58" t="str">
        <f>IF(ISBLANK($U221), "", _xlfn.IFNA($U221 + _xlfn.IFNA( VLOOKUP($N221 &amp; IF(ISBLANK($O221),"", "-" &amp; $O221) &amp; IF(ISBLANK($P221),"", "-" &amp; $P221) &amp; IF(ISBLANK($Q221),"", "-" &amp; $Q221) &amp; IF(ISBLANK($R221),"", "-" &amp; $R221) &amp; IF(ISBLANK($S221),"", "-" &amp; $S221),TravelTime,8,FALSE), VLOOKUP($S221 &amp; IF(ISBLANK($R221),"", "-" &amp; $R221) &amp; IF(ISBLANK($Q221),"", "-" &amp; $Q221) &amp; IF(ISBLANK($P221),"", "-" &amp; $P221) &amp; IF(ISBLANK($O221),"", "-" &amp; $O221) &amp; IF(ISBLANK($N221),"", "-" &amp; $N221),TravelTime,8,FALSE)) / 1440, ""))</f>
        <v/>
      </c>
      <c r="AA221" s="59"/>
      <c r="AB221" s="52" t="str">
        <f t="shared" si="19"/>
        <v>GA04T 4694</v>
      </c>
      <c r="AC221" s="59"/>
      <c r="AD221" s="196"/>
      <c r="AE221" s="59"/>
      <c r="AF221" s="59"/>
      <c r="AG221" s="59"/>
      <c r="AH221" s="59"/>
      <c r="AI221" s="59"/>
      <c r="AJ221" s="59"/>
    </row>
    <row r="222" spans="1:36" ht="14.25" customHeight="1">
      <c r="A222" s="51"/>
      <c r="B222" s="51"/>
      <c r="C222" s="219"/>
      <c r="D222" s="53"/>
      <c r="E222" s="228"/>
      <c r="F222" s="228"/>
      <c r="G222" s="52"/>
      <c r="H222" s="52"/>
      <c r="I222" s="52"/>
      <c r="J222" s="52"/>
      <c r="K222" s="52"/>
      <c r="L222" s="60"/>
      <c r="M222" s="60"/>
      <c r="N222" s="55" t="s">
        <v>480</v>
      </c>
      <c r="O222" s="55"/>
      <c r="P222" s="55"/>
      <c r="Q222" s="55"/>
      <c r="R222" s="55"/>
      <c r="S222" s="55" t="s">
        <v>517</v>
      </c>
      <c r="T222" s="193" t="str">
        <f>_xlfn.IFNA(VLOOKUP(N222,Code2Loc,2,FALSE)
&amp; IF( OR( ISNA(O222), LEN(O222)=0), "",  "-" &amp; VLOOKUP(O222,Code2Loc,2,FALSE))
&amp; IF( OR( ISNA(P222), LEN(P222)=0), "",  "-" &amp; VLOOKUP(P222,Code2Loc,2,FALSE))
&amp; IF( OR( ISNA(Q222), LEN(Q222)=0), "",  "-" &amp; VLOOKUP(Q222,Code2Loc,2,FALSE))
&amp; IF( OR( ISNA(R222), LEN(R222)=0), "",  "-" &amp; VLOOKUP(R222,Code2Loc,2,FALSE))
&amp; IF( OR( ISNA(S222), LEN(S222)=0), "",  "-" &amp; VLOOKUP(S222,Code2Loc,2,FALSE)),"")</f>
        <v/>
      </c>
      <c r="U222" s="56">
        <v>0.8125</v>
      </c>
      <c r="V222" s="57"/>
      <c r="W222" s="57"/>
      <c r="X222" s="57"/>
      <c r="Y222" s="57"/>
      <c r="Z222" s="58" t="str">
        <f>IF(ISBLANK($U222), "", _xlfn.IFNA($U222 + _xlfn.IFNA( VLOOKUP($N222 &amp; IF(ISBLANK($O222),"", "-" &amp; $O222) &amp; IF(ISBLANK($P222),"", "-" &amp; $P222) &amp; IF(ISBLANK($Q222),"", "-" &amp; $Q222) &amp; IF(ISBLANK($R222),"", "-" &amp; $R222) &amp; IF(ISBLANK($S222),"", "-" &amp; $S222),TravelTime,8,FALSE), VLOOKUP($S222 &amp; IF(ISBLANK($R222),"", "-" &amp; $R222) &amp; IF(ISBLANK($Q222),"", "-" &amp; $Q222) &amp; IF(ISBLANK($P222),"", "-" &amp; $P222) &amp; IF(ISBLANK($O222),"", "-" &amp; $O222) &amp; IF(ISBLANK($N222),"", "-" &amp; $N222),TravelTime,8,FALSE)) / 1440, ""))</f>
        <v/>
      </c>
      <c r="AA222" s="59"/>
      <c r="AB222" s="52" t="str">
        <f t="shared" si="19"/>
        <v>GA04T 4694</v>
      </c>
      <c r="AC222" s="59"/>
      <c r="AD222" s="196"/>
      <c r="AE222" s="59"/>
      <c r="AF222" s="59"/>
      <c r="AG222" s="59"/>
      <c r="AH222" s="59"/>
      <c r="AI222" s="59"/>
      <c r="AJ222" s="59"/>
    </row>
    <row r="223" spans="1:36" ht="14.25" customHeight="1">
      <c r="A223" s="51"/>
      <c r="B223" s="51" t="s">
        <v>80</v>
      </c>
      <c r="C223" s="218" t="s">
        <v>520</v>
      </c>
      <c r="D223" s="52" t="s">
        <v>28</v>
      </c>
      <c r="E223" s="228">
        <v>41060</v>
      </c>
      <c r="F223" s="228">
        <v>42885</v>
      </c>
      <c r="G223" s="52" t="s">
        <v>521</v>
      </c>
      <c r="H223" s="52" t="s">
        <v>522</v>
      </c>
      <c r="I223" s="52"/>
      <c r="J223" s="52" t="str">
        <f>IF(ISBLANK(B223),"",VLOOKUP(B223,Permits!$F$2:$O$127,10,FALSE))</f>
        <v>GA04T 1133</v>
      </c>
      <c r="K223" s="53" t="s">
        <v>16</v>
      </c>
      <c r="L223" s="51">
        <v>37</v>
      </c>
      <c r="M223" s="60">
        <v>15</v>
      </c>
      <c r="N223" s="55" t="s">
        <v>523</v>
      </c>
      <c r="O223" s="55"/>
      <c r="P223" s="55"/>
      <c r="Q223" s="55"/>
      <c r="R223" s="55"/>
      <c r="S223" s="55" t="s">
        <v>524</v>
      </c>
      <c r="T223" s="193" t="str">
        <f>_xlfn.IFNA(VLOOKUP(N223,Code2Loc,2,FALSE)
&amp; IF( OR( ISNA(O223), LEN(O223)=0), "",  "-" &amp; VLOOKUP(O223,Code2Loc,2,FALSE))
&amp; IF( OR( ISNA(P223), LEN(P223)=0), "",  "-" &amp; VLOOKUP(P223,Code2Loc,2,FALSE))
&amp; IF( OR( ISNA(Q223), LEN(Q223)=0), "",  "-" &amp; VLOOKUP(Q223,Code2Loc,2,FALSE))
&amp; IF( OR( ISNA(R223), LEN(R223)=0), "",  "-" &amp; VLOOKUP(R223,Code2Loc,2,FALSE))
&amp; IF( OR( ISNA(S223), LEN(S223)=0), "",  "-" &amp; VLOOKUP(S223,Code2Loc,2,FALSE)),"")</f>
        <v/>
      </c>
      <c r="U223" s="56">
        <v>0.28819444444444448</v>
      </c>
      <c r="V223" s="57"/>
      <c r="W223" s="57"/>
      <c r="X223" s="57"/>
      <c r="Y223" s="57"/>
      <c r="Z223" s="58" t="str">
        <f>IF(ISBLANK($U223), "", _xlfn.IFNA($U223 + _xlfn.IFNA( VLOOKUP($N223 &amp; IF(ISBLANK($O223),"", "-" &amp; $O223) &amp; IF(ISBLANK($P223),"", "-" &amp; $P223) &amp; IF(ISBLANK($Q223),"", "-" &amp; $Q223) &amp; IF(ISBLANK($R223),"", "-" &amp; $R223) &amp; IF(ISBLANK($S223),"", "-" &amp; $S223),TravelTime,8,FALSE), VLOOKUP($S223 &amp; IF(ISBLANK($R223),"", "-" &amp; $R223) &amp; IF(ISBLANK($Q223),"", "-" &amp; $Q223) &amp; IF(ISBLANK($P223),"", "-" &amp; $P223) &amp; IF(ISBLANK($O223),"", "-" &amp; $O223) &amp; IF(ISBLANK($N223),"", "-" &amp; $N223),TravelTime,8,FALSE)) / 1440, ""))</f>
        <v/>
      </c>
      <c r="AA223" s="59"/>
      <c r="AB223" s="52" t="str">
        <f>IF(AND(LEN(J223)&lt;&gt;0,LEN(B223)&lt;&gt;0),J223,#REF!)</f>
        <v>GA04T 1133</v>
      </c>
      <c r="AC223" s="59"/>
      <c r="AD223" s="196"/>
      <c r="AE223" s="59"/>
      <c r="AF223" s="59"/>
      <c r="AG223" s="59"/>
      <c r="AH223" s="59"/>
      <c r="AI223" s="59"/>
      <c r="AJ223" s="59"/>
    </row>
    <row r="224" spans="1:36" ht="14.25" customHeight="1">
      <c r="A224" s="51"/>
      <c r="B224" s="51"/>
      <c r="C224" s="218"/>
      <c r="D224" s="52"/>
      <c r="E224" s="228"/>
      <c r="F224" s="228"/>
      <c r="G224" s="52"/>
      <c r="H224" s="52"/>
      <c r="I224" s="52"/>
      <c r="J224" s="52"/>
      <c r="K224" s="53"/>
      <c r="L224" s="51"/>
      <c r="M224" s="60"/>
      <c r="N224" s="55" t="s">
        <v>524</v>
      </c>
      <c r="O224" s="55" t="s">
        <v>525</v>
      </c>
      <c r="P224" s="55"/>
      <c r="Q224" s="55"/>
      <c r="R224" s="55"/>
      <c r="S224" s="55" t="s">
        <v>460</v>
      </c>
      <c r="T224" s="193" t="str">
        <f>_xlfn.IFNA(VLOOKUP(N224,Code2Loc,2,FALSE)
&amp; IF( OR( ISNA(O224), LEN(O224)=0), "",  "-" &amp; VLOOKUP(O224,Code2Loc,2,FALSE))
&amp; IF( OR( ISNA(P224), LEN(P224)=0), "",  "-" &amp; VLOOKUP(P224,Code2Loc,2,FALSE))
&amp; IF( OR( ISNA(Q224), LEN(Q224)=0), "",  "-" &amp; VLOOKUP(Q224,Code2Loc,2,FALSE))
&amp; IF( OR( ISNA(R224), LEN(R224)=0), "",  "-" &amp; VLOOKUP(R224,Code2Loc,2,FALSE))
&amp; IF( OR( ISNA(S224), LEN(S224)=0), "",  "-" &amp; VLOOKUP(S224,Code2Loc,2,FALSE)),"")</f>
        <v/>
      </c>
      <c r="U224" s="56">
        <v>0.35416666666666669</v>
      </c>
      <c r="V224" s="57"/>
      <c r="W224" s="57"/>
      <c r="X224" s="57"/>
      <c r="Y224" s="57"/>
      <c r="Z224" s="58" t="str">
        <f>IF(ISBLANK($U224), "", _xlfn.IFNA($U224 + _xlfn.IFNA( VLOOKUP($N224 &amp; IF(ISBLANK($O224),"", "-" &amp; $O224) &amp; IF(ISBLANK($P224),"", "-" &amp; $P224) &amp; IF(ISBLANK($Q224),"", "-" &amp; $Q224) &amp; IF(ISBLANK($R224),"", "-" &amp; $R224) &amp; IF(ISBLANK($S224),"", "-" &amp; $S224),TravelTime,8,FALSE), VLOOKUP($S224 &amp; IF(ISBLANK($R224),"", "-" &amp; $R224) &amp; IF(ISBLANK($Q224),"", "-" &amp; $Q224) &amp; IF(ISBLANK($P224),"", "-" &amp; $P224) &amp; IF(ISBLANK($O224),"", "-" &amp; $O224) &amp; IF(ISBLANK($N224),"", "-" &amp; $N224),TravelTime,8,FALSE)) / 1440, ""))</f>
        <v/>
      </c>
      <c r="AA224" s="59"/>
      <c r="AB224" s="52" t="str">
        <f t="shared" ref="AB224:AB230" si="20">IF(AND(LEN(J223)&lt;&gt;0,LEN(B224)&lt;&gt;0),J224,AB223)</f>
        <v>GA04T 1133</v>
      </c>
      <c r="AC224" s="59"/>
      <c r="AD224" s="196"/>
      <c r="AE224" s="59"/>
      <c r="AF224" s="59"/>
      <c r="AG224" s="59"/>
      <c r="AH224" s="59"/>
      <c r="AI224" s="59"/>
      <c r="AJ224" s="59"/>
    </row>
    <row r="225" spans="1:36" ht="14.25" customHeight="1">
      <c r="A225" s="51"/>
      <c r="B225" s="51"/>
      <c r="C225" s="218"/>
      <c r="D225" s="52"/>
      <c r="E225" s="228"/>
      <c r="F225" s="228"/>
      <c r="G225" s="52"/>
      <c r="H225" s="52"/>
      <c r="I225" s="52"/>
      <c r="J225" s="52"/>
      <c r="K225" s="53"/>
      <c r="L225" s="51"/>
      <c r="M225" s="60"/>
      <c r="N225" s="55" t="s">
        <v>460</v>
      </c>
      <c r="O225" s="55" t="s">
        <v>526</v>
      </c>
      <c r="P225" s="55"/>
      <c r="Q225" s="55"/>
      <c r="R225" s="55"/>
      <c r="S225" s="55" t="s">
        <v>524</v>
      </c>
      <c r="T225" s="193" t="str">
        <f>_xlfn.IFNA(VLOOKUP(N225,Code2Loc,2,FALSE)
&amp; IF( OR( ISNA(O225), LEN(O225)=0), "",  "-" &amp; VLOOKUP(O225,Code2Loc,2,FALSE))
&amp; IF( OR( ISNA(P225), LEN(P225)=0), "",  "-" &amp; VLOOKUP(P225,Code2Loc,2,FALSE))
&amp; IF( OR( ISNA(Q225), LEN(Q225)=0), "",  "-" &amp; VLOOKUP(Q225,Code2Loc,2,FALSE))
&amp; IF( OR( ISNA(R225), LEN(R225)=0), "",  "-" &amp; VLOOKUP(R225,Code2Loc,2,FALSE))
&amp; IF( OR( ISNA(S225), LEN(S225)=0), "",  "-" &amp; VLOOKUP(S225,Code2Loc,2,FALSE)),"")</f>
        <v/>
      </c>
      <c r="U225" s="56">
        <v>10.35</v>
      </c>
      <c r="V225" s="57"/>
      <c r="W225" s="57"/>
      <c r="X225" s="57"/>
      <c r="Y225" s="57"/>
      <c r="Z225" s="58" t="str">
        <f>IF(ISBLANK($U225), "", _xlfn.IFNA($U225 + _xlfn.IFNA( VLOOKUP($N225 &amp; IF(ISBLANK($O225),"", "-" &amp; $O225) &amp; IF(ISBLANK($P225),"", "-" &amp; $P225) &amp; IF(ISBLANK($Q225),"", "-" &amp; $Q225) &amp; IF(ISBLANK($R225),"", "-" &amp; $R225) &amp; IF(ISBLANK($S225),"", "-" &amp; $S225),TravelTime,8,FALSE), VLOOKUP($S225 &amp; IF(ISBLANK($R225),"", "-" &amp; $R225) &amp; IF(ISBLANK($Q225),"", "-" &amp; $Q225) &amp; IF(ISBLANK($P225),"", "-" &amp; $P225) &amp; IF(ISBLANK($O225),"", "-" &amp; $O225) &amp; IF(ISBLANK($N225),"", "-" &amp; $N225),TravelTime,8,FALSE)) / 1440, ""))</f>
        <v/>
      </c>
      <c r="AA225" s="59"/>
      <c r="AB225" s="52" t="str">
        <f t="shared" si="20"/>
        <v>GA04T 1133</v>
      </c>
      <c r="AC225" s="59"/>
      <c r="AD225" s="196"/>
      <c r="AE225" s="59"/>
      <c r="AF225" s="59"/>
      <c r="AG225" s="59"/>
      <c r="AH225" s="59"/>
      <c r="AI225" s="59"/>
      <c r="AJ225" s="59"/>
    </row>
    <row r="226" spans="1:36" ht="14.25" customHeight="1">
      <c r="A226" s="51"/>
      <c r="B226" s="51"/>
      <c r="C226" s="218"/>
      <c r="D226" s="52"/>
      <c r="E226" s="228"/>
      <c r="F226" s="228"/>
      <c r="G226" s="52"/>
      <c r="H226" s="52"/>
      <c r="I226" s="52"/>
      <c r="J226" s="52"/>
      <c r="K226" s="53"/>
      <c r="L226" s="51"/>
      <c r="M226" s="60"/>
      <c r="N226" s="55" t="s">
        <v>524</v>
      </c>
      <c r="O226" s="55" t="s">
        <v>525</v>
      </c>
      <c r="P226" s="55"/>
      <c r="Q226" s="55"/>
      <c r="R226" s="55"/>
      <c r="S226" s="55" t="s">
        <v>460</v>
      </c>
      <c r="T226" s="193" t="str">
        <f>_xlfn.IFNA(VLOOKUP(N226,Code2Loc,2,FALSE)
&amp; IF( OR( ISNA(O226), LEN(O226)=0), "",  "-" &amp; VLOOKUP(O226,Code2Loc,2,FALSE))
&amp; IF( OR( ISNA(P226), LEN(P226)=0), "",  "-" &amp; VLOOKUP(P226,Code2Loc,2,FALSE))
&amp; IF( OR( ISNA(Q226), LEN(Q226)=0), "",  "-" &amp; VLOOKUP(Q226,Code2Loc,2,FALSE))
&amp; IF( OR( ISNA(R226), LEN(R226)=0), "",  "-" &amp; VLOOKUP(R226,Code2Loc,2,FALSE))
&amp; IF( OR( ISNA(S226), LEN(S226)=0), "",  "-" &amp; VLOOKUP(S226,Code2Loc,2,FALSE)),"")</f>
        <v/>
      </c>
      <c r="U226" s="56">
        <v>0.53125</v>
      </c>
      <c r="V226" s="57"/>
      <c r="W226" s="57"/>
      <c r="X226" s="57"/>
      <c r="Y226" s="57"/>
      <c r="Z226" s="58" t="str">
        <f>IF(ISBLANK($U226), "", _xlfn.IFNA($U226 + _xlfn.IFNA( VLOOKUP($N226 &amp; IF(ISBLANK($O226),"", "-" &amp; $O226) &amp; IF(ISBLANK($P226),"", "-" &amp; $P226) &amp; IF(ISBLANK($Q226),"", "-" &amp; $Q226) &amp; IF(ISBLANK($R226),"", "-" &amp; $R226) &amp; IF(ISBLANK($S226),"", "-" &amp; $S226),TravelTime,8,FALSE), VLOOKUP($S226 &amp; IF(ISBLANK($R226),"", "-" &amp; $R226) &amp; IF(ISBLANK($Q226),"", "-" &amp; $Q226) &amp; IF(ISBLANK($P226),"", "-" &amp; $P226) &amp; IF(ISBLANK($O226),"", "-" &amp; $O226) &amp; IF(ISBLANK($N226),"", "-" &amp; $N226),TravelTime,8,FALSE)) / 1440, ""))</f>
        <v/>
      </c>
      <c r="AA226" s="59"/>
      <c r="AB226" s="52" t="str">
        <f t="shared" si="20"/>
        <v>GA04T 1133</v>
      </c>
      <c r="AC226" s="59"/>
      <c r="AD226" s="196"/>
      <c r="AE226" s="59"/>
      <c r="AF226" s="59"/>
      <c r="AG226" s="59"/>
      <c r="AH226" s="59"/>
      <c r="AI226" s="59"/>
      <c r="AJ226" s="59"/>
    </row>
    <row r="227" spans="1:36" ht="14.25" customHeight="1">
      <c r="A227" s="51"/>
      <c r="B227" s="51"/>
      <c r="C227" s="218"/>
      <c r="D227" s="52"/>
      <c r="E227" s="228"/>
      <c r="F227" s="228"/>
      <c r="G227" s="52"/>
      <c r="H227" s="52"/>
      <c r="I227" s="52"/>
      <c r="J227" s="52"/>
      <c r="K227" s="53"/>
      <c r="L227" s="51"/>
      <c r="M227" s="60"/>
      <c r="N227" s="55" t="s">
        <v>460</v>
      </c>
      <c r="O227" s="55"/>
      <c r="P227" s="55"/>
      <c r="Q227" s="55"/>
      <c r="R227" s="55"/>
      <c r="S227" s="55" t="s">
        <v>527</v>
      </c>
      <c r="T227" s="193" t="str">
        <f>_xlfn.IFNA(VLOOKUP(N227,Code2Loc,2,FALSE)
&amp; IF( OR( ISNA(O227), LEN(O227)=0), "",  "-" &amp; VLOOKUP(O227,Code2Loc,2,FALSE))
&amp; IF( OR( ISNA(P227), LEN(P227)=0), "",  "-" &amp; VLOOKUP(P227,Code2Loc,2,FALSE))
&amp; IF( OR( ISNA(Q227), LEN(Q227)=0), "",  "-" &amp; VLOOKUP(Q227,Code2Loc,2,FALSE))
&amp; IF( OR( ISNA(R227), LEN(R227)=0), "",  "-" &amp; VLOOKUP(R227,Code2Loc,2,FALSE))
&amp; IF( OR( ISNA(S227), LEN(S227)=0), "",  "-" &amp; VLOOKUP(S227,Code2Loc,2,FALSE)),"")</f>
        <v/>
      </c>
      <c r="U227" s="56">
        <v>0.64583333333333337</v>
      </c>
      <c r="V227" s="57"/>
      <c r="W227" s="57"/>
      <c r="X227" s="57"/>
      <c r="Y227" s="57"/>
      <c r="Z227" s="58" t="str">
        <f>IF(ISBLANK($U227), "", _xlfn.IFNA($U227 + _xlfn.IFNA( VLOOKUP($N227 &amp; IF(ISBLANK($O227),"", "-" &amp; $O227) &amp; IF(ISBLANK($P227),"", "-" &amp; $P227) &amp; IF(ISBLANK($Q227),"", "-" &amp; $Q227) &amp; IF(ISBLANK($R227),"", "-" &amp; $R227) &amp; IF(ISBLANK($S227),"", "-" &amp; $S227),TravelTime,8,FALSE), VLOOKUP($S227 &amp; IF(ISBLANK($R227),"", "-" &amp; $R227) &amp; IF(ISBLANK($Q227),"", "-" &amp; $Q227) &amp; IF(ISBLANK($P227),"", "-" &amp; $P227) &amp; IF(ISBLANK($O227),"", "-" &amp; $O227) &amp; IF(ISBLANK($N227),"", "-" &amp; $N227),TravelTime,8,FALSE)) / 1440, ""))</f>
        <v/>
      </c>
      <c r="AA227" s="59"/>
      <c r="AB227" s="52" t="str">
        <f t="shared" si="20"/>
        <v>GA04T 1133</v>
      </c>
      <c r="AC227" s="59"/>
      <c r="AD227" s="196"/>
      <c r="AE227" s="59"/>
      <c r="AF227" s="59"/>
      <c r="AG227" s="59"/>
      <c r="AH227" s="59"/>
      <c r="AI227" s="59"/>
      <c r="AJ227" s="59"/>
    </row>
    <row r="228" spans="1:36" ht="14.25" customHeight="1">
      <c r="A228" s="51"/>
      <c r="B228" s="51"/>
      <c r="C228" s="218"/>
      <c r="D228" s="52"/>
      <c r="E228" s="228"/>
      <c r="F228" s="228"/>
      <c r="G228" s="52"/>
      <c r="H228" s="52"/>
      <c r="I228" s="52"/>
      <c r="J228" s="52"/>
      <c r="K228" s="53"/>
      <c r="L228" s="51"/>
      <c r="M228" s="60"/>
      <c r="N228" s="55" t="s">
        <v>527</v>
      </c>
      <c r="O228" s="55"/>
      <c r="P228" s="55"/>
      <c r="Q228" s="55"/>
      <c r="R228" s="55"/>
      <c r="S228" s="55" t="s">
        <v>460</v>
      </c>
      <c r="T228" s="193" t="str">
        <f>_xlfn.IFNA(VLOOKUP(N228,Code2Loc,2,FALSE)
&amp; IF( OR( ISNA(O228), LEN(O228)=0), "",  "-" &amp; VLOOKUP(O228,Code2Loc,2,FALSE))
&amp; IF( OR( ISNA(P228), LEN(P228)=0), "",  "-" &amp; VLOOKUP(P228,Code2Loc,2,FALSE))
&amp; IF( OR( ISNA(Q228), LEN(Q228)=0), "",  "-" &amp; VLOOKUP(Q228,Code2Loc,2,FALSE))
&amp; IF( OR( ISNA(R228), LEN(R228)=0), "",  "-" &amp; VLOOKUP(R228,Code2Loc,2,FALSE))
&amp; IF( OR( ISNA(S228), LEN(S228)=0), "",  "-" &amp; VLOOKUP(S228,Code2Loc,2,FALSE)),"")</f>
        <v/>
      </c>
      <c r="U228" s="56">
        <v>0.66666666666666663</v>
      </c>
      <c r="V228" s="57"/>
      <c r="W228" s="57"/>
      <c r="X228" s="57"/>
      <c r="Y228" s="57"/>
      <c r="Z228" s="58" t="str">
        <f>IF(ISBLANK($U228), "", _xlfn.IFNA($U228 + _xlfn.IFNA( VLOOKUP($N228 &amp; IF(ISBLANK($O228),"", "-" &amp; $O228) &amp; IF(ISBLANK($P228),"", "-" &amp; $P228) &amp; IF(ISBLANK($Q228),"", "-" &amp; $Q228) &amp; IF(ISBLANK($R228),"", "-" &amp; $R228) &amp; IF(ISBLANK($S228),"", "-" &amp; $S228),TravelTime,8,FALSE), VLOOKUP($S228 &amp; IF(ISBLANK($R228),"", "-" &amp; $R228) &amp; IF(ISBLANK($Q228),"", "-" &amp; $Q228) &amp; IF(ISBLANK($P228),"", "-" &amp; $P228) &amp; IF(ISBLANK($O228),"", "-" &amp; $O228) &amp; IF(ISBLANK($N228),"", "-" &amp; $N228),TravelTime,8,FALSE)) / 1440, ""))</f>
        <v/>
      </c>
      <c r="AA228" s="59"/>
      <c r="AB228" s="52" t="str">
        <f t="shared" si="20"/>
        <v>GA04T 1133</v>
      </c>
      <c r="AC228" s="59"/>
      <c r="AD228" s="196"/>
      <c r="AE228" s="59"/>
      <c r="AF228" s="59"/>
      <c r="AG228" s="59"/>
      <c r="AH228" s="59"/>
      <c r="AI228" s="59"/>
      <c r="AJ228" s="59"/>
    </row>
    <row r="229" spans="1:36" ht="14.25" customHeight="1">
      <c r="A229" s="51"/>
      <c r="B229" s="51"/>
      <c r="C229" s="218"/>
      <c r="D229" s="52"/>
      <c r="E229" s="228"/>
      <c r="F229" s="228"/>
      <c r="G229" s="52"/>
      <c r="H229" s="52"/>
      <c r="I229" s="52"/>
      <c r="J229" s="52"/>
      <c r="K229" s="53"/>
      <c r="L229" s="51"/>
      <c r="M229" s="60"/>
      <c r="N229" s="55" t="s">
        <v>460</v>
      </c>
      <c r="O229" s="55" t="s">
        <v>528</v>
      </c>
      <c r="P229" s="55"/>
      <c r="Q229" s="55"/>
      <c r="R229" s="55"/>
      <c r="S229" s="55" t="s">
        <v>446</v>
      </c>
      <c r="T229" s="193" t="str">
        <f>_xlfn.IFNA(VLOOKUP(N229,Code2Loc,2,FALSE)
&amp; IF( OR( ISNA(O229), LEN(O229)=0), "",  "-" &amp; VLOOKUP(O229,Code2Loc,2,FALSE))
&amp; IF( OR( ISNA(P229), LEN(P229)=0), "",  "-" &amp; VLOOKUP(P229,Code2Loc,2,FALSE))
&amp; IF( OR( ISNA(Q229), LEN(Q229)=0), "",  "-" &amp; VLOOKUP(Q229,Code2Loc,2,FALSE))
&amp; IF( OR( ISNA(R229), LEN(R229)=0), "",  "-" &amp; VLOOKUP(R229,Code2Loc,2,FALSE))
&amp; IF( OR( ISNA(S229), LEN(S229)=0), "",  "-" &amp; VLOOKUP(S229,Code2Loc,2,FALSE)),"")</f>
        <v/>
      </c>
      <c r="U229" s="56">
        <v>0.69097222222222221</v>
      </c>
      <c r="V229" s="57"/>
      <c r="W229" s="57"/>
      <c r="X229" s="57"/>
      <c r="Y229" s="57"/>
      <c r="Z229" s="58" t="str">
        <f>IF(ISBLANK($U229), "", _xlfn.IFNA($U229 + _xlfn.IFNA( VLOOKUP($N229 &amp; IF(ISBLANK($O229),"", "-" &amp; $O229) &amp; IF(ISBLANK($P229),"", "-" &amp; $P229) &amp; IF(ISBLANK($Q229),"", "-" &amp; $Q229) &amp; IF(ISBLANK($R229),"", "-" &amp; $R229) &amp; IF(ISBLANK($S229),"", "-" &amp; $S229),TravelTime,8,FALSE), VLOOKUP($S229 &amp; IF(ISBLANK($R229),"", "-" &amp; $R229) &amp; IF(ISBLANK($Q229),"", "-" &amp; $Q229) &amp; IF(ISBLANK($P229),"", "-" &amp; $P229) &amp; IF(ISBLANK($O229),"", "-" &amp; $O229) &amp; IF(ISBLANK($N229),"", "-" &amp; $N229),TravelTime,8,FALSE)) / 1440, ""))</f>
        <v/>
      </c>
      <c r="AA229" s="59"/>
      <c r="AB229" s="52" t="str">
        <f t="shared" si="20"/>
        <v>GA04T 1133</v>
      </c>
      <c r="AC229" s="59"/>
      <c r="AD229" s="196"/>
      <c r="AE229" s="59"/>
      <c r="AF229" s="59"/>
      <c r="AG229" s="59"/>
      <c r="AH229" s="59"/>
      <c r="AI229" s="59"/>
      <c r="AJ229" s="59"/>
    </row>
    <row r="230" spans="1:36" ht="14.25" customHeight="1">
      <c r="A230" s="51"/>
      <c r="B230" s="51"/>
      <c r="C230" s="218"/>
      <c r="D230" s="52"/>
      <c r="E230" s="228"/>
      <c r="F230" s="228"/>
      <c r="G230" s="52"/>
      <c r="H230" s="52"/>
      <c r="I230" s="52"/>
      <c r="J230" s="52"/>
      <c r="K230" s="53"/>
      <c r="L230" s="51"/>
      <c r="M230" s="60"/>
      <c r="N230" s="55" t="s">
        <v>446</v>
      </c>
      <c r="O230" s="55"/>
      <c r="P230" s="55"/>
      <c r="Q230" s="55"/>
      <c r="R230" s="55"/>
      <c r="S230" s="55" t="s">
        <v>523</v>
      </c>
      <c r="T230" s="193" t="str">
        <f>_xlfn.IFNA(VLOOKUP(N230,Code2Loc,2,FALSE)
&amp; IF( OR( ISNA(O230), LEN(O230)=0), "",  "-" &amp; VLOOKUP(O230,Code2Loc,2,FALSE))
&amp; IF( OR( ISNA(P230), LEN(P230)=0), "",  "-" &amp; VLOOKUP(P230,Code2Loc,2,FALSE))
&amp; IF( OR( ISNA(Q230), LEN(Q230)=0), "",  "-" &amp; VLOOKUP(Q230,Code2Loc,2,FALSE))
&amp; IF( OR( ISNA(R230), LEN(R230)=0), "",  "-" &amp; VLOOKUP(R230,Code2Loc,2,FALSE))
&amp; IF( OR( ISNA(S230), LEN(S230)=0), "",  "-" &amp; VLOOKUP(S230,Code2Loc,2,FALSE)),"")</f>
        <v/>
      </c>
      <c r="U230" s="56">
        <v>0.79166666666666663</v>
      </c>
      <c r="V230" s="57"/>
      <c r="W230" s="57"/>
      <c r="X230" s="57"/>
      <c r="Y230" s="57"/>
      <c r="Z230" s="58" t="str">
        <f>IF(ISBLANK($U230), "", _xlfn.IFNA($U230 + _xlfn.IFNA( VLOOKUP($N230 &amp; IF(ISBLANK($O230),"", "-" &amp; $O230) &amp; IF(ISBLANK($P230),"", "-" &amp; $P230) &amp; IF(ISBLANK($Q230),"", "-" &amp; $Q230) &amp; IF(ISBLANK($R230),"", "-" &amp; $R230) &amp; IF(ISBLANK($S230),"", "-" &amp; $S230),TravelTime,8,FALSE), VLOOKUP($S230 &amp; IF(ISBLANK($R230),"", "-" &amp; $R230) &amp; IF(ISBLANK($Q230),"", "-" &amp; $Q230) &amp; IF(ISBLANK($P230),"", "-" &amp; $P230) &amp; IF(ISBLANK($O230),"", "-" &amp; $O230) &amp; IF(ISBLANK($N230),"", "-" &amp; $N230),TravelTime,8,FALSE)) / 1440, ""))</f>
        <v/>
      </c>
      <c r="AA230" s="59"/>
      <c r="AB230" s="52" t="str">
        <f t="shared" si="20"/>
        <v>GA04T 1133</v>
      </c>
      <c r="AC230" s="59"/>
      <c r="AD230" s="196"/>
      <c r="AE230" s="59"/>
      <c r="AF230" s="59"/>
      <c r="AG230" s="59"/>
      <c r="AH230" s="59"/>
      <c r="AI230" s="59"/>
      <c r="AJ230" s="59"/>
    </row>
    <row r="231" spans="1:36" ht="14.25" customHeight="1">
      <c r="A231" s="51"/>
      <c r="B231" s="51" t="s">
        <v>18</v>
      </c>
      <c r="C231" s="218" t="s">
        <v>529</v>
      </c>
      <c r="D231" s="52" t="s">
        <v>19</v>
      </c>
      <c r="E231" s="228">
        <v>43826</v>
      </c>
      <c r="F231" s="228">
        <v>44074</v>
      </c>
      <c r="G231" s="52" t="s">
        <v>530</v>
      </c>
      <c r="H231" s="52" t="s">
        <v>522</v>
      </c>
      <c r="I231" s="52"/>
      <c r="J231" s="52" t="str">
        <f>IF(ISBLANK(B231),"",VLOOKUP(B231,Permits!$F$2:$O$127,10,FALSE))</f>
        <v>GA04T 2096</v>
      </c>
      <c r="K231" s="53" t="s">
        <v>16</v>
      </c>
      <c r="L231" s="60">
        <v>31</v>
      </c>
      <c r="M231" s="60">
        <v>12</v>
      </c>
      <c r="N231" s="55" t="s">
        <v>531</v>
      </c>
      <c r="O231" s="55"/>
      <c r="P231" s="55"/>
      <c r="Q231" s="55"/>
      <c r="R231" s="55"/>
      <c r="S231" s="55" t="s">
        <v>446</v>
      </c>
      <c r="T231" s="193" t="str">
        <f>_xlfn.IFNA(VLOOKUP(N231,Code2Loc,2,FALSE)
&amp; IF( OR( ISNA(O231), LEN(O231)=0), "",  "-" &amp; VLOOKUP(O231,Code2Loc,2,FALSE))
&amp; IF( OR( ISNA(P231), LEN(P231)=0), "",  "-" &amp; VLOOKUP(P231,Code2Loc,2,FALSE))
&amp; IF( OR( ISNA(Q231), LEN(Q231)=0), "",  "-" &amp; VLOOKUP(Q231,Code2Loc,2,FALSE))
&amp; IF( OR( ISNA(R231), LEN(R231)=0), "",  "-" &amp; VLOOKUP(R231,Code2Loc,2,FALSE))
&amp; IF( OR( ISNA(S231), LEN(S231)=0), "",  "-" &amp; VLOOKUP(S231,Code2Loc,2,FALSE)),"")</f>
        <v/>
      </c>
      <c r="U231" s="56">
        <v>0.28819444444444448</v>
      </c>
      <c r="V231" s="57"/>
      <c r="W231" s="57"/>
      <c r="X231" s="57"/>
      <c r="Y231" s="57"/>
      <c r="Z231" s="58" t="str">
        <f>IF(ISBLANK($U231), "", _xlfn.IFNA($U231 + _xlfn.IFNA( VLOOKUP($N231 &amp; IF(ISBLANK($O231),"", "-" &amp; $O231) &amp; IF(ISBLANK($P231),"", "-" &amp; $P231) &amp; IF(ISBLANK($Q231),"", "-" &amp; $Q231) &amp; IF(ISBLANK($R231),"", "-" &amp; $R231) &amp; IF(ISBLANK($S231),"", "-" &amp; $S231),TravelTime,8,FALSE), VLOOKUP($S231 &amp; IF(ISBLANK($R231),"", "-" &amp; $R231) &amp; IF(ISBLANK($Q231),"", "-" &amp; $Q231) &amp; IF(ISBLANK($P231),"", "-" &amp; $P231) &amp; IF(ISBLANK($O231),"", "-" &amp; $O231) &amp; IF(ISBLANK($N231),"", "-" &amp; $N231),TravelTime,8,FALSE)) / 1440, ""))</f>
        <v/>
      </c>
      <c r="AA231" s="59"/>
      <c r="AB231" s="52" t="str">
        <f>IF(AND(LEN(J231)&lt;&gt;0,LEN(B231)&lt;&gt;0),J231,AB1)</f>
        <v>GA04T 2096</v>
      </c>
      <c r="AC231" s="59"/>
      <c r="AD231" s="196"/>
      <c r="AE231" s="59"/>
      <c r="AF231" s="59"/>
      <c r="AG231" s="59"/>
      <c r="AH231" s="59"/>
      <c r="AI231" s="59"/>
      <c r="AJ231" s="59"/>
    </row>
    <row r="232" spans="1:36" ht="14.25" customHeight="1">
      <c r="A232" s="51"/>
      <c r="B232" s="51"/>
      <c r="C232" s="219"/>
      <c r="D232" s="53"/>
      <c r="E232" s="228"/>
      <c r="F232" s="228"/>
      <c r="G232" s="52"/>
      <c r="H232" s="52"/>
      <c r="I232" s="52"/>
      <c r="J232" s="52"/>
      <c r="K232" s="52"/>
      <c r="L232" s="60"/>
      <c r="M232" s="60"/>
      <c r="N232" s="55" t="s">
        <v>446</v>
      </c>
      <c r="O232" s="55"/>
      <c r="P232" s="55"/>
      <c r="Q232" s="55"/>
      <c r="R232" s="55"/>
      <c r="S232" s="55" t="s">
        <v>460</v>
      </c>
      <c r="T232" s="193" t="str">
        <f>_xlfn.IFNA(VLOOKUP(N232,Code2Loc,2,FALSE)
&amp; IF( OR( ISNA(O232), LEN(O232)=0), "",  "-" &amp; VLOOKUP(O232,Code2Loc,2,FALSE))
&amp; IF( OR( ISNA(P232), LEN(P232)=0), "",  "-" &amp; VLOOKUP(P232,Code2Loc,2,FALSE))
&amp; IF( OR( ISNA(Q232), LEN(Q232)=0), "",  "-" &amp; VLOOKUP(Q232,Code2Loc,2,FALSE))
&amp; IF( OR( ISNA(R232), LEN(R232)=0), "",  "-" &amp; VLOOKUP(R232,Code2Loc,2,FALSE))
&amp; IF( OR( ISNA(S232), LEN(S232)=0), "",  "-" &amp; VLOOKUP(S232,Code2Loc,2,FALSE)),"")</f>
        <v/>
      </c>
      <c r="U232" s="56">
        <v>0.36805555555555558</v>
      </c>
      <c r="V232" s="57"/>
      <c r="W232" s="57"/>
      <c r="X232" s="57"/>
      <c r="Y232" s="57"/>
      <c r="Z232" s="58" t="str">
        <f>IF(ISBLANK($U232), "", _xlfn.IFNA($U232 + _xlfn.IFNA( VLOOKUP($N232 &amp; IF(ISBLANK($O232),"", "-" &amp; $O232) &amp; IF(ISBLANK($P232),"", "-" &amp; $P232) &amp; IF(ISBLANK($Q232),"", "-" &amp; $Q232) &amp; IF(ISBLANK($R232),"", "-" &amp; $R232) &amp; IF(ISBLANK($S232),"", "-" &amp; $S232),TravelTime,8,FALSE), VLOOKUP($S232 &amp; IF(ISBLANK($R232),"", "-" &amp; $R232) &amp; IF(ISBLANK($Q232),"", "-" &amp; $Q232) &amp; IF(ISBLANK($P232),"", "-" &amp; $P232) &amp; IF(ISBLANK($O232),"", "-" &amp; $O232) &amp; IF(ISBLANK($N232),"", "-" &amp; $N232),TravelTime,8,FALSE)) / 1440, ""))</f>
        <v/>
      </c>
      <c r="AA232" s="59"/>
      <c r="AB232" s="52" t="str">
        <f t="shared" ref="AB232:AB236" si="21">IF(AND(LEN(J232)&lt;&gt;0,LEN(B232)&lt;&gt;0),J232,AB231)</f>
        <v>GA04T 2096</v>
      </c>
      <c r="AC232" s="59"/>
      <c r="AD232" s="196"/>
      <c r="AE232" s="59"/>
      <c r="AF232" s="59"/>
      <c r="AG232" s="59"/>
      <c r="AH232" s="59"/>
      <c r="AI232" s="59"/>
      <c r="AJ232" s="59"/>
    </row>
    <row r="233" spans="1:36" ht="14.25" customHeight="1">
      <c r="A233" s="51"/>
      <c r="B233" s="51"/>
      <c r="C233" s="219"/>
      <c r="D233" s="53"/>
      <c r="E233" s="228"/>
      <c r="F233" s="228"/>
      <c r="G233" s="52"/>
      <c r="H233" s="52"/>
      <c r="I233" s="52"/>
      <c r="J233" s="52"/>
      <c r="K233" s="52"/>
      <c r="L233" s="60"/>
      <c r="M233" s="60"/>
      <c r="N233" s="55" t="s">
        <v>460</v>
      </c>
      <c r="O233" s="55" t="s">
        <v>526</v>
      </c>
      <c r="P233" s="55"/>
      <c r="Q233" s="55"/>
      <c r="R233" s="55"/>
      <c r="S233" s="55" t="s">
        <v>459</v>
      </c>
      <c r="T233" s="193" t="str">
        <f>_xlfn.IFNA(VLOOKUP(N233,Code2Loc,2,FALSE)
&amp; IF( OR( ISNA(O233), LEN(O233)=0), "",  "-" &amp; VLOOKUP(O233,Code2Loc,2,FALSE))
&amp; IF( OR( ISNA(P233), LEN(P233)=0), "",  "-" &amp; VLOOKUP(P233,Code2Loc,2,FALSE))
&amp; IF( OR( ISNA(Q233), LEN(Q233)=0), "",  "-" &amp; VLOOKUP(Q233,Code2Loc,2,FALSE))
&amp; IF( OR( ISNA(R233), LEN(R233)=0), "",  "-" &amp; VLOOKUP(R233,Code2Loc,2,FALSE))
&amp; IF( OR( ISNA(S233), LEN(S233)=0), "",  "-" &amp; VLOOKUP(S233,Code2Loc,2,FALSE)),"")</f>
        <v/>
      </c>
      <c r="U233" s="56">
        <v>0.47569444444444442</v>
      </c>
      <c r="V233" s="57"/>
      <c r="W233" s="57"/>
      <c r="X233" s="57"/>
      <c r="Y233" s="57"/>
      <c r="Z233" s="58" t="str">
        <f>IF(ISBLANK($U233), "", _xlfn.IFNA($U233 + _xlfn.IFNA( VLOOKUP($N233 &amp; IF(ISBLANK($O233),"", "-" &amp; $O233) &amp; IF(ISBLANK($P233),"", "-" &amp; $P233) &amp; IF(ISBLANK($Q233),"", "-" &amp; $Q233) &amp; IF(ISBLANK($R233),"", "-" &amp; $R233) &amp; IF(ISBLANK($S233),"", "-" &amp; $S233),TravelTime,8,FALSE), VLOOKUP($S233 &amp; IF(ISBLANK($R233),"", "-" &amp; $R233) &amp; IF(ISBLANK($Q233),"", "-" &amp; $Q233) &amp; IF(ISBLANK($P233),"", "-" &amp; $P233) &amp; IF(ISBLANK($O233),"", "-" &amp; $O233) &amp; IF(ISBLANK($N233),"", "-" &amp; $N233),TravelTime,8,FALSE)) / 1440, ""))</f>
        <v/>
      </c>
      <c r="AA233" s="59"/>
      <c r="AB233" s="52" t="str">
        <f t="shared" si="21"/>
        <v>GA04T 2096</v>
      </c>
      <c r="AC233" s="59"/>
      <c r="AD233" s="196"/>
      <c r="AE233" s="59"/>
      <c r="AF233" s="59"/>
      <c r="AG233" s="59"/>
      <c r="AH233" s="59"/>
      <c r="AI233" s="59"/>
      <c r="AJ233" s="59"/>
    </row>
    <row r="234" spans="1:36" ht="14.25" customHeight="1">
      <c r="A234" s="51"/>
      <c r="B234" s="51"/>
      <c r="C234" s="219"/>
      <c r="D234" s="53"/>
      <c r="E234" s="228"/>
      <c r="F234" s="228"/>
      <c r="G234" s="52"/>
      <c r="H234" s="52"/>
      <c r="I234" s="52"/>
      <c r="J234" s="52"/>
      <c r="K234" s="52"/>
      <c r="L234" s="60"/>
      <c r="M234" s="60"/>
      <c r="N234" s="55" t="s">
        <v>459</v>
      </c>
      <c r="O234" s="55"/>
      <c r="P234" s="55"/>
      <c r="Q234" s="55"/>
      <c r="R234" s="55"/>
      <c r="S234" s="55" t="s">
        <v>460</v>
      </c>
      <c r="T234" s="193" t="str">
        <f>_xlfn.IFNA(VLOOKUP(N234,Code2Loc,2,FALSE)
&amp; IF( OR( ISNA(O234), LEN(O234)=0), "",  "-" &amp; VLOOKUP(O234,Code2Loc,2,FALSE))
&amp; IF( OR( ISNA(P234), LEN(P234)=0), "",  "-" &amp; VLOOKUP(P234,Code2Loc,2,FALSE))
&amp; IF( OR( ISNA(Q234), LEN(Q234)=0), "",  "-" &amp; VLOOKUP(Q234,Code2Loc,2,FALSE))
&amp; IF( OR( ISNA(R234), LEN(R234)=0), "",  "-" &amp; VLOOKUP(R234,Code2Loc,2,FALSE))
&amp; IF( OR( ISNA(S234), LEN(S234)=0), "",  "-" &amp; VLOOKUP(S234,Code2Loc,2,FALSE)),"")</f>
        <v/>
      </c>
      <c r="U234" s="56">
        <v>0.59722222222222221</v>
      </c>
      <c r="V234" s="57"/>
      <c r="W234" s="57"/>
      <c r="X234" s="57"/>
      <c r="Y234" s="57"/>
      <c r="Z234" s="58" t="str">
        <f>IF(ISBLANK($U234), "", _xlfn.IFNA($U234 + _xlfn.IFNA( VLOOKUP($N234 &amp; IF(ISBLANK($O234),"", "-" &amp; $O234) &amp; IF(ISBLANK($P234),"", "-" &amp; $P234) &amp; IF(ISBLANK($Q234),"", "-" &amp; $Q234) &amp; IF(ISBLANK($R234),"", "-" &amp; $R234) &amp; IF(ISBLANK($S234),"", "-" &amp; $S234),TravelTime,8,FALSE), VLOOKUP($S234 &amp; IF(ISBLANK($R234),"", "-" &amp; $R234) &amp; IF(ISBLANK($Q234),"", "-" &amp; $Q234) &amp; IF(ISBLANK($P234),"", "-" &amp; $P234) &amp; IF(ISBLANK($O234),"", "-" &amp; $O234) &amp; IF(ISBLANK($N234),"", "-" &amp; $N234),TravelTime,8,FALSE)) / 1440, ""))</f>
        <v/>
      </c>
      <c r="AA234" s="59"/>
      <c r="AB234" s="52" t="str">
        <f t="shared" si="21"/>
        <v>GA04T 2096</v>
      </c>
      <c r="AC234" s="59"/>
      <c r="AD234" s="196"/>
      <c r="AE234" s="59"/>
      <c r="AF234" s="59"/>
      <c r="AG234" s="59"/>
      <c r="AH234" s="59"/>
      <c r="AI234" s="59"/>
      <c r="AJ234" s="59"/>
    </row>
    <row r="235" spans="1:36" ht="14.25" customHeight="1">
      <c r="A235" s="51"/>
      <c r="B235" s="51"/>
      <c r="C235" s="219"/>
      <c r="D235" s="53"/>
      <c r="E235" s="228"/>
      <c r="F235" s="228"/>
      <c r="G235" s="52"/>
      <c r="H235" s="52"/>
      <c r="I235" s="52"/>
      <c r="J235" s="52"/>
      <c r="K235" s="52"/>
      <c r="L235" s="60"/>
      <c r="M235" s="60"/>
      <c r="N235" s="55" t="s">
        <v>460</v>
      </c>
      <c r="O235" s="55"/>
      <c r="P235" s="55"/>
      <c r="Q235" s="55"/>
      <c r="R235" s="55"/>
      <c r="S235" s="55" t="s">
        <v>459</v>
      </c>
      <c r="T235" s="193" t="str">
        <f>_xlfn.IFNA(VLOOKUP(N235,Code2Loc,2,FALSE)
&amp; IF( OR( ISNA(O235), LEN(O235)=0), "",  "-" &amp; VLOOKUP(O235,Code2Loc,2,FALSE))
&amp; IF( OR( ISNA(P235), LEN(P235)=0), "",  "-" &amp; VLOOKUP(P235,Code2Loc,2,FALSE))
&amp; IF( OR( ISNA(Q235), LEN(Q235)=0), "",  "-" &amp; VLOOKUP(Q235,Code2Loc,2,FALSE))
&amp; IF( OR( ISNA(R235), LEN(R235)=0), "",  "-" &amp; VLOOKUP(R235,Code2Loc,2,FALSE))
&amp; IF( OR( ISNA(S235), LEN(S235)=0), "",  "-" &amp; VLOOKUP(S235,Code2Loc,2,FALSE)),"")</f>
        <v/>
      </c>
      <c r="U235" s="56">
        <v>0.68402777777777779</v>
      </c>
      <c r="V235" s="57"/>
      <c r="W235" s="57"/>
      <c r="X235" s="57"/>
      <c r="Y235" s="57"/>
      <c r="Z235" s="58" t="str">
        <f>IF(ISBLANK($U235), "", _xlfn.IFNA($U235 + _xlfn.IFNA( VLOOKUP($N235 &amp; IF(ISBLANK($O235),"", "-" &amp; $O235) &amp; IF(ISBLANK($P235),"", "-" &amp; $P235) &amp; IF(ISBLANK($Q235),"", "-" &amp; $Q235) &amp; IF(ISBLANK($R235),"", "-" &amp; $R235) &amp; IF(ISBLANK($S235),"", "-" &amp; $S235),TravelTime,8,FALSE), VLOOKUP($S235 &amp; IF(ISBLANK($R235),"", "-" &amp; $R235) &amp; IF(ISBLANK($Q235),"", "-" &amp; $Q235) &amp; IF(ISBLANK($P235),"", "-" &amp; $P235) &amp; IF(ISBLANK($O235),"", "-" &amp; $O235) &amp; IF(ISBLANK($N235),"", "-" &amp; $N235),TravelTime,8,FALSE)) / 1440, ""))</f>
        <v/>
      </c>
      <c r="AA235" s="59"/>
      <c r="AB235" s="52" t="str">
        <f t="shared" si="21"/>
        <v>GA04T 2096</v>
      </c>
      <c r="AC235" s="59"/>
      <c r="AD235" s="196"/>
      <c r="AE235" s="59"/>
      <c r="AF235" s="59"/>
      <c r="AG235" s="59"/>
      <c r="AH235" s="59"/>
      <c r="AI235" s="59"/>
      <c r="AJ235" s="59"/>
    </row>
    <row r="236" spans="1:36" ht="14.25" customHeight="1">
      <c r="A236" s="51"/>
      <c r="B236" s="51"/>
      <c r="C236" s="219"/>
      <c r="D236" s="53"/>
      <c r="E236" s="228"/>
      <c r="F236" s="228"/>
      <c r="G236" s="52"/>
      <c r="H236" s="52"/>
      <c r="I236" s="52"/>
      <c r="J236" s="52"/>
      <c r="K236" s="52"/>
      <c r="L236" s="60"/>
      <c r="M236" s="60"/>
      <c r="N236" s="55" t="s">
        <v>459</v>
      </c>
      <c r="O236" s="55"/>
      <c r="P236" s="55"/>
      <c r="Q236" s="55"/>
      <c r="R236" s="55"/>
      <c r="S236" s="55" t="s">
        <v>528</v>
      </c>
      <c r="T236" s="193" t="str">
        <f>_xlfn.IFNA(VLOOKUP(N236,Code2Loc,2,FALSE)
&amp; IF( OR( ISNA(O236), LEN(O236)=0), "",  "-" &amp; VLOOKUP(O236,Code2Loc,2,FALSE))
&amp; IF( OR( ISNA(P236), LEN(P236)=0), "",  "-" &amp; VLOOKUP(P236,Code2Loc,2,FALSE))
&amp; IF( OR( ISNA(Q236), LEN(Q236)=0), "",  "-" &amp; VLOOKUP(Q236,Code2Loc,2,FALSE))
&amp; IF( OR( ISNA(R236), LEN(R236)=0), "",  "-" &amp; VLOOKUP(R236,Code2Loc,2,FALSE))
&amp; IF( OR( ISNA(S236), LEN(S236)=0), "",  "-" &amp; VLOOKUP(S236,Code2Loc,2,FALSE)),"")</f>
        <v/>
      </c>
      <c r="U236" s="56">
        <v>0.79166666666666663</v>
      </c>
      <c r="V236" s="57"/>
      <c r="W236" s="57"/>
      <c r="X236" s="57"/>
      <c r="Y236" s="57"/>
      <c r="Z236" s="58" t="str">
        <f>IF(ISBLANK($U236), "", _xlfn.IFNA($U236 + _xlfn.IFNA( VLOOKUP($N236 &amp; IF(ISBLANK($O236),"", "-" &amp; $O236) &amp; IF(ISBLANK($P236),"", "-" &amp; $P236) &amp; IF(ISBLANK($Q236),"", "-" &amp; $Q236) &amp; IF(ISBLANK($R236),"", "-" &amp; $R236) &amp; IF(ISBLANK($S236),"", "-" &amp; $S236),TravelTime,8,FALSE), VLOOKUP($S236 &amp; IF(ISBLANK($R236),"", "-" &amp; $R236) &amp; IF(ISBLANK($Q236),"", "-" &amp; $Q236) &amp; IF(ISBLANK($P236),"", "-" &amp; $P236) &amp; IF(ISBLANK($O236),"", "-" &amp; $O236) &amp; IF(ISBLANK($N236),"", "-" &amp; $N236),TravelTime,8,FALSE)) / 1440, ""))</f>
        <v/>
      </c>
      <c r="AA236" s="59"/>
      <c r="AB236" s="52" t="str">
        <f t="shared" si="21"/>
        <v>GA04T 2096</v>
      </c>
      <c r="AC236" s="59"/>
      <c r="AD236" s="196"/>
      <c r="AE236" s="59"/>
      <c r="AF236" s="59"/>
      <c r="AG236" s="59"/>
      <c r="AH236" s="59"/>
      <c r="AI236" s="59"/>
      <c r="AJ236" s="59"/>
    </row>
    <row r="237" spans="1:36" ht="14.25" customHeight="1">
      <c r="A237" s="51"/>
      <c r="B237" s="51" t="s">
        <v>337</v>
      </c>
      <c r="C237" s="221" t="s">
        <v>532</v>
      </c>
      <c r="D237" s="52" t="s">
        <v>28</v>
      </c>
      <c r="E237" s="228">
        <v>43619</v>
      </c>
      <c r="F237" s="228">
        <v>45445</v>
      </c>
      <c r="G237" s="52" t="s">
        <v>533</v>
      </c>
      <c r="H237" s="73" t="s">
        <v>534</v>
      </c>
      <c r="I237" s="52"/>
      <c r="J237" s="52" t="str">
        <f>IF(ISBLANK(B237),"",VLOOKUP(B237,Permits!$F$2:$O$127,10,FALSE))</f>
        <v>GA01Z 5826</v>
      </c>
      <c r="K237" s="53" t="s">
        <v>16</v>
      </c>
      <c r="L237" s="51">
        <v>27</v>
      </c>
      <c r="M237" s="60">
        <v>11</v>
      </c>
      <c r="N237" s="55"/>
      <c r="O237" s="55"/>
      <c r="P237" s="55"/>
      <c r="Q237" s="55"/>
      <c r="R237" s="55"/>
      <c r="S237" s="55"/>
      <c r="T237" s="193" t="str">
        <f>_xlfn.IFNA(VLOOKUP(N237,Code2Loc,2,FALSE)
&amp; IF( OR( ISNA(O237), LEN(O237)=0), "",  "-" &amp; VLOOKUP(O237,Code2Loc,2,FALSE))
&amp; IF( OR( ISNA(P237), LEN(P237)=0), "",  "-" &amp; VLOOKUP(P237,Code2Loc,2,FALSE))
&amp; IF( OR( ISNA(Q237), LEN(Q237)=0), "",  "-" &amp; VLOOKUP(Q237,Code2Loc,2,FALSE))
&amp; IF( OR( ISNA(R237), LEN(R237)=0), "",  "-" &amp; VLOOKUP(R237,Code2Loc,2,FALSE))
&amp; IF( OR( ISNA(S237), LEN(S237)=0), "",  "-" &amp; VLOOKUP(S237,Code2Loc,2,FALSE)),"")</f>
        <v/>
      </c>
      <c r="U237" s="56"/>
      <c r="V237" s="57"/>
      <c r="W237" s="57"/>
      <c r="X237" s="57"/>
      <c r="Y237" s="57"/>
      <c r="Z237" s="58" t="str">
        <f>IF(ISBLANK($U237), "", _xlfn.IFNA($U237 + _xlfn.IFNA( VLOOKUP($N237 &amp; IF(ISBLANK($O237),"", "-" &amp; $O237) &amp; IF(ISBLANK($P237),"", "-" &amp; $P237) &amp; IF(ISBLANK($Q237),"", "-" &amp; $Q237) &amp; IF(ISBLANK($R237),"", "-" &amp; $R237) &amp; IF(ISBLANK($S237),"", "-" &amp; $S237),TravelTime,8,FALSE), VLOOKUP($S237 &amp; IF(ISBLANK($R237),"", "-" &amp; $R237) &amp; IF(ISBLANK($Q237),"", "-" &amp; $Q237) &amp; IF(ISBLANK($P237),"", "-" &amp; $P237) &amp; IF(ISBLANK($O237),"", "-" &amp; $O237) &amp; IF(ISBLANK($N237),"", "-" &amp; $N237),TravelTime,8,FALSE)) / 1440, ""))</f>
        <v/>
      </c>
      <c r="AA237" s="59"/>
      <c r="AB237" s="52" t="str">
        <f>IF(AND(LEN(J237)&lt;&gt;0,LEN(B237)&lt;&gt;0),J237,AB870)</f>
        <v>GA01Z 5826</v>
      </c>
      <c r="AC237" s="59"/>
      <c r="AD237" s="196"/>
      <c r="AE237" s="59"/>
      <c r="AF237" s="59"/>
      <c r="AG237" s="59"/>
      <c r="AH237" s="59"/>
      <c r="AI237" s="59"/>
      <c r="AJ237" s="59"/>
    </row>
    <row r="238" spans="1:36" ht="14.25" customHeight="1">
      <c r="A238" s="51"/>
      <c r="B238" s="51" t="s">
        <v>393</v>
      </c>
      <c r="C238" s="221" t="s">
        <v>535</v>
      </c>
      <c r="D238" s="52" t="s">
        <v>28</v>
      </c>
      <c r="E238" s="228">
        <v>43791</v>
      </c>
      <c r="F238" s="228" t="s">
        <v>61</v>
      </c>
      <c r="G238" s="52" t="s">
        <v>536</v>
      </c>
      <c r="H238" s="52" t="s">
        <v>537</v>
      </c>
      <c r="I238" s="52"/>
      <c r="J238" s="52" t="str">
        <f>IF(ISBLANK(B238),"",VLOOKUP(B238,Permits!$F$2:$O$127,10,FALSE))</f>
        <v>GA04T 4791</v>
      </c>
      <c r="K238" s="53" t="s">
        <v>16</v>
      </c>
      <c r="L238" s="51">
        <v>28</v>
      </c>
      <c r="M238" s="60">
        <v>11</v>
      </c>
      <c r="N238" s="55" t="s">
        <v>538</v>
      </c>
      <c r="O238" s="55"/>
      <c r="P238" s="55"/>
      <c r="Q238" s="55"/>
      <c r="R238" s="55"/>
      <c r="S238" s="55" t="s">
        <v>460</v>
      </c>
      <c r="T238" s="193" t="str">
        <f>_xlfn.IFNA(VLOOKUP(N238,Code2Loc,2,FALSE)
&amp; IF( OR( ISNA(O238), LEN(O238)=0), "",  "-" &amp; VLOOKUP(O238,Code2Loc,2,FALSE))
&amp; IF( OR( ISNA(P238), LEN(P238)=0), "",  "-" &amp; VLOOKUP(P238,Code2Loc,2,FALSE))
&amp; IF( OR( ISNA(Q238), LEN(Q238)=0), "",  "-" &amp; VLOOKUP(Q238,Code2Loc,2,FALSE))
&amp; IF( OR( ISNA(R238), LEN(R238)=0), "",  "-" &amp; VLOOKUP(R238,Code2Loc,2,FALSE))
&amp; IF( OR( ISNA(S238), LEN(S238)=0), "",  "-" &amp; VLOOKUP(S238,Code2Loc,2,FALSE)),"")</f>
        <v/>
      </c>
      <c r="U238" s="56">
        <v>0.25694444444444448</v>
      </c>
      <c r="V238" s="57"/>
      <c r="W238" s="57"/>
      <c r="X238" s="57"/>
      <c r="Y238" s="57"/>
      <c r="Z238" s="58" t="str">
        <f>IF(ISBLANK($U238), "", _xlfn.IFNA($U238 + _xlfn.IFNA( VLOOKUP($N238 &amp; IF(ISBLANK($O238),"", "-" &amp; $O238) &amp; IF(ISBLANK($P238),"", "-" &amp; $P238) &amp; IF(ISBLANK($Q238),"", "-" &amp; $Q238) &amp; IF(ISBLANK($R238),"", "-" &amp; $R238) &amp; IF(ISBLANK($S238),"", "-" &amp; $S238),TravelTime,8,FALSE), VLOOKUP($S238 &amp; IF(ISBLANK($R238),"", "-" &amp; $R238) &amp; IF(ISBLANK($Q238),"", "-" &amp; $Q238) &amp; IF(ISBLANK($P238),"", "-" &amp; $P238) &amp; IF(ISBLANK($O238),"", "-" &amp; $O238) &amp; IF(ISBLANK($N238),"", "-" &amp; $N238),TravelTime,8,FALSE)) / 1440, ""))</f>
        <v/>
      </c>
      <c r="AA238" s="59"/>
      <c r="AB238" s="52" t="str">
        <f>IF(AND(LEN(J238)&lt;&gt;0,LEN(B238)&lt;&gt;0),J238,#REF!)</f>
        <v>GA04T 4791</v>
      </c>
      <c r="AC238" s="59"/>
      <c r="AD238" s="196"/>
      <c r="AE238" s="59"/>
      <c r="AF238" s="59"/>
      <c r="AG238" s="59"/>
      <c r="AH238" s="59"/>
      <c r="AI238" s="59"/>
      <c r="AJ238" s="59"/>
    </row>
    <row r="239" spans="1:36" ht="14.25" customHeight="1">
      <c r="A239" s="51"/>
      <c r="B239" s="51"/>
      <c r="C239" s="221"/>
      <c r="D239" s="52"/>
      <c r="E239" s="228"/>
      <c r="F239" s="228"/>
      <c r="G239" s="52"/>
      <c r="H239" s="52"/>
      <c r="I239" s="52"/>
      <c r="J239" s="52"/>
      <c r="K239" s="53"/>
      <c r="L239" s="51"/>
      <c r="M239" s="60"/>
      <c r="N239" s="55" t="s">
        <v>460</v>
      </c>
      <c r="O239" s="55"/>
      <c r="P239" s="55"/>
      <c r="Q239" s="55"/>
      <c r="R239" s="55"/>
      <c r="S239" s="55" t="s">
        <v>459</v>
      </c>
      <c r="T239" s="193" t="str">
        <f>_xlfn.IFNA(VLOOKUP(N239,Code2Loc,2,FALSE)
&amp; IF( OR( ISNA(O239), LEN(O239)=0), "",  "-" &amp; VLOOKUP(O239,Code2Loc,2,FALSE))
&amp; IF( OR( ISNA(P239), LEN(P239)=0), "",  "-" &amp; VLOOKUP(P239,Code2Loc,2,FALSE))
&amp; IF( OR( ISNA(Q239), LEN(Q239)=0), "",  "-" &amp; VLOOKUP(Q239,Code2Loc,2,FALSE))
&amp; IF( OR( ISNA(R239), LEN(R239)=0), "",  "-" &amp; VLOOKUP(R239,Code2Loc,2,FALSE))
&amp; IF( OR( ISNA(S239), LEN(S239)=0), "",  "-" &amp; VLOOKUP(S239,Code2Loc,2,FALSE)),"")</f>
        <v/>
      </c>
      <c r="U239" s="56">
        <v>0.27430555555555558</v>
      </c>
      <c r="V239" s="57"/>
      <c r="W239" s="57"/>
      <c r="X239" s="57"/>
      <c r="Y239" s="57"/>
      <c r="Z239" s="58" t="str">
        <f>IF(ISBLANK($U239), "", _xlfn.IFNA($U239 + _xlfn.IFNA( VLOOKUP($N239 &amp; IF(ISBLANK($O239),"", "-" &amp; $O239) &amp; IF(ISBLANK($P239),"", "-" &amp; $P239) &amp; IF(ISBLANK($Q239),"", "-" &amp; $Q239) &amp; IF(ISBLANK($R239),"", "-" &amp; $R239) &amp; IF(ISBLANK($S239),"", "-" &amp; $S239),TravelTime,8,FALSE), VLOOKUP($S239 &amp; IF(ISBLANK($R239),"", "-" &amp; $R239) &amp; IF(ISBLANK($Q239),"", "-" &amp; $Q239) &amp; IF(ISBLANK($P239),"", "-" &amp; $P239) &amp; IF(ISBLANK($O239),"", "-" &amp; $O239) &amp; IF(ISBLANK($N239),"", "-" &amp; $N239),TravelTime,8,FALSE)) / 1440, ""))</f>
        <v/>
      </c>
      <c r="AA239" s="59"/>
      <c r="AB239" s="52" t="str">
        <f>IF(AND(LEN(J238)&lt;&gt;0,LEN(B238)&lt;&gt;0),J238,#REF!)</f>
        <v>GA04T 4791</v>
      </c>
      <c r="AC239" s="59"/>
      <c r="AD239" s="196"/>
      <c r="AE239" s="59"/>
      <c r="AF239" s="59"/>
      <c r="AG239" s="59"/>
      <c r="AH239" s="59"/>
      <c r="AI239" s="59"/>
      <c r="AJ239" s="59"/>
    </row>
    <row r="240" spans="1:36" ht="14.25" customHeight="1">
      <c r="A240" s="51"/>
      <c r="B240" s="51"/>
      <c r="C240" s="221"/>
      <c r="D240" s="52"/>
      <c r="E240" s="228"/>
      <c r="F240" s="228"/>
      <c r="G240" s="52"/>
      <c r="H240" s="52"/>
      <c r="I240" s="52"/>
      <c r="J240" s="52"/>
      <c r="K240" s="53"/>
      <c r="L240" s="51"/>
      <c r="M240" s="60"/>
      <c r="N240" s="55" t="s">
        <v>459</v>
      </c>
      <c r="O240" s="55"/>
      <c r="P240" s="55"/>
      <c r="Q240" s="55"/>
      <c r="R240" s="55"/>
      <c r="S240" s="55" t="s">
        <v>460</v>
      </c>
      <c r="T240" s="193" t="str">
        <f>_xlfn.IFNA(VLOOKUP(N240,Code2Loc,2,FALSE)
&amp; IF( OR( ISNA(O240), LEN(O240)=0), "",  "-" &amp; VLOOKUP(O240,Code2Loc,2,FALSE))
&amp; IF( OR( ISNA(P240), LEN(P240)=0), "",  "-" &amp; VLOOKUP(P240,Code2Loc,2,FALSE))
&amp; IF( OR( ISNA(Q240), LEN(Q240)=0), "",  "-" &amp; VLOOKUP(Q240,Code2Loc,2,FALSE))
&amp; IF( OR( ISNA(R240), LEN(R240)=0), "",  "-" &amp; VLOOKUP(R240,Code2Loc,2,FALSE))
&amp; IF( OR( ISNA(S240), LEN(S240)=0), "",  "-" &amp; VLOOKUP(S240,Code2Loc,2,FALSE)),"")</f>
        <v/>
      </c>
      <c r="U240" s="56">
        <v>0.3576388888888889</v>
      </c>
      <c r="V240" s="57"/>
      <c r="W240" s="57"/>
      <c r="X240" s="57"/>
      <c r="Y240" s="57"/>
      <c r="Z240" s="58" t="str">
        <f>IF(ISBLANK($U240), "", _xlfn.IFNA($U240 + _xlfn.IFNA( VLOOKUP($N240 &amp; IF(ISBLANK($O240),"", "-" &amp; $O240) &amp; IF(ISBLANK($P240),"", "-" &amp; $P240) &amp; IF(ISBLANK($Q240),"", "-" &amp; $Q240) &amp; IF(ISBLANK($R240),"", "-" &amp; $R240) &amp; IF(ISBLANK($S240),"", "-" &amp; $S240),TravelTime,8,FALSE), VLOOKUP($S240 &amp; IF(ISBLANK($R240),"", "-" &amp; $R240) &amp; IF(ISBLANK($Q240),"", "-" &amp; $Q240) &amp; IF(ISBLANK($P240),"", "-" &amp; $P240) &amp; IF(ISBLANK($O240),"", "-" &amp; $O240) &amp; IF(ISBLANK($N240),"", "-" &amp; $N240),TravelTime,8,FALSE)) / 1440, ""))</f>
        <v/>
      </c>
      <c r="AA240" s="59"/>
      <c r="AB240" s="52" t="str">
        <f t="shared" ref="AB240:AB241" si="22">IF(AND(LEN(J237)&lt;&gt;0,LEN(B237)&lt;&gt;0),AB238,#REF!)</f>
        <v>GA04T 4791</v>
      </c>
      <c r="AC240" s="59"/>
      <c r="AD240" s="196"/>
      <c r="AE240" s="59"/>
      <c r="AF240" s="59"/>
      <c r="AG240" s="59"/>
      <c r="AH240" s="59"/>
      <c r="AI240" s="59"/>
      <c r="AJ240" s="59"/>
    </row>
    <row r="241" spans="1:36" ht="14.25" customHeight="1">
      <c r="A241" s="51"/>
      <c r="B241" s="51"/>
      <c r="C241" s="221"/>
      <c r="D241" s="52"/>
      <c r="E241" s="228"/>
      <c r="F241" s="228"/>
      <c r="G241" s="52"/>
      <c r="H241" s="52"/>
      <c r="I241" s="52"/>
      <c r="J241" s="52"/>
      <c r="K241" s="53"/>
      <c r="L241" s="51"/>
      <c r="M241" s="60"/>
      <c r="N241" s="55" t="s">
        <v>460</v>
      </c>
      <c r="O241" s="55"/>
      <c r="P241" s="55"/>
      <c r="Q241" s="55"/>
      <c r="R241" s="55"/>
      <c r="S241" s="55" t="s">
        <v>538</v>
      </c>
      <c r="T241" s="193" t="str">
        <f>_xlfn.IFNA(VLOOKUP(N241,Code2Loc,2,FALSE)
&amp; IF( OR( ISNA(O241), LEN(O241)=0), "",  "-" &amp; VLOOKUP(O241,Code2Loc,2,FALSE))
&amp; IF( OR( ISNA(P241), LEN(P241)=0), "",  "-" &amp; VLOOKUP(P241,Code2Loc,2,FALSE))
&amp; IF( OR( ISNA(Q241), LEN(Q241)=0), "",  "-" &amp; VLOOKUP(Q241,Code2Loc,2,FALSE))
&amp; IF( OR( ISNA(R241), LEN(R241)=0), "",  "-" &amp; VLOOKUP(R241,Code2Loc,2,FALSE))
&amp; IF( OR( ISNA(S241), LEN(S241)=0), "",  "-" &amp; VLOOKUP(S241,Code2Loc,2,FALSE)),"")</f>
        <v/>
      </c>
      <c r="U241" s="56">
        <v>0.46180555555555558</v>
      </c>
      <c r="V241" s="57"/>
      <c r="W241" s="57"/>
      <c r="X241" s="57"/>
      <c r="Y241" s="57"/>
      <c r="Z241" s="58" t="str">
        <f>IF(ISBLANK($U241), "", _xlfn.IFNA($U241 + _xlfn.IFNA( VLOOKUP($N241 &amp; IF(ISBLANK($O241),"", "-" &amp; $O241) &amp; IF(ISBLANK($P241),"", "-" &amp; $P241) &amp; IF(ISBLANK($Q241),"", "-" &amp; $Q241) &amp; IF(ISBLANK($R241),"", "-" &amp; $R241) &amp; IF(ISBLANK($S241),"", "-" &amp; $S241),TravelTime,8,FALSE), VLOOKUP($S241 &amp; IF(ISBLANK($R241),"", "-" &amp; $R241) &amp; IF(ISBLANK($Q241),"", "-" &amp; $Q241) &amp; IF(ISBLANK($P241),"", "-" &amp; $P241) &amp; IF(ISBLANK($O241),"", "-" &amp; $O241) &amp; IF(ISBLANK($N241),"", "-" &amp; $N241),TravelTime,8,FALSE)) / 1440, ""))</f>
        <v/>
      </c>
      <c r="AA241" s="59"/>
      <c r="AB241" s="52" t="str">
        <f t="shared" si="22"/>
        <v>GA04T 4791</v>
      </c>
      <c r="AC241" s="59"/>
      <c r="AD241" s="196"/>
      <c r="AE241" s="59"/>
      <c r="AF241" s="59"/>
      <c r="AG241" s="59"/>
      <c r="AH241" s="59"/>
      <c r="AI241" s="59"/>
      <c r="AJ241" s="59"/>
    </row>
    <row r="242" spans="1:36" ht="14.25" customHeight="1">
      <c r="A242" s="51"/>
      <c r="B242" s="51"/>
      <c r="C242" s="221"/>
      <c r="D242" s="52"/>
      <c r="E242" s="228"/>
      <c r="F242" s="228"/>
      <c r="G242" s="52"/>
      <c r="H242" s="52"/>
      <c r="I242" s="52"/>
      <c r="J242" s="52"/>
      <c r="K242" s="53"/>
      <c r="L242" s="51"/>
      <c r="M242" s="60"/>
      <c r="N242" s="55" t="s">
        <v>538</v>
      </c>
      <c r="O242" s="55"/>
      <c r="P242" s="55"/>
      <c r="Q242" s="55"/>
      <c r="R242" s="55"/>
      <c r="S242" s="55" t="s">
        <v>460</v>
      </c>
      <c r="T242" s="193" t="str">
        <f>_xlfn.IFNA(VLOOKUP(N242,Code2Loc,2,FALSE)
&amp; IF( OR( ISNA(O242), LEN(O242)=0), "",  "-" &amp; VLOOKUP(O242,Code2Loc,2,FALSE))
&amp; IF( OR( ISNA(P242), LEN(P242)=0), "",  "-" &amp; VLOOKUP(P242,Code2Loc,2,FALSE))
&amp; IF( OR( ISNA(Q242), LEN(Q242)=0), "",  "-" &amp; VLOOKUP(Q242,Code2Loc,2,FALSE))
&amp; IF( OR( ISNA(R242), LEN(R242)=0), "",  "-" &amp; VLOOKUP(R242,Code2Loc,2,FALSE))
&amp; IF( OR( ISNA(S242), LEN(S242)=0), "",  "-" &amp; VLOOKUP(S242,Code2Loc,2,FALSE)),"")</f>
        <v/>
      </c>
      <c r="U242" s="56">
        <v>0.4826388888888889</v>
      </c>
      <c r="V242" s="57"/>
      <c r="W242" s="57"/>
      <c r="X242" s="57"/>
      <c r="Y242" s="57"/>
      <c r="Z242" s="58" t="str">
        <f>IF(ISBLANK($U242), "", _xlfn.IFNA($U242 + _xlfn.IFNA( VLOOKUP($N242 &amp; IF(ISBLANK($O242),"", "-" &amp; $O242) &amp; IF(ISBLANK($P242),"", "-" &amp; $P242) &amp; IF(ISBLANK($Q242),"", "-" &amp; $Q242) &amp; IF(ISBLANK($R242),"", "-" &amp; $R242) &amp; IF(ISBLANK($S242),"", "-" &amp; $S242),TravelTime,8,FALSE), VLOOKUP($S242 &amp; IF(ISBLANK($R242),"", "-" &amp; $R242) &amp; IF(ISBLANK($Q242),"", "-" &amp; $Q242) &amp; IF(ISBLANK($P242),"", "-" &amp; $P242) &amp; IF(ISBLANK($O242),"", "-" &amp; $O242) &amp; IF(ISBLANK($N242),"", "-" &amp; $N242),TravelTime,8,FALSE)) / 1440, ""))</f>
        <v/>
      </c>
      <c r="AA242" s="59"/>
      <c r="AB242" s="52" t="str">
        <f>IF(AND(LEN(J238)&lt;&gt;0,LEN(B238)&lt;&gt;0),AB238,#REF!)</f>
        <v>GA04T 4791</v>
      </c>
      <c r="AC242" s="59"/>
      <c r="AD242" s="196"/>
      <c r="AE242" s="59"/>
      <c r="AF242" s="59"/>
      <c r="AG242" s="59"/>
      <c r="AH242" s="59"/>
      <c r="AI242" s="59"/>
      <c r="AJ242" s="59"/>
    </row>
    <row r="243" spans="1:36" ht="14.25" customHeight="1">
      <c r="A243" s="51"/>
      <c r="B243" s="51"/>
      <c r="C243" s="221"/>
      <c r="D243" s="52"/>
      <c r="E243" s="228"/>
      <c r="F243" s="228"/>
      <c r="G243" s="52"/>
      <c r="H243" s="52"/>
      <c r="I243" s="52"/>
      <c r="J243" s="52"/>
      <c r="K243" s="53"/>
      <c r="L243" s="51"/>
      <c r="M243" s="60"/>
      <c r="N243" s="55" t="s">
        <v>460</v>
      </c>
      <c r="O243" s="55"/>
      <c r="P243" s="55"/>
      <c r="Q243" s="55"/>
      <c r="R243" s="55"/>
      <c r="S243" s="55" t="s">
        <v>459</v>
      </c>
      <c r="T243" s="193" t="str">
        <f>_xlfn.IFNA(VLOOKUP(N243,Code2Loc,2,FALSE)
&amp; IF( OR( ISNA(O243), LEN(O243)=0), "",  "-" &amp; VLOOKUP(O243,Code2Loc,2,FALSE))
&amp; IF( OR( ISNA(P243), LEN(P243)=0), "",  "-" &amp; VLOOKUP(P243,Code2Loc,2,FALSE))
&amp; IF( OR( ISNA(Q243), LEN(Q243)=0), "",  "-" &amp; VLOOKUP(Q243,Code2Loc,2,FALSE))
&amp; IF( OR( ISNA(R243), LEN(R243)=0), "",  "-" &amp; VLOOKUP(R243,Code2Loc,2,FALSE))
&amp; IF( OR( ISNA(S243), LEN(S243)=0), "",  "-" &amp; VLOOKUP(S243,Code2Loc,2,FALSE)),"")</f>
        <v/>
      </c>
      <c r="U243" s="56">
        <v>0.50347222222222221</v>
      </c>
      <c r="V243" s="57"/>
      <c r="W243" s="57"/>
      <c r="X243" s="57"/>
      <c r="Y243" s="57"/>
      <c r="Z243" s="58" t="str">
        <f>IF(ISBLANK($U243), "", _xlfn.IFNA($U243 + _xlfn.IFNA( VLOOKUP($N243 &amp; IF(ISBLANK($O243),"", "-" &amp; $O243) &amp; IF(ISBLANK($P243),"", "-" &amp; $P243) &amp; IF(ISBLANK($Q243),"", "-" &amp; $Q243) &amp; IF(ISBLANK($R243),"", "-" &amp; $R243) &amp; IF(ISBLANK($S243),"", "-" &amp; $S243),TravelTime,8,FALSE), VLOOKUP($S243 &amp; IF(ISBLANK($R243),"", "-" &amp; $R243) &amp; IF(ISBLANK($Q243),"", "-" &amp; $Q243) &amp; IF(ISBLANK($P243),"", "-" &amp; $P243) &amp; IF(ISBLANK($O243),"", "-" &amp; $O243) &amp; IF(ISBLANK($N243),"", "-" &amp; $N243),TravelTime,8,FALSE)) / 1440, ""))</f>
        <v/>
      </c>
      <c r="AA243" s="59"/>
      <c r="AB243" s="52" t="str">
        <f>IF(AND(LEN(J238)&lt;&gt;0,LEN(B238)&lt;&gt;0),AB238,#REF!)</f>
        <v>GA04T 4791</v>
      </c>
      <c r="AC243" s="59"/>
      <c r="AD243" s="196"/>
      <c r="AE243" s="59"/>
      <c r="AF243" s="59"/>
      <c r="AG243" s="59"/>
      <c r="AH243" s="59"/>
      <c r="AI243" s="59"/>
      <c r="AJ243" s="59"/>
    </row>
    <row r="244" spans="1:36" ht="14.25" customHeight="1">
      <c r="A244" s="51"/>
      <c r="B244" s="51"/>
      <c r="C244" s="221"/>
      <c r="D244" s="52"/>
      <c r="E244" s="228"/>
      <c r="F244" s="228"/>
      <c r="G244" s="52"/>
      <c r="H244" s="52"/>
      <c r="I244" s="52"/>
      <c r="J244" s="52"/>
      <c r="K244" s="53"/>
      <c r="L244" s="51"/>
      <c r="M244" s="60"/>
      <c r="N244" s="55" t="s">
        <v>459</v>
      </c>
      <c r="O244" s="55"/>
      <c r="P244" s="55"/>
      <c r="Q244" s="55"/>
      <c r="R244" s="55"/>
      <c r="S244" s="55" t="s">
        <v>460</v>
      </c>
      <c r="T244" s="193" t="str">
        <f>_xlfn.IFNA(VLOOKUP(N244,Code2Loc,2,FALSE)
&amp; IF( OR( ISNA(O244), LEN(O244)=0), "",  "-" &amp; VLOOKUP(O244,Code2Loc,2,FALSE))
&amp; IF( OR( ISNA(P244), LEN(P244)=0), "",  "-" &amp; VLOOKUP(P244,Code2Loc,2,FALSE))
&amp; IF( OR( ISNA(Q244), LEN(Q244)=0), "",  "-" &amp; VLOOKUP(Q244,Code2Loc,2,FALSE))
&amp; IF( OR( ISNA(R244), LEN(R244)=0), "",  "-" &amp; VLOOKUP(R244,Code2Loc,2,FALSE))
&amp; IF( OR( ISNA(S244), LEN(S244)=0), "",  "-" &amp; VLOOKUP(S244,Code2Loc,2,FALSE)),"")</f>
        <v/>
      </c>
      <c r="U244" s="56">
        <v>0.61458333333333337</v>
      </c>
      <c r="V244" s="57"/>
      <c r="W244" s="57"/>
      <c r="X244" s="57"/>
      <c r="Y244" s="57"/>
      <c r="Z244" s="58" t="str">
        <f>IF(ISBLANK($U244), "", _xlfn.IFNA($U244 + _xlfn.IFNA( VLOOKUP($N244 &amp; IF(ISBLANK($O244),"", "-" &amp; $O244) &amp; IF(ISBLANK($P244),"", "-" &amp; $P244) &amp; IF(ISBLANK($Q244),"", "-" &amp; $Q244) &amp; IF(ISBLANK($R244),"", "-" &amp; $R244) &amp; IF(ISBLANK($S244),"", "-" &amp; $S244),TravelTime,8,FALSE), VLOOKUP($S244 &amp; IF(ISBLANK($R244),"", "-" &amp; $R244) &amp; IF(ISBLANK($Q244),"", "-" &amp; $Q244) &amp; IF(ISBLANK($P244),"", "-" &amp; $P244) &amp; IF(ISBLANK($O244),"", "-" &amp; $O244) &amp; IF(ISBLANK($N244),"", "-" &amp; $N244),TravelTime,8,FALSE)) / 1440, ""))</f>
        <v/>
      </c>
      <c r="AA244" s="59"/>
      <c r="AB244" s="52" t="str">
        <f>IF(AND(LEN(J238)&lt;&gt;0,LEN(B238)&lt;&gt;0),AB238,#REF!)</f>
        <v>GA04T 4791</v>
      </c>
      <c r="AC244" s="59"/>
      <c r="AD244" s="196"/>
      <c r="AE244" s="59"/>
      <c r="AF244" s="59"/>
      <c r="AG244" s="59"/>
      <c r="AH244" s="59"/>
      <c r="AI244" s="59"/>
      <c r="AJ244" s="59"/>
    </row>
    <row r="245" spans="1:36" ht="14.25" customHeight="1">
      <c r="A245" s="51"/>
      <c r="B245" s="51"/>
      <c r="C245" s="221"/>
      <c r="D245" s="52"/>
      <c r="E245" s="228"/>
      <c r="F245" s="228"/>
      <c r="G245" s="52"/>
      <c r="H245" s="52"/>
      <c r="I245" s="52"/>
      <c r="J245" s="52"/>
      <c r="K245" s="53"/>
      <c r="L245" s="51"/>
      <c r="M245" s="60"/>
      <c r="N245" s="55" t="s">
        <v>460</v>
      </c>
      <c r="O245" s="55"/>
      <c r="P245" s="55"/>
      <c r="Q245" s="55"/>
      <c r="R245" s="55"/>
      <c r="S245" s="55" t="s">
        <v>538</v>
      </c>
      <c r="T245" s="193" t="str">
        <f>_xlfn.IFNA(VLOOKUP(N245,Code2Loc,2,FALSE)
&amp; IF( OR( ISNA(O245), LEN(O245)=0), "",  "-" &amp; VLOOKUP(O245,Code2Loc,2,FALSE))
&amp; IF( OR( ISNA(P245), LEN(P245)=0), "",  "-" &amp; VLOOKUP(P245,Code2Loc,2,FALSE))
&amp; IF( OR( ISNA(Q245), LEN(Q245)=0), "",  "-" &amp; VLOOKUP(Q245,Code2Loc,2,FALSE))
&amp; IF( OR( ISNA(R245), LEN(R245)=0), "",  "-" &amp; VLOOKUP(R245,Code2Loc,2,FALSE))
&amp; IF( OR( ISNA(S245), LEN(S245)=0), "",  "-" &amp; VLOOKUP(S245,Code2Loc,2,FALSE)),"")</f>
        <v/>
      </c>
      <c r="U245" s="56">
        <v>0.71180555555555558</v>
      </c>
      <c r="V245" s="57"/>
      <c r="W245" s="57"/>
      <c r="X245" s="57"/>
      <c r="Y245" s="57"/>
      <c r="Z245" s="58" t="str">
        <f>IF(ISBLANK($U245), "", _xlfn.IFNA($U245 + _xlfn.IFNA( VLOOKUP($N245 &amp; IF(ISBLANK($O245),"", "-" &amp; $O245) &amp; IF(ISBLANK($P245),"", "-" &amp; $P245) &amp; IF(ISBLANK($Q245),"", "-" &amp; $Q245) &amp; IF(ISBLANK($R245),"", "-" &amp; $R245) &amp; IF(ISBLANK($S245),"", "-" &amp; $S245),TravelTime,8,FALSE), VLOOKUP($S245 &amp; IF(ISBLANK($R245),"", "-" &amp; $R245) &amp; IF(ISBLANK($Q245),"", "-" &amp; $Q245) &amp; IF(ISBLANK($P245),"", "-" &amp; $P245) &amp; IF(ISBLANK($O245),"", "-" &amp; $O245) &amp; IF(ISBLANK($N245),"", "-" &amp; $N245),TravelTime,8,FALSE)) / 1440, ""))</f>
        <v/>
      </c>
      <c r="AA245" s="59"/>
      <c r="AB245" s="52" t="str">
        <f>IF(AND(LEN(J238)&lt;&gt;0,LEN(B238)&lt;&gt;0),AB238,#REF!)</f>
        <v>GA04T 4791</v>
      </c>
      <c r="AC245" s="59"/>
      <c r="AD245" s="196"/>
      <c r="AE245" s="59"/>
      <c r="AF245" s="59"/>
      <c r="AG245" s="59"/>
      <c r="AH245" s="59"/>
      <c r="AI245" s="59"/>
      <c r="AJ245" s="59"/>
    </row>
    <row r="246" spans="1:36" ht="14.25" customHeight="1">
      <c r="A246" s="51"/>
      <c r="B246" s="51" t="s">
        <v>387</v>
      </c>
      <c r="C246" s="221" t="s">
        <v>539</v>
      </c>
      <c r="D246" s="52" t="s">
        <v>28</v>
      </c>
      <c r="E246" s="228">
        <v>43371</v>
      </c>
      <c r="F246" s="228">
        <v>45196</v>
      </c>
      <c r="G246" s="52" t="s">
        <v>540</v>
      </c>
      <c r="H246" s="52" t="s">
        <v>541</v>
      </c>
      <c r="I246" s="52"/>
      <c r="J246" s="52" t="str">
        <f>IF(ISBLANK(B246),"",VLOOKUP(B246,Permits!$F$2:$O$127,10,FALSE))</f>
        <v>GA04T 4300</v>
      </c>
      <c r="K246" s="53" t="s">
        <v>16</v>
      </c>
      <c r="L246" s="51">
        <v>31</v>
      </c>
      <c r="M246" s="60">
        <v>12</v>
      </c>
      <c r="N246" s="55" t="s">
        <v>542</v>
      </c>
      <c r="O246" s="55"/>
      <c r="P246" s="55"/>
      <c r="Q246" s="55"/>
      <c r="R246" s="55"/>
      <c r="S246" s="72" t="s">
        <v>460</v>
      </c>
      <c r="T246" s="193" t="str">
        <f>_xlfn.IFNA(VLOOKUP(N246,Code2Loc,2,FALSE)
&amp; IF( OR( ISNA(O246), LEN(O246)=0), "",  "-" &amp; VLOOKUP(O246,Code2Loc,2,FALSE))
&amp; IF( OR( ISNA(P246), LEN(P246)=0), "",  "-" &amp; VLOOKUP(P246,Code2Loc,2,FALSE))
&amp; IF( OR( ISNA(Q246), LEN(Q246)=0), "",  "-" &amp; VLOOKUP(Q246,Code2Loc,2,FALSE))
&amp; IF( OR( ISNA(R246), LEN(R246)=0), "",  "-" &amp; VLOOKUP(R246,Code2Loc,2,FALSE))
&amp; IF( OR( ISNA(S246), LEN(S246)=0), "",  "-" &amp; VLOOKUP(S246,Code2Loc,2,FALSE)),"")</f>
        <v/>
      </c>
      <c r="U246" s="56">
        <v>0.28125</v>
      </c>
      <c r="V246" s="57"/>
      <c r="W246" s="57"/>
      <c r="X246" s="57"/>
      <c r="Y246" s="57"/>
      <c r="Z246" s="58" t="str">
        <f>IF(ISBLANK($U246), "", _xlfn.IFNA($U246 + _xlfn.IFNA( VLOOKUP($N246 &amp; IF(ISBLANK($O246),"", "-" &amp; $O246) &amp; IF(ISBLANK($P246),"", "-" &amp; $P246) &amp; IF(ISBLANK($Q246),"", "-" &amp; $Q246) &amp; IF(ISBLANK($R246),"", "-" &amp; $R246) &amp; IF(ISBLANK($S246),"", "-" &amp; $S246),TravelTime,8,FALSE), VLOOKUP($S246 &amp; IF(ISBLANK($R246),"", "-" &amp; $R246) &amp; IF(ISBLANK($Q246),"", "-" &amp; $Q246) &amp; IF(ISBLANK($P246),"", "-" &amp; $P246) &amp; IF(ISBLANK($O246),"", "-" &amp; $O246) &amp; IF(ISBLANK($N246),"", "-" &amp; $N246),TravelTime,8,FALSE)) / 1440, ""))</f>
        <v/>
      </c>
      <c r="AA246" s="59"/>
      <c r="AB246" s="52" t="str">
        <f>IF(AND(LEN(J246)&lt;&gt;0,LEN(B246)&lt;&gt;0),J246,AB246)</f>
        <v>GA04T 4300</v>
      </c>
      <c r="AC246" s="59"/>
      <c r="AD246" s="196"/>
      <c r="AE246" s="59"/>
      <c r="AF246" s="59"/>
      <c r="AG246" s="59"/>
      <c r="AH246" s="59"/>
      <c r="AI246" s="59"/>
      <c r="AJ246" s="59"/>
    </row>
    <row r="247" spans="1:36" ht="14.25" customHeight="1">
      <c r="A247" s="51"/>
      <c r="B247" s="51"/>
      <c r="C247" s="220"/>
      <c r="D247" s="62"/>
      <c r="E247" s="229"/>
      <c r="F247" s="229"/>
      <c r="G247" s="63"/>
      <c r="H247" s="63"/>
      <c r="I247" s="59"/>
      <c r="J247" s="59"/>
      <c r="K247" s="59"/>
      <c r="L247" s="71"/>
      <c r="M247" s="71"/>
      <c r="N247" s="72" t="s">
        <v>460</v>
      </c>
      <c r="O247" s="55"/>
      <c r="P247" s="55"/>
      <c r="Q247" s="55"/>
      <c r="R247" s="55"/>
      <c r="S247" s="55" t="s">
        <v>446</v>
      </c>
      <c r="T247" s="193" t="str">
        <f>_xlfn.IFNA(VLOOKUP(N247,Code2Loc,2,FALSE)
&amp; IF( OR( ISNA(O247), LEN(O247)=0), "",  "-" &amp; VLOOKUP(O247,Code2Loc,2,FALSE))
&amp; IF( OR( ISNA(P247), LEN(P247)=0), "",  "-" &amp; VLOOKUP(P247,Code2Loc,2,FALSE))
&amp; IF( OR( ISNA(Q247), LEN(Q247)=0), "",  "-" &amp; VLOOKUP(Q247,Code2Loc,2,FALSE))
&amp; IF( OR( ISNA(R247), LEN(R247)=0), "",  "-" &amp; VLOOKUP(R247,Code2Loc,2,FALSE))
&amp; IF( OR( ISNA(S247), LEN(S247)=0), "",  "-" &amp; VLOOKUP(S247,Code2Loc,2,FALSE)),"")</f>
        <v/>
      </c>
      <c r="U247" s="56">
        <v>0.34027777777777773</v>
      </c>
      <c r="V247" s="57"/>
      <c r="W247" s="57"/>
      <c r="X247" s="57"/>
      <c r="Y247" s="57"/>
      <c r="Z247" s="58" t="str">
        <f>IF(ISBLANK($U247), "", _xlfn.IFNA($U247 + _xlfn.IFNA( VLOOKUP($N247 &amp; IF(ISBLANK($O247),"", "-" &amp; $O247) &amp; IF(ISBLANK($P247),"", "-" &amp; $P247) &amp; IF(ISBLANK($Q247),"", "-" &amp; $Q247) &amp; IF(ISBLANK($R247),"", "-" &amp; $R247) &amp; IF(ISBLANK($S247),"", "-" &amp; $S247),TravelTime,8,FALSE), VLOOKUP($S247 &amp; IF(ISBLANK($R247),"", "-" &amp; $R247) &amp; IF(ISBLANK($Q247),"", "-" &amp; $Q247) &amp; IF(ISBLANK($P247),"", "-" &amp; $P247) &amp; IF(ISBLANK($O247),"", "-" &amp; $O247) &amp; IF(ISBLANK($N247),"", "-" &amp; $N247),TravelTime,8,FALSE)) / 1440, ""))</f>
        <v/>
      </c>
      <c r="AA247" s="59"/>
      <c r="AB247" s="52" t="str">
        <f t="shared" ref="AB247:AB251" si="23">IF(AND(LEN(J247)&lt;&gt;0,LEN(B247)&lt;&gt;0),J247,AB246)</f>
        <v>GA04T 4300</v>
      </c>
      <c r="AC247" s="59"/>
      <c r="AD247" s="196"/>
      <c r="AE247" s="59"/>
      <c r="AF247" s="59"/>
      <c r="AG247" s="59"/>
      <c r="AH247" s="59"/>
      <c r="AI247" s="59"/>
      <c r="AJ247" s="59"/>
    </row>
    <row r="248" spans="1:36" ht="14.25" customHeight="1">
      <c r="A248" s="59"/>
      <c r="B248" s="59"/>
      <c r="C248" s="220"/>
      <c r="D248" s="62"/>
      <c r="E248" s="229"/>
      <c r="F248" s="229"/>
      <c r="G248" s="63"/>
      <c r="H248" s="63"/>
      <c r="I248" s="59"/>
      <c r="J248" s="59"/>
      <c r="K248" s="59"/>
      <c r="L248" s="71"/>
      <c r="M248" s="71"/>
      <c r="N248" s="55" t="s">
        <v>446</v>
      </c>
      <c r="O248" s="55"/>
      <c r="P248" s="55"/>
      <c r="Q248" s="55"/>
      <c r="R248" s="55"/>
      <c r="S248" s="72" t="s">
        <v>460</v>
      </c>
      <c r="T248" s="193" t="str">
        <f>_xlfn.IFNA(VLOOKUP(N248,Code2Loc,2,FALSE)
&amp; IF( OR( ISNA(O248), LEN(O248)=0), "",  "-" &amp; VLOOKUP(O248,Code2Loc,2,FALSE))
&amp; IF( OR( ISNA(P248), LEN(P248)=0), "",  "-" &amp; VLOOKUP(P248,Code2Loc,2,FALSE))
&amp; IF( OR( ISNA(Q248), LEN(Q248)=0), "",  "-" &amp; VLOOKUP(Q248,Code2Loc,2,FALSE))
&amp; IF( OR( ISNA(R248), LEN(R248)=0), "",  "-" &amp; VLOOKUP(R248,Code2Loc,2,FALSE))
&amp; IF( OR( ISNA(S248), LEN(S248)=0), "",  "-" &amp; VLOOKUP(S248,Code2Loc,2,FALSE)),"")</f>
        <v/>
      </c>
      <c r="U248" s="56">
        <v>0.41319444444444442</v>
      </c>
      <c r="V248" s="57"/>
      <c r="W248" s="57"/>
      <c r="X248" s="57"/>
      <c r="Y248" s="57"/>
      <c r="Z248" s="58" t="str">
        <f>IF(ISBLANK($U248), "", _xlfn.IFNA($U248 + _xlfn.IFNA( VLOOKUP($N248 &amp; IF(ISBLANK($O248),"", "-" &amp; $O248) &amp; IF(ISBLANK($P248),"", "-" &amp; $P248) &amp; IF(ISBLANK($Q248),"", "-" &amp; $Q248) &amp; IF(ISBLANK($R248),"", "-" &amp; $R248) &amp; IF(ISBLANK($S248),"", "-" &amp; $S248),TravelTime,8,FALSE), VLOOKUP($S248 &amp; IF(ISBLANK($R248),"", "-" &amp; $R248) &amp; IF(ISBLANK($Q248),"", "-" &amp; $Q248) &amp; IF(ISBLANK($P248),"", "-" &amp; $P248) &amp; IF(ISBLANK($O248),"", "-" &amp; $O248) &amp; IF(ISBLANK($N248),"", "-" &amp; $N248),TravelTime,8,FALSE)) / 1440, ""))</f>
        <v/>
      </c>
      <c r="AA248" s="59"/>
      <c r="AB248" s="52" t="str">
        <f t="shared" si="23"/>
        <v>GA04T 4300</v>
      </c>
      <c r="AC248" s="59"/>
      <c r="AD248" s="196"/>
      <c r="AE248" s="59"/>
      <c r="AF248" s="59"/>
      <c r="AG248" s="59"/>
      <c r="AH248" s="59"/>
      <c r="AI248" s="59"/>
      <c r="AJ248" s="59"/>
    </row>
    <row r="249" spans="1:36" ht="14.25" customHeight="1">
      <c r="A249" s="51"/>
      <c r="B249" s="51"/>
      <c r="C249" s="220"/>
      <c r="D249" s="62"/>
      <c r="E249" s="229"/>
      <c r="F249" s="229"/>
      <c r="G249" s="63"/>
      <c r="H249" s="63"/>
      <c r="I249" s="59"/>
      <c r="J249" s="59"/>
      <c r="K249" s="59"/>
      <c r="L249" s="71"/>
      <c r="M249" s="71"/>
      <c r="N249" s="72" t="s">
        <v>460</v>
      </c>
      <c r="O249" s="55"/>
      <c r="P249" s="55"/>
      <c r="Q249" s="55"/>
      <c r="R249" s="55"/>
      <c r="S249" s="55" t="s">
        <v>446</v>
      </c>
      <c r="T249" s="193" t="str">
        <f>_xlfn.IFNA(VLOOKUP(N249,Code2Loc,2,FALSE)
&amp; IF( OR( ISNA(O249), LEN(O249)=0), "",  "-" &amp; VLOOKUP(O249,Code2Loc,2,FALSE))
&amp; IF( OR( ISNA(P249), LEN(P249)=0), "",  "-" &amp; VLOOKUP(P249,Code2Loc,2,FALSE))
&amp; IF( OR( ISNA(Q249), LEN(Q249)=0), "",  "-" &amp; VLOOKUP(Q249,Code2Loc,2,FALSE))
&amp; IF( OR( ISNA(R249), LEN(R249)=0), "",  "-" &amp; VLOOKUP(R249,Code2Loc,2,FALSE))
&amp; IF( OR( ISNA(S249), LEN(S249)=0), "",  "-" &amp; VLOOKUP(S249,Code2Loc,2,FALSE)),"")</f>
        <v/>
      </c>
      <c r="U249" s="56">
        <v>0.59027777777777779</v>
      </c>
      <c r="V249" s="57"/>
      <c r="W249" s="57"/>
      <c r="X249" s="57"/>
      <c r="Y249" s="57"/>
      <c r="Z249" s="58" t="str">
        <f>IF(ISBLANK($U249), "", _xlfn.IFNA($U249 + _xlfn.IFNA( VLOOKUP($N249 &amp; IF(ISBLANK($O249),"", "-" &amp; $O249) &amp; IF(ISBLANK($P249),"", "-" &amp; $P249) &amp; IF(ISBLANK($Q249),"", "-" &amp; $Q249) &amp; IF(ISBLANK($R249),"", "-" &amp; $R249) &amp; IF(ISBLANK($S249),"", "-" &amp; $S249),TravelTime,8,FALSE), VLOOKUP($S249 &amp; IF(ISBLANK($R249),"", "-" &amp; $R249) &amp; IF(ISBLANK($Q249),"", "-" &amp; $Q249) &amp; IF(ISBLANK($P249),"", "-" &amp; $P249) &amp; IF(ISBLANK($O249),"", "-" &amp; $O249) &amp; IF(ISBLANK($N249),"", "-" &amp; $N249),TravelTime,8,FALSE)) / 1440, ""))</f>
        <v/>
      </c>
      <c r="AA249" s="59"/>
      <c r="AB249" s="52" t="str">
        <f t="shared" si="23"/>
        <v>GA04T 4300</v>
      </c>
      <c r="AC249" s="59"/>
      <c r="AD249" s="196"/>
      <c r="AE249" s="59"/>
      <c r="AF249" s="59"/>
      <c r="AG249" s="59"/>
      <c r="AH249" s="59"/>
      <c r="AI249" s="59"/>
      <c r="AJ249" s="59"/>
    </row>
    <row r="250" spans="1:36" ht="14.25" customHeight="1">
      <c r="A250" s="51"/>
      <c r="B250" s="51"/>
      <c r="C250" s="220"/>
      <c r="D250" s="62"/>
      <c r="E250" s="229"/>
      <c r="F250" s="229"/>
      <c r="G250" s="63"/>
      <c r="H250" s="63"/>
      <c r="I250" s="59"/>
      <c r="J250" s="59"/>
      <c r="K250" s="59"/>
      <c r="L250" s="71"/>
      <c r="M250" s="71"/>
      <c r="N250" s="55" t="s">
        <v>446</v>
      </c>
      <c r="O250" s="55"/>
      <c r="P250" s="55"/>
      <c r="Q250" s="55"/>
      <c r="R250" s="55"/>
      <c r="S250" s="72" t="s">
        <v>460</v>
      </c>
      <c r="T250" s="193" t="str">
        <f>_xlfn.IFNA(VLOOKUP(N250,Code2Loc,2,FALSE)
&amp; IF( OR( ISNA(O250), LEN(O250)=0), "",  "-" &amp; VLOOKUP(O250,Code2Loc,2,FALSE))
&amp; IF( OR( ISNA(P250), LEN(P250)=0), "",  "-" &amp; VLOOKUP(P250,Code2Loc,2,FALSE))
&amp; IF( OR( ISNA(Q250), LEN(Q250)=0), "",  "-" &amp; VLOOKUP(Q250,Code2Loc,2,FALSE))
&amp; IF( OR( ISNA(R250), LEN(R250)=0), "",  "-" &amp; VLOOKUP(R250,Code2Loc,2,FALSE))
&amp; IF( OR( ISNA(S250), LEN(S250)=0), "",  "-" &amp; VLOOKUP(S250,Code2Loc,2,FALSE)),"")</f>
        <v/>
      </c>
      <c r="U250" s="56">
        <v>0.69097222222222221</v>
      </c>
      <c r="V250" s="57"/>
      <c r="W250" s="57"/>
      <c r="X250" s="57"/>
      <c r="Y250" s="57"/>
      <c r="Z250" s="58" t="str">
        <f>IF(ISBLANK($U250), "", _xlfn.IFNA($U250 + _xlfn.IFNA( VLOOKUP($N250 &amp; IF(ISBLANK($O250),"", "-" &amp; $O250) &amp; IF(ISBLANK($P250),"", "-" &amp; $P250) &amp; IF(ISBLANK($Q250),"", "-" &amp; $Q250) &amp; IF(ISBLANK($R250),"", "-" &amp; $R250) &amp; IF(ISBLANK($S250),"", "-" &amp; $S250),TravelTime,8,FALSE), VLOOKUP($S250 &amp; IF(ISBLANK($R250),"", "-" &amp; $R250) &amp; IF(ISBLANK($Q250),"", "-" &amp; $Q250) &amp; IF(ISBLANK($P250),"", "-" &amp; $P250) &amp; IF(ISBLANK($O250),"", "-" &amp; $O250) &amp; IF(ISBLANK($N250),"", "-" &amp; $N250),TravelTime,8,FALSE)) / 1440, ""))</f>
        <v/>
      </c>
      <c r="AA250" s="59"/>
      <c r="AB250" s="52" t="str">
        <f t="shared" si="23"/>
        <v>GA04T 4300</v>
      </c>
      <c r="AC250" s="59"/>
      <c r="AD250" s="196"/>
      <c r="AE250" s="59"/>
      <c r="AF250" s="59"/>
      <c r="AG250" s="59"/>
      <c r="AH250" s="59"/>
      <c r="AI250" s="59"/>
      <c r="AJ250" s="59"/>
    </row>
    <row r="251" spans="1:36" ht="14.25" customHeight="1">
      <c r="A251" s="51"/>
      <c r="B251" s="51"/>
      <c r="C251" s="220"/>
      <c r="D251" s="62"/>
      <c r="E251" s="229"/>
      <c r="F251" s="229"/>
      <c r="G251" s="63"/>
      <c r="H251" s="63"/>
      <c r="I251" s="59"/>
      <c r="J251" s="59"/>
      <c r="K251" s="59"/>
      <c r="L251" s="71"/>
      <c r="M251" s="71"/>
      <c r="N251" s="72" t="s">
        <v>460</v>
      </c>
      <c r="O251" s="55"/>
      <c r="P251" s="55"/>
      <c r="Q251" s="55"/>
      <c r="R251" s="55"/>
      <c r="S251" s="55" t="s">
        <v>542</v>
      </c>
      <c r="T251" s="193" t="str">
        <f>_xlfn.IFNA(VLOOKUP(N251,Code2Loc,2,FALSE)
&amp; IF( OR( ISNA(O251), LEN(O251)=0), "",  "-" &amp; VLOOKUP(O251,Code2Loc,2,FALSE))
&amp; IF( OR( ISNA(P251), LEN(P251)=0), "",  "-" &amp; VLOOKUP(P251,Code2Loc,2,FALSE))
&amp; IF( OR( ISNA(Q251), LEN(Q251)=0), "",  "-" &amp; VLOOKUP(Q251,Code2Loc,2,FALSE))
&amp; IF( OR( ISNA(R251), LEN(R251)=0), "",  "-" &amp; VLOOKUP(R251,Code2Loc,2,FALSE))
&amp; IF( OR( ISNA(S251), LEN(S251)=0), "",  "-" &amp; VLOOKUP(S251,Code2Loc,2,FALSE)),"")</f>
        <v/>
      </c>
      <c r="U251" s="56">
        <v>0.77430555555555547</v>
      </c>
      <c r="V251" s="57"/>
      <c r="W251" s="57"/>
      <c r="X251" s="57"/>
      <c r="Y251" s="57"/>
      <c r="Z251" s="58" t="str">
        <f>IF(ISBLANK($U251), "", _xlfn.IFNA($U251 + _xlfn.IFNA( VLOOKUP($N251 &amp; IF(ISBLANK($O251),"", "-" &amp; $O251) &amp; IF(ISBLANK($P251),"", "-" &amp; $P251) &amp; IF(ISBLANK($Q251),"", "-" &amp; $Q251) &amp; IF(ISBLANK($R251),"", "-" &amp; $R251) &amp; IF(ISBLANK($S251),"", "-" &amp; $S251),TravelTime,8,FALSE), VLOOKUP($S251 &amp; IF(ISBLANK($R251),"", "-" &amp; $R251) &amp; IF(ISBLANK($Q251),"", "-" &amp; $Q251) &amp; IF(ISBLANK($P251),"", "-" &amp; $P251) &amp; IF(ISBLANK($O251),"", "-" &amp; $O251) &amp; IF(ISBLANK($N251),"", "-" &amp; $N251),TravelTime,8,FALSE)) / 1440, ""))</f>
        <v/>
      </c>
      <c r="AA251" s="59"/>
      <c r="AB251" s="52" t="str">
        <f t="shared" si="23"/>
        <v>GA04T 4300</v>
      </c>
      <c r="AC251" s="59"/>
      <c r="AD251" s="196"/>
      <c r="AE251" s="59"/>
      <c r="AF251" s="59"/>
      <c r="AG251" s="59"/>
      <c r="AH251" s="59"/>
      <c r="AI251" s="59"/>
      <c r="AJ251" s="59"/>
    </row>
    <row r="252" spans="1:36" ht="14.25" customHeight="1">
      <c r="A252" s="51"/>
      <c r="B252" s="51" t="s">
        <v>309</v>
      </c>
      <c r="C252" s="221" t="s">
        <v>543</v>
      </c>
      <c r="D252" s="52" t="s">
        <v>19</v>
      </c>
      <c r="E252" s="228">
        <v>43735</v>
      </c>
      <c r="F252" s="228">
        <v>43921</v>
      </c>
      <c r="G252" s="52" t="s">
        <v>544</v>
      </c>
      <c r="H252" s="52" t="s">
        <v>545</v>
      </c>
      <c r="I252" s="52"/>
      <c r="J252" s="52" t="str">
        <f>IF(ISBLANK(B252),"",VLOOKUP(B252,Permits!$F$2:$O$127,10,FALSE))</f>
        <v>GA07F 1658</v>
      </c>
      <c r="K252" s="53" t="s">
        <v>16</v>
      </c>
      <c r="L252" s="51">
        <v>31</v>
      </c>
      <c r="M252" s="60"/>
      <c r="N252" s="55" t="s">
        <v>546</v>
      </c>
      <c r="O252" s="55"/>
      <c r="P252" s="55"/>
      <c r="Q252" s="55"/>
      <c r="R252" s="55"/>
      <c r="S252" s="55" t="s">
        <v>460</v>
      </c>
      <c r="T252" s="193" t="str">
        <f>_xlfn.IFNA(VLOOKUP(N252,Code2Loc,2,FALSE)
&amp; IF( OR( ISNA(O252), LEN(O252)=0), "",  "-" &amp; VLOOKUP(O252,Code2Loc,2,FALSE))
&amp; IF( OR( ISNA(P252), LEN(P252)=0), "",  "-" &amp; VLOOKUP(P252,Code2Loc,2,FALSE))
&amp; IF( OR( ISNA(Q252), LEN(Q252)=0), "",  "-" &amp; VLOOKUP(Q252,Code2Loc,2,FALSE))
&amp; IF( OR( ISNA(R252), LEN(R252)=0), "",  "-" &amp; VLOOKUP(R252,Code2Loc,2,FALSE))
&amp; IF( OR( ISNA(S252), LEN(S252)=0), "",  "-" &amp; VLOOKUP(S252,Code2Loc,2,FALSE)),"")</f>
        <v/>
      </c>
      <c r="U252" s="56">
        <v>0.28819444444444448</v>
      </c>
      <c r="V252" s="57"/>
      <c r="W252" s="57"/>
      <c r="X252" s="57"/>
      <c r="Y252" s="57"/>
      <c r="Z252" s="58" t="str">
        <f>IF(ISBLANK($U252), "", _xlfn.IFNA($U252 + _xlfn.IFNA( VLOOKUP($N252 &amp; IF(ISBLANK($O252),"", "-" &amp; $O252) &amp; IF(ISBLANK($P252),"", "-" &amp; $P252) &amp; IF(ISBLANK($Q252),"", "-" &amp; $Q252) &amp; IF(ISBLANK($R252),"", "-" &amp; $R252) &amp; IF(ISBLANK($S252),"", "-" &amp; $S252),TravelTime,8,FALSE), VLOOKUP($S252 &amp; IF(ISBLANK($R252),"", "-" &amp; $R252) &amp; IF(ISBLANK($Q252),"", "-" &amp; $Q252) &amp; IF(ISBLANK($P252),"", "-" &amp; $P252) &amp; IF(ISBLANK($O252),"", "-" &amp; $O252) &amp; IF(ISBLANK($N252),"", "-" &amp; $N252),TravelTime,8,FALSE)) / 1440, ""))</f>
        <v/>
      </c>
      <c r="AA252" s="59"/>
      <c r="AB252" s="52" t="str">
        <f>IF(AND(LEN(J252)&lt;&gt;0,LEN(B252)&lt;&gt;0),J252,AB824)</f>
        <v>GA07F 1658</v>
      </c>
      <c r="AC252" s="59"/>
      <c r="AD252" s="196"/>
      <c r="AE252" s="59"/>
      <c r="AF252" s="59"/>
      <c r="AG252" s="59"/>
      <c r="AH252" s="59"/>
      <c r="AI252" s="59"/>
      <c r="AJ252" s="59"/>
    </row>
    <row r="253" spans="1:36" ht="14.25" customHeight="1">
      <c r="A253" s="51"/>
      <c r="B253" s="51"/>
      <c r="C253" s="219"/>
      <c r="D253" s="53"/>
      <c r="E253" s="228"/>
      <c r="F253" s="228"/>
      <c r="G253" s="52"/>
      <c r="H253" s="52"/>
      <c r="I253" s="52"/>
      <c r="J253" s="52"/>
      <c r="K253" s="52"/>
      <c r="L253" s="60"/>
      <c r="M253" s="60"/>
      <c r="N253" s="55" t="s">
        <v>460</v>
      </c>
      <c r="O253" s="55"/>
      <c r="P253" s="55"/>
      <c r="Q253" s="55"/>
      <c r="R253" s="55"/>
      <c r="S253" s="55" t="s">
        <v>459</v>
      </c>
      <c r="T253" s="193" t="str">
        <f>_xlfn.IFNA(VLOOKUP(N253,Code2Loc,2,FALSE)
&amp; IF( OR( ISNA(O253), LEN(O253)=0), "",  "-" &amp; VLOOKUP(O253,Code2Loc,2,FALSE))
&amp; IF( OR( ISNA(P253), LEN(P253)=0), "",  "-" &amp; VLOOKUP(P253,Code2Loc,2,FALSE))
&amp; IF( OR( ISNA(Q253), LEN(Q253)=0), "",  "-" &amp; VLOOKUP(Q253,Code2Loc,2,FALSE))
&amp; IF( OR( ISNA(R253), LEN(R253)=0), "",  "-" &amp; VLOOKUP(R253,Code2Loc,2,FALSE))
&amp; IF( OR( ISNA(S253), LEN(S253)=0), "",  "-" &amp; VLOOKUP(S253,Code2Loc,2,FALSE)),"")</f>
        <v/>
      </c>
      <c r="U253" s="56">
        <v>0.33680555555555558</v>
      </c>
      <c r="V253" s="57"/>
      <c r="W253" s="57"/>
      <c r="X253" s="57"/>
      <c r="Y253" s="57"/>
      <c r="Z253" s="58" t="str">
        <f>IF(ISBLANK($U253), "", _xlfn.IFNA($U253 + _xlfn.IFNA( VLOOKUP($N253 &amp; IF(ISBLANK($O253),"", "-" &amp; $O253) &amp; IF(ISBLANK($P253),"", "-" &amp; $P253) &amp; IF(ISBLANK($Q253),"", "-" &amp; $Q253) &amp; IF(ISBLANK($R253),"", "-" &amp; $R253) &amp; IF(ISBLANK($S253),"", "-" &amp; $S253),TravelTime,8,FALSE), VLOOKUP($S253 &amp; IF(ISBLANK($R253),"", "-" &amp; $R253) &amp; IF(ISBLANK($Q253),"", "-" &amp; $Q253) &amp; IF(ISBLANK($P253),"", "-" &amp; $P253) &amp; IF(ISBLANK($O253),"", "-" &amp; $O253) &amp; IF(ISBLANK($N253),"", "-" &amp; $N253),TravelTime,8,FALSE)) / 1440, ""))</f>
        <v/>
      </c>
      <c r="AA253" s="59"/>
      <c r="AB253" s="52" t="str">
        <f t="shared" ref="AB253:AB256" si="24">IF(AND(LEN(J252)&lt;&gt;0,LEN(B252)&lt;&gt;0),J252,AB252)</f>
        <v>GA07F 1658</v>
      </c>
      <c r="AC253" s="59"/>
      <c r="AD253" s="196"/>
      <c r="AE253" s="59"/>
      <c r="AF253" s="59"/>
      <c r="AG253" s="59"/>
      <c r="AH253" s="59"/>
      <c r="AI253" s="59"/>
      <c r="AJ253" s="59"/>
    </row>
    <row r="254" spans="1:36" ht="14.25" customHeight="1">
      <c r="A254" s="51"/>
      <c r="B254" s="51"/>
      <c r="C254" s="219"/>
      <c r="D254" s="53"/>
      <c r="E254" s="228"/>
      <c r="F254" s="228"/>
      <c r="G254" s="52"/>
      <c r="H254" s="52"/>
      <c r="I254" s="52"/>
      <c r="J254" s="52"/>
      <c r="K254" s="52"/>
      <c r="L254" s="60"/>
      <c r="M254" s="60"/>
      <c r="N254" s="55" t="s">
        <v>459</v>
      </c>
      <c r="O254" s="55"/>
      <c r="P254" s="55"/>
      <c r="Q254" s="55"/>
      <c r="R254" s="55"/>
      <c r="S254" s="55" t="s">
        <v>460</v>
      </c>
      <c r="T254" s="193" t="str">
        <f>_xlfn.IFNA(VLOOKUP(N254,Code2Loc,2,FALSE)
&amp; IF( OR( ISNA(O254), LEN(O254)=0), "",  "-" &amp; VLOOKUP(O254,Code2Loc,2,FALSE))
&amp; IF( OR( ISNA(P254), LEN(P254)=0), "",  "-" &amp; VLOOKUP(P254,Code2Loc,2,FALSE))
&amp; IF( OR( ISNA(Q254), LEN(Q254)=0), "",  "-" &amp; VLOOKUP(Q254,Code2Loc,2,FALSE))
&amp; IF( OR( ISNA(R254), LEN(R254)=0), "",  "-" &amp; VLOOKUP(R254,Code2Loc,2,FALSE))
&amp; IF( OR( ISNA(S254), LEN(S254)=0), "",  "-" &amp; VLOOKUP(S254,Code2Loc,2,FALSE)),"")</f>
        <v/>
      </c>
      <c r="U254" s="56">
        <v>0.4861111111111111</v>
      </c>
      <c r="V254" s="57"/>
      <c r="W254" s="57"/>
      <c r="X254" s="57"/>
      <c r="Y254" s="57"/>
      <c r="Z254" s="58" t="str">
        <f>IF(ISBLANK($U254), "", _xlfn.IFNA($U254 + _xlfn.IFNA( VLOOKUP($N254 &amp; IF(ISBLANK($O254),"", "-" &amp; $O254) &amp; IF(ISBLANK($P254),"", "-" &amp; $P254) &amp; IF(ISBLANK($Q254),"", "-" &amp; $Q254) &amp; IF(ISBLANK($R254),"", "-" &amp; $R254) &amp; IF(ISBLANK($S254),"", "-" &amp; $S254),TravelTime,8,FALSE), VLOOKUP($S254 &amp; IF(ISBLANK($R254),"", "-" &amp; $R254) &amp; IF(ISBLANK($Q254),"", "-" &amp; $Q254) &amp; IF(ISBLANK($P254),"", "-" &amp; $P254) &amp; IF(ISBLANK($O254),"", "-" &amp; $O254) &amp; IF(ISBLANK($N254),"", "-" &amp; $N254),TravelTime,8,FALSE)) / 1440, ""))</f>
        <v/>
      </c>
      <c r="AA254" s="59"/>
      <c r="AB254" s="52" t="str">
        <f t="shared" si="24"/>
        <v>GA07F 1658</v>
      </c>
      <c r="AC254" s="59"/>
      <c r="AD254" s="196"/>
      <c r="AE254" s="59"/>
      <c r="AF254" s="59"/>
      <c r="AG254" s="59"/>
      <c r="AH254" s="59"/>
      <c r="AI254" s="59"/>
      <c r="AJ254" s="59"/>
    </row>
    <row r="255" spans="1:36" ht="14.25" customHeight="1">
      <c r="A255" s="51"/>
      <c r="B255" s="51"/>
      <c r="C255" s="219"/>
      <c r="D255" s="53"/>
      <c r="E255" s="228"/>
      <c r="F255" s="228"/>
      <c r="G255" s="52"/>
      <c r="H255" s="52"/>
      <c r="I255" s="52"/>
      <c r="J255" s="52"/>
      <c r="K255" s="52"/>
      <c r="L255" s="60"/>
      <c r="M255" s="60"/>
      <c r="N255" s="55" t="s">
        <v>460</v>
      </c>
      <c r="O255" s="55"/>
      <c r="P255" s="55"/>
      <c r="Q255" s="55"/>
      <c r="R255" s="55"/>
      <c r="S255" s="55" t="s">
        <v>459</v>
      </c>
      <c r="T255" s="193" t="str">
        <f>_xlfn.IFNA(VLOOKUP(N255,Code2Loc,2,FALSE)
&amp; IF( OR( ISNA(O255), LEN(O255)=0), "",  "-" &amp; VLOOKUP(O255,Code2Loc,2,FALSE))
&amp; IF( OR( ISNA(P255), LEN(P255)=0), "",  "-" &amp; VLOOKUP(P255,Code2Loc,2,FALSE))
&amp; IF( OR( ISNA(Q255), LEN(Q255)=0), "",  "-" &amp; VLOOKUP(Q255,Code2Loc,2,FALSE))
&amp; IF( OR( ISNA(R255), LEN(R255)=0), "",  "-" &amp; VLOOKUP(R255,Code2Loc,2,FALSE))
&amp; IF( OR( ISNA(S255), LEN(S255)=0), "",  "-" &amp; VLOOKUP(S255,Code2Loc,2,FALSE)),"")</f>
        <v/>
      </c>
      <c r="U255" s="56">
        <v>0.62152777777777779</v>
      </c>
      <c r="V255" s="57"/>
      <c r="W255" s="57"/>
      <c r="X255" s="57"/>
      <c r="Y255" s="57"/>
      <c r="Z255" s="58" t="str">
        <f>IF(ISBLANK($U255), "", _xlfn.IFNA($U255 + _xlfn.IFNA( VLOOKUP($N255 &amp; IF(ISBLANK($O255),"", "-" &amp; $O255) &amp; IF(ISBLANK($P255),"", "-" &amp; $P255) &amp; IF(ISBLANK($Q255),"", "-" &amp; $Q255) &amp; IF(ISBLANK($R255),"", "-" &amp; $R255) &amp; IF(ISBLANK($S255),"", "-" &amp; $S255),TravelTime,8,FALSE), VLOOKUP($S255 &amp; IF(ISBLANK($R255),"", "-" &amp; $R255) &amp; IF(ISBLANK($Q255),"", "-" &amp; $Q255) &amp; IF(ISBLANK($P255),"", "-" &amp; $P255) &amp; IF(ISBLANK($O255),"", "-" &amp; $O255) &amp; IF(ISBLANK($N255),"", "-" &amp; $N255),TravelTime,8,FALSE)) / 1440, ""))</f>
        <v/>
      </c>
      <c r="AA255" s="59"/>
      <c r="AB255" s="52" t="str">
        <f t="shared" si="24"/>
        <v>GA07F 1658</v>
      </c>
      <c r="AC255" s="59"/>
      <c r="AD255" s="196"/>
      <c r="AE255" s="59"/>
      <c r="AF255" s="59"/>
      <c r="AG255" s="59"/>
      <c r="AH255" s="59"/>
      <c r="AI255" s="59"/>
      <c r="AJ255" s="59"/>
    </row>
    <row r="256" spans="1:36" ht="14.25" customHeight="1">
      <c r="A256" s="51"/>
      <c r="B256" s="51"/>
      <c r="C256" s="219"/>
      <c r="D256" s="53"/>
      <c r="E256" s="228"/>
      <c r="F256" s="228"/>
      <c r="G256" s="52"/>
      <c r="H256" s="52"/>
      <c r="I256" s="52"/>
      <c r="J256" s="52"/>
      <c r="K256" s="52"/>
      <c r="L256" s="60"/>
      <c r="M256" s="60"/>
      <c r="N256" s="55" t="s">
        <v>459</v>
      </c>
      <c r="O256" s="55"/>
      <c r="P256" s="55"/>
      <c r="Q256" s="55"/>
      <c r="R256" s="55"/>
      <c r="S256" s="55" t="s">
        <v>546</v>
      </c>
      <c r="T256" s="193" t="str">
        <f>_xlfn.IFNA(VLOOKUP(N256,Code2Loc,2,FALSE)
&amp; IF( OR( ISNA(O256), LEN(O256)=0), "",  "-" &amp; VLOOKUP(O256,Code2Loc,2,FALSE))
&amp; IF( OR( ISNA(P256), LEN(P256)=0), "",  "-" &amp; VLOOKUP(P256,Code2Loc,2,FALSE))
&amp; IF( OR( ISNA(Q256), LEN(Q256)=0), "",  "-" &amp; VLOOKUP(Q256,Code2Loc,2,FALSE))
&amp; IF( OR( ISNA(R256), LEN(R256)=0), "",  "-" &amp; VLOOKUP(R256,Code2Loc,2,FALSE))
&amp; IF( OR( ISNA(S256), LEN(S256)=0), "",  "-" &amp; VLOOKUP(S256,Code2Loc,2,FALSE)),"")</f>
        <v/>
      </c>
      <c r="U256" s="56">
        <v>0.76041666666666663</v>
      </c>
      <c r="V256" s="57"/>
      <c r="W256" s="57"/>
      <c r="X256" s="57"/>
      <c r="Y256" s="57"/>
      <c r="Z256" s="58" t="str">
        <f>IF(ISBLANK($U256), "", _xlfn.IFNA($U256 + _xlfn.IFNA( VLOOKUP($N256 &amp; IF(ISBLANK($O256),"", "-" &amp; $O256) &amp; IF(ISBLANK($P256),"", "-" &amp; $P256) &amp; IF(ISBLANK($Q256),"", "-" &amp; $Q256) &amp; IF(ISBLANK($R256),"", "-" &amp; $R256) &amp; IF(ISBLANK($S256),"", "-" &amp; $S256),TravelTime,8,FALSE), VLOOKUP($S256 &amp; IF(ISBLANK($R256),"", "-" &amp; $R256) &amp; IF(ISBLANK($Q256),"", "-" &amp; $Q256) &amp; IF(ISBLANK($P256),"", "-" &amp; $P256) &amp; IF(ISBLANK($O256),"", "-" &amp; $O256) &amp; IF(ISBLANK($N256),"", "-" &amp; $N256),TravelTime,8,FALSE)) / 1440, ""))</f>
        <v/>
      </c>
      <c r="AA256" s="59"/>
      <c r="AB256" s="52" t="str">
        <f t="shared" si="24"/>
        <v>GA07F 1658</v>
      </c>
      <c r="AC256" s="59"/>
      <c r="AD256" s="196"/>
      <c r="AE256" s="59"/>
      <c r="AF256" s="59"/>
      <c r="AG256" s="59"/>
      <c r="AH256" s="59"/>
      <c r="AI256" s="59"/>
      <c r="AJ256" s="59"/>
    </row>
    <row r="257" spans="1:36" ht="14.25" customHeight="1">
      <c r="A257" s="51"/>
      <c r="B257" s="51" t="s">
        <v>42</v>
      </c>
      <c r="C257" s="218" t="s">
        <v>547</v>
      </c>
      <c r="D257" s="52" t="s">
        <v>28</v>
      </c>
      <c r="E257" s="228">
        <v>43738</v>
      </c>
      <c r="F257" s="228">
        <v>45564</v>
      </c>
      <c r="G257" s="52" t="s">
        <v>548</v>
      </c>
      <c r="H257" s="52" t="s">
        <v>549</v>
      </c>
      <c r="I257" s="52"/>
      <c r="J257" s="52" t="str">
        <f>IF(ISBLANK(B257),"",VLOOKUP(B257,Permits!$F$2:$O$127,10,FALSE))</f>
        <v>GA01U 2722</v>
      </c>
      <c r="K257" s="53" t="s">
        <v>16</v>
      </c>
      <c r="L257" s="60">
        <v>27</v>
      </c>
      <c r="M257" s="60">
        <v>11</v>
      </c>
      <c r="N257" s="55" t="s">
        <v>450</v>
      </c>
      <c r="O257" s="55"/>
      <c r="P257" s="55"/>
      <c r="Q257" s="55"/>
      <c r="R257" s="55"/>
      <c r="S257" s="55" t="s">
        <v>550</v>
      </c>
      <c r="T257" s="193" t="str">
        <f>_xlfn.IFNA(VLOOKUP(N257,Code2Loc,2,FALSE)
&amp; IF( OR( ISNA(O257), LEN(O257)=0), "",  "-" &amp; VLOOKUP(O257,Code2Loc,2,FALSE))
&amp; IF( OR( ISNA(P257), LEN(P257)=0), "",  "-" &amp; VLOOKUP(P257,Code2Loc,2,FALSE))
&amp; IF( OR( ISNA(Q257), LEN(Q257)=0), "",  "-" &amp; VLOOKUP(Q257,Code2Loc,2,FALSE))
&amp; IF( OR( ISNA(R257), LEN(R257)=0), "",  "-" &amp; VLOOKUP(R257,Code2Loc,2,FALSE))
&amp; IF( OR( ISNA(S257), LEN(S257)=0), "",  "-" &amp; VLOOKUP(S257,Code2Loc,2,FALSE)),"")</f>
        <v/>
      </c>
      <c r="U257" s="56">
        <v>0.24305555555555555</v>
      </c>
      <c r="V257" s="57"/>
      <c r="W257" s="57"/>
      <c r="X257" s="57"/>
      <c r="Y257" s="57"/>
      <c r="Z257" s="58" t="str">
        <f>IF(ISBLANK($U257), "", _xlfn.IFNA($U257 + _xlfn.IFNA( VLOOKUP($N257 &amp; IF(ISBLANK($O257),"", "-" &amp; $O257) &amp; IF(ISBLANK($P257),"", "-" &amp; $P257) &amp; IF(ISBLANK($Q257),"", "-" &amp; $Q257) &amp; IF(ISBLANK($R257),"", "-" &amp; $R257) &amp; IF(ISBLANK($S257),"", "-" &amp; $S257),TravelTime,8,FALSE), VLOOKUP($S257 &amp; IF(ISBLANK($R257),"", "-" &amp; $R257) &amp; IF(ISBLANK($Q257),"", "-" &amp; $Q257) &amp; IF(ISBLANK($P257),"", "-" &amp; $P257) &amp; IF(ISBLANK($O257),"", "-" &amp; $O257) &amp; IF(ISBLANK($N257),"", "-" &amp; $N257),TravelTime,8,FALSE)) / 1440, ""))</f>
        <v/>
      </c>
      <c r="AA257" s="59"/>
      <c r="AB257" s="52" t="str">
        <f>IF(AND(LEN(J257)&lt;&gt;0,LEN(B257)&lt;&gt;0),J257,#REF!)</f>
        <v>GA01U 2722</v>
      </c>
      <c r="AC257" s="59"/>
      <c r="AD257" s="196"/>
      <c r="AE257" s="59"/>
      <c r="AF257" s="59"/>
      <c r="AG257" s="59"/>
      <c r="AH257" s="59"/>
      <c r="AI257" s="59"/>
      <c r="AJ257" s="59"/>
    </row>
    <row r="258" spans="1:36" ht="14.25" customHeight="1">
      <c r="A258" s="59"/>
      <c r="B258" s="59"/>
      <c r="C258" s="220"/>
      <c r="D258" s="62"/>
      <c r="E258" s="229"/>
      <c r="F258" s="229"/>
      <c r="G258" s="63"/>
      <c r="H258" s="63"/>
      <c r="I258" s="59"/>
      <c r="J258" s="59"/>
      <c r="K258" s="52"/>
      <c r="L258" s="60"/>
      <c r="M258" s="60"/>
      <c r="N258" s="55" t="s">
        <v>550</v>
      </c>
      <c r="O258" s="55"/>
      <c r="P258" s="55"/>
      <c r="Q258" s="55"/>
      <c r="R258" s="55"/>
      <c r="S258" s="55" t="s">
        <v>460</v>
      </c>
      <c r="T258" s="193" t="str">
        <f>_xlfn.IFNA(VLOOKUP(N258,Code2Loc,2,FALSE)
&amp; IF( OR( ISNA(O258), LEN(O258)=0), "",  "-" &amp; VLOOKUP(O258,Code2Loc,2,FALSE))
&amp; IF( OR( ISNA(P258), LEN(P258)=0), "",  "-" &amp; VLOOKUP(P258,Code2Loc,2,FALSE))
&amp; IF( OR( ISNA(Q258), LEN(Q258)=0), "",  "-" &amp; VLOOKUP(Q258,Code2Loc,2,FALSE))
&amp; IF( OR( ISNA(R258), LEN(R258)=0), "",  "-" &amp; VLOOKUP(R258,Code2Loc,2,FALSE))
&amp; IF( OR( ISNA(S258), LEN(S258)=0), "",  "-" &amp; VLOOKUP(S258,Code2Loc,2,FALSE)),"")</f>
        <v/>
      </c>
      <c r="U258" s="56">
        <v>0.29166666666666669</v>
      </c>
      <c r="V258" s="57"/>
      <c r="W258" s="57"/>
      <c r="X258" s="57"/>
      <c r="Y258" s="57"/>
      <c r="Z258" s="58" t="str">
        <f>IF(ISBLANK($U258), "", _xlfn.IFNA($U258 + _xlfn.IFNA( VLOOKUP($N258 &amp; IF(ISBLANK($O258),"", "-" &amp; $O258) &amp; IF(ISBLANK($P258),"", "-" &amp; $P258) &amp; IF(ISBLANK($Q258),"", "-" &amp; $Q258) &amp; IF(ISBLANK($R258),"", "-" &amp; $R258) &amp; IF(ISBLANK($S258),"", "-" &amp; $S258),TravelTime,8,FALSE), VLOOKUP($S258 &amp; IF(ISBLANK($R258),"", "-" &amp; $R258) &amp; IF(ISBLANK($Q258),"", "-" &amp; $Q258) &amp; IF(ISBLANK($P258),"", "-" &amp; $P258) &amp; IF(ISBLANK($O258),"", "-" &amp; $O258) &amp; IF(ISBLANK($N258),"", "-" &amp; $N258),TravelTime,8,FALSE)) / 1440, ""))</f>
        <v/>
      </c>
      <c r="AA258" s="59"/>
      <c r="AB258" s="52" t="str">
        <f t="shared" ref="AB258:AB266" si="25">IF(AND(LEN(J258)&lt;&gt;0,LEN(B258)&lt;&gt;0),J258,AB257)</f>
        <v>GA01U 2722</v>
      </c>
      <c r="AC258" s="59"/>
      <c r="AD258" s="196"/>
      <c r="AE258" s="59"/>
      <c r="AF258" s="59"/>
      <c r="AG258" s="59"/>
      <c r="AH258" s="59"/>
      <c r="AI258" s="59"/>
      <c r="AJ258" s="59"/>
    </row>
    <row r="259" spans="1:36" ht="14.25" customHeight="1">
      <c r="A259" s="59"/>
      <c r="B259" s="59"/>
      <c r="C259" s="220"/>
      <c r="D259" s="62"/>
      <c r="E259" s="229"/>
      <c r="F259" s="229"/>
      <c r="G259" s="63"/>
      <c r="H259" s="63"/>
      <c r="I259" s="59"/>
      <c r="J259" s="59"/>
      <c r="K259" s="52"/>
      <c r="L259" s="60"/>
      <c r="M259" s="60"/>
      <c r="N259" s="55" t="s">
        <v>460</v>
      </c>
      <c r="O259" s="55"/>
      <c r="P259" s="55"/>
      <c r="Q259" s="55"/>
      <c r="R259" s="55"/>
      <c r="S259" s="55" t="s">
        <v>551</v>
      </c>
      <c r="T259" s="193" t="str">
        <f>_xlfn.IFNA(VLOOKUP(N259,Code2Loc,2,FALSE)
&amp; IF( OR( ISNA(O259), LEN(O259)=0), "",  "-" &amp; VLOOKUP(O259,Code2Loc,2,FALSE))
&amp; IF( OR( ISNA(P259), LEN(P259)=0), "",  "-" &amp; VLOOKUP(P259,Code2Loc,2,FALSE))
&amp; IF( OR( ISNA(Q259), LEN(Q259)=0), "",  "-" &amp; VLOOKUP(Q259,Code2Loc,2,FALSE))
&amp; IF( OR( ISNA(R259), LEN(R259)=0), "",  "-" &amp; VLOOKUP(R259,Code2Loc,2,FALSE))
&amp; IF( OR( ISNA(S259), LEN(S259)=0), "",  "-" &amp; VLOOKUP(S259,Code2Loc,2,FALSE)),"")</f>
        <v/>
      </c>
      <c r="U259" s="56">
        <v>0.3611111111111111</v>
      </c>
      <c r="V259" s="57"/>
      <c r="W259" s="57"/>
      <c r="X259" s="57"/>
      <c r="Y259" s="57"/>
      <c r="Z259" s="58" t="str">
        <f>IF(ISBLANK($U259), "", _xlfn.IFNA($U259 + _xlfn.IFNA( VLOOKUP($N259 &amp; IF(ISBLANK($O259),"", "-" &amp; $O259) &amp; IF(ISBLANK($P259),"", "-" &amp; $P259) &amp; IF(ISBLANK($Q259),"", "-" &amp; $Q259) &amp; IF(ISBLANK($R259),"", "-" &amp; $R259) &amp; IF(ISBLANK($S259),"", "-" &amp; $S259),TravelTime,8,FALSE), VLOOKUP($S259 &amp; IF(ISBLANK($R259),"", "-" &amp; $R259) &amp; IF(ISBLANK($Q259),"", "-" &amp; $Q259) &amp; IF(ISBLANK($P259),"", "-" &amp; $P259) &amp; IF(ISBLANK($O259),"", "-" &amp; $O259) &amp; IF(ISBLANK($N259),"", "-" &amp; $N259),TravelTime,8,FALSE)) / 1440, ""))</f>
        <v/>
      </c>
      <c r="AA259" s="59"/>
      <c r="AB259" s="52" t="str">
        <f t="shared" si="25"/>
        <v>GA01U 2722</v>
      </c>
      <c r="AC259" s="59"/>
      <c r="AD259" s="196"/>
      <c r="AE259" s="59"/>
      <c r="AF259" s="59"/>
      <c r="AG259" s="59"/>
      <c r="AH259" s="59"/>
      <c r="AI259" s="59"/>
      <c r="AJ259" s="59"/>
    </row>
    <row r="260" spans="1:36" ht="14.25" customHeight="1">
      <c r="A260" s="59"/>
      <c r="B260" s="59"/>
      <c r="C260" s="220"/>
      <c r="D260" s="62"/>
      <c r="E260" s="229"/>
      <c r="F260" s="229"/>
      <c r="G260" s="63"/>
      <c r="H260" s="63"/>
      <c r="I260" s="59"/>
      <c r="J260" s="59"/>
      <c r="K260" s="52"/>
      <c r="L260" s="60"/>
      <c r="M260" s="60"/>
      <c r="N260" s="55" t="s">
        <v>551</v>
      </c>
      <c r="O260" s="55"/>
      <c r="P260" s="55"/>
      <c r="Q260" s="55"/>
      <c r="R260" s="55"/>
      <c r="S260" s="55" t="s">
        <v>460</v>
      </c>
      <c r="T260" s="193" t="str">
        <f>_xlfn.IFNA(VLOOKUP(N260,Code2Loc,2,FALSE)
&amp; IF( OR( ISNA(O260), LEN(O260)=0), "",  "-" &amp; VLOOKUP(O260,Code2Loc,2,FALSE))
&amp; IF( OR( ISNA(P260), LEN(P260)=0), "",  "-" &amp; VLOOKUP(P260,Code2Loc,2,FALSE))
&amp; IF( OR( ISNA(Q260), LEN(Q260)=0), "",  "-" &amp; VLOOKUP(Q260,Code2Loc,2,FALSE))
&amp; IF( OR( ISNA(R260), LEN(R260)=0), "",  "-" &amp; VLOOKUP(R260,Code2Loc,2,FALSE))
&amp; IF( OR( ISNA(S260), LEN(S260)=0), "",  "-" &amp; VLOOKUP(S260,Code2Loc,2,FALSE)),"")</f>
        <v/>
      </c>
      <c r="U260" s="56">
        <v>0.38541666666666669</v>
      </c>
      <c r="V260" s="57"/>
      <c r="W260" s="57"/>
      <c r="X260" s="57"/>
      <c r="Y260" s="57"/>
      <c r="Z260" s="58" t="str">
        <f>IF(ISBLANK($U260), "", _xlfn.IFNA($U260 + _xlfn.IFNA( VLOOKUP($N260 &amp; IF(ISBLANK($O260),"", "-" &amp; $O260) &amp; IF(ISBLANK($P260),"", "-" &amp; $P260) &amp; IF(ISBLANK($Q260),"", "-" &amp; $Q260) &amp; IF(ISBLANK($R260),"", "-" &amp; $R260) &amp; IF(ISBLANK($S260),"", "-" &amp; $S260),TravelTime,8,FALSE), VLOOKUP($S260 &amp; IF(ISBLANK($R260),"", "-" &amp; $R260) &amp; IF(ISBLANK($Q260),"", "-" &amp; $Q260) &amp; IF(ISBLANK($P260),"", "-" &amp; $P260) &amp; IF(ISBLANK($O260),"", "-" &amp; $O260) &amp; IF(ISBLANK($N260),"", "-" &amp; $N260),TravelTime,8,FALSE)) / 1440, ""))</f>
        <v/>
      </c>
      <c r="AA260" s="59"/>
      <c r="AB260" s="52" t="str">
        <f t="shared" si="25"/>
        <v>GA01U 2722</v>
      </c>
      <c r="AC260" s="59"/>
      <c r="AD260" s="196"/>
      <c r="AE260" s="59"/>
      <c r="AF260" s="59"/>
      <c r="AG260" s="59"/>
      <c r="AH260" s="59"/>
      <c r="AI260" s="59"/>
      <c r="AJ260" s="59"/>
    </row>
    <row r="261" spans="1:36" ht="14.25" customHeight="1">
      <c r="A261" s="51"/>
      <c r="B261" s="51"/>
      <c r="C261" s="220"/>
      <c r="D261" s="62"/>
      <c r="E261" s="229"/>
      <c r="F261" s="229"/>
      <c r="G261" s="63"/>
      <c r="H261" s="63"/>
      <c r="I261" s="59"/>
      <c r="J261" s="59"/>
      <c r="K261" s="52"/>
      <c r="L261" s="60"/>
      <c r="M261" s="60"/>
      <c r="N261" s="55" t="s">
        <v>460</v>
      </c>
      <c r="O261" s="55"/>
      <c r="P261" s="55"/>
      <c r="Q261" s="55"/>
      <c r="R261" s="55"/>
      <c r="S261" s="55" t="s">
        <v>550</v>
      </c>
      <c r="T261" s="193" t="str">
        <f>_xlfn.IFNA(VLOOKUP(N261,Code2Loc,2,FALSE)
&amp; IF( OR( ISNA(O261), LEN(O261)=0), "",  "-" &amp; VLOOKUP(O261,Code2Loc,2,FALSE))
&amp; IF( OR( ISNA(P261), LEN(P261)=0), "",  "-" &amp; VLOOKUP(P261,Code2Loc,2,FALSE))
&amp; IF( OR( ISNA(Q261), LEN(Q261)=0), "",  "-" &amp; VLOOKUP(Q261,Code2Loc,2,FALSE))
&amp; IF( OR( ISNA(R261), LEN(R261)=0), "",  "-" &amp; VLOOKUP(R261,Code2Loc,2,FALSE))
&amp; IF( OR( ISNA(S261), LEN(S261)=0), "",  "-" &amp; VLOOKUP(S261,Code2Loc,2,FALSE)),"")</f>
        <v/>
      </c>
      <c r="U261" s="56">
        <v>0.45833333333333331</v>
      </c>
      <c r="V261" s="57"/>
      <c r="W261" s="57"/>
      <c r="X261" s="57"/>
      <c r="Y261" s="57"/>
      <c r="Z261" s="58" t="str">
        <f>IF(ISBLANK($U261), "", _xlfn.IFNA($U261 + _xlfn.IFNA( VLOOKUP($N261 &amp; IF(ISBLANK($O261),"", "-" &amp; $O261) &amp; IF(ISBLANK($P261),"", "-" &amp; $P261) &amp; IF(ISBLANK($Q261),"", "-" &amp; $Q261) &amp; IF(ISBLANK($R261),"", "-" &amp; $R261) &amp; IF(ISBLANK($S261),"", "-" &amp; $S261),TravelTime,8,FALSE), VLOOKUP($S261 &amp; IF(ISBLANK($R261),"", "-" &amp; $R261) &amp; IF(ISBLANK($Q261),"", "-" &amp; $Q261) &amp; IF(ISBLANK($P261),"", "-" &amp; $P261) &amp; IF(ISBLANK($O261),"", "-" &amp; $O261) &amp; IF(ISBLANK($N261),"", "-" &amp; $N261),TravelTime,8,FALSE)) / 1440, ""))</f>
        <v/>
      </c>
      <c r="AA261" s="59"/>
      <c r="AB261" s="52" t="str">
        <f t="shared" si="25"/>
        <v>GA01U 2722</v>
      </c>
      <c r="AC261" s="59"/>
      <c r="AD261" s="196"/>
      <c r="AE261" s="59"/>
      <c r="AF261" s="59"/>
      <c r="AG261" s="59"/>
      <c r="AH261" s="59"/>
      <c r="AI261" s="59"/>
      <c r="AJ261" s="59"/>
    </row>
    <row r="262" spans="1:36" ht="14.25" customHeight="1">
      <c r="A262" s="51"/>
      <c r="B262" s="51"/>
      <c r="C262" s="220"/>
      <c r="D262" s="62"/>
      <c r="E262" s="229"/>
      <c r="F262" s="229"/>
      <c r="G262" s="63"/>
      <c r="H262" s="63"/>
      <c r="I262" s="59"/>
      <c r="J262" s="59"/>
      <c r="K262" s="52"/>
      <c r="L262" s="60"/>
      <c r="M262" s="60"/>
      <c r="N262" s="55" t="s">
        <v>550</v>
      </c>
      <c r="O262" s="55"/>
      <c r="P262" s="55"/>
      <c r="Q262" s="55"/>
      <c r="R262" s="55"/>
      <c r="S262" s="55" t="s">
        <v>460</v>
      </c>
      <c r="T262" s="193" t="str">
        <f>_xlfn.IFNA(VLOOKUP(N262,Code2Loc,2,FALSE)
&amp; IF( OR( ISNA(O262), LEN(O262)=0), "",  "-" &amp; VLOOKUP(O262,Code2Loc,2,FALSE))
&amp; IF( OR( ISNA(P262), LEN(P262)=0), "",  "-" &amp; VLOOKUP(P262,Code2Loc,2,FALSE))
&amp; IF( OR( ISNA(Q262), LEN(Q262)=0), "",  "-" &amp; VLOOKUP(Q262,Code2Loc,2,FALSE))
&amp; IF( OR( ISNA(R262), LEN(R262)=0), "",  "-" &amp; VLOOKUP(R262,Code2Loc,2,FALSE))
&amp; IF( OR( ISNA(S262), LEN(S262)=0), "",  "-" &amp; VLOOKUP(S262,Code2Loc,2,FALSE)),"")</f>
        <v/>
      </c>
      <c r="U262" s="56">
        <v>0.59375</v>
      </c>
      <c r="V262" s="57"/>
      <c r="W262" s="57"/>
      <c r="X262" s="57"/>
      <c r="Y262" s="57"/>
      <c r="Z262" s="58" t="str">
        <f>IF(ISBLANK($U262), "", _xlfn.IFNA($U262 + _xlfn.IFNA( VLOOKUP($N262 &amp; IF(ISBLANK($O262),"", "-" &amp; $O262) &amp; IF(ISBLANK($P262),"", "-" &amp; $P262) &amp; IF(ISBLANK($Q262),"", "-" &amp; $Q262) &amp; IF(ISBLANK($R262),"", "-" &amp; $R262) &amp; IF(ISBLANK($S262),"", "-" &amp; $S262),TravelTime,8,FALSE), VLOOKUP($S262 &amp; IF(ISBLANK($R262),"", "-" &amp; $R262) &amp; IF(ISBLANK($Q262),"", "-" &amp; $Q262) &amp; IF(ISBLANK($P262),"", "-" &amp; $P262) &amp; IF(ISBLANK($O262),"", "-" &amp; $O262) &amp; IF(ISBLANK($N262),"", "-" &amp; $N262),TravelTime,8,FALSE)) / 1440, ""))</f>
        <v/>
      </c>
      <c r="AA262" s="59"/>
      <c r="AB262" s="52" t="str">
        <f t="shared" si="25"/>
        <v>GA01U 2722</v>
      </c>
      <c r="AC262" s="59"/>
      <c r="AD262" s="196"/>
      <c r="AE262" s="59"/>
      <c r="AF262" s="59"/>
      <c r="AG262" s="59"/>
      <c r="AH262" s="59"/>
      <c r="AI262" s="59"/>
      <c r="AJ262" s="59"/>
    </row>
    <row r="263" spans="1:36" ht="14.25" customHeight="1">
      <c r="A263" s="51"/>
      <c r="B263" s="51"/>
      <c r="C263" s="220"/>
      <c r="D263" s="62"/>
      <c r="E263" s="229"/>
      <c r="F263" s="229"/>
      <c r="G263" s="63"/>
      <c r="H263" s="63"/>
      <c r="I263" s="59"/>
      <c r="J263" s="59"/>
      <c r="K263" s="52"/>
      <c r="L263" s="60"/>
      <c r="M263" s="60"/>
      <c r="N263" s="55" t="s">
        <v>460</v>
      </c>
      <c r="O263" s="55"/>
      <c r="P263" s="55"/>
      <c r="Q263" s="55"/>
      <c r="R263" s="55"/>
      <c r="S263" s="55" t="s">
        <v>551</v>
      </c>
      <c r="T263" s="193" t="str">
        <f>_xlfn.IFNA(VLOOKUP(N263,Code2Loc,2,FALSE)
&amp; IF( OR( ISNA(O263), LEN(O263)=0), "",  "-" &amp; VLOOKUP(O263,Code2Loc,2,FALSE))
&amp; IF( OR( ISNA(P263), LEN(P263)=0), "",  "-" &amp; VLOOKUP(P263,Code2Loc,2,FALSE))
&amp; IF( OR( ISNA(Q263), LEN(Q263)=0), "",  "-" &amp; VLOOKUP(Q263,Code2Loc,2,FALSE))
&amp; IF( OR( ISNA(R263), LEN(R263)=0), "",  "-" &amp; VLOOKUP(R263,Code2Loc,2,FALSE))
&amp; IF( OR( ISNA(S263), LEN(S263)=0), "",  "-" &amp; VLOOKUP(S263,Code2Loc,2,FALSE)),"")</f>
        <v/>
      </c>
      <c r="U263" s="56">
        <v>0.66666666666666663</v>
      </c>
      <c r="V263" s="57"/>
      <c r="W263" s="57"/>
      <c r="X263" s="57"/>
      <c r="Y263" s="57"/>
      <c r="Z263" s="58" t="str">
        <f>IF(ISBLANK($U263), "", _xlfn.IFNA($U263 + _xlfn.IFNA( VLOOKUP($N263 &amp; IF(ISBLANK($O263),"", "-" &amp; $O263) &amp; IF(ISBLANK($P263),"", "-" &amp; $P263) &amp; IF(ISBLANK($Q263),"", "-" &amp; $Q263) &amp; IF(ISBLANK($R263),"", "-" &amp; $R263) &amp; IF(ISBLANK($S263),"", "-" &amp; $S263),TravelTime,8,FALSE), VLOOKUP($S263 &amp; IF(ISBLANK($R263),"", "-" &amp; $R263) &amp; IF(ISBLANK($Q263),"", "-" &amp; $Q263) &amp; IF(ISBLANK($P263),"", "-" &amp; $P263) &amp; IF(ISBLANK($O263),"", "-" &amp; $O263) &amp; IF(ISBLANK($N263),"", "-" &amp; $N263),TravelTime,8,FALSE)) / 1440, ""))</f>
        <v/>
      </c>
      <c r="AA263" s="59"/>
      <c r="AB263" s="52" t="str">
        <f t="shared" si="25"/>
        <v>GA01U 2722</v>
      </c>
      <c r="AC263" s="59"/>
      <c r="AD263" s="196"/>
      <c r="AE263" s="59"/>
      <c r="AF263" s="59"/>
      <c r="AG263" s="59"/>
      <c r="AH263" s="59"/>
      <c r="AI263" s="59"/>
      <c r="AJ263" s="59"/>
    </row>
    <row r="264" spans="1:36" ht="14.25" customHeight="1">
      <c r="A264" s="51"/>
      <c r="B264" s="51"/>
      <c r="C264" s="220"/>
      <c r="D264" s="62"/>
      <c r="E264" s="229"/>
      <c r="F264" s="229"/>
      <c r="G264" s="63"/>
      <c r="H264" s="63"/>
      <c r="I264" s="59"/>
      <c r="J264" s="59"/>
      <c r="K264" s="52"/>
      <c r="L264" s="60"/>
      <c r="M264" s="60"/>
      <c r="N264" s="55" t="s">
        <v>551</v>
      </c>
      <c r="O264" s="55"/>
      <c r="P264" s="55"/>
      <c r="Q264" s="55"/>
      <c r="R264" s="55"/>
      <c r="S264" s="55" t="s">
        <v>460</v>
      </c>
      <c r="T264" s="193" t="str">
        <f>_xlfn.IFNA(VLOOKUP(N264,Code2Loc,2,FALSE)
&amp; IF( OR( ISNA(O264), LEN(O264)=0), "",  "-" &amp; VLOOKUP(O264,Code2Loc,2,FALSE))
&amp; IF( OR( ISNA(P264), LEN(P264)=0), "",  "-" &amp; VLOOKUP(P264,Code2Loc,2,FALSE))
&amp; IF( OR( ISNA(Q264), LEN(Q264)=0), "",  "-" &amp; VLOOKUP(Q264,Code2Loc,2,FALSE))
&amp; IF( OR( ISNA(R264), LEN(R264)=0), "",  "-" &amp; VLOOKUP(R264,Code2Loc,2,FALSE))
&amp; IF( OR( ISNA(S264), LEN(S264)=0), "",  "-" &amp; VLOOKUP(S264,Code2Loc,2,FALSE)),"")</f>
        <v/>
      </c>
      <c r="U264" s="56">
        <v>0.70138888888888884</v>
      </c>
      <c r="V264" s="57"/>
      <c r="W264" s="57"/>
      <c r="X264" s="57"/>
      <c r="Y264" s="57"/>
      <c r="Z264" s="58" t="str">
        <f>IF(ISBLANK($U264), "", _xlfn.IFNA($U264 + _xlfn.IFNA( VLOOKUP($N264 &amp; IF(ISBLANK($O264),"", "-" &amp; $O264) &amp; IF(ISBLANK($P264),"", "-" &amp; $P264) &amp; IF(ISBLANK($Q264),"", "-" &amp; $Q264) &amp; IF(ISBLANK($R264),"", "-" &amp; $R264) &amp; IF(ISBLANK($S264),"", "-" &amp; $S264),TravelTime,8,FALSE), VLOOKUP($S264 &amp; IF(ISBLANK($R264),"", "-" &amp; $R264) &amp; IF(ISBLANK($Q264),"", "-" &amp; $Q264) &amp; IF(ISBLANK($P264),"", "-" &amp; $P264) &amp; IF(ISBLANK($O264),"", "-" &amp; $O264) &amp; IF(ISBLANK($N264),"", "-" &amp; $N264),TravelTime,8,FALSE)) / 1440, ""))</f>
        <v/>
      </c>
      <c r="AA264" s="59"/>
      <c r="AB264" s="52" t="str">
        <f t="shared" si="25"/>
        <v>GA01U 2722</v>
      </c>
      <c r="AC264" s="59"/>
      <c r="AD264" s="196"/>
      <c r="AE264" s="59"/>
      <c r="AF264" s="59"/>
      <c r="AG264" s="59"/>
      <c r="AH264" s="59"/>
      <c r="AI264" s="59"/>
      <c r="AJ264" s="59"/>
    </row>
    <row r="265" spans="1:36" ht="14.25" customHeight="1">
      <c r="A265" s="51"/>
      <c r="B265" s="51"/>
      <c r="C265" s="220"/>
      <c r="D265" s="62"/>
      <c r="E265" s="229"/>
      <c r="F265" s="229"/>
      <c r="G265" s="63"/>
      <c r="H265" s="63"/>
      <c r="I265" s="59"/>
      <c r="J265" s="59"/>
      <c r="K265" s="52"/>
      <c r="L265" s="60"/>
      <c r="M265" s="60"/>
      <c r="N265" s="55" t="s">
        <v>460</v>
      </c>
      <c r="O265" s="55"/>
      <c r="P265" s="55"/>
      <c r="Q265" s="55"/>
      <c r="R265" s="55"/>
      <c r="S265" s="55" t="s">
        <v>550</v>
      </c>
      <c r="T265" s="193" t="str">
        <f>_xlfn.IFNA(VLOOKUP(N265,Code2Loc,2,FALSE)
&amp; IF( OR( ISNA(O265), LEN(O265)=0), "",  "-" &amp; VLOOKUP(O265,Code2Loc,2,FALSE))
&amp; IF( OR( ISNA(P265), LEN(P265)=0), "",  "-" &amp; VLOOKUP(P265,Code2Loc,2,FALSE))
&amp; IF( OR( ISNA(Q265), LEN(Q265)=0), "",  "-" &amp; VLOOKUP(Q265,Code2Loc,2,FALSE))
&amp; IF( OR( ISNA(R265), LEN(R265)=0), "",  "-" &amp; VLOOKUP(R265,Code2Loc,2,FALSE))
&amp; IF( OR( ISNA(S265), LEN(S265)=0), "",  "-" &amp; VLOOKUP(S265,Code2Loc,2,FALSE)),"")</f>
        <v/>
      </c>
      <c r="U265" s="56">
        <v>0.73958333333333337</v>
      </c>
      <c r="V265" s="57"/>
      <c r="W265" s="57"/>
      <c r="X265" s="57"/>
      <c r="Y265" s="57"/>
      <c r="Z265" s="58" t="str">
        <f>IF(ISBLANK($U265), "", _xlfn.IFNA($U265 + _xlfn.IFNA( VLOOKUP($N265 &amp; IF(ISBLANK($O265),"", "-" &amp; $O265) &amp; IF(ISBLANK($P265),"", "-" &amp; $P265) &amp; IF(ISBLANK($Q265),"", "-" &amp; $Q265) &amp; IF(ISBLANK($R265),"", "-" &amp; $R265) &amp; IF(ISBLANK($S265),"", "-" &amp; $S265),TravelTime,8,FALSE), VLOOKUP($S265 &amp; IF(ISBLANK($R265),"", "-" &amp; $R265) &amp; IF(ISBLANK($Q265),"", "-" &amp; $Q265) &amp; IF(ISBLANK($P265),"", "-" &amp; $P265) &amp; IF(ISBLANK($O265),"", "-" &amp; $O265) &amp; IF(ISBLANK($N265),"", "-" &amp; $N265),TravelTime,8,FALSE)) / 1440, ""))</f>
        <v/>
      </c>
      <c r="AA265" s="59"/>
      <c r="AB265" s="52" t="str">
        <f t="shared" si="25"/>
        <v>GA01U 2722</v>
      </c>
      <c r="AC265" s="59"/>
      <c r="AD265" s="196"/>
      <c r="AE265" s="59"/>
      <c r="AF265" s="59"/>
      <c r="AG265" s="59"/>
      <c r="AH265" s="59"/>
      <c r="AI265" s="59"/>
      <c r="AJ265" s="59"/>
    </row>
    <row r="266" spans="1:36" ht="14.25" customHeight="1">
      <c r="A266" s="51"/>
      <c r="B266" s="51"/>
      <c r="C266" s="220"/>
      <c r="D266" s="62"/>
      <c r="E266" s="229"/>
      <c r="F266" s="229"/>
      <c r="G266" s="63"/>
      <c r="H266" s="63"/>
      <c r="I266" s="59"/>
      <c r="J266" s="59"/>
      <c r="K266" s="52"/>
      <c r="L266" s="60"/>
      <c r="M266" s="60"/>
      <c r="N266" s="55" t="s">
        <v>550</v>
      </c>
      <c r="O266" s="55"/>
      <c r="P266" s="55"/>
      <c r="Q266" s="55"/>
      <c r="R266" s="55"/>
      <c r="S266" s="55" t="s">
        <v>466</v>
      </c>
      <c r="T266" s="193" t="str">
        <f>_xlfn.IFNA(VLOOKUP(N266,Code2Loc,2,FALSE)
&amp; IF( OR( ISNA(O266), LEN(O266)=0), "",  "-" &amp; VLOOKUP(O266,Code2Loc,2,FALSE))
&amp; IF( OR( ISNA(P266), LEN(P266)=0), "",  "-" &amp; VLOOKUP(P266,Code2Loc,2,FALSE))
&amp; IF( OR( ISNA(Q266), LEN(Q266)=0), "",  "-" &amp; VLOOKUP(Q266,Code2Loc,2,FALSE))
&amp; IF( OR( ISNA(R266), LEN(R266)=0), "",  "-" &amp; VLOOKUP(R266,Code2Loc,2,FALSE))
&amp; IF( OR( ISNA(S266), LEN(S266)=0), "",  "-" &amp; VLOOKUP(S266,Code2Loc,2,FALSE)),"")</f>
        <v/>
      </c>
      <c r="U266" s="56">
        <v>0.82291666666666663</v>
      </c>
      <c r="V266" s="57"/>
      <c r="W266" s="57"/>
      <c r="X266" s="57"/>
      <c r="Y266" s="57"/>
      <c r="Z266" s="58" t="str">
        <f>IF(ISBLANK($U266), "", _xlfn.IFNA($U266 + _xlfn.IFNA( VLOOKUP($N266 &amp; IF(ISBLANK($O266),"", "-" &amp; $O266) &amp; IF(ISBLANK($P266),"", "-" &amp; $P266) &amp; IF(ISBLANK($Q266),"", "-" &amp; $Q266) &amp; IF(ISBLANK($R266),"", "-" &amp; $R266) &amp; IF(ISBLANK($S266),"", "-" &amp; $S266),TravelTime,8,FALSE), VLOOKUP($S266 &amp; IF(ISBLANK($R266),"", "-" &amp; $R266) &amp; IF(ISBLANK($Q266),"", "-" &amp; $Q266) &amp; IF(ISBLANK($P266),"", "-" &amp; $P266) &amp; IF(ISBLANK($O266),"", "-" &amp; $O266) &amp; IF(ISBLANK($N266),"", "-" &amp; $N266),TravelTime,8,FALSE)) / 1440, ""))</f>
        <v/>
      </c>
      <c r="AA266" s="59"/>
      <c r="AB266" s="52" t="str">
        <f t="shared" si="25"/>
        <v>GA01U 2722</v>
      </c>
      <c r="AC266" s="59"/>
      <c r="AD266" s="196"/>
      <c r="AE266" s="59"/>
      <c r="AF266" s="59"/>
      <c r="AG266" s="59"/>
      <c r="AH266" s="59"/>
      <c r="AI266" s="59"/>
      <c r="AJ266" s="59"/>
    </row>
    <row r="267" spans="1:36" ht="15.75" customHeight="1">
      <c r="A267" s="51"/>
      <c r="B267" s="51" t="s">
        <v>169</v>
      </c>
      <c r="C267" s="218" t="s">
        <v>552</v>
      </c>
      <c r="D267" s="52" t="s">
        <v>28</v>
      </c>
      <c r="E267" s="228">
        <v>43131</v>
      </c>
      <c r="F267" s="228">
        <v>44956</v>
      </c>
      <c r="G267" s="52" t="s">
        <v>553</v>
      </c>
      <c r="H267" s="52" t="s">
        <v>554</v>
      </c>
      <c r="I267" s="52"/>
      <c r="J267" s="52" t="str">
        <f>IF(ISBLANK(B267),"",VLOOKUP(B267,Permits!$F$2:$O$127,10,FALSE))</f>
        <v>GA04T 3699</v>
      </c>
      <c r="K267" s="53" t="s">
        <v>16</v>
      </c>
      <c r="L267" s="60">
        <v>40</v>
      </c>
      <c r="M267" s="60">
        <v>16</v>
      </c>
      <c r="N267" s="55" t="s">
        <v>551</v>
      </c>
      <c r="O267" s="55"/>
      <c r="P267" s="55"/>
      <c r="Q267" s="55"/>
      <c r="R267" s="55"/>
      <c r="S267" s="55" t="s">
        <v>460</v>
      </c>
      <c r="T267" s="193" t="str">
        <f>_xlfn.IFNA(VLOOKUP(N267,Code2Loc,2,FALSE)
&amp; IF( OR( ISNA(O267), LEN(O267)=0), "",  "-" &amp; VLOOKUP(O267,Code2Loc,2,FALSE))
&amp; IF( OR( ISNA(P267), LEN(P267)=0), "",  "-" &amp; VLOOKUP(P267,Code2Loc,2,FALSE))
&amp; IF( OR( ISNA(Q267), LEN(Q267)=0), "",  "-" &amp; VLOOKUP(Q267,Code2Loc,2,FALSE))
&amp; IF( OR( ISNA(R267), LEN(R267)=0), "",  "-" &amp; VLOOKUP(R267,Code2Loc,2,FALSE))
&amp; IF( OR( ISNA(S267), LEN(S267)=0), "",  "-" &amp; VLOOKUP(S267,Code2Loc,2,FALSE)),"")</f>
        <v/>
      </c>
      <c r="U267" s="56">
        <v>0.30902777777777779</v>
      </c>
      <c r="V267" s="57"/>
      <c r="W267" s="57"/>
      <c r="X267" s="57"/>
      <c r="Y267" s="57"/>
      <c r="Z267" s="58" t="str">
        <f>IF(ISBLANK($U267), "", _xlfn.IFNA($U267 + _xlfn.IFNA( VLOOKUP($N267 &amp; IF(ISBLANK($O267),"", "-" &amp; $O267) &amp; IF(ISBLANK($P267),"", "-" &amp; $P267) &amp; IF(ISBLANK($Q267),"", "-" &amp; $Q267) &amp; IF(ISBLANK($R267),"", "-" &amp; $R267) &amp; IF(ISBLANK($S267),"", "-" &amp; $S267),TravelTime,8,FALSE), VLOOKUP($S267 &amp; IF(ISBLANK($R267),"", "-" &amp; $R267) &amp; IF(ISBLANK($Q267),"", "-" &amp; $Q267) &amp; IF(ISBLANK($P267),"", "-" &amp; $P267) &amp; IF(ISBLANK($O267),"", "-" &amp; $O267) &amp; IF(ISBLANK($N267),"", "-" &amp; $N267),TravelTime,8,FALSE)) / 1440, ""))</f>
        <v/>
      </c>
      <c r="AA267" s="59"/>
      <c r="AB267" s="52" t="str">
        <f>IF(AND(LEN(J267)&lt;&gt;0,LEN(B267)&lt;&gt;0),J267,#REF!)</f>
        <v>GA04T 3699</v>
      </c>
      <c r="AC267" s="59"/>
      <c r="AD267" s="196"/>
      <c r="AE267" s="59"/>
      <c r="AF267" s="59"/>
      <c r="AG267" s="59"/>
      <c r="AH267" s="59"/>
      <c r="AI267" s="59"/>
      <c r="AJ267" s="59"/>
    </row>
    <row r="268" spans="1:36" ht="15.75" customHeight="1">
      <c r="A268" s="51"/>
      <c r="B268" s="51"/>
      <c r="C268" s="219"/>
      <c r="D268" s="53"/>
      <c r="E268" s="228"/>
      <c r="F268" s="228"/>
      <c r="G268" s="52"/>
      <c r="H268" s="52"/>
      <c r="I268" s="52"/>
      <c r="J268" s="52"/>
      <c r="K268" s="52"/>
      <c r="L268" s="60"/>
      <c r="M268" s="60"/>
      <c r="N268" s="55" t="s">
        <v>460</v>
      </c>
      <c r="O268" s="55"/>
      <c r="P268" s="55"/>
      <c r="Q268" s="55"/>
      <c r="R268" s="55"/>
      <c r="S268" s="55" t="s">
        <v>459</v>
      </c>
      <c r="T268" s="193" t="str">
        <f>_xlfn.IFNA(VLOOKUP(N268,Code2Loc,2,FALSE)
&amp; IF( OR( ISNA(O268), LEN(O268)=0), "",  "-" &amp; VLOOKUP(O268,Code2Loc,2,FALSE))
&amp; IF( OR( ISNA(P268), LEN(P268)=0), "",  "-" &amp; VLOOKUP(P268,Code2Loc,2,FALSE))
&amp; IF( OR( ISNA(Q268), LEN(Q268)=0), "",  "-" &amp; VLOOKUP(Q268,Code2Loc,2,FALSE))
&amp; IF( OR( ISNA(R268), LEN(R268)=0), "",  "-" &amp; VLOOKUP(R268,Code2Loc,2,FALSE))
&amp; IF( OR( ISNA(S268), LEN(S268)=0), "",  "-" &amp; VLOOKUP(S268,Code2Loc,2,FALSE)),"")</f>
        <v/>
      </c>
      <c r="U268" s="56">
        <v>0.33333333333333331</v>
      </c>
      <c r="V268" s="57"/>
      <c r="W268" s="57"/>
      <c r="X268" s="57"/>
      <c r="Y268" s="57"/>
      <c r="Z268" s="58" t="str">
        <f>IF(ISBLANK($U268), "", _xlfn.IFNA($U268 + _xlfn.IFNA( VLOOKUP($N268 &amp; IF(ISBLANK($O268),"", "-" &amp; $O268) &amp; IF(ISBLANK($P268),"", "-" &amp; $P268) &amp; IF(ISBLANK($Q268),"", "-" &amp; $Q268) &amp; IF(ISBLANK($R268),"", "-" &amp; $R268) &amp; IF(ISBLANK($S268),"", "-" &amp; $S268),TravelTime,8,FALSE), VLOOKUP($S268 &amp; IF(ISBLANK($R268),"", "-" &amp; $R268) &amp; IF(ISBLANK($Q268),"", "-" &amp; $Q268) &amp; IF(ISBLANK($P268),"", "-" &amp; $P268) &amp; IF(ISBLANK($O268),"", "-" &amp; $O268) &amp; IF(ISBLANK($N268),"", "-" &amp; $N268),TravelTime,8,FALSE)) / 1440, ""))</f>
        <v/>
      </c>
      <c r="AA268" s="59"/>
      <c r="AB268" s="52" t="str">
        <f t="shared" ref="AB268:AB272" si="26">IF(AND(LEN(J268)&lt;&gt;0,LEN(B268)&lt;&gt;0),J268,AB267)</f>
        <v>GA04T 3699</v>
      </c>
      <c r="AC268" s="59"/>
      <c r="AD268" s="196"/>
      <c r="AE268" s="59"/>
      <c r="AF268" s="59"/>
      <c r="AG268" s="59"/>
      <c r="AH268" s="59"/>
      <c r="AI268" s="59"/>
      <c r="AJ268" s="59"/>
    </row>
    <row r="269" spans="1:36" ht="15.75" customHeight="1">
      <c r="A269" s="51"/>
      <c r="B269" s="51"/>
      <c r="C269" s="219"/>
      <c r="D269" s="53"/>
      <c r="E269" s="228"/>
      <c r="F269" s="228"/>
      <c r="G269" s="52"/>
      <c r="H269" s="52"/>
      <c r="I269" s="52"/>
      <c r="J269" s="52"/>
      <c r="K269" s="52"/>
      <c r="L269" s="60"/>
      <c r="M269" s="60"/>
      <c r="N269" s="55" t="s">
        <v>459</v>
      </c>
      <c r="O269" s="55"/>
      <c r="P269" s="55"/>
      <c r="Q269" s="55"/>
      <c r="R269" s="55"/>
      <c r="S269" s="55" t="s">
        <v>460</v>
      </c>
      <c r="T269" s="193" t="str">
        <f>_xlfn.IFNA(VLOOKUP(N269,Code2Loc,2,FALSE)
&amp; IF( OR( ISNA(O269), LEN(O269)=0), "",  "-" &amp; VLOOKUP(O269,Code2Loc,2,FALSE))
&amp; IF( OR( ISNA(P269), LEN(P269)=0), "",  "-" &amp; VLOOKUP(P269,Code2Loc,2,FALSE))
&amp; IF( OR( ISNA(Q269), LEN(Q269)=0), "",  "-" &amp; VLOOKUP(Q269,Code2Loc,2,FALSE))
&amp; IF( OR( ISNA(R269), LEN(R269)=0), "",  "-" &amp; VLOOKUP(R269,Code2Loc,2,FALSE))
&amp; IF( OR( ISNA(S269), LEN(S269)=0), "",  "-" &amp; VLOOKUP(S269,Code2Loc,2,FALSE)),"")</f>
        <v/>
      </c>
      <c r="U269" s="56">
        <v>0.44097222222222221</v>
      </c>
      <c r="V269" s="57"/>
      <c r="W269" s="57"/>
      <c r="X269" s="57"/>
      <c r="Y269" s="57"/>
      <c r="Z269" s="58" t="str">
        <f>IF(ISBLANK($U269), "", _xlfn.IFNA($U269 + _xlfn.IFNA( VLOOKUP($N269 &amp; IF(ISBLANK($O269),"", "-" &amp; $O269) &amp; IF(ISBLANK($P269),"", "-" &amp; $P269) &amp; IF(ISBLANK($Q269),"", "-" &amp; $Q269) &amp; IF(ISBLANK($R269),"", "-" &amp; $R269) &amp; IF(ISBLANK($S269),"", "-" &amp; $S269),TravelTime,8,FALSE), VLOOKUP($S269 &amp; IF(ISBLANK($R269),"", "-" &amp; $R269) &amp; IF(ISBLANK($Q269),"", "-" &amp; $Q269) &amp; IF(ISBLANK($P269),"", "-" &amp; $P269) &amp; IF(ISBLANK($O269),"", "-" &amp; $O269) &amp; IF(ISBLANK($N269),"", "-" &amp; $N269),TravelTime,8,FALSE)) / 1440, ""))</f>
        <v/>
      </c>
      <c r="AA269" s="59"/>
      <c r="AB269" s="52" t="str">
        <f t="shared" si="26"/>
        <v>GA04T 3699</v>
      </c>
      <c r="AC269" s="59"/>
      <c r="AD269" s="196"/>
      <c r="AE269" s="59"/>
      <c r="AF269" s="59"/>
      <c r="AG269" s="59"/>
      <c r="AH269" s="59"/>
      <c r="AI269" s="59"/>
      <c r="AJ269" s="59"/>
    </row>
    <row r="270" spans="1:36" ht="15.75" customHeight="1">
      <c r="A270" s="51"/>
      <c r="B270" s="51"/>
      <c r="C270" s="219"/>
      <c r="D270" s="53"/>
      <c r="E270" s="228"/>
      <c r="F270" s="228"/>
      <c r="G270" s="52"/>
      <c r="H270" s="52"/>
      <c r="I270" s="52"/>
      <c r="J270" s="52"/>
      <c r="K270" s="52"/>
      <c r="L270" s="60"/>
      <c r="M270" s="60"/>
      <c r="N270" s="55" t="s">
        <v>460</v>
      </c>
      <c r="O270" s="55"/>
      <c r="P270" s="55"/>
      <c r="Q270" s="55"/>
      <c r="R270" s="55"/>
      <c r="S270" s="55" t="s">
        <v>459</v>
      </c>
      <c r="T270" s="193" t="str">
        <f>_xlfn.IFNA(VLOOKUP(N270,Code2Loc,2,FALSE)
&amp; IF( OR( ISNA(O270), LEN(O270)=0), "",  "-" &amp; VLOOKUP(O270,Code2Loc,2,FALSE))
&amp; IF( OR( ISNA(P270), LEN(P270)=0), "",  "-" &amp; VLOOKUP(P270,Code2Loc,2,FALSE))
&amp; IF( OR( ISNA(Q270), LEN(Q270)=0), "",  "-" &amp; VLOOKUP(Q270,Code2Loc,2,FALSE))
&amp; IF( OR( ISNA(R270), LEN(R270)=0), "",  "-" &amp; VLOOKUP(R270,Code2Loc,2,FALSE))
&amp; IF( OR( ISNA(S270), LEN(S270)=0), "",  "-" &amp; VLOOKUP(S270,Code2Loc,2,FALSE)),"")</f>
        <v/>
      </c>
      <c r="U270" s="56">
        <v>0.55208333333333337</v>
      </c>
      <c r="V270" s="57"/>
      <c r="W270" s="57"/>
      <c r="X270" s="57"/>
      <c r="Y270" s="57"/>
      <c r="Z270" s="58" t="str">
        <f>IF(ISBLANK($U270), "", _xlfn.IFNA($U270 + _xlfn.IFNA( VLOOKUP($N270 &amp; IF(ISBLANK($O270),"", "-" &amp; $O270) &amp; IF(ISBLANK($P270),"", "-" &amp; $P270) &amp; IF(ISBLANK($Q270),"", "-" &amp; $Q270) &amp; IF(ISBLANK($R270),"", "-" &amp; $R270) &amp; IF(ISBLANK($S270),"", "-" &amp; $S270),TravelTime,8,FALSE), VLOOKUP($S270 &amp; IF(ISBLANK($R270),"", "-" &amp; $R270) &amp; IF(ISBLANK($Q270),"", "-" &amp; $Q270) &amp; IF(ISBLANK($P270),"", "-" &amp; $P270) &amp; IF(ISBLANK($O270),"", "-" &amp; $O270) &amp; IF(ISBLANK($N270),"", "-" &amp; $N270),TravelTime,8,FALSE)) / 1440, ""))</f>
        <v/>
      </c>
      <c r="AA270" s="59"/>
      <c r="AB270" s="52" t="str">
        <f t="shared" si="26"/>
        <v>GA04T 3699</v>
      </c>
      <c r="AC270" s="59"/>
      <c r="AD270" s="196"/>
      <c r="AE270" s="59"/>
      <c r="AF270" s="59"/>
      <c r="AG270" s="59"/>
      <c r="AH270" s="59"/>
      <c r="AI270" s="59"/>
      <c r="AJ270" s="59"/>
    </row>
    <row r="271" spans="1:36" ht="15.75" customHeight="1">
      <c r="A271" s="51"/>
      <c r="B271" s="51"/>
      <c r="C271" s="219"/>
      <c r="D271" s="53"/>
      <c r="E271" s="228"/>
      <c r="F271" s="228"/>
      <c r="G271" s="52"/>
      <c r="H271" s="52"/>
      <c r="I271" s="52"/>
      <c r="J271" s="52"/>
      <c r="K271" s="52"/>
      <c r="L271" s="60"/>
      <c r="M271" s="60"/>
      <c r="N271" s="55" t="s">
        <v>459</v>
      </c>
      <c r="O271" s="55"/>
      <c r="P271" s="55"/>
      <c r="Q271" s="55"/>
      <c r="R271" s="55"/>
      <c r="S271" s="55" t="s">
        <v>460</v>
      </c>
      <c r="T271" s="193" t="str">
        <f>_xlfn.IFNA(VLOOKUP(N271,Code2Loc,2,FALSE)
&amp; IF( OR( ISNA(O271), LEN(O271)=0), "",  "-" &amp; VLOOKUP(O271,Code2Loc,2,FALSE))
&amp; IF( OR( ISNA(P271), LEN(P271)=0), "",  "-" &amp; VLOOKUP(P271,Code2Loc,2,FALSE))
&amp; IF( OR( ISNA(Q271), LEN(Q271)=0), "",  "-" &amp; VLOOKUP(Q271,Code2Loc,2,FALSE))
&amp; IF( OR( ISNA(R271), LEN(R271)=0), "",  "-" &amp; VLOOKUP(R271,Code2Loc,2,FALSE))
&amp; IF( OR( ISNA(S271), LEN(S271)=0), "",  "-" &amp; VLOOKUP(S271,Code2Loc,2,FALSE)),"")</f>
        <v/>
      </c>
      <c r="U271" s="56">
        <v>0.69097222222222221</v>
      </c>
      <c r="V271" s="57"/>
      <c r="W271" s="57"/>
      <c r="X271" s="57"/>
      <c r="Y271" s="57"/>
      <c r="Z271" s="58" t="str">
        <f>IF(ISBLANK($U271), "", _xlfn.IFNA($U271 + _xlfn.IFNA( VLOOKUP($N271 &amp; IF(ISBLANK($O271),"", "-" &amp; $O271) &amp; IF(ISBLANK($P271),"", "-" &amp; $P271) &amp; IF(ISBLANK($Q271),"", "-" &amp; $Q271) &amp; IF(ISBLANK($R271),"", "-" &amp; $R271) &amp; IF(ISBLANK($S271),"", "-" &amp; $S271),TravelTime,8,FALSE), VLOOKUP($S271 &amp; IF(ISBLANK($R271),"", "-" &amp; $R271) &amp; IF(ISBLANK($Q271),"", "-" &amp; $Q271) &amp; IF(ISBLANK($P271),"", "-" &amp; $P271) &amp; IF(ISBLANK($O271),"", "-" &amp; $O271) &amp; IF(ISBLANK($N271),"", "-" &amp; $N271),TravelTime,8,FALSE)) / 1440, ""))</f>
        <v/>
      </c>
      <c r="AA271" s="59"/>
      <c r="AB271" s="52" t="str">
        <f t="shared" si="26"/>
        <v>GA04T 3699</v>
      </c>
      <c r="AC271" s="59"/>
      <c r="AD271" s="196"/>
      <c r="AE271" s="59"/>
      <c r="AF271" s="59"/>
      <c r="AG271" s="59"/>
      <c r="AH271" s="59"/>
      <c r="AI271" s="59"/>
      <c r="AJ271" s="59"/>
    </row>
    <row r="272" spans="1:36" ht="15.75" customHeight="1">
      <c r="A272" s="51"/>
      <c r="B272" s="51"/>
      <c r="C272" s="219"/>
      <c r="D272" s="53"/>
      <c r="E272" s="228"/>
      <c r="F272" s="228"/>
      <c r="G272" s="52"/>
      <c r="H272" s="52"/>
      <c r="I272" s="52"/>
      <c r="J272" s="52"/>
      <c r="K272" s="52"/>
      <c r="L272" s="60"/>
      <c r="M272" s="60"/>
      <c r="N272" s="55" t="s">
        <v>460</v>
      </c>
      <c r="O272" s="55"/>
      <c r="P272" s="55"/>
      <c r="Q272" s="55"/>
      <c r="R272" s="55"/>
      <c r="S272" s="55" t="s">
        <v>551</v>
      </c>
      <c r="T272" s="193" t="str">
        <f>_xlfn.IFNA(VLOOKUP(N272,Code2Loc,2,FALSE)
&amp; IF( OR( ISNA(O272), LEN(O272)=0), "",  "-" &amp; VLOOKUP(O272,Code2Loc,2,FALSE))
&amp; IF( OR( ISNA(P272), LEN(P272)=0), "",  "-" &amp; VLOOKUP(P272,Code2Loc,2,FALSE))
&amp; IF( OR( ISNA(Q272), LEN(Q272)=0), "",  "-" &amp; VLOOKUP(Q272,Code2Loc,2,FALSE))
&amp; IF( OR( ISNA(R272), LEN(R272)=0), "",  "-" &amp; VLOOKUP(R272,Code2Loc,2,FALSE))
&amp; IF( OR( ISNA(S272), LEN(S272)=0), "",  "-" &amp; VLOOKUP(S272,Code2Loc,2,FALSE)),"")</f>
        <v/>
      </c>
      <c r="U272" s="56">
        <v>0.79166666666666663</v>
      </c>
      <c r="V272" s="57"/>
      <c r="W272" s="57"/>
      <c r="X272" s="57"/>
      <c r="Y272" s="57"/>
      <c r="Z272" s="58" t="str">
        <f>IF(ISBLANK($U272), "", _xlfn.IFNA($U272 + _xlfn.IFNA( VLOOKUP($N272 &amp; IF(ISBLANK($O272),"", "-" &amp; $O272) &amp; IF(ISBLANK($P272),"", "-" &amp; $P272) &amp; IF(ISBLANK($Q272),"", "-" &amp; $Q272) &amp; IF(ISBLANK($R272),"", "-" &amp; $R272) &amp; IF(ISBLANK($S272),"", "-" &amp; $S272),TravelTime,8,FALSE), VLOOKUP($S272 &amp; IF(ISBLANK($R272),"", "-" &amp; $R272) &amp; IF(ISBLANK($Q272),"", "-" &amp; $Q272) &amp; IF(ISBLANK($P272),"", "-" &amp; $P272) &amp; IF(ISBLANK($O272),"", "-" &amp; $O272) &amp; IF(ISBLANK($N272),"", "-" &amp; $N272),TravelTime,8,FALSE)) / 1440, ""))</f>
        <v/>
      </c>
      <c r="AA272" s="59"/>
      <c r="AB272" s="52" t="str">
        <f t="shared" si="26"/>
        <v>GA04T 3699</v>
      </c>
      <c r="AC272" s="59"/>
      <c r="AD272" s="196"/>
      <c r="AE272" s="59"/>
      <c r="AF272" s="59"/>
      <c r="AG272" s="59"/>
      <c r="AH272" s="59"/>
      <c r="AI272" s="59"/>
      <c r="AJ272" s="59"/>
    </row>
    <row r="273" spans="1:36" ht="14.25" customHeight="1">
      <c r="A273" s="51"/>
      <c r="B273" s="51" t="s">
        <v>198</v>
      </c>
      <c r="C273" s="218" t="s">
        <v>555</v>
      </c>
      <c r="D273" s="52" t="s">
        <v>19</v>
      </c>
      <c r="E273" s="228">
        <v>43906</v>
      </c>
      <c r="F273" s="228">
        <v>44135</v>
      </c>
      <c r="G273" s="52" t="s">
        <v>556</v>
      </c>
      <c r="H273" s="52" t="s">
        <v>557</v>
      </c>
      <c r="I273" s="52"/>
      <c r="J273" s="52" t="str">
        <f>IF(ISBLANK(B273),"",VLOOKUP(B273,Permits!$F$2:$O$127,10,FALSE))</f>
        <v>GA12T 4999</v>
      </c>
      <c r="K273" s="53" t="s">
        <v>16</v>
      </c>
      <c r="L273" s="60">
        <v>28</v>
      </c>
      <c r="M273" s="60">
        <v>11</v>
      </c>
      <c r="N273" s="55" t="s">
        <v>558</v>
      </c>
      <c r="O273" s="55"/>
      <c r="P273" s="55"/>
      <c r="Q273" s="55"/>
      <c r="R273" s="55"/>
      <c r="S273" s="55" t="s">
        <v>446</v>
      </c>
      <c r="T273" s="193" t="str">
        <f>_xlfn.IFNA(VLOOKUP(N273,Code2Loc,2,FALSE)
&amp; IF( OR( ISNA(O273), LEN(O273)=0), "",  "-" &amp; VLOOKUP(O273,Code2Loc,2,FALSE))
&amp; IF( OR( ISNA(P273), LEN(P273)=0), "",  "-" &amp; VLOOKUP(P273,Code2Loc,2,FALSE))
&amp; IF( OR( ISNA(Q273), LEN(Q273)=0), "",  "-" &amp; VLOOKUP(Q273,Code2Loc,2,FALSE))
&amp; IF( OR( ISNA(R273), LEN(R273)=0), "",  "-" &amp; VLOOKUP(R273,Code2Loc,2,FALSE))
&amp; IF( OR( ISNA(S273), LEN(S273)=0), "",  "-" &amp; VLOOKUP(S273,Code2Loc,2,FALSE)),"")</f>
        <v/>
      </c>
      <c r="U273" s="56">
        <v>0.2986111111111111</v>
      </c>
      <c r="V273" s="57"/>
      <c r="W273" s="57"/>
      <c r="X273" s="57"/>
      <c r="Y273" s="57"/>
      <c r="Z273" s="58" t="str">
        <f>IF(ISBLANK($U273), "", _xlfn.IFNA($U273 + _xlfn.IFNA( VLOOKUP($N273 &amp; IF(ISBLANK($O273),"", "-" &amp; $O273) &amp; IF(ISBLANK($P273),"", "-" &amp; $P273) &amp; IF(ISBLANK($Q273),"", "-" &amp; $Q273) &amp; IF(ISBLANK($R273),"", "-" &amp; $R273) &amp; IF(ISBLANK($S273),"", "-" &amp; $S273),TravelTime,8,FALSE), VLOOKUP($S273 &amp; IF(ISBLANK($R273),"", "-" &amp; $R273) &amp; IF(ISBLANK($Q273),"", "-" &amp; $Q273) &amp; IF(ISBLANK($P273),"", "-" &amp; $P273) &amp; IF(ISBLANK($O273),"", "-" &amp; $O273) &amp; IF(ISBLANK($N273),"", "-" &amp; $N273),TravelTime,8,FALSE)) / 1440, ""))</f>
        <v/>
      </c>
      <c r="AA273" s="59"/>
      <c r="AB273" s="52" t="str">
        <f>IF(AND(LEN(J273)&lt;&gt;0,LEN(B273)&lt;&gt;0),J273,AB465)</f>
        <v>GA12T 4999</v>
      </c>
      <c r="AC273" s="59"/>
      <c r="AD273" s="196"/>
      <c r="AE273" s="59"/>
      <c r="AF273" s="59"/>
      <c r="AG273" s="59"/>
      <c r="AH273" s="59"/>
      <c r="AI273" s="59"/>
      <c r="AJ273" s="59"/>
    </row>
    <row r="274" spans="1:36" ht="14.25" customHeight="1">
      <c r="A274" s="51"/>
      <c r="B274" s="51"/>
      <c r="C274" s="219"/>
      <c r="D274" s="53"/>
      <c r="E274" s="228"/>
      <c r="F274" s="228"/>
      <c r="G274" s="52"/>
      <c r="H274" s="52"/>
      <c r="I274" s="52"/>
      <c r="J274" s="52"/>
      <c r="K274" s="52"/>
      <c r="L274" s="60"/>
      <c r="M274" s="60"/>
      <c r="N274" s="55" t="s">
        <v>446</v>
      </c>
      <c r="O274" s="55"/>
      <c r="P274" s="55"/>
      <c r="Q274" s="55"/>
      <c r="R274" s="55"/>
      <c r="S274" s="55" t="s">
        <v>558</v>
      </c>
      <c r="T274" s="193" t="str">
        <f>_xlfn.IFNA(VLOOKUP(N274,Code2Loc,2,FALSE)
&amp; IF( OR( ISNA(O274), LEN(O274)=0), "",  "-" &amp; VLOOKUP(O274,Code2Loc,2,FALSE))
&amp; IF( OR( ISNA(P274), LEN(P274)=0), "",  "-" &amp; VLOOKUP(P274,Code2Loc,2,FALSE))
&amp; IF( OR( ISNA(Q274), LEN(Q274)=0), "",  "-" &amp; VLOOKUP(Q274,Code2Loc,2,FALSE))
&amp; IF( OR( ISNA(R274), LEN(R274)=0), "",  "-" &amp; VLOOKUP(R274,Code2Loc,2,FALSE))
&amp; IF( OR( ISNA(S274), LEN(S274)=0), "",  "-" &amp; VLOOKUP(S274,Code2Loc,2,FALSE)),"")</f>
        <v/>
      </c>
      <c r="U274" s="56">
        <v>0.46180555555555558</v>
      </c>
      <c r="V274" s="57"/>
      <c r="W274" s="57"/>
      <c r="X274" s="57"/>
      <c r="Y274" s="57"/>
      <c r="Z274" s="58" t="str">
        <f>IF(ISBLANK($U274), "", _xlfn.IFNA($U274 + _xlfn.IFNA( VLOOKUP($N274 &amp; IF(ISBLANK($O274),"", "-" &amp; $O274) &amp; IF(ISBLANK($P274),"", "-" &amp; $P274) &amp; IF(ISBLANK($Q274),"", "-" &amp; $Q274) &amp; IF(ISBLANK($R274),"", "-" &amp; $R274) &amp; IF(ISBLANK($S274),"", "-" &amp; $S274),TravelTime,8,FALSE), VLOOKUP($S274 &amp; IF(ISBLANK($R274),"", "-" &amp; $R274) &amp; IF(ISBLANK($Q274),"", "-" &amp; $Q274) &amp; IF(ISBLANK($P274),"", "-" &amp; $P274) &amp; IF(ISBLANK($O274),"", "-" &amp; $O274) &amp; IF(ISBLANK($N274),"", "-" &amp; $N274),TravelTime,8,FALSE)) / 1440, ""))</f>
        <v/>
      </c>
      <c r="AA274" s="59"/>
      <c r="AB274" s="52" t="str">
        <f>IF(AND(LEN(J273)&lt;&gt;0,LEN(B273)&lt;&gt;0),AB273,AB466)</f>
        <v>GA12T 4999</v>
      </c>
      <c r="AC274" s="59"/>
      <c r="AD274" s="196"/>
      <c r="AE274" s="59"/>
      <c r="AF274" s="59"/>
      <c r="AG274" s="59"/>
      <c r="AH274" s="59"/>
      <c r="AI274" s="59"/>
      <c r="AJ274" s="59"/>
    </row>
    <row r="275" spans="1:36" ht="14.25" customHeight="1">
      <c r="A275" s="51"/>
      <c r="B275" s="51"/>
      <c r="C275" s="219"/>
      <c r="D275" s="53"/>
      <c r="E275" s="228"/>
      <c r="F275" s="228"/>
      <c r="G275" s="52"/>
      <c r="H275" s="52"/>
      <c r="I275" s="52"/>
      <c r="J275" s="52"/>
      <c r="K275" s="52"/>
      <c r="L275" s="60"/>
      <c r="M275" s="60"/>
      <c r="N275" s="55" t="s">
        <v>558</v>
      </c>
      <c r="O275" s="55"/>
      <c r="P275" s="55"/>
      <c r="Q275" s="55"/>
      <c r="R275" s="55"/>
      <c r="S275" s="55" t="s">
        <v>446</v>
      </c>
      <c r="T275" s="193" t="str">
        <f>_xlfn.IFNA(VLOOKUP(N275,Code2Loc,2,FALSE)
&amp; IF( OR( ISNA(O275), LEN(O275)=0), "",  "-" &amp; VLOOKUP(O275,Code2Loc,2,FALSE))
&amp; IF( OR( ISNA(P275), LEN(P275)=0), "",  "-" &amp; VLOOKUP(P275,Code2Loc,2,FALSE))
&amp; IF( OR( ISNA(Q275), LEN(Q275)=0), "",  "-" &amp; VLOOKUP(Q275,Code2Loc,2,FALSE))
&amp; IF( OR( ISNA(R275), LEN(R275)=0), "",  "-" &amp; VLOOKUP(R275,Code2Loc,2,FALSE))
&amp; IF( OR( ISNA(S275), LEN(S275)=0), "",  "-" &amp; VLOOKUP(S275,Code2Loc,2,FALSE)),"")</f>
        <v/>
      </c>
      <c r="U275" s="56">
        <v>0.57291666666666663</v>
      </c>
      <c r="V275" s="57"/>
      <c r="W275" s="57"/>
      <c r="X275" s="57"/>
      <c r="Y275" s="57"/>
      <c r="Z275" s="58" t="str">
        <f>IF(ISBLANK($U275), "", _xlfn.IFNA($U275 + _xlfn.IFNA( VLOOKUP($N275 &amp; IF(ISBLANK($O275),"", "-" &amp; $O275) &amp; IF(ISBLANK($P275),"", "-" &amp; $P275) &amp; IF(ISBLANK($Q275),"", "-" &amp; $Q275) &amp; IF(ISBLANK($R275),"", "-" &amp; $R275) &amp; IF(ISBLANK($S275),"", "-" &amp; $S275),TravelTime,8,FALSE), VLOOKUP($S275 &amp; IF(ISBLANK($R275),"", "-" &amp; $R275) &amp; IF(ISBLANK($Q275),"", "-" &amp; $Q275) &amp; IF(ISBLANK($P275),"", "-" &amp; $P275) &amp; IF(ISBLANK($O275),"", "-" &amp; $O275) &amp; IF(ISBLANK($N275),"", "-" &amp; $N275),TravelTime,8,FALSE)) / 1440, ""))</f>
        <v/>
      </c>
      <c r="AA275" s="59"/>
      <c r="AB275" s="52" t="str">
        <f>IF(AND(LEN(J273)&lt;&gt;0,LEN(B273)&lt;&gt;0),AB273,AB467)</f>
        <v>GA12T 4999</v>
      </c>
      <c r="AC275" s="59"/>
      <c r="AD275" s="196"/>
      <c r="AE275" s="59"/>
      <c r="AF275" s="59"/>
      <c r="AG275" s="59"/>
      <c r="AH275" s="59"/>
      <c r="AI275" s="59"/>
      <c r="AJ275" s="59"/>
    </row>
    <row r="276" spans="1:36" ht="14.25" customHeight="1">
      <c r="A276" s="51"/>
      <c r="B276" s="51"/>
      <c r="C276" s="219"/>
      <c r="D276" s="53"/>
      <c r="E276" s="228"/>
      <c r="F276" s="228"/>
      <c r="G276" s="52"/>
      <c r="H276" s="52"/>
      <c r="I276" s="52"/>
      <c r="J276" s="52"/>
      <c r="K276" s="52"/>
      <c r="L276" s="60"/>
      <c r="M276" s="60"/>
      <c r="N276" s="55" t="s">
        <v>446</v>
      </c>
      <c r="O276" s="55"/>
      <c r="P276" s="55"/>
      <c r="Q276" s="55"/>
      <c r="R276" s="55"/>
      <c r="S276" s="55" t="s">
        <v>558</v>
      </c>
      <c r="T276" s="193" t="str">
        <f>_xlfn.IFNA(VLOOKUP(N276,Code2Loc,2,FALSE)
&amp; IF( OR( ISNA(O276), LEN(O276)=0), "",  "-" &amp; VLOOKUP(O276,Code2Loc,2,FALSE))
&amp; IF( OR( ISNA(P276), LEN(P276)=0), "",  "-" &amp; VLOOKUP(P276,Code2Loc,2,FALSE))
&amp; IF( OR( ISNA(Q276), LEN(Q276)=0), "",  "-" &amp; VLOOKUP(Q276,Code2Loc,2,FALSE))
&amp; IF( OR( ISNA(R276), LEN(R276)=0), "",  "-" &amp; VLOOKUP(R276,Code2Loc,2,FALSE))
&amp; IF( OR( ISNA(S276), LEN(S276)=0), "",  "-" &amp; VLOOKUP(S276,Code2Loc,2,FALSE)),"")</f>
        <v/>
      </c>
      <c r="U276" s="56">
        <v>0.73263888888888884</v>
      </c>
      <c r="V276" s="57"/>
      <c r="W276" s="57"/>
      <c r="X276" s="57"/>
      <c r="Y276" s="57"/>
      <c r="Z276" s="58" t="str">
        <f>IF(ISBLANK($U276), "", _xlfn.IFNA($U276 + _xlfn.IFNA( VLOOKUP($N276 &amp; IF(ISBLANK($O276),"", "-" &amp; $O276) &amp; IF(ISBLANK($P276),"", "-" &amp; $P276) &amp; IF(ISBLANK($Q276),"", "-" &amp; $Q276) &amp; IF(ISBLANK($R276),"", "-" &amp; $R276) &amp; IF(ISBLANK($S276),"", "-" &amp; $S276),TravelTime,8,FALSE), VLOOKUP($S276 &amp; IF(ISBLANK($R276),"", "-" &amp; $R276) &amp; IF(ISBLANK($Q276),"", "-" &amp; $Q276) &amp; IF(ISBLANK($P276),"", "-" &amp; $P276) &amp; IF(ISBLANK($O276),"", "-" &amp; $O276) &amp; IF(ISBLANK($N276),"", "-" &amp; $N276),TravelTime,8,FALSE)) / 1440, ""))</f>
        <v/>
      </c>
      <c r="AA276" s="59"/>
      <c r="AB276" s="52" t="str">
        <f>IF(AND(LEN(J273)&lt;&gt;0,LEN(B273)&lt;&gt;0),AB274,AB468)</f>
        <v>GA12T 4999</v>
      </c>
      <c r="AC276" s="59"/>
      <c r="AD276" s="196"/>
      <c r="AE276" s="59"/>
      <c r="AF276" s="59"/>
      <c r="AG276" s="59"/>
      <c r="AH276" s="59"/>
      <c r="AI276" s="59"/>
      <c r="AJ276" s="59"/>
    </row>
    <row r="277" spans="1:36" ht="15" customHeight="1">
      <c r="A277" s="51"/>
      <c r="B277" s="51" t="s">
        <v>122</v>
      </c>
      <c r="C277" s="218" t="s">
        <v>123</v>
      </c>
      <c r="D277" s="52" t="s">
        <v>28</v>
      </c>
      <c r="E277" s="228">
        <v>43251</v>
      </c>
      <c r="F277" s="228">
        <v>45076</v>
      </c>
      <c r="G277" s="52"/>
      <c r="H277" s="52"/>
      <c r="I277" s="52"/>
      <c r="J277" s="52" t="str">
        <f>IF(ISBLANK(B277),"",VLOOKUP(B277,Permits!$F$2:$O$127,10,FALSE))</f>
        <v>GA04T 1930</v>
      </c>
      <c r="K277" s="53" t="s">
        <v>16</v>
      </c>
      <c r="L277" s="60">
        <v>13</v>
      </c>
      <c r="M277" s="60">
        <v>11</v>
      </c>
      <c r="N277" s="55" t="s">
        <v>460</v>
      </c>
      <c r="O277" s="55"/>
      <c r="P277" s="55"/>
      <c r="Q277" s="55"/>
      <c r="R277" s="55"/>
      <c r="S277" s="55" t="s">
        <v>446</v>
      </c>
      <c r="T277" s="193" t="str">
        <f>_xlfn.IFNA(VLOOKUP(N277,Code2Loc,2,FALSE)
&amp; IF( OR( ISNA(O277), LEN(O277)=0), "",  "-" &amp; VLOOKUP(O277,Code2Loc,2,FALSE))
&amp; IF( OR( ISNA(P277), LEN(P277)=0), "",  "-" &amp; VLOOKUP(P277,Code2Loc,2,FALSE))
&amp; IF( OR( ISNA(Q277), LEN(Q277)=0), "",  "-" &amp; VLOOKUP(Q277,Code2Loc,2,FALSE))
&amp; IF( OR( ISNA(R277), LEN(R277)=0), "",  "-" &amp; VLOOKUP(R277,Code2Loc,2,FALSE))
&amp; IF( OR( ISNA(S277), LEN(S277)=0), "",  "-" &amp; VLOOKUP(S277,Code2Loc,2,FALSE)),"")</f>
        <v/>
      </c>
      <c r="U277" s="56">
        <v>0.2986111111111111</v>
      </c>
      <c r="V277" s="57"/>
      <c r="W277" s="57"/>
      <c r="X277" s="57"/>
      <c r="Y277" s="57"/>
      <c r="Z277" s="58" t="str">
        <f>IF(ISBLANK($U277), "", _xlfn.IFNA($U277 + _xlfn.IFNA( VLOOKUP($N277 &amp; IF(ISBLANK($O277),"", "-" &amp; $O277) &amp; IF(ISBLANK($P277),"", "-" &amp; $P277) &amp; IF(ISBLANK($Q277),"", "-" &amp; $Q277) &amp; IF(ISBLANK($R277),"", "-" &amp; $R277) &amp; IF(ISBLANK($S277),"", "-" &amp; $S277),TravelTime,8,FALSE), VLOOKUP($S277 &amp; IF(ISBLANK($R277),"", "-" &amp; $R277) &amp; IF(ISBLANK($Q277),"", "-" &amp; $Q277) &amp; IF(ISBLANK($P277),"", "-" &amp; $P277) &amp; IF(ISBLANK($O277),"", "-" &amp; $O277) &amp; IF(ISBLANK($N277),"", "-" &amp; $N277),TravelTime,8,FALSE)) / 1440, ""))</f>
        <v/>
      </c>
      <c r="AA277" s="59"/>
      <c r="AB277" s="52" t="str">
        <f>IF(AND(LEN(J277)&lt;&gt;0,LEN(B277)&lt;&gt;0),J277,#REF!)</f>
        <v>GA04T 1930</v>
      </c>
      <c r="AC277" s="59"/>
      <c r="AD277" s="196"/>
      <c r="AE277" s="59"/>
      <c r="AF277" s="59"/>
      <c r="AG277" s="59"/>
      <c r="AH277" s="59"/>
      <c r="AI277" s="59"/>
      <c r="AJ277" s="59"/>
    </row>
    <row r="278" spans="1:36" ht="15" customHeight="1">
      <c r="A278" s="51"/>
      <c r="B278" s="51"/>
      <c r="C278" s="219"/>
      <c r="D278" s="53"/>
      <c r="E278" s="228"/>
      <c r="F278" s="228"/>
      <c r="G278" s="52"/>
      <c r="H278" s="52"/>
      <c r="I278" s="52"/>
      <c r="J278" s="52"/>
      <c r="K278" s="52"/>
      <c r="L278" s="60"/>
      <c r="M278" s="60"/>
      <c r="N278" s="55" t="s">
        <v>446</v>
      </c>
      <c r="O278" s="55"/>
      <c r="P278" s="55"/>
      <c r="Q278" s="55"/>
      <c r="R278" s="55"/>
      <c r="S278" s="55" t="s">
        <v>460</v>
      </c>
      <c r="T278" s="193" t="str">
        <f>_xlfn.IFNA(VLOOKUP(N278,Code2Loc,2,FALSE)
&amp; IF( OR( ISNA(O278), LEN(O278)=0), "",  "-" &amp; VLOOKUP(O278,Code2Loc,2,FALSE))
&amp; IF( OR( ISNA(P278), LEN(P278)=0), "",  "-" &amp; VLOOKUP(P278,Code2Loc,2,FALSE))
&amp; IF( OR( ISNA(Q278), LEN(Q278)=0), "",  "-" &amp; VLOOKUP(Q278,Code2Loc,2,FALSE))
&amp; IF( OR( ISNA(R278), LEN(R278)=0), "",  "-" &amp; VLOOKUP(R278,Code2Loc,2,FALSE))
&amp; IF( OR( ISNA(S278), LEN(S278)=0), "",  "-" &amp; VLOOKUP(S278,Code2Loc,2,FALSE)),"")</f>
        <v/>
      </c>
      <c r="U278" s="56">
        <v>0.375</v>
      </c>
      <c r="V278" s="57"/>
      <c r="W278" s="57"/>
      <c r="X278" s="57"/>
      <c r="Y278" s="57"/>
      <c r="Z278" s="58" t="str">
        <f>IF(ISBLANK($U278), "", _xlfn.IFNA($U278 + _xlfn.IFNA( VLOOKUP($N278 &amp; IF(ISBLANK($O278),"", "-" &amp; $O278) &amp; IF(ISBLANK($P278),"", "-" &amp; $P278) &amp; IF(ISBLANK($Q278),"", "-" &amp; $Q278) &amp; IF(ISBLANK($R278),"", "-" &amp; $R278) &amp; IF(ISBLANK($S278),"", "-" &amp; $S278),TravelTime,8,FALSE), VLOOKUP($S278 &amp; IF(ISBLANK($R278),"", "-" &amp; $R278) &amp; IF(ISBLANK($Q278),"", "-" &amp; $Q278) &amp; IF(ISBLANK($P278),"", "-" &amp; $P278) &amp; IF(ISBLANK($O278),"", "-" &amp; $O278) &amp; IF(ISBLANK($N278),"", "-" &amp; $N278),TravelTime,8,FALSE)) / 1440, ""))</f>
        <v/>
      </c>
      <c r="AA278" s="59"/>
      <c r="AB278" s="52" t="str">
        <f t="shared" ref="AB278:AB282" si="27">IF(AND(LEN(J278)&lt;&gt;0,LEN(B278)&lt;&gt;0),J278,AB277)</f>
        <v>GA04T 1930</v>
      </c>
      <c r="AC278" s="59"/>
      <c r="AD278" s="196"/>
      <c r="AE278" s="59"/>
      <c r="AF278" s="59"/>
      <c r="AG278" s="59"/>
      <c r="AH278" s="59"/>
      <c r="AI278" s="59"/>
      <c r="AJ278" s="59"/>
    </row>
    <row r="279" spans="1:36" ht="15" customHeight="1">
      <c r="A279" s="51"/>
      <c r="B279" s="51"/>
      <c r="C279" s="219"/>
      <c r="D279" s="53"/>
      <c r="E279" s="228"/>
      <c r="F279" s="228"/>
      <c r="G279" s="52"/>
      <c r="H279" s="52"/>
      <c r="I279" s="52"/>
      <c r="J279" s="52"/>
      <c r="K279" s="52"/>
      <c r="L279" s="60"/>
      <c r="M279" s="60"/>
      <c r="N279" s="55" t="s">
        <v>460</v>
      </c>
      <c r="O279" s="55"/>
      <c r="P279" s="55"/>
      <c r="Q279" s="55"/>
      <c r="R279" s="55"/>
      <c r="S279" s="55" t="s">
        <v>446</v>
      </c>
      <c r="T279" s="193" t="str">
        <f>_xlfn.IFNA(VLOOKUP(N279,Code2Loc,2,FALSE)
&amp; IF( OR( ISNA(O279), LEN(O279)=0), "",  "-" &amp; VLOOKUP(O279,Code2Loc,2,FALSE))
&amp; IF( OR( ISNA(P279), LEN(P279)=0), "",  "-" &amp; VLOOKUP(P279,Code2Loc,2,FALSE))
&amp; IF( OR( ISNA(Q279), LEN(Q279)=0), "",  "-" &amp; VLOOKUP(Q279,Code2Loc,2,FALSE))
&amp; IF( OR( ISNA(R279), LEN(R279)=0), "",  "-" &amp; VLOOKUP(R279,Code2Loc,2,FALSE))
&amp; IF( OR( ISNA(S279), LEN(S279)=0), "",  "-" &amp; VLOOKUP(S279,Code2Loc,2,FALSE)),"")</f>
        <v/>
      </c>
      <c r="U279" s="56">
        <v>0.47222222222222221</v>
      </c>
      <c r="V279" s="57"/>
      <c r="W279" s="57"/>
      <c r="X279" s="57"/>
      <c r="Y279" s="57"/>
      <c r="Z279" s="58" t="str">
        <f>IF(ISBLANK($U279), "", _xlfn.IFNA($U279 + _xlfn.IFNA( VLOOKUP($N279 &amp; IF(ISBLANK($O279),"", "-" &amp; $O279) &amp; IF(ISBLANK($P279),"", "-" &amp; $P279) &amp; IF(ISBLANK($Q279),"", "-" &amp; $Q279) &amp; IF(ISBLANK($R279),"", "-" &amp; $R279) &amp; IF(ISBLANK($S279),"", "-" &amp; $S279),TravelTime,8,FALSE), VLOOKUP($S279 &amp; IF(ISBLANK($R279),"", "-" &amp; $R279) &amp; IF(ISBLANK($Q279),"", "-" &amp; $Q279) &amp; IF(ISBLANK($P279),"", "-" &amp; $P279) &amp; IF(ISBLANK($O279),"", "-" &amp; $O279) &amp; IF(ISBLANK($N279),"", "-" &amp; $N279),TravelTime,8,FALSE)) / 1440, ""))</f>
        <v/>
      </c>
      <c r="AA279" s="59"/>
      <c r="AB279" s="52" t="str">
        <f t="shared" si="27"/>
        <v>GA04T 1930</v>
      </c>
      <c r="AC279" s="59"/>
      <c r="AD279" s="196"/>
      <c r="AE279" s="59"/>
      <c r="AF279" s="59"/>
      <c r="AG279" s="59"/>
      <c r="AH279" s="59"/>
      <c r="AI279" s="59"/>
      <c r="AJ279" s="59"/>
    </row>
    <row r="280" spans="1:36" ht="15" customHeight="1">
      <c r="A280" s="51"/>
      <c r="B280" s="51"/>
      <c r="C280" s="219"/>
      <c r="D280" s="53"/>
      <c r="E280" s="228"/>
      <c r="F280" s="228"/>
      <c r="G280" s="52"/>
      <c r="H280" s="52"/>
      <c r="I280" s="52"/>
      <c r="J280" s="52"/>
      <c r="K280" s="52"/>
      <c r="L280" s="60"/>
      <c r="M280" s="60"/>
      <c r="N280" s="55" t="s">
        <v>446</v>
      </c>
      <c r="O280" s="55"/>
      <c r="P280" s="55"/>
      <c r="Q280" s="55"/>
      <c r="R280" s="55"/>
      <c r="S280" s="55" t="s">
        <v>460</v>
      </c>
      <c r="T280" s="193" t="str">
        <f>_xlfn.IFNA(VLOOKUP(N280,Code2Loc,2,FALSE)
&amp; IF( OR( ISNA(O280), LEN(O280)=0), "",  "-" &amp; VLOOKUP(O280,Code2Loc,2,FALSE))
&amp; IF( OR( ISNA(P280), LEN(P280)=0), "",  "-" &amp; VLOOKUP(P280,Code2Loc,2,FALSE))
&amp; IF( OR( ISNA(Q280), LEN(Q280)=0), "",  "-" &amp; VLOOKUP(Q280,Code2Loc,2,FALSE))
&amp; IF( OR( ISNA(R280), LEN(R280)=0), "",  "-" &amp; VLOOKUP(R280,Code2Loc,2,FALSE))
&amp; IF( OR( ISNA(S280), LEN(S280)=0), "",  "-" &amp; VLOOKUP(S280,Code2Loc,2,FALSE)),"")</f>
        <v/>
      </c>
      <c r="U280" s="56">
        <v>0.5625</v>
      </c>
      <c r="V280" s="57"/>
      <c r="W280" s="57"/>
      <c r="X280" s="57"/>
      <c r="Y280" s="57"/>
      <c r="Z280" s="58" t="str">
        <f>IF(ISBLANK($U280), "", _xlfn.IFNA($U280 + _xlfn.IFNA( VLOOKUP($N280 &amp; IF(ISBLANK($O280),"", "-" &amp; $O280) &amp; IF(ISBLANK($P280),"", "-" &amp; $P280) &amp; IF(ISBLANK($Q280),"", "-" &amp; $Q280) &amp; IF(ISBLANK($R280),"", "-" &amp; $R280) &amp; IF(ISBLANK($S280),"", "-" &amp; $S280),TravelTime,8,FALSE), VLOOKUP($S280 &amp; IF(ISBLANK($R280),"", "-" &amp; $R280) &amp; IF(ISBLANK($Q280),"", "-" &amp; $Q280) &amp; IF(ISBLANK($P280),"", "-" &amp; $P280) &amp; IF(ISBLANK($O280),"", "-" &amp; $O280) &amp; IF(ISBLANK($N280),"", "-" &amp; $N280),TravelTime,8,FALSE)) / 1440, ""))</f>
        <v/>
      </c>
      <c r="AA280" s="59"/>
      <c r="AB280" s="52" t="str">
        <f t="shared" si="27"/>
        <v>GA04T 1930</v>
      </c>
      <c r="AC280" s="59"/>
      <c r="AD280" s="196"/>
      <c r="AE280" s="59"/>
      <c r="AF280" s="59"/>
      <c r="AG280" s="59"/>
      <c r="AH280" s="59"/>
      <c r="AI280" s="59"/>
      <c r="AJ280" s="59"/>
    </row>
    <row r="281" spans="1:36" ht="15" customHeight="1">
      <c r="A281" s="51"/>
      <c r="B281" s="51"/>
      <c r="C281" s="219"/>
      <c r="D281" s="53"/>
      <c r="E281" s="228"/>
      <c r="F281" s="228"/>
      <c r="G281" s="52"/>
      <c r="H281" s="52"/>
      <c r="I281" s="52"/>
      <c r="J281" s="52"/>
      <c r="K281" s="52"/>
      <c r="L281" s="60"/>
      <c r="M281" s="60"/>
      <c r="N281" s="55" t="s">
        <v>460</v>
      </c>
      <c r="O281" s="55"/>
      <c r="P281" s="55"/>
      <c r="Q281" s="55"/>
      <c r="R281" s="55"/>
      <c r="S281" s="55" t="s">
        <v>446</v>
      </c>
      <c r="T281" s="193" t="str">
        <f>_xlfn.IFNA(VLOOKUP(N281,Code2Loc,2,FALSE)
&amp; IF( OR( ISNA(O281), LEN(O281)=0), "",  "-" &amp; VLOOKUP(O281,Code2Loc,2,FALSE))
&amp; IF( OR( ISNA(P281), LEN(P281)=0), "",  "-" &amp; VLOOKUP(P281,Code2Loc,2,FALSE))
&amp; IF( OR( ISNA(Q281), LEN(Q281)=0), "",  "-" &amp; VLOOKUP(Q281,Code2Loc,2,FALSE))
&amp; IF( OR( ISNA(R281), LEN(R281)=0), "",  "-" &amp; VLOOKUP(R281,Code2Loc,2,FALSE))
&amp; IF( OR( ISNA(S281), LEN(S281)=0), "",  "-" &amp; VLOOKUP(S281,Code2Loc,2,FALSE)),"")</f>
        <v/>
      </c>
      <c r="U281" s="56">
        <v>0.69097222222222221</v>
      </c>
      <c r="V281" s="57"/>
      <c r="W281" s="57"/>
      <c r="X281" s="57"/>
      <c r="Y281" s="57"/>
      <c r="Z281" s="58" t="str">
        <f>IF(ISBLANK($U281), "", _xlfn.IFNA($U281 + _xlfn.IFNA( VLOOKUP($N281 &amp; IF(ISBLANK($O281),"", "-" &amp; $O281) &amp; IF(ISBLANK($P281),"", "-" &amp; $P281) &amp; IF(ISBLANK($Q281),"", "-" &amp; $Q281) &amp; IF(ISBLANK($R281),"", "-" &amp; $R281) &amp; IF(ISBLANK($S281),"", "-" &amp; $S281),TravelTime,8,FALSE), VLOOKUP($S281 &amp; IF(ISBLANK($R281),"", "-" &amp; $R281) &amp; IF(ISBLANK($Q281),"", "-" &amp; $Q281) &amp; IF(ISBLANK($P281),"", "-" &amp; $P281) &amp; IF(ISBLANK($O281),"", "-" &amp; $O281) &amp; IF(ISBLANK($N281),"", "-" &amp; $N281),TravelTime,8,FALSE)) / 1440, ""))</f>
        <v/>
      </c>
      <c r="AA281" s="59"/>
      <c r="AB281" s="52" t="str">
        <f t="shared" si="27"/>
        <v>GA04T 1930</v>
      </c>
      <c r="AC281" s="59"/>
      <c r="AD281" s="196"/>
      <c r="AE281" s="59"/>
      <c r="AF281" s="59"/>
      <c r="AG281" s="59"/>
      <c r="AH281" s="59"/>
      <c r="AI281" s="59"/>
      <c r="AJ281" s="59"/>
    </row>
    <row r="282" spans="1:36" ht="15" customHeight="1">
      <c r="A282" s="51"/>
      <c r="B282" s="51"/>
      <c r="C282" s="219"/>
      <c r="D282" s="53"/>
      <c r="E282" s="228"/>
      <c r="F282" s="228"/>
      <c r="G282" s="52"/>
      <c r="H282" s="52"/>
      <c r="I282" s="52"/>
      <c r="J282" s="52"/>
      <c r="K282" s="52"/>
      <c r="L282" s="60"/>
      <c r="M282" s="60"/>
      <c r="N282" s="55" t="s">
        <v>446</v>
      </c>
      <c r="O282" s="55"/>
      <c r="P282" s="55"/>
      <c r="Q282" s="55"/>
      <c r="R282" s="55"/>
      <c r="S282" s="55" t="s">
        <v>460</v>
      </c>
      <c r="T282" s="193" t="str">
        <f>_xlfn.IFNA(VLOOKUP(N282,Code2Loc,2,FALSE)
&amp; IF( OR( ISNA(O282), LEN(O282)=0), "",  "-" &amp; VLOOKUP(O282,Code2Loc,2,FALSE))
&amp; IF( OR( ISNA(P282), LEN(P282)=0), "",  "-" &amp; VLOOKUP(P282,Code2Loc,2,FALSE))
&amp; IF( OR( ISNA(Q282), LEN(Q282)=0), "",  "-" &amp; VLOOKUP(Q282,Code2Loc,2,FALSE))
&amp; IF( OR( ISNA(R282), LEN(R282)=0), "",  "-" &amp; VLOOKUP(R282,Code2Loc,2,FALSE))
&amp; IF( OR( ISNA(S282), LEN(S282)=0), "",  "-" &amp; VLOOKUP(S282,Code2Loc,2,FALSE)),"")</f>
        <v/>
      </c>
      <c r="U282" s="56">
        <v>0.77083333333333337</v>
      </c>
      <c r="V282" s="57"/>
      <c r="W282" s="57"/>
      <c r="X282" s="57"/>
      <c r="Y282" s="57"/>
      <c r="Z282" s="58" t="str">
        <f>IF(ISBLANK($U282), "", _xlfn.IFNA($U282 + _xlfn.IFNA( VLOOKUP($N282 &amp; IF(ISBLANK($O282),"", "-" &amp; $O282) &amp; IF(ISBLANK($P282),"", "-" &amp; $P282) &amp; IF(ISBLANK($Q282),"", "-" &amp; $Q282) &amp; IF(ISBLANK($R282),"", "-" &amp; $R282) &amp; IF(ISBLANK($S282),"", "-" &amp; $S282),TravelTime,8,FALSE), VLOOKUP($S282 &amp; IF(ISBLANK($R282),"", "-" &amp; $R282) &amp; IF(ISBLANK($Q282),"", "-" &amp; $Q282) &amp; IF(ISBLANK($P282),"", "-" &amp; $P282) &amp; IF(ISBLANK($O282),"", "-" &amp; $O282) &amp; IF(ISBLANK($N282),"", "-" &amp; $N282),TravelTime,8,FALSE)) / 1440, ""))</f>
        <v/>
      </c>
      <c r="AA282" s="59"/>
      <c r="AB282" s="52" t="str">
        <f t="shared" si="27"/>
        <v>GA04T 1930</v>
      </c>
      <c r="AC282" s="59"/>
      <c r="AD282" s="196"/>
      <c r="AE282" s="59"/>
      <c r="AF282" s="59"/>
      <c r="AG282" s="59"/>
      <c r="AH282" s="59"/>
      <c r="AI282" s="59"/>
      <c r="AJ282" s="59"/>
    </row>
    <row r="283" spans="1:36" ht="14.25" customHeight="1">
      <c r="A283" s="51"/>
      <c r="B283" s="51" t="s">
        <v>175</v>
      </c>
      <c r="C283" s="218" t="s">
        <v>559</v>
      </c>
      <c r="D283" s="52" t="s">
        <v>28</v>
      </c>
      <c r="E283" s="228">
        <v>42943</v>
      </c>
      <c r="F283" s="228">
        <v>44768</v>
      </c>
      <c r="G283" s="52" t="s">
        <v>560</v>
      </c>
      <c r="H283" s="52" t="s">
        <v>561</v>
      </c>
      <c r="I283" s="52"/>
      <c r="J283" s="52" t="str">
        <f>IF(ISBLANK(B283),"",VLOOKUP(B283,Permits!$F$2:$O$127,10,FALSE))</f>
        <v>GA04T 6755</v>
      </c>
      <c r="K283" s="53" t="s">
        <v>16</v>
      </c>
      <c r="L283" s="60">
        <v>27</v>
      </c>
      <c r="M283" s="60">
        <v>11</v>
      </c>
      <c r="N283" s="55" t="s">
        <v>562</v>
      </c>
      <c r="O283" s="55"/>
      <c r="P283" s="55"/>
      <c r="Q283" s="55"/>
      <c r="R283" s="55"/>
      <c r="S283" s="55" t="s">
        <v>446</v>
      </c>
      <c r="T283" s="193" t="str">
        <f>_xlfn.IFNA(VLOOKUP(N283,Code2Loc,2,FALSE)
&amp; IF( OR( ISNA(O283), LEN(O283)=0), "",  "-" &amp; VLOOKUP(O283,Code2Loc,2,FALSE))
&amp; IF( OR( ISNA(P283), LEN(P283)=0), "",  "-" &amp; VLOOKUP(P283,Code2Loc,2,FALSE))
&amp; IF( OR( ISNA(Q283), LEN(Q283)=0), "",  "-" &amp; VLOOKUP(Q283,Code2Loc,2,FALSE))
&amp; IF( OR( ISNA(R283), LEN(R283)=0), "",  "-" &amp; VLOOKUP(R283,Code2Loc,2,FALSE))
&amp; IF( OR( ISNA(S283), LEN(S283)=0), "",  "-" &amp; VLOOKUP(S283,Code2Loc,2,FALSE)),"")</f>
        <v/>
      </c>
      <c r="U283" s="56">
        <v>0.31597222222222221</v>
      </c>
      <c r="V283" s="57"/>
      <c r="W283" s="57"/>
      <c r="X283" s="57"/>
      <c r="Y283" s="57"/>
      <c r="Z283" s="58" t="str">
        <f>IF(ISBLANK($U283), "", _xlfn.IFNA($U283 + _xlfn.IFNA( VLOOKUP($N283 &amp; IF(ISBLANK($O283),"", "-" &amp; $O283) &amp; IF(ISBLANK($P283),"", "-" &amp; $P283) &amp; IF(ISBLANK($Q283),"", "-" &amp; $Q283) &amp; IF(ISBLANK($R283),"", "-" &amp; $R283) &amp; IF(ISBLANK($S283),"", "-" &amp; $S283),TravelTime,8,FALSE), VLOOKUP($S283 &amp; IF(ISBLANK($R283),"", "-" &amp; $R283) &amp; IF(ISBLANK($Q283),"", "-" &amp; $Q283) &amp; IF(ISBLANK($P283),"", "-" &amp; $P283) &amp; IF(ISBLANK($O283),"", "-" &amp; $O283) &amp; IF(ISBLANK($N283),"", "-" &amp; $N283),TravelTime,8,FALSE)) / 1440, ""))</f>
        <v/>
      </c>
      <c r="AA283" s="59"/>
      <c r="AB283" s="52" t="str">
        <f>IF(AND(LEN(J283)&lt;&gt;0,LEN(B283)&lt;&gt;0),J283,#REF!)</f>
        <v>GA04T 6755</v>
      </c>
      <c r="AC283" s="59"/>
      <c r="AD283" s="196"/>
      <c r="AE283" s="59"/>
      <c r="AF283" s="59"/>
      <c r="AG283" s="59"/>
      <c r="AH283" s="59"/>
      <c r="AI283" s="59"/>
      <c r="AJ283" s="59"/>
    </row>
    <row r="284" spans="1:36" ht="14.25" customHeight="1">
      <c r="A284" s="51"/>
      <c r="B284" s="51"/>
      <c r="C284" s="219"/>
      <c r="D284" s="53"/>
      <c r="E284" s="228"/>
      <c r="F284" s="228"/>
      <c r="G284" s="52"/>
      <c r="H284" s="52"/>
      <c r="I284" s="52"/>
      <c r="J284" s="52"/>
      <c r="K284" s="52"/>
      <c r="L284" s="60"/>
      <c r="M284" s="60"/>
      <c r="N284" s="55" t="s">
        <v>446</v>
      </c>
      <c r="O284" s="55"/>
      <c r="P284" s="55"/>
      <c r="Q284" s="55"/>
      <c r="R284" s="55"/>
      <c r="S284" s="55" t="s">
        <v>563</v>
      </c>
      <c r="T284" s="193" t="str">
        <f>_xlfn.IFNA(VLOOKUP(N284,Code2Loc,2,FALSE)
&amp; IF( OR( ISNA(O284), LEN(O284)=0), "",  "-" &amp; VLOOKUP(O284,Code2Loc,2,FALSE))
&amp; IF( OR( ISNA(P284), LEN(P284)=0), "",  "-" &amp; VLOOKUP(P284,Code2Loc,2,FALSE))
&amp; IF( OR( ISNA(Q284), LEN(Q284)=0), "",  "-" &amp; VLOOKUP(Q284,Code2Loc,2,FALSE))
&amp; IF( OR( ISNA(R284), LEN(R284)=0), "",  "-" &amp; VLOOKUP(R284,Code2Loc,2,FALSE))
&amp; IF( OR( ISNA(S284), LEN(S284)=0), "",  "-" &amp; VLOOKUP(S284,Code2Loc,2,FALSE)),"")</f>
        <v/>
      </c>
      <c r="U284" s="56">
        <v>0.3888888888888889</v>
      </c>
      <c r="V284" s="57"/>
      <c r="W284" s="57"/>
      <c r="X284" s="57"/>
      <c r="Y284" s="57"/>
      <c r="Z284" s="58" t="str">
        <f>IF(ISBLANK($U284), "", _xlfn.IFNA($U284 + _xlfn.IFNA( VLOOKUP($N284 &amp; IF(ISBLANK($O284),"", "-" &amp; $O284) &amp; IF(ISBLANK($P284),"", "-" &amp; $P284) &amp; IF(ISBLANK($Q284),"", "-" &amp; $Q284) &amp; IF(ISBLANK($R284),"", "-" &amp; $R284) &amp; IF(ISBLANK($S284),"", "-" &amp; $S284),TravelTime,8,FALSE), VLOOKUP($S284 &amp; IF(ISBLANK($R284),"", "-" &amp; $R284) &amp; IF(ISBLANK($Q284),"", "-" &amp; $Q284) &amp; IF(ISBLANK($P284),"", "-" &amp; $P284) &amp; IF(ISBLANK($O284),"", "-" &amp; $O284) &amp; IF(ISBLANK($N284),"", "-" &amp; $N284),TravelTime,8,FALSE)) / 1440, ""))</f>
        <v/>
      </c>
      <c r="AA284" s="59"/>
      <c r="AB284" s="52" t="str">
        <f t="shared" ref="AB284:AB288" si="28">IF(AND(LEN(J284)&lt;&gt;0,LEN(B284)&lt;&gt;0),J284,AB283)</f>
        <v>GA04T 6755</v>
      </c>
      <c r="AC284" s="59"/>
      <c r="AD284" s="196"/>
      <c r="AE284" s="59"/>
      <c r="AF284" s="59"/>
      <c r="AG284" s="59"/>
      <c r="AH284" s="59"/>
      <c r="AI284" s="59"/>
      <c r="AJ284" s="59"/>
    </row>
    <row r="285" spans="1:36" ht="14.25" customHeight="1">
      <c r="A285" s="51"/>
      <c r="B285" s="51"/>
      <c r="C285" s="219"/>
      <c r="D285" s="53"/>
      <c r="E285" s="228"/>
      <c r="F285" s="228"/>
      <c r="G285" s="52"/>
      <c r="H285" s="52"/>
      <c r="I285" s="52"/>
      <c r="J285" s="52"/>
      <c r="K285" s="52"/>
      <c r="L285" s="60"/>
      <c r="M285" s="60"/>
      <c r="N285" s="55" t="s">
        <v>563</v>
      </c>
      <c r="O285" s="55"/>
      <c r="P285" s="55"/>
      <c r="Q285" s="55"/>
      <c r="R285" s="55"/>
      <c r="S285" s="55" t="s">
        <v>480</v>
      </c>
      <c r="T285" s="193" t="str">
        <f>_xlfn.IFNA(VLOOKUP(N285,Code2Loc,2,FALSE)
&amp; IF( OR( ISNA(O285), LEN(O285)=0), "",  "-" &amp; VLOOKUP(O285,Code2Loc,2,FALSE))
&amp; IF( OR( ISNA(P285), LEN(P285)=0), "",  "-" &amp; VLOOKUP(P285,Code2Loc,2,FALSE))
&amp; IF( OR( ISNA(Q285), LEN(Q285)=0), "",  "-" &amp; VLOOKUP(Q285,Code2Loc,2,FALSE))
&amp; IF( OR( ISNA(R285), LEN(R285)=0), "",  "-" &amp; VLOOKUP(R285,Code2Loc,2,FALSE))
&amp; IF( OR( ISNA(S285), LEN(S285)=0), "",  "-" &amp; VLOOKUP(S285,Code2Loc,2,FALSE)),"")</f>
        <v/>
      </c>
      <c r="U285" s="56">
        <v>0.48958333333333331</v>
      </c>
      <c r="V285" s="57"/>
      <c r="W285" s="57"/>
      <c r="X285" s="57"/>
      <c r="Y285" s="57"/>
      <c r="Z285" s="58" t="str">
        <f>IF(ISBLANK($U285), "", _xlfn.IFNA($U285 + _xlfn.IFNA( VLOOKUP($N285 &amp; IF(ISBLANK($O285),"", "-" &amp; $O285) &amp; IF(ISBLANK($P285),"", "-" &amp; $P285) &amp; IF(ISBLANK($Q285),"", "-" &amp; $Q285) &amp; IF(ISBLANK($R285),"", "-" &amp; $R285) &amp; IF(ISBLANK($S285),"", "-" &amp; $S285),TravelTime,8,FALSE), VLOOKUP($S285 &amp; IF(ISBLANK($R285),"", "-" &amp; $R285) &amp; IF(ISBLANK($Q285),"", "-" &amp; $Q285) &amp; IF(ISBLANK($P285),"", "-" &amp; $P285) &amp; IF(ISBLANK($O285),"", "-" &amp; $O285) &amp; IF(ISBLANK($N285),"", "-" &amp; $N285),TravelTime,8,FALSE)) / 1440, ""))</f>
        <v/>
      </c>
      <c r="AA285" s="59"/>
      <c r="AB285" s="52" t="str">
        <f t="shared" si="28"/>
        <v>GA04T 6755</v>
      </c>
      <c r="AC285" s="59"/>
      <c r="AD285" s="196"/>
      <c r="AE285" s="59"/>
      <c r="AF285" s="59"/>
      <c r="AG285" s="59"/>
      <c r="AH285" s="59"/>
      <c r="AI285" s="59"/>
      <c r="AJ285" s="59"/>
    </row>
    <row r="286" spans="1:36" ht="14.25" customHeight="1">
      <c r="A286" s="51"/>
      <c r="B286" s="51"/>
      <c r="C286" s="219"/>
      <c r="D286" s="53"/>
      <c r="E286" s="228"/>
      <c r="F286" s="228"/>
      <c r="G286" s="52"/>
      <c r="H286" s="52"/>
      <c r="I286" s="52"/>
      <c r="J286" s="52"/>
      <c r="K286" s="52"/>
      <c r="L286" s="60"/>
      <c r="M286" s="60"/>
      <c r="N286" s="55" t="s">
        <v>480</v>
      </c>
      <c r="O286" s="55"/>
      <c r="P286" s="55"/>
      <c r="Q286" s="55"/>
      <c r="R286" s="55"/>
      <c r="S286" s="55" t="s">
        <v>562</v>
      </c>
      <c r="T286" s="193" t="str">
        <f>_xlfn.IFNA(VLOOKUP(N286,Code2Loc,2,FALSE)
&amp; IF( OR( ISNA(O286), LEN(O286)=0), "",  "-" &amp; VLOOKUP(O286,Code2Loc,2,FALSE))
&amp; IF( OR( ISNA(P286), LEN(P286)=0), "",  "-" &amp; VLOOKUP(P286,Code2Loc,2,FALSE))
&amp; IF( OR( ISNA(Q286), LEN(Q286)=0), "",  "-" &amp; VLOOKUP(Q286,Code2Loc,2,FALSE))
&amp; IF( OR( ISNA(R286), LEN(R286)=0), "",  "-" &amp; VLOOKUP(R286,Code2Loc,2,FALSE))
&amp; IF( OR( ISNA(S286), LEN(S286)=0), "",  "-" &amp; VLOOKUP(S286,Code2Loc,2,FALSE)),"")</f>
        <v/>
      </c>
      <c r="U286" s="56">
        <v>0.53472222222222221</v>
      </c>
      <c r="V286" s="57"/>
      <c r="W286" s="57"/>
      <c r="X286" s="57"/>
      <c r="Y286" s="57"/>
      <c r="Z286" s="58" t="str">
        <f>IF(ISBLANK($U286), "", _xlfn.IFNA($U286 + _xlfn.IFNA( VLOOKUP($N286 &amp; IF(ISBLANK($O286),"", "-" &amp; $O286) &amp; IF(ISBLANK($P286),"", "-" &amp; $P286) &amp; IF(ISBLANK($Q286),"", "-" &amp; $Q286) &amp; IF(ISBLANK($R286),"", "-" &amp; $R286) &amp; IF(ISBLANK($S286),"", "-" &amp; $S286),TravelTime,8,FALSE), VLOOKUP($S286 &amp; IF(ISBLANK($R286),"", "-" &amp; $R286) &amp; IF(ISBLANK($Q286),"", "-" &amp; $Q286) &amp; IF(ISBLANK($P286),"", "-" &amp; $P286) &amp; IF(ISBLANK($O286),"", "-" &amp; $O286) &amp; IF(ISBLANK($N286),"", "-" &amp; $N286),TravelTime,8,FALSE)) / 1440, ""))</f>
        <v/>
      </c>
      <c r="AA286" s="59"/>
      <c r="AB286" s="52" t="str">
        <f t="shared" si="28"/>
        <v>GA04T 6755</v>
      </c>
      <c r="AC286" s="59"/>
      <c r="AD286" s="196"/>
      <c r="AE286" s="59"/>
      <c r="AF286" s="59"/>
      <c r="AG286" s="59"/>
      <c r="AH286" s="59"/>
      <c r="AI286" s="59"/>
      <c r="AJ286" s="59"/>
    </row>
    <row r="287" spans="1:36" ht="14.25" customHeight="1">
      <c r="A287" s="51"/>
      <c r="B287" s="51"/>
      <c r="C287" s="219"/>
      <c r="D287" s="53"/>
      <c r="E287" s="228"/>
      <c r="F287" s="228"/>
      <c r="G287" s="52"/>
      <c r="H287" s="52"/>
      <c r="I287" s="52"/>
      <c r="J287" s="52"/>
      <c r="K287" s="52"/>
      <c r="L287" s="60"/>
      <c r="M287" s="60"/>
      <c r="N287" s="55" t="s">
        <v>562</v>
      </c>
      <c r="O287" s="55"/>
      <c r="P287" s="55"/>
      <c r="Q287" s="55"/>
      <c r="R287" s="55"/>
      <c r="S287" s="55" t="s">
        <v>446</v>
      </c>
      <c r="T287" s="193" t="str">
        <f>_xlfn.IFNA(VLOOKUP(N287,Code2Loc,2,FALSE)
&amp; IF( OR( ISNA(O287), LEN(O287)=0), "",  "-" &amp; VLOOKUP(O287,Code2Loc,2,FALSE))
&amp; IF( OR( ISNA(P287), LEN(P287)=0), "",  "-" &amp; VLOOKUP(P287,Code2Loc,2,FALSE))
&amp; IF( OR( ISNA(Q287), LEN(Q287)=0), "",  "-" &amp; VLOOKUP(Q287,Code2Loc,2,FALSE))
&amp; IF( OR( ISNA(R287), LEN(R287)=0), "",  "-" &amp; VLOOKUP(R287,Code2Loc,2,FALSE))
&amp; IF( OR( ISNA(S287), LEN(S287)=0), "",  "-" &amp; VLOOKUP(S287,Code2Loc,2,FALSE)),"")</f>
        <v/>
      </c>
      <c r="U287" s="56">
        <v>0.59027777777777779</v>
      </c>
      <c r="V287" s="57"/>
      <c r="W287" s="57"/>
      <c r="X287" s="57"/>
      <c r="Y287" s="57"/>
      <c r="Z287" s="58" t="str">
        <f>IF(ISBLANK($U287), "", _xlfn.IFNA($U287 + _xlfn.IFNA( VLOOKUP($N287 &amp; IF(ISBLANK($O287),"", "-" &amp; $O287) &amp; IF(ISBLANK($P287),"", "-" &amp; $P287) &amp; IF(ISBLANK($Q287),"", "-" &amp; $Q287) &amp; IF(ISBLANK($R287),"", "-" &amp; $R287) &amp; IF(ISBLANK($S287),"", "-" &amp; $S287),TravelTime,8,FALSE), VLOOKUP($S287 &amp; IF(ISBLANK($R287),"", "-" &amp; $R287) &amp; IF(ISBLANK($Q287),"", "-" &amp; $Q287) &amp; IF(ISBLANK($P287),"", "-" &amp; $P287) &amp; IF(ISBLANK($O287),"", "-" &amp; $O287) &amp; IF(ISBLANK($N287),"", "-" &amp; $N287),TravelTime,8,FALSE)) / 1440, ""))</f>
        <v/>
      </c>
      <c r="AA287" s="59"/>
      <c r="AB287" s="52" t="str">
        <f t="shared" si="28"/>
        <v>GA04T 6755</v>
      </c>
      <c r="AC287" s="59"/>
      <c r="AD287" s="196"/>
      <c r="AE287" s="59"/>
      <c r="AF287" s="59"/>
      <c r="AG287" s="59"/>
      <c r="AH287" s="59"/>
      <c r="AI287" s="59"/>
      <c r="AJ287" s="59"/>
    </row>
    <row r="288" spans="1:36" ht="14.25" customHeight="1">
      <c r="A288" s="51"/>
      <c r="B288" s="51"/>
      <c r="C288" s="219"/>
      <c r="D288" s="53"/>
      <c r="E288" s="228"/>
      <c r="F288" s="228"/>
      <c r="G288" s="52"/>
      <c r="H288" s="52"/>
      <c r="I288" s="52"/>
      <c r="J288" s="52"/>
      <c r="K288" s="52"/>
      <c r="L288" s="60"/>
      <c r="M288" s="60"/>
      <c r="N288" s="55" t="s">
        <v>446</v>
      </c>
      <c r="O288" s="55" t="s">
        <v>563</v>
      </c>
      <c r="P288" s="55"/>
      <c r="Q288" s="55"/>
      <c r="R288" s="55"/>
      <c r="S288" s="55" t="s">
        <v>562</v>
      </c>
      <c r="T288" s="193" t="str">
        <f>_xlfn.IFNA(VLOOKUP(N288,Code2Loc,2,FALSE)
&amp; IF( OR( ISNA(O288), LEN(O288)=0), "",  "-" &amp; VLOOKUP(O288,Code2Loc,2,FALSE))
&amp; IF( OR( ISNA(P288), LEN(P288)=0), "",  "-" &amp; VLOOKUP(P288,Code2Loc,2,FALSE))
&amp; IF( OR( ISNA(Q288), LEN(Q288)=0), "",  "-" &amp; VLOOKUP(Q288,Code2Loc,2,FALSE))
&amp; IF( OR( ISNA(R288), LEN(R288)=0), "",  "-" &amp; VLOOKUP(R288,Code2Loc,2,FALSE))
&amp; IF( OR( ISNA(S288), LEN(S288)=0), "",  "-" &amp; VLOOKUP(S288,Code2Loc,2,FALSE)),"")</f>
        <v/>
      </c>
      <c r="U288" s="56">
        <v>0.68055555555555558</v>
      </c>
      <c r="V288" s="57"/>
      <c r="W288" s="57"/>
      <c r="X288" s="57"/>
      <c r="Y288" s="57"/>
      <c r="Z288" s="58" t="str">
        <f>IF(ISBLANK($U288), "", _xlfn.IFNA($U288 + _xlfn.IFNA( VLOOKUP($N288 &amp; IF(ISBLANK($O288),"", "-" &amp; $O288) &amp; IF(ISBLANK($P288),"", "-" &amp; $P288) &amp; IF(ISBLANK($Q288),"", "-" &amp; $Q288) &amp; IF(ISBLANK($R288),"", "-" &amp; $R288) &amp; IF(ISBLANK($S288),"", "-" &amp; $S288),TravelTime,8,FALSE), VLOOKUP($S288 &amp; IF(ISBLANK($R288),"", "-" &amp; $R288) &amp; IF(ISBLANK($Q288),"", "-" &amp; $Q288) &amp; IF(ISBLANK($P288),"", "-" &amp; $P288) &amp; IF(ISBLANK($O288),"", "-" &amp; $O288) &amp; IF(ISBLANK($N288),"", "-" &amp; $N288),TravelTime,8,FALSE)) / 1440, ""))</f>
        <v/>
      </c>
      <c r="AA288" s="59"/>
      <c r="AB288" s="52" t="str">
        <f t="shared" si="28"/>
        <v>GA04T 6755</v>
      </c>
      <c r="AC288" s="59"/>
      <c r="AD288" s="196"/>
      <c r="AE288" s="59"/>
      <c r="AF288" s="59"/>
      <c r="AG288" s="59"/>
      <c r="AH288" s="59"/>
      <c r="AI288" s="59"/>
      <c r="AJ288" s="59"/>
    </row>
    <row r="289" spans="1:36" ht="14.25" customHeight="1">
      <c r="A289" s="51"/>
      <c r="B289" s="51" t="s">
        <v>50</v>
      </c>
      <c r="C289" s="218" t="s">
        <v>564</v>
      </c>
      <c r="D289" s="52" t="s">
        <v>28</v>
      </c>
      <c r="E289" s="228">
        <v>42583</v>
      </c>
      <c r="F289" s="228">
        <v>44408</v>
      </c>
      <c r="G289" s="52" t="s">
        <v>565</v>
      </c>
      <c r="H289" s="52" t="s">
        <v>566</v>
      </c>
      <c r="I289" s="52"/>
      <c r="J289" s="52" t="str">
        <f>IF(ISBLANK(B289),"",VLOOKUP(B289,Permits!$F$2:$O$127,10,FALSE))</f>
        <v>GA04T 0535</v>
      </c>
      <c r="K289" s="53" t="s">
        <v>16</v>
      </c>
      <c r="L289" s="60">
        <v>23</v>
      </c>
      <c r="M289" s="60">
        <v>9</v>
      </c>
      <c r="N289" s="55" t="s">
        <v>567</v>
      </c>
      <c r="O289" s="55"/>
      <c r="P289" s="55"/>
      <c r="Q289" s="55"/>
      <c r="R289" s="55"/>
      <c r="S289" s="55" t="s">
        <v>450</v>
      </c>
      <c r="T289" s="193" t="str">
        <f>_xlfn.IFNA(VLOOKUP(N289,Code2Loc,2,FALSE)
&amp; IF( OR( ISNA(O289), LEN(O289)=0), "",  "-" &amp; VLOOKUP(O289,Code2Loc,2,FALSE))
&amp; IF( OR( ISNA(P289), LEN(P289)=0), "",  "-" &amp; VLOOKUP(P289,Code2Loc,2,FALSE))
&amp; IF( OR( ISNA(Q289), LEN(Q289)=0), "",  "-" &amp; VLOOKUP(Q289,Code2Loc,2,FALSE))
&amp; IF( OR( ISNA(R289), LEN(R289)=0), "",  "-" &amp; VLOOKUP(R289,Code2Loc,2,FALSE))
&amp; IF( OR( ISNA(S289), LEN(S289)=0), "",  "-" &amp; VLOOKUP(S289,Code2Loc,2,FALSE)),"")</f>
        <v/>
      </c>
      <c r="U289" s="56">
        <v>0.27083333333333331</v>
      </c>
      <c r="V289" s="57"/>
      <c r="W289" s="57"/>
      <c r="X289" s="57"/>
      <c r="Y289" s="57"/>
      <c r="Z289" s="58" t="str">
        <f>IF(ISBLANK($U289), "", _xlfn.IFNA($U289 + _xlfn.IFNA( VLOOKUP($N289 &amp; IF(ISBLANK($O289),"", "-" &amp; $O289) &amp; IF(ISBLANK($P289),"", "-" &amp; $P289) &amp; IF(ISBLANK($Q289),"", "-" &amp; $Q289) &amp; IF(ISBLANK($R289),"", "-" &amp; $R289) &amp; IF(ISBLANK($S289),"", "-" &amp; $S289),TravelTime,8,FALSE), VLOOKUP($S289 &amp; IF(ISBLANK($R289),"", "-" &amp; $R289) &amp; IF(ISBLANK($Q289),"", "-" &amp; $Q289) &amp; IF(ISBLANK($P289),"", "-" &amp; $P289) &amp; IF(ISBLANK($O289),"", "-" &amp; $O289) &amp; IF(ISBLANK($N289),"", "-" &amp; $N289),TravelTime,8,FALSE)) / 1440, ""))</f>
        <v/>
      </c>
      <c r="AA289" s="59"/>
      <c r="AB289" s="52" t="str">
        <f>IF(AND(LEN(J289)&lt;&gt;0,LEN(B289)&lt;&gt;0),J289,AB62)</f>
        <v>GA04T 0535</v>
      </c>
      <c r="AC289" s="59"/>
      <c r="AD289" s="196"/>
      <c r="AE289" s="59"/>
      <c r="AF289" s="59"/>
      <c r="AG289" s="59"/>
      <c r="AH289" s="59"/>
      <c r="AI289" s="59"/>
      <c r="AJ289" s="59"/>
    </row>
    <row r="290" spans="1:36" ht="14.25" customHeight="1">
      <c r="A290" s="51"/>
      <c r="B290" s="51"/>
      <c r="C290" s="219"/>
      <c r="D290" s="53"/>
      <c r="E290" s="228"/>
      <c r="F290" s="228"/>
      <c r="G290" s="52"/>
      <c r="H290" s="52"/>
      <c r="I290" s="52"/>
      <c r="J290" s="52"/>
      <c r="K290" s="52"/>
      <c r="L290" s="60"/>
      <c r="M290" s="60"/>
      <c r="N290" s="55" t="s">
        <v>450</v>
      </c>
      <c r="O290" s="55"/>
      <c r="P290" s="55"/>
      <c r="Q290" s="55"/>
      <c r="R290" s="55"/>
      <c r="S290" s="55" t="s">
        <v>513</v>
      </c>
      <c r="T290" s="193" t="str">
        <f>_xlfn.IFNA(VLOOKUP(N290,Code2Loc,2,FALSE)
&amp; IF( OR( ISNA(O290), LEN(O290)=0), "",  "-" &amp; VLOOKUP(O290,Code2Loc,2,FALSE))
&amp; IF( OR( ISNA(P290), LEN(P290)=0), "",  "-" &amp; VLOOKUP(P290,Code2Loc,2,FALSE))
&amp; IF( OR( ISNA(Q290), LEN(Q290)=0), "",  "-" &amp; VLOOKUP(Q290,Code2Loc,2,FALSE))
&amp; IF( OR( ISNA(R290), LEN(R290)=0), "",  "-" &amp; VLOOKUP(R290,Code2Loc,2,FALSE))
&amp; IF( OR( ISNA(S290), LEN(S290)=0), "",  "-" &amp; VLOOKUP(S290,Code2Loc,2,FALSE)),"")</f>
        <v/>
      </c>
      <c r="U290" s="56">
        <v>0.3125</v>
      </c>
      <c r="V290" s="57"/>
      <c r="W290" s="57"/>
      <c r="X290" s="57"/>
      <c r="Y290" s="57"/>
      <c r="Z290" s="58" t="str">
        <f>IF(ISBLANK($U290), "", _xlfn.IFNA($U290 + _xlfn.IFNA( VLOOKUP($N290 &amp; IF(ISBLANK($O290),"", "-" &amp; $O290) &amp; IF(ISBLANK($P290),"", "-" &amp; $P290) &amp; IF(ISBLANK($Q290),"", "-" &amp; $Q290) &amp; IF(ISBLANK($R290),"", "-" &amp; $R290) &amp; IF(ISBLANK($S290),"", "-" &amp; $S290),TravelTime,8,FALSE), VLOOKUP($S290 &amp; IF(ISBLANK($R290),"", "-" &amp; $R290) &amp; IF(ISBLANK($Q290),"", "-" &amp; $Q290) &amp; IF(ISBLANK($P290),"", "-" &amp; $P290) &amp; IF(ISBLANK($O290),"", "-" &amp; $O290) &amp; IF(ISBLANK($N290),"", "-" &amp; $N290),TravelTime,8,FALSE)) / 1440, ""))</f>
        <v/>
      </c>
      <c r="AA290" s="59"/>
      <c r="AB290" s="52" t="str">
        <f t="shared" ref="AB290:AB295" si="29">IF(AND(LEN(J290)&lt;&gt;0,LEN(B290)&lt;&gt;0),J290,AB289)</f>
        <v>GA04T 0535</v>
      </c>
      <c r="AC290" s="59"/>
      <c r="AD290" s="196"/>
      <c r="AE290" s="59"/>
      <c r="AF290" s="59"/>
      <c r="AG290" s="59"/>
      <c r="AH290" s="59"/>
      <c r="AI290" s="59"/>
      <c r="AJ290" s="59"/>
    </row>
    <row r="291" spans="1:36" ht="14.25" customHeight="1">
      <c r="A291" s="51"/>
      <c r="B291" s="51"/>
      <c r="C291" s="219"/>
      <c r="D291" s="53"/>
      <c r="E291" s="228"/>
      <c r="F291" s="228"/>
      <c r="G291" s="52"/>
      <c r="H291" s="52"/>
      <c r="I291" s="52"/>
      <c r="J291" s="52"/>
      <c r="K291" s="52"/>
      <c r="L291" s="60"/>
      <c r="M291" s="60"/>
      <c r="N291" s="55" t="s">
        <v>513</v>
      </c>
      <c r="O291" s="55"/>
      <c r="P291" s="55"/>
      <c r="Q291" s="55"/>
      <c r="R291" s="55"/>
      <c r="S291" s="55" t="s">
        <v>450</v>
      </c>
      <c r="T291" s="193" t="str">
        <f>_xlfn.IFNA(VLOOKUP(N291,Code2Loc,2,FALSE)
&amp; IF( OR( ISNA(O291), LEN(O291)=0), "",  "-" &amp; VLOOKUP(O291,Code2Loc,2,FALSE))
&amp; IF( OR( ISNA(P291), LEN(P291)=0), "",  "-" &amp; VLOOKUP(P291,Code2Loc,2,FALSE))
&amp; IF( OR( ISNA(Q291), LEN(Q291)=0), "",  "-" &amp; VLOOKUP(Q291,Code2Loc,2,FALSE))
&amp; IF( OR( ISNA(R291), LEN(R291)=0), "",  "-" &amp; VLOOKUP(R291,Code2Loc,2,FALSE))
&amp; IF( OR( ISNA(S291), LEN(S291)=0), "",  "-" &amp; VLOOKUP(S291,Code2Loc,2,FALSE)),"")</f>
        <v/>
      </c>
      <c r="U291" s="56">
        <v>0.40277777777777779</v>
      </c>
      <c r="V291" s="57"/>
      <c r="W291" s="57"/>
      <c r="X291" s="57"/>
      <c r="Y291" s="57"/>
      <c r="Z291" s="58" t="str">
        <f>IF(ISBLANK($U291), "", _xlfn.IFNA($U291 + _xlfn.IFNA( VLOOKUP($N291 &amp; IF(ISBLANK($O291),"", "-" &amp; $O291) &amp; IF(ISBLANK($P291),"", "-" &amp; $P291) &amp; IF(ISBLANK($Q291),"", "-" &amp; $Q291) &amp; IF(ISBLANK($R291),"", "-" &amp; $R291) &amp; IF(ISBLANK($S291),"", "-" &amp; $S291),TravelTime,8,FALSE), VLOOKUP($S291 &amp; IF(ISBLANK($R291),"", "-" &amp; $R291) &amp; IF(ISBLANK($Q291),"", "-" &amp; $Q291) &amp; IF(ISBLANK($P291),"", "-" &amp; $P291) &amp; IF(ISBLANK($O291),"", "-" &amp; $O291) &amp; IF(ISBLANK($N291),"", "-" &amp; $N291),TravelTime,8,FALSE)) / 1440, ""))</f>
        <v/>
      </c>
      <c r="AA291" s="59"/>
      <c r="AB291" s="52" t="str">
        <f t="shared" si="29"/>
        <v>GA04T 0535</v>
      </c>
      <c r="AC291" s="59"/>
      <c r="AD291" s="196"/>
      <c r="AE291" s="59"/>
      <c r="AF291" s="59"/>
      <c r="AG291" s="59"/>
      <c r="AH291" s="59"/>
      <c r="AI291" s="59"/>
      <c r="AJ291" s="59"/>
    </row>
    <row r="292" spans="1:36" ht="14.25" customHeight="1">
      <c r="A292" s="51"/>
      <c r="B292" s="51"/>
      <c r="C292" s="219"/>
      <c r="D292" s="53"/>
      <c r="E292" s="228"/>
      <c r="F292" s="228"/>
      <c r="G292" s="52"/>
      <c r="H292" s="52"/>
      <c r="I292" s="52"/>
      <c r="J292" s="52"/>
      <c r="K292" s="52"/>
      <c r="L292" s="60"/>
      <c r="M292" s="60"/>
      <c r="N292" s="55" t="s">
        <v>450</v>
      </c>
      <c r="O292" s="55"/>
      <c r="P292" s="55"/>
      <c r="Q292" s="55"/>
      <c r="R292" s="55"/>
      <c r="S292" s="55" t="s">
        <v>513</v>
      </c>
      <c r="T292" s="193" t="str">
        <f>_xlfn.IFNA(VLOOKUP(N292,Code2Loc,2,FALSE)
&amp; IF( OR( ISNA(O292), LEN(O292)=0), "",  "-" &amp; VLOOKUP(O292,Code2Loc,2,FALSE))
&amp; IF( OR( ISNA(P292), LEN(P292)=0), "",  "-" &amp; VLOOKUP(P292,Code2Loc,2,FALSE))
&amp; IF( OR( ISNA(Q292), LEN(Q292)=0), "",  "-" &amp; VLOOKUP(Q292,Code2Loc,2,FALSE))
&amp; IF( OR( ISNA(R292), LEN(R292)=0), "",  "-" &amp; VLOOKUP(R292,Code2Loc,2,FALSE))
&amp; IF( OR( ISNA(S292), LEN(S292)=0), "",  "-" &amp; VLOOKUP(S292,Code2Loc,2,FALSE)),"")</f>
        <v/>
      </c>
      <c r="U292" s="56">
        <v>0.48958333333333331</v>
      </c>
      <c r="V292" s="57"/>
      <c r="W292" s="57"/>
      <c r="X292" s="57"/>
      <c r="Y292" s="57"/>
      <c r="Z292" s="58" t="str">
        <f>IF(ISBLANK($U292), "", _xlfn.IFNA($U292 + _xlfn.IFNA( VLOOKUP($N292 &amp; IF(ISBLANK($O292),"", "-" &amp; $O292) &amp; IF(ISBLANK($P292),"", "-" &amp; $P292) &amp; IF(ISBLANK($Q292),"", "-" &amp; $Q292) &amp; IF(ISBLANK($R292),"", "-" &amp; $R292) &amp; IF(ISBLANK($S292),"", "-" &amp; $S292),TravelTime,8,FALSE), VLOOKUP($S292 &amp; IF(ISBLANK($R292),"", "-" &amp; $R292) &amp; IF(ISBLANK($Q292),"", "-" &amp; $Q292) &amp; IF(ISBLANK($P292),"", "-" &amp; $P292) &amp; IF(ISBLANK($O292),"", "-" &amp; $O292) &amp; IF(ISBLANK($N292),"", "-" &amp; $N292),TravelTime,8,FALSE)) / 1440, ""))</f>
        <v/>
      </c>
      <c r="AA292" s="59"/>
      <c r="AB292" s="52" t="str">
        <f t="shared" si="29"/>
        <v>GA04T 0535</v>
      </c>
      <c r="AC292" s="59"/>
      <c r="AD292" s="196"/>
      <c r="AE292" s="59"/>
      <c r="AF292" s="59"/>
      <c r="AG292" s="59"/>
      <c r="AH292" s="59"/>
      <c r="AI292" s="59"/>
      <c r="AJ292" s="59"/>
    </row>
    <row r="293" spans="1:36" ht="14.25" customHeight="1">
      <c r="A293" s="51"/>
      <c r="B293" s="51"/>
      <c r="C293" s="219"/>
      <c r="D293" s="53"/>
      <c r="E293" s="228"/>
      <c r="F293" s="228"/>
      <c r="G293" s="52"/>
      <c r="H293" s="52"/>
      <c r="I293" s="52"/>
      <c r="J293" s="52"/>
      <c r="K293" s="52"/>
      <c r="L293" s="60"/>
      <c r="M293" s="60"/>
      <c r="N293" s="55" t="s">
        <v>513</v>
      </c>
      <c r="O293" s="55"/>
      <c r="P293" s="55"/>
      <c r="Q293" s="55"/>
      <c r="R293" s="55"/>
      <c r="S293" s="55" t="s">
        <v>450</v>
      </c>
      <c r="T293" s="193" t="str">
        <f>_xlfn.IFNA(VLOOKUP(N293,Code2Loc,2,FALSE)
&amp; IF( OR( ISNA(O293), LEN(O293)=0), "",  "-" &amp; VLOOKUP(O293,Code2Loc,2,FALSE))
&amp; IF( OR( ISNA(P293), LEN(P293)=0), "",  "-" &amp; VLOOKUP(P293,Code2Loc,2,FALSE))
&amp; IF( OR( ISNA(Q293), LEN(Q293)=0), "",  "-" &amp; VLOOKUP(Q293,Code2Loc,2,FALSE))
&amp; IF( OR( ISNA(R293), LEN(R293)=0), "",  "-" &amp; VLOOKUP(R293,Code2Loc,2,FALSE))
&amp; IF( OR( ISNA(S293), LEN(S293)=0), "",  "-" &amp; VLOOKUP(S293,Code2Loc,2,FALSE)),"")</f>
        <v/>
      </c>
      <c r="U293" s="56">
        <v>0.625</v>
      </c>
      <c r="V293" s="57"/>
      <c r="W293" s="57"/>
      <c r="X293" s="57"/>
      <c r="Y293" s="57"/>
      <c r="Z293" s="58" t="str">
        <f>IF(ISBLANK($U293), "", _xlfn.IFNA($U293 + _xlfn.IFNA( VLOOKUP($N293 &amp; IF(ISBLANK($O293),"", "-" &amp; $O293) &amp; IF(ISBLANK($P293),"", "-" &amp; $P293) &amp; IF(ISBLANK($Q293),"", "-" &amp; $Q293) &amp; IF(ISBLANK($R293),"", "-" &amp; $R293) &amp; IF(ISBLANK($S293),"", "-" &amp; $S293),TravelTime,8,FALSE), VLOOKUP($S293 &amp; IF(ISBLANK($R293),"", "-" &amp; $R293) &amp; IF(ISBLANK($Q293),"", "-" &amp; $Q293) &amp; IF(ISBLANK($P293),"", "-" &amp; $P293) &amp; IF(ISBLANK($O293),"", "-" &amp; $O293) &amp; IF(ISBLANK($N293),"", "-" &amp; $N293),TravelTime,8,FALSE)) / 1440, ""))</f>
        <v/>
      </c>
      <c r="AA293" s="59"/>
      <c r="AB293" s="52" t="str">
        <f t="shared" si="29"/>
        <v>GA04T 0535</v>
      </c>
      <c r="AC293" s="59"/>
      <c r="AD293" s="196"/>
      <c r="AE293" s="59"/>
      <c r="AF293" s="59"/>
      <c r="AG293" s="59"/>
      <c r="AH293" s="59"/>
      <c r="AI293" s="59"/>
      <c r="AJ293" s="59"/>
    </row>
    <row r="294" spans="1:36" ht="14.25" customHeight="1">
      <c r="A294" s="51"/>
      <c r="B294" s="51"/>
      <c r="C294" s="219"/>
      <c r="D294" s="53"/>
      <c r="E294" s="228"/>
      <c r="F294" s="228"/>
      <c r="G294" s="52"/>
      <c r="H294" s="52"/>
      <c r="I294" s="52"/>
      <c r="J294" s="52"/>
      <c r="K294" s="52"/>
      <c r="L294" s="60"/>
      <c r="M294" s="60"/>
      <c r="N294" s="55" t="s">
        <v>450</v>
      </c>
      <c r="O294" s="55"/>
      <c r="P294" s="55"/>
      <c r="Q294" s="55"/>
      <c r="R294" s="55"/>
      <c r="S294" s="55" t="s">
        <v>513</v>
      </c>
      <c r="T294" s="193" t="str">
        <f>_xlfn.IFNA(VLOOKUP(N294,Code2Loc,2,FALSE)
&amp; IF( OR( ISNA(O294), LEN(O294)=0), "",  "-" &amp; VLOOKUP(O294,Code2Loc,2,FALSE))
&amp; IF( OR( ISNA(P294), LEN(P294)=0), "",  "-" &amp; VLOOKUP(P294,Code2Loc,2,FALSE))
&amp; IF( OR( ISNA(Q294), LEN(Q294)=0), "",  "-" &amp; VLOOKUP(Q294,Code2Loc,2,FALSE))
&amp; IF( OR( ISNA(R294), LEN(R294)=0), "",  "-" &amp; VLOOKUP(R294,Code2Loc,2,FALSE))
&amp; IF( OR( ISNA(S294), LEN(S294)=0), "",  "-" &amp; VLOOKUP(S294,Code2Loc,2,FALSE)),"")</f>
        <v/>
      </c>
      <c r="U294" s="56">
        <v>0.70833333333333337</v>
      </c>
      <c r="V294" s="57"/>
      <c r="W294" s="57"/>
      <c r="X294" s="57"/>
      <c r="Y294" s="57"/>
      <c r="Z294" s="58" t="str">
        <f>IF(ISBLANK($U294), "", _xlfn.IFNA($U294 + _xlfn.IFNA( VLOOKUP($N294 &amp; IF(ISBLANK($O294),"", "-" &amp; $O294) &amp; IF(ISBLANK($P294),"", "-" &amp; $P294) &amp; IF(ISBLANK($Q294),"", "-" &amp; $Q294) &amp; IF(ISBLANK($R294),"", "-" &amp; $R294) &amp; IF(ISBLANK($S294),"", "-" &amp; $S294),TravelTime,8,FALSE), VLOOKUP($S294 &amp; IF(ISBLANK($R294),"", "-" &amp; $R294) &amp; IF(ISBLANK($Q294),"", "-" &amp; $Q294) &amp; IF(ISBLANK($P294),"", "-" &amp; $P294) &amp; IF(ISBLANK($O294),"", "-" &amp; $O294) &amp; IF(ISBLANK($N294),"", "-" &amp; $N294),TravelTime,8,FALSE)) / 1440, ""))</f>
        <v/>
      </c>
      <c r="AA294" s="59"/>
      <c r="AB294" s="52" t="str">
        <f t="shared" si="29"/>
        <v>GA04T 0535</v>
      </c>
      <c r="AC294" s="59"/>
      <c r="AD294" s="196"/>
      <c r="AE294" s="59"/>
      <c r="AF294" s="59"/>
      <c r="AG294" s="59"/>
      <c r="AH294" s="59"/>
      <c r="AI294" s="59"/>
      <c r="AJ294" s="59"/>
    </row>
    <row r="295" spans="1:36" ht="14.25" customHeight="1">
      <c r="A295" s="51"/>
      <c r="B295" s="51"/>
      <c r="C295" s="219"/>
      <c r="D295" s="53"/>
      <c r="E295" s="228"/>
      <c r="F295" s="228"/>
      <c r="G295" s="52"/>
      <c r="H295" s="52"/>
      <c r="I295" s="52"/>
      <c r="J295" s="52"/>
      <c r="K295" s="52"/>
      <c r="L295" s="60"/>
      <c r="M295" s="60"/>
      <c r="N295" s="55" t="s">
        <v>513</v>
      </c>
      <c r="O295" s="55"/>
      <c r="P295" s="55"/>
      <c r="Q295" s="55"/>
      <c r="R295" s="55"/>
      <c r="S295" s="55" t="s">
        <v>567</v>
      </c>
      <c r="T295" s="193" t="str">
        <f>_xlfn.IFNA(VLOOKUP(N295,Code2Loc,2,FALSE)
&amp; IF( OR( ISNA(O295), LEN(O295)=0), "",  "-" &amp; VLOOKUP(O295,Code2Loc,2,FALSE))
&amp; IF( OR( ISNA(P295), LEN(P295)=0), "",  "-" &amp; VLOOKUP(P295,Code2Loc,2,FALSE))
&amp; IF( OR( ISNA(Q295), LEN(Q295)=0), "",  "-" &amp; VLOOKUP(Q295,Code2Loc,2,FALSE))
&amp; IF( OR( ISNA(R295), LEN(R295)=0), "",  "-" &amp; VLOOKUP(R295,Code2Loc,2,FALSE))
&amp; IF( OR( ISNA(S295), LEN(S295)=0), "",  "-" &amp; VLOOKUP(S295,Code2Loc,2,FALSE)),"")</f>
        <v/>
      </c>
      <c r="U295" s="56">
        <v>0.79166666666666663</v>
      </c>
      <c r="V295" s="57"/>
      <c r="W295" s="57"/>
      <c r="X295" s="57"/>
      <c r="Y295" s="57"/>
      <c r="Z295" s="58" t="str">
        <f>IF(ISBLANK($U295), "", _xlfn.IFNA($U295 + _xlfn.IFNA( VLOOKUP($N295 &amp; IF(ISBLANK($O295),"", "-" &amp; $O295) &amp; IF(ISBLANK($P295),"", "-" &amp; $P295) &amp; IF(ISBLANK($Q295),"", "-" &amp; $Q295) &amp; IF(ISBLANK($R295),"", "-" &amp; $R295) &amp; IF(ISBLANK($S295),"", "-" &amp; $S295),TravelTime,8,FALSE), VLOOKUP($S295 &amp; IF(ISBLANK($R295),"", "-" &amp; $R295) &amp; IF(ISBLANK($Q295),"", "-" &amp; $Q295) &amp; IF(ISBLANK($P295),"", "-" &amp; $P295) &amp; IF(ISBLANK($O295),"", "-" &amp; $O295) &amp; IF(ISBLANK($N295),"", "-" &amp; $N295),TravelTime,8,FALSE)) / 1440, ""))</f>
        <v/>
      </c>
      <c r="AA295" s="59"/>
      <c r="AB295" s="52" t="str">
        <f t="shared" si="29"/>
        <v>GA04T 0535</v>
      </c>
      <c r="AC295" s="59"/>
      <c r="AD295" s="196"/>
      <c r="AE295" s="59"/>
      <c r="AF295" s="59"/>
      <c r="AG295" s="59"/>
      <c r="AH295" s="59"/>
      <c r="AI295" s="59"/>
      <c r="AJ295" s="59"/>
    </row>
    <row r="296" spans="1:36" ht="14.25" customHeight="1">
      <c r="A296" s="51"/>
      <c r="B296" s="51" t="s">
        <v>105</v>
      </c>
      <c r="C296" s="218" t="s">
        <v>568</v>
      </c>
      <c r="D296" s="52" t="s">
        <v>28</v>
      </c>
      <c r="E296" s="228">
        <v>42579</v>
      </c>
      <c r="F296" s="228">
        <v>44404</v>
      </c>
      <c r="G296" s="52" t="s">
        <v>569</v>
      </c>
      <c r="H296" s="52" t="s">
        <v>570</v>
      </c>
      <c r="I296" s="52"/>
      <c r="J296" s="52" t="str">
        <f>IF(ISBLANK(B296),"",VLOOKUP(B296,Permits!$F$2:$O$127,10,FALSE))</f>
        <v>GA04T 5027</v>
      </c>
      <c r="K296" s="53" t="s">
        <v>16</v>
      </c>
      <c r="L296" s="60">
        <v>28</v>
      </c>
      <c r="M296" s="60">
        <v>11</v>
      </c>
      <c r="N296" s="55" t="s">
        <v>571</v>
      </c>
      <c r="O296" s="55"/>
      <c r="P296" s="55"/>
      <c r="Q296" s="55"/>
      <c r="R296" s="55"/>
      <c r="S296" s="55" t="s">
        <v>572</v>
      </c>
      <c r="T296" s="193" t="str">
        <f>_xlfn.IFNA(VLOOKUP(N296,Code2Loc,2,FALSE)
&amp; IF( OR( ISNA(O296), LEN(O296)=0), "",  "-" &amp; VLOOKUP(O296,Code2Loc,2,FALSE))
&amp; IF( OR( ISNA(P296), LEN(P296)=0), "",  "-" &amp; VLOOKUP(P296,Code2Loc,2,FALSE))
&amp; IF( OR( ISNA(Q296), LEN(Q296)=0), "",  "-" &amp; VLOOKUP(Q296,Code2Loc,2,FALSE))
&amp; IF( OR( ISNA(R296), LEN(R296)=0), "",  "-" &amp; VLOOKUP(R296,Code2Loc,2,FALSE))
&amp; IF( OR( ISNA(S296), LEN(S296)=0), "",  "-" &amp; VLOOKUP(S296,Code2Loc,2,FALSE)),"")</f>
        <v/>
      </c>
      <c r="U296" s="56">
        <v>0.27083333333333331</v>
      </c>
      <c r="V296" s="57"/>
      <c r="W296" s="57"/>
      <c r="X296" s="57"/>
      <c r="Y296" s="57"/>
      <c r="Z296" s="58" t="str">
        <f>IF(ISBLANK($U296), "", _xlfn.IFNA($U296 + _xlfn.IFNA( VLOOKUP($N296 &amp; IF(ISBLANK($O296),"", "-" &amp; $O296) &amp; IF(ISBLANK($P296),"", "-" &amp; $P296) &amp; IF(ISBLANK($Q296),"", "-" &amp; $Q296) &amp; IF(ISBLANK($R296),"", "-" &amp; $R296) &amp; IF(ISBLANK($S296),"", "-" &amp; $S296),TravelTime,8,FALSE), VLOOKUP($S296 &amp; IF(ISBLANK($R296),"", "-" &amp; $R296) &amp; IF(ISBLANK($Q296),"", "-" &amp; $Q296) &amp; IF(ISBLANK($P296),"", "-" &amp; $P296) &amp; IF(ISBLANK($O296),"", "-" &amp; $O296) &amp; IF(ISBLANK($N296),"", "-" &amp; $N296),TravelTime,8,FALSE)) / 1440, ""))</f>
        <v/>
      </c>
      <c r="AA296" s="59"/>
      <c r="AB296" s="52" t="str">
        <f>IF(AND(LEN(J296)&lt;&gt;0,LEN(B296)&lt;&gt;0),J296,#REF!)</f>
        <v>GA04T 5027</v>
      </c>
      <c r="AC296" s="59"/>
      <c r="AD296" s="196"/>
      <c r="AE296" s="59"/>
      <c r="AF296" s="59"/>
      <c r="AG296" s="59"/>
      <c r="AH296" s="59"/>
      <c r="AI296" s="59"/>
      <c r="AJ296" s="59"/>
    </row>
    <row r="297" spans="1:36" ht="14.25" customHeight="1">
      <c r="A297" s="51"/>
      <c r="B297" s="51"/>
      <c r="C297" s="219"/>
      <c r="D297" s="53"/>
      <c r="E297" s="228"/>
      <c r="F297" s="228"/>
      <c r="G297" s="52"/>
      <c r="H297" s="52"/>
      <c r="I297" s="52"/>
      <c r="J297" s="52"/>
      <c r="K297" s="52"/>
      <c r="L297" s="60"/>
      <c r="M297" s="60"/>
      <c r="N297" s="55" t="s">
        <v>572</v>
      </c>
      <c r="O297" s="55"/>
      <c r="P297" s="55"/>
      <c r="Q297" s="55"/>
      <c r="R297" s="55"/>
      <c r="S297" s="55" t="s">
        <v>573</v>
      </c>
      <c r="T297" s="193" t="str">
        <f>_xlfn.IFNA(VLOOKUP(N297,Code2Loc,2,FALSE)
&amp; IF( OR( ISNA(O297), LEN(O297)=0), "",  "-" &amp; VLOOKUP(O297,Code2Loc,2,FALSE))
&amp; IF( OR( ISNA(P297), LEN(P297)=0), "",  "-" &amp; VLOOKUP(P297,Code2Loc,2,FALSE))
&amp; IF( OR( ISNA(Q297), LEN(Q297)=0), "",  "-" &amp; VLOOKUP(Q297,Code2Loc,2,FALSE))
&amp; IF( OR( ISNA(R297), LEN(R297)=0), "",  "-" &amp; VLOOKUP(R297,Code2Loc,2,FALSE))
&amp; IF( OR( ISNA(S297), LEN(S297)=0), "",  "-" &amp; VLOOKUP(S297,Code2Loc,2,FALSE)),"")</f>
        <v/>
      </c>
      <c r="U297" s="56">
        <v>0.29166666666666669</v>
      </c>
      <c r="V297" s="57"/>
      <c r="W297" s="57"/>
      <c r="X297" s="57"/>
      <c r="Y297" s="57"/>
      <c r="Z297" s="58" t="str">
        <f>IF(ISBLANK($U297), "", _xlfn.IFNA($U297 + _xlfn.IFNA( VLOOKUP($N297 &amp; IF(ISBLANK($O297),"", "-" &amp; $O297) &amp; IF(ISBLANK($P297),"", "-" &amp; $P297) &amp; IF(ISBLANK($Q297),"", "-" &amp; $Q297) &amp; IF(ISBLANK($R297),"", "-" &amp; $R297) &amp; IF(ISBLANK($S297),"", "-" &amp; $S297),TravelTime,8,FALSE), VLOOKUP($S297 &amp; IF(ISBLANK($R297),"", "-" &amp; $R297) &amp; IF(ISBLANK($Q297),"", "-" &amp; $Q297) &amp; IF(ISBLANK($P297),"", "-" &amp; $P297) &amp; IF(ISBLANK($O297),"", "-" &amp; $O297) &amp; IF(ISBLANK($N297),"", "-" &amp; $N297),TravelTime,8,FALSE)) / 1440, ""))</f>
        <v/>
      </c>
      <c r="AA297" s="59"/>
      <c r="AB297" s="52" t="str">
        <f t="shared" ref="AB297:AB303" si="30">IF(AND(LEN(J297)&lt;&gt;0,LEN(B297)&lt;&gt;0),J297,AB296)</f>
        <v>GA04T 5027</v>
      </c>
      <c r="AC297" s="59"/>
      <c r="AD297" s="196"/>
      <c r="AE297" s="59"/>
      <c r="AF297" s="59"/>
      <c r="AG297" s="59"/>
      <c r="AH297" s="59"/>
      <c r="AI297" s="59"/>
      <c r="AJ297" s="59"/>
    </row>
    <row r="298" spans="1:36" ht="14.25" customHeight="1">
      <c r="A298" s="51"/>
      <c r="B298" s="51"/>
      <c r="C298" s="219"/>
      <c r="D298" s="53"/>
      <c r="E298" s="228"/>
      <c r="F298" s="228"/>
      <c r="G298" s="52"/>
      <c r="H298" s="52"/>
      <c r="I298" s="52"/>
      <c r="J298" s="52"/>
      <c r="K298" s="52"/>
      <c r="L298" s="60"/>
      <c r="M298" s="60"/>
      <c r="N298" s="55" t="s">
        <v>573</v>
      </c>
      <c r="O298" s="55"/>
      <c r="P298" s="55"/>
      <c r="Q298" s="55"/>
      <c r="R298" s="55"/>
      <c r="S298" s="55" t="s">
        <v>572</v>
      </c>
      <c r="T298" s="193" t="str">
        <f>_xlfn.IFNA(VLOOKUP(N298,Code2Loc,2,FALSE)
&amp; IF( OR( ISNA(O298), LEN(O298)=0), "",  "-" &amp; VLOOKUP(O298,Code2Loc,2,FALSE))
&amp; IF( OR( ISNA(P298), LEN(P298)=0), "",  "-" &amp; VLOOKUP(P298,Code2Loc,2,FALSE))
&amp; IF( OR( ISNA(Q298), LEN(Q298)=0), "",  "-" &amp; VLOOKUP(Q298,Code2Loc,2,FALSE))
&amp; IF( OR( ISNA(R298), LEN(R298)=0), "",  "-" &amp; VLOOKUP(R298,Code2Loc,2,FALSE))
&amp; IF( OR( ISNA(S298), LEN(S298)=0), "",  "-" &amp; VLOOKUP(S298,Code2Loc,2,FALSE)),"")</f>
        <v/>
      </c>
      <c r="U298" s="56">
        <v>0.3576388888888889</v>
      </c>
      <c r="V298" s="57"/>
      <c r="W298" s="57"/>
      <c r="X298" s="57"/>
      <c r="Y298" s="57"/>
      <c r="Z298" s="58" t="str">
        <f>IF(ISBLANK($U298), "", _xlfn.IFNA($U298 + _xlfn.IFNA( VLOOKUP($N298 &amp; IF(ISBLANK($O298),"", "-" &amp; $O298) &amp; IF(ISBLANK($P298),"", "-" &amp; $P298) &amp; IF(ISBLANK($Q298),"", "-" &amp; $Q298) &amp; IF(ISBLANK($R298),"", "-" &amp; $R298) &amp; IF(ISBLANK($S298),"", "-" &amp; $S298),TravelTime,8,FALSE), VLOOKUP($S298 &amp; IF(ISBLANK($R298),"", "-" &amp; $R298) &amp; IF(ISBLANK($Q298),"", "-" &amp; $Q298) &amp; IF(ISBLANK($P298),"", "-" &amp; $P298) &amp; IF(ISBLANK($O298),"", "-" &amp; $O298) &amp; IF(ISBLANK($N298),"", "-" &amp; $N298),TravelTime,8,FALSE)) / 1440, ""))</f>
        <v/>
      </c>
      <c r="AA298" s="59"/>
      <c r="AB298" s="52" t="str">
        <f t="shared" si="30"/>
        <v>GA04T 5027</v>
      </c>
      <c r="AC298" s="59"/>
      <c r="AD298" s="196"/>
      <c r="AE298" s="59"/>
      <c r="AF298" s="59"/>
      <c r="AG298" s="59"/>
      <c r="AH298" s="59"/>
      <c r="AI298" s="59"/>
      <c r="AJ298" s="59"/>
    </row>
    <row r="299" spans="1:36" ht="14.25" customHeight="1">
      <c r="A299" s="51"/>
      <c r="B299" s="51"/>
      <c r="C299" s="219"/>
      <c r="D299" s="53"/>
      <c r="E299" s="228"/>
      <c r="F299" s="228"/>
      <c r="G299" s="52"/>
      <c r="H299" s="52"/>
      <c r="I299" s="52"/>
      <c r="J299" s="52"/>
      <c r="K299" s="52"/>
      <c r="L299" s="60"/>
      <c r="M299" s="60"/>
      <c r="N299" s="55" t="s">
        <v>572</v>
      </c>
      <c r="O299" s="55"/>
      <c r="P299" s="55"/>
      <c r="Q299" s="55"/>
      <c r="R299" s="55"/>
      <c r="S299" s="55" t="s">
        <v>573</v>
      </c>
      <c r="T299" s="193" t="str">
        <f>_xlfn.IFNA(VLOOKUP(N299,Code2Loc,2,FALSE)
&amp; IF( OR( ISNA(O299), LEN(O299)=0), "",  "-" &amp; VLOOKUP(O299,Code2Loc,2,FALSE))
&amp; IF( OR( ISNA(P299), LEN(P299)=0), "",  "-" &amp; VLOOKUP(P299,Code2Loc,2,FALSE))
&amp; IF( OR( ISNA(Q299), LEN(Q299)=0), "",  "-" &amp; VLOOKUP(Q299,Code2Loc,2,FALSE))
&amp; IF( OR( ISNA(R299), LEN(R299)=0), "",  "-" &amp; VLOOKUP(R299,Code2Loc,2,FALSE))
&amp; IF( OR( ISNA(S299), LEN(S299)=0), "",  "-" &amp; VLOOKUP(S299,Code2Loc,2,FALSE)),"")</f>
        <v/>
      </c>
      <c r="U299" s="56">
        <v>0.41666666666666669</v>
      </c>
      <c r="V299" s="57"/>
      <c r="W299" s="57"/>
      <c r="X299" s="57"/>
      <c r="Y299" s="57"/>
      <c r="Z299" s="58" t="str">
        <f>IF(ISBLANK($U299), "", _xlfn.IFNA($U299 + _xlfn.IFNA( VLOOKUP($N299 &amp; IF(ISBLANK($O299),"", "-" &amp; $O299) &amp; IF(ISBLANK($P299),"", "-" &amp; $P299) &amp; IF(ISBLANK($Q299),"", "-" &amp; $Q299) &amp; IF(ISBLANK($R299),"", "-" &amp; $R299) &amp; IF(ISBLANK($S299),"", "-" &amp; $S299),TravelTime,8,FALSE), VLOOKUP($S299 &amp; IF(ISBLANK($R299),"", "-" &amp; $R299) &amp; IF(ISBLANK($Q299),"", "-" &amp; $Q299) &amp; IF(ISBLANK($P299),"", "-" &amp; $P299) &amp; IF(ISBLANK($O299),"", "-" &amp; $O299) &amp; IF(ISBLANK($N299),"", "-" &amp; $N299),TravelTime,8,FALSE)) / 1440, ""))</f>
        <v/>
      </c>
      <c r="AA299" s="59"/>
      <c r="AB299" s="52" t="str">
        <f t="shared" si="30"/>
        <v>GA04T 5027</v>
      </c>
      <c r="AC299" s="59"/>
      <c r="AD299" s="196"/>
      <c r="AE299" s="59"/>
      <c r="AF299" s="59"/>
      <c r="AG299" s="59"/>
      <c r="AH299" s="59"/>
      <c r="AI299" s="59"/>
      <c r="AJ299" s="59"/>
    </row>
    <row r="300" spans="1:36" ht="14.25" customHeight="1">
      <c r="A300" s="51"/>
      <c r="B300" s="51"/>
      <c r="C300" s="219"/>
      <c r="D300" s="53"/>
      <c r="E300" s="228"/>
      <c r="F300" s="228"/>
      <c r="G300" s="52"/>
      <c r="H300" s="52"/>
      <c r="I300" s="52"/>
      <c r="J300" s="52"/>
      <c r="K300" s="52"/>
      <c r="L300" s="60"/>
      <c r="M300" s="60"/>
      <c r="N300" s="55" t="s">
        <v>573</v>
      </c>
      <c r="O300" s="55"/>
      <c r="P300" s="55"/>
      <c r="Q300" s="55"/>
      <c r="R300" s="55"/>
      <c r="S300" s="55" t="s">
        <v>571</v>
      </c>
      <c r="T300" s="193" t="str">
        <f>_xlfn.IFNA(VLOOKUP(N300,Code2Loc,2,FALSE)
&amp; IF( OR( ISNA(O300), LEN(O300)=0), "",  "-" &amp; VLOOKUP(O300,Code2Loc,2,FALSE))
&amp; IF( OR( ISNA(P300), LEN(P300)=0), "",  "-" &amp; VLOOKUP(P300,Code2Loc,2,FALSE))
&amp; IF( OR( ISNA(Q300), LEN(Q300)=0), "",  "-" &amp; VLOOKUP(Q300,Code2Loc,2,FALSE))
&amp; IF( OR( ISNA(R300), LEN(R300)=0), "",  "-" &amp; VLOOKUP(R300,Code2Loc,2,FALSE))
&amp; IF( OR( ISNA(S300), LEN(S300)=0), "",  "-" &amp; VLOOKUP(S300,Code2Loc,2,FALSE)),"")</f>
        <v/>
      </c>
      <c r="U300" s="56">
        <v>0.51041666666666663</v>
      </c>
      <c r="V300" s="57"/>
      <c r="W300" s="57"/>
      <c r="X300" s="57"/>
      <c r="Y300" s="57"/>
      <c r="Z300" s="58" t="str">
        <f>IF(ISBLANK($U300), "", _xlfn.IFNA($U300 + _xlfn.IFNA( VLOOKUP($N300 &amp; IF(ISBLANK($O300),"", "-" &amp; $O300) &amp; IF(ISBLANK($P300),"", "-" &amp; $P300) &amp; IF(ISBLANK($Q300),"", "-" &amp; $Q300) &amp; IF(ISBLANK($R300),"", "-" &amp; $R300) &amp; IF(ISBLANK($S300),"", "-" &amp; $S300),TravelTime,8,FALSE), VLOOKUP($S300 &amp; IF(ISBLANK($R300),"", "-" &amp; $R300) &amp; IF(ISBLANK($Q300),"", "-" &amp; $Q300) &amp; IF(ISBLANK($P300),"", "-" &amp; $P300) &amp; IF(ISBLANK($O300),"", "-" &amp; $O300) &amp; IF(ISBLANK($N300),"", "-" &amp; $N300),TravelTime,8,FALSE)) / 1440, ""))</f>
        <v/>
      </c>
      <c r="AA300" s="59"/>
      <c r="AB300" s="52" t="str">
        <f t="shared" si="30"/>
        <v>GA04T 5027</v>
      </c>
      <c r="AC300" s="59"/>
      <c r="AD300" s="196"/>
      <c r="AE300" s="59"/>
      <c r="AF300" s="59"/>
      <c r="AG300" s="59"/>
      <c r="AH300" s="59"/>
      <c r="AI300" s="59"/>
      <c r="AJ300" s="59"/>
    </row>
    <row r="301" spans="1:36" ht="14.25" customHeight="1">
      <c r="A301" s="51"/>
      <c r="B301" s="51"/>
      <c r="C301" s="219"/>
      <c r="D301" s="53"/>
      <c r="E301" s="228"/>
      <c r="F301" s="228"/>
      <c r="G301" s="52"/>
      <c r="H301" s="52"/>
      <c r="I301" s="52"/>
      <c r="J301" s="52"/>
      <c r="K301" s="52"/>
      <c r="L301" s="60"/>
      <c r="M301" s="60"/>
      <c r="N301" s="55" t="s">
        <v>571</v>
      </c>
      <c r="O301" s="55"/>
      <c r="P301" s="55"/>
      <c r="Q301" s="55"/>
      <c r="R301" s="55"/>
      <c r="S301" s="55" t="s">
        <v>572</v>
      </c>
      <c r="T301" s="193" t="str">
        <f>_xlfn.IFNA(VLOOKUP(N301,Code2Loc,2,FALSE)
&amp; IF( OR( ISNA(O301), LEN(O301)=0), "",  "-" &amp; VLOOKUP(O301,Code2Loc,2,FALSE))
&amp; IF( OR( ISNA(P301), LEN(P301)=0), "",  "-" &amp; VLOOKUP(P301,Code2Loc,2,FALSE))
&amp; IF( OR( ISNA(Q301), LEN(Q301)=0), "",  "-" &amp; VLOOKUP(Q301,Code2Loc,2,FALSE))
&amp; IF( OR( ISNA(R301), LEN(R301)=0), "",  "-" &amp; VLOOKUP(R301,Code2Loc,2,FALSE))
&amp; IF( OR( ISNA(S301), LEN(S301)=0), "",  "-" &amp; VLOOKUP(S301,Code2Loc,2,FALSE)),"")</f>
        <v/>
      </c>
      <c r="U301" s="56">
        <v>0.60416666666666663</v>
      </c>
      <c r="V301" s="57"/>
      <c r="W301" s="57"/>
      <c r="X301" s="57"/>
      <c r="Y301" s="57"/>
      <c r="Z301" s="58" t="str">
        <f>IF(ISBLANK($U301), "", _xlfn.IFNA($U301 + _xlfn.IFNA( VLOOKUP($N301 &amp; IF(ISBLANK($O301),"", "-" &amp; $O301) &amp; IF(ISBLANK($P301),"", "-" &amp; $P301) &amp; IF(ISBLANK($Q301),"", "-" &amp; $Q301) &amp; IF(ISBLANK($R301),"", "-" &amp; $R301) &amp; IF(ISBLANK($S301),"", "-" &amp; $S301),TravelTime,8,FALSE), VLOOKUP($S301 &amp; IF(ISBLANK($R301),"", "-" &amp; $R301) &amp; IF(ISBLANK($Q301),"", "-" &amp; $Q301) &amp; IF(ISBLANK($P301),"", "-" &amp; $P301) &amp; IF(ISBLANK($O301),"", "-" &amp; $O301) &amp; IF(ISBLANK($N301),"", "-" &amp; $N301),TravelTime,8,FALSE)) / 1440, ""))</f>
        <v/>
      </c>
      <c r="AA301" s="59"/>
      <c r="AB301" s="52" t="str">
        <f t="shared" si="30"/>
        <v>GA04T 5027</v>
      </c>
      <c r="AC301" s="59"/>
      <c r="AD301" s="196"/>
      <c r="AE301" s="59"/>
      <c r="AF301" s="59"/>
      <c r="AG301" s="59"/>
      <c r="AH301" s="59"/>
      <c r="AI301" s="59"/>
      <c r="AJ301" s="59"/>
    </row>
    <row r="302" spans="1:36" ht="14.25" customHeight="1">
      <c r="A302" s="51"/>
      <c r="B302" s="51"/>
      <c r="C302" s="219"/>
      <c r="D302" s="53"/>
      <c r="E302" s="228"/>
      <c r="F302" s="228"/>
      <c r="G302" s="52"/>
      <c r="H302" s="52"/>
      <c r="I302" s="52"/>
      <c r="J302" s="52"/>
      <c r="K302" s="52"/>
      <c r="L302" s="60"/>
      <c r="M302" s="60"/>
      <c r="N302" s="55" t="s">
        <v>572</v>
      </c>
      <c r="O302" s="55"/>
      <c r="P302" s="55"/>
      <c r="Q302" s="55"/>
      <c r="R302" s="55"/>
      <c r="S302" s="55" t="s">
        <v>573</v>
      </c>
      <c r="T302" s="193" t="str">
        <f>_xlfn.IFNA(VLOOKUP(N302,Code2Loc,2,FALSE)
&amp; IF( OR( ISNA(O302), LEN(O302)=0), "",  "-" &amp; VLOOKUP(O302,Code2Loc,2,FALSE))
&amp; IF( OR( ISNA(P302), LEN(P302)=0), "",  "-" &amp; VLOOKUP(P302,Code2Loc,2,FALSE))
&amp; IF( OR( ISNA(Q302), LEN(Q302)=0), "",  "-" &amp; VLOOKUP(Q302,Code2Loc,2,FALSE))
&amp; IF( OR( ISNA(R302), LEN(R302)=0), "",  "-" &amp; VLOOKUP(R302,Code2Loc,2,FALSE))
&amp; IF( OR( ISNA(S302), LEN(S302)=0), "",  "-" &amp; VLOOKUP(S302,Code2Loc,2,FALSE)),"")</f>
        <v/>
      </c>
      <c r="U302" s="56">
        <v>0.61805555555555558</v>
      </c>
      <c r="V302" s="57"/>
      <c r="W302" s="57"/>
      <c r="X302" s="57"/>
      <c r="Y302" s="57"/>
      <c r="Z302" s="58" t="str">
        <f>IF(ISBLANK($U302), "", _xlfn.IFNA($U302 + _xlfn.IFNA( VLOOKUP($N302 &amp; IF(ISBLANK($O302),"", "-" &amp; $O302) &amp; IF(ISBLANK($P302),"", "-" &amp; $P302) &amp; IF(ISBLANK($Q302),"", "-" &amp; $Q302) &amp; IF(ISBLANK($R302),"", "-" &amp; $R302) &amp; IF(ISBLANK($S302),"", "-" &amp; $S302),TravelTime,8,FALSE), VLOOKUP($S302 &amp; IF(ISBLANK($R302),"", "-" &amp; $R302) &amp; IF(ISBLANK($Q302),"", "-" &amp; $Q302) &amp; IF(ISBLANK($P302),"", "-" &amp; $P302) &amp; IF(ISBLANK($O302),"", "-" &amp; $O302) &amp; IF(ISBLANK($N302),"", "-" &amp; $N302),TravelTime,8,FALSE)) / 1440, ""))</f>
        <v/>
      </c>
      <c r="AA302" s="59"/>
      <c r="AB302" s="52" t="str">
        <f t="shared" si="30"/>
        <v>GA04T 5027</v>
      </c>
      <c r="AC302" s="59"/>
      <c r="AD302" s="196"/>
      <c r="AE302" s="59"/>
      <c r="AF302" s="59"/>
      <c r="AG302" s="59"/>
      <c r="AH302" s="59"/>
      <c r="AI302" s="59"/>
      <c r="AJ302" s="59"/>
    </row>
    <row r="303" spans="1:36" ht="14.25" customHeight="1">
      <c r="A303" s="51"/>
      <c r="B303" s="51"/>
      <c r="C303" s="219"/>
      <c r="D303" s="53"/>
      <c r="E303" s="228"/>
      <c r="F303" s="228"/>
      <c r="G303" s="52"/>
      <c r="H303" s="52"/>
      <c r="I303" s="52"/>
      <c r="J303" s="52"/>
      <c r="K303" s="52"/>
      <c r="L303" s="60"/>
      <c r="M303" s="60"/>
      <c r="N303" s="55" t="s">
        <v>573</v>
      </c>
      <c r="O303" s="55"/>
      <c r="P303" s="55"/>
      <c r="Q303" s="55"/>
      <c r="R303" s="55"/>
      <c r="S303" s="55" t="s">
        <v>571</v>
      </c>
      <c r="T303" s="193" t="str">
        <f>_xlfn.IFNA(VLOOKUP(N303,Code2Loc,2,FALSE)
&amp; IF( OR( ISNA(O303), LEN(O303)=0), "",  "-" &amp; VLOOKUP(O303,Code2Loc,2,FALSE))
&amp; IF( OR( ISNA(P303), LEN(P303)=0), "",  "-" &amp; VLOOKUP(P303,Code2Loc,2,FALSE))
&amp; IF( OR( ISNA(Q303), LEN(Q303)=0), "",  "-" &amp; VLOOKUP(Q303,Code2Loc,2,FALSE))
&amp; IF( OR( ISNA(R303), LEN(R303)=0), "",  "-" &amp; VLOOKUP(R303,Code2Loc,2,FALSE))
&amp; IF( OR( ISNA(S303), LEN(S303)=0), "",  "-" &amp; VLOOKUP(S303,Code2Loc,2,FALSE)),"")</f>
        <v/>
      </c>
      <c r="U303" s="56">
        <v>0.71875</v>
      </c>
      <c r="V303" s="57"/>
      <c r="W303" s="57"/>
      <c r="X303" s="57"/>
      <c r="Y303" s="57"/>
      <c r="Z303" s="58" t="str">
        <f>IF(ISBLANK($U303), "", _xlfn.IFNA($U303 + _xlfn.IFNA( VLOOKUP($N303 &amp; IF(ISBLANK($O303),"", "-" &amp; $O303) &amp; IF(ISBLANK($P303),"", "-" &amp; $P303) &amp; IF(ISBLANK($Q303),"", "-" &amp; $Q303) &amp; IF(ISBLANK($R303),"", "-" &amp; $R303) &amp; IF(ISBLANK($S303),"", "-" &amp; $S303),TravelTime,8,FALSE), VLOOKUP($S303 &amp; IF(ISBLANK($R303),"", "-" &amp; $R303) &amp; IF(ISBLANK($Q303),"", "-" &amp; $Q303) &amp; IF(ISBLANK($P303),"", "-" &amp; $P303) &amp; IF(ISBLANK($O303),"", "-" &amp; $O303) &amp; IF(ISBLANK($N303),"", "-" &amp; $N303),TravelTime,8,FALSE)) / 1440, ""))</f>
        <v/>
      </c>
      <c r="AA303" s="59"/>
      <c r="AB303" s="52" t="str">
        <f t="shared" si="30"/>
        <v>GA04T 5027</v>
      </c>
      <c r="AC303" s="59"/>
      <c r="AD303" s="196"/>
      <c r="AE303" s="59"/>
      <c r="AF303" s="59"/>
      <c r="AG303" s="59"/>
      <c r="AH303" s="59"/>
      <c r="AI303" s="59"/>
      <c r="AJ303" s="59"/>
    </row>
    <row r="304" spans="1:36" ht="14.25" customHeight="1">
      <c r="A304" s="51"/>
      <c r="B304" s="51" t="s">
        <v>254</v>
      </c>
      <c r="C304" s="218" t="s">
        <v>574</v>
      </c>
      <c r="D304" s="52" t="s">
        <v>28</v>
      </c>
      <c r="E304" s="228">
        <v>42950</v>
      </c>
      <c r="F304" s="228">
        <v>44775</v>
      </c>
      <c r="G304" s="52" t="s">
        <v>569</v>
      </c>
      <c r="H304" s="52" t="s">
        <v>570</v>
      </c>
      <c r="I304" s="52"/>
      <c r="J304" s="52" t="str">
        <f>IF(ISBLANK(B304),"",VLOOKUP(B304,Permits!$F$2:$O$127,10,FALSE))</f>
        <v>GA04T 1405</v>
      </c>
      <c r="K304" s="53" t="s">
        <v>16</v>
      </c>
      <c r="L304" s="60">
        <v>27</v>
      </c>
      <c r="M304" s="60">
        <v>11</v>
      </c>
      <c r="N304" s="55" t="s">
        <v>575</v>
      </c>
      <c r="O304" s="55"/>
      <c r="P304" s="55"/>
      <c r="Q304" s="55"/>
      <c r="R304" s="55"/>
      <c r="S304" s="55" t="s">
        <v>513</v>
      </c>
      <c r="T304" s="193" t="str">
        <f>_xlfn.IFNA(VLOOKUP(N304,Code2Loc,2,FALSE)
&amp; IF( OR( ISNA(O304), LEN(O304)=0), "",  "-" &amp; VLOOKUP(O304,Code2Loc,2,FALSE))
&amp; IF( OR( ISNA(P304), LEN(P304)=0), "",  "-" &amp; VLOOKUP(P304,Code2Loc,2,FALSE))
&amp; IF( OR( ISNA(Q304), LEN(Q304)=0), "",  "-" &amp; VLOOKUP(Q304,Code2Loc,2,FALSE))
&amp; IF( OR( ISNA(R304), LEN(R304)=0), "",  "-" &amp; VLOOKUP(R304,Code2Loc,2,FALSE))
&amp; IF( OR( ISNA(S304), LEN(S304)=0), "",  "-" &amp; VLOOKUP(S304,Code2Loc,2,FALSE)),"")</f>
        <v/>
      </c>
      <c r="U304" s="56">
        <v>0.28125</v>
      </c>
      <c r="V304" s="57"/>
      <c r="W304" s="57"/>
      <c r="X304" s="57"/>
      <c r="Y304" s="57"/>
      <c r="Z304" s="58" t="str">
        <f>IF(ISBLANK($U304), "", _xlfn.IFNA($U304 + _xlfn.IFNA( VLOOKUP($N304 &amp; IF(ISBLANK($O304),"", "-" &amp; $O304) &amp; IF(ISBLANK($P304),"", "-" &amp; $P304) &amp; IF(ISBLANK($Q304),"", "-" &amp; $Q304) &amp; IF(ISBLANK($R304),"", "-" &amp; $R304) &amp; IF(ISBLANK($S304),"", "-" &amp; $S304),TravelTime,8,FALSE), VLOOKUP($S304 &amp; IF(ISBLANK($R304),"", "-" &amp; $R304) &amp; IF(ISBLANK($Q304),"", "-" &amp; $Q304) &amp; IF(ISBLANK($P304),"", "-" &amp; $P304) &amp; IF(ISBLANK($O304),"", "-" &amp; $O304) &amp; IF(ISBLANK($N304),"", "-" &amp; $N304),TravelTime,8,FALSE)) / 1440, ""))</f>
        <v/>
      </c>
      <c r="AA304" s="59"/>
      <c r="AB304" s="52" t="str">
        <f>IF(AND(LEN(J304)&lt;&gt;0,LEN(B304)&lt;&gt;0),J304,AB456)</f>
        <v>GA04T 1405</v>
      </c>
      <c r="AC304" s="59"/>
      <c r="AD304" s="196"/>
      <c r="AE304" s="59"/>
      <c r="AF304" s="59"/>
      <c r="AG304" s="59"/>
      <c r="AH304" s="59"/>
      <c r="AI304" s="59"/>
      <c r="AJ304" s="59"/>
    </row>
    <row r="305" spans="1:36" ht="14.25" customHeight="1">
      <c r="A305" s="51"/>
      <c r="B305" s="51"/>
      <c r="C305" s="219"/>
      <c r="D305" s="53"/>
      <c r="E305" s="228"/>
      <c r="F305" s="228"/>
      <c r="G305" s="52"/>
      <c r="H305" s="52"/>
      <c r="I305" s="52"/>
      <c r="J305" s="52"/>
      <c r="K305" s="52"/>
      <c r="L305" s="60"/>
      <c r="M305" s="60"/>
      <c r="N305" s="55" t="s">
        <v>513</v>
      </c>
      <c r="O305" s="55"/>
      <c r="P305" s="55"/>
      <c r="Q305" s="55"/>
      <c r="R305" s="55"/>
      <c r="S305" s="55" t="s">
        <v>439</v>
      </c>
      <c r="T305" s="193" t="str">
        <f>_xlfn.IFNA(VLOOKUP(N305,Code2Loc,2,FALSE)
&amp; IF( OR( ISNA(O305), LEN(O305)=0), "",  "-" &amp; VLOOKUP(O305,Code2Loc,2,FALSE))
&amp; IF( OR( ISNA(P305), LEN(P305)=0), "",  "-" &amp; VLOOKUP(P305,Code2Loc,2,FALSE))
&amp; IF( OR( ISNA(Q305), LEN(Q305)=0), "",  "-" &amp; VLOOKUP(Q305,Code2Loc,2,FALSE))
&amp; IF( OR( ISNA(R305), LEN(R305)=0), "",  "-" &amp; VLOOKUP(R305,Code2Loc,2,FALSE))
&amp; IF( OR( ISNA(S305), LEN(S305)=0), "",  "-" &amp; VLOOKUP(S305,Code2Loc,2,FALSE)),"")</f>
        <v/>
      </c>
      <c r="U305" s="56">
        <v>0.33333333333333331</v>
      </c>
      <c r="V305" s="57"/>
      <c r="W305" s="57"/>
      <c r="X305" s="57"/>
      <c r="Y305" s="57"/>
      <c r="Z305" s="58" t="str">
        <f>IF(ISBLANK($U305), "", _xlfn.IFNA($U305 + _xlfn.IFNA( VLOOKUP($N305 &amp; IF(ISBLANK($O305),"", "-" &amp; $O305) &amp; IF(ISBLANK($P305),"", "-" &amp; $P305) &amp; IF(ISBLANK($Q305),"", "-" &amp; $Q305) &amp; IF(ISBLANK($R305),"", "-" &amp; $R305) &amp; IF(ISBLANK($S305),"", "-" &amp; $S305),TravelTime,8,FALSE), VLOOKUP($S305 &amp; IF(ISBLANK($R305),"", "-" &amp; $R305) &amp; IF(ISBLANK($Q305),"", "-" &amp; $Q305) &amp; IF(ISBLANK($P305),"", "-" &amp; $P305) &amp; IF(ISBLANK($O305),"", "-" &amp; $O305) &amp; IF(ISBLANK($N305),"", "-" &amp; $N305),TravelTime,8,FALSE)) / 1440, ""))</f>
        <v/>
      </c>
      <c r="AA305" s="59"/>
      <c r="AB305" s="52" t="str">
        <f>IF(AND(LEN(J304)&lt;&gt;B304,LEN(B304)&lt;&gt;0),AB304,AB457)</f>
        <v>GA04T 1405</v>
      </c>
      <c r="AC305" s="59"/>
      <c r="AD305" s="196"/>
      <c r="AE305" s="59"/>
      <c r="AF305" s="59"/>
      <c r="AG305" s="59"/>
      <c r="AH305" s="59"/>
      <c r="AI305" s="59"/>
      <c r="AJ305" s="59"/>
    </row>
    <row r="306" spans="1:36" ht="14.25" customHeight="1">
      <c r="A306" s="51"/>
      <c r="B306" s="51"/>
      <c r="C306" s="219"/>
      <c r="D306" s="53"/>
      <c r="E306" s="228"/>
      <c r="F306" s="228"/>
      <c r="G306" s="52"/>
      <c r="H306" s="52"/>
      <c r="I306" s="52"/>
      <c r="J306" s="52"/>
      <c r="K306" s="52"/>
      <c r="L306" s="60"/>
      <c r="M306" s="60"/>
      <c r="N306" s="55" t="s">
        <v>439</v>
      </c>
      <c r="O306" s="55"/>
      <c r="P306" s="55"/>
      <c r="Q306" s="55"/>
      <c r="R306" s="55"/>
      <c r="S306" s="55" t="s">
        <v>513</v>
      </c>
      <c r="T306" s="193" t="str">
        <f>_xlfn.IFNA(VLOOKUP(N306,Code2Loc,2,FALSE)
&amp; IF( OR( ISNA(O306), LEN(O306)=0), "",  "-" &amp; VLOOKUP(O306,Code2Loc,2,FALSE))
&amp; IF( OR( ISNA(P306), LEN(P306)=0), "",  "-" &amp; VLOOKUP(P306,Code2Loc,2,FALSE))
&amp; IF( OR( ISNA(Q306), LEN(Q306)=0), "",  "-" &amp; VLOOKUP(Q306,Code2Loc,2,FALSE))
&amp; IF( OR( ISNA(R306), LEN(R306)=0), "",  "-" &amp; VLOOKUP(R306,Code2Loc,2,FALSE))
&amp; IF( OR( ISNA(S306), LEN(S306)=0), "",  "-" &amp; VLOOKUP(S306,Code2Loc,2,FALSE)),"")</f>
        <v/>
      </c>
      <c r="U306" s="56">
        <v>0.40972222222222227</v>
      </c>
      <c r="V306" s="57"/>
      <c r="W306" s="57"/>
      <c r="X306" s="57"/>
      <c r="Y306" s="57"/>
      <c r="Z306" s="58" t="str">
        <f>IF(ISBLANK($U306), "", _xlfn.IFNA($U306 + _xlfn.IFNA( VLOOKUP($N306 &amp; IF(ISBLANK($O306),"", "-" &amp; $O306) &amp; IF(ISBLANK($P306),"", "-" &amp; $P306) &amp; IF(ISBLANK($Q306),"", "-" &amp; $Q306) &amp; IF(ISBLANK($R306),"", "-" &amp; $R306) &amp; IF(ISBLANK($S306),"", "-" &amp; $S306),TravelTime,8,FALSE), VLOOKUP($S306 &amp; IF(ISBLANK($R306),"", "-" &amp; $R306) &amp; IF(ISBLANK($Q306),"", "-" &amp; $Q306) &amp; IF(ISBLANK($P306),"", "-" &amp; $P306) &amp; IF(ISBLANK($O306),"", "-" &amp; $O306) &amp; IF(ISBLANK($N306),"", "-" &amp; $N306),TravelTime,8,FALSE)) / 1440, ""))</f>
        <v/>
      </c>
      <c r="AA306" s="59"/>
      <c r="AB306" s="52" t="str">
        <f>IF(AND(LEN(J304)&lt;&gt;B304,LEN(J304)&lt;&gt;0),AB305,AB458)</f>
        <v>GA04T 1405</v>
      </c>
      <c r="AC306" s="59"/>
      <c r="AD306" s="196"/>
      <c r="AE306" s="59"/>
      <c r="AF306" s="59"/>
      <c r="AG306" s="59"/>
      <c r="AH306" s="59"/>
      <c r="AI306" s="59"/>
      <c r="AJ306" s="59"/>
    </row>
    <row r="307" spans="1:36" ht="14.25" customHeight="1">
      <c r="A307" s="51"/>
      <c r="B307" s="51"/>
      <c r="C307" s="219"/>
      <c r="D307" s="53"/>
      <c r="E307" s="228"/>
      <c r="F307" s="228"/>
      <c r="G307" s="52"/>
      <c r="H307" s="52"/>
      <c r="I307" s="52"/>
      <c r="J307" s="52"/>
      <c r="K307" s="52"/>
      <c r="L307" s="60"/>
      <c r="M307" s="60"/>
      <c r="N307" s="55" t="s">
        <v>513</v>
      </c>
      <c r="O307" s="55"/>
      <c r="P307" s="55"/>
      <c r="Q307" s="55"/>
      <c r="R307" s="55"/>
      <c r="S307" s="55" t="s">
        <v>439</v>
      </c>
      <c r="T307" s="193" t="str">
        <f>_xlfn.IFNA(VLOOKUP(N307,Code2Loc,2,FALSE)
&amp; IF( OR( ISNA(O307), LEN(O307)=0), "",  "-" &amp; VLOOKUP(O307,Code2Loc,2,FALSE))
&amp; IF( OR( ISNA(P307), LEN(P307)=0), "",  "-" &amp; VLOOKUP(P307,Code2Loc,2,FALSE))
&amp; IF( OR( ISNA(Q307), LEN(Q307)=0), "",  "-" &amp; VLOOKUP(Q307,Code2Loc,2,FALSE))
&amp; IF( OR( ISNA(R307), LEN(R307)=0), "",  "-" &amp; VLOOKUP(R307,Code2Loc,2,FALSE))
&amp; IF( OR( ISNA(S307), LEN(S307)=0), "",  "-" &amp; VLOOKUP(S307,Code2Loc,2,FALSE)),"")</f>
        <v/>
      </c>
      <c r="U307" s="56">
        <v>0.51736111111111105</v>
      </c>
      <c r="V307" s="57"/>
      <c r="W307" s="57"/>
      <c r="X307" s="57"/>
      <c r="Y307" s="57"/>
      <c r="Z307" s="58" t="str">
        <f>IF(ISBLANK($U307), "", _xlfn.IFNA($U307 + _xlfn.IFNA( VLOOKUP($N307 &amp; IF(ISBLANK($O307),"", "-" &amp; $O307) &amp; IF(ISBLANK($P307),"", "-" &amp; $P307) &amp; IF(ISBLANK($Q307),"", "-" &amp; $Q307) &amp; IF(ISBLANK($R307),"", "-" &amp; $R307) &amp; IF(ISBLANK($S307),"", "-" &amp; $S307),TravelTime,8,FALSE), VLOOKUP($S307 &amp; IF(ISBLANK($R307),"", "-" &amp; $R307) &amp; IF(ISBLANK($Q307),"", "-" &amp; $Q307) &amp; IF(ISBLANK($P307),"", "-" &amp; $P307) &amp; IF(ISBLANK($O307),"", "-" &amp; $O307) &amp; IF(ISBLANK($N307),"", "-" &amp; $N307),TravelTime,8,FALSE)) / 1440, ""))</f>
        <v/>
      </c>
      <c r="AA307" s="59"/>
      <c r="AB307" s="52" t="str">
        <f>IF(AND(LEN(J304)&lt;&gt;B304,LEN(J304)&lt;&gt;0),AB306,AB459)</f>
        <v>GA04T 1405</v>
      </c>
      <c r="AC307" s="59"/>
      <c r="AD307" s="196"/>
      <c r="AE307" s="59"/>
      <c r="AF307" s="59"/>
      <c r="AG307" s="59"/>
      <c r="AH307" s="59"/>
      <c r="AI307" s="59"/>
      <c r="AJ307" s="59"/>
    </row>
    <row r="308" spans="1:36" ht="14.25" customHeight="1">
      <c r="A308" s="51"/>
      <c r="B308" s="51"/>
      <c r="C308" s="219"/>
      <c r="D308" s="53"/>
      <c r="E308" s="228"/>
      <c r="F308" s="228"/>
      <c r="G308" s="52"/>
      <c r="H308" s="52"/>
      <c r="I308" s="52"/>
      <c r="J308" s="52"/>
      <c r="K308" s="52"/>
      <c r="L308" s="60"/>
      <c r="M308" s="60"/>
      <c r="N308" s="55" t="s">
        <v>439</v>
      </c>
      <c r="O308" s="55"/>
      <c r="P308" s="55"/>
      <c r="Q308" s="55"/>
      <c r="R308" s="55"/>
      <c r="S308" s="55" t="s">
        <v>513</v>
      </c>
      <c r="T308" s="193" t="str">
        <f>_xlfn.IFNA(VLOOKUP(N308,Code2Loc,2,FALSE)
&amp; IF( OR( ISNA(O308), LEN(O308)=0), "",  "-" &amp; VLOOKUP(O308,Code2Loc,2,FALSE))
&amp; IF( OR( ISNA(P308), LEN(P308)=0), "",  "-" &amp; VLOOKUP(P308,Code2Loc,2,FALSE))
&amp; IF( OR( ISNA(Q308), LEN(Q308)=0), "",  "-" &amp; VLOOKUP(Q308,Code2Loc,2,FALSE))
&amp; IF( OR( ISNA(R308), LEN(R308)=0), "",  "-" &amp; VLOOKUP(R308,Code2Loc,2,FALSE))
&amp; IF( OR( ISNA(S308), LEN(S308)=0), "",  "-" &amp; VLOOKUP(S308,Code2Loc,2,FALSE)),"")</f>
        <v/>
      </c>
      <c r="U308" s="56">
        <v>0.625</v>
      </c>
      <c r="V308" s="57"/>
      <c r="W308" s="57"/>
      <c r="X308" s="57"/>
      <c r="Y308" s="57"/>
      <c r="Z308" s="58" t="str">
        <f>IF(ISBLANK($U308), "", _xlfn.IFNA($U308 + _xlfn.IFNA( VLOOKUP($N308 &amp; IF(ISBLANK($O308),"", "-" &amp; $O308) &amp; IF(ISBLANK($P308),"", "-" &amp; $P308) &amp; IF(ISBLANK($Q308),"", "-" &amp; $Q308) &amp; IF(ISBLANK($R308),"", "-" &amp; $R308) &amp; IF(ISBLANK($S308),"", "-" &amp; $S308),TravelTime,8,FALSE), VLOOKUP($S308 &amp; IF(ISBLANK($R308),"", "-" &amp; $R308) &amp; IF(ISBLANK($Q308),"", "-" &amp; $Q308) &amp; IF(ISBLANK($P308),"", "-" &amp; $P308) &amp; IF(ISBLANK($O308),"", "-" &amp; $O308) &amp; IF(ISBLANK($N308),"", "-" &amp; $N308),TravelTime,8,FALSE)) / 1440, ""))</f>
        <v/>
      </c>
      <c r="AA308" s="59"/>
      <c r="AB308" s="52" t="str">
        <f>IF(AND(LEN(J304)&lt;&gt;B305,LEN(AB304)&lt;&gt;0),AB307,AB460)</f>
        <v>GA04T 1405</v>
      </c>
      <c r="AC308" s="59"/>
      <c r="AD308" s="196"/>
      <c r="AE308" s="59"/>
      <c r="AF308" s="59"/>
      <c r="AG308" s="59"/>
      <c r="AH308" s="59"/>
      <c r="AI308" s="59"/>
      <c r="AJ308" s="59"/>
    </row>
    <row r="309" spans="1:36" ht="14.25" customHeight="1">
      <c r="A309" s="51"/>
      <c r="B309" s="51"/>
      <c r="C309" s="219"/>
      <c r="D309" s="53"/>
      <c r="E309" s="228"/>
      <c r="F309" s="228"/>
      <c r="G309" s="52"/>
      <c r="H309" s="52"/>
      <c r="I309" s="52"/>
      <c r="J309" s="52"/>
      <c r="K309" s="52"/>
      <c r="L309" s="60"/>
      <c r="M309" s="60"/>
      <c r="N309" s="55" t="s">
        <v>513</v>
      </c>
      <c r="O309" s="55"/>
      <c r="P309" s="55"/>
      <c r="Q309" s="55"/>
      <c r="R309" s="55"/>
      <c r="S309" s="55" t="s">
        <v>575</v>
      </c>
      <c r="T309" s="193" t="str">
        <f>_xlfn.IFNA(VLOOKUP(N309,Code2Loc,2,FALSE)
&amp; IF( OR( ISNA(O309), LEN(O309)=0), "",  "-" &amp; VLOOKUP(O309,Code2Loc,2,FALSE))
&amp; IF( OR( ISNA(P309), LEN(P309)=0), "",  "-" &amp; VLOOKUP(P309,Code2Loc,2,FALSE))
&amp; IF( OR( ISNA(Q309), LEN(Q309)=0), "",  "-" &amp; VLOOKUP(Q309,Code2Loc,2,FALSE))
&amp; IF( OR( ISNA(R309), LEN(R309)=0), "",  "-" &amp; VLOOKUP(R309,Code2Loc,2,FALSE))
&amp; IF( OR( ISNA(S309), LEN(S309)=0), "",  "-" &amp; VLOOKUP(S309,Code2Loc,2,FALSE)),"")</f>
        <v/>
      </c>
      <c r="U309" s="56">
        <v>0.72222222222222221</v>
      </c>
      <c r="V309" s="57"/>
      <c r="W309" s="57"/>
      <c r="X309" s="57"/>
      <c r="Y309" s="57"/>
      <c r="Z309" s="58" t="str">
        <f>IF(ISBLANK($U309), "", _xlfn.IFNA($U309 + _xlfn.IFNA( VLOOKUP($N309 &amp; IF(ISBLANK($O309),"", "-" &amp; $O309) &amp; IF(ISBLANK($P309),"", "-" &amp; $P309) &amp; IF(ISBLANK($Q309),"", "-" &amp; $Q309) &amp; IF(ISBLANK($R309),"", "-" &amp; $R309) &amp; IF(ISBLANK($S309),"", "-" &amp; $S309),TravelTime,8,FALSE), VLOOKUP($S309 &amp; IF(ISBLANK($R309),"", "-" &amp; $R309) &amp; IF(ISBLANK($Q309),"", "-" &amp; $Q309) &amp; IF(ISBLANK($P309),"", "-" &amp; $P309) &amp; IF(ISBLANK($O309),"", "-" &amp; $O309) &amp; IF(ISBLANK($N309),"", "-" &amp; $N309),TravelTime,8,FALSE)) / 1440, ""))</f>
        <v/>
      </c>
      <c r="AA309" s="59"/>
      <c r="AB309" s="52" t="str">
        <f>IF(AND(LEN(J304)&lt;&gt;B306,LEN(AB304)&lt;&gt;0),AB308,AB461)</f>
        <v>GA04T 1405</v>
      </c>
      <c r="AC309" s="59"/>
      <c r="AD309" s="196"/>
      <c r="AE309" s="59"/>
      <c r="AF309" s="59"/>
      <c r="AG309" s="59"/>
      <c r="AH309" s="59"/>
      <c r="AI309" s="59"/>
      <c r="AJ309" s="59"/>
    </row>
    <row r="310" spans="1:36" ht="14.25" customHeight="1">
      <c r="A310" s="51"/>
      <c r="B310" s="51" t="s">
        <v>189</v>
      </c>
      <c r="C310" s="218" t="s">
        <v>576</v>
      </c>
      <c r="D310" s="52" t="s">
        <v>28</v>
      </c>
      <c r="E310" s="228">
        <v>42884</v>
      </c>
      <c r="F310" s="228">
        <v>44709</v>
      </c>
      <c r="G310" s="52" t="s">
        <v>577</v>
      </c>
      <c r="H310" s="52" t="s">
        <v>578</v>
      </c>
      <c r="I310" s="52"/>
      <c r="J310" s="52" t="str">
        <f>IF(ISBLANK(B310),"",VLOOKUP(B310,Permits!$F$2:$O$127,10,FALSE))</f>
        <v>GA04T 1734</v>
      </c>
      <c r="K310" s="53" t="s">
        <v>16</v>
      </c>
      <c r="L310" s="60">
        <v>27</v>
      </c>
      <c r="M310" s="60">
        <v>11</v>
      </c>
      <c r="N310" s="55" t="s">
        <v>579</v>
      </c>
      <c r="O310" s="55"/>
      <c r="P310" s="55"/>
      <c r="Q310" s="55"/>
      <c r="R310" s="55"/>
      <c r="S310" s="55" t="s">
        <v>439</v>
      </c>
      <c r="T310" s="193" t="str">
        <f>_xlfn.IFNA(VLOOKUP(N310,Code2Loc,2,FALSE)
&amp; IF( OR( ISNA(O310), LEN(O310)=0), "",  "-" &amp; VLOOKUP(O310,Code2Loc,2,FALSE))
&amp; IF( OR( ISNA(P310), LEN(P310)=0), "",  "-" &amp; VLOOKUP(P310,Code2Loc,2,FALSE))
&amp; IF( OR( ISNA(Q310), LEN(Q310)=0), "",  "-" &amp; VLOOKUP(Q310,Code2Loc,2,FALSE))
&amp; IF( OR( ISNA(R310), LEN(R310)=0), "",  "-" &amp; VLOOKUP(R310,Code2Loc,2,FALSE))
&amp; IF( OR( ISNA(S310), LEN(S310)=0), "",  "-" &amp; VLOOKUP(S310,Code2Loc,2,FALSE)),"")</f>
        <v/>
      </c>
      <c r="U310" s="56">
        <v>0.29166666666666669</v>
      </c>
      <c r="V310" s="57"/>
      <c r="W310" s="57"/>
      <c r="X310" s="57"/>
      <c r="Y310" s="57"/>
      <c r="Z310" s="58" t="str">
        <f>IF(ISBLANK($U310), "", _xlfn.IFNA($U310 + _xlfn.IFNA( VLOOKUP($N310 &amp; IF(ISBLANK($O310),"", "-" &amp; $O310) &amp; IF(ISBLANK($P310),"", "-" &amp; $P310) &amp; IF(ISBLANK($Q310),"", "-" &amp; $Q310) &amp; IF(ISBLANK($R310),"", "-" &amp; $R310) &amp; IF(ISBLANK($S310),"", "-" &amp; $S310),TravelTime,8,FALSE), VLOOKUP($S310 &amp; IF(ISBLANK($R310),"", "-" &amp; $R310) &amp; IF(ISBLANK($Q310),"", "-" &amp; $Q310) &amp; IF(ISBLANK($P310),"", "-" &amp; $P310) &amp; IF(ISBLANK($O310),"", "-" &amp; $O310) &amp; IF(ISBLANK($N310),"", "-" &amp; $N310),TravelTime,8,FALSE)) / 1440, ""))</f>
        <v/>
      </c>
      <c r="AA310" s="59"/>
      <c r="AB310" s="52" t="str">
        <f>IF(AND(LEN(J310)&lt;&gt;0,LEN(B310)&lt;&gt;0),J310,#REF!)</f>
        <v>GA04T 1734</v>
      </c>
      <c r="AC310" s="59"/>
      <c r="AD310" s="196"/>
      <c r="AE310" s="59"/>
      <c r="AF310" s="59"/>
      <c r="AG310" s="59"/>
      <c r="AH310" s="59"/>
      <c r="AI310" s="59"/>
      <c r="AJ310" s="59"/>
    </row>
    <row r="311" spans="1:36" ht="14.25" customHeight="1">
      <c r="A311" s="51"/>
      <c r="B311" s="51"/>
      <c r="C311" s="219"/>
      <c r="D311" s="53"/>
      <c r="E311" s="228"/>
      <c r="F311" s="228"/>
      <c r="G311" s="52"/>
      <c r="H311" s="52"/>
      <c r="I311" s="52"/>
      <c r="J311" s="52"/>
      <c r="K311" s="52"/>
      <c r="L311" s="60"/>
      <c r="M311" s="60"/>
      <c r="N311" s="55" t="s">
        <v>439</v>
      </c>
      <c r="O311" s="55"/>
      <c r="P311" s="55"/>
      <c r="Q311" s="55"/>
      <c r="R311" s="55"/>
      <c r="S311" s="55" t="s">
        <v>579</v>
      </c>
      <c r="T311" s="193" t="str">
        <f>_xlfn.IFNA(VLOOKUP(N311,Code2Loc,2,FALSE)
&amp; IF( OR( ISNA(O311), LEN(O311)=0), "",  "-" &amp; VLOOKUP(O311,Code2Loc,2,FALSE))
&amp; IF( OR( ISNA(P311), LEN(P311)=0), "",  "-" &amp; VLOOKUP(P311,Code2Loc,2,FALSE))
&amp; IF( OR( ISNA(Q311), LEN(Q311)=0), "",  "-" &amp; VLOOKUP(Q311,Code2Loc,2,FALSE))
&amp; IF( OR( ISNA(R311), LEN(R311)=0), "",  "-" &amp; VLOOKUP(R311,Code2Loc,2,FALSE))
&amp; IF( OR( ISNA(S311), LEN(S311)=0), "",  "-" &amp; VLOOKUP(S311,Code2Loc,2,FALSE)),"")</f>
        <v/>
      </c>
      <c r="U311" s="56">
        <v>0.35416666666666669</v>
      </c>
      <c r="V311" s="57"/>
      <c r="W311" s="57"/>
      <c r="X311" s="57"/>
      <c r="Y311" s="57"/>
      <c r="Z311" s="58" t="str">
        <f>IF(ISBLANK($U311), "", _xlfn.IFNA($U311 + _xlfn.IFNA( VLOOKUP($N311 &amp; IF(ISBLANK($O311),"", "-" &amp; $O311) &amp; IF(ISBLANK($P311),"", "-" &amp; $P311) &amp; IF(ISBLANK($Q311),"", "-" &amp; $Q311) &amp; IF(ISBLANK($R311),"", "-" &amp; $R311) &amp; IF(ISBLANK($S311),"", "-" &amp; $S311),TravelTime,8,FALSE), VLOOKUP($S311 &amp; IF(ISBLANK($R311),"", "-" &amp; $R311) &amp; IF(ISBLANK($Q311),"", "-" &amp; $Q311) &amp; IF(ISBLANK($P311),"", "-" &amp; $P311) &amp; IF(ISBLANK($O311),"", "-" &amp; $O311) &amp; IF(ISBLANK($N311),"", "-" &amp; $N311),TravelTime,8,FALSE)) / 1440, ""))</f>
        <v/>
      </c>
      <c r="AA311" s="59"/>
      <c r="AB311" s="52" t="str">
        <f t="shared" ref="AB311:AB316" si="31">IF(AND(LEN(J311)&lt;&gt;0,LEN(B311)&lt;&gt;0),J311,AB310)</f>
        <v>GA04T 1734</v>
      </c>
      <c r="AC311" s="59"/>
      <c r="AD311" s="196"/>
      <c r="AE311" s="59"/>
      <c r="AF311" s="59"/>
      <c r="AG311" s="59"/>
      <c r="AH311" s="59"/>
      <c r="AI311" s="59"/>
      <c r="AJ311" s="59"/>
    </row>
    <row r="312" spans="1:36" ht="14.25" customHeight="1">
      <c r="A312" s="51"/>
      <c r="B312" s="51"/>
      <c r="C312" s="219"/>
      <c r="D312" s="53"/>
      <c r="E312" s="228"/>
      <c r="F312" s="228"/>
      <c r="G312" s="52"/>
      <c r="H312" s="52"/>
      <c r="I312" s="52"/>
      <c r="J312" s="52"/>
      <c r="K312" s="52"/>
      <c r="L312" s="60"/>
      <c r="M312" s="60"/>
      <c r="N312" s="55" t="s">
        <v>579</v>
      </c>
      <c r="O312" s="55"/>
      <c r="P312" s="55"/>
      <c r="Q312" s="55"/>
      <c r="R312" s="55"/>
      <c r="S312" s="55" t="s">
        <v>439</v>
      </c>
      <c r="T312" s="193" t="str">
        <f>_xlfn.IFNA(VLOOKUP(N312,Code2Loc,2,FALSE)
&amp; IF( OR( ISNA(O312), LEN(O312)=0), "",  "-" &amp; VLOOKUP(O312,Code2Loc,2,FALSE))
&amp; IF( OR( ISNA(P312), LEN(P312)=0), "",  "-" &amp; VLOOKUP(P312,Code2Loc,2,FALSE))
&amp; IF( OR( ISNA(Q312), LEN(Q312)=0), "",  "-" &amp; VLOOKUP(Q312,Code2Loc,2,FALSE))
&amp; IF( OR( ISNA(R312), LEN(R312)=0), "",  "-" &amp; VLOOKUP(R312,Code2Loc,2,FALSE))
&amp; IF( OR( ISNA(S312), LEN(S312)=0), "",  "-" &amp; VLOOKUP(S312,Code2Loc,2,FALSE)),"")</f>
        <v/>
      </c>
      <c r="U312" s="56">
        <v>0.44444444444444442</v>
      </c>
      <c r="V312" s="57"/>
      <c r="W312" s="57"/>
      <c r="X312" s="57"/>
      <c r="Y312" s="57"/>
      <c r="Z312" s="58" t="str">
        <f>IF(ISBLANK($U312), "", _xlfn.IFNA($U312 + _xlfn.IFNA( VLOOKUP($N312 &amp; IF(ISBLANK($O312),"", "-" &amp; $O312) &amp; IF(ISBLANK($P312),"", "-" &amp; $P312) &amp; IF(ISBLANK($Q312),"", "-" &amp; $Q312) &amp; IF(ISBLANK($R312),"", "-" &amp; $R312) &amp; IF(ISBLANK($S312),"", "-" &amp; $S312),TravelTime,8,FALSE), VLOOKUP($S312 &amp; IF(ISBLANK($R312),"", "-" &amp; $R312) &amp; IF(ISBLANK($Q312),"", "-" &amp; $Q312) &amp; IF(ISBLANK($P312),"", "-" &amp; $P312) &amp; IF(ISBLANK($O312),"", "-" &amp; $O312) &amp; IF(ISBLANK($N312),"", "-" &amp; $N312),TravelTime,8,FALSE)) / 1440, ""))</f>
        <v/>
      </c>
      <c r="AA312" s="59"/>
      <c r="AB312" s="52" t="str">
        <f t="shared" si="31"/>
        <v>GA04T 1734</v>
      </c>
      <c r="AC312" s="59"/>
      <c r="AD312" s="196"/>
      <c r="AE312" s="59"/>
      <c r="AF312" s="59"/>
      <c r="AG312" s="59"/>
      <c r="AH312" s="59"/>
      <c r="AI312" s="59"/>
      <c r="AJ312" s="59"/>
    </row>
    <row r="313" spans="1:36" ht="14.25" customHeight="1">
      <c r="A313" s="51"/>
      <c r="B313" s="51"/>
      <c r="C313" s="219"/>
      <c r="D313" s="53"/>
      <c r="E313" s="228"/>
      <c r="F313" s="228"/>
      <c r="G313" s="52"/>
      <c r="H313" s="52"/>
      <c r="I313" s="52"/>
      <c r="J313" s="52"/>
      <c r="K313" s="52"/>
      <c r="L313" s="60"/>
      <c r="M313" s="60"/>
      <c r="N313" s="55" t="s">
        <v>439</v>
      </c>
      <c r="O313" s="55"/>
      <c r="P313" s="55"/>
      <c r="Q313" s="55"/>
      <c r="R313" s="55"/>
      <c r="S313" s="55" t="s">
        <v>579</v>
      </c>
      <c r="T313" s="193" t="str">
        <f>_xlfn.IFNA(VLOOKUP(N313,Code2Loc,2,FALSE)
&amp; IF( OR( ISNA(O313), LEN(O313)=0), "",  "-" &amp; VLOOKUP(O313,Code2Loc,2,FALSE))
&amp; IF( OR( ISNA(P313), LEN(P313)=0), "",  "-" &amp; VLOOKUP(P313,Code2Loc,2,FALSE))
&amp; IF( OR( ISNA(Q313), LEN(Q313)=0), "",  "-" &amp; VLOOKUP(Q313,Code2Loc,2,FALSE))
&amp; IF( OR( ISNA(R313), LEN(R313)=0), "",  "-" &amp; VLOOKUP(R313,Code2Loc,2,FALSE))
&amp; IF( OR( ISNA(S313), LEN(S313)=0), "",  "-" &amp; VLOOKUP(S313,Code2Loc,2,FALSE)),"")</f>
        <v/>
      </c>
      <c r="U313" s="56">
        <v>0.52083333333333337</v>
      </c>
      <c r="V313" s="57"/>
      <c r="W313" s="57"/>
      <c r="X313" s="57"/>
      <c r="Y313" s="57"/>
      <c r="Z313" s="58" t="str">
        <f>IF(ISBLANK($U313), "", _xlfn.IFNA($U313 + _xlfn.IFNA( VLOOKUP($N313 &amp; IF(ISBLANK($O313),"", "-" &amp; $O313) &amp; IF(ISBLANK($P313),"", "-" &amp; $P313) &amp; IF(ISBLANK($Q313),"", "-" &amp; $Q313) &amp; IF(ISBLANK($R313),"", "-" &amp; $R313) &amp; IF(ISBLANK($S313),"", "-" &amp; $S313),TravelTime,8,FALSE), VLOOKUP($S313 &amp; IF(ISBLANK($R313),"", "-" &amp; $R313) &amp; IF(ISBLANK($Q313),"", "-" &amp; $Q313) &amp; IF(ISBLANK($P313),"", "-" &amp; $P313) &amp; IF(ISBLANK($O313),"", "-" &amp; $O313) &amp; IF(ISBLANK($N313),"", "-" &amp; $N313),TravelTime,8,FALSE)) / 1440, ""))</f>
        <v/>
      </c>
      <c r="AA313" s="59"/>
      <c r="AB313" s="52" t="str">
        <f t="shared" si="31"/>
        <v>GA04T 1734</v>
      </c>
      <c r="AC313" s="59"/>
      <c r="AD313" s="196"/>
      <c r="AE313" s="59"/>
      <c r="AF313" s="59"/>
      <c r="AG313" s="59"/>
      <c r="AH313" s="59"/>
      <c r="AI313" s="59"/>
      <c r="AJ313" s="59"/>
    </row>
    <row r="314" spans="1:36" ht="14.25" customHeight="1">
      <c r="A314" s="51"/>
      <c r="B314" s="51"/>
      <c r="C314" s="219"/>
      <c r="D314" s="53"/>
      <c r="E314" s="228"/>
      <c r="F314" s="228"/>
      <c r="G314" s="52"/>
      <c r="H314" s="52"/>
      <c r="I314" s="52"/>
      <c r="J314" s="52"/>
      <c r="K314" s="52"/>
      <c r="L314" s="60"/>
      <c r="M314" s="60"/>
      <c r="N314" s="55" t="s">
        <v>579</v>
      </c>
      <c r="O314" s="55"/>
      <c r="P314" s="55"/>
      <c r="Q314" s="55"/>
      <c r="R314" s="55"/>
      <c r="S314" s="55" t="s">
        <v>439</v>
      </c>
      <c r="T314" s="193" t="str">
        <f>_xlfn.IFNA(VLOOKUP(N314,Code2Loc,2,FALSE)
&amp; IF( OR( ISNA(O314), LEN(O314)=0), "",  "-" &amp; VLOOKUP(O314,Code2Loc,2,FALSE))
&amp; IF( OR( ISNA(P314), LEN(P314)=0), "",  "-" &amp; VLOOKUP(P314,Code2Loc,2,FALSE))
&amp; IF( OR( ISNA(Q314), LEN(Q314)=0), "",  "-" &amp; VLOOKUP(Q314,Code2Loc,2,FALSE))
&amp; IF( OR( ISNA(R314), LEN(R314)=0), "",  "-" &amp; VLOOKUP(R314,Code2Loc,2,FALSE))
&amp; IF( OR( ISNA(S314), LEN(S314)=0), "",  "-" &amp; VLOOKUP(S314,Code2Loc,2,FALSE)),"")</f>
        <v/>
      </c>
      <c r="U314" s="56">
        <v>0.60416666666666663</v>
      </c>
      <c r="V314" s="57"/>
      <c r="W314" s="57"/>
      <c r="X314" s="57"/>
      <c r="Y314" s="57"/>
      <c r="Z314" s="58" t="str">
        <f>IF(ISBLANK($U314), "", _xlfn.IFNA($U314 + _xlfn.IFNA( VLOOKUP($N314 &amp; IF(ISBLANK($O314),"", "-" &amp; $O314) &amp; IF(ISBLANK($P314),"", "-" &amp; $P314) &amp; IF(ISBLANK($Q314),"", "-" &amp; $Q314) &amp; IF(ISBLANK($R314),"", "-" &amp; $R314) &amp; IF(ISBLANK($S314),"", "-" &amp; $S314),TravelTime,8,FALSE), VLOOKUP($S314 &amp; IF(ISBLANK($R314),"", "-" &amp; $R314) &amp; IF(ISBLANK($Q314),"", "-" &amp; $Q314) &amp; IF(ISBLANK($P314),"", "-" &amp; $P314) &amp; IF(ISBLANK($O314),"", "-" &amp; $O314) &amp; IF(ISBLANK($N314),"", "-" &amp; $N314),TravelTime,8,FALSE)) / 1440, ""))</f>
        <v/>
      </c>
      <c r="AA314" s="59"/>
      <c r="AB314" s="52" t="str">
        <f t="shared" si="31"/>
        <v>GA04T 1734</v>
      </c>
      <c r="AC314" s="59"/>
      <c r="AD314" s="196"/>
      <c r="AE314" s="59"/>
      <c r="AF314" s="59"/>
      <c r="AG314" s="59"/>
      <c r="AH314" s="59"/>
      <c r="AI314" s="59"/>
      <c r="AJ314" s="59"/>
    </row>
    <row r="315" spans="1:36" ht="14.25" customHeight="1">
      <c r="A315" s="51"/>
      <c r="B315" s="51"/>
      <c r="C315" s="219"/>
      <c r="D315" s="53"/>
      <c r="E315" s="228"/>
      <c r="F315" s="228"/>
      <c r="G315" s="52"/>
      <c r="H315" s="52"/>
      <c r="I315" s="52"/>
      <c r="J315" s="52"/>
      <c r="K315" s="52"/>
      <c r="L315" s="60"/>
      <c r="M315" s="60"/>
      <c r="N315" s="55" t="s">
        <v>439</v>
      </c>
      <c r="O315" s="55"/>
      <c r="P315" s="55"/>
      <c r="Q315" s="55"/>
      <c r="R315" s="55"/>
      <c r="S315" s="55" t="s">
        <v>579</v>
      </c>
      <c r="T315" s="193" t="str">
        <f>_xlfn.IFNA(VLOOKUP(N315,Code2Loc,2,FALSE)
&amp; IF( OR( ISNA(O315), LEN(O315)=0), "",  "-" &amp; VLOOKUP(O315,Code2Loc,2,FALSE))
&amp; IF( OR( ISNA(P315), LEN(P315)=0), "",  "-" &amp; VLOOKUP(P315,Code2Loc,2,FALSE))
&amp; IF( OR( ISNA(Q315), LEN(Q315)=0), "",  "-" &amp; VLOOKUP(Q315,Code2Loc,2,FALSE))
&amp; IF( OR( ISNA(R315), LEN(R315)=0), "",  "-" &amp; VLOOKUP(R315,Code2Loc,2,FALSE))
&amp; IF( OR( ISNA(S315), LEN(S315)=0), "",  "-" &amp; VLOOKUP(S315,Code2Loc,2,FALSE)),"")</f>
        <v/>
      </c>
      <c r="U315" s="56">
        <v>0.68402777777777779</v>
      </c>
      <c r="V315" s="57"/>
      <c r="W315" s="57"/>
      <c r="X315" s="57"/>
      <c r="Y315" s="57"/>
      <c r="Z315" s="58" t="str">
        <f>IF(ISBLANK($U315), "", _xlfn.IFNA($U315 + _xlfn.IFNA( VLOOKUP($N315 &amp; IF(ISBLANK($O315),"", "-" &amp; $O315) &amp; IF(ISBLANK($P315),"", "-" &amp; $P315) &amp; IF(ISBLANK($Q315),"", "-" &amp; $Q315) &amp; IF(ISBLANK($R315),"", "-" &amp; $R315) &amp; IF(ISBLANK($S315),"", "-" &amp; $S315),TravelTime,8,FALSE), VLOOKUP($S315 &amp; IF(ISBLANK($R315),"", "-" &amp; $R315) &amp; IF(ISBLANK($Q315),"", "-" &amp; $Q315) &amp; IF(ISBLANK($P315),"", "-" &amp; $P315) &amp; IF(ISBLANK($O315),"", "-" &amp; $O315) &amp; IF(ISBLANK($N315),"", "-" &amp; $N315),TravelTime,8,FALSE)) / 1440, ""))</f>
        <v/>
      </c>
      <c r="AA315" s="59"/>
      <c r="AB315" s="52" t="str">
        <f t="shared" si="31"/>
        <v>GA04T 1734</v>
      </c>
      <c r="AC315" s="59"/>
      <c r="AD315" s="196"/>
      <c r="AE315" s="59"/>
      <c r="AF315" s="59"/>
      <c r="AG315" s="59"/>
      <c r="AH315" s="59"/>
      <c r="AI315" s="59"/>
      <c r="AJ315" s="59"/>
    </row>
    <row r="316" spans="1:36" ht="14.25" customHeight="1">
      <c r="A316" s="51"/>
      <c r="B316" s="51"/>
      <c r="C316" s="219"/>
      <c r="D316" s="53"/>
      <c r="E316" s="228"/>
      <c r="F316" s="228"/>
      <c r="G316" s="52"/>
      <c r="H316" s="52"/>
      <c r="I316" s="52"/>
      <c r="J316" s="52"/>
      <c r="K316" s="52"/>
      <c r="L316" s="60"/>
      <c r="M316" s="60"/>
      <c r="N316" s="55" t="s">
        <v>579</v>
      </c>
      <c r="O316" s="55"/>
      <c r="P316" s="55"/>
      <c r="Q316" s="55"/>
      <c r="R316" s="55"/>
      <c r="S316" s="55" t="s">
        <v>580</v>
      </c>
      <c r="T316" s="193" t="str">
        <f>_xlfn.IFNA(VLOOKUP(N316,Code2Loc,2,FALSE)
&amp; IF( OR( ISNA(O316), LEN(O316)=0), "",  "-" &amp; VLOOKUP(O316,Code2Loc,2,FALSE))
&amp; IF( OR( ISNA(P316), LEN(P316)=0), "",  "-" &amp; VLOOKUP(P316,Code2Loc,2,FALSE))
&amp; IF( OR( ISNA(Q316), LEN(Q316)=0), "",  "-" &amp; VLOOKUP(Q316,Code2Loc,2,FALSE))
&amp; IF( OR( ISNA(R316), LEN(R316)=0), "",  "-" &amp; VLOOKUP(R316,Code2Loc,2,FALSE))
&amp; IF( OR( ISNA(S316), LEN(S316)=0), "",  "-" &amp; VLOOKUP(S316,Code2Loc,2,FALSE)),"")</f>
        <v/>
      </c>
      <c r="U316" s="56">
        <v>0.77083333333333337</v>
      </c>
      <c r="V316" s="57"/>
      <c r="W316" s="57"/>
      <c r="X316" s="57"/>
      <c r="Y316" s="57"/>
      <c r="Z316" s="58" t="str">
        <f>IF(ISBLANK($U316), "", _xlfn.IFNA($U316 + _xlfn.IFNA( VLOOKUP($N316 &amp; IF(ISBLANK($O316),"", "-" &amp; $O316) &amp; IF(ISBLANK($P316),"", "-" &amp; $P316) &amp; IF(ISBLANK($Q316),"", "-" &amp; $Q316) &amp; IF(ISBLANK($R316),"", "-" &amp; $R316) &amp; IF(ISBLANK($S316),"", "-" &amp; $S316),TravelTime,8,FALSE), VLOOKUP($S316 &amp; IF(ISBLANK($R316),"", "-" &amp; $R316) &amp; IF(ISBLANK($Q316),"", "-" &amp; $Q316) &amp; IF(ISBLANK($P316),"", "-" &amp; $P316) &amp; IF(ISBLANK($O316),"", "-" &amp; $O316) &amp; IF(ISBLANK($N316),"", "-" &amp; $N316),TravelTime,8,FALSE)) / 1440, ""))</f>
        <v/>
      </c>
      <c r="AA316" s="59"/>
      <c r="AB316" s="52" t="str">
        <f t="shared" si="31"/>
        <v>GA04T 1734</v>
      </c>
      <c r="AC316" s="59"/>
      <c r="AD316" s="196"/>
      <c r="AE316" s="59"/>
      <c r="AF316" s="59"/>
      <c r="AG316" s="59"/>
      <c r="AH316" s="59"/>
      <c r="AI316" s="59"/>
      <c r="AJ316" s="59"/>
    </row>
    <row r="317" spans="1:36" ht="14.25" customHeight="1">
      <c r="A317" s="51"/>
      <c r="B317" s="51" t="s">
        <v>283</v>
      </c>
      <c r="C317" s="218" t="s">
        <v>581</v>
      </c>
      <c r="D317" s="52" t="s">
        <v>28</v>
      </c>
      <c r="E317" s="228">
        <v>42551</v>
      </c>
      <c r="F317" s="228">
        <v>44376</v>
      </c>
      <c r="G317" s="52" t="s">
        <v>582</v>
      </c>
      <c r="H317" s="52" t="s">
        <v>583</v>
      </c>
      <c r="I317" s="52"/>
      <c r="J317" s="52" t="str">
        <f>IF(ISBLANK(B317),"",VLOOKUP(B317,Permits!$F$2:$O$127,10,FALSE))</f>
        <v>GA04T 4215</v>
      </c>
      <c r="K317" s="53" t="s">
        <v>16</v>
      </c>
      <c r="L317" s="60">
        <v>28</v>
      </c>
      <c r="M317" s="60">
        <v>11</v>
      </c>
      <c r="N317" s="55" t="s">
        <v>584</v>
      </c>
      <c r="O317" s="55"/>
      <c r="P317" s="55"/>
      <c r="Q317" s="55"/>
      <c r="R317" s="55"/>
      <c r="S317" s="55" t="s">
        <v>513</v>
      </c>
      <c r="T317" s="193" t="str">
        <f>_xlfn.IFNA(VLOOKUP(N317,Code2Loc,2,FALSE)
&amp; IF( OR( ISNA(O317), LEN(O317)=0), "",  "-" &amp; VLOOKUP(O317,Code2Loc,2,FALSE))
&amp; IF( OR( ISNA(P317), LEN(P317)=0), "",  "-" &amp; VLOOKUP(P317,Code2Loc,2,FALSE))
&amp; IF( OR( ISNA(Q317), LEN(Q317)=0), "",  "-" &amp; VLOOKUP(Q317,Code2Loc,2,FALSE))
&amp; IF( OR( ISNA(R317), LEN(R317)=0), "",  "-" &amp; VLOOKUP(R317,Code2Loc,2,FALSE))
&amp; IF( OR( ISNA(S317), LEN(S317)=0), "",  "-" &amp; VLOOKUP(S317,Code2Loc,2,FALSE)),"")</f>
        <v/>
      </c>
      <c r="U317" s="56">
        <v>0.26041666666666669</v>
      </c>
      <c r="V317" s="57"/>
      <c r="W317" s="57"/>
      <c r="X317" s="57"/>
      <c r="Y317" s="57"/>
      <c r="Z317" s="58" t="str">
        <f>IF(ISBLANK($U317), "", _xlfn.IFNA($U317 + _xlfn.IFNA( VLOOKUP($N317 &amp; IF(ISBLANK($O317),"", "-" &amp; $O317) &amp; IF(ISBLANK($P317),"", "-" &amp; $P317) &amp; IF(ISBLANK($Q317),"", "-" &amp; $Q317) &amp; IF(ISBLANK($R317),"", "-" &amp; $R317) &amp; IF(ISBLANK($S317),"", "-" &amp; $S317),TravelTime,8,FALSE), VLOOKUP($S317 &amp; IF(ISBLANK($R317),"", "-" &amp; $R317) &amp; IF(ISBLANK($Q317),"", "-" &amp; $Q317) &amp; IF(ISBLANK($P317),"", "-" &amp; $P317) &amp; IF(ISBLANK($O317),"", "-" &amp; $O317) &amp; IF(ISBLANK($N317),"", "-" &amp; $N317),TravelTime,8,FALSE)) / 1440, ""))</f>
        <v/>
      </c>
      <c r="AA317" s="59"/>
      <c r="AB317" s="52" t="str">
        <f>IF(AND(LEN(J317)&lt;&gt;0,LEN(B317)&lt;&gt;0),J317,AB802)</f>
        <v>GA04T 4215</v>
      </c>
      <c r="AC317" s="74" t="s">
        <v>585</v>
      </c>
      <c r="AD317" s="197" t="s">
        <v>586</v>
      </c>
      <c r="AE317" s="59"/>
      <c r="AF317" s="59"/>
      <c r="AG317" s="59"/>
      <c r="AH317" s="59"/>
      <c r="AI317" s="59"/>
      <c r="AJ317" s="59"/>
    </row>
    <row r="318" spans="1:36" ht="14.25" customHeight="1">
      <c r="A318" s="59"/>
      <c r="B318" s="59"/>
      <c r="C318" s="219"/>
      <c r="D318" s="53"/>
      <c r="E318" s="228"/>
      <c r="F318" s="228"/>
      <c r="G318" s="52"/>
      <c r="H318" s="52"/>
      <c r="I318" s="52"/>
      <c r="J318" s="52"/>
      <c r="K318" s="52"/>
      <c r="L318" s="60"/>
      <c r="M318" s="60"/>
      <c r="N318" s="55" t="s">
        <v>513</v>
      </c>
      <c r="O318" s="55"/>
      <c r="P318" s="55"/>
      <c r="Q318" s="55"/>
      <c r="R318" s="55"/>
      <c r="S318" s="55" t="s">
        <v>439</v>
      </c>
      <c r="T318" s="193" t="str">
        <f>_xlfn.IFNA(VLOOKUP(N318,Code2Loc,2,FALSE)
&amp; IF( OR( ISNA(O318), LEN(O318)=0), "",  "-" &amp; VLOOKUP(O318,Code2Loc,2,FALSE))
&amp; IF( OR( ISNA(P318), LEN(P318)=0), "",  "-" &amp; VLOOKUP(P318,Code2Loc,2,FALSE))
&amp; IF( OR( ISNA(Q318), LEN(Q318)=0), "",  "-" &amp; VLOOKUP(Q318,Code2Loc,2,FALSE))
&amp; IF( OR( ISNA(R318), LEN(R318)=0), "",  "-" &amp; VLOOKUP(R318,Code2Loc,2,FALSE))
&amp; IF( OR( ISNA(S318), LEN(S318)=0), "",  "-" &amp; VLOOKUP(S318,Code2Loc,2,FALSE)),"")</f>
        <v/>
      </c>
      <c r="U318" s="56">
        <v>0.29166666666666669</v>
      </c>
      <c r="V318" s="57"/>
      <c r="W318" s="57"/>
      <c r="X318" s="57"/>
      <c r="Y318" s="57"/>
      <c r="Z318" s="58" t="str">
        <f>IF(ISBLANK($U318), "", _xlfn.IFNA($U318 + _xlfn.IFNA( VLOOKUP($N318 &amp; IF(ISBLANK($O318),"", "-" &amp; $O318) &amp; IF(ISBLANK($P318),"", "-" &amp; $P318) &amp; IF(ISBLANK($Q318),"", "-" &amp; $Q318) &amp; IF(ISBLANK($R318),"", "-" &amp; $R318) &amp; IF(ISBLANK($S318),"", "-" &amp; $S318),TravelTime,8,FALSE), VLOOKUP($S318 &amp; IF(ISBLANK($R318),"", "-" &amp; $R318) &amp; IF(ISBLANK($Q318),"", "-" &amp; $Q318) &amp; IF(ISBLANK($P318),"", "-" &amp; $P318) &amp; IF(ISBLANK($O318),"", "-" &amp; $O318) &amp; IF(ISBLANK($N318),"", "-" &amp; $N318),TravelTime,8,FALSE)) / 1440, ""))</f>
        <v/>
      </c>
      <c r="AA318" s="59"/>
      <c r="AB318" s="52" t="str">
        <f t="shared" ref="AB318:AB323" si="32">IF(AND(LEN(J318)&lt;&gt;0,LEN(B318)&lt;&gt;0),J318,AB317)</f>
        <v>GA04T 4215</v>
      </c>
      <c r="AC318" s="74">
        <v>8.0500000000000007</v>
      </c>
      <c r="AD318" s="197" t="s">
        <v>587</v>
      </c>
      <c r="AE318" s="59"/>
      <c r="AF318" s="59"/>
      <c r="AG318" s="59"/>
      <c r="AH318" s="59"/>
      <c r="AI318" s="59"/>
      <c r="AJ318" s="59"/>
    </row>
    <row r="319" spans="1:36" ht="14.25" customHeight="1">
      <c r="A319" s="59"/>
      <c r="B319" s="59"/>
      <c r="C319" s="219"/>
      <c r="D319" s="53"/>
      <c r="E319" s="228"/>
      <c r="F319" s="228"/>
      <c r="G319" s="52"/>
      <c r="H319" s="52"/>
      <c r="I319" s="52"/>
      <c r="J319" s="52"/>
      <c r="K319" s="52"/>
      <c r="L319" s="60"/>
      <c r="M319" s="60"/>
      <c r="N319" s="55" t="s">
        <v>439</v>
      </c>
      <c r="O319" s="55"/>
      <c r="P319" s="55"/>
      <c r="Q319" s="55"/>
      <c r="R319" s="55"/>
      <c r="S319" s="55" t="s">
        <v>513</v>
      </c>
      <c r="T319" s="193" t="str">
        <f>_xlfn.IFNA(VLOOKUP(N319,Code2Loc,2,FALSE)
&amp; IF( OR( ISNA(O319), LEN(O319)=0), "",  "-" &amp; VLOOKUP(O319,Code2Loc,2,FALSE))
&amp; IF( OR( ISNA(P319), LEN(P319)=0), "",  "-" &amp; VLOOKUP(P319,Code2Loc,2,FALSE))
&amp; IF( OR( ISNA(Q319), LEN(Q319)=0), "",  "-" &amp; VLOOKUP(Q319,Code2Loc,2,FALSE))
&amp; IF( OR( ISNA(R319), LEN(R319)=0), "",  "-" &amp; VLOOKUP(R319,Code2Loc,2,FALSE))
&amp; IF( OR( ISNA(S319), LEN(S319)=0), "",  "-" &amp; VLOOKUP(S319,Code2Loc,2,FALSE)),"")</f>
        <v/>
      </c>
      <c r="U319" s="56">
        <v>0.38541666666666669</v>
      </c>
      <c r="V319" s="57"/>
      <c r="W319" s="57"/>
      <c r="X319" s="57"/>
      <c r="Y319" s="57"/>
      <c r="Z319" s="58" t="str">
        <f>IF(ISBLANK($U319), "", _xlfn.IFNA($U319 + _xlfn.IFNA( VLOOKUP($N319 &amp; IF(ISBLANK($O319),"", "-" &amp; $O319) &amp; IF(ISBLANK($P319),"", "-" &amp; $P319) &amp; IF(ISBLANK($Q319),"", "-" &amp; $Q319) &amp; IF(ISBLANK($R319),"", "-" &amp; $R319) &amp; IF(ISBLANK($S319),"", "-" &amp; $S319),TravelTime,8,FALSE), VLOOKUP($S319 &amp; IF(ISBLANK($R319),"", "-" &amp; $R319) &amp; IF(ISBLANK($Q319),"", "-" &amp; $Q319) &amp; IF(ISBLANK($P319),"", "-" &amp; $P319) &amp; IF(ISBLANK($O319),"", "-" &amp; $O319) &amp; IF(ISBLANK($N319),"", "-" &amp; $N319),TravelTime,8,FALSE)) / 1440, ""))</f>
        <v/>
      </c>
      <c r="AA319" s="59"/>
      <c r="AB319" s="52" t="str">
        <f t="shared" si="32"/>
        <v>GA04T 4215</v>
      </c>
      <c r="AC319" s="59"/>
      <c r="AD319" s="196"/>
      <c r="AE319" s="59"/>
      <c r="AF319" s="59"/>
      <c r="AG319" s="59"/>
      <c r="AH319" s="59"/>
      <c r="AI319" s="59"/>
      <c r="AJ319" s="59"/>
    </row>
    <row r="320" spans="1:36" ht="14.25" customHeight="1">
      <c r="A320" s="51"/>
      <c r="B320" s="51"/>
      <c r="C320" s="219"/>
      <c r="D320" s="53"/>
      <c r="E320" s="228"/>
      <c r="F320" s="228"/>
      <c r="G320" s="52"/>
      <c r="H320" s="52"/>
      <c r="I320" s="52"/>
      <c r="J320" s="52"/>
      <c r="K320" s="52"/>
      <c r="L320" s="60"/>
      <c r="M320" s="60"/>
      <c r="N320" s="55" t="s">
        <v>513</v>
      </c>
      <c r="O320" s="55"/>
      <c r="P320" s="55"/>
      <c r="Q320" s="55"/>
      <c r="R320" s="55"/>
      <c r="S320" s="55" t="s">
        <v>439</v>
      </c>
      <c r="T320" s="193" t="str">
        <f>_xlfn.IFNA(VLOOKUP(N320,Code2Loc,2,FALSE)
&amp; IF( OR( ISNA(O320), LEN(O320)=0), "",  "-" &amp; VLOOKUP(O320,Code2Loc,2,FALSE))
&amp; IF( OR( ISNA(P320), LEN(P320)=0), "",  "-" &amp; VLOOKUP(P320,Code2Loc,2,FALSE))
&amp; IF( OR( ISNA(Q320), LEN(Q320)=0), "",  "-" &amp; VLOOKUP(Q320,Code2Loc,2,FALSE))
&amp; IF( OR( ISNA(R320), LEN(R320)=0), "",  "-" &amp; VLOOKUP(R320,Code2Loc,2,FALSE))
&amp; IF( OR( ISNA(S320), LEN(S320)=0), "",  "-" &amp; VLOOKUP(S320,Code2Loc,2,FALSE)),"")</f>
        <v/>
      </c>
      <c r="U320" s="56">
        <v>0.49305555555555558</v>
      </c>
      <c r="V320" s="57"/>
      <c r="W320" s="57"/>
      <c r="X320" s="57"/>
      <c r="Y320" s="57"/>
      <c r="Z320" s="58" t="str">
        <f>IF(ISBLANK($U320), "", _xlfn.IFNA($U320 + _xlfn.IFNA( VLOOKUP($N320 &amp; IF(ISBLANK($O320),"", "-" &amp; $O320) &amp; IF(ISBLANK($P320),"", "-" &amp; $P320) &amp; IF(ISBLANK($Q320),"", "-" &amp; $Q320) &amp; IF(ISBLANK($R320),"", "-" &amp; $R320) &amp; IF(ISBLANK($S320),"", "-" &amp; $S320),TravelTime,8,FALSE), VLOOKUP($S320 &amp; IF(ISBLANK($R320),"", "-" &amp; $R320) &amp; IF(ISBLANK($Q320),"", "-" &amp; $Q320) &amp; IF(ISBLANK($P320),"", "-" &amp; $P320) &amp; IF(ISBLANK($O320),"", "-" &amp; $O320) &amp; IF(ISBLANK($N320),"", "-" &amp; $N320),TravelTime,8,FALSE)) / 1440, ""))</f>
        <v/>
      </c>
      <c r="AA320" s="59"/>
      <c r="AB320" s="52" t="str">
        <f t="shared" si="32"/>
        <v>GA04T 4215</v>
      </c>
      <c r="AC320" s="59"/>
      <c r="AD320" s="196"/>
      <c r="AE320" s="59"/>
      <c r="AF320" s="59"/>
      <c r="AG320" s="59"/>
      <c r="AH320" s="59"/>
      <c r="AI320" s="59"/>
      <c r="AJ320" s="59"/>
    </row>
    <row r="321" spans="1:36" ht="21.75" customHeight="1">
      <c r="A321" s="51"/>
      <c r="B321" s="51"/>
      <c r="C321" s="219"/>
      <c r="D321" s="53"/>
      <c r="E321" s="228"/>
      <c r="F321" s="228"/>
      <c r="G321" s="52"/>
      <c r="H321" s="52"/>
      <c r="I321" s="52"/>
      <c r="J321" s="52"/>
      <c r="K321" s="52"/>
      <c r="L321" s="60"/>
      <c r="M321" s="60"/>
      <c r="N321" s="55" t="s">
        <v>439</v>
      </c>
      <c r="O321" s="55" t="s">
        <v>588</v>
      </c>
      <c r="P321" s="55"/>
      <c r="Q321" s="55"/>
      <c r="R321" s="55"/>
      <c r="S321" s="55" t="s">
        <v>513</v>
      </c>
      <c r="T321" s="193" t="str">
        <f>_xlfn.IFNA(VLOOKUP(N321,Code2Loc,2,FALSE)
&amp; IF( OR( ISNA(O321), LEN(O321)=0), "",  "-" &amp; VLOOKUP(O321,Code2Loc,2,FALSE))
&amp; IF( OR( ISNA(P321), LEN(P321)=0), "",  "-" &amp; VLOOKUP(P321,Code2Loc,2,FALSE))
&amp; IF( OR( ISNA(Q321), LEN(Q321)=0), "",  "-" &amp; VLOOKUP(Q321,Code2Loc,2,FALSE))
&amp; IF( OR( ISNA(R321), LEN(R321)=0), "",  "-" &amp; VLOOKUP(R321,Code2Loc,2,FALSE))
&amp; IF( OR( ISNA(S321), LEN(S321)=0), "",  "-" &amp; VLOOKUP(S321,Code2Loc,2,FALSE)),"")</f>
        <v/>
      </c>
      <c r="U321" s="56">
        <v>0.60069444444444442</v>
      </c>
      <c r="V321" s="57"/>
      <c r="W321" s="57"/>
      <c r="X321" s="57"/>
      <c r="Y321" s="57"/>
      <c r="Z321" s="58" t="str">
        <f>IF(ISBLANK($U321), "", _xlfn.IFNA($U321 + _xlfn.IFNA( VLOOKUP($N321 &amp; IF(ISBLANK($O321),"", "-" &amp; $O321) &amp; IF(ISBLANK($P321),"", "-" &amp; $P321) &amp; IF(ISBLANK($Q321),"", "-" &amp; $Q321) &amp; IF(ISBLANK($R321),"", "-" &amp; $R321) &amp; IF(ISBLANK($S321),"", "-" &amp; $S321),TravelTime,8,FALSE), VLOOKUP($S321 &amp; IF(ISBLANK($R321),"", "-" &amp; $R321) &amp; IF(ISBLANK($Q321),"", "-" &amp; $Q321) &amp; IF(ISBLANK($P321),"", "-" &amp; $P321) &amp; IF(ISBLANK($O321),"", "-" &amp; $O321) &amp; IF(ISBLANK($N321),"", "-" &amp; $N321),TravelTime,8,FALSE)) / 1440, ""))</f>
        <v/>
      </c>
      <c r="AA321" s="59"/>
      <c r="AB321" s="52" t="str">
        <f t="shared" si="32"/>
        <v>GA04T 4215</v>
      </c>
      <c r="AC321" s="59"/>
      <c r="AD321" s="196"/>
      <c r="AE321" s="59"/>
      <c r="AF321" s="59"/>
      <c r="AG321" s="59"/>
      <c r="AH321" s="59"/>
      <c r="AI321" s="59"/>
      <c r="AJ321" s="59"/>
    </row>
    <row r="322" spans="1:36" ht="14.25" customHeight="1">
      <c r="A322" s="51"/>
      <c r="B322" s="51"/>
      <c r="C322" s="219"/>
      <c r="D322" s="53"/>
      <c r="E322" s="228"/>
      <c r="F322" s="228"/>
      <c r="G322" s="52"/>
      <c r="H322" s="52"/>
      <c r="I322" s="52"/>
      <c r="J322" s="52"/>
      <c r="K322" s="52"/>
      <c r="L322" s="60"/>
      <c r="M322" s="60"/>
      <c r="N322" s="55" t="s">
        <v>513</v>
      </c>
      <c r="O322" s="55"/>
      <c r="P322" s="55"/>
      <c r="Q322" s="55"/>
      <c r="R322" s="55"/>
      <c r="S322" s="55" t="s">
        <v>439</v>
      </c>
      <c r="T322" s="193" t="str">
        <f>_xlfn.IFNA(VLOOKUP(N322,Code2Loc,2,FALSE)
&amp; IF( OR( ISNA(O322), LEN(O322)=0), "",  "-" &amp; VLOOKUP(O322,Code2Loc,2,FALSE))
&amp; IF( OR( ISNA(P322), LEN(P322)=0), "",  "-" &amp; VLOOKUP(P322,Code2Loc,2,FALSE))
&amp; IF( OR( ISNA(Q322), LEN(Q322)=0), "",  "-" &amp; VLOOKUP(Q322,Code2Loc,2,FALSE))
&amp; IF( OR( ISNA(R322), LEN(R322)=0), "",  "-" &amp; VLOOKUP(R322,Code2Loc,2,FALSE))
&amp; IF( OR( ISNA(S322), LEN(S322)=0), "",  "-" &amp; VLOOKUP(S322,Code2Loc,2,FALSE)),"")</f>
        <v/>
      </c>
      <c r="U322" s="56">
        <v>0.68055555555555558</v>
      </c>
      <c r="V322" s="57"/>
      <c r="W322" s="57"/>
      <c r="X322" s="57"/>
      <c r="Y322" s="57"/>
      <c r="Z322" s="58" t="str">
        <f>IF(ISBLANK($U322), "", _xlfn.IFNA($U322 + _xlfn.IFNA( VLOOKUP($N322 &amp; IF(ISBLANK($O322),"", "-" &amp; $O322) &amp; IF(ISBLANK($P322),"", "-" &amp; $P322) &amp; IF(ISBLANK($Q322),"", "-" &amp; $Q322) &amp; IF(ISBLANK($R322),"", "-" &amp; $R322) &amp; IF(ISBLANK($S322),"", "-" &amp; $S322),TravelTime,8,FALSE), VLOOKUP($S322 &amp; IF(ISBLANK($R322),"", "-" &amp; $R322) &amp; IF(ISBLANK($Q322),"", "-" &amp; $Q322) &amp; IF(ISBLANK($P322),"", "-" &amp; $P322) &amp; IF(ISBLANK($O322),"", "-" &amp; $O322) &amp; IF(ISBLANK($N322),"", "-" &amp; $N322),TravelTime,8,FALSE)) / 1440, ""))</f>
        <v/>
      </c>
      <c r="AA322" s="59"/>
      <c r="AB322" s="52" t="str">
        <f t="shared" si="32"/>
        <v>GA04T 4215</v>
      </c>
      <c r="AC322" s="59"/>
      <c r="AD322" s="196"/>
      <c r="AE322" s="59"/>
      <c r="AF322" s="59"/>
      <c r="AG322" s="59"/>
      <c r="AH322" s="59"/>
      <c r="AI322" s="59"/>
      <c r="AJ322" s="59"/>
    </row>
    <row r="323" spans="1:36" ht="14.25" customHeight="1">
      <c r="A323" s="51"/>
      <c r="B323" s="51"/>
      <c r="C323" s="219"/>
      <c r="D323" s="53"/>
      <c r="E323" s="228"/>
      <c r="F323" s="228"/>
      <c r="G323" s="52"/>
      <c r="H323" s="52"/>
      <c r="I323" s="52"/>
      <c r="J323" s="52"/>
      <c r="K323" s="52"/>
      <c r="L323" s="60"/>
      <c r="M323" s="60"/>
      <c r="N323" s="55" t="s">
        <v>439</v>
      </c>
      <c r="O323" s="55"/>
      <c r="P323" s="55"/>
      <c r="Q323" s="55"/>
      <c r="R323" s="55"/>
      <c r="S323" s="55" t="s">
        <v>589</v>
      </c>
      <c r="T323" s="193" t="str">
        <f>_xlfn.IFNA(VLOOKUP(N323,Code2Loc,2,FALSE)
&amp; IF( OR( ISNA(O323), LEN(O323)=0), "",  "-" &amp; VLOOKUP(O323,Code2Loc,2,FALSE))
&amp; IF( OR( ISNA(P323), LEN(P323)=0), "",  "-" &amp; VLOOKUP(P323,Code2Loc,2,FALSE))
&amp; IF( OR( ISNA(Q323), LEN(Q323)=0), "",  "-" &amp; VLOOKUP(Q323,Code2Loc,2,FALSE))
&amp; IF( OR( ISNA(R323), LEN(R323)=0), "",  "-" &amp; VLOOKUP(R323,Code2Loc,2,FALSE))
&amp; IF( OR( ISNA(S323), LEN(S323)=0), "",  "-" &amp; VLOOKUP(S323,Code2Loc,2,FALSE)),"")</f>
        <v/>
      </c>
      <c r="U323" s="56">
        <v>0.76388888888888884</v>
      </c>
      <c r="V323" s="57"/>
      <c r="W323" s="57"/>
      <c r="X323" s="57"/>
      <c r="Y323" s="57"/>
      <c r="Z323" s="58" t="str">
        <f>IF(ISBLANK($U323), "", _xlfn.IFNA($U323 + _xlfn.IFNA( VLOOKUP($N323 &amp; IF(ISBLANK($O323),"", "-" &amp; $O323) &amp; IF(ISBLANK($P323),"", "-" &amp; $P323) &amp; IF(ISBLANK($Q323),"", "-" &amp; $Q323) &amp; IF(ISBLANK($R323),"", "-" &amp; $R323) &amp; IF(ISBLANK($S323),"", "-" &amp; $S323),TravelTime,8,FALSE), VLOOKUP($S323 &amp; IF(ISBLANK($R323),"", "-" &amp; $R323) &amp; IF(ISBLANK($Q323),"", "-" &amp; $Q323) &amp; IF(ISBLANK($P323),"", "-" &amp; $P323) &amp; IF(ISBLANK($O323),"", "-" &amp; $O323) &amp; IF(ISBLANK($N323),"", "-" &amp; $N323),TravelTime,8,FALSE)) / 1440, ""))</f>
        <v/>
      </c>
      <c r="AA323" s="59"/>
      <c r="AB323" s="52" t="str">
        <f t="shared" si="32"/>
        <v>GA04T 4215</v>
      </c>
      <c r="AC323" s="59"/>
      <c r="AD323" s="196"/>
      <c r="AE323" s="59"/>
      <c r="AF323" s="59"/>
      <c r="AG323" s="59"/>
      <c r="AH323" s="59"/>
      <c r="AI323" s="59"/>
      <c r="AJ323" s="59"/>
    </row>
    <row r="324" spans="1:36" ht="14.25" customHeight="1">
      <c r="A324" s="51"/>
      <c r="B324" s="51" t="s">
        <v>347</v>
      </c>
      <c r="C324" s="218" t="s">
        <v>590</v>
      </c>
      <c r="D324" s="52" t="s">
        <v>19</v>
      </c>
      <c r="E324" s="228">
        <v>42888</v>
      </c>
      <c r="F324" s="228">
        <v>43982</v>
      </c>
      <c r="G324" s="52" t="s">
        <v>591</v>
      </c>
      <c r="H324" s="52" t="s">
        <v>592</v>
      </c>
      <c r="I324" s="52"/>
      <c r="J324" s="52" t="str">
        <f>IF(ISBLANK(B324),"",VLOOKUP(B324,Permits!$F$2:$O$127,10,FALSE))</f>
        <v>GA01W 4789</v>
      </c>
      <c r="K324" s="53" t="s">
        <v>16</v>
      </c>
      <c r="L324" s="60">
        <v>27</v>
      </c>
      <c r="M324" s="60">
        <v>11</v>
      </c>
      <c r="N324" s="55" t="s">
        <v>584</v>
      </c>
      <c r="O324" s="55"/>
      <c r="P324" s="55"/>
      <c r="Q324" s="55"/>
      <c r="R324" s="55"/>
      <c r="S324" s="55" t="s">
        <v>513</v>
      </c>
      <c r="T324" s="193" t="str">
        <f>_xlfn.IFNA(VLOOKUP(N324,Code2Loc,2,FALSE)
&amp; IF( OR( ISNA(O324), LEN(O324)=0), "",  "-" &amp; VLOOKUP(O324,Code2Loc,2,FALSE))
&amp; IF( OR( ISNA(P324), LEN(P324)=0), "",  "-" &amp; VLOOKUP(P324,Code2Loc,2,FALSE))
&amp; IF( OR( ISNA(Q324), LEN(Q324)=0), "",  "-" &amp; VLOOKUP(Q324,Code2Loc,2,FALSE))
&amp; IF( OR( ISNA(R324), LEN(R324)=0), "",  "-" &amp; VLOOKUP(R324,Code2Loc,2,FALSE))
&amp; IF( OR( ISNA(S324), LEN(S324)=0), "",  "-" &amp; VLOOKUP(S324,Code2Loc,2,FALSE)),"")</f>
        <v/>
      </c>
      <c r="U324" s="56">
        <v>0.27777777777777779</v>
      </c>
      <c r="V324" s="57"/>
      <c r="W324" s="57"/>
      <c r="X324" s="57"/>
      <c r="Y324" s="57"/>
      <c r="Z324" s="58" t="str">
        <f>IF(ISBLANK($U324), "", _xlfn.IFNA($U324 + _xlfn.IFNA( VLOOKUP($N324 &amp; IF(ISBLANK($O324),"", "-" &amp; $O324) &amp; IF(ISBLANK($P324),"", "-" &amp; $P324) &amp; IF(ISBLANK($Q324),"", "-" &amp; $Q324) &amp; IF(ISBLANK($R324),"", "-" &amp; $R324) &amp; IF(ISBLANK($S324),"", "-" &amp; $S324),TravelTime,8,FALSE), VLOOKUP($S324 &amp; IF(ISBLANK($R324),"", "-" &amp; $R324) &amp; IF(ISBLANK($Q324),"", "-" &amp; $Q324) &amp; IF(ISBLANK($P324),"", "-" &amp; $P324) &amp; IF(ISBLANK($O324),"", "-" &amp; $O324) &amp; IF(ISBLANK($N324),"", "-" &amp; $N324),TravelTime,8,FALSE)) / 1440, ""))</f>
        <v/>
      </c>
      <c r="AA324" s="59"/>
      <c r="AB324" s="52" t="str">
        <f>IF(AND(LEN(J324)&lt;&gt;0,LEN(B324)&lt;&gt;0),J324,AB497)</f>
        <v>GA01W 4789</v>
      </c>
      <c r="AC324" s="59"/>
      <c r="AD324" s="196"/>
      <c r="AE324" s="59"/>
      <c r="AF324" s="59"/>
      <c r="AG324" s="59"/>
      <c r="AH324" s="59"/>
      <c r="AI324" s="59"/>
      <c r="AJ324" s="59"/>
    </row>
    <row r="325" spans="1:36" ht="14.25" customHeight="1">
      <c r="A325" s="51"/>
      <c r="B325" s="51"/>
      <c r="C325" s="219"/>
      <c r="D325" s="53"/>
      <c r="E325" s="228"/>
      <c r="F325" s="228"/>
      <c r="G325" s="52"/>
      <c r="H325" s="52"/>
      <c r="I325" s="52"/>
      <c r="J325" s="52"/>
      <c r="K325" s="52"/>
      <c r="L325" s="60"/>
      <c r="M325" s="60"/>
      <c r="N325" s="55" t="s">
        <v>513</v>
      </c>
      <c r="O325" s="55"/>
      <c r="P325" s="55"/>
      <c r="Q325" s="55"/>
      <c r="R325" s="55"/>
      <c r="S325" s="55" t="s">
        <v>480</v>
      </c>
      <c r="T325" s="193" t="str">
        <f>_xlfn.IFNA(VLOOKUP(N325,Code2Loc,2,FALSE)
&amp; IF( OR( ISNA(O325), LEN(O325)=0), "",  "-" &amp; VLOOKUP(O325,Code2Loc,2,FALSE))
&amp; IF( OR( ISNA(P325), LEN(P325)=0), "",  "-" &amp; VLOOKUP(P325,Code2Loc,2,FALSE))
&amp; IF( OR( ISNA(Q325), LEN(Q325)=0), "",  "-" &amp; VLOOKUP(Q325,Code2Loc,2,FALSE))
&amp; IF( OR( ISNA(R325), LEN(R325)=0), "",  "-" &amp; VLOOKUP(R325,Code2Loc,2,FALSE))
&amp; IF( OR( ISNA(S325), LEN(S325)=0), "",  "-" &amp; VLOOKUP(S325,Code2Loc,2,FALSE)),"")</f>
        <v/>
      </c>
      <c r="U325" s="56">
        <v>0.32291666666666669</v>
      </c>
      <c r="V325" s="57"/>
      <c r="W325" s="57"/>
      <c r="X325" s="57"/>
      <c r="Y325" s="57"/>
      <c r="Z325" s="58" t="str">
        <f>IF(ISBLANK($U325), "", _xlfn.IFNA($U325 + _xlfn.IFNA( VLOOKUP($N325 &amp; IF(ISBLANK($O325),"", "-" &amp; $O325) &amp; IF(ISBLANK($P325),"", "-" &amp; $P325) &amp; IF(ISBLANK($Q325),"", "-" &amp; $Q325) &amp; IF(ISBLANK($R325),"", "-" &amp; $R325) &amp; IF(ISBLANK($S325),"", "-" &amp; $S325),TravelTime,8,FALSE), VLOOKUP($S325 &amp; IF(ISBLANK($R325),"", "-" &amp; $R325) &amp; IF(ISBLANK($Q325),"", "-" &amp; $Q325) &amp; IF(ISBLANK($P325),"", "-" &amp; $P325) &amp; IF(ISBLANK($O325),"", "-" &amp; $O325) &amp; IF(ISBLANK($N325),"", "-" &amp; $N325),TravelTime,8,FALSE)) / 1440, ""))</f>
        <v/>
      </c>
      <c r="AA325" s="59"/>
      <c r="AB325" s="52" t="str">
        <f t="shared" ref="AB325:AB330" si="33">IF(AND(LEN(J324)&lt;&gt;0,LEN(B323)&lt;&gt;0),J325,AB324)</f>
        <v>GA01W 4789</v>
      </c>
      <c r="AC325" s="59"/>
      <c r="AD325" s="196"/>
      <c r="AE325" s="59"/>
      <c r="AF325" s="59"/>
      <c r="AG325" s="59"/>
      <c r="AH325" s="59"/>
      <c r="AI325" s="59"/>
      <c r="AJ325" s="59"/>
    </row>
    <row r="326" spans="1:36" ht="14.25" customHeight="1">
      <c r="A326" s="51"/>
      <c r="B326" s="51"/>
      <c r="C326" s="219"/>
      <c r="D326" s="53"/>
      <c r="E326" s="228"/>
      <c r="F326" s="228"/>
      <c r="G326" s="52"/>
      <c r="H326" s="52"/>
      <c r="I326" s="52"/>
      <c r="J326" s="52"/>
      <c r="K326" s="52"/>
      <c r="L326" s="60"/>
      <c r="M326" s="60"/>
      <c r="N326" s="55" t="s">
        <v>480</v>
      </c>
      <c r="O326" s="55"/>
      <c r="P326" s="55"/>
      <c r="Q326" s="55"/>
      <c r="R326" s="55"/>
      <c r="S326" s="55" t="s">
        <v>513</v>
      </c>
      <c r="T326" s="193" t="str">
        <f>_xlfn.IFNA(VLOOKUP(N326,Code2Loc,2,FALSE)
&amp; IF( OR( ISNA(O326), LEN(O326)=0), "",  "-" &amp; VLOOKUP(O326,Code2Loc,2,FALSE))
&amp; IF( OR( ISNA(P326), LEN(P326)=0), "",  "-" &amp; VLOOKUP(P326,Code2Loc,2,FALSE))
&amp; IF( OR( ISNA(Q326), LEN(Q326)=0), "",  "-" &amp; VLOOKUP(Q326,Code2Loc,2,FALSE))
&amp; IF( OR( ISNA(R326), LEN(R326)=0), "",  "-" &amp; VLOOKUP(R326,Code2Loc,2,FALSE))
&amp; IF( OR( ISNA(S326), LEN(S326)=0), "",  "-" &amp; VLOOKUP(S326,Code2Loc,2,FALSE)),"")</f>
        <v/>
      </c>
      <c r="U326" s="56">
        <v>0.3888888888888889</v>
      </c>
      <c r="V326" s="57"/>
      <c r="W326" s="57"/>
      <c r="X326" s="57"/>
      <c r="Y326" s="57"/>
      <c r="Z326" s="58" t="str">
        <f>IF(ISBLANK($U326), "", _xlfn.IFNA($U326 + _xlfn.IFNA( VLOOKUP($N326 &amp; IF(ISBLANK($O326),"", "-" &amp; $O326) &amp; IF(ISBLANK($P326),"", "-" &amp; $P326) &amp; IF(ISBLANK($Q326),"", "-" &amp; $Q326) &amp; IF(ISBLANK($R326),"", "-" &amp; $R326) &amp; IF(ISBLANK($S326),"", "-" &amp; $S326),TravelTime,8,FALSE), VLOOKUP($S326 &amp; IF(ISBLANK($R326),"", "-" &amp; $R326) &amp; IF(ISBLANK($Q326),"", "-" &amp; $Q326) &amp; IF(ISBLANK($P326),"", "-" &amp; $P326) &amp; IF(ISBLANK($O326),"", "-" &amp; $O326) &amp; IF(ISBLANK($N326),"", "-" &amp; $N326),TravelTime,8,FALSE)) / 1440, ""))</f>
        <v/>
      </c>
      <c r="AA326" s="59"/>
      <c r="AB326" s="52" t="str">
        <f t="shared" si="33"/>
        <v>GA01W 4789</v>
      </c>
      <c r="AC326" s="59"/>
      <c r="AD326" s="196"/>
      <c r="AE326" s="59"/>
      <c r="AF326" s="59"/>
      <c r="AG326" s="59"/>
      <c r="AH326" s="59"/>
      <c r="AI326" s="59"/>
      <c r="AJ326" s="59"/>
    </row>
    <row r="327" spans="1:36" ht="14.25" customHeight="1">
      <c r="A327" s="51"/>
      <c r="B327" s="51"/>
      <c r="C327" s="219"/>
      <c r="D327" s="53"/>
      <c r="E327" s="228"/>
      <c r="F327" s="228"/>
      <c r="G327" s="52"/>
      <c r="H327" s="52"/>
      <c r="I327" s="52"/>
      <c r="J327" s="52"/>
      <c r="K327" s="52"/>
      <c r="L327" s="60"/>
      <c r="M327" s="60"/>
      <c r="N327" s="55" t="s">
        <v>513</v>
      </c>
      <c r="O327" s="55"/>
      <c r="P327" s="55"/>
      <c r="Q327" s="55"/>
      <c r="R327" s="55"/>
      <c r="S327" s="55" t="s">
        <v>480</v>
      </c>
      <c r="T327" s="193" t="str">
        <f>_xlfn.IFNA(VLOOKUP(N327,Code2Loc,2,FALSE)
&amp; IF( OR( ISNA(O327), LEN(O327)=0), "",  "-" &amp; VLOOKUP(O327,Code2Loc,2,FALSE))
&amp; IF( OR( ISNA(P327), LEN(P327)=0), "",  "-" &amp; VLOOKUP(P327,Code2Loc,2,FALSE))
&amp; IF( OR( ISNA(Q327), LEN(Q327)=0), "",  "-" &amp; VLOOKUP(Q327,Code2Loc,2,FALSE))
&amp; IF( OR( ISNA(R327), LEN(R327)=0), "",  "-" &amp; VLOOKUP(R327,Code2Loc,2,FALSE))
&amp; IF( OR( ISNA(S327), LEN(S327)=0), "",  "-" &amp; VLOOKUP(S327,Code2Loc,2,FALSE)),"")</f>
        <v/>
      </c>
      <c r="U327" s="56">
        <v>0.47569444444444442</v>
      </c>
      <c r="V327" s="57"/>
      <c r="W327" s="57"/>
      <c r="X327" s="57"/>
      <c r="Y327" s="57"/>
      <c r="Z327" s="58" t="str">
        <f>IF(ISBLANK($U327), "", _xlfn.IFNA($U327 + _xlfn.IFNA( VLOOKUP($N327 &amp; IF(ISBLANK($O327),"", "-" &amp; $O327) &amp; IF(ISBLANK($P327),"", "-" &amp; $P327) &amp; IF(ISBLANK($Q327),"", "-" &amp; $Q327) &amp; IF(ISBLANK($R327),"", "-" &amp; $R327) &amp; IF(ISBLANK($S327),"", "-" &amp; $S327),TravelTime,8,FALSE), VLOOKUP($S327 &amp; IF(ISBLANK($R327),"", "-" &amp; $R327) &amp; IF(ISBLANK($Q327),"", "-" &amp; $Q327) &amp; IF(ISBLANK($P327),"", "-" &amp; $P327) &amp; IF(ISBLANK($O327),"", "-" &amp; $O327) &amp; IF(ISBLANK($N327),"", "-" &amp; $N327),TravelTime,8,FALSE)) / 1440, ""))</f>
        <v/>
      </c>
      <c r="AA327" s="59"/>
      <c r="AB327" s="52" t="str">
        <f t="shared" si="33"/>
        <v>GA01W 4789</v>
      </c>
      <c r="AC327" s="59"/>
      <c r="AD327" s="196"/>
      <c r="AE327" s="59"/>
      <c r="AF327" s="59"/>
      <c r="AG327" s="59"/>
      <c r="AH327" s="59"/>
      <c r="AI327" s="59"/>
      <c r="AJ327" s="59"/>
    </row>
    <row r="328" spans="1:36" ht="14.25" customHeight="1">
      <c r="A328" s="51"/>
      <c r="B328" s="51"/>
      <c r="C328" s="219"/>
      <c r="D328" s="53"/>
      <c r="E328" s="228"/>
      <c r="F328" s="228"/>
      <c r="G328" s="52"/>
      <c r="H328" s="52"/>
      <c r="I328" s="52"/>
      <c r="J328" s="52"/>
      <c r="K328" s="52"/>
      <c r="L328" s="60"/>
      <c r="M328" s="60"/>
      <c r="N328" s="55" t="s">
        <v>480</v>
      </c>
      <c r="O328" s="55"/>
      <c r="P328" s="55"/>
      <c r="Q328" s="55"/>
      <c r="R328" s="55"/>
      <c r="S328" s="55" t="s">
        <v>513</v>
      </c>
      <c r="T328" s="193" t="str">
        <f>_xlfn.IFNA(VLOOKUP(N328,Code2Loc,2,FALSE)
&amp; IF( OR( ISNA(O328), LEN(O328)=0), "",  "-" &amp; VLOOKUP(O328,Code2Loc,2,FALSE))
&amp; IF( OR( ISNA(P328), LEN(P328)=0), "",  "-" &amp; VLOOKUP(P328,Code2Loc,2,FALSE))
&amp; IF( OR( ISNA(Q328), LEN(Q328)=0), "",  "-" &amp; VLOOKUP(Q328,Code2Loc,2,FALSE))
&amp; IF( OR( ISNA(R328), LEN(R328)=0), "",  "-" &amp; VLOOKUP(R328,Code2Loc,2,FALSE))
&amp; IF( OR( ISNA(S328), LEN(S328)=0), "",  "-" &amp; VLOOKUP(S328,Code2Loc,2,FALSE)),"")</f>
        <v/>
      </c>
      <c r="U328" s="56">
        <v>0.55555555555555558</v>
      </c>
      <c r="V328" s="57"/>
      <c r="W328" s="57"/>
      <c r="X328" s="57"/>
      <c r="Y328" s="57"/>
      <c r="Z328" s="58" t="str">
        <f>IF(ISBLANK($U328), "", _xlfn.IFNA($U328 + _xlfn.IFNA( VLOOKUP($N328 &amp; IF(ISBLANK($O328),"", "-" &amp; $O328) &amp; IF(ISBLANK($P328),"", "-" &amp; $P328) &amp; IF(ISBLANK($Q328),"", "-" &amp; $Q328) &amp; IF(ISBLANK($R328),"", "-" &amp; $R328) &amp; IF(ISBLANK($S328),"", "-" &amp; $S328),TravelTime,8,FALSE), VLOOKUP($S328 &amp; IF(ISBLANK($R328),"", "-" &amp; $R328) &amp; IF(ISBLANK($Q328),"", "-" &amp; $Q328) &amp; IF(ISBLANK($P328),"", "-" &amp; $P328) &amp; IF(ISBLANK($O328),"", "-" &amp; $O328) &amp; IF(ISBLANK($N328),"", "-" &amp; $N328),TravelTime,8,FALSE)) / 1440, ""))</f>
        <v/>
      </c>
      <c r="AA328" s="59"/>
      <c r="AB328" s="52" t="str">
        <f t="shared" si="33"/>
        <v>GA01W 4789</v>
      </c>
      <c r="AC328" s="59"/>
      <c r="AD328" s="196"/>
      <c r="AE328" s="59"/>
      <c r="AF328" s="59"/>
      <c r="AG328" s="59"/>
      <c r="AH328" s="59"/>
      <c r="AI328" s="59"/>
      <c r="AJ328" s="59"/>
    </row>
    <row r="329" spans="1:36" ht="14.25" customHeight="1">
      <c r="A329" s="51"/>
      <c r="B329" s="51"/>
      <c r="C329" s="219"/>
      <c r="D329" s="53"/>
      <c r="E329" s="228"/>
      <c r="F329" s="228"/>
      <c r="G329" s="52"/>
      <c r="H329" s="52"/>
      <c r="I329" s="52"/>
      <c r="J329" s="52"/>
      <c r="K329" s="52"/>
      <c r="L329" s="60"/>
      <c r="M329" s="60"/>
      <c r="N329" s="55" t="s">
        <v>513</v>
      </c>
      <c r="O329" s="55"/>
      <c r="P329" s="55"/>
      <c r="Q329" s="55"/>
      <c r="R329" s="55"/>
      <c r="S329" s="55" t="s">
        <v>480</v>
      </c>
      <c r="T329" s="193" t="str">
        <f>_xlfn.IFNA(VLOOKUP(N329,Code2Loc,2,FALSE)
&amp; IF( OR( ISNA(O329), LEN(O329)=0), "",  "-" &amp; VLOOKUP(O329,Code2Loc,2,FALSE))
&amp; IF( OR( ISNA(P329), LEN(P329)=0), "",  "-" &amp; VLOOKUP(P329,Code2Loc,2,FALSE))
&amp; IF( OR( ISNA(Q329), LEN(Q329)=0), "",  "-" &amp; VLOOKUP(Q329,Code2Loc,2,FALSE))
&amp; IF( OR( ISNA(R329), LEN(R329)=0), "",  "-" &amp; VLOOKUP(R329,Code2Loc,2,FALSE))
&amp; IF( OR( ISNA(S329), LEN(S329)=0), "",  "-" &amp; VLOOKUP(S329,Code2Loc,2,FALSE)),"")</f>
        <v/>
      </c>
      <c r="U329" s="56">
        <v>0.72569444444444453</v>
      </c>
      <c r="V329" s="57"/>
      <c r="W329" s="57"/>
      <c r="X329" s="57"/>
      <c r="Y329" s="57"/>
      <c r="Z329" s="58" t="str">
        <f>IF(ISBLANK($U329), "", _xlfn.IFNA($U329 + _xlfn.IFNA( VLOOKUP($N329 &amp; IF(ISBLANK($O329),"", "-" &amp; $O329) &amp; IF(ISBLANK($P329),"", "-" &amp; $P329) &amp; IF(ISBLANK($Q329),"", "-" &amp; $Q329) &amp; IF(ISBLANK($R329),"", "-" &amp; $R329) &amp; IF(ISBLANK($S329),"", "-" &amp; $S329),TravelTime,8,FALSE), VLOOKUP($S329 &amp; IF(ISBLANK($R329),"", "-" &amp; $R329) &amp; IF(ISBLANK($Q329),"", "-" &amp; $Q329) &amp; IF(ISBLANK($P329),"", "-" &amp; $P329) &amp; IF(ISBLANK($O329),"", "-" &amp; $O329) &amp; IF(ISBLANK($N329),"", "-" &amp; $N329),TravelTime,8,FALSE)) / 1440, ""))</f>
        <v/>
      </c>
      <c r="AA329" s="59"/>
      <c r="AB329" s="52" t="str">
        <f t="shared" si="33"/>
        <v>GA01W 4789</v>
      </c>
      <c r="AC329" s="59"/>
      <c r="AD329" s="196"/>
      <c r="AE329" s="59"/>
      <c r="AF329" s="59"/>
      <c r="AG329" s="59"/>
      <c r="AH329" s="59"/>
      <c r="AI329" s="59"/>
      <c r="AJ329" s="59"/>
    </row>
    <row r="330" spans="1:36" ht="14.25" customHeight="1">
      <c r="A330" s="51"/>
      <c r="B330" s="51"/>
      <c r="C330" s="219"/>
      <c r="D330" s="53"/>
      <c r="E330" s="228"/>
      <c r="F330" s="228"/>
      <c r="G330" s="52"/>
      <c r="H330" s="52"/>
      <c r="I330" s="52"/>
      <c r="J330" s="52"/>
      <c r="K330" s="52"/>
      <c r="L330" s="60"/>
      <c r="M330" s="60"/>
      <c r="N330" s="55" t="s">
        <v>480</v>
      </c>
      <c r="O330" s="55"/>
      <c r="P330" s="55"/>
      <c r="Q330" s="55"/>
      <c r="R330" s="55"/>
      <c r="S330" s="55" t="s">
        <v>584</v>
      </c>
      <c r="T330" s="193" t="str">
        <f>_xlfn.IFNA(VLOOKUP(N330,Code2Loc,2,FALSE)
&amp; IF( OR( ISNA(O330), LEN(O330)=0), "",  "-" &amp; VLOOKUP(O330,Code2Loc,2,FALSE))
&amp; IF( OR( ISNA(P330), LEN(P330)=0), "",  "-" &amp; VLOOKUP(P330,Code2Loc,2,FALSE))
&amp; IF( OR( ISNA(Q330), LEN(Q330)=0), "",  "-" &amp; VLOOKUP(Q330,Code2Loc,2,FALSE))
&amp; IF( OR( ISNA(R330), LEN(R330)=0), "",  "-" &amp; VLOOKUP(R330,Code2Loc,2,FALSE))
&amp; IF( OR( ISNA(S330), LEN(S330)=0), "",  "-" &amp; VLOOKUP(S330,Code2Loc,2,FALSE)),"")</f>
        <v/>
      </c>
      <c r="U330" s="56">
        <v>0.80555555555555547</v>
      </c>
      <c r="V330" s="57"/>
      <c r="W330" s="57"/>
      <c r="X330" s="57"/>
      <c r="Y330" s="57"/>
      <c r="Z330" s="58" t="str">
        <f>IF(ISBLANK($U330), "", _xlfn.IFNA($U330 + _xlfn.IFNA( VLOOKUP($N330 &amp; IF(ISBLANK($O330),"", "-" &amp; $O330) &amp; IF(ISBLANK($P330),"", "-" &amp; $P330) &amp; IF(ISBLANK($Q330),"", "-" &amp; $Q330) &amp; IF(ISBLANK($R330),"", "-" &amp; $R330) &amp; IF(ISBLANK($S330),"", "-" &amp; $S330),TravelTime,8,FALSE), VLOOKUP($S330 &amp; IF(ISBLANK($R330),"", "-" &amp; $R330) &amp; IF(ISBLANK($Q330),"", "-" &amp; $Q330) &amp; IF(ISBLANK($P330),"", "-" &amp; $P330) &amp; IF(ISBLANK($O330),"", "-" &amp; $O330) &amp; IF(ISBLANK($N330),"", "-" &amp; $N330),TravelTime,8,FALSE)) / 1440, ""))</f>
        <v/>
      </c>
      <c r="AA330" s="59"/>
      <c r="AB330" s="52" t="str">
        <f t="shared" si="33"/>
        <v>GA01W 4789</v>
      </c>
      <c r="AC330" s="59"/>
      <c r="AD330" s="196"/>
      <c r="AE330" s="59"/>
      <c r="AF330" s="59"/>
      <c r="AG330" s="59"/>
      <c r="AH330" s="59"/>
      <c r="AI330" s="59"/>
      <c r="AJ330" s="59"/>
    </row>
    <row r="331" spans="1:36" ht="14.25" customHeight="1">
      <c r="A331" s="51"/>
      <c r="B331" s="51" t="s">
        <v>296</v>
      </c>
      <c r="C331" s="218" t="s">
        <v>593</v>
      </c>
      <c r="D331" s="52" t="s">
        <v>28</v>
      </c>
      <c r="E331" s="228">
        <v>42584</v>
      </c>
      <c r="F331" s="228">
        <v>44409</v>
      </c>
      <c r="G331" s="52" t="s">
        <v>594</v>
      </c>
      <c r="H331" s="52" t="s">
        <v>595</v>
      </c>
      <c r="I331" s="52"/>
      <c r="J331" s="52" t="str">
        <f>IF(ISBLANK(B331),"",VLOOKUP(B331,Permits!$F$2:$O$127,10,FALSE))</f>
        <v>GA02T 4798</v>
      </c>
      <c r="K331" s="53" t="s">
        <v>16</v>
      </c>
      <c r="L331" s="60">
        <v>27</v>
      </c>
      <c r="M331" s="60">
        <v>11</v>
      </c>
      <c r="N331" s="55" t="s">
        <v>596</v>
      </c>
      <c r="O331" s="55"/>
      <c r="P331" s="55"/>
      <c r="Q331" s="55"/>
      <c r="R331" s="55"/>
      <c r="S331" s="55" t="s">
        <v>513</v>
      </c>
      <c r="T331" s="193" t="str">
        <f>_xlfn.IFNA(VLOOKUP(N331,Code2Loc,2,FALSE)
&amp; IF( OR( ISNA(O331), LEN(O331)=0), "",  "-" &amp; VLOOKUP(O331,Code2Loc,2,FALSE))
&amp; IF( OR( ISNA(P331), LEN(P331)=0), "",  "-" &amp; VLOOKUP(P331,Code2Loc,2,FALSE))
&amp; IF( OR( ISNA(Q331), LEN(Q331)=0), "",  "-" &amp; VLOOKUP(Q331,Code2Loc,2,FALSE))
&amp; IF( OR( ISNA(R331), LEN(R331)=0), "",  "-" &amp; VLOOKUP(R331,Code2Loc,2,FALSE))
&amp; IF( OR( ISNA(S331), LEN(S331)=0), "",  "-" &amp; VLOOKUP(S331,Code2Loc,2,FALSE)),"")</f>
        <v/>
      </c>
      <c r="U331" s="56">
        <v>0.27083333333333331</v>
      </c>
      <c r="V331" s="57"/>
      <c r="W331" s="57"/>
      <c r="X331" s="57"/>
      <c r="Y331" s="57"/>
      <c r="Z331" s="58" t="str">
        <f>IF(ISBLANK($U331), "", _xlfn.IFNA($U331 + _xlfn.IFNA( VLOOKUP($N331 &amp; IF(ISBLANK($O331),"", "-" &amp; $O331) &amp; IF(ISBLANK($P331),"", "-" &amp; $P331) &amp; IF(ISBLANK($Q331),"", "-" &amp; $Q331) &amp; IF(ISBLANK($R331),"", "-" &amp; $R331) &amp; IF(ISBLANK($S331),"", "-" &amp; $S331),TravelTime,8,FALSE), VLOOKUP($S331 &amp; IF(ISBLANK($R331),"", "-" &amp; $R331) &amp; IF(ISBLANK($Q331),"", "-" &amp; $Q331) &amp; IF(ISBLANK($P331),"", "-" &amp; $P331) &amp; IF(ISBLANK($O331),"", "-" &amp; $O331) &amp; IF(ISBLANK($N331),"", "-" &amp; $N331),TravelTime,8,FALSE)) / 1440, ""))</f>
        <v/>
      </c>
      <c r="AA331" s="59"/>
      <c r="AB331" s="52" t="str">
        <f>IF(AND(LEN(J331)&lt;&gt;0,LEN(B331)&lt;&gt;0),J331,AB806)</f>
        <v>GA02T 4798</v>
      </c>
      <c r="AC331" s="59"/>
      <c r="AD331" s="196"/>
      <c r="AE331" s="59"/>
      <c r="AF331" s="59"/>
      <c r="AG331" s="59"/>
      <c r="AH331" s="59"/>
      <c r="AI331" s="59"/>
      <c r="AJ331" s="59"/>
    </row>
    <row r="332" spans="1:36" ht="14.25" customHeight="1">
      <c r="A332" s="51"/>
      <c r="B332" s="51"/>
      <c r="C332" s="219"/>
      <c r="D332" s="53"/>
      <c r="E332" s="228"/>
      <c r="F332" s="228"/>
      <c r="G332" s="52"/>
      <c r="H332" s="52"/>
      <c r="I332" s="52"/>
      <c r="J332" s="52"/>
      <c r="K332" s="52"/>
      <c r="L332" s="60"/>
      <c r="M332" s="60"/>
      <c r="N332" s="55" t="s">
        <v>513</v>
      </c>
      <c r="O332" s="55"/>
      <c r="P332" s="55"/>
      <c r="Q332" s="55"/>
      <c r="R332" s="55"/>
      <c r="S332" s="55" t="s">
        <v>480</v>
      </c>
      <c r="T332" s="193" t="str">
        <f>_xlfn.IFNA(VLOOKUP(N332,Code2Loc,2,FALSE)
&amp; IF( OR( ISNA(O332), LEN(O332)=0), "",  "-" &amp; VLOOKUP(O332,Code2Loc,2,FALSE))
&amp; IF( OR( ISNA(P332), LEN(P332)=0), "",  "-" &amp; VLOOKUP(P332,Code2Loc,2,FALSE))
&amp; IF( OR( ISNA(Q332), LEN(Q332)=0), "",  "-" &amp; VLOOKUP(Q332,Code2Loc,2,FALSE))
&amp; IF( OR( ISNA(R332), LEN(R332)=0), "",  "-" &amp; VLOOKUP(R332,Code2Loc,2,FALSE))
&amp; IF( OR( ISNA(S332), LEN(S332)=0), "",  "-" &amp; VLOOKUP(S332,Code2Loc,2,FALSE)),"")</f>
        <v/>
      </c>
      <c r="U332" s="56">
        <v>0.33680555555555558</v>
      </c>
      <c r="V332" s="57"/>
      <c r="W332" s="57"/>
      <c r="X332" s="57"/>
      <c r="Y332" s="57"/>
      <c r="Z332" s="58" t="str">
        <f>IF(ISBLANK($U332), "", _xlfn.IFNA($U332 + _xlfn.IFNA( VLOOKUP($N332 &amp; IF(ISBLANK($O332),"", "-" &amp; $O332) &amp; IF(ISBLANK($P332),"", "-" &amp; $P332) &amp; IF(ISBLANK($Q332),"", "-" &amp; $Q332) &amp; IF(ISBLANK($R332),"", "-" &amp; $R332) &amp; IF(ISBLANK($S332),"", "-" &amp; $S332),TravelTime,8,FALSE), VLOOKUP($S332 &amp; IF(ISBLANK($R332),"", "-" &amp; $R332) &amp; IF(ISBLANK($Q332),"", "-" &amp; $Q332) &amp; IF(ISBLANK($P332),"", "-" &amp; $P332) &amp; IF(ISBLANK($O332),"", "-" &amp; $O332) &amp; IF(ISBLANK($N332),"", "-" &amp; $N332),TravelTime,8,FALSE)) / 1440, ""))</f>
        <v/>
      </c>
      <c r="AA332" s="59"/>
      <c r="AB332" s="52" t="str">
        <f t="shared" ref="AB332:AB339" si="34">IF(AND(LEN(J331)&lt;&gt;0,LEN(B331)&lt;&gt;0),AB331,AB331)</f>
        <v>GA02T 4798</v>
      </c>
      <c r="AC332" s="59"/>
      <c r="AD332" s="196"/>
      <c r="AE332" s="59"/>
      <c r="AF332" s="59"/>
      <c r="AG332" s="59"/>
      <c r="AH332" s="59"/>
      <c r="AI332" s="59"/>
      <c r="AJ332" s="59"/>
    </row>
    <row r="333" spans="1:36" ht="14.25" customHeight="1">
      <c r="A333" s="51"/>
      <c r="B333" s="51"/>
      <c r="C333" s="219"/>
      <c r="D333" s="53"/>
      <c r="E333" s="228"/>
      <c r="F333" s="228"/>
      <c r="G333" s="52"/>
      <c r="H333" s="52"/>
      <c r="I333" s="52"/>
      <c r="J333" s="52" t="str">
        <f>IF(ISBLANK(B333),"",VLOOKUP(B333,Permits!$F$2:$O$127,10,FALSE))</f>
        <v/>
      </c>
      <c r="K333" s="52"/>
      <c r="L333" s="60"/>
      <c r="M333" s="60"/>
      <c r="N333" s="55" t="s">
        <v>480</v>
      </c>
      <c r="O333" s="55"/>
      <c r="P333" s="55"/>
      <c r="Q333" s="55"/>
      <c r="R333" s="55"/>
      <c r="S333" s="55" t="s">
        <v>513</v>
      </c>
      <c r="T333" s="193" t="str">
        <f>_xlfn.IFNA(VLOOKUP(N333,Code2Loc,2,FALSE)
&amp; IF( OR( ISNA(O333), LEN(O333)=0), "",  "-" &amp; VLOOKUP(O333,Code2Loc,2,FALSE))
&amp; IF( OR( ISNA(P333), LEN(P333)=0), "",  "-" &amp; VLOOKUP(P333,Code2Loc,2,FALSE))
&amp; IF( OR( ISNA(Q333), LEN(Q333)=0), "",  "-" &amp; VLOOKUP(Q333,Code2Loc,2,FALSE))
&amp; IF( OR( ISNA(R333), LEN(R333)=0), "",  "-" &amp; VLOOKUP(R333,Code2Loc,2,FALSE))
&amp; IF( OR( ISNA(S333), LEN(S333)=0), "",  "-" &amp; VLOOKUP(S333,Code2Loc,2,FALSE)),"")</f>
        <v/>
      </c>
      <c r="U333" s="56">
        <v>0.39583333333333331</v>
      </c>
      <c r="V333" s="57"/>
      <c r="W333" s="57"/>
      <c r="X333" s="57"/>
      <c r="Y333" s="57"/>
      <c r="Z333" s="58" t="str">
        <f>IF(ISBLANK($U333), "", _xlfn.IFNA($U333 + _xlfn.IFNA( VLOOKUP($N333 &amp; IF(ISBLANK($O333),"", "-" &amp; $O333) &amp; IF(ISBLANK($P333),"", "-" &amp; $P333) &amp; IF(ISBLANK($Q333),"", "-" &amp; $Q333) &amp; IF(ISBLANK($R333),"", "-" &amp; $R333) &amp; IF(ISBLANK($S333),"", "-" &amp; $S333),TravelTime,8,FALSE), VLOOKUP($S333 &amp; IF(ISBLANK($R333),"", "-" &amp; $R333) &amp; IF(ISBLANK($Q333),"", "-" &amp; $Q333) &amp; IF(ISBLANK($P333),"", "-" &amp; $P333) &amp; IF(ISBLANK($O333),"", "-" &amp; $O333) &amp; IF(ISBLANK($N333),"", "-" &amp; $N333),TravelTime,8,FALSE)) / 1440, ""))</f>
        <v/>
      </c>
      <c r="AA333" s="59"/>
      <c r="AB333" s="52" t="str">
        <f t="shared" si="34"/>
        <v>GA02T 4798</v>
      </c>
      <c r="AC333" s="59"/>
      <c r="AD333" s="196"/>
      <c r="AE333" s="59"/>
      <c r="AF333" s="59"/>
      <c r="AG333" s="59"/>
      <c r="AH333" s="59"/>
      <c r="AI333" s="59"/>
      <c r="AJ333" s="59"/>
    </row>
    <row r="334" spans="1:36" ht="14.25" customHeight="1">
      <c r="A334" s="51"/>
      <c r="B334" s="51"/>
      <c r="C334" s="219"/>
      <c r="D334" s="53"/>
      <c r="E334" s="228"/>
      <c r="F334" s="228"/>
      <c r="G334" s="52"/>
      <c r="H334" s="52"/>
      <c r="I334" s="52"/>
      <c r="J334" s="52"/>
      <c r="K334" s="52"/>
      <c r="L334" s="60"/>
      <c r="M334" s="60"/>
      <c r="N334" s="55" t="s">
        <v>513</v>
      </c>
      <c r="O334" s="55"/>
      <c r="P334" s="55"/>
      <c r="Q334" s="55"/>
      <c r="R334" s="55"/>
      <c r="S334" s="55" t="s">
        <v>596</v>
      </c>
      <c r="T334" s="193" t="str">
        <f>_xlfn.IFNA(VLOOKUP(N334,Code2Loc,2,FALSE)
&amp; IF( OR( ISNA(O334), LEN(O334)=0), "",  "-" &amp; VLOOKUP(O334,Code2Loc,2,FALSE))
&amp; IF( OR( ISNA(P334), LEN(P334)=0), "",  "-" &amp; VLOOKUP(P334,Code2Loc,2,FALSE))
&amp; IF( OR( ISNA(Q334), LEN(Q334)=0), "",  "-" &amp; VLOOKUP(Q334,Code2Loc,2,FALSE))
&amp; IF( OR( ISNA(R334), LEN(R334)=0), "",  "-" &amp; VLOOKUP(R334,Code2Loc,2,FALSE))
&amp; IF( OR( ISNA(S334), LEN(S334)=0), "",  "-" &amp; VLOOKUP(S334,Code2Loc,2,FALSE)),"")</f>
        <v/>
      </c>
      <c r="U334" s="56">
        <v>0.48958333333333331</v>
      </c>
      <c r="V334" s="57"/>
      <c r="W334" s="57"/>
      <c r="X334" s="57"/>
      <c r="Y334" s="57"/>
      <c r="Z334" s="58" t="str">
        <f>IF(ISBLANK($U334), "", _xlfn.IFNA($U334 + _xlfn.IFNA( VLOOKUP($N334 &amp; IF(ISBLANK($O334),"", "-" &amp; $O334) &amp; IF(ISBLANK($P334),"", "-" &amp; $P334) &amp; IF(ISBLANK($Q334),"", "-" &amp; $Q334) &amp; IF(ISBLANK($R334),"", "-" &amp; $R334) &amp; IF(ISBLANK($S334),"", "-" &amp; $S334),TravelTime,8,FALSE), VLOOKUP($S334 &amp; IF(ISBLANK($R334),"", "-" &amp; $R334) &amp; IF(ISBLANK($Q334),"", "-" &amp; $Q334) &amp; IF(ISBLANK($P334),"", "-" &amp; $P334) &amp; IF(ISBLANK($O334),"", "-" &amp; $O334) &amp; IF(ISBLANK($N334),"", "-" &amp; $N334),TravelTime,8,FALSE)) / 1440, ""))</f>
        <v/>
      </c>
      <c r="AA334" s="59"/>
      <c r="AB334" s="52" t="str">
        <f t="shared" si="34"/>
        <v>GA02T 4798</v>
      </c>
      <c r="AC334" s="59"/>
      <c r="AD334" s="196"/>
      <c r="AE334" s="59"/>
      <c r="AF334" s="59"/>
      <c r="AG334" s="59"/>
      <c r="AH334" s="59"/>
      <c r="AI334" s="59"/>
      <c r="AJ334" s="59"/>
    </row>
    <row r="335" spans="1:36" ht="14.25" customHeight="1">
      <c r="A335" s="51"/>
      <c r="B335" s="51"/>
      <c r="C335" s="219"/>
      <c r="D335" s="53"/>
      <c r="E335" s="228"/>
      <c r="F335" s="228"/>
      <c r="G335" s="52"/>
      <c r="H335" s="52"/>
      <c r="I335" s="52"/>
      <c r="J335" s="52"/>
      <c r="K335" s="52"/>
      <c r="L335" s="60"/>
      <c r="M335" s="60"/>
      <c r="N335" s="55" t="s">
        <v>596</v>
      </c>
      <c r="O335" s="55"/>
      <c r="P335" s="55"/>
      <c r="Q335" s="55"/>
      <c r="R335" s="55"/>
      <c r="S335" s="55" t="s">
        <v>513</v>
      </c>
      <c r="T335" s="193" t="str">
        <f>_xlfn.IFNA(VLOOKUP(N335,Code2Loc,2,FALSE)
&amp; IF( OR( ISNA(O335), LEN(O335)=0), "",  "-" &amp; VLOOKUP(O335,Code2Loc,2,FALSE))
&amp; IF( OR( ISNA(P335), LEN(P335)=0), "",  "-" &amp; VLOOKUP(P335,Code2Loc,2,FALSE))
&amp; IF( OR( ISNA(Q335), LEN(Q335)=0), "",  "-" &amp; VLOOKUP(Q335,Code2Loc,2,FALSE))
&amp; IF( OR( ISNA(R335), LEN(R335)=0), "",  "-" &amp; VLOOKUP(R335,Code2Loc,2,FALSE))
&amp; IF( OR( ISNA(S335), LEN(S335)=0), "",  "-" &amp; VLOOKUP(S335,Code2Loc,2,FALSE)),"")</f>
        <v/>
      </c>
      <c r="U335" s="56">
        <v>0.55208333333333337</v>
      </c>
      <c r="V335" s="57"/>
      <c r="W335" s="57"/>
      <c r="X335" s="57"/>
      <c r="Y335" s="57"/>
      <c r="Z335" s="58" t="str">
        <f>IF(ISBLANK($U335), "", _xlfn.IFNA($U335 + _xlfn.IFNA( VLOOKUP($N335 &amp; IF(ISBLANK($O335),"", "-" &amp; $O335) &amp; IF(ISBLANK($P335),"", "-" &amp; $P335) &amp; IF(ISBLANK($Q335),"", "-" &amp; $Q335) &amp; IF(ISBLANK($R335),"", "-" &amp; $R335) &amp; IF(ISBLANK($S335),"", "-" &amp; $S335),TravelTime,8,FALSE), VLOOKUP($S335 &amp; IF(ISBLANK($R335),"", "-" &amp; $R335) &amp; IF(ISBLANK($Q335),"", "-" &amp; $Q335) &amp; IF(ISBLANK($P335),"", "-" &amp; $P335) &amp; IF(ISBLANK($O335),"", "-" &amp; $O335) &amp; IF(ISBLANK($N335),"", "-" &amp; $N335),TravelTime,8,FALSE)) / 1440, ""))</f>
        <v/>
      </c>
      <c r="AA335" s="59"/>
      <c r="AB335" s="52" t="str">
        <f t="shared" si="34"/>
        <v>GA02T 4798</v>
      </c>
      <c r="AC335" s="59"/>
      <c r="AD335" s="196"/>
      <c r="AE335" s="59"/>
      <c r="AF335" s="59"/>
      <c r="AG335" s="59"/>
      <c r="AH335" s="59"/>
      <c r="AI335" s="59"/>
      <c r="AJ335" s="59"/>
    </row>
    <row r="336" spans="1:36" ht="14.25" customHeight="1">
      <c r="A336" s="51"/>
      <c r="B336" s="51"/>
      <c r="C336" s="219"/>
      <c r="D336" s="53"/>
      <c r="E336" s="228"/>
      <c r="F336" s="228"/>
      <c r="G336" s="52"/>
      <c r="H336" s="52"/>
      <c r="I336" s="52"/>
      <c r="J336" s="52"/>
      <c r="K336" s="52"/>
      <c r="L336" s="60"/>
      <c r="M336" s="60"/>
      <c r="N336" s="55" t="s">
        <v>513</v>
      </c>
      <c r="O336" s="55"/>
      <c r="P336" s="55"/>
      <c r="Q336" s="55"/>
      <c r="R336" s="55"/>
      <c r="S336" s="55" t="s">
        <v>480</v>
      </c>
      <c r="T336" s="193" t="str">
        <f>_xlfn.IFNA(VLOOKUP(N336,Code2Loc,2,FALSE)
&amp; IF( OR( ISNA(O336), LEN(O336)=0), "",  "-" &amp; VLOOKUP(O336,Code2Loc,2,FALSE))
&amp; IF( OR( ISNA(P336), LEN(P336)=0), "",  "-" &amp; VLOOKUP(P336,Code2Loc,2,FALSE))
&amp; IF( OR( ISNA(Q336), LEN(Q336)=0), "",  "-" &amp; VLOOKUP(Q336,Code2Loc,2,FALSE))
&amp; IF( OR( ISNA(R336), LEN(R336)=0), "",  "-" &amp; VLOOKUP(R336,Code2Loc,2,FALSE))
&amp; IF( OR( ISNA(S336), LEN(S336)=0), "",  "-" &amp; VLOOKUP(S336,Code2Loc,2,FALSE)),"")</f>
        <v/>
      </c>
      <c r="U336" s="56">
        <v>0.63194444444444442</v>
      </c>
      <c r="V336" s="57"/>
      <c r="W336" s="57"/>
      <c r="X336" s="57"/>
      <c r="Y336" s="57"/>
      <c r="Z336" s="58" t="str">
        <f>IF(ISBLANK($U336), "", _xlfn.IFNA($U336 + _xlfn.IFNA( VLOOKUP($N336 &amp; IF(ISBLANK($O336),"", "-" &amp; $O336) &amp; IF(ISBLANK($P336),"", "-" &amp; $P336) &amp; IF(ISBLANK($Q336),"", "-" &amp; $Q336) &amp; IF(ISBLANK($R336),"", "-" &amp; $R336) &amp; IF(ISBLANK($S336),"", "-" &amp; $S336),TravelTime,8,FALSE), VLOOKUP($S336 &amp; IF(ISBLANK($R336),"", "-" &amp; $R336) &amp; IF(ISBLANK($Q336),"", "-" &amp; $Q336) &amp; IF(ISBLANK($P336),"", "-" &amp; $P336) &amp; IF(ISBLANK($O336),"", "-" &amp; $O336) &amp; IF(ISBLANK($N336),"", "-" &amp; $N336),TravelTime,8,FALSE)) / 1440, ""))</f>
        <v/>
      </c>
      <c r="AA336" s="59"/>
      <c r="AB336" s="52" t="str">
        <f t="shared" si="34"/>
        <v>GA02T 4798</v>
      </c>
      <c r="AC336" s="59"/>
      <c r="AD336" s="196"/>
      <c r="AE336" s="59"/>
      <c r="AF336" s="59"/>
      <c r="AG336" s="59"/>
      <c r="AH336" s="59"/>
      <c r="AI336" s="59"/>
      <c r="AJ336" s="59"/>
    </row>
    <row r="337" spans="1:36" ht="14.25" customHeight="1">
      <c r="A337" s="51"/>
      <c r="B337" s="51"/>
      <c r="C337" s="219"/>
      <c r="D337" s="53"/>
      <c r="E337" s="228"/>
      <c r="F337" s="228"/>
      <c r="G337" s="52"/>
      <c r="H337" s="52"/>
      <c r="I337" s="52"/>
      <c r="J337" s="52"/>
      <c r="K337" s="52"/>
      <c r="L337" s="60"/>
      <c r="M337" s="60"/>
      <c r="N337" s="55" t="s">
        <v>480</v>
      </c>
      <c r="O337" s="55"/>
      <c r="P337" s="55"/>
      <c r="Q337" s="55"/>
      <c r="R337" s="55"/>
      <c r="S337" s="55" t="s">
        <v>513</v>
      </c>
      <c r="T337" s="193" t="str">
        <f>_xlfn.IFNA(VLOOKUP(N337,Code2Loc,2,FALSE)
&amp; IF( OR( ISNA(O337), LEN(O337)=0), "",  "-" &amp; VLOOKUP(O337,Code2Loc,2,FALSE))
&amp; IF( OR( ISNA(P337), LEN(P337)=0), "",  "-" &amp; VLOOKUP(P337,Code2Loc,2,FALSE))
&amp; IF( OR( ISNA(Q337), LEN(Q337)=0), "",  "-" &amp; VLOOKUP(Q337,Code2Loc,2,FALSE))
&amp; IF( OR( ISNA(R337), LEN(R337)=0), "",  "-" &amp; VLOOKUP(R337,Code2Loc,2,FALSE))
&amp; IF( OR( ISNA(S337), LEN(S337)=0), "",  "-" &amp; VLOOKUP(S337,Code2Loc,2,FALSE)),"")</f>
        <v/>
      </c>
      <c r="U337" s="56">
        <v>0.6875</v>
      </c>
      <c r="V337" s="57"/>
      <c r="W337" s="57"/>
      <c r="X337" s="57"/>
      <c r="Y337" s="57"/>
      <c r="Z337" s="58" t="str">
        <f>IF(ISBLANK($U337), "", _xlfn.IFNA($U337 + _xlfn.IFNA( VLOOKUP($N337 &amp; IF(ISBLANK($O337),"", "-" &amp; $O337) &amp; IF(ISBLANK($P337),"", "-" &amp; $P337) &amp; IF(ISBLANK($Q337),"", "-" &amp; $Q337) &amp; IF(ISBLANK($R337),"", "-" &amp; $R337) &amp; IF(ISBLANK($S337),"", "-" &amp; $S337),TravelTime,8,FALSE), VLOOKUP($S337 &amp; IF(ISBLANK($R337),"", "-" &amp; $R337) &amp; IF(ISBLANK($Q337),"", "-" &amp; $Q337) &amp; IF(ISBLANK($P337),"", "-" &amp; $P337) &amp; IF(ISBLANK($O337),"", "-" &amp; $O337) &amp; IF(ISBLANK($N337),"", "-" &amp; $N337),TravelTime,8,FALSE)) / 1440, ""))</f>
        <v/>
      </c>
      <c r="AA337" s="59"/>
      <c r="AB337" s="52" t="str">
        <f t="shared" si="34"/>
        <v>GA02T 4798</v>
      </c>
      <c r="AC337" s="59"/>
      <c r="AD337" s="196"/>
      <c r="AE337" s="59"/>
      <c r="AF337" s="59"/>
      <c r="AG337" s="59"/>
      <c r="AH337" s="59"/>
      <c r="AI337" s="59"/>
      <c r="AJ337" s="59"/>
    </row>
    <row r="338" spans="1:36" ht="14.25" customHeight="1">
      <c r="A338" s="51"/>
      <c r="B338" s="51"/>
      <c r="C338" s="219"/>
      <c r="D338" s="53"/>
      <c r="E338" s="228"/>
      <c r="F338" s="228"/>
      <c r="G338" s="52"/>
      <c r="H338" s="52"/>
      <c r="I338" s="52"/>
      <c r="J338" s="52"/>
      <c r="K338" s="52"/>
      <c r="L338" s="60"/>
      <c r="M338" s="60"/>
      <c r="N338" s="55" t="s">
        <v>513</v>
      </c>
      <c r="O338" s="55"/>
      <c r="P338" s="55"/>
      <c r="Q338" s="55"/>
      <c r="R338" s="55"/>
      <c r="S338" s="55" t="s">
        <v>480</v>
      </c>
      <c r="T338" s="193" t="str">
        <f>_xlfn.IFNA(VLOOKUP(N338,Code2Loc,2,FALSE)
&amp; IF( OR( ISNA(O338), LEN(O338)=0), "",  "-" &amp; VLOOKUP(O338,Code2Loc,2,FALSE))
&amp; IF( OR( ISNA(P338), LEN(P338)=0), "",  "-" &amp; VLOOKUP(P338,Code2Loc,2,FALSE))
&amp; IF( OR( ISNA(Q338), LEN(Q338)=0), "",  "-" &amp; VLOOKUP(Q338,Code2Loc,2,FALSE))
&amp; IF( OR( ISNA(R338), LEN(R338)=0), "",  "-" &amp; VLOOKUP(R338,Code2Loc,2,FALSE))
&amp; IF( OR( ISNA(S338), LEN(S338)=0), "",  "-" &amp; VLOOKUP(S338,Code2Loc,2,FALSE)),"")</f>
        <v/>
      </c>
      <c r="U338" s="56">
        <v>0.73611111111111116</v>
      </c>
      <c r="V338" s="57"/>
      <c r="W338" s="57"/>
      <c r="X338" s="57"/>
      <c r="Y338" s="57"/>
      <c r="Z338" s="58" t="str">
        <f>IF(ISBLANK($U338), "", _xlfn.IFNA($U338 + _xlfn.IFNA( VLOOKUP($N338 &amp; IF(ISBLANK($O338),"", "-" &amp; $O338) &amp; IF(ISBLANK($P338),"", "-" &amp; $P338) &amp; IF(ISBLANK($Q338),"", "-" &amp; $Q338) &amp; IF(ISBLANK($R338),"", "-" &amp; $R338) &amp; IF(ISBLANK($S338),"", "-" &amp; $S338),TravelTime,8,FALSE), VLOOKUP($S338 &amp; IF(ISBLANK($R338),"", "-" &amp; $R338) &amp; IF(ISBLANK($Q338),"", "-" &amp; $Q338) &amp; IF(ISBLANK($P338),"", "-" &amp; $P338) &amp; IF(ISBLANK($O338),"", "-" &amp; $O338) &amp; IF(ISBLANK($N338),"", "-" &amp; $N338),TravelTime,8,FALSE)) / 1440, ""))</f>
        <v/>
      </c>
      <c r="AA338" s="59"/>
      <c r="AB338" s="52" t="str">
        <f t="shared" si="34"/>
        <v>GA02T 4798</v>
      </c>
      <c r="AC338" s="59"/>
      <c r="AD338" s="196"/>
      <c r="AE338" s="59"/>
      <c r="AF338" s="59"/>
      <c r="AG338" s="59"/>
      <c r="AH338" s="59"/>
      <c r="AI338" s="59"/>
      <c r="AJ338" s="59"/>
    </row>
    <row r="339" spans="1:36" ht="14.25" customHeight="1">
      <c r="A339" s="51"/>
      <c r="B339" s="51"/>
      <c r="C339" s="219"/>
      <c r="D339" s="53"/>
      <c r="E339" s="228"/>
      <c r="F339" s="228"/>
      <c r="G339" s="52"/>
      <c r="H339" s="52"/>
      <c r="I339" s="52"/>
      <c r="J339" s="52"/>
      <c r="K339" s="52"/>
      <c r="L339" s="60"/>
      <c r="M339" s="60"/>
      <c r="N339" s="55" t="s">
        <v>480</v>
      </c>
      <c r="O339" s="55"/>
      <c r="P339" s="55"/>
      <c r="Q339" s="55"/>
      <c r="R339" s="55"/>
      <c r="S339" s="55" t="s">
        <v>596</v>
      </c>
      <c r="T339" s="193" t="str">
        <f>_xlfn.IFNA(VLOOKUP(N339,Code2Loc,2,FALSE)
&amp; IF( OR( ISNA(O339), LEN(O339)=0), "",  "-" &amp; VLOOKUP(O339,Code2Loc,2,FALSE))
&amp; IF( OR( ISNA(P339), LEN(P339)=0), "",  "-" &amp; VLOOKUP(P339,Code2Loc,2,FALSE))
&amp; IF( OR( ISNA(Q339), LEN(Q339)=0), "",  "-" &amp; VLOOKUP(Q339,Code2Loc,2,FALSE))
&amp; IF( OR( ISNA(R339), LEN(R339)=0), "",  "-" &amp; VLOOKUP(R339,Code2Loc,2,FALSE))
&amp; IF( OR( ISNA(S339), LEN(S339)=0), "",  "-" &amp; VLOOKUP(S339,Code2Loc,2,FALSE)),"")</f>
        <v/>
      </c>
      <c r="U339" s="56">
        <v>0.80208333333333337</v>
      </c>
      <c r="V339" s="57"/>
      <c r="W339" s="57"/>
      <c r="X339" s="57"/>
      <c r="Y339" s="57"/>
      <c r="Z339" s="58" t="str">
        <f>IF(ISBLANK($U339), "", _xlfn.IFNA($U339 + _xlfn.IFNA( VLOOKUP($N339 &amp; IF(ISBLANK($O339),"", "-" &amp; $O339) &amp; IF(ISBLANK($P339),"", "-" &amp; $P339) &amp; IF(ISBLANK($Q339),"", "-" &amp; $Q339) &amp; IF(ISBLANK($R339),"", "-" &amp; $R339) &amp; IF(ISBLANK($S339),"", "-" &amp; $S339),TravelTime,8,FALSE), VLOOKUP($S339 &amp; IF(ISBLANK($R339),"", "-" &amp; $R339) &amp; IF(ISBLANK($Q339),"", "-" &amp; $Q339) &amp; IF(ISBLANK($P339),"", "-" &amp; $P339) &amp; IF(ISBLANK($O339),"", "-" &amp; $O339) &amp; IF(ISBLANK($N339),"", "-" &amp; $N339),TravelTime,8,FALSE)) / 1440, ""))</f>
        <v/>
      </c>
      <c r="AA339" s="59"/>
      <c r="AB339" s="52" t="str">
        <f t="shared" si="34"/>
        <v>GA02T 4798</v>
      </c>
      <c r="AC339" s="59"/>
      <c r="AD339" s="196"/>
      <c r="AE339" s="59"/>
      <c r="AF339" s="59"/>
      <c r="AG339" s="59"/>
      <c r="AH339" s="59"/>
      <c r="AI339" s="59"/>
      <c r="AJ339" s="59"/>
    </row>
    <row r="340" spans="1:36" ht="14.25" customHeight="1">
      <c r="A340" s="51"/>
      <c r="B340" s="51" t="s">
        <v>327</v>
      </c>
      <c r="C340" s="218" t="s">
        <v>597</v>
      </c>
      <c r="D340" s="52" t="s">
        <v>28</v>
      </c>
      <c r="E340" s="228">
        <v>43132</v>
      </c>
      <c r="F340" s="228">
        <v>44957</v>
      </c>
      <c r="G340" s="52" t="s">
        <v>598</v>
      </c>
      <c r="H340" s="52" t="s">
        <v>599</v>
      </c>
      <c r="I340" s="52"/>
      <c r="J340" s="52" t="str">
        <f>IF(ISBLANK(B340),"",VLOOKUP(B340,Permits!$F$2:$O$127,10,FALSE))</f>
        <v>GA01U 2427</v>
      </c>
      <c r="K340" s="53" t="s">
        <v>16</v>
      </c>
      <c r="L340" s="60">
        <v>27</v>
      </c>
      <c r="M340" s="60">
        <v>11</v>
      </c>
      <c r="N340" s="55" t="s">
        <v>600</v>
      </c>
      <c r="O340" s="55"/>
      <c r="P340" s="55"/>
      <c r="Q340" s="55"/>
      <c r="R340" s="55"/>
      <c r="S340" s="55" t="s">
        <v>460</v>
      </c>
      <c r="T340" s="193" t="str">
        <f>_xlfn.IFNA(VLOOKUP(N340,Code2Loc,2,FALSE)
&amp; IF( OR( ISNA(O340), LEN(O340)=0), "",  "-" &amp; VLOOKUP(O340,Code2Loc,2,FALSE))
&amp; IF( OR( ISNA(P340), LEN(P340)=0), "",  "-" &amp; VLOOKUP(P340,Code2Loc,2,FALSE))
&amp; IF( OR( ISNA(Q340), LEN(Q340)=0), "",  "-" &amp; VLOOKUP(Q340,Code2Loc,2,FALSE))
&amp; IF( OR( ISNA(R340), LEN(R340)=0), "",  "-" &amp; VLOOKUP(R340,Code2Loc,2,FALSE))
&amp; IF( OR( ISNA(S340), LEN(S340)=0), "",  "-" &amp; VLOOKUP(S340,Code2Loc,2,FALSE)),"")</f>
        <v/>
      </c>
      <c r="U340" s="56">
        <v>0.28125</v>
      </c>
      <c r="V340" s="57"/>
      <c r="W340" s="57"/>
      <c r="X340" s="57"/>
      <c r="Y340" s="57"/>
      <c r="Z340" s="58" t="str">
        <f>IF(ISBLANK($U340), "", _xlfn.IFNA($U340 + _xlfn.IFNA( VLOOKUP($N340 &amp; IF(ISBLANK($O340),"", "-" &amp; $O340) &amp; IF(ISBLANK($P340),"", "-" &amp; $P340) &amp; IF(ISBLANK($Q340),"", "-" &amp; $Q340) &amp; IF(ISBLANK($R340),"", "-" &amp; $R340) &amp; IF(ISBLANK($S340),"", "-" &amp; $S340),TravelTime,8,FALSE), VLOOKUP($S340 &amp; IF(ISBLANK($R340),"", "-" &amp; $R340) &amp; IF(ISBLANK($Q340),"", "-" &amp; $Q340) &amp; IF(ISBLANK($P340),"", "-" &amp; $P340) &amp; IF(ISBLANK($O340),"", "-" &amp; $O340) &amp; IF(ISBLANK($N340),"", "-" &amp; $N340),TravelTime,8,FALSE)) / 1440, ""))</f>
        <v/>
      </c>
      <c r="AA340" s="59"/>
      <c r="AB340" s="52" t="str">
        <f>IF(AND(LEN(J340)&lt;&gt;0,LEN(B340)&lt;&gt;0),J340,AB393)</f>
        <v>GA01U 2427</v>
      </c>
      <c r="AC340" s="59"/>
      <c r="AD340" s="196"/>
      <c r="AE340" s="59"/>
      <c r="AF340" s="59"/>
      <c r="AG340" s="59"/>
      <c r="AH340" s="59"/>
      <c r="AI340" s="59"/>
      <c r="AJ340" s="59"/>
    </row>
    <row r="341" spans="1:36" ht="14.25" customHeight="1">
      <c r="A341" s="51"/>
      <c r="B341" s="51"/>
      <c r="C341" s="219"/>
      <c r="D341" s="53"/>
      <c r="E341" s="228"/>
      <c r="F341" s="228"/>
      <c r="G341" s="52"/>
      <c r="H341" s="52"/>
      <c r="I341" s="52"/>
      <c r="J341" s="52"/>
      <c r="K341" s="52"/>
      <c r="L341" s="60"/>
      <c r="M341" s="60"/>
      <c r="N341" s="55" t="s">
        <v>460</v>
      </c>
      <c r="O341" s="55"/>
      <c r="P341" s="55"/>
      <c r="Q341" s="55"/>
      <c r="R341" s="55"/>
      <c r="S341" s="55" t="s">
        <v>459</v>
      </c>
      <c r="T341" s="193" t="str">
        <f>_xlfn.IFNA(VLOOKUP(N341,Code2Loc,2,FALSE)
&amp; IF( OR( ISNA(O341), LEN(O341)=0), "",  "-" &amp; VLOOKUP(O341,Code2Loc,2,FALSE))
&amp; IF( OR( ISNA(P341), LEN(P341)=0), "",  "-" &amp; VLOOKUP(P341,Code2Loc,2,FALSE))
&amp; IF( OR( ISNA(Q341), LEN(Q341)=0), "",  "-" &amp; VLOOKUP(Q341,Code2Loc,2,FALSE))
&amp; IF( OR( ISNA(R341), LEN(R341)=0), "",  "-" &amp; VLOOKUP(R341,Code2Loc,2,FALSE))
&amp; IF( OR( ISNA(S341), LEN(S341)=0), "",  "-" &amp; VLOOKUP(S341,Code2Loc,2,FALSE)),"")</f>
        <v/>
      </c>
      <c r="U341" s="56">
        <v>0.30902777777777779</v>
      </c>
      <c r="V341" s="57"/>
      <c r="W341" s="57"/>
      <c r="X341" s="57"/>
      <c r="Y341" s="57"/>
      <c r="Z341" s="58" t="str">
        <f>IF(ISBLANK($U341), "", _xlfn.IFNA($U341 + _xlfn.IFNA( VLOOKUP($N341 &amp; IF(ISBLANK($O341),"", "-" &amp; $O341) &amp; IF(ISBLANK($P341),"", "-" &amp; $P341) &amp; IF(ISBLANK($Q341),"", "-" &amp; $Q341) &amp; IF(ISBLANK($R341),"", "-" &amp; $R341) &amp; IF(ISBLANK($S341),"", "-" &amp; $S341),TravelTime,8,FALSE), VLOOKUP($S341 &amp; IF(ISBLANK($R341),"", "-" &amp; $R341) &amp; IF(ISBLANK($Q341),"", "-" &amp; $Q341) &amp; IF(ISBLANK($P341),"", "-" &amp; $P341) &amp; IF(ISBLANK($O341),"", "-" &amp; $O341) &amp; IF(ISBLANK($N341),"", "-" &amp; $N341),TravelTime,8,FALSE)) / 1440, ""))</f>
        <v/>
      </c>
      <c r="AA341" s="59"/>
      <c r="AB341" s="52" t="str">
        <f>IF(AND(LEN(J340)&lt;&gt;0,LEN(B340)&lt;&gt;0),AB340,AB394)</f>
        <v>GA01U 2427</v>
      </c>
      <c r="AC341" s="59"/>
      <c r="AD341" s="196"/>
      <c r="AE341" s="59"/>
      <c r="AF341" s="59"/>
      <c r="AG341" s="59"/>
      <c r="AH341" s="59"/>
      <c r="AI341" s="59"/>
      <c r="AJ341" s="59"/>
    </row>
    <row r="342" spans="1:36" ht="14.25" customHeight="1">
      <c r="A342" s="51"/>
      <c r="B342" s="51"/>
      <c r="C342" s="219"/>
      <c r="D342" s="53"/>
      <c r="E342" s="228"/>
      <c r="F342" s="228"/>
      <c r="G342" s="52"/>
      <c r="H342" s="52"/>
      <c r="I342" s="52"/>
      <c r="J342" s="52"/>
      <c r="K342" s="52"/>
      <c r="L342" s="60"/>
      <c r="M342" s="60"/>
      <c r="N342" s="55" t="s">
        <v>459</v>
      </c>
      <c r="O342" s="55"/>
      <c r="P342" s="55"/>
      <c r="Q342" s="55"/>
      <c r="R342" s="55"/>
      <c r="S342" s="55" t="s">
        <v>460</v>
      </c>
      <c r="T342" s="193" t="str">
        <f>_xlfn.IFNA(VLOOKUP(N342,Code2Loc,2,FALSE)
&amp; IF( OR( ISNA(O342), LEN(O342)=0), "",  "-" &amp; VLOOKUP(O342,Code2Loc,2,FALSE))
&amp; IF( OR( ISNA(P342), LEN(P342)=0), "",  "-" &amp; VLOOKUP(P342,Code2Loc,2,FALSE))
&amp; IF( OR( ISNA(Q342), LEN(Q342)=0), "",  "-" &amp; VLOOKUP(Q342,Code2Loc,2,FALSE))
&amp; IF( OR( ISNA(R342), LEN(R342)=0), "",  "-" &amp; VLOOKUP(R342,Code2Loc,2,FALSE))
&amp; IF( OR( ISNA(S342), LEN(S342)=0), "",  "-" &amp; VLOOKUP(S342,Code2Loc,2,FALSE)),"")</f>
        <v/>
      </c>
      <c r="U342" s="56">
        <v>0.43402777777777773</v>
      </c>
      <c r="V342" s="57"/>
      <c r="W342" s="57"/>
      <c r="X342" s="57"/>
      <c r="Y342" s="57"/>
      <c r="Z342" s="58" t="str">
        <f>IF(ISBLANK($U342), "", _xlfn.IFNA($U342 + _xlfn.IFNA( VLOOKUP($N342 &amp; IF(ISBLANK($O342),"", "-" &amp; $O342) &amp; IF(ISBLANK($P342),"", "-" &amp; $P342) &amp; IF(ISBLANK($Q342),"", "-" &amp; $Q342) &amp; IF(ISBLANK($R342),"", "-" &amp; $R342) &amp; IF(ISBLANK($S342),"", "-" &amp; $S342),TravelTime,8,FALSE), VLOOKUP($S342 &amp; IF(ISBLANK($R342),"", "-" &amp; $R342) &amp; IF(ISBLANK($Q342),"", "-" &amp; $Q342) &amp; IF(ISBLANK($P342),"", "-" &amp; $P342) &amp; IF(ISBLANK($O342),"", "-" &amp; $O342) &amp; IF(ISBLANK($N342),"", "-" &amp; $N342),TravelTime,8,FALSE)) / 1440, ""))</f>
        <v/>
      </c>
      <c r="AA342" s="59"/>
      <c r="AB342" s="52" t="str">
        <f>IF(AND(LEN(J340)&lt;&gt;0,LEN(B340)&lt;&gt;0),AB340,AB395)</f>
        <v>GA01U 2427</v>
      </c>
      <c r="AC342" s="59"/>
      <c r="AD342" s="196"/>
      <c r="AE342" s="59"/>
      <c r="AF342" s="59"/>
      <c r="AG342" s="59"/>
      <c r="AH342" s="59"/>
      <c r="AI342" s="59"/>
      <c r="AJ342" s="59"/>
    </row>
    <row r="343" spans="1:36" ht="14.25" customHeight="1">
      <c r="A343" s="51"/>
      <c r="B343" s="51"/>
      <c r="C343" s="219"/>
      <c r="D343" s="53"/>
      <c r="E343" s="228"/>
      <c r="F343" s="228"/>
      <c r="G343" s="52"/>
      <c r="H343" s="52"/>
      <c r="I343" s="52"/>
      <c r="J343" s="52"/>
      <c r="K343" s="52"/>
      <c r="L343" s="60"/>
      <c r="M343" s="60"/>
      <c r="N343" s="55" t="s">
        <v>460</v>
      </c>
      <c r="O343" s="55"/>
      <c r="P343" s="55"/>
      <c r="Q343" s="55"/>
      <c r="R343" s="55"/>
      <c r="S343" s="55" t="s">
        <v>600</v>
      </c>
      <c r="T343" s="193" t="str">
        <f>_xlfn.IFNA(VLOOKUP(N343,Code2Loc,2,FALSE)
&amp; IF( OR( ISNA(O343), LEN(O343)=0), "",  "-" &amp; VLOOKUP(O343,Code2Loc,2,FALSE))
&amp; IF( OR( ISNA(P343), LEN(P343)=0), "",  "-" &amp; VLOOKUP(P343,Code2Loc,2,FALSE))
&amp; IF( OR( ISNA(Q343), LEN(Q343)=0), "",  "-" &amp; VLOOKUP(Q343,Code2Loc,2,FALSE))
&amp; IF( OR( ISNA(R343), LEN(R343)=0), "",  "-" &amp; VLOOKUP(R343,Code2Loc,2,FALSE))
&amp; IF( OR( ISNA(S343), LEN(S343)=0), "",  "-" &amp; VLOOKUP(S343,Code2Loc,2,FALSE)),"")</f>
        <v/>
      </c>
      <c r="U343" s="56">
        <v>0.54166666666666663</v>
      </c>
      <c r="V343" s="57"/>
      <c r="W343" s="57"/>
      <c r="X343" s="57"/>
      <c r="Y343" s="57"/>
      <c r="Z343" s="58" t="str">
        <f>IF(ISBLANK($U343), "", _xlfn.IFNA($U343 + _xlfn.IFNA( VLOOKUP($N343 &amp; IF(ISBLANK($O343),"", "-" &amp; $O343) &amp; IF(ISBLANK($P343),"", "-" &amp; $P343) &amp; IF(ISBLANK($Q343),"", "-" &amp; $Q343) &amp; IF(ISBLANK($R343),"", "-" &amp; $R343) &amp; IF(ISBLANK($S343),"", "-" &amp; $S343),TravelTime,8,FALSE), VLOOKUP($S343 &amp; IF(ISBLANK($R343),"", "-" &amp; $R343) &amp; IF(ISBLANK($Q343),"", "-" &amp; $Q343) &amp; IF(ISBLANK($P343),"", "-" &amp; $P343) &amp; IF(ISBLANK($O343),"", "-" &amp; $O343) &amp; IF(ISBLANK($N343),"", "-" &amp; $N343),TravelTime,8,FALSE)) / 1440, ""))</f>
        <v/>
      </c>
      <c r="AA343" s="59"/>
      <c r="AB343" s="52" t="str">
        <f t="shared" ref="AB343:AB346" si="35">IF(AND(LEN(J340)&lt;&gt;0,LEN(B340)&lt;&gt;0),AB341,AB340)</f>
        <v>GA01U 2427</v>
      </c>
      <c r="AC343" s="59"/>
      <c r="AD343" s="196"/>
      <c r="AE343" s="59"/>
      <c r="AF343" s="59"/>
      <c r="AG343" s="59"/>
      <c r="AH343" s="59"/>
      <c r="AI343" s="59"/>
      <c r="AJ343" s="59"/>
    </row>
    <row r="344" spans="1:36" ht="14.25" customHeight="1">
      <c r="A344" s="51"/>
      <c r="B344" s="51"/>
      <c r="C344" s="219"/>
      <c r="D344" s="53"/>
      <c r="E344" s="228"/>
      <c r="F344" s="228"/>
      <c r="G344" s="52"/>
      <c r="H344" s="52"/>
      <c r="I344" s="52"/>
      <c r="J344" s="52"/>
      <c r="K344" s="52"/>
      <c r="L344" s="60"/>
      <c r="M344" s="60"/>
      <c r="N344" s="55" t="s">
        <v>600</v>
      </c>
      <c r="O344" s="55"/>
      <c r="P344" s="55"/>
      <c r="Q344" s="55"/>
      <c r="R344" s="55"/>
      <c r="S344" s="55" t="s">
        <v>460</v>
      </c>
      <c r="T344" s="193" t="str">
        <f>_xlfn.IFNA(VLOOKUP(N344,Code2Loc,2,FALSE)
&amp; IF( OR( ISNA(O344), LEN(O344)=0), "",  "-" &amp; VLOOKUP(O344,Code2Loc,2,FALSE))
&amp; IF( OR( ISNA(P344), LEN(P344)=0), "",  "-" &amp; VLOOKUP(P344,Code2Loc,2,FALSE))
&amp; IF( OR( ISNA(Q344), LEN(Q344)=0), "",  "-" &amp; VLOOKUP(Q344,Code2Loc,2,FALSE))
&amp; IF( OR( ISNA(R344), LEN(R344)=0), "",  "-" &amp; VLOOKUP(R344,Code2Loc,2,FALSE))
&amp; IF( OR( ISNA(S344), LEN(S344)=0), "",  "-" &amp; VLOOKUP(S344,Code2Loc,2,FALSE)),"")</f>
        <v/>
      </c>
      <c r="U344" s="56">
        <v>0.5625</v>
      </c>
      <c r="V344" s="57"/>
      <c r="W344" s="57"/>
      <c r="X344" s="57"/>
      <c r="Y344" s="57"/>
      <c r="Z344" s="58" t="str">
        <f>IF(ISBLANK($U344), "", _xlfn.IFNA($U344 + _xlfn.IFNA( VLOOKUP($N344 &amp; IF(ISBLANK($O344),"", "-" &amp; $O344) &amp; IF(ISBLANK($P344),"", "-" &amp; $P344) &amp; IF(ISBLANK($Q344),"", "-" &amp; $Q344) &amp; IF(ISBLANK($R344),"", "-" &amp; $R344) &amp; IF(ISBLANK($S344),"", "-" &amp; $S344),TravelTime,8,FALSE), VLOOKUP($S344 &amp; IF(ISBLANK($R344),"", "-" &amp; $R344) &amp; IF(ISBLANK($Q344),"", "-" &amp; $Q344) &amp; IF(ISBLANK($P344),"", "-" &amp; $P344) &amp; IF(ISBLANK($O344),"", "-" &amp; $O344) &amp; IF(ISBLANK($N344),"", "-" &amp; $N344),TravelTime,8,FALSE)) / 1440, ""))</f>
        <v/>
      </c>
      <c r="AA344" s="59"/>
      <c r="AB344" s="52" t="str">
        <f t="shared" si="35"/>
        <v>GA01U 2427</v>
      </c>
      <c r="AC344" s="59"/>
      <c r="AD344" s="196"/>
      <c r="AE344" s="59"/>
      <c r="AF344" s="59"/>
      <c r="AG344" s="59"/>
      <c r="AH344" s="59"/>
      <c r="AI344" s="59"/>
      <c r="AJ344" s="59"/>
    </row>
    <row r="345" spans="1:36" ht="14.25" customHeight="1">
      <c r="A345" s="51"/>
      <c r="B345" s="51"/>
      <c r="C345" s="219"/>
      <c r="D345" s="53"/>
      <c r="E345" s="228"/>
      <c r="F345" s="228"/>
      <c r="G345" s="52"/>
      <c r="H345" s="52"/>
      <c r="I345" s="52"/>
      <c r="J345" s="52"/>
      <c r="K345" s="52"/>
      <c r="L345" s="60"/>
      <c r="M345" s="60"/>
      <c r="N345" s="55" t="s">
        <v>460</v>
      </c>
      <c r="O345" s="55"/>
      <c r="P345" s="55"/>
      <c r="Q345" s="55"/>
      <c r="R345" s="55"/>
      <c r="S345" s="55" t="s">
        <v>459</v>
      </c>
      <c r="T345" s="193" t="str">
        <f>_xlfn.IFNA(VLOOKUP(N345,Code2Loc,2,FALSE)
&amp; IF( OR( ISNA(O345), LEN(O345)=0), "",  "-" &amp; VLOOKUP(O345,Code2Loc,2,FALSE))
&amp; IF( OR( ISNA(P345), LEN(P345)=0), "",  "-" &amp; VLOOKUP(P345,Code2Loc,2,FALSE))
&amp; IF( OR( ISNA(Q345), LEN(Q345)=0), "",  "-" &amp; VLOOKUP(Q345,Code2Loc,2,FALSE))
&amp; IF( OR( ISNA(R345), LEN(R345)=0), "",  "-" &amp; VLOOKUP(R345,Code2Loc,2,FALSE))
&amp; IF( OR( ISNA(S345), LEN(S345)=0), "",  "-" &amp; VLOOKUP(S345,Code2Loc,2,FALSE)),"")</f>
        <v/>
      </c>
      <c r="U345" s="56">
        <v>0.58333333333333337</v>
      </c>
      <c r="V345" s="57"/>
      <c r="W345" s="57"/>
      <c r="X345" s="57"/>
      <c r="Y345" s="57"/>
      <c r="Z345" s="58" t="str">
        <f>IF(ISBLANK($U345), "", _xlfn.IFNA($U345 + _xlfn.IFNA( VLOOKUP($N345 &amp; IF(ISBLANK($O345),"", "-" &amp; $O345) &amp; IF(ISBLANK($P345),"", "-" &amp; $P345) &amp; IF(ISBLANK($Q345),"", "-" &amp; $Q345) &amp; IF(ISBLANK($R345),"", "-" &amp; $R345) &amp; IF(ISBLANK($S345),"", "-" &amp; $S345),TravelTime,8,FALSE), VLOOKUP($S345 &amp; IF(ISBLANK($R345),"", "-" &amp; $R345) &amp; IF(ISBLANK($Q345),"", "-" &amp; $Q345) &amp; IF(ISBLANK($P345),"", "-" &amp; $P345) &amp; IF(ISBLANK($O345),"", "-" &amp; $O345) &amp; IF(ISBLANK($N345),"", "-" &amp; $N345),TravelTime,8,FALSE)) / 1440, ""))</f>
        <v/>
      </c>
      <c r="AA345" s="59"/>
      <c r="AB345" s="52" t="str">
        <f t="shared" si="35"/>
        <v>GA01U 2427</v>
      </c>
      <c r="AC345" s="59"/>
      <c r="AD345" s="196"/>
      <c r="AE345" s="59"/>
      <c r="AF345" s="59"/>
      <c r="AG345" s="59"/>
      <c r="AH345" s="59"/>
      <c r="AI345" s="59"/>
      <c r="AJ345" s="59"/>
    </row>
    <row r="346" spans="1:36" ht="14.25" customHeight="1">
      <c r="A346" s="51"/>
      <c r="B346" s="51"/>
      <c r="C346" s="219"/>
      <c r="D346" s="53"/>
      <c r="E346" s="228"/>
      <c r="F346" s="228"/>
      <c r="G346" s="52"/>
      <c r="H346" s="52"/>
      <c r="I346" s="52"/>
      <c r="J346" s="52"/>
      <c r="K346" s="52"/>
      <c r="L346" s="60"/>
      <c r="M346" s="60"/>
      <c r="N346" s="55" t="s">
        <v>459</v>
      </c>
      <c r="O346" s="55"/>
      <c r="P346" s="55"/>
      <c r="Q346" s="55"/>
      <c r="R346" s="55"/>
      <c r="S346" s="55" t="s">
        <v>600</v>
      </c>
      <c r="T346" s="193" t="str">
        <f>_xlfn.IFNA(VLOOKUP(N346,Code2Loc,2,FALSE)
&amp; IF( OR( ISNA(O346), LEN(O346)=0), "",  "-" &amp; VLOOKUP(O346,Code2Loc,2,FALSE))
&amp; IF( OR( ISNA(P346), LEN(P346)=0), "",  "-" &amp; VLOOKUP(P346,Code2Loc,2,FALSE))
&amp; IF( OR( ISNA(Q346), LEN(Q346)=0), "",  "-" &amp; VLOOKUP(Q346,Code2Loc,2,FALSE))
&amp; IF( OR( ISNA(R346), LEN(R346)=0), "",  "-" &amp; VLOOKUP(R346,Code2Loc,2,FALSE))
&amp; IF( OR( ISNA(S346), LEN(S346)=0), "",  "-" &amp; VLOOKUP(S346,Code2Loc,2,FALSE)),"")</f>
        <v/>
      </c>
      <c r="U346" s="56">
        <v>0.72222222222222221</v>
      </c>
      <c r="V346" s="57"/>
      <c r="W346" s="57"/>
      <c r="X346" s="57"/>
      <c r="Y346" s="57"/>
      <c r="Z346" s="58" t="str">
        <f>IF(ISBLANK($U346), "", _xlfn.IFNA($U346 + _xlfn.IFNA( VLOOKUP($N346 &amp; IF(ISBLANK($O346),"", "-" &amp; $O346) &amp; IF(ISBLANK($P346),"", "-" &amp; $P346) &amp; IF(ISBLANK($Q346),"", "-" &amp; $Q346) &amp; IF(ISBLANK($R346),"", "-" &amp; $R346) &amp; IF(ISBLANK($S346),"", "-" &amp; $S346),TravelTime,8,FALSE), VLOOKUP($S346 &amp; IF(ISBLANK($R346),"", "-" &amp; $R346) &amp; IF(ISBLANK($Q346),"", "-" &amp; $Q346) &amp; IF(ISBLANK($P346),"", "-" &amp; $P346) &amp; IF(ISBLANK($O346),"", "-" &amp; $O346) &amp; IF(ISBLANK($N346),"", "-" &amp; $N346),TravelTime,8,FALSE)) / 1440, ""))</f>
        <v/>
      </c>
      <c r="AA346" s="59"/>
      <c r="AB346" s="52" t="str">
        <f t="shared" si="35"/>
        <v>GA01U 2427</v>
      </c>
      <c r="AC346" s="59"/>
      <c r="AD346" s="196"/>
      <c r="AE346" s="59"/>
      <c r="AF346" s="59"/>
      <c r="AG346" s="59"/>
      <c r="AH346" s="59"/>
      <c r="AI346" s="59"/>
      <c r="AJ346" s="59"/>
    </row>
    <row r="347" spans="1:36" ht="14.25" customHeight="1">
      <c r="A347" s="51"/>
      <c r="B347" s="51" t="s">
        <v>83</v>
      </c>
      <c r="C347" s="218" t="s">
        <v>601</v>
      </c>
      <c r="D347" s="52" t="s">
        <v>28</v>
      </c>
      <c r="E347" s="228">
        <v>43738</v>
      </c>
      <c r="F347" s="228">
        <v>45564</v>
      </c>
      <c r="G347" s="52" t="s">
        <v>602</v>
      </c>
      <c r="H347" s="52" t="s">
        <v>603</v>
      </c>
      <c r="I347" s="52"/>
      <c r="J347" s="52" t="str">
        <f>IF(ISBLANK(B347),"",VLOOKUP(B347,Permits!$F$2:$O$127,10,FALSE))</f>
        <v>GA01U 2262</v>
      </c>
      <c r="K347" s="53" t="s">
        <v>16</v>
      </c>
      <c r="L347" s="60">
        <v>27</v>
      </c>
      <c r="M347" s="60">
        <v>11</v>
      </c>
      <c r="N347" s="55" t="s">
        <v>604</v>
      </c>
      <c r="O347" s="55"/>
      <c r="P347" s="55"/>
      <c r="Q347" s="55"/>
      <c r="R347" s="55"/>
      <c r="S347" s="55" t="s">
        <v>460</v>
      </c>
      <c r="T347" s="193" t="str">
        <f>_xlfn.IFNA(VLOOKUP(N347,Code2Loc,2,FALSE)
&amp; IF( OR( ISNA(O347), LEN(O347)=0), "",  "-" &amp; VLOOKUP(O347,Code2Loc,2,FALSE))
&amp; IF( OR( ISNA(P347), LEN(P347)=0), "",  "-" &amp; VLOOKUP(P347,Code2Loc,2,FALSE))
&amp; IF( OR( ISNA(Q347), LEN(Q347)=0), "",  "-" &amp; VLOOKUP(Q347,Code2Loc,2,FALSE))
&amp; IF( OR( ISNA(R347), LEN(R347)=0), "",  "-" &amp; VLOOKUP(R347,Code2Loc,2,FALSE))
&amp; IF( OR( ISNA(S347), LEN(S347)=0), "",  "-" &amp; VLOOKUP(S347,Code2Loc,2,FALSE)),"")</f>
        <v/>
      </c>
      <c r="U347" s="56">
        <v>0.30902777777777779</v>
      </c>
      <c r="V347" s="57"/>
      <c r="W347" s="57"/>
      <c r="X347" s="57"/>
      <c r="Y347" s="57"/>
      <c r="Z347" s="58" t="str">
        <f>IF(ISBLANK($U347), "", _xlfn.IFNA($U347 + _xlfn.IFNA( VLOOKUP($N347 &amp; IF(ISBLANK($O347),"", "-" &amp; $O347) &amp; IF(ISBLANK($P347),"", "-" &amp; $P347) &amp; IF(ISBLANK($Q347),"", "-" &amp; $Q347) &amp; IF(ISBLANK($R347),"", "-" &amp; $R347) &amp; IF(ISBLANK($S347),"", "-" &amp; $S347),TravelTime,8,FALSE), VLOOKUP($S347 &amp; IF(ISBLANK($R347),"", "-" &amp; $R347) &amp; IF(ISBLANK($Q347),"", "-" &amp; $Q347) &amp; IF(ISBLANK($P347),"", "-" &amp; $P347) &amp; IF(ISBLANK($O347),"", "-" &amp; $O347) &amp; IF(ISBLANK($N347),"", "-" &amp; $N347),TravelTime,8,FALSE)) / 1440, ""))</f>
        <v/>
      </c>
      <c r="AA347" s="59"/>
      <c r="AB347" s="52" t="str">
        <f>IF(AND(LEN(J347)&lt;&gt;0,LEN(B347)&lt;&gt;0),J347,#REF!)</f>
        <v>GA01U 2262</v>
      </c>
      <c r="AC347" s="59"/>
      <c r="AD347" s="196"/>
      <c r="AE347" s="59"/>
      <c r="AF347" s="59"/>
      <c r="AG347" s="59"/>
      <c r="AH347" s="59"/>
      <c r="AI347" s="59"/>
      <c r="AJ347" s="59"/>
    </row>
    <row r="348" spans="1:36" ht="14.25" customHeight="1">
      <c r="A348" s="51"/>
      <c r="B348" s="51"/>
      <c r="C348" s="219"/>
      <c r="D348" s="53"/>
      <c r="E348" s="228"/>
      <c r="F348" s="228"/>
      <c r="G348" s="52"/>
      <c r="H348" s="52"/>
      <c r="I348" s="52"/>
      <c r="J348" s="52"/>
      <c r="K348" s="52"/>
      <c r="L348" s="60"/>
      <c r="M348" s="60"/>
      <c r="N348" s="55" t="s">
        <v>460</v>
      </c>
      <c r="O348" s="55"/>
      <c r="P348" s="55"/>
      <c r="Q348" s="55"/>
      <c r="R348" s="55"/>
      <c r="S348" s="55" t="s">
        <v>459</v>
      </c>
      <c r="T348" s="193" t="str">
        <f>_xlfn.IFNA(VLOOKUP(N348,Code2Loc,2,FALSE)
&amp; IF( OR( ISNA(O348), LEN(O348)=0), "",  "-" &amp; VLOOKUP(O348,Code2Loc,2,FALSE))
&amp; IF( OR( ISNA(P348), LEN(P348)=0), "",  "-" &amp; VLOOKUP(P348,Code2Loc,2,FALSE))
&amp; IF( OR( ISNA(Q348), LEN(Q348)=0), "",  "-" &amp; VLOOKUP(Q348,Code2Loc,2,FALSE))
&amp; IF( OR( ISNA(R348), LEN(R348)=0), "",  "-" &amp; VLOOKUP(R348,Code2Loc,2,FALSE))
&amp; IF( OR( ISNA(S348), LEN(S348)=0), "",  "-" &amp; VLOOKUP(S348,Code2Loc,2,FALSE)),"")</f>
        <v/>
      </c>
      <c r="U348" s="56">
        <v>0.35416666666666669</v>
      </c>
      <c r="V348" s="57"/>
      <c r="W348" s="57"/>
      <c r="X348" s="57"/>
      <c r="Y348" s="57"/>
      <c r="Z348" s="58" t="str">
        <f>IF(ISBLANK($U348), "", _xlfn.IFNA($U348 + _xlfn.IFNA( VLOOKUP($N348 &amp; IF(ISBLANK($O348),"", "-" &amp; $O348) &amp; IF(ISBLANK($P348),"", "-" &amp; $P348) &amp; IF(ISBLANK($Q348),"", "-" &amp; $Q348) &amp; IF(ISBLANK($R348),"", "-" &amp; $R348) &amp; IF(ISBLANK($S348),"", "-" &amp; $S348),TravelTime,8,FALSE), VLOOKUP($S348 &amp; IF(ISBLANK($R348),"", "-" &amp; $R348) &amp; IF(ISBLANK($Q348),"", "-" &amp; $Q348) &amp; IF(ISBLANK($P348),"", "-" &amp; $P348) &amp; IF(ISBLANK($O348),"", "-" &amp; $O348) &amp; IF(ISBLANK($N348),"", "-" &amp; $N348),TravelTime,8,FALSE)) / 1440, ""))</f>
        <v/>
      </c>
      <c r="AA348" s="59"/>
      <c r="AB348" s="52" t="str">
        <f t="shared" ref="AB348:AB351" si="36">IF(AND(LEN(J348)&lt;&gt;0,LEN(B348)&lt;&gt;0),J348,AB347)</f>
        <v>GA01U 2262</v>
      </c>
      <c r="AC348" s="59"/>
      <c r="AD348" s="196"/>
      <c r="AE348" s="59"/>
      <c r="AF348" s="59"/>
      <c r="AG348" s="59"/>
      <c r="AH348" s="59"/>
      <c r="AI348" s="59"/>
      <c r="AJ348" s="59"/>
    </row>
    <row r="349" spans="1:36" ht="14.25" customHeight="1">
      <c r="A349" s="51"/>
      <c r="B349" s="51"/>
      <c r="C349" s="219"/>
      <c r="D349" s="53"/>
      <c r="E349" s="228"/>
      <c r="F349" s="228"/>
      <c r="G349" s="52"/>
      <c r="H349" s="52"/>
      <c r="I349" s="52"/>
      <c r="J349" s="52"/>
      <c r="K349" s="52"/>
      <c r="L349" s="60"/>
      <c r="M349" s="60"/>
      <c r="N349" s="55" t="s">
        <v>459</v>
      </c>
      <c r="O349" s="55"/>
      <c r="P349" s="55"/>
      <c r="Q349" s="55"/>
      <c r="R349" s="55"/>
      <c r="S349" s="55" t="s">
        <v>460</v>
      </c>
      <c r="T349" s="193" t="str">
        <f>_xlfn.IFNA(VLOOKUP(N349,Code2Loc,2,FALSE)
&amp; IF( OR( ISNA(O349), LEN(O349)=0), "",  "-" &amp; VLOOKUP(O349,Code2Loc,2,FALSE))
&amp; IF( OR( ISNA(P349), LEN(P349)=0), "",  "-" &amp; VLOOKUP(P349,Code2Loc,2,FALSE))
&amp; IF( OR( ISNA(Q349), LEN(Q349)=0), "",  "-" &amp; VLOOKUP(Q349,Code2Loc,2,FALSE))
&amp; IF( OR( ISNA(R349), LEN(R349)=0), "",  "-" &amp; VLOOKUP(R349,Code2Loc,2,FALSE))
&amp; IF( OR( ISNA(S349), LEN(S349)=0), "",  "-" &amp; VLOOKUP(S349,Code2Loc,2,FALSE)),"")</f>
        <v/>
      </c>
      <c r="U349" s="56">
        <v>0.47222222222222221</v>
      </c>
      <c r="V349" s="57"/>
      <c r="W349" s="57"/>
      <c r="X349" s="57"/>
      <c r="Y349" s="57"/>
      <c r="Z349" s="58" t="str">
        <f>IF(ISBLANK($U349), "", _xlfn.IFNA($U349 + _xlfn.IFNA( VLOOKUP($N349 &amp; IF(ISBLANK($O349),"", "-" &amp; $O349) &amp; IF(ISBLANK($P349),"", "-" &amp; $P349) &amp; IF(ISBLANK($Q349),"", "-" &amp; $Q349) &amp; IF(ISBLANK($R349),"", "-" &amp; $R349) &amp; IF(ISBLANK($S349),"", "-" &amp; $S349),TravelTime,8,FALSE), VLOOKUP($S349 &amp; IF(ISBLANK($R349),"", "-" &amp; $R349) &amp; IF(ISBLANK($Q349),"", "-" &amp; $Q349) &amp; IF(ISBLANK($P349),"", "-" &amp; $P349) &amp; IF(ISBLANK($O349),"", "-" &amp; $O349) &amp; IF(ISBLANK($N349),"", "-" &amp; $N349),TravelTime,8,FALSE)) / 1440, ""))</f>
        <v/>
      </c>
      <c r="AA349" s="59"/>
      <c r="AB349" s="52" t="str">
        <f t="shared" si="36"/>
        <v>GA01U 2262</v>
      </c>
      <c r="AC349" s="59"/>
      <c r="AD349" s="196"/>
      <c r="AE349" s="59"/>
      <c r="AF349" s="59"/>
      <c r="AG349" s="59"/>
      <c r="AH349" s="59"/>
      <c r="AI349" s="59"/>
      <c r="AJ349" s="59"/>
    </row>
    <row r="350" spans="1:36" ht="14.25" customHeight="1">
      <c r="A350" s="51"/>
      <c r="B350" s="51"/>
      <c r="C350" s="219"/>
      <c r="D350" s="53"/>
      <c r="E350" s="228"/>
      <c r="F350" s="228"/>
      <c r="G350" s="52"/>
      <c r="H350" s="52"/>
      <c r="I350" s="52"/>
      <c r="J350" s="52"/>
      <c r="K350" s="52"/>
      <c r="L350" s="60"/>
      <c r="M350" s="60"/>
      <c r="N350" s="55" t="s">
        <v>460</v>
      </c>
      <c r="O350" s="55"/>
      <c r="P350" s="55"/>
      <c r="Q350" s="55"/>
      <c r="R350" s="55"/>
      <c r="S350" s="55" t="s">
        <v>459</v>
      </c>
      <c r="T350" s="193" t="str">
        <f>_xlfn.IFNA(VLOOKUP(N350,Code2Loc,2,FALSE)
&amp; IF( OR( ISNA(O350), LEN(O350)=0), "",  "-" &amp; VLOOKUP(O350,Code2Loc,2,FALSE))
&amp; IF( OR( ISNA(P350), LEN(P350)=0), "",  "-" &amp; VLOOKUP(P350,Code2Loc,2,FALSE))
&amp; IF( OR( ISNA(Q350), LEN(Q350)=0), "",  "-" &amp; VLOOKUP(Q350,Code2Loc,2,FALSE))
&amp; IF( OR( ISNA(R350), LEN(R350)=0), "",  "-" &amp; VLOOKUP(R350,Code2Loc,2,FALSE))
&amp; IF( OR( ISNA(S350), LEN(S350)=0), "",  "-" &amp; VLOOKUP(S350,Code2Loc,2,FALSE)),"")</f>
        <v/>
      </c>
      <c r="U350" s="56">
        <v>0.57638888888888884</v>
      </c>
      <c r="V350" s="57"/>
      <c r="W350" s="57"/>
      <c r="X350" s="57"/>
      <c r="Y350" s="57"/>
      <c r="Z350" s="58" t="str">
        <f>IF(ISBLANK($U350), "", _xlfn.IFNA($U350 + _xlfn.IFNA( VLOOKUP($N350 &amp; IF(ISBLANK($O350),"", "-" &amp; $O350) &amp; IF(ISBLANK($P350),"", "-" &amp; $P350) &amp; IF(ISBLANK($Q350),"", "-" &amp; $Q350) &amp; IF(ISBLANK($R350),"", "-" &amp; $R350) &amp; IF(ISBLANK($S350),"", "-" &amp; $S350),TravelTime,8,FALSE), VLOOKUP($S350 &amp; IF(ISBLANK($R350),"", "-" &amp; $R350) &amp; IF(ISBLANK($Q350),"", "-" &amp; $Q350) &amp; IF(ISBLANK($P350),"", "-" &amp; $P350) &amp; IF(ISBLANK($O350),"", "-" &amp; $O350) &amp; IF(ISBLANK($N350),"", "-" &amp; $N350),TravelTime,8,FALSE)) / 1440, ""))</f>
        <v/>
      </c>
      <c r="AA350" s="59"/>
      <c r="AB350" s="52" t="str">
        <f t="shared" si="36"/>
        <v>GA01U 2262</v>
      </c>
      <c r="AC350" s="59"/>
      <c r="AD350" s="196"/>
      <c r="AE350" s="59"/>
      <c r="AF350" s="59"/>
      <c r="AG350" s="59"/>
      <c r="AH350" s="59"/>
      <c r="AI350" s="59"/>
      <c r="AJ350" s="59"/>
    </row>
    <row r="351" spans="1:36" ht="14.25" customHeight="1">
      <c r="A351" s="51"/>
      <c r="B351" s="51"/>
      <c r="C351" s="219"/>
      <c r="D351" s="53"/>
      <c r="E351" s="228"/>
      <c r="F351" s="228"/>
      <c r="G351" s="52"/>
      <c r="H351" s="52"/>
      <c r="I351" s="52"/>
      <c r="J351" s="52"/>
      <c r="K351" s="52"/>
      <c r="L351" s="60"/>
      <c r="M351" s="60"/>
      <c r="N351" s="55" t="s">
        <v>459</v>
      </c>
      <c r="O351" s="55"/>
      <c r="P351" s="55"/>
      <c r="Q351" s="55"/>
      <c r="R351" s="55"/>
      <c r="S351" s="55" t="s">
        <v>604</v>
      </c>
      <c r="T351" s="193" t="str">
        <f>_xlfn.IFNA(VLOOKUP(N351,Code2Loc,2,FALSE)
&amp; IF( OR( ISNA(O351), LEN(O351)=0), "",  "-" &amp; VLOOKUP(O351,Code2Loc,2,FALSE))
&amp; IF( OR( ISNA(P351), LEN(P351)=0), "",  "-" &amp; VLOOKUP(P351,Code2Loc,2,FALSE))
&amp; IF( OR( ISNA(Q351), LEN(Q351)=0), "",  "-" &amp; VLOOKUP(Q351,Code2Loc,2,FALSE))
&amp; IF( OR( ISNA(R351), LEN(R351)=0), "",  "-" &amp; VLOOKUP(R351,Code2Loc,2,FALSE))
&amp; IF( OR( ISNA(S351), LEN(S351)=0), "",  "-" &amp; VLOOKUP(S351,Code2Loc,2,FALSE)),"")</f>
        <v/>
      </c>
      <c r="U351" s="56">
        <v>0.71875</v>
      </c>
      <c r="V351" s="57"/>
      <c r="W351" s="57"/>
      <c r="X351" s="57"/>
      <c r="Y351" s="57"/>
      <c r="Z351" s="58" t="str">
        <f>IF(ISBLANK($U351), "", _xlfn.IFNA($U351 + _xlfn.IFNA( VLOOKUP($N351 &amp; IF(ISBLANK($O351),"", "-" &amp; $O351) &amp; IF(ISBLANK($P351),"", "-" &amp; $P351) &amp; IF(ISBLANK($Q351),"", "-" &amp; $Q351) &amp; IF(ISBLANK($R351),"", "-" &amp; $R351) &amp; IF(ISBLANK($S351),"", "-" &amp; $S351),TravelTime,8,FALSE), VLOOKUP($S351 &amp; IF(ISBLANK($R351),"", "-" &amp; $R351) &amp; IF(ISBLANK($Q351),"", "-" &amp; $Q351) &amp; IF(ISBLANK($P351),"", "-" &amp; $P351) &amp; IF(ISBLANK($O351),"", "-" &amp; $O351) &amp; IF(ISBLANK($N351),"", "-" &amp; $N351),TravelTime,8,FALSE)) / 1440, ""))</f>
        <v/>
      </c>
      <c r="AA351" s="59"/>
      <c r="AB351" s="52" t="str">
        <f t="shared" si="36"/>
        <v>GA01U 2262</v>
      </c>
      <c r="AC351" s="59"/>
      <c r="AD351" s="196"/>
      <c r="AE351" s="59"/>
      <c r="AF351" s="59"/>
      <c r="AG351" s="59"/>
      <c r="AH351" s="59"/>
      <c r="AI351" s="59"/>
      <c r="AJ351" s="59"/>
    </row>
    <row r="352" spans="1:36" ht="14.25" customHeight="1">
      <c r="A352" s="51"/>
      <c r="B352" s="51" t="s">
        <v>383</v>
      </c>
      <c r="C352" s="218" t="s">
        <v>605</v>
      </c>
      <c r="D352" s="52" t="s">
        <v>28</v>
      </c>
      <c r="E352" s="228">
        <v>43784</v>
      </c>
      <c r="F352" s="228">
        <v>45610</v>
      </c>
      <c r="G352" s="52" t="s">
        <v>606</v>
      </c>
      <c r="H352" s="52" t="s">
        <v>607</v>
      </c>
      <c r="I352" s="52"/>
      <c r="J352" s="52" t="str">
        <f>IF(ISBLANK(B352),"",VLOOKUP(B352,Permits!$F$2:$O$127,10,FALSE))</f>
        <v>GA01U 2388</v>
      </c>
      <c r="K352" s="53" t="s">
        <v>16</v>
      </c>
      <c r="L352" s="60">
        <v>23</v>
      </c>
      <c r="M352" s="60">
        <v>9</v>
      </c>
      <c r="N352" s="55" t="s">
        <v>608</v>
      </c>
      <c r="O352" s="55"/>
      <c r="P352" s="55"/>
      <c r="Q352" s="55"/>
      <c r="R352" s="55"/>
      <c r="S352" s="55" t="s">
        <v>446</v>
      </c>
      <c r="T352" s="193" t="str">
        <f>_xlfn.IFNA(VLOOKUP(N352,Code2Loc,2,FALSE)
&amp; IF( OR( ISNA(O352), LEN(O352)=0), "",  "-" &amp; VLOOKUP(O352,Code2Loc,2,FALSE))
&amp; IF( OR( ISNA(P352), LEN(P352)=0), "",  "-" &amp; VLOOKUP(P352,Code2Loc,2,FALSE))
&amp; IF( OR( ISNA(Q352), LEN(Q352)=0), "",  "-" &amp; VLOOKUP(Q352,Code2Loc,2,FALSE))
&amp; IF( OR( ISNA(R352), LEN(R352)=0), "",  "-" &amp; VLOOKUP(R352,Code2Loc,2,FALSE))
&amp; IF( OR( ISNA(S352), LEN(S352)=0), "",  "-" &amp; VLOOKUP(S352,Code2Loc,2,FALSE)),"")</f>
        <v/>
      </c>
      <c r="U352" s="56">
        <v>0.26041666666666669</v>
      </c>
      <c r="V352" s="57"/>
      <c r="W352" s="57"/>
      <c r="X352" s="57"/>
      <c r="Y352" s="57"/>
      <c r="Z352" s="58" t="str">
        <f>IF(ISBLANK($U352), "", _xlfn.IFNA($U352 + _xlfn.IFNA( VLOOKUP($N352 &amp; IF(ISBLANK($O352),"", "-" &amp; $O352) &amp; IF(ISBLANK($P352),"", "-" &amp; $P352) &amp; IF(ISBLANK($Q352),"", "-" &amp; $Q352) &amp; IF(ISBLANK($R352),"", "-" &amp; $R352) &amp; IF(ISBLANK($S352),"", "-" &amp; $S352),TravelTime,8,FALSE), VLOOKUP($S352 &amp; IF(ISBLANK($R352),"", "-" &amp; $R352) &amp; IF(ISBLANK($Q352),"", "-" &amp; $Q352) &amp; IF(ISBLANK($P352),"", "-" &amp; $P352) &amp; IF(ISBLANK($O352),"", "-" &amp; $O352) &amp; IF(ISBLANK($N352),"", "-" &amp; $N352),TravelTime,8,FALSE)) / 1440, ""))</f>
        <v/>
      </c>
      <c r="AA352" s="59"/>
      <c r="AB352" s="52" t="str">
        <f>IF(AND(LEN(J352)&lt;&gt;0,LEN(B352)&lt;&gt;0),J352,AB938)</f>
        <v>GA01U 2388</v>
      </c>
      <c r="AC352" s="59"/>
      <c r="AD352" s="196"/>
      <c r="AE352" s="59"/>
      <c r="AF352" s="59"/>
      <c r="AG352" s="59"/>
      <c r="AH352" s="59"/>
      <c r="AI352" s="59"/>
      <c r="AJ352" s="59"/>
    </row>
    <row r="353" spans="1:36" ht="14.25" customHeight="1">
      <c r="A353" s="51"/>
      <c r="B353" s="51"/>
      <c r="C353" s="219"/>
      <c r="D353" s="53"/>
      <c r="E353" s="228"/>
      <c r="F353" s="228"/>
      <c r="G353" s="52"/>
      <c r="H353" s="52"/>
      <c r="I353" s="52"/>
      <c r="J353" s="52"/>
      <c r="K353" s="52"/>
      <c r="L353" s="60"/>
      <c r="M353" s="60"/>
      <c r="N353" s="55" t="s">
        <v>446</v>
      </c>
      <c r="O353" s="55"/>
      <c r="P353" s="55"/>
      <c r="Q353" s="55"/>
      <c r="R353" s="55"/>
      <c r="S353" s="55" t="s">
        <v>608</v>
      </c>
      <c r="T353" s="193" t="str">
        <f>_xlfn.IFNA(VLOOKUP(N353,Code2Loc,2,FALSE)
&amp; IF( OR( ISNA(O353), LEN(O353)=0), "",  "-" &amp; VLOOKUP(O353,Code2Loc,2,FALSE))
&amp; IF( OR( ISNA(P353), LEN(P353)=0), "",  "-" &amp; VLOOKUP(P353,Code2Loc,2,FALSE))
&amp; IF( OR( ISNA(Q353), LEN(Q353)=0), "",  "-" &amp; VLOOKUP(Q353,Code2Loc,2,FALSE))
&amp; IF( OR( ISNA(R353), LEN(R353)=0), "",  "-" &amp; VLOOKUP(R353,Code2Loc,2,FALSE))
&amp; IF( OR( ISNA(S353), LEN(S353)=0), "",  "-" &amp; VLOOKUP(S353,Code2Loc,2,FALSE)),"")</f>
        <v/>
      </c>
      <c r="U353" s="56">
        <v>0.3125</v>
      </c>
      <c r="V353" s="57"/>
      <c r="W353" s="57"/>
      <c r="X353" s="57"/>
      <c r="Y353" s="57"/>
      <c r="Z353" s="58" t="str">
        <f>IF(ISBLANK($U353), "", _xlfn.IFNA($U353 + _xlfn.IFNA( VLOOKUP($N353 &amp; IF(ISBLANK($O353),"", "-" &amp; $O353) &amp; IF(ISBLANK($P353),"", "-" &amp; $P353) &amp; IF(ISBLANK($Q353),"", "-" &amp; $Q353) &amp; IF(ISBLANK($R353),"", "-" &amp; $R353) &amp; IF(ISBLANK($S353),"", "-" &amp; $S353),TravelTime,8,FALSE), VLOOKUP($S353 &amp; IF(ISBLANK($R353),"", "-" &amp; $R353) &amp; IF(ISBLANK($Q353),"", "-" &amp; $Q353) &amp; IF(ISBLANK($P353),"", "-" &amp; $P353) &amp; IF(ISBLANK($O353),"", "-" &amp; $O353) &amp; IF(ISBLANK($N353),"", "-" &amp; $N353),TravelTime,8,FALSE)) / 1440, ""))</f>
        <v/>
      </c>
      <c r="AA353" s="59"/>
      <c r="AB353" s="52" t="str">
        <f t="shared" ref="AB353:AB357" si="37">IF(AND(LEN(J352)&lt;&gt;0,LEN(B352)&lt;&gt;0),J352,AB352)</f>
        <v>GA01U 2388</v>
      </c>
      <c r="AC353" s="59"/>
      <c r="AD353" s="196"/>
      <c r="AE353" s="59"/>
      <c r="AF353" s="59"/>
      <c r="AG353" s="59"/>
      <c r="AH353" s="59"/>
      <c r="AI353" s="59"/>
      <c r="AJ353" s="59"/>
    </row>
    <row r="354" spans="1:36" ht="14.25" customHeight="1">
      <c r="A354" s="51"/>
      <c r="B354" s="51"/>
      <c r="C354" s="219"/>
      <c r="D354" s="53"/>
      <c r="E354" s="228"/>
      <c r="F354" s="228"/>
      <c r="G354" s="52"/>
      <c r="H354" s="52"/>
      <c r="I354" s="52"/>
      <c r="J354" s="52"/>
      <c r="K354" s="52"/>
      <c r="L354" s="60"/>
      <c r="M354" s="60"/>
      <c r="N354" s="55" t="s">
        <v>608</v>
      </c>
      <c r="O354" s="55"/>
      <c r="P354" s="55"/>
      <c r="Q354" s="55"/>
      <c r="R354" s="55"/>
      <c r="S354" s="55" t="s">
        <v>459</v>
      </c>
      <c r="T354" s="193" t="str">
        <f>_xlfn.IFNA(VLOOKUP(N354,Code2Loc,2,FALSE)
&amp; IF( OR( ISNA(O354), LEN(O354)=0), "",  "-" &amp; VLOOKUP(O354,Code2Loc,2,FALSE))
&amp; IF( OR( ISNA(P354), LEN(P354)=0), "",  "-" &amp; VLOOKUP(P354,Code2Loc,2,FALSE))
&amp; IF( OR( ISNA(Q354), LEN(Q354)=0), "",  "-" &amp; VLOOKUP(Q354,Code2Loc,2,FALSE))
&amp; IF( OR( ISNA(R354), LEN(R354)=0), "",  "-" &amp; VLOOKUP(R354,Code2Loc,2,FALSE))
&amp; IF( OR( ISNA(S354), LEN(S354)=0), "",  "-" &amp; VLOOKUP(S354,Code2Loc,2,FALSE)),"")</f>
        <v/>
      </c>
      <c r="U354" s="56">
        <v>0.375</v>
      </c>
      <c r="V354" s="57"/>
      <c r="W354" s="57"/>
      <c r="X354" s="57"/>
      <c r="Y354" s="57"/>
      <c r="Z354" s="58" t="str">
        <f>IF(ISBLANK($U354), "", _xlfn.IFNA($U354 + _xlfn.IFNA( VLOOKUP($N354 &amp; IF(ISBLANK($O354),"", "-" &amp; $O354) &amp; IF(ISBLANK($P354),"", "-" &amp; $P354) &amp; IF(ISBLANK($Q354),"", "-" &amp; $Q354) &amp; IF(ISBLANK($R354),"", "-" &amp; $R354) &amp; IF(ISBLANK($S354),"", "-" &amp; $S354),TravelTime,8,FALSE), VLOOKUP($S354 &amp; IF(ISBLANK($R354),"", "-" &amp; $R354) &amp; IF(ISBLANK($Q354),"", "-" &amp; $Q354) &amp; IF(ISBLANK($P354),"", "-" &amp; $P354) &amp; IF(ISBLANK($O354),"", "-" &amp; $O354) &amp; IF(ISBLANK($N354),"", "-" &amp; $N354),TravelTime,8,FALSE)) / 1440, ""))</f>
        <v/>
      </c>
      <c r="AA354" s="59"/>
      <c r="AB354" s="52" t="str">
        <f t="shared" si="37"/>
        <v>GA01U 2388</v>
      </c>
      <c r="AC354" s="59"/>
      <c r="AD354" s="196"/>
      <c r="AE354" s="59"/>
      <c r="AF354" s="59"/>
      <c r="AG354" s="59"/>
      <c r="AH354" s="59"/>
      <c r="AI354" s="59"/>
      <c r="AJ354" s="59"/>
    </row>
    <row r="355" spans="1:36" ht="14.25" customHeight="1">
      <c r="A355" s="51"/>
      <c r="B355" s="51"/>
      <c r="C355" s="219"/>
      <c r="D355" s="53"/>
      <c r="E355" s="228"/>
      <c r="F355" s="228"/>
      <c r="G355" s="52"/>
      <c r="H355" s="52"/>
      <c r="I355" s="52"/>
      <c r="J355" s="52"/>
      <c r="K355" s="52"/>
      <c r="L355" s="60"/>
      <c r="M355" s="60"/>
      <c r="N355" s="55" t="s">
        <v>459</v>
      </c>
      <c r="O355" s="55"/>
      <c r="P355" s="55"/>
      <c r="Q355" s="55"/>
      <c r="R355" s="55"/>
      <c r="S355" s="55" t="s">
        <v>608</v>
      </c>
      <c r="T355" s="193" t="str">
        <f>_xlfn.IFNA(VLOOKUP(N355,Code2Loc,2,FALSE)
&amp; IF( OR( ISNA(O355), LEN(O355)=0), "",  "-" &amp; VLOOKUP(O355,Code2Loc,2,FALSE))
&amp; IF( OR( ISNA(P355), LEN(P355)=0), "",  "-" &amp; VLOOKUP(P355,Code2Loc,2,FALSE))
&amp; IF( OR( ISNA(Q355), LEN(Q355)=0), "",  "-" &amp; VLOOKUP(Q355,Code2Loc,2,FALSE))
&amp; IF( OR( ISNA(R355), LEN(R355)=0), "",  "-" &amp; VLOOKUP(R355,Code2Loc,2,FALSE))
&amp; IF( OR( ISNA(S355), LEN(S355)=0), "",  "-" &amp; VLOOKUP(S355,Code2Loc,2,FALSE)),"")</f>
        <v/>
      </c>
      <c r="U355" s="56">
        <v>0.51388888888888895</v>
      </c>
      <c r="V355" s="57"/>
      <c r="W355" s="57"/>
      <c r="X355" s="57"/>
      <c r="Y355" s="57"/>
      <c r="Z355" s="58" t="str">
        <f>IF(ISBLANK($U355), "", _xlfn.IFNA($U355 + _xlfn.IFNA( VLOOKUP($N355 &amp; IF(ISBLANK($O355),"", "-" &amp; $O355) &amp; IF(ISBLANK($P355),"", "-" &amp; $P355) &amp; IF(ISBLANK($Q355),"", "-" &amp; $Q355) &amp; IF(ISBLANK($R355),"", "-" &amp; $R355) &amp; IF(ISBLANK($S355),"", "-" &amp; $S355),TravelTime,8,FALSE), VLOOKUP($S355 &amp; IF(ISBLANK($R355),"", "-" &amp; $R355) &amp; IF(ISBLANK($Q355),"", "-" &amp; $Q355) &amp; IF(ISBLANK($P355),"", "-" &amp; $P355) &amp; IF(ISBLANK($O355),"", "-" &amp; $O355) &amp; IF(ISBLANK($N355),"", "-" &amp; $N355),TravelTime,8,FALSE)) / 1440, ""))</f>
        <v/>
      </c>
      <c r="AA355" s="59"/>
      <c r="AB355" s="52" t="str">
        <f t="shared" si="37"/>
        <v>GA01U 2388</v>
      </c>
      <c r="AC355" s="59"/>
      <c r="AD355" s="196"/>
      <c r="AE355" s="59"/>
      <c r="AF355" s="59"/>
      <c r="AG355" s="59"/>
      <c r="AH355" s="59"/>
      <c r="AI355" s="59"/>
      <c r="AJ355" s="59"/>
    </row>
    <row r="356" spans="1:36" ht="14.25" customHeight="1">
      <c r="A356" s="51"/>
      <c r="B356" s="51"/>
      <c r="C356" s="219"/>
      <c r="D356" s="53"/>
      <c r="E356" s="228"/>
      <c r="F356" s="228"/>
      <c r="G356" s="52"/>
      <c r="H356" s="52"/>
      <c r="I356" s="52"/>
      <c r="J356" s="52"/>
      <c r="K356" s="52"/>
      <c r="L356" s="60"/>
      <c r="M356" s="60"/>
      <c r="N356" s="55" t="s">
        <v>608</v>
      </c>
      <c r="O356" s="55"/>
      <c r="P356" s="55"/>
      <c r="Q356" s="55"/>
      <c r="R356" s="55"/>
      <c r="S356" s="55" t="s">
        <v>459</v>
      </c>
      <c r="T356" s="193" t="str">
        <f>_xlfn.IFNA(VLOOKUP(N356,Code2Loc,2,FALSE)
&amp; IF( OR( ISNA(O356), LEN(O356)=0), "",  "-" &amp; VLOOKUP(O356,Code2Loc,2,FALSE))
&amp; IF( OR( ISNA(P356), LEN(P356)=0), "",  "-" &amp; VLOOKUP(P356,Code2Loc,2,FALSE))
&amp; IF( OR( ISNA(Q356), LEN(Q356)=0), "",  "-" &amp; VLOOKUP(Q356,Code2Loc,2,FALSE))
&amp; IF( OR( ISNA(R356), LEN(R356)=0), "",  "-" &amp; VLOOKUP(R356,Code2Loc,2,FALSE))
&amp; IF( OR( ISNA(S356), LEN(S356)=0), "",  "-" &amp; VLOOKUP(S356,Code2Loc,2,FALSE)),"")</f>
        <v/>
      </c>
      <c r="U356" s="56">
        <v>0.63541666666666663</v>
      </c>
      <c r="V356" s="57"/>
      <c r="W356" s="57"/>
      <c r="X356" s="57"/>
      <c r="Y356" s="57"/>
      <c r="Z356" s="58" t="str">
        <f>IF(ISBLANK($U356), "", _xlfn.IFNA($U356 + _xlfn.IFNA( VLOOKUP($N356 &amp; IF(ISBLANK($O356),"", "-" &amp; $O356) &amp; IF(ISBLANK($P356),"", "-" &amp; $P356) &amp; IF(ISBLANK($Q356),"", "-" &amp; $Q356) &amp; IF(ISBLANK($R356),"", "-" &amp; $R356) &amp; IF(ISBLANK($S356),"", "-" &amp; $S356),TravelTime,8,FALSE), VLOOKUP($S356 &amp; IF(ISBLANK($R356),"", "-" &amp; $R356) &amp; IF(ISBLANK($Q356),"", "-" &amp; $Q356) &amp; IF(ISBLANK($P356),"", "-" &amp; $P356) &amp; IF(ISBLANK($O356),"", "-" &amp; $O356) &amp; IF(ISBLANK($N356),"", "-" &amp; $N356),TravelTime,8,FALSE)) / 1440, ""))</f>
        <v/>
      </c>
      <c r="AA356" s="59"/>
      <c r="AB356" s="52" t="str">
        <f t="shared" si="37"/>
        <v>GA01U 2388</v>
      </c>
      <c r="AC356" s="59"/>
      <c r="AD356" s="196"/>
      <c r="AE356" s="59"/>
      <c r="AF356" s="59"/>
      <c r="AG356" s="59"/>
      <c r="AH356" s="59"/>
      <c r="AI356" s="59"/>
      <c r="AJ356" s="59"/>
    </row>
    <row r="357" spans="1:36" ht="14.25" customHeight="1">
      <c r="A357" s="51"/>
      <c r="B357" s="51"/>
      <c r="C357" s="219"/>
      <c r="D357" s="53"/>
      <c r="E357" s="228"/>
      <c r="F357" s="228"/>
      <c r="G357" s="52"/>
      <c r="H357" s="52"/>
      <c r="I357" s="52"/>
      <c r="J357" s="52"/>
      <c r="K357" s="52"/>
      <c r="L357" s="60"/>
      <c r="M357" s="60"/>
      <c r="N357" s="55" t="s">
        <v>459</v>
      </c>
      <c r="O357" s="55"/>
      <c r="P357" s="55"/>
      <c r="Q357" s="55"/>
      <c r="R357" s="55"/>
      <c r="S357" s="55" t="s">
        <v>608</v>
      </c>
      <c r="T357" s="193" t="str">
        <f>_xlfn.IFNA(VLOOKUP(N357,Code2Loc,2,FALSE)
&amp; IF( OR( ISNA(O357), LEN(O357)=0), "",  "-" &amp; VLOOKUP(O357,Code2Loc,2,FALSE))
&amp; IF( OR( ISNA(P357), LEN(P357)=0), "",  "-" &amp; VLOOKUP(P357,Code2Loc,2,FALSE))
&amp; IF( OR( ISNA(Q357), LEN(Q357)=0), "",  "-" &amp; VLOOKUP(Q357,Code2Loc,2,FALSE))
&amp; IF( OR( ISNA(R357), LEN(R357)=0), "",  "-" &amp; VLOOKUP(R357,Code2Loc,2,FALSE))
&amp; IF( OR( ISNA(S357), LEN(S357)=0), "",  "-" &amp; VLOOKUP(S357,Code2Loc,2,FALSE)),"")</f>
        <v/>
      </c>
      <c r="U357" s="56">
        <v>0.75694444444444453</v>
      </c>
      <c r="V357" s="57"/>
      <c r="W357" s="57"/>
      <c r="X357" s="57"/>
      <c r="Y357" s="57"/>
      <c r="Z357" s="58" t="str">
        <f>IF(ISBLANK($U357), "", _xlfn.IFNA($U357 + _xlfn.IFNA( VLOOKUP($N357 &amp; IF(ISBLANK($O357),"", "-" &amp; $O357) &amp; IF(ISBLANK($P357),"", "-" &amp; $P357) &amp; IF(ISBLANK($Q357),"", "-" &amp; $Q357) &amp; IF(ISBLANK($R357),"", "-" &amp; $R357) &amp; IF(ISBLANK($S357),"", "-" &amp; $S357),TravelTime,8,FALSE), VLOOKUP($S357 &amp; IF(ISBLANK($R357),"", "-" &amp; $R357) &amp; IF(ISBLANK($Q357),"", "-" &amp; $Q357) &amp; IF(ISBLANK($P357),"", "-" &amp; $P357) &amp; IF(ISBLANK($O357),"", "-" &amp; $O357) &amp; IF(ISBLANK($N357),"", "-" &amp; $N357),TravelTime,8,FALSE)) / 1440, ""))</f>
        <v/>
      </c>
      <c r="AA357" s="59"/>
      <c r="AB357" s="52" t="str">
        <f t="shared" si="37"/>
        <v>GA01U 2388</v>
      </c>
      <c r="AC357" s="59"/>
      <c r="AD357" s="196"/>
      <c r="AE357" s="59"/>
      <c r="AF357" s="59"/>
      <c r="AG357" s="59"/>
      <c r="AH357" s="59"/>
      <c r="AI357" s="59"/>
      <c r="AJ357" s="59"/>
    </row>
    <row r="358" spans="1:36" ht="14.25" customHeight="1">
      <c r="A358" s="51"/>
      <c r="B358" s="51" t="s">
        <v>276</v>
      </c>
      <c r="C358" s="218" t="s">
        <v>609</v>
      </c>
      <c r="D358" s="52" t="s">
        <v>28</v>
      </c>
      <c r="E358" s="228">
        <v>42580</v>
      </c>
      <c r="F358" s="228">
        <v>44405</v>
      </c>
      <c r="G358" s="52" t="s">
        <v>610</v>
      </c>
      <c r="H358" s="52" t="s">
        <v>611</v>
      </c>
      <c r="I358" s="52"/>
      <c r="J358" s="52" t="str">
        <f>IF(ISBLANK(B358),"",VLOOKUP(B358,Permits!$F$2:$O$127,10,FALSE))</f>
        <v>GA01U 4264</v>
      </c>
      <c r="K358" s="53" t="s">
        <v>16</v>
      </c>
      <c r="L358" s="60">
        <v>23</v>
      </c>
      <c r="M358" s="60">
        <v>9</v>
      </c>
      <c r="N358" s="55" t="s">
        <v>584</v>
      </c>
      <c r="O358" s="55"/>
      <c r="P358" s="55"/>
      <c r="Q358" s="55"/>
      <c r="R358" s="55"/>
      <c r="S358" s="55" t="s">
        <v>513</v>
      </c>
      <c r="T358" s="193" t="str">
        <f>_xlfn.IFNA(VLOOKUP(N358,Code2Loc,2,FALSE)
&amp; IF( OR( ISNA(O358), LEN(O358)=0), "",  "-" &amp; VLOOKUP(O358,Code2Loc,2,FALSE))
&amp; IF( OR( ISNA(P358), LEN(P358)=0), "",  "-" &amp; VLOOKUP(P358,Code2Loc,2,FALSE))
&amp; IF( OR( ISNA(Q358), LEN(Q358)=0), "",  "-" &amp; VLOOKUP(Q358,Code2Loc,2,FALSE))
&amp; IF( OR( ISNA(R358), LEN(R358)=0), "",  "-" &amp; VLOOKUP(R358,Code2Loc,2,FALSE))
&amp; IF( OR( ISNA(S358), LEN(S358)=0), "",  "-" &amp; VLOOKUP(S358,Code2Loc,2,FALSE)),"")</f>
        <v/>
      </c>
      <c r="U358" s="56">
        <v>0.25347222222222221</v>
      </c>
      <c r="V358" s="57"/>
      <c r="W358" s="57"/>
      <c r="X358" s="57"/>
      <c r="Y358" s="57"/>
      <c r="Z358" s="58" t="str">
        <f>IF(ISBLANK($U358), "", _xlfn.IFNA($U358 + _xlfn.IFNA( VLOOKUP($N358 &amp; IF(ISBLANK($O358),"", "-" &amp; $O358) &amp; IF(ISBLANK($P358),"", "-" &amp; $P358) &amp; IF(ISBLANK($Q358),"", "-" &amp; $Q358) &amp; IF(ISBLANK($R358),"", "-" &amp; $R358) &amp; IF(ISBLANK($S358),"", "-" &amp; $S358),TravelTime,8,FALSE), VLOOKUP($S358 &amp; IF(ISBLANK($R358),"", "-" &amp; $R358) &amp; IF(ISBLANK($Q358),"", "-" &amp; $Q358) &amp; IF(ISBLANK($P358),"", "-" &amp; $P358) &amp; IF(ISBLANK($O358),"", "-" &amp; $O358) &amp; IF(ISBLANK($N358),"", "-" &amp; $N358),TravelTime,8,FALSE)) / 1440, ""))</f>
        <v/>
      </c>
      <c r="AA358" s="59"/>
      <c r="AB358" s="52" t="str">
        <f>IF(AND(LEN(J358)&lt;&gt;0,LEN(B358)&lt;&gt;0),J358,#REF!)</f>
        <v>GA01U 4264</v>
      </c>
      <c r="AC358" s="59"/>
      <c r="AD358" s="196"/>
      <c r="AE358" s="59"/>
      <c r="AF358" s="59"/>
      <c r="AG358" s="59"/>
      <c r="AH358" s="59"/>
      <c r="AI358" s="59"/>
      <c r="AJ358" s="59"/>
    </row>
    <row r="359" spans="1:36" ht="14.25" customHeight="1">
      <c r="A359" s="51"/>
      <c r="B359" s="51"/>
      <c r="C359" s="219"/>
      <c r="D359" s="53"/>
      <c r="E359" s="228"/>
      <c r="F359" s="228"/>
      <c r="G359" s="52"/>
      <c r="H359" s="52"/>
      <c r="I359" s="52"/>
      <c r="J359" s="52"/>
      <c r="K359" s="52"/>
      <c r="L359" s="60"/>
      <c r="M359" s="60"/>
      <c r="N359" s="55" t="s">
        <v>513</v>
      </c>
      <c r="O359" s="55"/>
      <c r="P359" s="55"/>
      <c r="Q359" s="55"/>
      <c r="R359" s="55"/>
      <c r="S359" s="55" t="s">
        <v>580</v>
      </c>
      <c r="T359" s="193" t="str">
        <f>_xlfn.IFNA(VLOOKUP(N359,Code2Loc,2,FALSE)
&amp; IF( OR( ISNA(O359), LEN(O359)=0), "",  "-" &amp; VLOOKUP(O359,Code2Loc,2,FALSE))
&amp; IF( OR( ISNA(P359), LEN(P359)=0), "",  "-" &amp; VLOOKUP(P359,Code2Loc,2,FALSE))
&amp; IF( OR( ISNA(Q359), LEN(Q359)=0), "",  "-" &amp; VLOOKUP(Q359,Code2Loc,2,FALSE))
&amp; IF( OR( ISNA(R359), LEN(R359)=0), "",  "-" &amp; VLOOKUP(R359,Code2Loc,2,FALSE))
&amp; IF( OR( ISNA(S359), LEN(S359)=0), "",  "-" &amp; VLOOKUP(S359,Code2Loc,2,FALSE)),"")</f>
        <v/>
      </c>
      <c r="U359" s="56">
        <v>0.2951388888888889</v>
      </c>
      <c r="V359" s="57"/>
      <c r="W359" s="57"/>
      <c r="X359" s="57"/>
      <c r="Y359" s="57"/>
      <c r="Z359" s="58" t="str">
        <f>IF(ISBLANK($U359), "", _xlfn.IFNA($U359 + _xlfn.IFNA( VLOOKUP($N359 &amp; IF(ISBLANK($O359),"", "-" &amp; $O359) &amp; IF(ISBLANK($P359),"", "-" &amp; $P359) &amp; IF(ISBLANK($Q359),"", "-" &amp; $Q359) &amp; IF(ISBLANK($R359),"", "-" &amp; $R359) &amp; IF(ISBLANK($S359),"", "-" &amp; $S359),TravelTime,8,FALSE), VLOOKUP($S359 &amp; IF(ISBLANK($R359),"", "-" &amp; $R359) &amp; IF(ISBLANK($Q359),"", "-" &amp; $Q359) &amp; IF(ISBLANK($P359),"", "-" &amp; $P359) &amp; IF(ISBLANK($O359),"", "-" &amp; $O359) &amp; IF(ISBLANK($N359),"", "-" &amp; $N359),TravelTime,8,FALSE)) / 1440, ""))</f>
        <v/>
      </c>
      <c r="AA359" s="59"/>
      <c r="AB359" s="52" t="str">
        <f t="shared" ref="AB359:AB367" si="38">IF(AND(LEN(J359)&lt;&gt;0,LEN(B359)&lt;&gt;0),J359,AB358)</f>
        <v>GA01U 4264</v>
      </c>
      <c r="AC359" s="59"/>
      <c r="AD359" s="196"/>
      <c r="AE359" s="59"/>
      <c r="AF359" s="59"/>
      <c r="AG359" s="59"/>
      <c r="AH359" s="59"/>
      <c r="AI359" s="59"/>
      <c r="AJ359" s="59"/>
    </row>
    <row r="360" spans="1:36" ht="14.25" customHeight="1">
      <c r="A360" s="51"/>
      <c r="B360" s="51"/>
      <c r="C360" s="219"/>
      <c r="D360" s="53"/>
      <c r="E360" s="228"/>
      <c r="F360" s="228"/>
      <c r="G360" s="52"/>
      <c r="H360" s="52"/>
      <c r="I360" s="52"/>
      <c r="J360" s="52"/>
      <c r="K360" s="52"/>
      <c r="L360" s="60"/>
      <c r="M360" s="60"/>
      <c r="N360" s="55" t="s">
        <v>580</v>
      </c>
      <c r="O360" s="55"/>
      <c r="P360" s="55"/>
      <c r="Q360" s="55"/>
      <c r="R360" s="55"/>
      <c r="S360" s="55" t="s">
        <v>513</v>
      </c>
      <c r="T360" s="193" t="str">
        <f>_xlfn.IFNA(VLOOKUP(N360,Code2Loc,2,FALSE)
&amp; IF( OR( ISNA(O360), LEN(O360)=0), "",  "-" &amp; VLOOKUP(O360,Code2Loc,2,FALSE))
&amp; IF( OR( ISNA(P360), LEN(P360)=0), "",  "-" &amp; VLOOKUP(P360,Code2Loc,2,FALSE))
&amp; IF( OR( ISNA(Q360), LEN(Q360)=0), "",  "-" &amp; VLOOKUP(Q360,Code2Loc,2,FALSE))
&amp; IF( OR( ISNA(R360), LEN(R360)=0), "",  "-" &amp; VLOOKUP(R360,Code2Loc,2,FALSE))
&amp; IF( OR( ISNA(S360), LEN(S360)=0), "",  "-" &amp; VLOOKUP(S360,Code2Loc,2,FALSE)),"")</f>
        <v/>
      </c>
      <c r="U360" s="56">
        <v>0.31944444444444442</v>
      </c>
      <c r="V360" s="57"/>
      <c r="W360" s="57"/>
      <c r="X360" s="57"/>
      <c r="Y360" s="57"/>
      <c r="Z360" s="58" t="str">
        <f>IF(ISBLANK($U360), "", _xlfn.IFNA($U360 + _xlfn.IFNA( VLOOKUP($N360 &amp; IF(ISBLANK($O360),"", "-" &amp; $O360) &amp; IF(ISBLANK($P360),"", "-" &amp; $P360) &amp; IF(ISBLANK($Q360),"", "-" &amp; $Q360) &amp; IF(ISBLANK($R360),"", "-" &amp; $R360) &amp; IF(ISBLANK($S360),"", "-" &amp; $S360),TravelTime,8,FALSE), VLOOKUP($S360 &amp; IF(ISBLANK($R360),"", "-" &amp; $R360) &amp; IF(ISBLANK($Q360),"", "-" &amp; $Q360) &amp; IF(ISBLANK($P360),"", "-" &amp; $P360) &amp; IF(ISBLANK($O360),"", "-" &amp; $O360) &amp; IF(ISBLANK($N360),"", "-" &amp; $N360),TravelTime,8,FALSE)) / 1440, ""))</f>
        <v/>
      </c>
      <c r="AA360" s="59"/>
      <c r="AB360" s="52" t="str">
        <f t="shared" si="38"/>
        <v>GA01U 4264</v>
      </c>
      <c r="AC360" s="59"/>
      <c r="AD360" s="196"/>
      <c r="AE360" s="59"/>
      <c r="AF360" s="59"/>
      <c r="AG360" s="59"/>
      <c r="AH360" s="59"/>
      <c r="AI360" s="59"/>
      <c r="AJ360" s="59"/>
    </row>
    <row r="361" spans="1:36" ht="14.25" customHeight="1">
      <c r="A361" s="51"/>
      <c r="B361" s="51"/>
      <c r="C361" s="219"/>
      <c r="D361" s="53"/>
      <c r="E361" s="228"/>
      <c r="F361" s="228"/>
      <c r="G361" s="52"/>
      <c r="H361" s="52"/>
      <c r="I361" s="52"/>
      <c r="J361" s="52"/>
      <c r="K361" s="52"/>
      <c r="L361" s="60"/>
      <c r="M361" s="60"/>
      <c r="N361" s="55" t="s">
        <v>513</v>
      </c>
      <c r="O361" s="55"/>
      <c r="P361" s="55"/>
      <c r="Q361" s="55"/>
      <c r="R361" s="55"/>
      <c r="S361" s="55" t="s">
        <v>612</v>
      </c>
      <c r="T361" s="193" t="str">
        <f>_xlfn.IFNA(VLOOKUP(N361,Code2Loc,2,FALSE)
&amp; IF( OR( ISNA(O361), LEN(O361)=0), "",  "-" &amp; VLOOKUP(O361,Code2Loc,2,FALSE))
&amp; IF( OR( ISNA(P361), LEN(P361)=0), "",  "-" &amp; VLOOKUP(P361,Code2Loc,2,FALSE))
&amp; IF( OR( ISNA(Q361), LEN(Q361)=0), "",  "-" &amp; VLOOKUP(Q361,Code2Loc,2,FALSE))
&amp; IF( OR( ISNA(R361), LEN(R361)=0), "",  "-" &amp; VLOOKUP(R361,Code2Loc,2,FALSE))
&amp; IF( OR( ISNA(S361), LEN(S361)=0), "",  "-" &amp; VLOOKUP(S361,Code2Loc,2,FALSE)),"")</f>
        <v/>
      </c>
      <c r="U361" s="56">
        <v>0.37847222222222221</v>
      </c>
      <c r="V361" s="57"/>
      <c r="W361" s="57"/>
      <c r="X361" s="57"/>
      <c r="Y361" s="57"/>
      <c r="Z361" s="58" t="str">
        <f>IF(ISBLANK($U361), "", _xlfn.IFNA($U361 + _xlfn.IFNA( VLOOKUP($N361 &amp; IF(ISBLANK($O361),"", "-" &amp; $O361) &amp; IF(ISBLANK($P361),"", "-" &amp; $P361) &amp; IF(ISBLANK($Q361),"", "-" &amp; $Q361) &amp; IF(ISBLANK($R361),"", "-" &amp; $R361) &amp; IF(ISBLANK($S361),"", "-" &amp; $S361),TravelTime,8,FALSE), VLOOKUP($S361 &amp; IF(ISBLANK($R361),"", "-" &amp; $R361) &amp; IF(ISBLANK($Q361),"", "-" &amp; $Q361) &amp; IF(ISBLANK($P361),"", "-" &amp; $P361) &amp; IF(ISBLANK($O361),"", "-" &amp; $O361) &amp; IF(ISBLANK($N361),"", "-" &amp; $N361),TravelTime,8,FALSE)) / 1440, ""))</f>
        <v/>
      </c>
      <c r="AA361" s="59"/>
      <c r="AB361" s="52" t="str">
        <f t="shared" si="38"/>
        <v>GA01U 4264</v>
      </c>
      <c r="AC361" s="59"/>
      <c r="AD361" s="196"/>
      <c r="AE361" s="59"/>
      <c r="AF361" s="59"/>
      <c r="AG361" s="59"/>
      <c r="AH361" s="59"/>
      <c r="AI361" s="59"/>
      <c r="AJ361" s="59"/>
    </row>
    <row r="362" spans="1:36" ht="14.25" customHeight="1">
      <c r="A362" s="51"/>
      <c r="B362" s="51"/>
      <c r="C362" s="219"/>
      <c r="D362" s="53"/>
      <c r="E362" s="228"/>
      <c r="F362" s="228"/>
      <c r="G362" s="52"/>
      <c r="H362" s="52"/>
      <c r="I362" s="52"/>
      <c r="J362" s="52"/>
      <c r="K362" s="52"/>
      <c r="L362" s="60"/>
      <c r="M362" s="60"/>
      <c r="N362" s="55" t="s">
        <v>612</v>
      </c>
      <c r="O362" s="55"/>
      <c r="P362" s="55"/>
      <c r="Q362" s="55"/>
      <c r="R362" s="55"/>
      <c r="S362" s="55" t="s">
        <v>513</v>
      </c>
      <c r="T362" s="193" t="str">
        <f>_xlfn.IFNA(VLOOKUP(N362,Code2Loc,2,FALSE)
&amp; IF( OR( ISNA(O362), LEN(O362)=0), "",  "-" &amp; VLOOKUP(O362,Code2Loc,2,FALSE))
&amp; IF( OR( ISNA(P362), LEN(P362)=0), "",  "-" &amp; VLOOKUP(P362,Code2Loc,2,FALSE))
&amp; IF( OR( ISNA(Q362), LEN(Q362)=0), "",  "-" &amp; VLOOKUP(Q362,Code2Loc,2,FALSE))
&amp; IF( OR( ISNA(R362), LEN(R362)=0), "",  "-" &amp; VLOOKUP(R362,Code2Loc,2,FALSE))
&amp; IF( OR( ISNA(S362), LEN(S362)=0), "",  "-" &amp; VLOOKUP(S362,Code2Loc,2,FALSE)),"")</f>
        <v/>
      </c>
      <c r="U362" s="56">
        <v>0.40625</v>
      </c>
      <c r="V362" s="57"/>
      <c r="W362" s="57"/>
      <c r="X362" s="57"/>
      <c r="Y362" s="57"/>
      <c r="Z362" s="58" t="str">
        <f>IF(ISBLANK($U362), "", _xlfn.IFNA($U362 + _xlfn.IFNA( VLOOKUP($N362 &amp; IF(ISBLANK($O362),"", "-" &amp; $O362) &amp; IF(ISBLANK($P362),"", "-" &amp; $P362) &amp; IF(ISBLANK($Q362),"", "-" &amp; $Q362) &amp; IF(ISBLANK($R362),"", "-" &amp; $R362) &amp; IF(ISBLANK($S362),"", "-" &amp; $S362),TravelTime,8,FALSE), VLOOKUP($S362 &amp; IF(ISBLANK($R362),"", "-" &amp; $R362) &amp; IF(ISBLANK($Q362),"", "-" &amp; $Q362) &amp; IF(ISBLANK($P362),"", "-" &amp; $P362) &amp; IF(ISBLANK($O362),"", "-" &amp; $O362) &amp; IF(ISBLANK($N362),"", "-" &amp; $N362),TravelTime,8,FALSE)) / 1440, ""))</f>
        <v/>
      </c>
      <c r="AA362" s="59"/>
      <c r="AB362" s="52" t="str">
        <f t="shared" si="38"/>
        <v>GA01U 4264</v>
      </c>
      <c r="AC362" s="59"/>
      <c r="AD362" s="196"/>
      <c r="AE362" s="59"/>
      <c r="AF362" s="59"/>
      <c r="AG362" s="59"/>
      <c r="AH362" s="59"/>
      <c r="AI362" s="59"/>
      <c r="AJ362" s="59"/>
    </row>
    <row r="363" spans="1:36" ht="14.25" customHeight="1">
      <c r="A363" s="51"/>
      <c r="B363" s="51"/>
      <c r="C363" s="219"/>
      <c r="D363" s="53"/>
      <c r="E363" s="228"/>
      <c r="F363" s="228"/>
      <c r="G363" s="52"/>
      <c r="H363" s="52"/>
      <c r="I363" s="52"/>
      <c r="J363" s="52"/>
      <c r="K363" s="52"/>
      <c r="L363" s="60"/>
      <c r="M363" s="60"/>
      <c r="N363" s="55" t="s">
        <v>513</v>
      </c>
      <c r="O363" s="55"/>
      <c r="P363" s="55"/>
      <c r="Q363" s="55"/>
      <c r="R363" s="55"/>
      <c r="S363" s="55" t="s">
        <v>612</v>
      </c>
      <c r="T363" s="193" t="str">
        <f>_xlfn.IFNA(VLOOKUP(N363,Code2Loc,2,FALSE)
&amp; IF( OR( ISNA(O363), LEN(O363)=0), "",  "-" &amp; VLOOKUP(O363,Code2Loc,2,FALSE))
&amp; IF( OR( ISNA(P363), LEN(P363)=0), "",  "-" &amp; VLOOKUP(P363,Code2Loc,2,FALSE))
&amp; IF( OR( ISNA(Q363), LEN(Q363)=0), "",  "-" &amp; VLOOKUP(Q363,Code2Loc,2,FALSE))
&amp; IF( OR( ISNA(R363), LEN(R363)=0), "",  "-" &amp; VLOOKUP(R363,Code2Loc,2,FALSE))
&amp; IF( OR( ISNA(S363), LEN(S363)=0), "",  "-" &amp; VLOOKUP(S363,Code2Loc,2,FALSE)),"")</f>
        <v/>
      </c>
      <c r="U363" s="56">
        <v>0.52430555555555558</v>
      </c>
      <c r="V363" s="57"/>
      <c r="W363" s="57"/>
      <c r="X363" s="57"/>
      <c r="Y363" s="57"/>
      <c r="Z363" s="58" t="str">
        <f>IF(ISBLANK($U363), "", _xlfn.IFNA($U363 + _xlfn.IFNA( VLOOKUP($N363 &amp; IF(ISBLANK($O363),"", "-" &amp; $O363) &amp; IF(ISBLANK($P363),"", "-" &amp; $P363) &amp; IF(ISBLANK($Q363),"", "-" &amp; $Q363) &amp; IF(ISBLANK($R363),"", "-" &amp; $R363) &amp; IF(ISBLANK($S363),"", "-" &amp; $S363),TravelTime,8,FALSE), VLOOKUP($S363 &amp; IF(ISBLANK($R363),"", "-" &amp; $R363) &amp; IF(ISBLANK($Q363),"", "-" &amp; $Q363) &amp; IF(ISBLANK($P363),"", "-" &amp; $P363) &amp; IF(ISBLANK($O363),"", "-" &amp; $O363) &amp; IF(ISBLANK($N363),"", "-" &amp; $N363),TravelTime,8,FALSE)) / 1440, ""))</f>
        <v/>
      </c>
      <c r="AA363" s="59"/>
      <c r="AB363" s="52" t="str">
        <f t="shared" si="38"/>
        <v>GA01U 4264</v>
      </c>
      <c r="AC363" s="59"/>
      <c r="AD363" s="196"/>
      <c r="AE363" s="59"/>
      <c r="AF363" s="59"/>
      <c r="AG363" s="59"/>
      <c r="AH363" s="59"/>
      <c r="AI363" s="59"/>
      <c r="AJ363" s="59"/>
    </row>
    <row r="364" spans="1:36" ht="14.25" customHeight="1">
      <c r="A364" s="51"/>
      <c r="B364" s="51"/>
      <c r="C364" s="219"/>
      <c r="D364" s="53"/>
      <c r="E364" s="228"/>
      <c r="F364" s="228"/>
      <c r="G364" s="52"/>
      <c r="H364" s="52"/>
      <c r="I364" s="52"/>
      <c r="J364" s="52"/>
      <c r="K364" s="52"/>
      <c r="L364" s="60"/>
      <c r="M364" s="60"/>
      <c r="N364" s="55" t="s">
        <v>612</v>
      </c>
      <c r="O364" s="55"/>
      <c r="P364" s="55"/>
      <c r="Q364" s="55"/>
      <c r="R364" s="55"/>
      <c r="S364" s="55" t="s">
        <v>513</v>
      </c>
      <c r="T364" s="193" t="str">
        <f>_xlfn.IFNA(VLOOKUP(N364,Code2Loc,2,FALSE)
&amp; IF( OR( ISNA(O364), LEN(O364)=0), "",  "-" &amp; VLOOKUP(O364,Code2Loc,2,FALSE))
&amp; IF( OR( ISNA(P364), LEN(P364)=0), "",  "-" &amp; VLOOKUP(P364,Code2Loc,2,FALSE))
&amp; IF( OR( ISNA(Q364), LEN(Q364)=0), "",  "-" &amp; VLOOKUP(Q364,Code2Loc,2,FALSE))
&amp; IF( OR( ISNA(R364), LEN(R364)=0), "",  "-" &amp; VLOOKUP(R364,Code2Loc,2,FALSE))
&amp; IF( OR( ISNA(S364), LEN(S364)=0), "",  "-" &amp; VLOOKUP(S364,Code2Loc,2,FALSE)),"")</f>
        <v/>
      </c>
      <c r="U364" s="56">
        <v>0.61458333333333337</v>
      </c>
      <c r="V364" s="57"/>
      <c r="W364" s="57"/>
      <c r="X364" s="57"/>
      <c r="Y364" s="57"/>
      <c r="Z364" s="58" t="str">
        <f>IF(ISBLANK($U364), "", _xlfn.IFNA($U364 + _xlfn.IFNA( VLOOKUP($N364 &amp; IF(ISBLANK($O364),"", "-" &amp; $O364) &amp; IF(ISBLANK($P364),"", "-" &amp; $P364) &amp; IF(ISBLANK($Q364),"", "-" &amp; $Q364) &amp; IF(ISBLANK($R364),"", "-" &amp; $R364) &amp; IF(ISBLANK($S364),"", "-" &amp; $S364),TravelTime,8,FALSE), VLOOKUP($S364 &amp; IF(ISBLANK($R364),"", "-" &amp; $R364) &amp; IF(ISBLANK($Q364),"", "-" &amp; $Q364) &amp; IF(ISBLANK($P364),"", "-" &amp; $P364) &amp; IF(ISBLANK($O364),"", "-" &amp; $O364) &amp; IF(ISBLANK($N364),"", "-" &amp; $N364),TravelTime,8,FALSE)) / 1440, ""))</f>
        <v/>
      </c>
      <c r="AA364" s="59"/>
      <c r="AB364" s="52" t="str">
        <f t="shared" si="38"/>
        <v>GA01U 4264</v>
      </c>
      <c r="AC364" s="59"/>
      <c r="AD364" s="196"/>
      <c r="AE364" s="59"/>
      <c r="AF364" s="59"/>
      <c r="AG364" s="59"/>
      <c r="AH364" s="59"/>
      <c r="AI364" s="59"/>
      <c r="AJ364" s="59"/>
    </row>
    <row r="365" spans="1:36" ht="14.25" customHeight="1">
      <c r="A365" s="51"/>
      <c r="B365" s="51"/>
      <c r="C365" s="219"/>
      <c r="D365" s="53"/>
      <c r="E365" s="228"/>
      <c r="F365" s="228"/>
      <c r="G365" s="52"/>
      <c r="H365" s="52"/>
      <c r="I365" s="52"/>
      <c r="J365" s="52"/>
      <c r="K365" s="52"/>
      <c r="L365" s="60"/>
      <c r="M365" s="60"/>
      <c r="N365" s="55" t="s">
        <v>513</v>
      </c>
      <c r="O365" s="55"/>
      <c r="P365" s="55"/>
      <c r="Q365" s="55"/>
      <c r="R365" s="55"/>
      <c r="S365" s="55" t="s">
        <v>612</v>
      </c>
      <c r="T365" s="193" t="str">
        <f>_xlfn.IFNA(VLOOKUP(N365,Code2Loc,2,FALSE)
&amp; IF( OR( ISNA(O365), LEN(O365)=0), "",  "-" &amp; VLOOKUP(O365,Code2Loc,2,FALSE))
&amp; IF( OR( ISNA(P365), LEN(P365)=0), "",  "-" &amp; VLOOKUP(P365,Code2Loc,2,FALSE))
&amp; IF( OR( ISNA(Q365), LEN(Q365)=0), "",  "-" &amp; VLOOKUP(Q365,Code2Loc,2,FALSE))
&amp; IF( OR( ISNA(R365), LEN(R365)=0), "",  "-" &amp; VLOOKUP(R365,Code2Loc,2,FALSE))
&amp; IF( OR( ISNA(S365), LEN(S365)=0), "",  "-" &amp; VLOOKUP(S365,Code2Loc,2,FALSE)),"")</f>
        <v/>
      </c>
      <c r="U365" s="56">
        <v>0.68055555555555558</v>
      </c>
      <c r="V365" s="57"/>
      <c r="W365" s="57"/>
      <c r="X365" s="57"/>
      <c r="Y365" s="57"/>
      <c r="Z365" s="58" t="str">
        <f>IF(ISBLANK($U365), "", _xlfn.IFNA($U365 + _xlfn.IFNA( VLOOKUP($N365 &amp; IF(ISBLANK($O365),"", "-" &amp; $O365) &amp; IF(ISBLANK($P365),"", "-" &amp; $P365) &amp; IF(ISBLANK($Q365),"", "-" &amp; $Q365) &amp; IF(ISBLANK($R365),"", "-" &amp; $R365) &amp; IF(ISBLANK($S365),"", "-" &amp; $S365),TravelTime,8,FALSE), VLOOKUP($S365 &amp; IF(ISBLANK($R365),"", "-" &amp; $R365) &amp; IF(ISBLANK($Q365),"", "-" &amp; $Q365) &amp; IF(ISBLANK($P365),"", "-" &amp; $P365) &amp; IF(ISBLANK($O365),"", "-" &amp; $O365) &amp; IF(ISBLANK($N365),"", "-" &amp; $N365),TravelTime,8,FALSE)) / 1440, ""))</f>
        <v/>
      </c>
      <c r="AA365" s="59"/>
      <c r="AB365" s="52" t="str">
        <f t="shared" si="38"/>
        <v>GA01U 4264</v>
      </c>
      <c r="AC365" s="59"/>
      <c r="AD365" s="196"/>
      <c r="AE365" s="59"/>
      <c r="AF365" s="59"/>
      <c r="AG365" s="59"/>
      <c r="AH365" s="59"/>
      <c r="AI365" s="59"/>
      <c r="AJ365" s="59"/>
    </row>
    <row r="366" spans="1:36" ht="14.25" customHeight="1">
      <c r="A366" s="51"/>
      <c r="B366" s="51"/>
      <c r="C366" s="219"/>
      <c r="D366" s="53"/>
      <c r="E366" s="228"/>
      <c r="F366" s="228"/>
      <c r="G366" s="52"/>
      <c r="H366" s="52"/>
      <c r="I366" s="52"/>
      <c r="J366" s="52"/>
      <c r="K366" s="52"/>
      <c r="L366" s="60"/>
      <c r="M366" s="60"/>
      <c r="N366" s="55" t="s">
        <v>612</v>
      </c>
      <c r="O366" s="55"/>
      <c r="P366" s="55"/>
      <c r="Q366" s="55"/>
      <c r="R366" s="55"/>
      <c r="S366" s="55" t="s">
        <v>513</v>
      </c>
      <c r="T366" s="193" t="str">
        <f>_xlfn.IFNA(VLOOKUP(N366,Code2Loc,2,FALSE)
&amp; IF( OR( ISNA(O366), LEN(O366)=0), "",  "-" &amp; VLOOKUP(O366,Code2Loc,2,FALSE))
&amp; IF( OR( ISNA(P366), LEN(P366)=0), "",  "-" &amp; VLOOKUP(P366,Code2Loc,2,FALSE))
&amp; IF( OR( ISNA(Q366), LEN(Q366)=0), "",  "-" &amp; VLOOKUP(Q366,Code2Loc,2,FALSE))
&amp; IF( OR( ISNA(R366), LEN(R366)=0), "",  "-" &amp; VLOOKUP(R366,Code2Loc,2,FALSE))
&amp; IF( OR( ISNA(S366), LEN(S366)=0), "",  "-" &amp; VLOOKUP(S366,Code2Loc,2,FALSE)),"")</f>
        <v/>
      </c>
      <c r="U366" s="56">
        <v>0.71180555555555558</v>
      </c>
      <c r="V366" s="57"/>
      <c r="W366" s="57"/>
      <c r="X366" s="57"/>
      <c r="Y366" s="57"/>
      <c r="Z366" s="58" t="str">
        <f>IF(ISBLANK($U366), "", _xlfn.IFNA($U366 + _xlfn.IFNA( VLOOKUP($N366 &amp; IF(ISBLANK($O366),"", "-" &amp; $O366) &amp; IF(ISBLANK($P366),"", "-" &amp; $P366) &amp; IF(ISBLANK($Q366),"", "-" &amp; $Q366) &amp; IF(ISBLANK($R366),"", "-" &amp; $R366) &amp; IF(ISBLANK($S366),"", "-" &amp; $S366),TravelTime,8,FALSE), VLOOKUP($S366 &amp; IF(ISBLANK($R366),"", "-" &amp; $R366) &amp; IF(ISBLANK($Q366),"", "-" &amp; $Q366) &amp; IF(ISBLANK($P366),"", "-" &amp; $P366) &amp; IF(ISBLANK($O366),"", "-" &amp; $O366) &amp; IF(ISBLANK($N366),"", "-" &amp; $N366),TravelTime,8,FALSE)) / 1440, ""))</f>
        <v/>
      </c>
      <c r="AA366" s="59"/>
      <c r="AB366" s="52" t="str">
        <f t="shared" si="38"/>
        <v>GA01U 4264</v>
      </c>
      <c r="AC366" s="59"/>
      <c r="AD366" s="196"/>
      <c r="AE366" s="59"/>
      <c r="AF366" s="59"/>
      <c r="AG366" s="59"/>
      <c r="AH366" s="59"/>
      <c r="AI366" s="59"/>
      <c r="AJ366" s="59"/>
    </row>
    <row r="367" spans="1:36" ht="14.25" customHeight="1">
      <c r="A367" s="51"/>
      <c r="B367" s="51"/>
      <c r="C367" s="219"/>
      <c r="D367" s="53"/>
      <c r="E367" s="228"/>
      <c r="F367" s="228"/>
      <c r="G367" s="52"/>
      <c r="H367" s="52"/>
      <c r="I367" s="52"/>
      <c r="J367" s="52"/>
      <c r="K367" s="52"/>
      <c r="L367" s="60"/>
      <c r="M367" s="60"/>
      <c r="N367" s="55" t="s">
        <v>513</v>
      </c>
      <c r="O367" s="55"/>
      <c r="P367" s="55"/>
      <c r="Q367" s="55"/>
      <c r="R367" s="55"/>
      <c r="S367" s="55" t="s">
        <v>584</v>
      </c>
      <c r="T367" s="193" t="str">
        <f>_xlfn.IFNA(VLOOKUP(N367,Code2Loc,2,FALSE)
&amp; IF( OR( ISNA(O367), LEN(O367)=0), "",  "-" &amp; VLOOKUP(O367,Code2Loc,2,FALSE))
&amp; IF( OR( ISNA(P367), LEN(P367)=0), "",  "-" &amp; VLOOKUP(P367,Code2Loc,2,FALSE))
&amp; IF( OR( ISNA(Q367), LEN(Q367)=0), "",  "-" &amp; VLOOKUP(Q367,Code2Loc,2,FALSE))
&amp; IF( OR( ISNA(R367), LEN(R367)=0), "",  "-" &amp; VLOOKUP(R367,Code2Loc,2,FALSE))
&amp; IF( OR( ISNA(S367), LEN(S367)=0), "",  "-" &amp; VLOOKUP(S367,Code2Loc,2,FALSE)),"")</f>
        <v/>
      </c>
      <c r="U367" s="56">
        <v>0.82638888888888884</v>
      </c>
      <c r="V367" s="57"/>
      <c r="W367" s="57"/>
      <c r="X367" s="57"/>
      <c r="Y367" s="57"/>
      <c r="Z367" s="58" t="str">
        <f>IF(ISBLANK($U367), "", _xlfn.IFNA($U367 + _xlfn.IFNA( VLOOKUP($N367 &amp; IF(ISBLANK($O367),"", "-" &amp; $O367) &amp; IF(ISBLANK($P367),"", "-" &amp; $P367) &amp; IF(ISBLANK($Q367),"", "-" &amp; $Q367) &amp; IF(ISBLANK($R367),"", "-" &amp; $R367) &amp; IF(ISBLANK($S367),"", "-" &amp; $S367),TravelTime,8,FALSE), VLOOKUP($S367 &amp; IF(ISBLANK($R367),"", "-" &amp; $R367) &amp; IF(ISBLANK($Q367),"", "-" &amp; $Q367) &amp; IF(ISBLANK($P367),"", "-" &amp; $P367) &amp; IF(ISBLANK($O367),"", "-" &amp; $O367) &amp; IF(ISBLANK($N367),"", "-" &amp; $N367),TravelTime,8,FALSE)) / 1440, ""))</f>
        <v/>
      </c>
      <c r="AA367" s="59"/>
      <c r="AB367" s="52" t="str">
        <f t="shared" si="38"/>
        <v>GA01U 4264</v>
      </c>
      <c r="AC367" s="59"/>
      <c r="AD367" s="196"/>
      <c r="AE367" s="59"/>
      <c r="AF367" s="59"/>
      <c r="AG367" s="59"/>
      <c r="AH367" s="59"/>
      <c r="AI367" s="59"/>
      <c r="AJ367" s="59"/>
    </row>
    <row r="368" spans="1:36" ht="23.25" customHeight="1">
      <c r="A368" s="51"/>
      <c r="B368" s="51" t="s">
        <v>236</v>
      </c>
      <c r="C368" s="218" t="s">
        <v>613</v>
      </c>
      <c r="D368" s="52" t="s">
        <v>28</v>
      </c>
      <c r="E368" s="228">
        <v>42943</v>
      </c>
      <c r="F368" s="228">
        <v>44768</v>
      </c>
      <c r="G368" s="52" t="s">
        <v>614</v>
      </c>
      <c r="H368" s="52" t="s">
        <v>615</v>
      </c>
      <c r="I368" s="52"/>
      <c r="J368" s="52" t="str">
        <f>IF(ISBLANK(B368),"",VLOOKUP(B368,Permits!$F$2:$O$127,10,FALSE))</f>
        <v>GA01W 4101</v>
      </c>
      <c r="K368" s="53" t="s">
        <v>16</v>
      </c>
      <c r="L368" s="60">
        <v>27</v>
      </c>
      <c r="M368" s="60">
        <v>11</v>
      </c>
      <c r="N368" s="55" t="s">
        <v>616</v>
      </c>
      <c r="O368" s="55"/>
      <c r="P368" s="55"/>
      <c r="Q368" s="55"/>
      <c r="R368" s="55"/>
      <c r="S368" s="55" t="s">
        <v>460</v>
      </c>
      <c r="T368" s="193" t="str">
        <f>_xlfn.IFNA(VLOOKUP(N368,Code2Loc,2,FALSE)
&amp; IF( OR( ISNA(O368), LEN(O368)=0), "",  "-" &amp; VLOOKUP(O368,Code2Loc,2,FALSE))
&amp; IF( OR( ISNA(P368), LEN(P368)=0), "",  "-" &amp; VLOOKUP(P368,Code2Loc,2,FALSE))
&amp; IF( OR( ISNA(Q368), LEN(Q368)=0), "",  "-" &amp; VLOOKUP(Q368,Code2Loc,2,FALSE))
&amp; IF( OR( ISNA(R368), LEN(R368)=0), "",  "-" &amp; VLOOKUP(R368,Code2Loc,2,FALSE))
&amp; IF( OR( ISNA(S368), LEN(S368)=0), "",  "-" &amp; VLOOKUP(S368,Code2Loc,2,FALSE)),"")</f>
        <v/>
      </c>
      <c r="U368" s="56">
        <v>0.3125</v>
      </c>
      <c r="V368" s="76"/>
      <c r="W368" s="57"/>
      <c r="X368" s="57"/>
      <c r="Y368" s="57"/>
      <c r="Z368" s="58" t="str">
        <f>IF(ISBLANK($U368), "", _xlfn.IFNA($U368 + _xlfn.IFNA( VLOOKUP($N368 &amp; IF(ISBLANK($O368),"", "-" &amp; $O368) &amp; IF(ISBLANK($P368),"", "-" &amp; $P368) &amp; IF(ISBLANK($Q368),"", "-" &amp; $Q368) &amp; IF(ISBLANK($R368),"", "-" &amp; $R368) &amp; IF(ISBLANK($S368),"", "-" &amp; $S368),TravelTime,8,FALSE), VLOOKUP($S368 &amp; IF(ISBLANK($R368),"", "-" &amp; $R368) &amp; IF(ISBLANK($Q368),"", "-" &amp; $Q368) &amp; IF(ISBLANK($P368),"", "-" &amp; $P368) &amp; IF(ISBLANK($O368),"", "-" &amp; $O368) &amp; IF(ISBLANK($N368),"", "-" &amp; $N368),TravelTime,8,FALSE)) / 1440, ""))</f>
        <v/>
      </c>
      <c r="AA368" s="59"/>
      <c r="AB368" s="52" t="str">
        <f>IF(AND(LEN(J368)&lt;&gt;0,LEN(B368)&lt;&gt;0),J368,#REF!)</f>
        <v>GA01W 4101</v>
      </c>
      <c r="AC368" s="59"/>
      <c r="AD368" s="196"/>
      <c r="AE368" s="59"/>
      <c r="AF368" s="59"/>
      <c r="AG368" s="59"/>
      <c r="AH368" s="59"/>
      <c r="AI368" s="59"/>
      <c r="AJ368" s="59"/>
    </row>
    <row r="369" spans="1:36" ht="18.75" customHeight="1">
      <c r="A369" s="51"/>
      <c r="B369" s="51"/>
      <c r="C369" s="219"/>
      <c r="D369" s="53"/>
      <c r="E369" s="228"/>
      <c r="F369" s="228"/>
      <c r="G369" s="52"/>
      <c r="H369" s="52"/>
      <c r="I369" s="52"/>
      <c r="J369" s="52"/>
      <c r="K369" s="52"/>
      <c r="L369" s="60"/>
      <c r="M369" s="60"/>
      <c r="N369" s="55" t="s">
        <v>460</v>
      </c>
      <c r="O369" s="55"/>
      <c r="P369" s="55"/>
      <c r="Q369" s="55"/>
      <c r="R369" s="55"/>
      <c r="S369" s="55" t="s">
        <v>617</v>
      </c>
      <c r="T369" s="193" t="str">
        <f>_xlfn.IFNA(VLOOKUP(N369,Code2Loc,2,FALSE)
&amp; IF( OR( ISNA(O369), LEN(O369)=0), "",  "-" &amp; VLOOKUP(O369,Code2Loc,2,FALSE))
&amp; IF( OR( ISNA(P369), LEN(P369)=0), "",  "-" &amp; VLOOKUP(P369,Code2Loc,2,FALSE))
&amp; IF( OR( ISNA(Q369), LEN(Q369)=0), "",  "-" &amp; VLOOKUP(Q369,Code2Loc,2,FALSE))
&amp; IF( OR( ISNA(R369), LEN(R369)=0), "",  "-" &amp; VLOOKUP(R369,Code2Loc,2,FALSE))
&amp; IF( OR( ISNA(S369), LEN(S369)=0), "",  "-" &amp; VLOOKUP(S369,Code2Loc,2,FALSE)),"")</f>
        <v/>
      </c>
      <c r="U369" s="56">
        <v>0.33680555555555558</v>
      </c>
      <c r="V369" s="76"/>
      <c r="W369" s="57"/>
      <c r="X369" s="57"/>
      <c r="Y369" s="57"/>
      <c r="Z369" s="58" t="str">
        <f>IF(ISBLANK($U369), "", _xlfn.IFNA($U369 + _xlfn.IFNA( VLOOKUP($N369 &amp; IF(ISBLANK($O369),"", "-" &amp; $O369) &amp; IF(ISBLANK($P369),"", "-" &amp; $P369) &amp; IF(ISBLANK($Q369),"", "-" &amp; $Q369) &amp; IF(ISBLANK($R369),"", "-" &amp; $R369) &amp; IF(ISBLANK($S369),"", "-" &amp; $S369),TravelTime,8,FALSE), VLOOKUP($S369 &amp; IF(ISBLANK($R369),"", "-" &amp; $R369) &amp; IF(ISBLANK($Q369),"", "-" &amp; $Q369) &amp; IF(ISBLANK($P369),"", "-" &amp; $P369) &amp; IF(ISBLANK($O369),"", "-" &amp; $O369) &amp; IF(ISBLANK($N369),"", "-" &amp; $N369),TravelTime,8,FALSE)) / 1440, ""))</f>
        <v/>
      </c>
      <c r="AA369" s="59"/>
      <c r="AB369" s="52" t="str">
        <f>IF(AND(LEN(J368)&lt;&gt;0,LEN(B368)&lt;&gt;0),AB368)</f>
        <v>GA01W 4101</v>
      </c>
      <c r="AC369" s="59"/>
      <c r="AD369" s="196"/>
      <c r="AE369" s="59"/>
      <c r="AF369" s="59"/>
      <c r="AG369" s="59"/>
      <c r="AH369" s="59"/>
      <c r="AI369" s="59"/>
      <c r="AJ369" s="59"/>
    </row>
    <row r="370" spans="1:36" ht="18.75" customHeight="1">
      <c r="A370" s="51"/>
      <c r="B370" s="51"/>
      <c r="C370" s="219"/>
      <c r="D370" s="53"/>
      <c r="E370" s="228"/>
      <c r="F370" s="228"/>
      <c r="G370" s="52"/>
      <c r="H370" s="52"/>
      <c r="I370" s="52"/>
      <c r="J370" s="52"/>
      <c r="K370" s="52"/>
      <c r="L370" s="60"/>
      <c r="M370" s="60"/>
      <c r="N370" s="55" t="s">
        <v>617</v>
      </c>
      <c r="O370" s="55"/>
      <c r="P370" s="55"/>
      <c r="Q370" s="55"/>
      <c r="R370" s="55"/>
      <c r="S370" s="55" t="s">
        <v>460</v>
      </c>
      <c r="T370" s="193" t="str">
        <f>_xlfn.IFNA(VLOOKUP(N370,Code2Loc,2,FALSE)
&amp; IF( OR( ISNA(O370), LEN(O370)=0), "",  "-" &amp; VLOOKUP(O370,Code2Loc,2,FALSE))
&amp; IF( OR( ISNA(P370), LEN(P370)=0), "",  "-" &amp; VLOOKUP(P370,Code2Loc,2,FALSE))
&amp; IF( OR( ISNA(Q370), LEN(Q370)=0), "",  "-" &amp; VLOOKUP(Q370,Code2Loc,2,FALSE))
&amp; IF( OR( ISNA(R370), LEN(R370)=0), "",  "-" &amp; VLOOKUP(R370,Code2Loc,2,FALSE))
&amp; IF( OR( ISNA(S370), LEN(S370)=0), "",  "-" &amp; VLOOKUP(S370,Code2Loc,2,FALSE)),"")</f>
        <v/>
      </c>
      <c r="U370" s="56">
        <v>0.3576388888888889</v>
      </c>
      <c r="V370" s="76"/>
      <c r="W370" s="57"/>
      <c r="X370" s="57"/>
      <c r="Y370" s="57"/>
      <c r="Z370" s="58" t="str">
        <f>IF(ISBLANK($U370), "", _xlfn.IFNA($U370 + _xlfn.IFNA( VLOOKUP($N370 &amp; IF(ISBLANK($O370),"", "-" &amp; $O370) &amp; IF(ISBLANK($P370),"", "-" &amp; $P370) &amp; IF(ISBLANK($Q370),"", "-" &amp; $Q370) &amp; IF(ISBLANK($R370),"", "-" &amp; $R370) &amp; IF(ISBLANK($S370),"", "-" &amp; $S370),TravelTime,8,FALSE), VLOOKUP($S370 &amp; IF(ISBLANK($R370),"", "-" &amp; $R370) &amp; IF(ISBLANK($Q370),"", "-" &amp; $Q370) &amp; IF(ISBLANK($P370),"", "-" &amp; $P370) &amp; IF(ISBLANK($O370),"", "-" &amp; $O370) &amp; IF(ISBLANK($N370),"", "-" &amp; $N370),TravelTime,8,FALSE)) / 1440, ""))</f>
        <v/>
      </c>
      <c r="AA370" s="59"/>
      <c r="AB370" s="52" t="str">
        <f>IF(AND(LEN(J368)&lt;&gt;0,LEN(B368)&lt;&gt;0),AB368)</f>
        <v>GA01W 4101</v>
      </c>
      <c r="AC370" s="59"/>
      <c r="AD370" s="196"/>
      <c r="AE370" s="59"/>
      <c r="AF370" s="59"/>
      <c r="AG370" s="59"/>
      <c r="AH370" s="59"/>
      <c r="AI370" s="59"/>
      <c r="AJ370" s="59"/>
    </row>
    <row r="371" spans="1:36" ht="18.75" customHeight="1">
      <c r="A371" s="51"/>
      <c r="B371" s="51"/>
      <c r="C371" s="219"/>
      <c r="D371" s="53"/>
      <c r="E371" s="228"/>
      <c r="F371" s="228"/>
      <c r="G371" s="52"/>
      <c r="H371" s="52"/>
      <c r="I371" s="52"/>
      <c r="J371" s="52"/>
      <c r="K371" s="52"/>
      <c r="L371" s="60"/>
      <c r="M371" s="60"/>
      <c r="N371" s="55" t="s">
        <v>460</v>
      </c>
      <c r="O371" s="55"/>
      <c r="P371" s="55"/>
      <c r="Q371" s="55"/>
      <c r="R371" s="55"/>
      <c r="S371" s="55" t="s">
        <v>618</v>
      </c>
      <c r="T371" s="193" t="str">
        <f>_xlfn.IFNA(VLOOKUP(N371,Code2Loc,2,FALSE)
&amp; IF( OR( ISNA(O371), LEN(O371)=0), "",  "-" &amp; VLOOKUP(O371,Code2Loc,2,FALSE))
&amp; IF( OR( ISNA(P371), LEN(P371)=0), "",  "-" &amp; VLOOKUP(P371,Code2Loc,2,FALSE))
&amp; IF( OR( ISNA(Q371), LEN(Q371)=0), "",  "-" &amp; VLOOKUP(Q371,Code2Loc,2,FALSE))
&amp; IF( OR( ISNA(R371), LEN(R371)=0), "",  "-" &amp; VLOOKUP(R371,Code2Loc,2,FALSE))
&amp; IF( OR( ISNA(S371), LEN(S371)=0), "",  "-" &amp; VLOOKUP(S371,Code2Loc,2,FALSE)),"")</f>
        <v/>
      </c>
      <c r="U371" s="56">
        <v>0.375</v>
      </c>
      <c r="V371" s="76"/>
      <c r="W371" s="57"/>
      <c r="X371" s="57"/>
      <c r="Y371" s="57"/>
      <c r="Z371" s="58" t="str">
        <f>IF(ISBLANK($U371), "", _xlfn.IFNA($U371 + _xlfn.IFNA( VLOOKUP($N371 &amp; IF(ISBLANK($O371),"", "-" &amp; $O371) &amp; IF(ISBLANK($P371),"", "-" &amp; $P371) &amp; IF(ISBLANK($Q371),"", "-" &amp; $Q371) &amp; IF(ISBLANK($R371),"", "-" &amp; $R371) &amp; IF(ISBLANK($S371),"", "-" &amp; $S371),TravelTime,8,FALSE), VLOOKUP($S371 &amp; IF(ISBLANK($R371),"", "-" &amp; $R371) &amp; IF(ISBLANK($Q371),"", "-" &amp; $Q371) &amp; IF(ISBLANK($P371),"", "-" &amp; $P371) &amp; IF(ISBLANK($O371),"", "-" &amp; $O371) &amp; IF(ISBLANK($N371),"", "-" &amp; $N371),TravelTime,8,FALSE)) / 1440, ""))</f>
        <v/>
      </c>
      <c r="AA371" s="59"/>
      <c r="AB371" s="52" t="str">
        <f>IF(AND(LEN(J368)&lt;&gt;0,LEN(B368)&lt;&gt;0),AB368)</f>
        <v>GA01W 4101</v>
      </c>
      <c r="AC371" s="59"/>
      <c r="AD371" s="196"/>
      <c r="AE371" s="59"/>
      <c r="AF371" s="59"/>
      <c r="AG371" s="59"/>
      <c r="AH371" s="59"/>
      <c r="AI371" s="59"/>
      <c r="AJ371" s="59"/>
    </row>
    <row r="372" spans="1:36" ht="18.75" customHeight="1">
      <c r="A372" s="51"/>
      <c r="B372" s="51"/>
      <c r="C372" s="219"/>
      <c r="D372" s="53"/>
      <c r="E372" s="228"/>
      <c r="F372" s="228"/>
      <c r="G372" s="52"/>
      <c r="H372" s="52"/>
      <c r="I372" s="52"/>
      <c r="J372" s="52"/>
      <c r="K372" s="52"/>
      <c r="L372" s="60"/>
      <c r="M372" s="60"/>
      <c r="N372" s="55" t="s">
        <v>618</v>
      </c>
      <c r="O372" s="55"/>
      <c r="P372" s="55"/>
      <c r="Q372" s="55"/>
      <c r="R372" s="55"/>
      <c r="S372" s="55" t="s">
        <v>460</v>
      </c>
      <c r="T372" s="193" t="str">
        <f>_xlfn.IFNA(VLOOKUP(N372,Code2Loc,2,FALSE)
&amp; IF( OR( ISNA(O372), LEN(O372)=0), "",  "-" &amp; VLOOKUP(O372,Code2Loc,2,FALSE))
&amp; IF( OR( ISNA(P372), LEN(P372)=0), "",  "-" &amp; VLOOKUP(P372,Code2Loc,2,FALSE))
&amp; IF( OR( ISNA(Q372), LEN(Q372)=0), "",  "-" &amp; VLOOKUP(Q372,Code2Loc,2,FALSE))
&amp; IF( OR( ISNA(R372), LEN(R372)=0), "",  "-" &amp; VLOOKUP(R372,Code2Loc,2,FALSE))
&amp; IF( OR( ISNA(S372), LEN(S372)=0), "",  "-" &amp; VLOOKUP(S372,Code2Loc,2,FALSE)),"")</f>
        <v/>
      </c>
      <c r="U372" s="56">
        <v>0.39583333333333331</v>
      </c>
      <c r="V372" s="76"/>
      <c r="W372" s="57"/>
      <c r="X372" s="57"/>
      <c r="Y372" s="57"/>
      <c r="Z372" s="58" t="str">
        <f>IF(ISBLANK($U372), "", _xlfn.IFNA($U372 + _xlfn.IFNA( VLOOKUP($N372 &amp; IF(ISBLANK($O372),"", "-" &amp; $O372) &amp; IF(ISBLANK($P372),"", "-" &amp; $P372) &amp; IF(ISBLANK($Q372),"", "-" &amp; $Q372) &amp; IF(ISBLANK($R372),"", "-" &amp; $R372) &amp; IF(ISBLANK($S372),"", "-" &amp; $S372),TravelTime,8,FALSE), VLOOKUP($S372 &amp; IF(ISBLANK($R372),"", "-" &amp; $R372) &amp; IF(ISBLANK($Q372),"", "-" &amp; $Q372) &amp; IF(ISBLANK($P372),"", "-" &amp; $P372) &amp; IF(ISBLANK($O372),"", "-" &amp; $O372) &amp; IF(ISBLANK($N372),"", "-" &amp; $N372),TravelTime,8,FALSE)) / 1440, ""))</f>
        <v/>
      </c>
      <c r="AA372" s="59"/>
      <c r="AB372" s="52" t="str">
        <f>IF(AND(LEN(J368)&lt;&gt;0,LEN(B368)&lt;&gt;0),AB370)</f>
        <v>GA01W 4101</v>
      </c>
      <c r="AC372" s="59"/>
      <c r="AD372" s="196"/>
      <c r="AE372" s="59"/>
      <c r="AF372" s="59"/>
      <c r="AG372" s="59"/>
      <c r="AH372" s="59"/>
      <c r="AI372" s="59"/>
      <c r="AJ372" s="59"/>
    </row>
    <row r="373" spans="1:36" ht="18.75" customHeight="1">
      <c r="A373" s="51"/>
      <c r="B373" s="51"/>
      <c r="C373" s="219"/>
      <c r="D373" s="53"/>
      <c r="E373" s="228"/>
      <c r="F373" s="228"/>
      <c r="G373" s="52"/>
      <c r="H373" s="52"/>
      <c r="I373" s="52"/>
      <c r="J373" s="52"/>
      <c r="K373" s="52"/>
      <c r="L373" s="60"/>
      <c r="M373" s="60"/>
      <c r="N373" s="55" t="s">
        <v>460</v>
      </c>
      <c r="O373" s="55"/>
      <c r="P373" s="55"/>
      <c r="Q373" s="55"/>
      <c r="R373" s="55"/>
      <c r="S373" s="55" t="s">
        <v>619</v>
      </c>
      <c r="T373" s="193" t="str">
        <f>_xlfn.IFNA(VLOOKUP(N373,Code2Loc,2,FALSE)
&amp; IF( OR( ISNA(O373), LEN(O373)=0), "",  "-" &amp; VLOOKUP(O373,Code2Loc,2,FALSE))
&amp; IF( OR( ISNA(P373), LEN(P373)=0), "",  "-" &amp; VLOOKUP(P373,Code2Loc,2,FALSE))
&amp; IF( OR( ISNA(Q373), LEN(Q373)=0), "",  "-" &amp; VLOOKUP(Q373,Code2Loc,2,FALSE))
&amp; IF( OR( ISNA(R373), LEN(R373)=0), "",  "-" &amp; VLOOKUP(R373,Code2Loc,2,FALSE))
&amp; IF( OR( ISNA(S373), LEN(S373)=0), "",  "-" &amp; VLOOKUP(S373,Code2Loc,2,FALSE)),"")</f>
        <v/>
      </c>
      <c r="U373" s="56">
        <v>0.41666666666666669</v>
      </c>
      <c r="V373" s="76"/>
      <c r="W373" s="57"/>
      <c r="X373" s="57"/>
      <c r="Y373" s="57"/>
      <c r="Z373" s="58" t="str">
        <f>IF(ISBLANK($U373), "", _xlfn.IFNA($U373 + _xlfn.IFNA( VLOOKUP($N373 &amp; IF(ISBLANK($O373),"", "-" &amp; $O373) &amp; IF(ISBLANK($P373),"", "-" &amp; $P373) &amp; IF(ISBLANK($Q373),"", "-" &amp; $Q373) &amp; IF(ISBLANK($R373),"", "-" &amp; $R373) &amp; IF(ISBLANK($S373),"", "-" &amp; $S373),TravelTime,8,FALSE), VLOOKUP($S373 &amp; IF(ISBLANK($R373),"", "-" &amp; $R373) &amp; IF(ISBLANK($Q373),"", "-" &amp; $Q373) &amp; IF(ISBLANK($P373),"", "-" &amp; $P373) &amp; IF(ISBLANK($O373),"", "-" &amp; $O373) &amp; IF(ISBLANK($N373),"", "-" &amp; $N373),TravelTime,8,FALSE)) / 1440, ""))</f>
        <v/>
      </c>
      <c r="AA373" s="59"/>
      <c r="AB373" s="52" t="str">
        <f>IF(AND(LEN(J368)&lt;&gt;0,LEN(B368)&lt;&gt;0),AB371)</f>
        <v>GA01W 4101</v>
      </c>
      <c r="AC373" s="59"/>
      <c r="AD373" s="196"/>
      <c r="AE373" s="59"/>
      <c r="AF373" s="59"/>
      <c r="AG373" s="59"/>
      <c r="AH373" s="59"/>
      <c r="AI373" s="59"/>
      <c r="AJ373" s="59"/>
    </row>
    <row r="374" spans="1:36" ht="14.25" customHeight="1">
      <c r="A374" s="51"/>
      <c r="B374" s="51"/>
      <c r="C374" s="219"/>
      <c r="D374" s="53"/>
      <c r="E374" s="228"/>
      <c r="F374" s="228"/>
      <c r="G374" s="52"/>
      <c r="H374" s="52"/>
      <c r="I374" s="52"/>
      <c r="J374" s="52"/>
      <c r="K374" s="52"/>
      <c r="L374" s="60"/>
      <c r="M374" s="60"/>
      <c r="N374" s="55" t="s">
        <v>619</v>
      </c>
      <c r="O374" s="55"/>
      <c r="P374" s="55"/>
      <c r="Q374" s="55"/>
      <c r="R374" s="55"/>
      <c r="S374" s="55" t="s">
        <v>460</v>
      </c>
      <c r="T374" s="193" t="str">
        <f>_xlfn.IFNA(VLOOKUP(N374,Code2Loc,2,FALSE)
&amp; IF( OR( ISNA(O374), LEN(O374)=0), "",  "-" &amp; VLOOKUP(O374,Code2Loc,2,FALSE))
&amp; IF( OR( ISNA(P374), LEN(P374)=0), "",  "-" &amp; VLOOKUP(P374,Code2Loc,2,FALSE))
&amp; IF( OR( ISNA(Q374), LEN(Q374)=0), "",  "-" &amp; VLOOKUP(Q374,Code2Loc,2,FALSE))
&amp; IF( OR( ISNA(R374), LEN(R374)=0), "",  "-" &amp; VLOOKUP(R374,Code2Loc,2,FALSE))
&amp; IF( OR( ISNA(S374), LEN(S374)=0), "",  "-" &amp; VLOOKUP(S374,Code2Loc,2,FALSE)),"")</f>
        <v/>
      </c>
      <c r="U374" s="56">
        <v>0.4375</v>
      </c>
      <c r="V374" s="57"/>
      <c r="W374" s="57"/>
      <c r="X374" s="57"/>
      <c r="Y374" s="57"/>
      <c r="Z374" s="58" t="str">
        <f>IF(ISBLANK($U374), "", _xlfn.IFNA($U374 + _xlfn.IFNA( VLOOKUP($N374 &amp; IF(ISBLANK($O374),"", "-" &amp; $O374) &amp; IF(ISBLANK($P374),"", "-" &amp; $P374) &amp; IF(ISBLANK($Q374),"", "-" &amp; $Q374) &amp; IF(ISBLANK($R374),"", "-" &amp; $R374) &amp; IF(ISBLANK($S374),"", "-" &amp; $S374),TravelTime,8,FALSE), VLOOKUP($S374 &amp; IF(ISBLANK($R374),"", "-" &amp; $R374) &amp; IF(ISBLANK($Q374),"", "-" &amp; $Q374) &amp; IF(ISBLANK($P374),"", "-" &amp; $P374) &amp; IF(ISBLANK($O374),"", "-" &amp; $O374) &amp; IF(ISBLANK($N374),"", "-" &amp; $N374),TravelTime,8,FALSE)) / 1440, ""))</f>
        <v/>
      </c>
      <c r="AA374" s="59"/>
      <c r="AB374" s="52" t="str">
        <f>IF(AND(LEN(J374)&lt;&gt;0,LEN(B374)&lt;&gt;0),J374,AB368)</f>
        <v>GA01W 4101</v>
      </c>
      <c r="AC374" s="59"/>
      <c r="AD374" s="196"/>
      <c r="AE374" s="59"/>
      <c r="AF374" s="59"/>
      <c r="AG374" s="59"/>
      <c r="AH374" s="59"/>
      <c r="AI374" s="59"/>
      <c r="AJ374" s="59"/>
    </row>
    <row r="375" spans="1:36" ht="14.25" customHeight="1">
      <c r="A375" s="51"/>
      <c r="B375" s="51"/>
      <c r="C375" s="219"/>
      <c r="D375" s="53"/>
      <c r="E375" s="228"/>
      <c r="F375" s="228"/>
      <c r="G375" s="52"/>
      <c r="H375" s="52"/>
      <c r="I375" s="52"/>
      <c r="J375" s="52"/>
      <c r="K375" s="52"/>
      <c r="L375" s="60"/>
      <c r="M375" s="60"/>
      <c r="N375" s="55" t="s">
        <v>460</v>
      </c>
      <c r="O375" s="55"/>
      <c r="P375" s="55"/>
      <c r="Q375" s="55"/>
      <c r="R375" s="55"/>
      <c r="S375" s="55" t="s">
        <v>620</v>
      </c>
      <c r="T375" s="193" t="str">
        <f>_xlfn.IFNA(VLOOKUP(N375,Code2Loc,2,FALSE)
&amp; IF( OR( ISNA(O375), LEN(O375)=0), "",  "-" &amp; VLOOKUP(O375,Code2Loc,2,FALSE))
&amp; IF( OR( ISNA(P375), LEN(P375)=0), "",  "-" &amp; VLOOKUP(P375,Code2Loc,2,FALSE))
&amp; IF( OR( ISNA(Q375), LEN(Q375)=0), "",  "-" &amp; VLOOKUP(Q375,Code2Loc,2,FALSE))
&amp; IF( OR( ISNA(R375), LEN(R375)=0), "",  "-" &amp; VLOOKUP(R375,Code2Loc,2,FALSE))
&amp; IF( OR( ISNA(S375), LEN(S375)=0), "",  "-" &amp; VLOOKUP(S375,Code2Loc,2,FALSE)),"")</f>
        <v/>
      </c>
      <c r="U375" s="56">
        <v>0.54861111111111105</v>
      </c>
      <c r="V375" s="57"/>
      <c r="W375" s="57"/>
      <c r="X375" s="57"/>
      <c r="Y375" s="57"/>
      <c r="Z375" s="58" t="str">
        <f>IF(ISBLANK($U375), "", _xlfn.IFNA($U375 + _xlfn.IFNA( VLOOKUP($N375 &amp; IF(ISBLANK($O375),"", "-" &amp; $O375) &amp; IF(ISBLANK($P375),"", "-" &amp; $P375) &amp; IF(ISBLANK($Q375),"", "-" &amp; $Q375) &amp; IF(ISBLANK($R375),"", "-" &amp; $R375) &amp; IF(ISBLANK($S375),"", "-" &amp; $S375),TravelTime,8,FALSE), VLOOKUP($S375 &amp; IF(ISBLANK($R375),"", "-" &amp; $R375) &amp; IF(ISBLANK($Q375),"", "-" &amp; $Q375) &amp; IF(ISBLANK($P375),"", "-" &amp; $P375) &amp; IF(ISBLANK($O375),"", "-" &amp; $O375) &amp; IF(ISBLANK($N375),"", "-" &amp; $N375),TravelTime,8,FALSE)) / 1440, ""))</f>
        <v/>
      </c>
      <c r="AA375" s="59"/>
      <c r="AB375" s="52" t="str">
        <f t="shared" ref="AB375:AB379" si="39">IF(AND(LEN(J375)&lt;&gt;0,LEN(B375)&lt;&gt;0),J375,AB374)</f>
        <v>GA01W 4101</v>
      </c>
      <c r="AC375" s="59"/>
      <c r="AD375" s="196"/>
      <c r="AE375" s="59"/>
      <c r="AF375" s="59"/>
      <c r="AG375" s="59"/>
      <c r="AH375" s="59"/>
      <c r="AI375" s="59"/>
      <c r="AJ375" s="59"/>
    </row>
    <row r="376" spans="1:36" ht="14.25" customHeight="1">
      <c r="A376" s="51"/>
      <c r="B376" s="51"/>
      <c r="C376" s="219"/>
      <c r="D376" s="53"/>
      <c r="E376" s="228"/>
      <c r="F376" s="228"/>
      <c r="G376" s="52"/>
      <c r="H376" s="52"/>
      <c r="I376" s="52"/>
      <c r="J376" s="52"/>
      <c r="K376" s="52"/>
      <c r="L376" s="60"/>
      <c r="M376" s="60"/>
      <c r="N376" s="55" t="s">
        <v>620</v>
      </c>
      <c r="O376" s="55"/>
      <c r="P376" s="55"/>
      <c r="Q376" s="55"/>
      <c r="R376" s="55"/>
      <c r="S376" s="55" t="s">
        <v>460</v>
      </c>
      <c r="T376" s="193" t="str">
        <f>_xlfn.IFNA(VLOOKUP(N376,Code2Loc,2,FALSE)
&amp; IF( OR( ISNA(O376), LEN(O376)=0), "",  "-" &amp; VLOOKUP(O376,Code2Loc,2,FALSE))
&amp; IF( OR( ISNA(P376), LEN(P376)=0), "",  "-" &amp; VLOOKUP(P376,Code2Loc,2,FALSE))
&amp; IF( OR( ISNA(Q376), LEN(Q376)=0), "",  "-" &amp; VLOOKUP(Q376,Code2Loc,2,FALSE))
&amp; IF( OR( ISNA(R376), LEN(R376)=0), "",  "-" &amp; VLOOKUP(R376,Code2Loc,2,FALSE))
&amp; IF( OR( ISNA(S376), LEN(S376)=0), "",  "-" &amp; VLOOKUP(S376,Code2Loc,2,FALSE)),"")</f>
        <v/>
      </c>
      <c r="U376" s="56">
        <v>0.56944444444444442</v>
      </c>
      <c r="V376" s="57"/>
      <c r="W376" s="57"/>
      <c r="X376" s="57"/>
      <c r="Y376" s="57"/>
      <c r="Z376" s="58" t="str">
        <f>IF(ISBLANK($U376), "", _xlfn.IFNA($U376 + _xlfn.IFNA( VLOOKUP($N376 &amp; IF(ISBLANK($O376),"", "-" &amp; $O376) &amp; IF(ISBLANK($P376),"", "-" &amp; $P376) &amp; IF(ISBLANK($Q376),"", "-" &amp; $Q376) &amp; IF(ISBLANK($R376),"", "-" &amp; $R376) &amp; IF(ISBLANK($S376),"", "-" &amp; $S376),TravelTime,8,FALSE), VLOOKUP($S376 &amp; IF(ISBLANK($R376),"", "-" &amp; $R376) &amp; IF(ISBLANK($Q376),"", "-" &amp; $Q376) &amp; IF(ISBLANK($P376),"", "-" &amp; $P376) &amp; IF(ISBLANK($O376),"", "-" &amp; $O376) &amp; IF(ISBLANK($N376),"", "-" &amp; $N376),TravelTime,8,FALSE)) / 1440, ""))</f>
        <v/>
      </c>
      <c r="AA376" s="59"/>
      <c r="AB376" s="52" t="str">
        <f t="shared" si="39"/>
        <v>GA01W 4101</v>
      </c>
      <c r="AC376" s="59"/>
      <c r="AD376" s="196"/>
      <c r="AE376" s="59"/>
      <c r="AF376" s="59"/>
      <c r="AG376" s="59"/>
      <c r="AH376" s="59"/>
      <c r="AI376" s="59"/>
      <c r="AJ376" s="59"/>
    </row>
    <row r="377" spans="1:36" ht="14.25" customHeight="1">
      <c r="A377" s="51"/>
      <c r="B377" s="51"/>
      <c r="C377" s="219"/>
      <c r="D377" s="53"/>
      <c r="E377" s="228"/>
      <c r="F377" s="228"/>
      <c r="G377" s="52"/>
      <c r="H377" s="52"/>
      <c r="I377" s="52"/>
      <c r="J377" s="52"/>
      <c r="K377" s="52"/>
      <c r="L377" s="60"/>
      <c r="M377" s="60"/>
      <c r="N377" s="55" t="s">
        <v>460</v>
      </c>
      <c r="O377" s="55"/>
      <c r="P377" s="55"/>
      <c r="Q377" s="55"/>
      <c r="R377" s="55"/>
      <c r="S377" s="55" t="s">
        <v>558</v>
      </c>
      <c r="T377" s="193" t="str">
        <f>_xlfn.IFNA(VLOOKUP(N377,Code2Loc,2,FALSE)
&amp; IF( OR( ISNA(O377), LEN(O377)=0), "",  "-" &amp; VLOOKUP(O377,Code2Loc,2,FALSE))
&amp; IF( OR( ISNA(P377), LEN(P377)=0), "",  "-" &amp; VLOOKUP(P377,Code2Loc,2,FALSE))
&amp; IF( OR( ISNA(Q377), LEN(Q377)=0), "",  "-" &amp; VLOOKUP(Q377,Code2Loc,2,FALSE))
&amp; IF( OR( ISNA(R377), LEN(R377)=0), "",  "-" &amp; VLOOKUP(R377,Code2Loc,2,FALSE))
&amp; IF( OR( ISNA(S377), LEN(S377)=0), "",  "-" &amp; VLOOKUP(S377,Code2Loc,2,FALSE)),"")</f>
        <v/>
      </c>
      <c r="U377" s="56">
        <v>0.75694444444444453</v>
      </c>
      <c r="V377" s="57"/>
      <c r="W377" s="57"/>
      <c r="X377" s="57"/>
      <c r="Y377" s="57"/>
      <c r="Z377" s="58" t="str">
        <f>IF(ISBLANK($U377), "", _xlfn.IFNA($U377 + _xlfn.IFNA( VLOOKUP($N377 &amp; IF(ISBLANK($O377),"", "-" &amp; $O377) &amp; IF(ISBLANK($P377),"", "-" &amp; $P377) &amp; IF(ISBLANK($Q377),"", "-" &amp; $Q377) &amp; IF(ISBLANK($R377),"", "-" &amp; $R377) &amp; IF(ISBLANK($S377),"", "-" &amp; $S377),TravelTime,8,FALSE), VLOOKUP($S377 &amp; IF(ISBLANK($R377),"", "-" &amp; $R377) &amp; IF(ISBLANK($Q377),"", "-" &amp; $Q377) &amp; IF(ISBLANK($P377),"", "-" &amp; $P377) &amp; IF(ISBLANK($O377),"", "-" &amp; $O377) &amp; IF(ISBLANK($N377),"", "-" &amp; $N377),TravelTime,8,FALSE)) / 1440, ""))</f>
        <v/>
      </c>
      <c r="AA377" s="59"/>
      <c r="AB377" s="52" t="str">
        <f t="shared" si="39"/>
        <v>GA01W 4101</v>
      </c>
      <c r="AC377" s="59"/>
      <c r="AD377" s="196"/>
      <c r="AE377" s="59"/>
      <c r="AF377" s="59"/>
      <c r="AG377" s="59"/>
      <c r="AH377" s="59"/>
      <c r="AI377" s="59"/>
      <c r="AJ377" s="59"/>
    </row>
    <row r="378" spans="1:36" ht="14.25" customHeight="1">
      <c r="A378" s="51"/>
      <c r="B378" s="51"/>
      <c r="C378" s="219"/>
      <c r="D378" s="53"/>
      <c r="E378" s="228"/>
      <c r="F378" s="228"/>
      <c r="G378" s="52"/>
      <c r="H378" s="52"/>
      <c r="I378" s="52"/>
      <c r="J378" s="52"/>
      <c r="K378" s="52"/>
      <c r="L378" s="60"/>
      <c r="M378" s="60"/>
      <c r="N378" s="55" t="s">
        <v>558</v>
      </c>
      <c r="O378" s="55"/>
      <c r="P378" s="55"/>
      <c r="Q378" s="55"/>
      <c r="R378" s="55"/>
      <c r="S378" s="55" t="s">
        <v>460</v>
      </c>
      <c r="T378" s="193" t="str">
        <f>_xlfn.IFNA(VLOOKUP(N378,Code2Loc,2,FALSE)
&amp; IF( OR( ISNA(O378), LEN(O378)=0), "",  "-" &amp; VLOOKUP(O378,Code2Loc,2,FALSE))
&amp; IF( OR( ISNA(P378), LEN(P378)=0), "",  "-" &amp; VLOOKUP(P378,Code2Loc,2,FALSE))
&amp; IF( OR( ISNA(Q378), LEN(Q378)=0), "",  "-" &amp; VLOOKUP(Q378,Code2Loc,2,FALSE))
&amp; IF( OR( ISNA(R378), LEN(R378)=0), "",  "-" &amp; VLOOKUP(R378,Code2Loc,2,FALSE))
&amp; IF( OR( ISNA(S378), LEN(S378)=0), "",  "-" &amp; VLOOKUP(S378,Code2Loc,2,FALSE)),"")</f>
        <v/>
      </c>
      <c r="U378" s="56">
        <v>0.77777777777777779</v>
      </c>
      <c r="V378" s="57"/>
      <c r="W378" s="57"/>
      <c r="X378" s="57"/>
      <c r="Y378" s="57"/>
      <c r="Z378" s="58" t="str">
        <f>IF(ISBLANK($U378), "", _xlfn.IFNA($U378 + _xlfn.IFNA( VLOOKUP($N378 &amp; IF(ISBLANK($O378),"", "-" &amp; $O378) &amp; IF(ISBLANK($P378),"", "-" &amp; $P378) &amp; IF(ISBLANK($Q378),"", "-" &amp; $Q378) &amp; IF(ISBLANK($R378),"", "-" &amp; $R378) &amp; IF(ISBLANK($S378),"", "-" &amp; $S378),TravelTime,8,FALSE), VLOOKUP($S378 &amp; IF(ISBLANK($R378),"", "-" &amp; $R378) &amp; IF(ISBLANK($Q378),"", "-" &amp; $Q378) &amp; IF(ISBLANK($P378),"", "-" &amp; $P378) &amp; IF(ISBLANK($O378),"", "-" &amp; $O378) &amp; IF(ISBLANK($N378),"", "-" &amp; $N378),TravelTime,8,FALSE)) / 1440, ""))</f>
        <v/>
      </c>
      <c r="AA378" s="59"/>
      <c r="AB378" s="52" t="str">
        <f t="shared" si="39"/>
        <v>GA01W 4101</v>
      </c>
      <c r="AC378" s="59"/>
      <c r="AD378" s="196"/>
      <c r="AE378" s="59"/>
      <c r="AF378" s="59"/>
      <c r="AG378" s="59"/>
      <c r="AH378" s="59"/>
      <c r="AI378" s="59"/>
      <c r="AJ378" s="59"/>
    </row>
    <row r="379" spans="1:36" ht="14.25" customHeight="1">
      <c r="A379" s="51"/>
      <c r="B379" s="51"/>
      <c r="C379" s="219"/>
      <c r="D379" s="53"/>
      <c r="E379" s="228"/>
      <c r="F379" s="228"/>
      <c r="G379" s="52"/>
      <c r="H379" s="52"/>
      <c r="I379" s="52"/>
      <c r="J379" s="52"/>
      <c r="K379" s="52"/>
      <c r="L379" s="60"/>
      <c r="M379" s="60"/>
      <c r="N379" s="55" t="s">
        <v>460</v>
      </c>
      <c r="O379" s="55"/>
      <c r="P379" s="55"/>
      <c r="Q379" s="55"/>
      <c r="R379" s="55"/>
      <c r="S379" s="55" t="s">
        <v>616</v>
      </c>
      <c r="T379" s="193" t="str">
        <f>_xlfn.IFNA(VLOOKUP(N379,Code2Loc,2,FALSE)
&amp; IF( OR( ISNA(O379), LEN(O379)=0), "",  "-" &amp; VLOOKUP(O379,Code2Loc,2,FALSE))
&amp; IF( OR( ISNA(P379), LEN(P379)=0), "",  "-" &amp; VLOOKUP(P379,Code2Loc,2,FALSE))
&amp; IF( OR( ISNA(Q379), LEN(Q379)=0), "",  "-" &amp; VLOOKUP(Q379,Code2Loc,2,FALSE))
&amp; IF( OR( ISNA(R379), LEN(R379)=0), "",  "-" &amp; VLOOKUP(R379,Code2Loc,2,FALSE))
&amp; IF( OR( ISNA(S379), LEN(S379)=0), "",  "-" &amp; VLOOKUP(S379,Code2Loc,2,FALSE)),"")</f>
        <v/>
      </c>
      <c r="U379" s="56">
        <v>0.8125</v>
      </c>
      <c r="V379" s="57"/>
      <c r="W379" s="57"/>
      <c r="X379" s="57"/>
      <c r="Y379" s="57"/>
      <c r="Z379" s="58" t="str">
        <f>IF(ISBLANK($U379), "", _xlfn.IFNA($U379 + _xlfn.IFNA( VLOOKUP($N379 &amp; IF(ISBLANK($O379),"", "-" &amp; $O379) &amp; IF(ISBLANK($P379),"", "-" &amp; $P379) &amp; IF(ISBLANK($Q379),"", "-" &amp; $Q379) &amp; IF(ISBLANK($R379),"", "-" &amp; $R379) &amp; IF(ISBLANK($S379),"", "-" &amp; $S379),TravelTime,8,FALSE), VLOOKUP($S379 &amp; IF(ISBLANK($R379),"", "-" &amp; $R379) &amp; IF(ISBLANK($Q379),"", "-" &amp; $Q379) &amp; IF(ISBLANK($P379),"", "-" &amp; $P379) &amp; IF(ISBLANK($O379),"", "-" &amp; $O379) &amp; IF(ISBLANK($N379),"", "-" &amp; $N379),TravelTime,8,FALSE)) / 1440, ""))</f>
        <v/>
      </c>
      <c r="AA379" s="59"/>
      <c r="AB379" s="52" t="str">
        <f t="shared" si="39"/>
        <v>GA01W 4101</v>
      </c>
      <c r="AC379" s="59"/>
      <c r="AD379" s="196"/>
      <c r="AE379" s="59"/>
      <c r="AF379" s="59"/>
      <c r="AG379" s="59"/>
      <c r="AH379" s="59"/>
      <c r="AI379" s="59"/>
      <c r="AJ379" s="59"/>
    </row>
    <row r="380" spans="1:36" ht="14.25" customHeight="1">
      <c r="A380" s="51"/>
      <c r="B380" s="51" t="s">
        <v>322</v>
      </c>
      <c r="C380" s="218" t="s">
        <v>621</v>
      </c>
      <c r="D380" s="52" t="s">
        <v>28</v>
      </c>
      <c r="E380" s="228">
        <v>43186</v>
      </c>
      <c r="F380" s="228">
        <v>45011</v>
      </c>
      <c r="G380" s="52" t="s">
        <v>622</v>
      </c>
      <c r="H380" s="52" t="s">
        <v>623</v>
      </c>
      <c r="I380" s="52"/>
      <c r="J380" s="52" t="str">
        <f>IF(ISBLANK(B380),"",VLOOKUP(B380,Permits!$F$2:$O$127,10,FALSE))</f>
        <v>GA03N 7311</v>
      </c>
      <c r="K380" s="53" t="s">
        <v>16</v>
      </c>
      <c r="L380" s="60">
        <v>28</v>
      </c>
      <c r="M380" s="60">
        <v>9</v>
      </c>
      <c r="N380" s="55" t="s">
        <v>446</v>
      </c>
      <c r="O380" s="55"/>
      <c r="P380" s="55"/>
      <c r="Q380" s="55"/>
      <c r="R380" s="55"/>
      <c r="S380" s="55" t="s">
        <v>624</v>
      </c>
      <c r="T380" s="193" t="str">
        <f>_xlfn.IFNA(VLOOKUP(N380,Code2Loc,2,FALSE)
&amp; IF( OR( ISNA(O380), LEN(O380)=0), "",  "-" &amp; VLOOKUP(O380,Code2Loc,2,FALSE))
&amp; IF( OR( ISNA(P380), LEN(P380)=0), "",  "-" &amp; VLOOKUP(P380,Code2Loc,2,FALSE))
&amp; IF( OR( ISNA(Q380), LEN(Q380)=0), "",  "-" &amp; VLOOKUP(Q380,Code2Loc,2,FALSE))
&amp; IF( OR( ISNA(R380), LEN(R380)=0), "",  "-" &amp; VLOOKUP(R380,Code2Loc,2,FALSE))
&amp; IF( OR( ISNA(S380), LEN(S380)=0), "",  "-" &amp; VLOOKUP(S380,Code2Loc,2,FALSE)),"")</f>
        <v/>
      </c>
      <c r="U380" s="56">
        <v>0.2638888888888889</v>
      </c>
      <c r="V380" s="57"/>
      <c r="W380" s="57"/>
      <c r="X380" s="57"/>
      <c r="Y380" s="57"/>
      <c r="Z380" s="58" t="str">
        <f>IF(ISBLANK($U380), "", _xlfn.IFNA($U380 + _xlfn.IFNA( VLOOKUP($N380 &amp; IF(ISBLANK($O380),"", "-" &amp; $O380) &amp; IF(ISBLANK($P380),"", "-" &amp; $P380) &amp; IF(ISBLANK($Q380),"", "-" &amp; $Q380) &amp; IF(ISBLANK($R380),"", "-" &amp; $R380) &amp; IF(ISBLANK($S380),"", "-" &amp; $S380),TravelTime,8,FALSE), VLOOKUP($S380 &amp; IF(ISBLANK($R380),"", "-" &amp; $R380) &amp; IF(ISBLANK($Q380),"", "-" &amp; $Q380) &amp; IF(ISBLANK($P380),"", "-" &amp; $P380) &amp; IF(ISBLANK($O380),"", "-" &amp; $O380) &amp; IF(ISBLANK($N380),"", "-" &amp; $N380),TravelTime,8,FALSE)) / 1440, ""))</f>
        <v/>
      </c>
      <c r="AA380" s="59"/>
      <c r="AB380" s="52" t="str">
        <f>IF(AND(LEN(J380)&lt;&gt;0,LEN(B380)&lt;&gt;0),J380,#REF!)</f>
        <v>GA03N 7311</v>
      </c>
      <c r="AC380" s="59"/>
      <c r="AD380" s="196"/>
      <c r="AE380" s="59"/>
      <c r="AF380" s="59"/>
      <c r="AG380" s="59"/>
      <c r="AH380" s="59"/>
      <c r="AI380" s="59"/>
      <c r="AJ380" s="59"/>
    </row>
    <row r="381" spans="1:36" ht="14.25" customHeight="1">
      <c r="A381" s="51"/>
      <c r="B381" s="51"/>
      <c r="C381" s="219"/>
      <c r="D381" s="53"/>
      <c r="E381" s="228"/>
      <c r="F381" s="228"/>
      <c r="G381" s="52"/>
      <c r="H381" s="52"/>
      <c r="I381" s="52"/>
      <c r="J381" s="52"/>
      <c r="K381" s="52"/>
      <c r="L381" s="60"/>
      <c r="M381" s="60"/>
      <c r="N381" s="55" t="s">
        <v>624</v>
      </c>
      <c r="O381" s="55" t="s">
        <v>625</v>
      </c>
      <c r="P381" s="55"/>
      <c r="Q381" s="55"/>
      <c r="R381" s="55"/>
      <c r="S381" s="55" t="s">
        <v>513</v>
      </c>
      <c r="T381" s="193" t="str">
        <f>_xlfn.IFNA(VLOOKUP(N381,Code2Loc,2,FALSE)
&amp; IF( OR( ISNA(O381), LEN(O381)=0), "",  "-" &amp; VLOOKUP(O381,Code2Loc,2,FALSE))
&amp; IF( OR( ISNA(P381), LEN(P381)=0), "",  "-" &amp; VLOOKUP(P381,Code2Loc,2,FALSE))
&amp; IF( OR( ISNA(Q381), LEN(Q381)=0), "",  "-" &amp; VLOOKUP(Q381,Code2Loc,2,FALSE))
&amp; IF( OR( ISNA(R381), LEN(R381)=0), "",  "-" &amp; VLOOKUP(R381,Code2Loc,2,FALSE))
&amp; IF( OR( ISNA(S381), LEN(S381)=0), "",  "-" &amp; VLOOKUP(S381,Code2Loc,2,FALSE)),"")</f>
        <v/>
      </c>
      <c r="U381" s="56">
        <v>0.2986111111111111</v>
      </c>
      <c r="V381" s="57"/>
      <c r="W381" s="57"/>
      <c r="X381" s="57"/>
      <c r="Y381" s="57"/>
      <c r="Z381" s="58" t="str">
        <f>IF(ISBLANK($U381), "", _xlfn.IFNA($U381 + _xlfn.IFNA( VLOOKUP($N381 &amp; IF(ISBLANK($O381),"", "-" &amp; $O381) &amp; IF(ISBLANK($P381),"", "-" &amp; $P381) &amp; IF(ISBLANK($Q381),"", "-" &amp; $Q381) &amp; IF(ISBLANK($R381),"", "-" &amp; $R381) &amp; IF(ISBLANK($S381),"", "-" &amp; $S381),TravelTime,8,FALSE), VLOOKUP($S381 &amp; IF(ISBLANK($R381),"", "-" &amp; $R381) &amp; IF(ISBLANK($Q381),"", "-" &amp; $Q381) &amp; IF(ISBLANK($P381),"", "-" &amp; $P381) &amp; IF(ISBLANK($O381),"", "-" &amp; $O381) &amp; IF(ISBLANK($N381),"", "-" &amp; $N381),TravelTime,8,FALSE)) / 1440, ""))</f>
        <v/>
      </c>
      <c r="AA381" s="59"/>
      <c r="AB381" s="52" t="str">
        <f>IF(AND(LEN(J380)&lt;&gt;0,LEN(B380)&lt;&gt;0),AB380,#REF!)</f>
        <v>GA03N 7311</v>
      </c>
      <c r="AC381" s="59"/>
      <c r="AD381" s="196"/>
      <c r="AE381" s="59"/>
      <c r="AF381" s="59"/>
      <c r="AG381" s="59"/>
      <c r="AH381" s="59"/>
      <c r="AI381" s="59"/>
      <c r="AJ381" s="59"/>
    </row>
    <row r="382" spans="1:36" ht="14.25" customHeight="1">
      <c r="A382" s="51"/>
      <c r="B382" s="51"/>
      <c r="C382" s="219"/>
      <c r="D382" s="53"/>
      <c r="E382" s="228"/>
      <c r="F382" s="228"/>
      <c r="G382" s="52"/>
      <c r="H382" s="52"/>
      <c r="I382" s="52"/>
      <c r="J382" s="52"/>
      <c r="K382" s="52"/>
      <c r="L382" s="60"/>
      <c r="M382" s="60"/>
      <c r="N382" s="55" t="s">
        <v>513</v>
      </c>
      <c r="O382" s="55"/>
      <c r="P382" s="55"/>
      <c r="Q382" s="55"/>
      <c r="R382" s="55"/>
      <c r="S382" s="55" t="s">
        <v>624</v>
      </c>
      <c r="T382" s="193" t="str">
        <f>_xlfn.IFNA(VLOOKUP(N382,Code2Loc,2,FALSE)
&amp; IF( OR( ISNA(O382), LEN(O382)=0), "",  "-" &amp; VLOOKUP(O382,Code2Loc,2,FALSE))
&amp; IF( OR( ISNA(P382), LEN(P382)=0), "",  "-" &amp; VLOOKUP(P382,Code2Loc,2,FALSE))
&amp; IF( OR( ISNA(Q382), LEN(Q382)=0), "",  "-" &amp; VLOOKUP(Q382,Code2Loc,2,FALSE))
&amp; IF( OR( ISNA(R382), LEN(R382)=0), "",  "-" &amp; VLOOKUP(R382,Code2Loc,2,FALSE))
&amp; IF( OR( ISNA(S382), LEN(S382)=0), "",  "-" &amp; VLOOKUP(S382,Code2Loc,2,FALSE)),"")</f>
        <v/>
      </c>
      <c r="U382" s="56">
        <v>0.3923611111111111</v>
      </c>
      <c r="V382" s="57"/>
      <c r="W382" s="57"/>
      <c r="X382" s="57"/>
      <c r="Y382" s="57"/>
      <c r="Z382" s="58" t="str">
        <f>IF(ISBLANK($U382), "", _xlfn.IFNA($U382 + _xlfn.IFNA( VLOOKUP($N382 &amp; IF(ISBLANK($O382),"", "-" &amp; $O382) &amp; IF(ISBLANK($P382),"", "-" &amp; $P382) &amp; IF(ISBLANK($Q382),"", "-" &amp; $Q382) &amp; IF(ISBLANK($R382),"", "-" &amp; $R382) &amp; IF(ISBLANK($S382),"", "-" &amp; $S382),TravelTime,8,FALSE), VLOOKUP($S382 &amp; IF(ISBLANK($R382),"", "-" &amp; $R382) &amp; IF(ISBLANK($Q382),"", "-" &amp; $Q382) &amp; IF(ISBLANK($P382),"", "-" &amp; $P382) &amp; IF(ISBLANK($O382),"", "-" &amp; $O382) &amp; IF(ISBLANK($N382),"", "-" &amp; $N382),TravelTime,8,FALSE)) / 1440, ""))</f>
        <v/>
      </c>
      <c r="AA382" s="59"/>
      <c r="AB382" s="52" t="str">
        <f t="shared" ref="AB382:AB384" si="40">IF(AND(LEN(J381)&lt;&gt;0,LEN(B381)&lt;&gt;0),AB381,AB380)</f>
        <v>GA03N 7311</v>
      </c>
      <c r="AC382" s="59"/>
      <c r="AD382" s="196"/>
      <c r="AE382" s="59"/>
      <c r="AF382" s="59"/>
      <c r="AG382" s="59"/>
      <c r="AH382" s="59"/>
      <c r="AI382" s="59"/>
      <c r="AJ382" s="59"/>
    </row>
    <row r="383" spans="1:36" ht="14.25" customHeight="1">
      <c r="A383" s="51"/>
      <c r="B383" s="51"/>
      <c r="C383" s="219"/>
      <c r="D383" s="53"/>
      <c r="E383" s="228"/>
      <c r="F383" s="228"/>
      <c r="G383" s="52"/>
      <c r="H383" s="52"/>
      <c r="I383" s="52"/>
      <c r="J383" s="52"/>
      <c r="K383" s="52"/>
      <c r="L383" s="60"/>
      <c r="M383" s="60"/>
      <c r="N383" s="55" t="s">
        <v>624</v>
      </c>
      <c r="O383" s="55"/>
      <c r="P383" s="55"/>
      <c r="Q383" s="55"/>
      <c r="R383" s="55"/>
      <c r="S383" s="55" t="s">
        <v>513</v>
      </c>
      <c r="T383" s="193" t="str">
        <f>_xlfn.IFNA(VLOOKUP(N383,Code2Loc,2,FALSE)
&amp; IF( OR( ISNA(O383), LEN(O383)=0), "",  "-" &amp; VLOOKUP(O383,Code2Loc,2,FALSE))
&amp; IF( OR( ISNA(P383), LEN(P383)=0), "",  "-" &amp; VLOOKUP(P383,Code2Loc,2,FALSE))
&amp; IF( OR( ISNA(Q383), LEN(Q383)=0), "",  "-" &amp; VLOOKUP(Q383,Code2Loc,2,FALSE))
&amp; IF( OR( ISNA(R383), LEN(R383)=0), "",  "-" &amp; VLOOKUP(R383,Code2Loc,2,FALSE))
&amp; IF( OR( ISNA(S383), LEN(S383)=0), "",  "-" &amp; VLOOKUP(S383,Code2Loc,2,FALSE)),"")</f>
        <v/>
      </c>
      <c r="U383" s="56">
        <v>0.50694444444444442</v>
      </c>
      <c r="V383" s="57"/>
      <c r="W383" s="57"/>
      <c r="X383" s="57"/>
      <c r="Y383" s="57"/>
      <c r="Z383" s="58" t="str">
        <f>IF(ISBLANK($U383), "", _xlfn.IFNA($U383 + _xlfn.IFNA( VLOOKUP($N383 &amp; IF(ISBLANK($O383),"", "-" &amp; $O383) &amp; IF(ISBLANK($P383),"", "-" &amp; $P383) &amp; IF(ISBLANK($Q383),"", "-" &amp; $Q383) &amp; IF(ISBLANK($R383),"", "-" &amp; $R383) &amp; IF(ISBLANK($S383),"", "-" &amp; $S383),TravelTime,8,FALSE), VLOOKUP($S383 &amp; IF(ISBLANK($R383),"", "-" &amp; $R383) &amp; IF(ISBLANK($Q383),"", "-" &amp; $Q383) &amp; IF(ISBLANK($P383),"", "-" &amp; $P383) &amp; IF(ISBLANK($O383),"", "-" &amp; $O383) &amp; IF(ISBLANK($N383),"", "-" &amp; $N383),TravelTime,8,FALSE)) / 1440, ""))</f>
        <v/>
      </c>
      <c r="AA383" s="59"/>
      <c r="AB383" s="52" t="str">
        <f t="shared" si="40"/>
        <v>GA03N 7311</v>
      </c>
      <c r="AC383" s="59"/>
      <c r="AD383" s="196"/>
      <c r="AE383" s="59"/>
      <c r="AF383" s="59"/>
      <c r="AG383" s="59"/>
      <c r="AH383" s="59"/>
      <c r="AI383" s="59"/>
      <c r="AJ383" s="59"/>
    </row>
    <row r="384" spans="1:36" ht="14.25" customHeight="1">
      <c r="A384" s="51"/>
      <c r="B384" s="51"/>
      <c r="C384" s="219"/>
      <c r="D384" s="53"/>
      <c r="E384" s="228"/>
      <c r="F384" s="228"/>
      <c r="G384" s="52"/>
      <c r="H384" s="52"/>
      <c r="I384" s="52"/>
      <c r="J384" s="52"/>
      <c r="K384" s="52"/>
      <c r="L384" s="60"/>
      <c r="M384" s="60"/>
      <c r="N384" s="55" t="s">
        <v>513</v>
      </c>
      <c r="O384" s="55"/>
      <c r="P384" s="55"/>
      <c r="Q384" s="55"/>
      <c r="R384" s="55"/>
      <c r="S384" s="55" t="s">
        <v>446</v>
      </c>
      <c r="T384" s="193" t="str">
        <f>_xlfn.IFNA(VLOOKUP(N384,Code2Loc,2,FALSE)
&amp; IF( OR( ISNA(O384), LEN(O384)=0), "",  "-" &amp; VLOOKUP(O384,Code2Loc,2,FALSE))
&amp; IF( OR( ISNA(P384), LEN(P384)=0), "",  "-" &amp; VLOOKUP(P384,Code2Loc,2,FALSE))
&amp; IF( OR( ISNA(Q384), LEN(Q384)=0), "",  "-" &amp; VLOOKUP(Q384,Code2Loc,2,FALSE))
&amp; IF( OR( ISNA(R384), LEN(R384)=0), "",  "-" &amp; VLOOKUP(R384,Code2Loc,2,FALSE))
&amp; IF( OR( ISNA(S384), LEN(S384)=0), "",  "-" &amp; VLOOKUP(S384,Code2Loc,2,FALSE)),"")</f>
        <v/>
      </c>
      <c r="U384" s="56">
        <v>0.70138888888888884</v>
      </c>
      <c r="V384" s="57"/>
      <c r="W384" s="57"/>
      <c r="X384" s="57"/>
      <c r="Y384" s="57"/>
      <c r="Z384" s="58" t="str">
        <f>IF(ISBLANK($U384), "", _xlfn.IFNA($U384 + _xlfn.IFNA( VLOOKUP($N384 &amp; IF(ISBLANK($O384),"", "-" &amp; $O384) &amp; IF(ISBLANK($P384),"", "-" &amp; $P384) &amp; IF(ISBLANK($Q384),"", "-" &amp; $Q384) &amp; IF(ISBLANK($R384),"", "-" &amp; $R384) &amp; IF(ISBLANK($S384),"", "-" &amp; $S384),TravelTime,8,FALSE), VLOOKUP($S384 &amp; IF(ISBLANK($R384),"", "-" &amp; $R384) &amp; IF(ISBLANK($Q384),"", "-" &amp; $Q384) &amp; IF(ISBLANK($P384),"", "-" &amp; $P384) &amp; IF(ISBLANK($O384),"", "-" &amp; $O384) &amp; IF(ISBLANK($N384),"", "-" &amp; $N384),TravelTime,8,FALSE)) / 1440, ""))</f>
        <v/>
      </c>
      <c r="AA384" s="59"/>
      <c r="AB384" s="52" t="str">
        <f t="shared" si="40"/>
        <v>GA03N 7311</v>
      </c>
      <c r="AC384" s="59"/>
      <c r="AD384" s="196"/>
      <c r="AE384" s="59"/>
      <c r="AF384" s="59"/>
      <c r="AG384" s="59"/>
      <c r="AH384" s="59"/>
      <c r="AI384" s="59"/>
      <c r="AJ384" s="59"/>
    </row>
    <row r="385" spans="1:36" ht="14.25" customHeight="1">
      <c r="A385" s="51"/>
      <c r="B385" s="51" t="s">
        <v>131</v>
      </c>
      <c r="C385" s="218" t="s">
        <v>626</v>
      </c>
      <c r="D385" s="52" t="s">
        <v>28</v>
      </c>
      <c r="E385" s="228">
        <v>43738</v>
      </c>
      <c r="F385" s="228">
        <v>45564</v>
      </c>
      <c r="G385" s="52" t="s">
        <v>622</v>
      </c>
      <c r="H385" s="52" t="s">
        <v>627</v>
      </c>
      <c r="I385" s="52"/>
      <c r="J385" s="52" t="str">
        <f>IF(ISBLANK(B385),"",VLOOKUP(B385,Permits!$F$2:$O$127,10,FALSE))</f>
        <v>GA04T 1537</v>
      </c>
      <c r="K385" s="53" t="s">
        <v>16</v>
      </c>
      <c r="L385" s="60">
        <v>28</v>
      </c>
      <c r="M385" s="60">
        <v>11</v>
      </c>
      <c r="N385" s="55" t="s">
        <v>628</v>
      </c>
      <c r="O385" s="55"/>
      <c r="P385" s="55"/>
      <c r="Q385" s="55"/>
      <c r="R385" s="55"/>
      <c r="S385" s="55" t="s">
        <v>513</v>
      </c>
      <c r="T385" s="193" t="str">
        <f>_xlfn.IFNA(VLOOKUP(N385,Code2Loc,2,FALSE)
&amp; IF( OR( ISNA(O385), LEN(O385)=0), "",  "-" &amp; VLOOKUP(O385,Code2Loc,2,FALSE))
&amp; IF( OR( ISNA(P385), LEN(P385)=0), "",  "-" &amp; VLOOKUP(P385,Code2Loc,2,FALSE))
&amp; IF( OR( ISNA(Q385), LEN(Q385)=0), "",  "-" &amp; VLOOKUP(Q385,Code2Loc,2,FALSE))
&amp; IF( OR( ISNA(R385), LEN(R385)=0), "",  "-" &amp; VLOOKUP(R385,Code2Loc,2,FALSE))
&amp; IF( OR( ISNA(S385), LEN(S385)=0), "",  "-" &amp; VLOOKUP(S385,Code2Loc,2,FALSE)),"")</f>
        <v/>
      </c>
      <c r="U385" s="56">
        <v>0.27083333333333331</v>
      </c>
      <c r="V385" s="57"/>
      <c r="W385" s="57"/>
      <c r="X385" s="57"/>
      <c r="Y385" s="57"/>
      <c r="Z385" s="58" t="str">
        <f>IF(ISBLANK($U385), "", _xlfn.IFNA($U385 + _xlfn.IFNA( VLOOKUP($N385 &amp; IF(ISBLANK($O385),"", "-" &amp; $O385) &amp; IF(ISBLANK($P385),"", "-" &amp; $P385) &amp; IF(ISBLANK($Q385),"", "-" &amp; $Q385) &amp; IF(ISBLANK($R385),"", "-" &amp; $R385) &amp; IF(ISBLANK($S385),"", "-" &amp; $S385),TravelTime,8,FALSE), VLOOKUP($S385 &amp; IF(ISBLANK($R385),"", "-" &amp; $R385) &amp; IF(ISBLANK($Q385),"", "-" &amp; $Q385) &amp; IF(ISBLANK($P385),"", "-" &amp; $P385) &amp; IF(ISBLANK($O385),"", "-" &amp; $O385) &amp; IF(ISBLANK($N385),"", "-" &amp; $N385),TravelTime,8,FALSE)) / 1440, ""))</f>
        <v/>
      </c>
      <c r="AA385" s="59"/>
      <c r="AB385" s="52" t="str">
        <f>IF(AND(LEN(J385)&lt;&gt;0,LEN(B385)&lt;&gt;0),J385,#REF!)</f>
        <v>GA04T 1537</v>
      </c>
      <c r="AC385" s="59"/>
      <c r="AD385" s="196"/>
      <c r="AE385" s="59"/>
      <c r="AF385" s="59"/>
      <c r="AG385" s="59"/>
      <c r="AH385" s="59"/>
      <c r="AI385" s="59"/>
      <c r="AJ385" s="59"/>
    </row>
    <row r="386" spans="1:36" ht="14.25" customHeight="1">
      <c r="A386" s="51"/>
      <c r="B386" s="51"/>
      <c r="C386" s="219"/>
      <c r="D386" s="53"/>
      <c r="E386" s="228"/>
      <c r="F386" s="228"/>
      <c r="G386" s="52"/>
      <c r="H386" s="52"/>
      <c r="I386" s="52"/>
      <c r="J386" s="52"/>
      <c r="K386" s="52"/>
      <c r="L386" s="60"/>
      <c r="M386" s="60"/>
      <c r="N386" s="55" t="s">
        <v>513</v>
      </c>
      <c r="O386" s="55"/>
      <c r="P386" s="55"/>
      <c r="Q386" s="55"/>
      <c r="R386" s="55"/>
      <c r="S386" s="55" t="s">
        <v>628</v>
      </c>
      <c r="T386" s="193" t="str">
        <f>_xlfn.IFNA(VLOOKUP(N386,Code2Loc,2,FALSE)
&amp; IF( OR( ISNA(O386), LEN(O386)=0), "",  "-" &amp; VLOOKUP(O386,Code2Loc,2,FALSE))
&amp; IF( OR( ISNA(P386), LEN(P386)=0), "",  "-" &amp; VLOOKUP(P386,Code2Loc,2,FALSE))
&amp; IF( OR( ISNA(Q386), LEN(Q386)=0), "",  "-" &amp; VLOOKUP(Q386,Code2Loc,2,FALSE))
&amp; IF( OR( ISNA(R386), LEN(R386)=0), "",  "-" &amp; VLOOKUP(R386,Code2Loc,2,FALSE))
&amp; IF( OR( ISNA(S386), LEN(S386)=0), "",  "-" &amp; VLOOKUP(S386,Code2Loc,2,FALSE)),"")</f>
        <v/>
      </c>
      <c r="U386" s="56">
        <v>0.38194444444444442</v>
      </c>
      <c r="V386" s="57"/>
      <c r="W386" s="57"/>
      <c r="X386" s="57"/>
      <c r="Y386" s="57"/>
      <c r="Z386" s="58" t="str">
        <f>IF(ISBLANK($U386), "", _xlfn.IFNA($U386 + _xlfn.IFNA( VLOOKUP($N386 &amp; IF(ISBLANK($O386),"", "-" &amp; $O386) &amp; IF(ISBLANK($P386),"", "-" &amp; $P386) &amp; IF(ISBLANK($Q386),"", "-" &amp; $Q386) &amp; IF(ISBLANK($R386),"", "-" &amp; $R386) &amp; IF(ISBLANK($S386),"", "-" &amp; $S386),TravelTime,8,FALSE), VLOOKUP($S386 &amp; IF(ISBLANK($R386),"", "-" &amp; $R386) &amp; IF(ISBLANK($Q386),"", "-" &amp; $Q386) &amp; IF(ISBLANK($P386),"", "-" &amp; $P386) &amp; IF(ISBLANK($O386),"", "-" &amp; $O386) &amp; IF(ISBLANK($N386),"", "-" &amp; $N386),TravelTime,8,FALSE)) / 1440, ""))</f>
        <v/>
      </c>
      <c r="AA386" s="59"/>
      <c r="AB386" s="52" t="str">
        <f t="shared" ref="AB386:AB388" si="41">IF(AND(LEN(J386)&lt;&gt;0,LEN(B386)&lt;&gt;0),J386,AB385)</f>
        <v>GA04T 1537</v>
      </c>
      <c r="AC386" s="59"/>
      <c r="AD386" s="196"/>
      <c r="AE386" s="59"/>
      <c r="AF386" s="59"/>
      <c r="AG386" s="59"/>
      <c r="AH386" s="59"/>
      <c r="AI386" s="59"/>
      <c r="AJ386" s="59"/>
    </row>
    <row r="387" spans="1:36" ht="14.25" customHeight="1">
      <c r="A387" s="51"/>
      <c r="B387" s="51"/>
      <c r="C387" s="219"/>
      <c r="D387" s="53"/>
      <c r="E387" s="228"/>
      <c r="F387" s="228"/>
      <c r="G387" s="52"/>
      <c r="H387" s="52"/>
      <c r="I387" s="52"/>
      <c r="J387" s="52"/>
      <c r="K387" s="52"/>
      <c r="L387" s="60"/>
      <c r="M387" s="60"/>
      <c r="N387" s="55" t="s">
        <v>628</v>
      </c>
      <c r="O387" s="55"/>
      <c r="P387" s="55"/>
      <c r="Q387" s="55"/>
      <c r="R387" s="55"/>
      <c r="S387" s="55" t="s">
        <v>513</v>
      </c>
      <c r="T387" s="193" t="str">
        <f>_xlfn.IFNA(VLOOKUP(N387,Code2Loc,2,FALSE)
&amp; IF( OR( ISNA(O387), LEN(O387)=0), "",  "-" &amp; VLOOKUP(O387,Code2Loc,2,FALSE))
&amp; IF( OR( ISNA(P387), LEN(P387)=0), "",  "-" &amp; VLOOKUP(P387,Code2Loc,2,FALSE))
&amp; IF( OR( ISNA(Q387), LEN(Q387)=0), "",  "-" &amp; VLOOKUP(Q387,Code2Loc,2,FALSE))
&amp; IF( OR( ISNA(R387), LEN(R387)=0), "",  "-" &amp; VLOOKUP(R387,Code2Loc,2,FALSE))
&amp; IF( OR( ISNA(S387), LEN(S387)=0), "",  "-" &amp; VLOOKUP(S387,Code2Loc,2,FALSE)),"")</f>
        <v/>
      </c>
      <c r="U387" s="56">
        <v>0.52083333333333337</v>
      </c>
      <c r="V387" s="57"/>
      <c r="W387" s="57"/>
      <c r="X387" s="57"/>
      <c r="Y387" s="57"/>
      <c r="Z387" s="58" t="str">
        <f>IF(ISBLANK($U387), "", _xlfn.IFNA($U387 + _xlfn.IFNA( VLOOKUP($N387 &amp; IF(ISBLANK($O387),"", "-" &amp; $O387) &amp; IF(ISBLANK($P387),"", "-" &amp; $P387) &amp; IF(ISBLANK($Q387),"", "-" &amp; $Q387) &amp; IF(ISBLANK($R387),"", "-" &amp; $R387) &amp; IF(ISBLANK($S387),"", "-" &amp; $S387),TravelTime,8,FALSE), VLOOKUP($S387 &amp; IF(ISBLANK($R387),"", "-" &amp; $R387) &amp; IF(ISBLANK($Q387),"", "-" &amp; $Q387) &amp; IF(ISBLANK($P387),"", "-" &amp; $P387) &amp; IF(ISBLANK($O387),"", "-" &amp; $O387) &amp; IF(ISBLANK($N387),"", "-" &amp; $N387),TravelTime,8,FALSE)) / 1440, ""))</f>
        <v/>
      </c>
      <c r="AA387" s="59"/>
      <c r="AB387" s="52" t="str">
        <f t="shared" si="41"/>
        <v>GA04T 1537</v>
      </c>
      <c r="AC387" s="59"/>
      <c r="AD387" s="196"/>
      <c r="AE387" s="59"/>
      <c r="AF387" s="59"/>
      <c r="AG387" s="59"/>
      <c r="AH387" s="59"/>
      <c r="AI387" s="59"/>
      <c r="AJ387" s="59"/>
    </row>
    <row r="388" spans="1:36" ht="14.25" customHeight="1">
      <c r="A388" s="51"/>
      <c r="B388" s="51"/>
      <c r="C388" s="219"/>
      <c r="D388" s="53"/>
      <c r="E388" s="228"/>
      <c r="F388" s="228"/>
      <c r="G388" s="52"/>
      <c r="H388" s="52"/>
      <c r="I388" s="52"/>
      <c r="J388" s="52"/>
      <c r="K388" s="52"/>
      <c r="L388" s="60"/>
      <c r="M388" s="60"/>
      <c r="N388" s="55" t="s">
        <v>513</v>
      </c>
      <c r="O388" s="55"/>
      <c r="P388" s="55"/>
      <c r="Q388" s="55"/>
      <c r="R388" s="55"/>
      <c r="S388" s="55" t="s">
        <v>628</v>
      </c>
      <c r="T388" s="193" t="str">
        <f>_xlfn.IFNA(VLOOKUP(N388,Code2Loc,2,FALSE)
&amp; IF( OR( ISNA(O388), LEN(O388)=0), "",  "-" &amp; VLOOKUP(O388,Code2Loc,2,FALSE))
&amp; IF( OR( ISNA(P388), LEN(P388)=0), "",  "-" &amp; VLOOKUP(P388,Code2Loc,2,FALSE))
&amp; IF( OR( ISNA(Q388), LEN(Q388)=0), "",  "-" &amp; VLOOKUP(Q388,Code2Loc,2,FALSE))
&amp; IF( OR( ISNA(R388), LEN(R388)=0), "",  "-" &amp; VLOOKUP(R388,Code2Loc,2,FALSE))
&amp; IF( OR( ISNA(S388), LEN(S388)=0), "",  "-" &amp; VLOOKUP(S388,Code2Loc,2,FALSE)),"")</f>
        <v/>
      </c>
      <c r="U388" s="56">
        <v>0.63888888888888884</v>
      </c>
      <c r="V388" s="57"/>
      <c r="W388" s="57"/>
      <c r="X388" s="57"/>
      <c r="Y388" s="57"/>
      <c r="Z388" s="58" t="str">
        <f>IF(ISBLANK($U388), "", _xlfn.IFNA($U388 + _xlfn.IFNA( VLOOKUP($N388 &amp; IF(ISBLANK($O388),"", "-" &amp; $O388) &amp; IF(ISBLANK($P388),"", "-" &amp; $P388) &amp; IF(ISBLANK($Q388),"", "-" &amp; $Q388) &amp; IF(ISBLANK($R388),"", "-" &amp; $R388) &amp; IF(ISBLANK($S388),"", "-" &amp; $S388),TravelTime,8,FALSE), VLOOKUP($S388 &amp; IF(ISBLANK($R388),"", "-" &amp; $R388) &amp; IF(ISBLANK($Q388),"", "-" &amp; $Q388) &amp; IF(ISBLANK($P388),"", "-" &amp; $P388) &amp; IF(ISBLANK($O388),"", "-" &amp; $O388) &amp; IF(ISBLANK($N388),"", "-" &amp; $N388),TravelTime,8,FALSE)) / 1440, ""))</f>
        <v/>
      </c>
      <c r="AA388" s="59"/>
      <c r="AB388" s="52" t="str">
        <f t="shared" si="41"/>
        <v>GA04T 1537</v>
      </c>
      <c r="AC388" s="59"/>
      <c r="AD388" s="196"/>
      <c r="AE388" s="59"/>
      <c r="AF388" s="59"/>
      <c r="AG388" s="59"/>
      <c r="AH388" s="59"/>
      <c r="AI388" s="59"/>
      <c r="AJ388" s="59"/>
    </row>
    <row r="389" spans="1:36" ht="14.25" customHeight="1">
      <c r="A389" s="51"/>
      <c r="B389" s="51" t="s">
        <v>205</v>
      </c>
      <c r="C389" s="218" t="s">
        <v>629</v>
      </c>
      <c r="D389" s="52" t="s">
        <v>28</v>
      </c>
      <c r="E389" s="228">
        <v>43731</v>
      </c>
      <c r="F389" s="228">
        <v>45557</v>
      </c>
      <c r="G389" s="52" t="s">
        <v>630</v>
      </c>
      <c r="H389" s="52" t="s">
        <v>631</v>
      </c>
      <c r="I389" s="52"/>
      <c r="J389" s="52" t="str">
        <f>IF(ISBLANK(B389),"",VLOOKUP(B389,Permits!$F$2:$O$127,10,FALSE))</f>
        <v>GA01U 6208</v>
      </c>
      <c r="K389" s="53" t="s">
        <v>16</v>
      </c>
      <c r="L389" s="60">
        <v>29</v>
      </c>
      <c r="M389" s="60">
        <v>11</v>
      </c>
      <c r="N389" s="55" t="s">
        <v>608</v>
      </c>
      <c r="O389" s="55"/>
      <c r="P389" s="55"/>
      <c r="Q389" s="55"/>
      <c r="R389" s="55"/>
      <c r="S389" s="55" t="s">
        <v>579</v>
      </c>
      <c r="T389" s="193" t="str">
        <f>_xlfn.IFNA(VLOOKUP(N389,Code2Loc,2,FALSE)
&amp; IF( OR( ISNA(O389), LEN(O389)=0), "",  "-" &amp; VLOOKUP(O389,Code2Loc,2,FALSE))
&amp; IF( OR( ISNA(P389), LEN(P389)=0), "",  "-" &amp; VLOOKUP(P389,Code2Loc,2,FALSE))
&amp; IF( OR( ISNA(Q389), LEN(Q389)=0), "",  "-" &amp; VLOOKUP(Q389,Code2Loc,2,FALSE))
&amp; IF( OR( ISNA(R389), LEN(R389)=0), "",  "-" &amp; VLOOKUP(R389,Code2Loc,2,FALSE))
&amp; IF( OR( ISNA(S389), LEN(S389)=0), "",  "-" &amp; VLOOKUP(S389,Code2Loc,2,FALSE)),"")</f>
        <v/>
      </c>
      <c r="U389" s="56">
        <v>0.2986111111111111</v>
      </c>
      <c r="V389" s="57"/>
      <c r="W389" s="57"/>
      <c r="X389" s="57"/>
      <c r="Y389" s="57"/>
      <c r="Z389" s="58" t="str">
        <f>IF(ISBLANK($U389), "", _xlfn.IFNA($U389 + _xlfn.IFNA( VLOOKUP($N389 &amp; IF(ISBLANK($O389),"", "-" &amp; $O389) &amp; IF(ISBLANK($P389),"", "-" &amp; $P389) &amp; IF(ISBLANK($Q389),"", "-" &amp; $Q389) &amp; IF(ISBLANK($R389),"", "-" &amp; $R389) &amp; IF(ISBLANK($S389),"", "-" &amp; $S389),TravelTime,8,FALSE), VLOOKUP($S389 &amp; IF(ISBLANK($R389),"", "-" &amp; $R389) &amp; IF(ISBLANK($Q389),"", "-" &amp; $Q389) &amp; IF(ISBLANK($P389),"", "-" &amp; $P389) &amp; IF(ISBLANK($O389),"", "-" &amp; $O389) &amp; IF(ISBLANK($N389),"", "-" &amp; $N389),TravelTime,8,FALSE)) / 1440, ""))</f>
        <v/>
      </c>
      <c r="AA389" s="59"/>
      <c r="AB389" s="52" t="str">
        <f>IF(AND(LEN(J389)&lt;&gt;0,LEN(B389)&lt;&gt;0),J389,#REF!)</f>
        <v>GA01U 6208</v>
      </c>
      <c r="AC389" s="59"/>
      <c r="AD389" s="196"/>
      <c r="AE389" s="59"/>
      <c r="AF389" s="59"/>
      <c r="AG389" s="59"/>
      <c r="AH389" s="59"/>
      <c r="AI389" s="59"/>
      <c r="AJ389" s="59"/>
    </row>
    <row r="390" spans="1:36" ht="14.25" customHeight="1">
      <c r="A390" s="51"/>
      <c r="B390" s="51"/>
      <c r="C390" s="219"/>
      <c r="D390" s="53"/>
      <c r="E390" s="228"/>
      <c r="F390" s="228"/>
      <c r="G390" s="52"/>
      <c r="H390" s="52"/>
      <c r="I390" s="52"/>
      <c r="J390" s="52"/>
      <c r="K390" s="52"/>
      <c r="L390" s="60"/>
      <c r="M390" s="60"/>
      <c r="N390" s="55" t="s">
        <v>579</v>
      </c>
      <c r="O390" s="55"/>
      <c r="P390" s="55"/>
      <c r="Q390" s="55"/>
      <c r="R390" s="55"/>
      <c r="S390" s="55" t="s">
        <v>632</v>
      </c>
      <c r="T390" s="193" t="str">
        <f>_xlfn.IFNA(VLOOKUP(N390,Code2Loc,2,FALSE)
&amp; IF( OR( ISNA(O390), LEN(O390)=0), "",  "-" &amp; VLOOKUP(O390,Code2Loc,2,FALSE))
&amp; IF( OR( ISNA(P390), LEN(P390)=0), "",  "-" &amp; VLOOKUP(P390,Code2Loc,2,FALSE))
&amp; IF( OR( ISNA(Q390), LEN(Q390)=0), "",  "-" &amp; VLOOKUP(Q390,Code2Loc,2,FALSE))
&amp; IF( OR( ISNA(R390), LEN(R390)=0), "",  "-" &amp; VLOOKUP(R390,Code2Loc,2,FALSE))
&amp; IF( OR( ISNA(S390), LEN(S390)=0), "",  "-" &amp; VLOOKUP(S390,Code2Loc,2,FALSE)),"")</f>
        <v/>
      </c>
      <c r="U390" s="56">
        <v>0.4236111111111111</v>
      </c>
      <c r="V390" s="57"/>
      <c r="W390" s="57"/>
      <c r="X390" s="57"/>
      <c r="Y390" s="57"/>
      <c r="Z390" s="58" t="str">
        <f>IF(ISBLANK($U390), "", _xlfn.IFNA($U390 + _xlfn.IFNA( VLOOKUP($N390 &amp; IF(ISBLANK($O390),"", "-" &amp; $O390) &amp; IF(ISBLANK($P390),"", "-" &amp; $P390) &amp; IF(ISBLANK($Q390),"", "-" &amp; $Q390) &amp; IF(ISBLANK($R390),"", "-" &amp; $R390) &amp; IF(ISBLANK($S390),"", "-" &amp; $S390),TravelTime,8,FALSE), VLOOKUP($S390 &amp; IF(ISBLANK($R390),"", "-" &amp; $R390) &amp; IF(ISBLANK($Q390),"", "-" &amp; $Q390) &amp; IF(ISBLANK($P390),"", "-" &amp; $P390) &amp; IF(ISBLANK($O390),"", "-" &amp; $O390) &amp; IF(ISBLANK($N390),"", "-" &amp; $N390),TravelTime,8,FALSE)) / 1440, ""))</f>
        <v/>
      </c>
      <c r="AA390" s="59"/>
      <c r="AB390" s="52" t="str">
        <f>IF(AND(LEN(J389)&lt;&gt;0,LEN(B389)&lt;&gt;0),J389,#REF!)</f>
        <v>GA01U 6208</v>
      </c>
      <c r="AC390" s="59"/>
      <c r="AD390" s="196"/>
      <c r="AE390" s="59"/>
      <c r="AF390" s="59"/>
      <c r="AG390" s="59"/>
      <c r="AH390" s="59"/>
      <c r="AI390" s="59"/>
      <c r="AJ390" s="59"/>
    </row>
    <row r="391" spans="1:36" ht="14.25" customHeight="1">
      <c r="A391" s="51"/>
      <c r="B391" s="51"/>
      <c r="C391" s="219"/>
      <c r="D391" s="53"/>
      <c r="E391" s="228"/>
      <c r="F391" s="228"/>
      <c r="G391" s="52"/>
      <c r="H391" s="52"/>
      <c r="I391" s="52"/>
      <c r="J391" s="52"/>
      <c r="K391" s="52"/>
      <c r="L391" s="60"/>
      <c r="M391" s="60"/>
      <c r="N391" s="55" t="s">
        <v>632</v>
      </c>
      <c r="O391" s="55"/>
      <c r="P391" s="55"/>
      <c r="Q391" s="55"/>
      <c r="R391" s="55"/>
      <c r="S391" s="55" t="s">
        <v>579</v>
      </c>
      <c r="T391" s="193" t="str">
        <f>_xlfn.IFNA(VLOOKUP(N391,Code2Loc,2,FALSE)
&amp; IF( OR( ISNA(O391), LEN(O391)=0), "",  "-" &amp; VLOOKUP(O391,Code2Loc,2,FALSE))
&amp; IF( OR( ISNA(P391), LEN(P391)=0), "",  "-" &amp; VLOOKUP(P391,Code2Loc,2,FALSE))
&amp; IF( OR( ISNA(Q391), LEN(Q391)=0), "",  "-" &amp; VLOOKUP(Q391,Code2Loc,2,FALSE))
&amp; IF( OR( ISNA(R391), LEN(R391)=0), "",  "-" &amp; VLOOKUP(R391,Code2Loc,2,FALSE))
&amp; IF( OR( ISNA(S391), LEN(S391)=0), "",  "-" &amp; VLOOKUP(S391,Code2Loc,2,FALSE)),"")</f>
        <v/>
      </c>
      <c r="U391" s="56">
        <v>0.58680555555555558</v>
      </c>
      <c r="V391" s="57"/>
      <c r="W391" s="57"/>
      <c r="X391" s="57"/>
      <c r="Y391" s="57"/>
      <c r="Z391" s="58" t="str">
        <f>IF(ISBLANK($U391), "", _xlfn.IFNA($U391 + _xlfn.IFNA( VLOOKUP($N391 &amp; IF(ISBLANK($O391),"", "-" &amp; $O391) &amp; IF(ISBLANK($P391),"", "-" &amp; $P391) &amp; IF(ISBLANK($Q391),"", "-" &amp; $Q391) &amp; IF(ISBLANK($R391),"", "-" &amp; $R391) &amp; IF(ISBLANK($S391),"", "-" &amp; $S391),TravelTime,8,FALSE), VLOOKUP($S391 &amp; IF(ISBLANK($R391),"", "-" &amp; $R391) &amp; IF(ISBLANK($Q391),"", "-" &amp; $Q391) &amp; IF(ISBLANK($P391),"", "-" &amp; $P391) &amp; IF(ISBLANK($O391),"", "-" &amp; $O391) &amp; IF(ISBLANK($N391),"", "-" &amp; $N391),TravelTime,8,FALSE)) / 1440, ""))</f>
        <v/>
      </c>
      <c r="AA391" s="59"/>
      <c r="AB391" s="52" t="str">
        <f t="shared" ref="AB391:AB392" si="42">IF(AND(LEN(J31)&lt;&gt;0,LEN(B391)&lt;&gt;0),J391,AB389)</f>
        <v>GA01U 6208</v>
      </c>
      <c r="AC391" s="59"/>
      <c r="AD391" s="196"/>
      <c r="AE391" s="59"/>
      <c r="AF391" s="59"/>
      <c r="AG391" s="59"/>
      <c r="AH391" s="59"/>
      <c r="AI391" s="59"/>
      <c r="AJ391" s="59"/>
    </row>
    <row r="392" spans="1:36" ht="14.25" customHeight="1">
      <c r="A392" s="51"/>
      <c r="B392" s="51"/>
      <c r="C392" s="219"/>
      <c r="D392" s="53"/>
      <c r="E392" s="228"/>
      <c r="F392" s="228"/>
      <c r="G392" s="52"/>
      <c r="H392" s="52"/>
      <c r="I392" s="52"/>
      <c r="J392" s="52"/>
      <c r="K392" s="52"/>
      <c r="L392" s="60"/>
      <c r="M392" s="60"/>
      <c r="N392" s="55" t="s">
        <v>579</v>
      </c>
      <c r="O392" s="55"/>
      <c r="P392" s="55"/>
      <c r="Q392" s="55"/>
      <c r="R392" s="55"/>
      <c r="S392" s="55" t="s">
        <v>632</v>
      </c>
      <c r="T392" s="193" t="str">
        <f>_xlfn.IFNA(VLOOKUP(N392,Code2Loc,2,FALSE)
&amp; IF( OR( ISNA(O392), LEN(O392)=0), "",  "-" &amp; VLOOKUP(O392,Code2Loc,2,FALSE))
&amp; IF( OR( ISNA(P392), LEN(P392)=0), "",  "-" &amp; VLOOKUP(P392,Code2Loc,2,FALSE))
&amp; IF( OR( ISNA(Q392), LEN(Q392)=0), "",  "-" &amp; VLOOKUP(Q392,Code2Loc,2,FALSE))
&amp; IF( OR( ISNA(R392), LEN(R392)=0), "",  "-" &amp; VLOOKUP(R392,Code2Loc,2,FALSE))
&amp; IF( OR( ISNA(S392), LEN(S392)=0), "",  "-" &amp; VLOOKUP(S392,Code2Loc,2,FALSE)),"")</f>
        <v/>
      </c>
      <c r="U392" s="56">
        <v>0.74305555555555547</v>
      </c>
      <c r="V392" s="57"/>
      <c r="W392" s="57"/>
      <c r="X392" s="57"/>
      <c r="Y392" s="57"/>
      <c r="Z392" s="58" t="str">
        <f>IF(ISBLANK($U392), "", _xlfn.IFNA($U392 + _xlfn.IFNA( VLOOKUP($N392 &amp; IF(ISBLANK($O392),"", "-" &amp; $O392) &amp; IF(ISBLANK($P392),"", "-" &amp; $P392) &amp; IF(ISBLANK($Q392),"", "-" &amp; $Q392) &amp; IF(ISBLANK($R392),"", "-" &amp; $R392) &amp; IF(ISBLANK($S392),"", "-" &amp; $S392),TravelTime,8,FALSE), VLOOKUP($S392 &amp; IF(ISBLANK($R392),"", "-" &amp; $R392) &amp; IF(ISBLANK($Q392),"", "-" &amp; $Q392) &amp; IF(ISBLANK($P392),"", "-" &amp; $P392) &amp; IF(ISBLANK($O392),"", "-" &amp; $O392) &amp; IF(ISBLANK($N392),"", "-" &amp; $N392),TravelTime,8,FALSE)) / 1440, ""))</f>
        <v/>
      </c>
      <c r="AA392" s="59"/>
      <c r="AB392" s="52" t="str">
        <f t="shared" si="42"/>
        <v>GA01U 6208</v>
      </c>
      <c r="AC392" s="59"/>
      <c r="AD392" s="196"/>
      <c r="AE392" s="59"/>
      <c r="AF392" s="59"/>
      <c r="AG392" s="59"/>
      <c r="AH392" s="59"/>
      <c r="AI392" s="59"/>
      <c r="AJ392" s="59"/>
    </row>
    <row r="393" spans="1:36" ht="14.25" customHeight="1">
      <c r="A393" s="51"/>
      <c r="B393" s="51" t="s">
        <v>325</v>
      </c>
      <c r="C393" s="218" t="s">
        <v>633</v>
      </c>
      <c r="D393" s="52" t="s">
        <v>28</v>
      </c>
      <c r="E393" s="228">
        <v>43412</v>
      </c>
      <c r="F393" s="228">
        <v>45237</v>
      </c>
      <c r="G393" s="52" t="s">
        <v>634</v>
      </c>
      <c r="H393" s="52" t="s">
        <v>635</v>
      </c>
      <c r="I393" s="52"/>
      <c r="J393" s="52" t="str">
        <f>IF(ISBLANK(B393),"",VLOOKUP(B393,Permits!$F$2:$O$127,10,FALSE))</f>
        <v>GA03K 3529</v>
      </c>
      <c r="K393" s="53" t="s">
        <v>16</v>
      </c>
      <c r="L393" s="60">
        <v>29</v>
      </c>
      <c r="M393" s="60">
        <v>11</v>
      </c>
      <c r="N393" s="55" t="s">
        <v>636</v>
      </c>
      <c r="O393" s="55"/>
      <c r="P393" s="55"/>
      <c r="Q393" s="55"/>
      <c r="R393" s="55"/>
      <c r="S393" s="55" t="s">
        <v>513</v>
      </c>
      <c r="T393" s="193" t="str">
        <f>_xlfn.IFNA(VLOOKUP(N393,Code2Loc,2,FALSE)
&amp; IF( OR( ISNA(O393), LEN(O393)=0), "",  "-" &amp; VLOOKUP(O393,Code2Loc,2,FALSE))
&amp; IF( OR( ISNA(P393), LEN(P393)=0), "",  "-" &amp; VLOOKUP(P393,Code2Loc,2,FALSE))
&amp; IF( OR( ISNA(Q393), LEN(Q393)=0), "",  "-" &amp; VLOOKUP(Q393,Code2Loc,2,FALSE))
&amp; IF( OR( ISNA(R393), LEN(R393)=0), "",  "-" &amp; VLOOKUP(R393,Code2Loc,2,FALSE))
&amp; IF( OR( ISNA(S393), LEN(S393)=0), "",  "-" &amp; VLOOKUP(S393,Code2Loc,2,FALSE)),"")</f>
        <v/>
      </c>
      <c r="U393" s="56">
        <v>0.28472222222222221</v>
      </c>
      <c r="V393" s="57"/>
      <c r="W393" s="57"/>
      <c r="X393" s="57"/>
      <c r="Y393" s="57"/>
      <c r="Z393" s="58" t="str">
        <f>IF(ISBLANK($U393), "", _xlfn.IFNA($U393 + _xlfn.IFNA( VLOOKUP($N393 &amp; IF(ISBLANK($O393),"", "-" &amp; $O393) &amp; IF(ISBLANK($P393),"", "-" &amp; $P393) &amp; IF(ISBLANK($Q393),"", "-" &amp; $Q393) &amp; IF(ISBLANK($R393),"", "-" &amp; $R393) &amp; IF(ISBLANK($S393),"", "-" &amp; $S393),TravelTime,8,FALSE), VLOOKUP($S393 &amp; IF(ISBLANK($R393),"", "-" &amp; $R393) &amp; IF(ISBLANK($Q393),"", "-" &amp; $Q393) &amp; IF(ISBLANK($P393),"", "-" &amp; $P393) &amp; IF(ISBLANK($O393),"", "-" &amp; $O393) &amp; IF(ISBLANK($N393),"", "-" &amp; $N393),TravelTime,8,FALSE)) / 1440, ""))</f>
        <v/>
      </c>
      <c r="AA393" s="59"/>
      <c r="AB393" s="52" t="str">
        <f>IF(AND(LEN(J393)&lt;&gt;0,LEN(B393)&lt;&gt;0),J393,AB380)</f>
        <v>GA03K 3529</v>
      </c>
      <c r="AC393" s="59"/>
      <c r="AD393" s="196"/>
      <c r="AE393" s="59"/>
      <c r="AF393" s="59"/>
      <c r="AG393" s="59"/>
      <c r="AH393" s="59"/>
      <c r="AI393" s="59"/>
      <c r="AJ393" s="59"/>
    </row>
    <row r="394" spans="1:36" ht="14.25" customHeight="1">
      <c r="A394" s="51"/>
      <c r="B394" s="51"/>
      <c r="C394" s="219"/>
      <c r="D394" s="53"/>
      <c r="E394" s="228"/>
      <c r="F394" s="228"/>
      <c r="G394" s="52"/>
      <c r="H394" s="52"/>
      <c r="I394" s="52"/>
      <c r="J394" s="52"/>
      <c r="K394" s="52"/>
      <c r="L394" s="60"/>
      <c r="M394" s="60"/>
      <c r="N394" s="55" t="s">
        <v>513</v>
      </c>
      <c r="O394" s="55"/>
      <c r="P394" s="55"/>
      <c r="Q394" s="55"/>
      <c r="R394" s="55"/>
      <c r="S394" s="55" t="s">
        <v>636</v>
      </c>
      <c r="T394" s="193" t="str">
        <f>_xlfn.IFNA(VLOOKUP(N394,Code2Loc,2,FALSE)
&amp; IF( OR( ISNA(O394), LEN(O394)=0), "",  "-" &amp; VLOOKUP(O394,Code2Loc,2,FALSE))
&amp; IF( OR( ISNA(P394), LEN(P394)=0), "",  "-" &amp; VLOOKUP(P394,Code2Loc,2,FALSE))
&amp; IF( OR( ISNA(Q394), LEN(Q394)=0), "",  "-" &amp; VLOOKUP(Q394,Code2Loc,2,FALSE))
&amp; IF( OR( ISNA(R394), LEN(R394)=0), "",  "-" &amp; VLOOKUP(R394,Code2Loc,2,FALSE))
&amp; IF( OR( ISNA(S394), LEN(S394)=0), "",  "-" &amp; VLOOKUP(S394,Code2Loc,2,FALSE)),"")</f>
        <v/>
      </c>
      <c r="U394" s="56">
        <v>0.40972222222222227</v>
      </c>
      <c r="V394" s="57"/>
      <c r="W394" s="57"/>
      <c r="X394" s="57"/>
      <c r="Y394" s="57"/>
      <c r="Z394" s="58" t="str">
        <f>IF(ISBLANK($U394), "", _xlfn.IFNA($U394 + _xlfn.IFNA( VLOOKUP($N394 &amp; IF(ISBLANK($O394),"", "-" &amp; $O394) &amp; IF(ISBLANK($P394),"", "-" &amp; $P394) &amp; IF(ISBLANK($Q394),"", "-" &amp; $Q394) &amp; IF(ISBLANK($R394),"", "-" &amp; $R394) &amp; IF(ISBLANK($S394),"", "-" &amp; $S394),TravelTime,8,FALSE), VLOOKUP($S394 &amp; IF(ISBLANK($R394),"", "-" &amp; $R394) &amp; IF(ISBLANK($Q394),"", "-" &amp; $Q394) &amp; IF(ISBLANK($P394),"", "-" &amp; $P394) &amp; IF(ISBLANK($O394),"", "-" &amp; $O394) &amp; IF(ISBLANK($N394),"", "-" &amp; $N394),TravelTime,8,FALSE)) / 1440, ""))</f>
        <v/>
      </c>
      <c r="AA394" s="59"/>
      <c r="AB394" s="52" t="str">
        <f t="shared" ref="AB394:AB396" si="43">IF(AND(LEN(J393)&lt;&gt;0,LEN(B393)&lt;&gt;0),J393,AB393)</f>
        <v>GA03K 3529</v>
      </c>
      <c r="AC394" s="59"/>
      <c r="AD394" s="196"/>
      <c r="AE394" s="59"/>
      <c r="AF394" s="59"/>
      <c r="AG394" s="59"/>
      <c r="AH394" s="59"/>
      <c r="AI394" s="59"/>
      <c r="AJ394" s="59"/>
    </row>
    <row r="395" spans="1:36" ht="14.25" customHeight="1">
      <c r="A395" s="51"/>
      <c r="B395" s="51"/>
      <c r="C395" s="219"/>
      <c r="D395" s="53"/>
      <c r="E395" s="228"/>
      <c r="F395" s="228"/>
      <c r="G395" s="52"/>
      <c r="H395" s="52"/>
      <c r="I395" s="52"/>
      <c r="J395" s="52"/>
      <c r="K395" s="52"/>
      <c r="L395" s="60"/>
      <c r="M395" s="60"/>
      <c r="N395" s="55" t="s">
        <v>636</v>
      </c>
      <c r="O395" s="55"/>
      <c r="P395" s="55"/>
      <c r="Q395" s="55"/>
      <c r="R395" s="55"/>
      <c r="S395" s="55" t="s">
        <v>513</v>
      </c>
      <c r="T395" s="193" t="str">
        <f>_xlfn.IFNA(VLOOKUP(N395,Code2Loc,2,FALSE)
&amp; IF( OR( ISNA(O395), LEN(O395)=0), "",  "-" &amp; VLOOKUP(O395,Code2Loc,2,FALSE))
&amp; IF( OR( ISNA(P395), LEN(P395)=0), "",  "-" &amp; VLOOKUP(P395,Code2Loc,2,FALSE))
&amp; IF( OR( ISNA(Q395), LEN(Q395)=0), "",  "-" &amp; VLOOKUP(Q395,Code2Loc,2,FALSE))
&amp; IF( OR( ISNA(R395), LEN(R395)=0), "",  "-" &amp; VLOOKUP(R395,Code2Loc,2,FALSE))
&amp; IF( OR( ISNA(S395), LEN(S395)=0), "",  "-" &amp; VLOOKUP(S395,Code2Loc,2,FALSE)),"")</f>
        <v/>
      </c>
      <c r="U395" s="56">
        <v>0.54861111111111105</v>
      </c>
      <c r="V395" s="57"/>
      <c r="W395" s="57"/>
      <c r="X395" s="57"/>
      <c r="Y395" s="57"/>
      <c r="Z395" s="58" t="str">
        <f>IF(ISBLANK($U395), "", _xlfn.IFNA($U395 + _xlfn.IFNA( VLOOKUP($N395 &amp; IF(ISBLANK($O395),"", "-" &amp; $O395) &amp; IF(ISBLANK($P395),"", "-" &amp; $P395) &amp; IF(ISBLANK($Q395),"", "-" &amp; $Q395) &amp; IF(ISBLANK($R395),"", "-" &amp; $R395) &amp; IF(ISBLANK($S395),"", "-" &amp; $S395),TravelTime,8,FALSE), VLOOKUP($S395 &amp; IF(ISBLANK($R395),"", "-" &amp; $R395) &amp; IF(ISBLANK($Q395),"", "-" &amp; $Q395) &amp; IF(ISBLANK($P395),"", "-" &amp; $P395) &amp; IF(ISBLANK($O395),"", "-" &amp; $O395) &amp; IF(ISBLANK($N395),"", "-" &amp; $N395),TravelTime,8,FALSE)) / 1440, ""))</f>
        <v/>
      </c>
      <c r="AA395" s="59"/>
      <c r="AB395" s="52" t="str">
        <f t="shared" si="43"/>
        <v>GA03K 3529</v>
      </c>
      <c r="AC395" s="59"/>
      <c r="AD395" s="196"/>
      <c r="AE395" s="59"/>
      <c r="AF395" s="59"/>
      <c r="AG395" s="59"/>
      <c r="AH395" s="59"/>
      <c r="AI395" s="59"/>
      <c r="AJ395" s="59"/>
    </row>
    <row r="396" spans="1:36" ht="14.25" customHeight="1">
      <c r="A396" s="51"/>
      <c r="B396" s="51"/>
      <c r="C396" s="219"/>
      <c r="D396" s="53"/>
      <c r="E396" s="228"/>
      <c r="F396" s="228"/>
      <c r="G396" s="52"/>
      <c r="H396" s="52"/>
      <c r="I396" s="52"/>
      <c r="J396" s="52"/>
      <c r="K396" s="52"/>
      <c r="L396" s="60"/>
      <c r="M396" s="60"/>
      <c r="N396" s="55" t="s">
        <v>513</v>
      </c>
      <c r="O396" s="55"/>
      <c r="P396" s="55"/>
      <c r="Q396" s="55"/>
      <c r="R396" s="55"/>
      <c r="S396" s="55" t="s">
        <v>636</v>
      </c>
      <c r="T396" s="193" t="str">
        <f>_xlfn.IFNA(VLOOKUP(N396,Code2Loc,2,FALSE)
&amp; IF( OR( ISNA(O396), LEN(O396)=0), "",  "-" &amp; VLOOKUP(O396,Code2Loc,2,FALSE))
&amp; IF( OR( ISNA(P396), LEN(P396)=0), "",  "-" &amp; VLOOKUP(P396,Code2Loc,2,FALSE))
&amp; IF( OR( ISNA(Q396), LEN(Q396)=0), "",  "-" &amp; VLOOKUP(Q396,Code2Loc,2,FALSE))
&amp; IF( OR( ISNA(R396), LEN(R396)=0), "",  "-" &amp; VLOOKUP(R396,Code2Loc,2,FALSE))
&amp; IF( OR( ISNA(S396), LEN(S396)=0), "",  "-" &amp; VLOOKUP(S396,Code2Loc,2,FALSE)),"")</f>
        <v/>
      </c>
      <c r="U396" s="56">
        <v>0.70138888888888884</v>
      </c>
      <c r="V396" s="57"/>
      <c r="W396" s="57"/>
      <c r="X396" s="57"/>
      <c r="Y396" s="57"/>
      <c r="Z396" s="58" t="str">
        <f>IF(ISBLANK($U396), "", _xlfn.IFNA($U396 + _xlfn.IFNA( VLOOKUP($N396 &amp; IF(ISBLANK($O396),"", "-" &amp; $O396) &amp; IF(ISBLANK($P396),"", "-" &amp; $P396) &amp; IF(ISBLANK($Q396),"", "-" &amp; $Q396) &amp; IF(ISBLANK($R396),"", "-" &amp; $R396) &amp; IF(ISBLANK($S396),"", "-" &amp; $S396),TravelTime,8,FALSE), VLOOKUP($S396 &amp; IF(ISBLANK($R396),"", "-" &amp; $R396) &amp; IF(ISBLANK($Q396),"", "-" &amp; $Q396) &amp; IF(ISBLANK($P396),"", "-" &amp; $P396) &amp; IF(ISBLANK($O396),"", "-" &amp; $O396) &amp; IF(ISBLANK($N396),"", "-" &amp; $N396),TravelTime,8,FALSE)) / 1440, ""))</f>
        <v/>
      </c>
      <c r="AA396" s="59"/>
      <c r="AB396" s="52" t="str">
        <f t="shared" si="43"/>
        <v>GA03K 3529</v>
      </c>
      <c r="AC396" s="59"/>
      <c r="AD396" s="196"/>
      <c r="AE396" s="59"/>
      <c r="AF396" s="59"/>
      <c r="AG396" s="59"/>
      <c r="AH396" s="59"/>
      <c r="AI396" s="59"/>
      <c r="AJ396" s="59"/>
    </row>
    <row r="397" spans="1:36" ht="14.25" customHeight="1">
      <c r="A397" s="51"/>
      <c r="B397" s="51" t="s">
        <v>115</v>
      </c>
      <c r="C397" s="218" t="s">
        <v>637</v>
      </c>
      <c r="D397" s="52" t="s">
        <v>28</v>
      </c>
      <c r="E397" s="228">
        <v>42688</v>
      </c>
      <c r="F397" s="228">
        <v>44513</v>
      </c>
      <c r="G397" s="52" t="s">
        <v>638</v>
      </c>
      <c r="H397" s="52" t="s">
        <v>639</v>
      </c>
      <c r="I397" s="52"/>
      <c r="J397" s="52" t="str">
        <f>IF(ISBLANK(B397),"",VLOOKUP(B397,Permits!$F$2:$O$127,10,FALSE))</f>
        <v>GA05T 4822</v>
      </c>
      <c r="K397" s="53" t="s">
        <v>16</v>
      </c>
      <c r="L397" s="60">
        <v>36</v>
      </c>
      <c r="M397" s="60">
        <v>11</v>
      </c>
      <c r="N397" s="55" t="s">
        <v>640</v>
      </c>
      <c r="O397" s="55"/>
      <c r="P397" s="55"/>
      <c r="Q397" s="55"/>
      <c r="R397" s="55"/>
      <c r="S397" s="55" t="s">
        <v>480</v>
      </c>
      <c r="T397" s="193" t="str">
        <f>_xlfn.IFNA(VLOOKUP(N397,Code2Loc,2,FALSE)
&amp; IF( OR( ISNA(O397), LEN(O397)=0), "",  "-" &amp; VLOOKUP(O397,Code2Loc,2,FALSE))
&amp; IF( OR( ISNA(P397), LEN(P397)=0), "",  "-" &amp; VLOOKUP(P397,Code2Loc,2,FALSE))
&amp; IF( OR( ISNA(Q397), LEN(Q397)=0), "",  "-" &amp; VLOOKUP(Q397,Code2Loc,2,FALSE))
&amp; IF( OR( ISNA(R397), LEN(R397)=0), "",  "-" &amp; VLOOKUP(R397,Code2Loc,2,FALSE))
&amp; IF( OR( ISNA(S397), LEN(S397)=0), "",  "-" &amp; VLOOKUP(S397,Code2Loc,2,FALSE)),"")</f>
        <v/>
      </c>
      <c r="U397" s="56">
        <v>0.33333333333333331</v>
      </c>
      <c r="V397" s="57"/>
      <c r="W397" s="57"/>
      <c r="X397" s="57"/>
      <c r="Y397" s="57"/>
      <c r="Z397" s="58" t="str">
        <f>IF(ISBLANK($U397), "", _xlfn.IFNA($U397 + _xlfn.IFNA( VLOOKUP($N397 &amp; IF(ISBLANK($O397),"", "-" &amp; $O397) &amp; IF(ISBLANK($P397),"", "-" &amp; $P397) &amp; IF(ISBLANK($Q397),"", "-" &amp; $Q397) &amp; IF(ISBLANK($R397),"", "-" &amp; $R397) &amp; IF(ISBLANK($S397),"", "-" &amp; $S397),TravelTime,8,FALSE), VLOOKUP($S397 &amp; IF(ISBLANK($R397),"", "-" &amp; $R397) &amp; IF(ISBLANK($Q397),"", "-" &amp; $Q397) &amp; IF(ISBLANK($P397),"", "-" &amp; $P397) &amp; IF(ISBLANK($O397),"", "-" &amp; $O397) &amp; IF(ISBLANK($N397),"", "-" &amp; $N397),TravelTime,8,FALSE)) / 1440, ""))</f>
        <v/>
      </c>
      <c r="AA397" s="59"/>
      <c r="AB397" s="52" t="str">
        <f>IF(AND(LEN(J397)&lt;&gt;0,LEN(B397)&lt;&gt;0),J397,#REF!)</f>
        <v>GA05T 4822</v>
      </c>
      <c r="AC397" s="59"/>
      <c r="AD397" s="196"/>
      <c r="AE397" s="59"/>
      <c r="AF397" s="59"/>
      <c r="AG397" s="59"/>
      <c r="AH397" s="59"/>
      <c r="AI397" s="59"/>
      <c r="AJ397" s="59"/>
    </row>
    <row r="398" spans="1:36" ht="14.25" customHeight="1">
      <c r="A398" s="51"/>
      <c r="B398" s="51"/>
      <c r="C398" s="219"/>
      <c r="D398" s="53"/>
      <c r="E398" s="228"/>
      <c r="F398" s="228"/>
      <c r="G398" s="52"/>
      <c r="H398" s="52"/>
      <c r="I398" s="52"/>
      <c r="J398" s="52"/>
      <c r="K398" s="52"/>
      <c r="L398" s="60"/>
      <c r="M398" s="60"/>
      <c r="N398" s="55" t="s">
        <v>480</v>
      </c>
      <c r="O398" s="55" t="s">
        <v>641</v>
      </c>
      <c r="P398" s="55"/>
      <c r="Q398" s="55"/>
      <c r="R398" s="55"/>
      <c r="S398" s="55" t="s">
        <v>459</v>
      </c>
      <c r="T398" s="193" t="str">
        <f>_xlfn.IFNA(VLOOKUP(N398,Code2Loc,2,FALSE)
&amp; IF( OR( ISNA(O398), LEN(O398)=0), "",  "-" &amp; VLOOKUP(O398,Code2Loc,2,FALSE))
&amp; IF( OR( ISNA(P398), LEN(P398)=0), "",  "-" &amp; VLOOKUP(P398,Code2Loc,2,FALSE))
&amp; IF( OR( ISNA(Q398), LEN(Q398)=0), "",  "-" &amp; VLOOKUP(Q398,Code2Loc,2,FALSE))
&amp; IF( OR( ISNA(R398), LEN(R398)=0), "",  "-" &amp; VLOOKUP(R398,Code2Loc,2,FALSE))
&amp; IF( OR( ISNA(S398), LEN(S398)=0), "",  "-" &amp; VLOOKUP(S398,Code2Loc,2,FALSE)),"")</f>
        <v/>
      </c>
      <c r="U398" s="56">
        <v>0.40625</v>
      </c>
      <c r="V398" s="57"/>
      <c r="W398" s="57"/>
      <c r="X398" s="57"/>
      <c r="Y398" s="57"/>
      <c r="Z398" s="58" t="str">
        <f>IF(ISBLANK($U398), "", _xlfn.IFNA($U398 + _xlfn.IFNA( VLOOKUP($N398 &amp; IF(ISBLANK($O398),"", "-" &amp; $O398) &amp; IF(ISBLANK($P398),"", "-" &amp; $P398) &amp; IF(ISBLANK($Q398),"", "-" &amp; $Q398) &amp; IF(ISBLANK($R398),"", "-" &amp; $R398) &amp; IF(ISBLANK($S398),"", "-" &amp; $S398),TravelTime,8,FALSE), VLOOKUP($S398 &amp; IF(ISBLANK($R398),"", "-" &amp; $R398) &amp; IF(ISBLANK($Q398),"", "-" &amp; $Q398) &amp; IF(ISBLANK($P398),"", "-" &amp; $P398) &amp; IF(ISBLANK($O398),"", "-" &amp; $O398) &amp; IF(ISBLANK($N398),"", "-" &amp; $N398),TravelTime,8,FALSE)) / 1440, ""))</f>
        <v/>
      </c>
      <c r="AA398" s="59"/>
      <c r="AB398" s="52" t="str">
        <f t="shared" ref="AB398:AB404" si="44">IF(AND(LEN(J398)&lt;&gt;0,LEN(B398)&lt;&gt;0),J398,AB397)</f>
        <v>GA05T 4822</v>
      </c>
      <c r="AC398" s="59"/>
      <c r="AD398" s="196"/>
      <c r="AE398" s="59"/>
      <c r="AF398" s="59"/>
      <c r="AG398" s="59"/>
      <c r="AH398" s="59"/>
      <c r="AI398" s="59"/>
      <c r="AJ398" s="59"/>
    </row>
    <row r="399" spans="1:36" ht="14.25" customHeight="1">
      <c r="A399" s="51"/>
      <c r="B399" s="51"/>
      <c r="C399" s="219"/>
      <c r="D399" s="53"/>
      <c r="E399" s="228"/>
      <c r="F399" s="228"/>
      <c r="G399" s="52"/>
      <c r="H399" s="52"/>
      <c r="I399" s="52"/>
      <c r="J399" s="52"/>
      <c r="K399" s="52"/>
      <c r="L399" s="60"/>
      <c r="M399" s="60"/>
      <c r="N399" s="55" t="s">
        <v>459</v>
      </c>
      <c r="O399" s="55"/>
      <c r="P399" s="55"/>
      <c r="Q399" s="55"/>
      <c r="R399" s="55"/>
      <c r="S399" s="55" t="s">
        <v>480</v>
      </c>
      <c r="T399" s="193" t="str">
        <f>_xlfn.IFNA(VLOOKUP(N399,Code2Loc,2,FALSE)
&amp; IF( OR( ISNA(O399), LEN(O399)=0), "",  "-" &amp; VLOOKUP(O399,Code2Loc,2,FALSE))
&amp; IF( OR( ISNA(P399), LEN(P399)=0), "",  "-" &amp; VLOOKUP(P399,Code2Loc,2,FALSE))
&amp; IF( OR( ISNA(Q399), LEN(Q399)=0), "",  "-" &amp; VLOOKUP(Q399,Code2Loc,2,FALSE))
&amp; IF( OR( ISNA(R399), LEN(R399)=0), "",  "-" &amp; VLOOKUP(R399,Code2Loc,2,FALSE))
&amp; IF( OR( ISNA(S399), LEN(S399)=0), "",  "-" &amp; VLOOKUP(S399,Code2Loc,2,FALSE)),"")</f>
        <v/>
      </c>
      <c r="U399" s="56">
        <v>0.41666666666666669</v>
      </c>
      <c r="V399" s="57"/>
      <c r="W399" s="57"/>
      <c r="X399" s="57"/>
      <c r="Y399" s="57"/>
      <c r="Z399" s="58" t="str">
        <f>IF(ISBLANK($U399), "", _xlfn.IFNA($U399 + _xlfn.IFNA( VLOOKUP($N399 &amp; IF(ISBLANK($O399),"", "-" &amp; $O399) &amp; IF(ISBLANK($P399),"", "-" &amp; $P399) &amp; IF(ISBLANK($Q399),"", "-" &amp; $Q399) &amp; IF(ISBLANK($R399),"", "-" &amp; $R399) &amp; IF(ISBLANK($S399),"", "-" &amp; $S399),TravelTime,8,FALSE), VLOOKUP($S399 &amp; IF(ISBLANK($R399),"", "-" &amp; $R399) &amp; IF(ISBLANK($Q399),"", "-" &amp; $Q399) &amp; IF(ISBLANK($P399),"", "-" &amp; $P399) &amp; IF(ISBLANK($O399),"", "-" &amp; $O399) &amp; IF(ISBLANK($N399),"", "-" &amp; $N399),TravelTime,8,FALSE)) / 1440, ""))</f>
        <v/>
      </c>
      <c r="AA399" s="59"/>
      <c r="AB399" s="52" t="str">
        <f t="shared" si="44"/>
        <v>GA05T 4822</v>
      </c>
      <c r="AC399" s="59"/>
      <c r="AD399" s="196"/>
      <c r="AE399" s="59"/>
      <c r="AF399" s="59"/>
      <c r="AG399" s="59"/>
      <c r="AH399" s="59"/>
      <c r="AI399" s="59"/>
      <c r="AJ399" s="59"/>
    </row>
    <row r="400" spans="1:36" ht="14.25" customHeight="1">
      <c r="A400" s="51"/>
      <c r="B400" s="51"/>
      <c r="C400" s="219"/>
      <c r="D400" s="53"/>
      <c r="E400" s="228"/>
      <c r="F400" s="228"/>
      <c r="G400" s="52"/>
      <c r="H400" s="52"/>
      <c r="I400" s="52"/>
      <c r="J400" s="52"/>
      <c r="K400" s="52"/>
      <c r="L400" s="60"/>
      <c r="M400" s="60"/>
      <c r="N400" s="55" t="s">
        <v>480</v>
      </c>
      <c r="O400" s="55"/>
      <c r="P400" s="55"/>
      <c r="Q400" s="55"/>
      <c r="R400" s="55"/>
      <c r="S400" s="55" t="s">
        <v>459</v>
      </c>
      <c r="T400" s="193" t="str">
        <f>_xlfn.IFNA(VLOOKUP(N400,Code2Loc,2,FALSE)
&amp; IF( OR( ISNA(O400), LEN(O400)=0), "",  "-" &amp; VLOOKUP(O400,Code2Loc,2,FALSE))
&amp; IF( OR( ISNA(P400), LEN(P400)=0), "",  "-" &amp; VLOOKUP(P400,Code2Loc,2,FALSE))
&amp; IF( OR( ISNA(Q400), LEN(Q400)=0), "",  "-" &amp; VLOOKUP(Q400,Code2Loc,2,FALSE))
&amp; IF( OR( ISNA(R400), LEN(R400)=0), "",  "-" &amp; VLOOKUP(R400,Code2Loc,2,FALSE))
&amp; IF( OR( ISNA(S400), LEN(S400)=0), "",  "-" &amp; VLOOKUP(S400,Code2Loc,2,FALSE)),"")</f>
        <v/>
      </c>
      <c r="U400" s="56">
        <v>0.52430555555555558</v>
      </c>
      <c r="V400" s="57"/>
      <c r="W400" s="57"/>
      <c r="X400" s="57"/>
      <c r="Y400" s="57"/>
      <c r="Z400" s="58" t="str">
        <f>IF(ISBLANK($U400), "", _xlfn.IFNA($U400 + _xlfn.IFNA( VLOOKUP($N400 &amp; IF(ISBLANK($O400),"", "-" &amp; $O400) &amp; IF(ISBLANK($P400),"", "-" &amp; $P400) &amp; IF(ISBLANK($Q400),"", "-" &amp; $Q400) &amp; IF(ISBLANK($R400),"", "-" &amp; $R400) &amp; IF(ISBLANK($S400),"", "-" &amp; $S400),TravelTime,8,FALSE), VLOOKUP($S400 &amp; IF(ISBLANK($R400),"", "-" &amp; $R400) &amp; IF(ISBLANK($Q400),"", "-" &amp; $Q400) &amp; IF(ISBLANK($P400),"", "-" &amp; $P400) &amp; IF(ISBLANK($O400),"", "-" &amp; $O400) &amp; IF(ISBLANK($N400),"", "-" &amp; $N400),TravelTime,8,FALSE)) / 1440, ""))</f>
        <v/>
      </c>
      <c r="AA400" s="59"/>
      <c r="AB400" s="52" t="str">
        <f t="shared" si="44"/>
        <v>GA05T 4822</v>
      </c>
      <c r="AC400" s="59"/>
      <c r="AD400" s="196"/>
      <c r="AE400" s="59"/>
      <c r="AF400" s="59"/>
      <c r="AG400" s="59"/>
      <c r="AH400" s="59"/>
      <c r="AI400" s="59"/>
      <c r="AJ400" s="59"/>
    </row>
    <row r="401" spans="1:36" ht="14.25" customHeight="1">
      <c r="A401" s="51"/>
      <c r="B401" s="51"/>
      <c r="C401" s="219"/>
      <c r="D401" s="53"/>
      <c r="E401" s="228"/>
      <c r="F401" s="228"/>
      <c r="G401" s="52"/>
      <c r="H401" s="52"/>
      <c r="I401" s="52"/>
      <c r="J401" s="52"/>
      <c r="K401" s="52"/>
      <c r="L401" s="60"/>
      <c r="M401" s="60"/>
      <c r="N401" s="55" t="s">
        <v>459</v>
      </c>
      <c r="O401" s="55"/>
      <c r="P401" s="55"/>
      <c r="Q401" s="55"/>
      <c r="R401" s="55"/>
      <c r="S401" s="55" t="s">
        <v>480</v>
      </c>
      <c r="T401" s="193" t="str">
        <f>_xlfn.IFNA(VLOOKUP(N401,Code2Loc,2,FALSE)
&amp; IF( OR( ISNA(O401), LEN(O401)=0), "",  "-" &amp; VLOOKUP(O401,Code2Loc,2,FALSE))
&amp; IF( OR( ISNA(P401), LEN(P401)=0), "",  "-" &amp; VLOOKUP(P401,Code2Loc,2,FALSE))
&amp; IF( OR( ISNA(Q401), LEN(Q401)=0), "",  "-" &amp; VLOOKUP(Q401,Code2Loc,2,FALSE))
&amp; IF( OR( ISNA(R401), LEN(R401)=0), "",  "-" &amp; VLOOKUP(R401,Code2Loc,2,FALSE))
&amp; IF( OR( ISNA(S401), LEN(S401)=0), "",  "-" &amp; VLOOKUP(S401,Code2Loc,2,FALSE)),"")</f>
        <v/>
      </c>
      <c r="U401" s="56">
        <v>0.59027777777777779</v>
      </c>
      <c r="V401" s="57"/>
      <c r="W401" s="57"/>
      <c r="X401" s="57"/>
      <c r="Y401" s="57"/>
      <c r="Z401" s="58" t="str">
        <f>IF(ISBLANK($U401), "", _xlfn.IFNA($U401 + _xlfn.IFNA( VLOOKUP($N401 &amp; IF(ISBLANK($O401),"", "-" &amp; $O401) &amp; IF(ISBLANK($P401),"", "-" &amp; $P401) &amp; IF(ISBLANK($Q401),"", "-" &amp; $Q401) &amp; IF(ISBLANK($R401),"", "-" &amp; $R401) &amp; IF(ISBLANK($S401),"", "-" &amp; $S401),TravelTime,8,FALSE), VLOOKUP($S401 &amp; IF(ISBLANK($R401),"", "-" &amp; $R401) &amp; IF(ISBLANK($Q401),"", "-" &amp; $Q401) &amp; IF(ISBLANK($P401),"", "-" &amp; $P401) &amp; IF(ISBLANK($O401),"", "-" &amp; $O401) &amp; IF(ISBLANK($N401),"", "-" &amp; $N401),TravelTime,8,FALSE)) / 1440, ""))</f>
        <v/>
      </c>
      <c r="AA401" s="59"/>
      <c r="AB401" s="52" t="str">
        <f t="shared" si="44"/>
        <v>GA05T 4822</v>
      </c>
      <c r="AC401" s="59"/>
      <c r="AD401" s="196"/>
      <c r="AE401" s="59"/>
      <c r="AF401" s="59"/>
      <c r="AG401" s="59"/>
      <c r="AH401" s="59"/>
      <c r="AI401" s="59"/>
      <c r="AJ401" s="59"/>
    </row>
    <row r="402" spans="1:36" ht="14.25" customHeight="1">
      <c r="A402" s="51"/>
      <c r="B402" s="51"/>
      <c r="C402" s="219"/>
      <c r="D402" s="53"/>
      <c r="E402" s="228"/>
      <c r="F402" s="228"/>
      <c r="G402" s="52"/>
      <c r="H402" s="52"/>
      <c r="I402" s="52"/>
      <c r="J402" s="52"/>
      <c r="K402" s="52"/>
      <c r="L402" s="60"/>
      <c r="M402" s="60"/>
      <c r="N402" s="55" t="s">
        <v>480</v>
      </c>
      <c r="O402" s="55"/>
      <c r="P402" s="55"/>
      <c r="Q402" s="55"/>
      <c r="R402" s="55"/>
      <c r="S402" s="55" t="s">
        <v>459</v>
      </c>
      <c r="T402" s="193" t="str">
        <f>_xlfn.IFNA(VLOOKUP(N402,Code2Loc,2,FALSE)
&amp; IF( OR( ISNA(O402), LEN(O402)=0), "",  "-" &amp; VLOOKUP(O402,Code2Loc,2,FALSE))
&amp; IF( OR( ISNA(P402), LEN(P402)=0), "",  "-" &amp; VLOOKUP(P402,Code2Loc,2,FALSE))
&amp; IF( OR( ISNA(Q402), LEN(Q402)=0), "",  "-" &amp; VLOOKUP(Q402,Code2Loc,2,FALSE))
&amp; IF( OR( ISNA(R402), LEN(R402)=0), "",  "-" &amp; VLOOKUP(R402,Code2Loc,2,FALSE))
&amp; IF( OR( ISNA(S402), LEN(S402)=0), "",  "-" &amp; VLOOKUP(S402,Code2Loc,2,FALSE)),"")</f>
        <v/>
      </c>
      <c r="U402" s="56">
        <v>0.70486111111111116</v>
      </c>
      <c r="V402" s="57"/>
      <c r="W402" s="57"/>
      <c r="X402" s="57"/>
      <c r="Y402" s="57"/>
      <c r="Z402" s="58" t="str">
        <f>IF(ISBLANK($U402), "", _xlfn.IFNA($U402 + _xlfn.IFNA( VLOOKUP($N402 &amp; IF(ISBLANK($O402),"", "-" &amp; $O402) &amp; IF(ISBLANK($P402),"", "-" &amp; $P402) &amp; IF(ISBLANK($Q402),"", "-" &amp; $Q402) &amp; IF(ISBLANK($R402),"", "-" &amp; $R402) &amp; IF(ISBLANK($S402),"", "-" &amp; $S402),TravelTime,8,FALSE), VLOOKUP($S402 &amp; IF(ISBLANK($R402),"", "-" &amp; $R402) &amp; IF(ISBLANK($Q402),"", "-" &amp; $Q402) &amp; IF(ISBLANK($P402),"", "-" &amp; $P402) &amp; IF(ISBLANK($O402),"", "-" &amp; $O402) &amp; IF(ISBLANK($N402),"", "-" &amp; $N402),TravelTime,8,FALSE)) / 1440, ""))</f>
        <v/>
      </c>
      <c r="AA402" s="59"/>
      <c r="AB402" s="52" t="str">
        <f t="shared" si="44"/>
        <v>GA05T 4822</v>
      </c>
      <c r="AC402" s="59"/>
      <c r="AD402" s="196"/>
      <c r="AE402" s="59"/>
      <c r="AF402" s="59"/>
      <c r="AG402" s="59"/>
      <c r="AH402" s="59"/>
      <c r="AI402" s="59"/>
      <c r="AJ402" s="59"/>
    </row>
    <row r="403" spans="1:36" ht="14.25" customHeight="1">
      <c r="A403" s="51"/>
      <c r="B403" s="51"/>
      <c r="C403" s="219"/>
      <c r="D403" s="53"/>
      <c r="E403" s="228"/>
      <c r="F403" s="228"/>
      <c r="G403" s="52"/>
      <c r="H403" s="52"/>
      <c r="I403" s="52"/>
      <c r="J403" s="52"/>
      <c r="K403" s="52"/>
      <c r="L403" s="60"/>
      <c r="M403" s="60"/>
      <c r="N403" s="55" t="s">
        <v>459</v>
      </c>
      <c r="O403" s="55"/>
      <c r="P403" s="55"/>
      <c r="Q403" s="55"/>
      <c r="R403" s="55"/>
      <c r="S403" s="55" t="s">
        <v>480</v>
      </c>
      <c r="T403" s="193" t="str">
        <f>_xlfn.IFNA(VLOOKUP(N403,Code2Loc,2,FALSE)
&amp; IF( OR( ISNA(O403), LEN(O403)=0), "",  "-" &amp; VLOOKUP(O403,Code2Loc,2,FALSE))
&amp; IF( OR( ISNA(P403), LEN(P403)=0), "",  "-" &amp; VLOOKUP(P403,Code2Loc,2,FALSE))
&amp; IF( OR( ISNA(Q403), LEN(Q403)=0), "",  "-" &amp; VLOOKUP(Q403,Code2Loc,2,FALSE))
&amp; IF( OR( ISNA(R403), LEN(R403)=0), "",  "-" &amp; VLOOKUP(R403,Code2Loc,2,FALSE))
&amp; IF( OR( ISNA(S403), LEN(S403)=0), "",  "-" &amp; VLOOKUP(S403,Code2Loc,2,FALSE)),"")</f>
        <v/>
      </c>
      <c r="U403" s="56">
        <v>0.76736111111111116</v>
      </c>
      <c r="V403" s="57"/>
      <c r="W403" s="57"/>
      <c r="X403" s="57"/>
      <c r="Y403" s="57"/>
      <c r="Z403" s="58" t="str">
        <f>IF(ISBLANK($U403), "", _xlfn.IFNA($U403 + _xlfn.IFNA( VLOOKUP($N403 &amp; IF(ISBLANK($O403),"", "-" &amp; $O403) &amp; IF(ISBLANK($P403),"", "-" &amp; $P403) &amp; IF(ISBLANK($Q403),"", "-" &amp; $Q403) &amp; IF(ISBLANK($R403),"", "-" &amp; $R403) &amp; IF(ISBLANK($S403),"", "-" &amp; $S403),TravelTime,8,FALSE), VLOOKUP($S403 &amp; IF(ISBLANK($R403),"", "-" &amp; $R403) &amp; IF(ISBLANK($Q403),"", "-" &amp; $Q403) &amp; IF(ISBLANK($P403),"", "-" &amp; $P403) &amp; IF(ISBLANK($O403),"", "-" &amp; $O403) &amp; IF(ISBLANK($N403),"", "-" &amp; $N403),TravelTime,8,FALSE)) / 1440, ""))</f>
        <v/>
      </c>
      <c r="AA403" s="59"/>
      <c r="AB403" s="52" t="str">
        <f t="shared" si="44"/>
        <v>GA05T 4822</v>
      </c>
      <c r="AC403" s="59"/>
      <c r="AD403" s="196"/>
      <c r="AE403" s="59"/>
      <c r="AF403" s="59"/>
      <c r="AG403" s="59"/>
      <c r="AH403" s="59"/>
      <c r="AI403" s="59"/>
      <c r="AJ403" s="59"/>
    </row>
    <row r="404" spans="1:36" ht="14.25" customHeight="1">
      <c r="A404" s="51"/>
      <c r="B404" s="51"/>
      <c r="C404" s="219"/>
      <c r="D404" s="53"/>
      <c r="E404" s="228"/>
      <c r="F404" s="228"/>
      <c r="G404" s="52"/>
      <c r="H404" s="52"/>
      <c r="I404" s="52"/>
      <c r="J404" s="52"/>
      <c r="K404" s="52"/>
      <c r="L404" s="60"/>
      <c r="M404" s="60"/>
      <c r="N404" s="55" t="s">
        <v>480</v>
      </c>
      <c r="O404" s="55"/>
      <c r="P404" s="55"/>
      <c r="Q404" s="55"/>
      <c r="R404" s="55"/>
      <c r="S404" s="55" t="s">
        <v>640</v>
      </c>
      <c r="T404" s="193" t="str">
        <f>_xlfn.IFNA(VLOOKUP(N404,Code2Loc,2,FALSE)
&amp; IF( OR( ISNA(O404), LEN(O404)=0), "",  "-" &amp; VLOOKUP(O404,Code2Loc,2,FALSE))
&amp; IF( OR( ISNA(P404), LEN(P404)=0), "",  "-" &amp; VLOOKUP(P404,Code2Loc,2,FALSE))
&amp; IF( OR( ISNA(Q404), LEN(Q404)=0), "",  "-" &amp; VLOOKUP(Q404,Code2Loc,2,FALSE))
&amp; IF( OR( ISNA(R404), LEN(R404)=0), "",  "-" &amp; VLOOKUP(R404,Code2Loc,2,FALSE))
&amp; IF( OR( ISNA(S404), LEN(S404)=0), "",  "-" &amp; VLOOKUP(S404,Code2Loc,2,FALSE)),"")</f>
        <v/>
      </c>
      <c r="U404" s="56">
        <v>0.8125</v>
      </c>
      <c r="V404" s="57"/>
      <c r="W404" s="57"/>
      <c r="X404" s="57"/>
      <c r="Y404" s="57"/>
      <c r="Z404" s="58" t="str">
        <f>IF(ISBLANK($U404), "", _xlfn.IFNA($U404 + _xlfn.IFNA( VLOOKUP($N404 &amp; IF(ISBLANK($O404),"", "-" &amp; $O404) &amp; IF(ISBLANK($P404),"", "-" &amp; $P404) &amp; IF(ISBLANK($Q404),"", "-" &amp; $Q404) &amp; IF(ISBLANK($R404),"", "-" &amp; $R404) &amp; IF(ISBLANK($S404),"", "-" &amp; $S404),TravelTime,8,FALSE), VLOOKUP($S404 &amp; IF(ISBLANK($R404),"", "-" &amp; $R404) &amp; IF(ISBLANK($Q404),"", "-" &amp; $Q404) &amp; IF(ISBLANK($P404),"", "-" &amp; $P404) &amp; IF(ISBLANK($O404),"", "-" &amp; $O404) &amp; IF(ISBLANK($N404),"", "-" &amp; $N404),TravelTime,8,FALSE)) / 1440, ""))</f>
        <v/>
      </c>
      <c r="AA404" s="59"/>
      <c r="AB404" s="52" t="str">
        <f t="shared" si="44"/>
        <v>GA05T 4822</v>
      </c>
      <c r="AC404" s="59"/>
      <c r="AD404" s="196"/>
      <c r="AE404" s="59"/>
      <c r="AF404" s="59"/>
      <c r="AG404" s="59"/>
      <c r="AH404" s="59"/>
      <c r="AI404" s="59"/>
      <c r="AJ404" s="59"/>
    </row>
    <row r="405" spans="1:36" ht="14.25" customHeight="1">
      <c r="A405" s="51"/>
      <c r="B405" s="51" t="s">
        <v>192</v>
      </c>
      <c r="C405" s="218" t="s">
        <v>642</v>
      </c>
      <c r="D405" s="52" t="s">
        <v>28</v>
      </c>
      <c r="E405" s="228">
        <v>42551</v>
      </c>
      <c r="F405" s="228">
        <v>44376</v>
      </c>
      <c r="G405" s="52" t="s">
        <v>643</v>
      </c>
      <c r="H405" s="52" t="s">
        <v>644</v>
      </c>
      <c r="I405" s="52"/>
      <c r="J405" s="52" t="str">
        <f>IF(ISBLANK(B405),"",VLOOKUP(B405,Permits!$F$2:$O$127,10,FALSE))</f>
        <v>GA05T 1512</v>
      </c>
      <c r="K405" s="53" t="s">
        <v>16</v>
      </c>
      <c r="L405" s="60">
        <v>28</v>
      </c>
      <c r="M405" s="60">
        <v>11</v>
      </c>
      <c r="N405" s="55" t="s">
        <v>645</v>
      </c>
      <c r="O405" s="55"/>
      <c r="P405" s="55"/>
      <c r="Q405" s="55"/>
      <c r="R405" s="55"/>
      <c r="S405" s="55" t="s">
        <v>513</v>
      </c>
      <c r="T405" s="193" t="str">
        <f>_xlfn.IFNA(VLOOKUP(N405,Code2Loc,2,FALSE)
&amp; IF( OR( ISNA(O405), LEN(O405)=0), "",  "-" &amp; VLOOKUP(O405,Code2Loc,2,FALSE))
&amp; IF( OR( ISNA(P405), LEN(P405)=0), "",  "-" &amp; VLOOKUP(P405,Code2Loc,2,FALSE))
&amp; IF( OR( ISNA(Q405), LEN(Q405)=0), "",  "-" &amp; VLOOKUP(Q405,Code2Loc,2,FALSE))
&amp; IF( OR( ISNA(R405), LEN(R405)=0), "",  "-" &amp; VLOOKUP(R405,Code2Loc,2,FALSE))
&amp; IF( OR( ISNA(S405), LEN(S405)=0), "",  "-" &amp; VLOOKUP(S405,Code2Loc,2,FALSE)),"")</f>
        <v/>
      </c>
      <c r="U405" s="56">
        <v>0.30555555555555552</v>
      </c>
      <c r="V405" s="57"/>
      <c r="W405" s="57"/>
      <c r="X405" s="57"/>
      <c r="Y405" s="57"/>
      <c r="Z405" s="58" t="str">
        <f>IF(ISBLANK($U405), "", _xlfn.IFNA($U405 + _xlfn.IFNA( VLOOKUP($N405 &amp; IF(ISBLANK($O405),"", "-" &amp; $O405) &amp; IF(ISBLANK($P405),"", "-" &amp; $P405) &amp; IF(ISBLANK($Q405),"", "-" &amp; $Q405) &amp; IF(ISBLANK($R405),"", "-" &amp; $R405) &amp; IF(ISBLANK($S405),"", "-" &amp; $S405),TravelTime,8,FALSE), VLOOKUP($S405 &amp; IF(ISBLANK($R405),"", "-" &amp; $R405) &amp; IF(ISBLANK($Q405),"", "-" &amp; $Q405) &amp; IF(ISBLANK($P405),"", "-" &amp; $P405) &amp; IF(ISBLANK($O405),"", "-" &amp; $O405) &amp; IF(ISBLANK($N405),"", "-" &amp; $N405),TravelTime,8,FALSE)) / 1440, ""))</f>
        <v/>
      </c>
      <c r="AA405" s="59"/>
      <c r="AB405" s="52" t="str">
        <f>IF(AND(LEN(J405)&lt;&gt;0,LEN(B405)&lt;&gt;0),J405,#REF!)</f>
        <v>GA05T 1512</v>
      </c>
      <c r="AC405" s="59"/>
      <c r="AD405" s="196"/>
      <c r="AE405" s="59"/>
      <c r="AF405" s="59"/>
      <c r="AG405" s="59"/>
      <c r="AH405" s="59"/>
      <c r="AI405" s="59"/>
      <c r="AJ405" s="59"/>
    </row>
    <row r="406" spans="1:36" ht="14.25" customHeight="1">
      <c r="A406" s="51"/>
      <c r="B406" s="51"/>
      <c r="C406" s="219"/>
      <c r="D406" s="53"/>
      <c r="E406" s="228"/>
      <c r="F406" s="228"/>
      <c r="G406" s="52"/>
      <c r="H406" s="52"/>
      <c r="I406" s="52"/>
      <c r="J406" s="52"/>
      <c r="K406" s="52"/>
      <c r="L406" s="60"/>
      <c r="M406" s="60"/>
      <c r="N406" s="55" t="s">
        <v>513</v>
      </c>
      <c r="O406" s="55"/>
      <c r="P406" s="55"/>
      <c r="Q406" s="55"/>
      <c r="R406" s="55"/>
      <c r="S406" s="55" t="s">
        <v>645</v>
      </c>
      <c r="T406" s="193" t="str">
        <f>_xlfn.IFNA(VLOOKUP(N406,Code2Loc,2,FALSE)
&amp; IF( OR( ISNA(O406), LEN(O406)=0), "",  "-" &amp; VLOOKUP(O406,Code2Loc,2,FALSE))
&amp; IF( OR( ISNA(P406), LEN(P406)=0), "",  "-" &amp; VLOOKUP(P406,Code2Loc,2,FALSE))
&amp; IF( OR( ISNA(Q406), LEN(Q406)=0), "",  "-" &amp; VLOOKUP(Q406,Code2Loc,2,FALSE))
&amp; IF( OR( ISNA(R406), LEN(R406)=0), "",  "-" &amp; VLOOKUP(R406,Code2Loc,2,FALSE))
&amp; IF( OR( ISNA(S406), LEN(S406)=0), "",  "-" &amp; VLOOKUP(S406,Code2Loc,2,FALSE)),"")</f>
        <v/>
      </c>
      <c r="U406" s="56">
        <v>0.56944444444444442</v>
      </c>
      <c r="V406" s="57"/>
      <c r="W406" s="57"/>
      <c r="X406" s="57"/>
      <c r="Y406" s="57"/>
      <c r="Z406" s="58" t="str">
        <f>IF(ISBLANK($U406), "", _xlfn.IFNA($U406 + _xlfn.IFNA( VLOOKUP($N406 &amp; IF(ISBLANK($O406),"", "-" &amp; $O406) &amp; IF(ISBLANK($P406),"", "-" &amp; $P406) &amp; IF(ISBLANK($Q406),"", "-" &amp; $Q406) &amp; IF(ISBLANK($R406),"", "-" &amp; $R406) &amp; IF(ISBLANK($S406),"", "-" &amp; $S406),TravelTime,8,FALSE), VLOOKUP($S406 &amp; IF(ISBLANK($R406),"", "-" &amp; $R406) &amp; IF(ISBLANK($Q406),"", "-" &amp; $Q406) &amp; IF(ISBLANK($P406),"", "-" &amp; $P406) &amp; IF(ISBLANK($O406),"", "-" &amp; $O406) &amp; IF(ISBLANK($N406),"", "-" &amp; $N406),TravelTime,8,FALSE)) / 1440, ""))</f>
        <v/>
      </c>
      <c r="AA406" s="59"/>
      <c r="AB406" s="52" t="str">
        <f>IF(AND(LEN(J405)&lt;&gt;0,LEN(B405)&lt;&gt;0),AB405,#REF!)</f>
        <v>GA05T 1512</v>
      </c>
      <c r="AC406" s="59"/>
      <c r="AD406" s="196"/>
      <c r="AE406" s="59"/>
      <c r="AF406" s="59"/>
      <c r="AG406" s="59"/>
      <c r="AH406" s="59"/>
      <c r="AI406" s="59"/>
      <c r="AJ406" s="59"/>
    </row>
    <row r="407" spans="1:36" ht="14.25" customHeight="1">
      <c r="A407" s="51"/>
      <c r="B407" s="51"/>
      <c r="C407" s="219"/>
      <c r="D407" s="53"/>
      <c r="E407" s="228"/>
      <c r="F407" s="228"/>
      <c r="G407" s="52"/>
      <c r="H407" s="52"/>
      <c r="I407" s="52"/>
      <c r="J407" s="52"/>
      <c r="K407" s="52"/>
      <c r="L407" s="60"/>
      <c r="M407" s="60"/>
      <c r="N407" s="55" t="s">
        <v>645</v>
      </c>
      <c r="O407" s="55"/>
      <c r="P407" s="55"/>
      <c r="Q407" s="55"/>
      <c r="R407" s="55"/>
      <c r="S407" s="55" t="s">
        <v>439</v>
      </c>
      <c r="T407" s="193" t="str">
        <f>_xlfn.IFNA(VLOOKUP(N407,Code2Loc,2,FALSE)
&amp; IF( OR( ISNA(O407), LEN(O407)=0), "",  "-" &amp; VLOOKUP(O407,Code2Loc,2,FALSE))
&amp; IF( OR( ISNA(P407), LEN(P407)=0), "",  "-" &amp; VLOOKUP(P407,Code2Loc,2,FALSE))
&amp; IF( OR( ISNA(Q407), LEN(Q407)=0), "",  "-" &amp; VLOOKUP(Q407,Code2Loc,2,FALSE))
&amp; IF( OR( ISNA(R407), LEN(R407)=0), "",  "-" &amp; VLOOKUP(R407,Code2Loc,2,FALSE))
&amp; IF( OR( ISNA(S407), LEN(S407)=0), "",  "-" &amp; VLOOKUP(S407,Code2Loc,2,FALSE)),"")</f>
        <v/>
      </c>
      <c r="U407" s="56">
        <v>0.61458333333333337</v>
      </c>
      <c r="V407" s="57"/>
      <c r="W407" s="57"/>
      <c r="X407" s="57"/>
      <c r="Y407" s="57"/>
      <c r="Z407" s="58" t="str">
        <f>IF(ISBLANK($U407), "", _xlfn.IFNA($U407 + _xlfn.IFNA( VLOOKUP($N407 &amp; IF(ISBLANK($O407),"", "-" &amp; $O407) &amp; IF(ISBLANK($P407),"", "-" &amp; $P407) &amp; IF(ISBLANK($Q407),"", "-" &amp; $Q407) &amp; IF(ISBLANK($R407),"", "-" &amp; $R407) &amp; IF(ISBLANK($S407),"", "-" &amp; $S407),TravelTime,8,FALSE), VLOOKUP($S407 &amp; IF(ISBLANK($R407),"", "-" &amp; $R407) &amp; IF(ISBLANK($Q407),"", "-" &amp; $Q407) &amp; IF(ISBLANK($P407),"", "-" &amp; $P407) &amp; IF(ISBLANK($O407),"", "-" &amp; $O407) &amp; IF(ISBLANK($N407),"", "-" &amp; $N407),TravelTime,8,FALSE)) / 1440, ""))</f>
        <v/>
      </c>
      <c r="AA407" s="59"/>
      <c r="AB407" s="52" t="str">
        <f>IF(AND(LEN(J405)&lt;&gt;0,LEN(B405)&lt;&gt;0),AB405,#REF!)</f>
        <v>GA05T 1512</v>
      </c>
      <c r="AC407" s="59"/>
      <c r="AD407" s="196"/>
      <c r="AE407" s="59"/>
      <c r="AF407" s="59"/>
      <c r="AG407" s="59"/>
      <c r="AH407" s="59"/>
      <c r="AI407" s="59"/>
      <c r="AJ407" s="59"/>
    </row>
    <row r="408" spans="1:36" ht="14.25" customHeight="1">
      <c r="A408" s="51"/>
      <c r="B408" s="51"/>
      <c r="C408" s="219"/>
      <c r="D408" s="53"/>
      <c r="E408" s="228"/>
      <c r="F408" s="228"/>
      <c r="G408" s="52"/>
      <c r="H408" s="52"/>
      <c r="I408" s="52"/>
      <c r="J408" s="52"/>
      <c r="K408" s="52"/>
      <c r="L408" s="60"/>
      <c r="M408" s="60"/>
      <c r="N408" s="55" t="s">
        <v>439</v>
      </c>
      <c r="O408" s="55"/>
      <c r="P408" s="55"/>
      <c r="Q408" s="55"/>
      <c r="R408" s="55"/>
      <c r="S408" s="55" t="s">
        <v>589</v>
      </c>
      <c r="T408" s="193" t="str">
        <f>_xlfn.IFNA(VLOOKUP(N408,Code2Loc,2,FALSE)
&amp; IF( OR( ISNA(O408), LEN(O408)=0), "",  "-" &amp; VLOOKUP(O408,Code2Loc,2,FALSE))
&amp; IF( OR( ISNA(P408), LEN(P408)=0), "",  "-" &amp; VLOOKUP(P408,Code2Loc,2,FALSE))
&amp; IF( OR( ISNA(Q408), LEN(Q408)=0), "",  "-" &amp; VLOOKUP(Q408,Code2Loc,2,FALSE))
&amp; IF( OR( ISNA(R408), LEN(R408)=0), "",  "-" &amp; VLOOKUP(R408,Code2Loc,2,FALSE))
&amp; IF( OR( ISNA(S408), LEN(S408)=0), "",  "-" &amp; VLOOKUP(S408,Code2Loc,2,FALSE)),"")</f>
        <v/>
      </c>
      <c r="U408" s="56">
        <v>0.75</v>
      </c>
      <c r="V408" s="57"/>
      <c r="W408" s="57"/>
      <c r="X408" s="57"/>
      <c r="Y408" s="57"/>
      <c r="Z408" s="58" t="str">
        <f>IF(ISBLANK($U408), "", _xlfn.IFNA($U408 + _xlfn.IFNA( VLOOKUP($N408 &amp; IF(ISBLANK($O408),"", "-" &amp; $O408) &amp; IF(ISBLANK($P408),"", "-" &amp; $P408) &amp; IF(ISBLANK($Q408),"", "-" &amp; $Q408) &amp; IF(ISBLANK($R408),"", "-" &amp; $R408) &amp; IF(ISBLANK($S408),"", "-" &amp; $S408),TravelTime,8,FALSE), VLOOKUP($S408 &amp; IF(ISBLANK($R408),"", "-" &amp; $R408) &amp; IF(ISBLANK($Q408),"", "-" &amp; $Q408) &amp; IF(ISBLANK($P408),"", "-" &amp; $P408) &amp; IF(ISBLANK($O408),"", "-" &amp; $O408) &amp; IF(ISBLANK($N408),"", "-" &amp; $N408),TravelTime,8,FALSE)) / 1440, ""))</f>
        <v/>
      </c>
      <c r="AA408" s="59"/>
      <c r="AB408" s="52" t="str">
        <f>IF(AND(LEN(J405)&lt;&gt;0,LEN(B405)&lt;&gt;0),AB406,#REF!)</f>
        <v>GA05T 1512</v>
      </c>
      <c r="AC408" s="59"/>
      <c r="AD408" s="196"/>
      <c r="AE408" s="59"/>
      <c r="AF408" s="59"/>
      <c r="AG408" s="59"/>
      <c r="AH408" s="59"/>
      <c r="AI408" s="59"/>
      <c r="AJ408" s="59"/>
    </row>
    <row r="409" spans="1:36" ht="14.25" customHeight="1">
      <c r="A409" s="51"/>
      <c r="B409" s="51" t="s">
        <v>242</v>
      </c>
      <c r="C409" s="218" t="s">
        <v>646</v>
      </c>
      <c r="D409" s="52" t="s">
        <v>28</v>
      </c>
      <c r="E409" s="228">
        <v>42354</v>
      </c>
      <c r="F409" s="228">
        <v>44180</v>
      </c>
      <c r="G409" s="52" t="s">
        <v>647</v>
      </c>
      <c r="H409" s="52" t="s">
        <v>648</v>
      </c>
      <c r="I409" s="52"/>
      <c r="J409" s="52" t="str">
        <f>IF(ISBLANK(B409),"",VLOOKUP(B409,Permits!$F$2:$O$127,10,FALSE))</f>
        <v>GA01U 4445</v>
      </c>
      <c r="K409" s="53" t="s">
        <v>16</v>
      </c>
      <c r="L409" s="60">
        <v>27</v>
      </c>
      <c r="M409" s="60">
        <v>11</v>
      </c>
      <c r="N409" s="55" t="s">
        <v>649</v>
      </c>
      <c r="O409" s="55"/>
      <c r="P409" s="55"/>
      <c r="Q409" s="55"/>
      <c r="R409" s="55"/>
      <c r="S409" s="55" t="s">
        <v>460</v>
      </c>
      <c r="T409" s="193" t="str">
        <f>_xlfn.IFNA(VLOOKUP(N409,Code2Loc,2,FALSE)
&amp; IF( OR( ISNA(O409), LEN(O409)=0), "",  "-" &amp; VLOOKUP(O409,Code2Loc,2,FALSE))
&amp; IF( OR( ISNA(P409), LEN(P409)=0), "",  "-" &amp; VLOOKUP(P409,Code2Loc,2,FALSE))
&amp; IF( OR( ISNA(Q409), LEN(Q409)=0), "",  "-" &amp; VLOOKUP(Q409,Code2Loc,2,FALSE))
&amp; IF( OR( ISNA(R409), LEN(R409)=0), "",  "-" &amp; VLOOKUP(R409,Code2Loc,2,FALSE))
&amp; IF( OR( ISNA(S409), LEN(S409)=0), "",  "-" &amp; VLOOKUP(S409,Code2Loc,2,FALSE)),"")</f>
        <v/>
      </c>
      <c r="U409" s="56">
        <v>0.29166666666666669</v>
      </c>
      <c r="V409" s="57"/>
      <c r="W409" s="57"/>
      <c r="X409" s="57"/>
      <c r="Y409" s="57"/>
      <c r="Z409" s="58" t="str">
        <f>IF(ISBLANK($U409), "", _xlfn.IFNA($U409 + _xlfn.IFNA( VLOOKUP($N409 &amp; IF(ISBLANK($O409),"", "-" &amp; $O409) &amp; IF(ISBLANK($P409),"", "-" &amp; $P409) &amp; IF(ISBLANK($Q409),"", "-" &amp; $Q409) &amp; IF(ISBLANK($R409),"", "-" &amp; $R409) &amp; IF(ISBLANK($S409),"", "-" &amp; $S409),TravelTime,8,FALSE), VLOOKUP($S409 &amp; IF(ISBLANK($R409),"", "-" &amp; $R409) &amp; IF(ISBLANK($Q409),"", "-" &amp; $Q409) &amp; IF(ISBLANK($P409),"", "-" &amp; $P409) &amp; IF(ISBLANK($O409),"", "-" &amp; $O409) &amp; IF(ISBLANK($N409),"", "-" &amp; $N409),TravelTime,8,FALSE)) / 1440, ""))</f>
        <v/>
      </c>
      <c r="AA409" s="59"/>
      <c r="AB409" s="52" t="str">
        <f>IF(AND(LEN(J409)&lt;&gt;0,LEN(B409)&lt;&gt;0),J409,AB124)</f>
        <v>GA01U 4445</v>
      </c>
      <c r="AC409" s="59"/>
      <c r="AD409" s="196"/>
      <c r="AE409" s="59"/>
      <c r="AF409" s="59"/>
      <c r="AG409" s="59"/>
      <c r="AH409" s="59"/>
      <c r="AI409" s="59"/>
      <c r="AJ409" s="59"/>
    </row>
    <row r="410" spans="1:36" ht="14.25" customHeight="1">
      <c r="A410" s="51"/>
      <c r="B410" s="51"/>
      <c r="C410" s="219"/>
      <c r="D410" s="53"/>
      <c r="E410" s="228"/>
      <c r="F410" s="228"/>
      <c r="G410" s="52"/>
      <c r="H410" s="52"/>
      <c r="I410" s="52"/>
      <c r="J410" s="52"/>
      <c r="K410" s="52"/>
      <c r="L410" s="60"/>
      <c r="M410" s="60"/>
      <c r="N410" s="55" t="s">
        <v>460</v>
      </c>
      <c r="O410" s="55"/>
      <c r="P410" s="55"/>
      <c r="Q410" s="55"/>
      <c r="R410" s="55"/>
      <c r="S410" s="55" t="s">
        <v>650</v>
      </c>
      <c r="T410" s="193" t="str">
        <f>_xlfn.IFNA(VLOOKUP(N410,Code2Loc,2,FALSE)
&amp; IF( OR( ISNA(O410), LEN(O410)=0), "",  "-" &amp; VLOOKUP(O410,Code2Loc,2,FALSE))
&amp; IF( OR( ISNA(P410), LEN(P410)=0), "",  "-" &amp; VLOOKUP(P410,Code2Loc,2,FALSE))
&amp; IF( OR( ISNA(Q410), LEN(Q410)=0), "",  "-" &amp; VLOOKUP(Q410,Code2Loc,2,FALSE))
&amp; IF( OR( ISNA(R410), LEN(R410)=0), "",  "-" &amp; VLOOKUP(R410,Code2Loc,2,FALSE))
&amp; IF( OR( ISNA(S410), LEN(S410)=0), "",  "-" &amp; VLOOKUP(S410,Code2Loc,2,FALSE)),"")</f>
        <v/>
      </c>
      <c r="U410" s="56">
        <v>0.34027777777777773</v>
      </c>
      <c r="V410" s="57"/>
      <c r="W410" s="57"/>
      <c r="X410" s="57"/>
      <c r="Y410" s="57"/>
      <c r="Z410" s="58" t="str">
        <f>IF(ISBLANK($U410), "", _xlfn.IFNA($U410 + _xlfn.IFNA( VLOOKUP($N410 &amp; IF(ISBLANK($O410),"", "-" &amp; $O410) &amp; IF(ISBLANK($P410),"", "-" &amp; $P410) &amp; IF(ISBLANK($Q410),"", "-" &amp; $Q410) &amp; IF(ISBLANK($R410),"", "-" &amp; $R410) &amp; IF(ISBLANK($S410),"", "-" &amp; $S410),TravelTime,8,FALSE), VLOOKUP($S410 &amp; IF(ISBLANK($R410),"", "-" &amp; $R410) &amp; IF(ISBLANK($Q410),"", "-" &amp; $Q410) &amp; IF(ISBLANK($P410),"", "-" &amp; $P410) &amp; IF(ISBLANK($O410),"", "-" &amp; $O410) &amp; IF(ISBLANK($N410),"", "-" &amp; $N410),TravelTime,8,FALSE)) / 1440, ""))</f>
        <v/>
      </c>
      <c r="AA410" s="59"/>
      <c r="AB410" s="52" t="str">
        <f>IF(AND(LEN(J409)&lt;&gt;0,LEN(B409)&lt;&gt;0),AB409,AB125)</f>
        <v>GA01U 4445</v>
      </c>
      <c r="AC410" s="59"/>
      <c r="AD410" s="196"/>
      <c r="AE410" s="59"/>
      <c r="AF410" s="59"/>
      <c r="AG410" s="59"/>
      <c r="AH410" s="59"/>
      <c r="AI410" s="59"/>
      <c r="AJ410" s="59"/>
    </row>
    <row r="411" spans="1:36" ht="14.25" customHeight="1">
      <c r="A411" s="51"/>
      <c r="B411" s="51"/>
      <c r="C411" s="219"/>
      <c r="D411" s="53"/>
      <c r="E411" s="228"/>
      <c r="F411" s="228"/>
      <c r="G411" s="52"/>
      <c r="H411" s="52"/>
      <c r="I411" s="52"/>
      <c r="J411" s="52"/>
      <c r="K411" s="52"/>
      <c r="L411" s="60"/>
      <c r="M411" s="60"/>
      <c r="N411" s="55" t="s">
        <v>650</v>
      </c>
      <c r="O411" s="55"/>
      <c r="P411" s="55"/>
      <c r="Q411" s="55"/>
      <c r="R411" s="55"/>
      <c r="S411" s="55" t="s">
        <v>460</v>
      </c>
      <c r="T411" s="193" t="str">
        <f>_xlfn.IFNA(VLOOKUP(N411,Code2Loc,2,FALSE)
&amp; IF( OR( ISNA(O411), LEN(O411)=0), "",  "-" &amp; VLOOKUP(O411,Code2Loc,2,FALSE))
&amp; IF( OR( ISNA(P411), LEN(P411)=0), "",  "-" &amp; VLOOKUP(P411,Code2Loc,2,FALSE))
&amp; IF( OR( ISNA(Q411), LEN(Q411)=0), "",  "-" &amp; VLOOKUP(Q411,Code2Loc,2,FALSE))
&amp; IF( OR( ISNA(R411), LEN(R411)=0), "",  "-" &amp; VLOOKUP(R411,Code2Loc,2,FALSE))
&amp; IF( OR( ISNA(S411), LEN(S411)=0), "",  "-" &amp; VLOOKUP(S411,Code2Loc,2,FALSE)),"")</f>
        <v/>
      </c>
      <c r="U411" s="56">
        <v>0.44791666666666669</v>
      </c>
      <c r="V411" s="57"/>
      <c r="W411" s="57"/>
      <c r="X411" s="57"/>
      <c r="Y411" s="57"/>
      <c r="Z411" s="58" t="str">
        <f>IF(ISBLANK($U411), "", _xlfn.IFNA($U411 + _xlfn.IFNA( VLOOKUP($N411 &amp; IF(ISBLANK($O411),"", "-" &amp; $O411) &amp; IF(ISBLANK($P411),"", "-" &amp; $P411) &amp; IF(ISBLANK($Q411),"", "-" &amp; $Q411) &amp; IF(ISBLANK($R411),"", "-" &amp; $R411) &amp; IF(ISBLANK($S411),"", "-" &amp; $S411),TravelTime,8,FALSE), VLOOKUP($S411 &amp; IF(ISBLANK($R411),"", "-" &amp; $R411) &amp; IF(ISBLANK($Q411),"", "-" &amp; $Q411) &amp; IF(ISBLANK($P411),"", "-" &amp; $P411) &amp; IF(ISBLANK($O411),"", "-" &amp; $O411) &amp; IF(ISBLANK($N411),"", "-" &amp; $N411),TravelTime,8,FALSE)) / 1440, ""))</f>
        <v/>
      </c>
      <c r="AA411" s="59"/>
      <c r="AB411" s="52" t="str">
        <f>IF(AND(LEN(J409)&lt;&gt;0,LEN(B409)&lt;&gt;0),AB410)</f>
        <v>GA01U 4445</v>
      </c>
      <c r="AC411" s="59"/>
      <c r="AD411" s="196"/>
      <c r="AE411" s="59"/>
      <c r="AF411" s="59"/>
      <c r="AG411" s="59"/>
      <c r="AH411" s="59"/>
      <c r="AI411" s="59"/>
      <c r="AJ411" s="59"/>
    </row>
    <row r="412" spans="1:36" ht="14.25" customHeight="1">
      <c r="A412" s="51"/>
      <c r="B412" s="51"/>
      <c r="C412" s="219"/>
      <c r="D412" s="53"/>
      <c r="E412" s="228"/>
      <c r="F412" s="228"/>
      <c r="G412" s="52"/>
      <c r="H412" s="52"/>
      <c r="I412" s="52"/>
      <c r="J412" s="52"/>
      <c r="K412" s="52"/>
      <c r="L412" s="60"/>
      <c r="M412" s="60"/>
      <c r="N412" s="55" t="s">
        <v>460</v>
      </c>
      <c r="O412" s="55"/>
      <c r="P412" s="55"/>
      <c r="Q412" s="55"/>
      <c r="R412" s="55"/>
      <c r="S412" s="55" t="s">
        <v>650</v>
      </c>
      <c r="T412" s="193" t="str">
        <f>_xlfn.IFNA(VLOOKUP(N412,Code2Loc,2,FALSE)
&amp; IF( OR( ISNA(O412), LEN(O412)=0), "",  "-" &amp; VLOOKUP(O412,Code2Loc,2,FALSE))
&amp; IF( OR( ISNA(P412), LEN(P412)=0), "",  "-" &amp; VLOOKUP(P412,Code2Loc,2,FALSE))
&amp; IF( OR( ISNA(Q412), LEN(Q412)=0), "",  "-" &amp; VLOOKUP(Q412,Code2Loc,2,FALSE))
&amp; IF( OR( ISNA(R412), LEN(R412)=0), "",  "-" &amp; VLOOKUP(R412,Code2Loc,2,FALSE))
&amp; IF( OR( ISNA(S412), LEN(S412)=0), "",  "-" &amp; VLOOKUP(S412,Code2Loc,2,FALSE)),"")</f>
        <v/>
      </c>
      <c r="U412" s="56">
        <v>0.58333333333333337</v>
      </c>
      <c r="V412" s="57"/>
      <c r="W412" s="57"/>
      <c r="X412" s="57"/>
      <c r="Y412" s="57"/>
      <c r="Z412" s="58" t="str">
        <f>IF(ISBLANK($U412), "", _xlfn.IFNA($U412 + _xlfn.IFNA( VLOOKUP($N412 &amp; IF(ISBLANK($O412),"", "-" &amp; $O412) &amp; IF(ISBLANK($P412),"", "-" &amp; $P412) &amp; IF(ISBLANK($Q412),"", "-" &amp; $Q412) &amp; IF(ISBLANK($R412),"", "-" &amp; $R412) &amp; IF(ISBLANK($S412),"", "-" &amp; $S412),TravelTime,8,FALSE), VLOOKUP($S412 &amp; IF(ISBLANK($R412),"", "-" &amp; $R412) &amp; IF(ISBLANK($Q412),"", "-" &amp; $Q412) &amp; IF(ISBLANK($P412),"", "-" &amp; $P412) &amp; IF(ISBLANK($O412),"", "-" &amp; $O412) &amp; IF(ISBLANK($N412),"", "-" &amp; $N412),TravelTime,8,FALSE)) / 1440, ""))</f>
        <v/>
      </c>
      <c r="AA412" s="59"/>
      <c r="AB412" s="52" t="str">
        <f>IF(AND(LEN(J409)&lt;&gt;0,LEN(B409)&lt;&gt;0),AB411)</f>
        <v>GA01U 4445</v>
      </c>
      <c r="AC412" s="59"/>
      <c r="AD412" s="196"/>
      <c r="AE412" s="59"/>
      <c r="AF412" s="59"/>
      <c r="AG412" s="59"/>
      <c r="AH412" s="59"/>
      <c r="AI412" s="59"/>
      <c r="AJ412" s="59"/>
    </row>
    <row r="413" spans="1:36" ht="14.25" customHeight="1">
      <c r="A413" s="51"/>
      <c r="B413" s="51"/>
      <c r="C413" s="219"/>
      <c r="D413" s="53"/>
      <c r="E413" s="228"/>
      <c r="F413" s="228"/>
      <c r="G413" s="52"/>
      <c r="H413" s="52"/>
      <c r="I413" s="52"/>
      <c r="J413" s="52"/>
      <c r="K413" s="52"/>
      <c r="L413" s="60"/>
      <c r="M413" s="60"/>
      <c r="N413" s="55" t="s">
        <v>650</v>
      </c>
      <c r="O413" s="55"/>
      <c r="P413" s="55"/>
      <c r="Q413" s="55"/>
      <c r="R413" s="55"/>
      <c r="S413" s="55" t="s">
        <v>460</v>
      </c>
      <c r="T413" s="193" t="str">
        <f>_xlfn.IFNA(VLOOKUP(N413,Code2Loc,2,FALSE)
&amp; IF( OR( ISNA(O413), LEN(O413)=0), "",  "-" &amp; VLOOKUP(O413,Code2Loc,2,FALSE))
&amp; IF( OR( ISNA(P413), LEN(P413)=0), "",  "-" &amp; VLOOKUP(P413,Code2Loc,2,FALSE))
&amp; IF( OR( ISNA(Q413), LEN(Q413)=0), "",  "-" &amp; VLOOKUP(Q413,Code2Loc,2,FALSE))
&amp; IF( OR( ISNA(R413), LEN(R413)=0), "",  "-" &amp; VLOOKUP(R413,Code2Loc,2,FALSE))
&amp; IF( OR( ISNA(S413), LEN(S413)=0), "",  "-" &amp; VLOOKUP(S413,Code2Loc,2,FALSE)),"")</f>
        <v/>
      </c>
      <c r="U413" s="56">
        <v>0.67361111111111116</v>
      </c>
      <c r="V413" s="57"/>
      <c r="W413" s="57"/>
      <c r="X413" s="57"/>
      <c r="Y413" s="57"/>
      <c r="Z413" s="58" t="str">
        <f>IF(ISBLANK($U413), "", _xlfn.IFNA($U413 + _xlfn.IFNA( VLOOKUP($N413 &amp; IF(ISBLANK($O413),"", "-" &amp; $O413) &amp; IF(ISBLANK($P413),"", "-" &amp; $P413) &amp; IF(ISBLANK($Q413),"", "-" &amp; $Q413) &amp; IF(ISBLANK($R413),"", "-" &amp; $R413) &amp; IF(ISBLANK($S413),"", "-" &amp; $S413),TravelTime,8,FALSE), VLOOKUP($S413 &amp; IF(ISBLANK($R413),"", "-" &amp; $R413) &amp; IF(ISBLANK($Q413),"", "-" &amp; $Q413) &amp; IF(ISBLANK($P413),"", "-" &amp; $P413) &amp; IF(ISBLANK($O413),"", "-" &amp; $O413) &amp; IF(ISBLANK($N413),"", "-" &amp; $N413),TravelTime,8,FALSE)) / 1440, ""))</f>
        <v/>
      </c>
      <c r="AA413" s="59"/>
      <c r="AB413" s="52" t="str">
        <f>IF(AND(LEN(J409)&lt;&gt;0,LEN(B409)&lt;&gt;0),AB409)</f>
        <v>GA01U 4445</v>
      </c>
      <c r="AC413" s="59"/>
      <c r="AD413" s="196"/>
      <c r="AE413" s="59"/>
      <c r="AF413" s="59"/>
      <c r="AG413" s="59"/>
      <c r="AH413" s="59"/>
      <c r="AI413" s="59"/>
      <c r="AJ413" s="59"/>
    </row>
    <row r="414" spans="1:36" ht="14.25" customHeight="1">
      <c r="A414" s="51"/>
      <c r="B414" s="51"/>
      <c r="C414" s="219"/>
      <c r="D414" s="53"/>
      <c r="E414" s="228"/>
      <c r="F414" s="228"/>
      <c r="G414" s="52"/>
      <c r="H414" s="52"/>
      <c r="I414" s="52"/>
      <c r="J414" s="52"/>
      <c r="K414" s="52"/>
      <c r="L414" s="60"/>
      <c r="M414" s="60"/>
      <c r="N414" s="55" t="s">
        <v>460</v>
      </c>
      <c r="O414" s="55" t="s">
        <v>651</v>
      </c>
      <c r="P414" s="55"/>
      <c r="Q414" s="55"/>
      <c r="R414" s="55"/>
      <c r="S414" s="55" t="s">
        <v>652</v>
      </c>
      <c r="T414" s="193" t="str">
        <f>_xlfn.IFNA(VLOOKUP(N414,Code2Loc,2,FALSE)
&amp; IF( OR( ISNA(O414), LEN(O414)=0), "",  "-" &amp; VLOOKUP(O414,Code2Loc,2,FALSE))
&amp; IF( OR( ISNA(P414), LEN(P414)=0), "",  "-" &amp; VLOOKUP(P414,Code2Loc,2,FALSE))
&amp; IF( OR( ISNA(Q414), LEN(Q414)=0), "",  "-" &amp; VLOOKUP(Q414,Code2Loc,2,FALSE))
&amp; IF( OR( ISNA(R414), LEN(R414)=0), "",  "-" &amp; VLOOKUP(R414,Code2Loc,2,FALSE))
&amp; IF( OR( ISNA(S414), LEN(S414)=0), "",  "-" &amp; VLOOKUP(S414,Code2Loc,2,FALSE)),"")</f>
        <v/>
      </c>
      <c r="U414" s="56">
        <v>0.75347222222222221</v>
      </c>
      <c r="V414" s="57"/>
      <c r="W414" s="57"/>
      <c r="X414" s="57"/>
      <c r="Y414" s="57"/>
      <c r="Z414" s="58" t="str">
        <f>IF(ISBLANK($U414), "", _xlfn.IFNA($U414 + _xlfn.IFNA( VLOOKUP($N414 &amp; IF(ISBLANK($O414),"", "-" &amp; $O414) &amp; IF(ISBLANK($P414),"", "-" &amp; $P414) &amp; IF(ISBLANK($Q414),"", "-" &amp; $Q414) &amp; IF(ISBLANK($R414),"", "-" &amp; $R414) &amp; IF(ISBLANK($S414),"", "-" &amp; $S414),TravelTime,8,FALSE), VLOOKUP($S414 &amp; IF(ISBLANK($R414),"", "-" &amp; $R414) &amp; IF(ISBLANK($Q414),"", "-" &amp; $Q414) &amp; IF(ISBLANK($P414),"", "-" &amp; $P414) &amp; IF(ISBLANK($O414),"", "-" &amp; $O414) &amp; IF(ISBLANK($N414),"", "-" &amp; $N414),TravelTime,8,FALSE)) / 1440, ""))</f>
        <v/>
      </c>
      <c r="AA414" s="59"/>
      <c r="AB414" s="52" t="str">
        <f>IF(AND(LEN(J409)&lt;&gt;0,LEN(B409)&lt;&gt;0),AB409)</f>
        <v>GA01U 4445</v>
      </c>
      <c r="AC414" s="59"/>
      <c r="AD414" s="196"/>
      <c r="AE414" s="59"/>
      <c r="AF414" s="59"/>
      <c r="AG414" s="59"/>
      <c r="AH414" s="59"/>
      <c r="AI414" s="59"/>
      <c r="AJ414" s="59"/>
    </row>
    <row r="415" spans="1:36" ht="14.25" customHeight="1">
      <c r="A415" s="51"/>
      <c r="B415" s="51" t="s">
        <v>313</v>
      </c>
      <c r="C415" s="218" t="s">
        <v>653</v>
      </c>
      <c r="D415" s="52" t="s">
        <v>28</v>
      </c>
      <c r="E415" s="228">
        <v>43131</v>
      </c>
      <c r="F415" s="228">
        <v>44956</v>
      </c>
      <c r="G415" s="52" t="s">
        <v>654</v>
      </c>
      <c r="H415" s="52" t="s">
        <v>655</v>
      </c>
      <c r="I415" s="52"/>
      <c r="J415" s="52" t="str">
        <f>IF(ISBLANK(B415),"",VLOOKUP(B415,Permits!$F$2:$O$127,10,FALSE))</f>
        <v>GA03T 6679</v>
      </c>
      <c r="K415" s="53" t="s">
        <v>16</v>
      </c>
      <c r="L415" s="60">
        <v>42</v>
      </c>
      <c r="M415" s="60">
        <v>16</v>
      </c>
      <c r="N415" s="55" t="s">
        <v>656</v>
      </c>
      <c r="O415" s="55"/>
      <c r="P415" s="55"/>
      <c r="Q415" s="55"/>
      <c r="R415" s="55"/>
      <c r="S415" s="55" t="s">
        <v>459</v>
      </c>
      <c r="T415" s="193" t="str">
        <f>_xlfn.IFNA(VLOOKUP(N415,Code2Loc,2,FALSE)
&amp; IF( OR( ISNA(O415), LEN(O415)=0), "",  "-" &amp; VLOOKUP(O415,Code2Loc,2,FALSE))
&amp; IF( OR( ISNA(P415), LEN(P415)=0), "",  "-" &amp; VLOOKUP(P415,Code2Loc,2,FALSE))
&amp; IF( OR( ISNA(Q415), LEN(Q415)=0), "",  "-" &amp; VLOOKUP(Q415,Code2Loc,2,FALSE))
&amp; IF( OR( ISNA(R415), LEN(R415)=0), "",  "-" &amp; VLOOKUP(R415,Code2Loc,2,FALSE))
&amp; IF( OR( ISNA(S415), LEN(S415)=0), "",  "-" &amp; VLOOKUP(S415,Code2Loc,2,FALSE)),"")</f>
        <v/>
      </c>
      <c r="U415" s="56">
        <v>0.21527777777777779</v>
      </c>
      <c r="V415" s="57"/>
      <c r="W415" s="57"/>
      <c r="X415" s="57"/>
      <c r="Y415" s="57"/>
      <c r="Z415" s="58" t="str">
        <f>IF(ISBLANK($U415), "", _xlfn.IFNA($U415 + _xlfn.IFNA( VLOOKUP($N415 &amp; IF(ISBLANK($O415),"", "-" &amp; $O415) &amp; IF(ISBLANK($P415),"", "-" &amp; $P415) &amp; IF(ISBLANK($Q415),"", "-" &amp; $Q415) &amp; IF(ISBLANK($R415),"", "-" &amp; $R415) &amp; IF(ISBLANK($S415),"", "-" &amp; $S415),TravelTime,8,FALSE), VLOOKUP($S415 &amp; IF(ISBLANK($R415),"", "-" &amp; $R415) &amp; IF(ISBLANK($Q415),"", "-" &amp; $Q415) &amp; IF(ISBLANK($P415),"", "-" &amp; $P415) &amp; IF(ISBLANK($O415),"", "-" &amp; $O415) &amp; IF(ISBLANK($N415),"", "-" &amp; $N415),TravelTime,8,FALSE)) / 1440, ""))</f>
        <v/>
      </c>
      <c r="AA415" s="59"/>
      <c r="AB415" s="52" t="str">
        <f>IF(AND(LEN(J415)&lt;&gt;0,LEN(B415)&lt;&gt;0),J415,AB252)</f>
        <v>GA03T 6679</v>
      </c>
      <c r="AC415" s="59"/>
      <c r="AD415" s="196"/>
      <c r="AE415" s="59"/>
      <c r="AF415" s="59"/>
      <c r="AG415" s="59"/>
      <c r="AH415" s="59"/>
      <c r="AI415" s="59"/>
      <c r="AJ415" s="59"/>
    </row>
    <row r="416" spans="1:36" ht="14.25" customHeight="1">
      <c r="A416" s="51"/>
      <c r="B416" s="51"/>
      <c r="C416" s="219"/>
      <c r="D416" s="53"/>
      <c r="E416" s="228"/>
      <c r="F416" s="228"/>
      <c r="G416" s="52"/>
      <c r="H416" s="52"/>
      <c r="I416" s="52"/>
      <c r="J416" s="52"/>
      <c r="K416" s="52"/>
      <c r="L416" s="60"/>
      <c r="M416" s="60"/>
      <c r="N416" s="55" t="s">
        <v>459</v>
      </c>
      <c r="O416" s="55"/>
      <c r="P416" s="55"/>
      <c r="Q416" s="55"/>
      <c r="R416" s="55"/>
      <c r="S416" s="55" t="s">
        <v>460</v>
      </c>
      <c r="T416" s="193" t="str">
        <f>_xlfn.IFNA(VLOOKUP(N416,Code2Loc,2,FALSE)
&amp; IF( OR( ISNA(O416), LEN(O416)=0), "",  "-" &amp; VLOOKUP(O416,Code2Loc,2,FALSE))
&amp; IF( OR( ISNA(P416), LEN(P416)=0), "",  "-" &amp; VLOOKUP(P416,Code2Loc,2,FALSE))
&amp; IF( OR( ISNA(Q416), LEN(Q416)=0), "",  "-" &amp; VLOOKUP(Q416,Code2Loc,2,FALSE))
&amp; IF( OR( ISNA(R416), LEN(R416)=0), "",  "-" &amp; VLOOKUP(R416,Code2Loc,2,FALSE))
&amp; IF( OR( ISNA(S416), LEN(S416)=0), "",  "-" &amp; VLOOKUP(S416,Code2Loc,2,FALSE)),"")</f>
        <v/>
      </c>
      <c r="U416" s="56">
        <v>0.23958333333333334</v>
      </c>
      <c r="V416" s="57"/>
      <c r="W416" s="57"/>
      <c r="X416" s="57"/>
      <c r="Y416" s="57"/>
      <c r="Z416" s="58" t="str">
        <f>IF(ISBLANK($U416), "", _xlfn.IFNA($U416 + _xlfn.IFNA( VLOOKUP($N416 &amp; IF(ISBLANK($O416),"", "-" &amp; $O416) &amp; IF(ISBLANK($P416),"", "-" &amp; $P416) &amp; IF(ISBLANK($Q416),"", "-" &amp; $Q416) &amp; IF(ISBLANK($R416),"", "-" &amp; $R416) &amp; IF(ISBLANK($S416),"", "-" &amp; $S416),TravelTime,8,FALSE), VLOOKUP($S416 &amp; IF(ISBLANK($R416),"", "-" &amp; $R416) &amp; IF(ISBLANK($Q416),"", "-" &amp; $Q416) &amp; IF(ISBLANK($P416),"", "-" &amp; $P416) &amp; IF(ISBLANK($O416),"", "-" &amp; $O416) &amp; IF(ISBLANK($N416),"", "-" &amp; $N416),TravelTime,8,FALSE)) / 1440, ""))</f>
        <v/>
      </c>
      <c r="AA416" s="59"/>
      <c r="AB416" s="52" t="str">
        <f>IF(AND(LEN(J415)&lt;&gt;0,LEN(B415)&lt;&gt;0),AB415,#REF!)</f>
        <v>GA03T 6679</v>
      </c>
      <c r="AC416" s="59"/>
      <c r="AD416" s="196"/>
      <c r="AE416" s="59"/>
      <c r="AF416" s="59"/>
      <c r="AG416" s="59"/>
      <c r="AH416" s="59"/>
      <c r="AI416" s="59"/>
      <c r="AJ416" s="59"/>
    </row>
    <row r="417" spans="1:36" ht="14.25" customHeight="1">
      <c r="A417" s="51"/>
      <c r="B417" s="51"/>
      <c r="C417" s="219"/>
      <c r="D417" s="53"/>
      <c r="E417" s="228"/>
      <c r="F417" s="228"/>
      <c r="G417" s="52"/>
      <c r="H417" s="52"/>
      <c r="I417" s="52"/>
      <c r="J417" s="52"/>
      <c r="K417" s="52"/>
      <c r="L417" s="60"/>
      <c r="M417" s="60"/>
      <c r="N417" s="55" t="s">
        <v>460</v>
      </c>
      <c r="O417" s="55"/>
      <c r="P417" s="55"/>
      <c r="Q417" s="55"/>
      <c r="R417" s="55"/>
      <c r="S417" s="55" t="s">
        <v>656</v>
      </c>
      <c r="T417" s="193" t="str">
        <f>_xlfn.IFNA(VLOOKUP(N417,Code2Loc,2,FALSE)
&amp; IF( OR( ISNA(O417), LEN(O417)=0), "",  "-" &amp; VLOOKUP(O417,Code2Loc,2,FALSE))
&amp; IF( OR( ISNA(P417), LEN(P417)=0), "",  "-" &amp; VLOOKUP(P417,Code2Loc,2,FALSE))
&amp; IF( OR( ISNA(Q417), LEN(Q417)=0), "",  "-" &amp; VLOOKUP(Q417,Code2Loc,2,FALSE))
&amp; IF( OR( ISNA(R417), LEN(R417)=0), "",  "-" &amp; VLOOKUP(R417,Code2Loc,2,FALSE))
&amp; IF( OR( ISNA(S417), LEN(S417)=0), "",  "-" &amp; VLOOKUP(S417,Code2Loc,2,FALSE)),"")</f>
        <v/>
      </c>
      <c r="U417" s="56">
        <v>0.3263888888888889</v>
      </c>
      <c r="V417" s="57"/>
      <c r="W417" s="57"/>
      <c r="X417" s="57"/>
      <c r="Y417" s="57"/>
      <c r="Z417" s="58" t="str">
        <f>IF(ISBLANK($U417), "", _xlfn.IFNA($U417 + _xlfn.IFNA( VLOOKUP($N417 &amp; IF(ISBLANK($O417),"", "-" &amp; $O417) &amp; IF(ISBLANK($P417),"", "-" &amp; $P417) &amp; IF(ISBLANK($Q417),"", "-" &amp; $Q417) &amp; IF(ISBLANK($R417),"", "-" &amp; $R417) &amp; IF(ISBLANK($S417),"", "-" &amp; $S417),TravelTime,8,FALSE), VLOOKUP($S417 &amp; IF(ISBLANK($R417),"", "-" &amp; $R417) &amp; IF(ISBLANK($Q417),"", "-" &amp; $Q417) &amp; IF(ISBLANK($P417),"", "-" &amp; $P417) &amp; IF(ISBLANK($O417),"", "-" &amp; $O417) &amp; IF(ISBLANK($N417),"", "-" &amp; $N417),TravelTime,8,FALSE)) / 1440, ""))</f>
        <v/>
      </c>
      <c r="AA417" s="59"/>
      <c r="AB417" s="52" t="str">
        <f t="shared" ref="AB417:AB425" si="45">IF(AND(LEN(J417)&lt;&gt;0,LEN(B417)&lt;&gt;0),J417,AB416)</f>
        <v>GA03T 6679</v>
      </c>
      <c r="AC417" s="59"/>
      <c r="AD417" s="196"/>
      <c r="AE417" s="59"/>
      <c r="AF417" s="59"/>
      <c r="AG417" s="59"/>
      <c r="AH417" s="59"/>
      <c r="AI417" s="59"/>
      <c r="AJ417" s="59"/>
    </row>
    <row r="418" spans="1:36" ht="14.25" customHeight="1">
      <c r="A418" s="59"/>
      <c r="B418" s="59"/>
      <c r="C418" s="219"/>
      <c r="D418" s="53"/>
      <c r="E418" s="228"/>
      <c r="F418" s="228"/>
      <c r="G418" s="52"/>
      <c r="H418" s="52"/>
      <c r="I418" s="52"/>
      <c r="J418" s="52"/>
      <c r="K418" s="52"/>
      <c r="L418" s="60"/>
      <c r="M418" s="60"/>
      <c r="N418" s="55" t="s">
        <v>656</v>
      </c>
      <c r="O418" s="55" t="s">
        <v>657</v>
      </c>
      <c r="P418" s="55"/>
      <c r="Q418" s="55"/>
      <c r="R418" s="55"/>
      <c r="S418" s="55" t="s">
        <v>459</v>
      </c>
      <c r="T418" s="193" t="str">
        <f>_xlfn.IFNA(VLOOKUP(N418,Code2Loc,2,FALSE)
&amp; IF( OR( ISNA(O418), LEN(O418)=0), "",  "-" &amp; VLOOKUP(O418,Code2Loc,2,FALSE))
&amp; IF( OR( ISNA(P418), LEN(P418)=0), "",  "-" &amp; VLOOKUP(P418,Code2Loc,2,FALSE))
&amp; IF( OR( ISNA(Q418), LEN(Q418)=0), "",  "-" &amp; VLOOKUP(Q418,Code2Loc,2,FALSE))
&amp; IF( OR( ISNA(R418), LEN(R418)=0), "",  "-" &amp; VLOOKUP(R418,Code2Loc,2,FALSE))
&amp; IF( OR( ISNA(S418), LEN(S418)=0), "",  "-" &amp; VLOOKUP(S418,Code2Loc,2,FALSE)),"")</f>
        <v/>
      </c>
      <c r="U418" s="56">
        <v>0.4201388888888889</v>
      </c>
      <c r="V418" s="57"/>
      <c r="W418" s="57"/>
      <c r="X418" s="57"/>
      <c r="Y418" s="57"/>
      <c r="Z418" s="58" t="str">
        <f>IF(ISBLANK($U418), "", _xlfn.IFNA($U418 + _xlfn.IFNA( VLOOKUP($N418 &amp; IF(ISBLANK($O418),"", "-" &amp; $O418) &amp; IF(ISBLANK($P418),"", "-" &amp; $P418) &amp; IF(ISBLANK($Q418),"", "-" &amp; $Q418) &amp; IF(ISBLANK($R418),"", "-" &amp; $R418) &amp; IF(ISBLANK($S418),"", "-" &amp; $S418),TravelTime,8,FALSE), VLOOKUP($S418 &amp; IF(ISBLANK($R418),"", "-" &amp; $R418) &amp; IF(ISBLANK($Q418),"", "-" &amp; $Q418) &amp; IF(ISBLANK($P418),"", "-" &amp; $P418) &amp; IF(ISBLANK($O418),"", "-" &amp; $O418) &amp; IF(ISBLANK($N418),"", "-" &amp; $N418),TravelTime,8,FALSE)) / 1440, ""))</f>
        <v/>
      </c>
      <c r="AA418" s="59"/>
      <c r="AB418" s="52" t="str">
        <f t="shared" si="45"/>
        <v>GA03T 6679</v>
      </c>
      <c r="AC418" s="59"/>
      <c r="AD418" s="196"/>
      <c r="AE418" s="59"/>
      <c r="AF418" s="59"/>
      <c r="AG418" s="59"/>
      <c r="AH418" s="59"/>
      <c r="AI418" s="59"/>
      <c r="AJ418" s="59"/>
    </row>
    <row r="419" spans="1:36" ht="14.25" customHeight="1">
      <c r="A419" s="51"/>
      <c r="B419" s="51"/>
      <c r="C419" s="219"/>
      <c r="D419" s="53"/>
      <c r="E419" s="228"/>
      <c r="F419" s="228"/>
      <c r="G419" s="52"/>
      <c r="H419" s="52"/>
      <c r="I419" s="52"/>
      <c r="J419" s="52"/>
      <c r="K419" s="52"/>
      <c r="L419" s="60"/>
      <c r="M419" s="60"/>
      <c r="N419" s="55" t="s">
        <v>658</v>
      </c>
      <c r="O419" s="55"/>
      <c r="P419" s="55"/>
      <c r="Q419" s="55"/>
      <c r="R419" s="55"/>
      <c r="S419" s="55" t="s">
        <v>446</v>
      </c>
      <c r="T419" s="193" t="str">
        <f>_xlfn.IFNA(VLOOKUP(N419,Code2Loc,2,FALSE)
&amp; IF( OR( ISNA(O419), LEN(O419)=0), "",  "-" &amp; VLOOKUP(O419,Code2Loc,2,FALSE))
&amp; IF( OR( ISNA(P419), LEN(P419)=0), "",  "-" &amp; VLOOKUP(P419,Code2Loc,2,FALSE))
&amp; IF( OR( ISNA(Q419), LEN(Q419)=0), "",  "-" &amp; VLOOKUP(Q419,Code2Loc,2,FALSE))
&amp; IF( OR( ISNA(R419), LEN(R419)=0), "",  "-" &amp; VLOOKUP(R419,Code2Loc,2,FALSE))
&amp; IF( OR( ISNA(S419), LEN(S419)=0), "",  "-" &amp; VLOOKUP(S419,Code2Loc,2,FALSE)),"")</f>
        <v/>
      </c>
      <c r="U419" s="56">
        <v>0.4375</v>
      </c>
      <c r="V419" s="57"/>
      <c r="W419" s="57"/>
      <c r="X419" s="57"/>
      <c r="Y419" s="57"/>
      <c r="Z419" s="58" t="str">
        <f>IF(ISBLANK($U419), "", _xlfn.IFNA($U419 + _xlfn.IFNA( VLOOKUP($N419 &amp; IF(ISBLANK($O419),"", "-" &amp; $O419) &amp; IF(ISBLANK($P419),"", "-" &amp; $P419) &amp; IF(ISBLANK($Q419),"", "-" &amp; $Q419) &amp; IF(ISBLANK($R419),"", "-" &amp; $R419) &amp; IF(ISBLANK($S419),"", "-" &amp; $S419),TravelTime,8,FALSE), VLOOKUP($S419 &amp; IF(ISBLANK($R419),"", "-" &amp; $R419) &amp; IF(ISBLANK($Q419),"", "-" &amp; $Q419) &amp; IF(ISBLANK($P419),"", "-" &amp; $P419) &amp; IF(ISBLANK($O419),"", "-" &amp; $O419) &amp; IF(ISBLANK($N419),"", "-" &amp; $N419),TravelTime,8,FALSE)) / 1440, ""))</f>
        <v/>
      </c>
      <c r="AA419" s="59"/>
      <c r="AB419" s="52" t="str">
        <f t="shared" si="45"/>
        <v>GA03T 6679</v>
      </c>
      <c r="AC419" s="59"/>
      <c r="AD419" s="196"/>
      <c r="AE419" s="59"/>
      <c r="AF419" s="59"/>
      <c r="AG419" s="59"/>
      <c r="AH419" s="59"/>
      <c r="AI419" s="59"/>
      <c r="AJ419" s="59"/>
    </row>
    <row r="420" spans="1:36" ht="14.25" customHeight="1">
      <c r="A420" s="51"/>
      <c r="B420" s="51"/>
      <c r="C420" s="219"/>
      <c r="D420" s="53"/>
      <c r="E420" s="228"/>
      <c r="F420" s="228"/>
      <c r="G420" s="52"/>
      <c r="H420" s="52"/>
      <c r="I420" s="52"/>
      <c r="J420" s="52"/>
      <c r="K420" s="52"/>
      <c r="L420" s="60"/>
      <c r="M420" s="60"/>
      <c r="N420" s="55" t="s">
        <v>659</v>
      </c>
      <c r="O420" s="55"/>
      <c r="P420" s="55"/>
      <c r="Q420" s="55"/>
      <c r="R420" s="55"/>
      <c r="S420" s="55" t="s">
        <v>660</v>
      </c>
      <c r="T420" s="193" t="str">
        <f>_xlfn.IFNA(VLOOKUP(N420,Code2Loc,2,FALSE)
&amp; IF( OR( ISNA(O420), LEN(O420)=0), "",  "-" &amp; VLOOKUP(O420,Code2Loc,2,FALSE))
&amp; IF( OR( ISNA(P420), LEN(P420)=0), "",  "-" &amp; VLOOKUP(P420,Code2Loc,2,FALSE))
&amp; IF( OR( ISNA(Q420), LEN(Q420)=0), "",  "-" &amp; VLOOKUP(Q420,Code2Loc,2,FALSE))
&amp; IF( OR( ISNA(R420), LEN(R420)=0), "",  "-" &amp; VLOOKUP(R420,Code2Loc,2,FALSE))
&amp; IF( OR( ISNA(S420), LEN(S420)=0), "",  "-" &amp; VLOOKUP(S420,Code2Loc,2,FALSE)),"")</f>
        <v/>
      </c>
      <c r="U420" s="56">
        <v>0.47569444444444442</v>
      </c>
      <c r="V420" s="57"/>
      <c r="W420" s="57"/>
      <c r="X420" s="57"/>
      <c r="Y420" s="57"/>
      <c r="Z420" s="58" t="str">
        <f>IF(ISBLANK($U420), "", _xlfn.IFNA($U420 + _xlfn.IFNA( VLOOKUP($N420 &amp; IF(ISBLANK($O420),"", "-" &amp; $O420) &amp; IF(ISBLANK($P420),"", "-" &amp; $P420) &amp; IF(ISBLANK($Q420),"", "-" &amp; $Q420) &amp; IF(ISBLANK($R420),"", "-" &amp; $R420) &amp; IF(ISBLANK($S420),"", "-" &amp; $S420),TravelTime,8,FALSE), VLOOKUP($S420 &amp; IF(ISBLANK($R420),"", "-" &amp; $R420) &amp; IF(ISBLANK($Q420),"", "-" &amp; $Q420) &amp; IF(ISBLANK($P420),"", "-" &amp; $P420) &amp; IF(ISBLANK($O420),"", "-" &amp; $O420) &amp; IF(ISBLANK($N420),"", "-" &amp; $N420),TravelTime,8,FALSE)) / 1440, ""))</f>
        <v/>
      </c>
      <c r="AA420" s="59"/>
      <c r="AB420" s="52" t="str">
        <f t="shared" si="45"/>
        <v>GA03T 6679</v>
      </c>
      <c r="AC420" s="59"/>
      <c r="AD420" s="196"/>
      <c r="AE420" s="59"/>
      <c r="AF420" s="59"/>
      <c r="AG420" s="59"/>
      <c r="AH420" s="59"/>
      <c r="AI420" s="59"/>
      <c r="AJ420" s="59"/>
    </row>
    <row r="421" spans="1:36" ht="14.25" customHeight="1">
      <c r="A421" s="51"/>
      <c r="B421" s="51"/>
      <c r="C421" s="219"/>
      <c r="D421" s="53"/>
      <c r="E421" s="228"/>
      <c r="F421" s="228"/>
      <c r="G421" s="52"/>
      <c r="H421" s="52"/>
      <c r="I421" s="52"/>
      <c r="J421" s="52"/>
      <c r="K421" s="52"/>
      <c r="L421" s="60"/>
      <c r="M421" s="60"/>
      <c r="N421" s="55" t="s">
        <v>658</v>
      </c>
      <c r="O421" s="55"/>
      <c r="P421" s="55"/>
      <c r="Q421" s="55"/>
      <c r="R421" s="55"/>
      <c r="S421" s="55" t="s">
        <v>446</v>
      </c>
      <c r="T421" s="193" t="str">
        <f>_xlfn.IFNA(VLOOKUP(N421,Code2Loc,2,FALSE)
&amp; IF( OR( ISNA(O421), LEN(O421)=0), "",  "-" &amp; VLOOKUP(O421,Code2Loc,2,FALSE))
&amp; IF( OR( ISNA(P421), LEN(P421)=0), "",  "-" &amp; VLOOKUP(P421,Code2Loc,2,FALSE))
&amp; IF( OR( ISNA(Q421), LEN(Q421)=0), "",  "-" &amp; VLOOKUP(Q421,Code2Loc,2,FALSE))
&amp; IF( OR( ISNA(R421), LEN(R421)=0), "",  "-" &amp; VLOOKUP(R421,Code2Loc,2,FALSE))
&amp; IF( OR( ISNA(S421), LEN(S421)=0), "",  "-" &amp; VLOOKUP(S421,Code2Loc,2,FALSE)),"")</f>
        <v/>
      </c>
      <c r="U421" s="56">
        <v>0.52777777777777779</v>
      </c>
      <c r="V421" s="57"/>
      <c r="W421" s="57"/>
      <c r="X421" s="57"/>
      <c r="Y421" s="57"/>
      <c r="Z421" s="58" t="str">
        <f>IF(ISBLANK($U421), "", _xlfn.IFNA($U421 + _xlfn.IFNA( VLOOKUP($N421 &amp; IF(ISBLANK($O421),"", "-" &amp; $O421) &amp; IF(ISBLANK($P421),"", "-" &amp; $P421) &amp; IF(ISBLANK($Q421),"", "-" &amp; $Q421) &amp; IF(ISBLANK($R421),"", "-" &amp; $R421) &amp; IF(ISBLANK($S421),"", "-" &amp; $S421),TravelTime,8,FALSE), VLOOKUP($S421 &amp; IF(ISBLANK($R421),"", "-" &amp; $R421) &amp; IF(ISBLANK($Q421),"", "-" &amp; $Q421) &amp; IF(ISBLANK($P421),"", "-" &amp; $P421) &amp; IF(ISBLANK($O421),"", "-" &amp; $O421) &amp; IF(ISBLANK($N421),"", "-" &amp; $N421),TravelTime,8,FALSE)) / 1440, ""))</f>
        <v/>
      </c>
      <c r="AA421" s="59"/>
      <c r="AB421" s="52" t="str">
        <f t="shared" si="45"/>
        <v>GA03T 6679</v>
      </c>
      <c r="AC421" s="59"/>
      <c r="AD421" s="196"/>
      <c r="AE421" s="59"/>
      <c r="AF421" s="59"/>
      <c r="AG421" s="59"/>
      <c r="AH421" s="59"/>
      <c r="AI421" s="59"/>
      <c r="AJ421" s="59"/>
    </row>
    <row r="422" spans="1:36" ht="14.25" customHeight="1">
      <c r="A422" s="51"/>
      <c r="B422" s="51"/>
      <c r="C422" s="219"/>
      <c r="D422" s="53"/>
      <c r="E422" s="228"/>
      <c r="F422" s="228"/>
      <c r="G422" s="52"/>
      <c r="H422" s="52"/>
      <c r="I422" s="52"/>
      <c r="J422" s="52"/>
      <c r="K422" s="52"/>
      <c r="L422" s="60"/>
      <c r="M422" s="60"/>
      <c r="N422" s="55" t="s">
        <v>659</v>
      </c>
      <c r="O422" s="55"/>
      <c r="P422" s="55"/>
      <c r="Q422" s="55"/>
      <c r="R422" s="55"/>
      <c r="S422" s="55" t="s">
        <v>459</v>
      </c>
      <c r="T422" s="193" t="str">
        <f>_xlfn.IFNA(VLOOKUP(N422,Code2Loc,2,FALSE)
&amp; IF( OR( ISNA(O422), LEN(O422)=0), "",  "-" &amp; VLOOKUP(O422,Code2Loc,2,FALSE))
&amp; IF( OR( ISNA(P422), LEN(P422)=0), "",  "-" &amp; VLOOKUP(P422,Code2Loc,2,FALSE))
&amp; IF( OR( ISNA(Q422), LEN(Q422)=0), "",  "-" &amp; VLOOKUP(Q422,Code2Loc,2,FALSE))
&amp; IF( OR( ISNA(R422), LEN(R422)=0), "",  "-" &amp; VLOOKUP(R422,Code2Loc,2,FALSE))
&amp; IF( OR( ISNA(S422), LEN(S422)=0), "",  "-" &amp; VLOOKUP(S422,Code2Loc,2,FALSE)),"")</f>
        <v/>
      </c>
      <c r="U422" s="56">
        <v>0.59027777777777779</v>
      </c>
      <c r="V422" s="57"/>
      <c r="W422" s="57"/>
      <c r="X422" s="57"/>
      <c r="Y422" s="57"/>
      <c r="Z422" s="58" t="str">
        <f>IF(ISBLANK($U422), "", _xlfn.IFNA($U422 + _xlfn.IFNA( VLOOKUP($N422 &amp; IF(ISBLANK($O422),"", "-" &amp; $O422) &amp; IF(ISBLANK($P422),"", "-" &amp; $P422) &amp; IF(ISBLANK($Q422),"", "-" &amp; $Q422) &amp; IF(ISBLANK($R422),"", "-" &amp; $R422) &amp; IF(ISBLANK($S422),"", "-" &amp; $S422),TravelTime,8,FALSE), VLOOKUP($S422 &amp; IF(ISBLANK($R422),"", "-" &amp; $R422) &amp; IF(ISBLANK($Q422),"", "-" &amp; $Q422) &amp; IF(ISBLANK($P422),"", "-" &amp; $P422) &amp; IF(ISBLANK($O422),"", "-" &amp; $O422) &amp; IF(ISBLANK($N422),"", "-" &amp; $N422),TravelTime,8,FALSE)) / 1440, ""))</f>
        <v/>
      </c>
      <c r="AA422" s="59"/>
      <c r="AB422" s="52" t="str">
        <f t="shared" si="45"/>
        <v>GA03T 6679</v>
      </c>
      <c r="AC422" s="59"/>
      <c r="AD422" s="196"/>
      <c r="AE422" s="59"/>
      <c r="AF422" s="59"/>
      <c r="AG422" s="59"/>
      <c r="AH422" s="59"/>
      <c r="AI422" s="59"/>
      <c r="AJ422" s="59"/>
    </row>
    <row r="423" spans="1:36" ht="14.25" customHeight="1">
      <c r="A423" s="51"/>
      <c r="B423" s="51"/>
      <c r="C423" s="219"/>
      <c r="D423" s="53"/>
      <c r="E423" s="228"/>
      <c r="F423" s="228"/>
      <c r="G423" s="52"/>
      <c r="H423" s="52"/>
      <c r="I423" s="52"/>
      <c r="J423" s="52"/>
      <c r="K423" s="52"/>
      <c r="L423" s="60"/>
      <c r="M423" s="60"/>
      <c r="N423" s="55" t="s">
        <v>459</v>
      </c>
      <c r="O423" s="55"/>
      <c r="P423" s="55"/>
      <c r="Q423" s="55"/>
      <c r="R423" s="55"/>
      <c r="S423" s="55" t="s">
        <v>460</v>
      </c>
      <c r="T423" s="193" t="str">
        <f>_xlfn.IFNA(VLOOKUP(N423,Code2Loc,2,FALSE)
&amp; IF( OR( ISNA(O423), LEN(O423)=0), "",  "-" &amp; VLOOKUP(O423,Code2Loc,2,FALSE))
&amp; IF( OR( ISNA(P423), LEN(P423)=0), "",  "-" &amp; VLOOKUP(P423,Code2Loc,2,FALSE))
&amp; IF( OR( ISNA(Q423), LEN(Q423)=0), "",  "-" &amp; VLOOKUP(Q423,Code2Loc,2,FALSE))
&amp; IF( OR( ISNA(R423), LEN(R423)=0), "",  "-" &amp; VLOOKUP(R423,Code2Loc,2,FALSE))
&amp; IF( OR( ISNA(S423), LEN(S423)=0), "",  "-" &amp; VLOOKUP(S423,Code2Loc,2,FALSE)),"")</f>
        <v/>
      </c>
      <c r="U423" s="56">
        <v>0.63888888888888884</v>
      </c>
      <c r="V423" s="57"/>
      <c r="W423" s="57"/>
      <c r="X423" s="57"/>
      <c r="Y423" s="57"/>
      <c r="Z423" s="58" t="str">
        <f>IF(ISBLANK($U423), "", _xlfn.IFNA($U423 + _xlfn.IFNA( VLOOKUP($N423 &amp; IF(ISBLANK($O423),"", "-" &amp; $O423) &amp; IF(ISBLANK($P423),"", "-" &amp; $P423) &amp; IF(ISBLANK($Q423),"", "-" &amp; $Q423) &amp; IF(ISBLANK($R423),"", "-" &amp; $R423) &amp; IF(ISBLANK($S423),"", "-" &amp; $S423),TravelTime,8,FALSE), VLOOKUP($S423 &amp; IF(ISBLANK($R423),"", "-" &amp; $R423) &amp; IF(ISBLANK($Q423),"", "-" &amp; $Q423) &amp; IF(ISBLANK($P423),"", "-" &amp; $P423) &amp; IF(ISBLANK($O423),"", "-" &amp; $O423) &amp; IF(ISBLANK($N423),"", "-" &amp; $N423),TravelTime,8,FALSE)) / 1440, ""))</f>
        <v/>
      </c>
      <c r="AA423" s="59"/>
      <c r="AB423" s="52" t="str">
        <f t="shared" si="45"/>
        <v>GA03T 6679</v>
      </c>
      <c r="AC423" s="59"/>
      <c r="AD423" s="196"/>
      <c r="AE423" s="59"/>
      <c r="AF423" s="59"/>
      <c r="AG423" s="59"/>
      <c r="AH423" s="59"/>
      <c r="AI423" s="59"/>
      <c r="AJ423" s="59"/>
    </row>
    <row r="424" spans="1:36" ht="14.25" customHeight="1">
      <c r="A424" s="51"/>
      <c r="B424" s="51"/>
      <c r="C424" s="219"/>
      <c r="D424" s="53"/>
      <c r="E424" s="228"/>
      <c r="F424" s="228"/>
      <c r="G424" s="52"/>
      <c r="H424" s="52"/>
      <c r="I424" s="52"/>
      <c r="J424" s="52"/>
      <c r="K424" s="52"/>
      <c r="L424" s="60"/>
      <c r="M424" s="60"/>
      <c r="N424" s="55" t="s">
        <v>460</v>
      </c>
      <c r="O424" s="55"/>
      <c r="P424" s="55"/>
      <c r="Q424" s="55"/>
      <c r="R424" s="55"/>
      <c r="S424" s="55" t="s">
        <v>550</v>
      </c>
      <c r="T424" s="193" t="str">
        <f>_xlfn.IFNA(VLOOKUP(N424,Code2Loc,2,FALSE)
&amp; IF( OR( ISNA(O424), LEN(O424)=0), "",  "-" &amp; VLOOKUP(O424,Code2Loc,2,FALSE))
&amp; IF( OR( ISNA(P424), LEN(P424)=0), "",  "-" &amp; VLOOKUP(P424,Code2Loc,2,FALSE))
&amp; IF( OR( ISNA(Q424), LEN(Q424)=0), "",  "-" &amp; VLOOKUP(Q424,Code2Loc,2,FALSE))
&amp; IF( OR( ISNA(R424), LEN(R424)=0), "",  "-" &amp; VLOOKUP(R424,Code2Loc,2,FALSE))
&amp; IF( OR( ISNA(S424), LEN(S424)=0), "",  "-" &amp; VLOOKUP(S424,Code2Loc,2,FALSE)),"")</f>
        <v/>
      </c>
      <c r="U424" s="56">
        <v>0.72916666666666663</v>
      </c>
      <c r="V424" s="57"/>
      <c r="W424" s="57"/>
      <c r="X424" s="57"/>
      <c r="Y424" s="57"/>
      <c r="Z424" s="58" t="str">
        <f>IF(ISBLANK($U424), "", _xlfn.IFNA($U424 + _xlfn.IFNA( VLOOKUP($N424 &amp; IF(ISBLANK($O424),"", "-" &amp; $O424) &amp; IF(ISBLANK($P424),"", "-" &amp; $P424) &amp; IF(ISBLANK($Q424),"", "-" &amp; $Q424) &amp; IF(ISBLANK($R424),"", "-" &amp; $R424) &amp; IF(ISBLANK($S424),"", "-" &amp; $S424),TravelTime,8,FALSE), VLOOKUP($S424 &amp; IF(ISBLANK($R424),"", "-" &amp; $R424) &amp; IF(ISBLANK($Q424),"", "-" &amp; $Q424) &amp; IF(ISBLANK($P424),"", "-" &amp; $P424) &amp; IF(ISBLANK($O424),"", "-" &amp; $O424) &amp; IF(ISBLANK($N424),"", "-" &amp; $N424),TravelTime,8,FALSE)) / 1440, ""))</f>
        <v/>
      </c>
      <c r="AA424" s="59"/>
      <c r="AB424" s="52" t="str">
        <f t="shared" si="45"/>
        <v>GA03T 6679</v>
      </c>
      <c r="AC424" s="59"/>
      <c r="AD424" s="196"/>
      <c r="AE424" s="59"/>
      <c r="AF424" s="59"/>
      <c r="AG424" s="59"/>
      <c r="AH424" s="59"/>
      <c r="AI424" s="59"/>
      <c r="AJ424" s="59"/>
    </row>
    <row r="425" spans="1:36" ht="14.25" customHeight="1">
      <c r="A425" s="51"/>
      <c r="B425" s="51"/>
      <c r="C425" s="219"/>
      <c r="D425" s="53"/>
      <c r="E425" s="228"/>
      <c r="F425" s="228"/>
      <c r="G425" s="52"/>
      <c r="H425" s="52"/>
      <c r="I425" s="52"/>
      <c r="J425" s="52"/>
      <c r="K425" s="52"/>
      <c r="L425" s="60"/>
      <c r="M425" s="60"/>
      <c r="N425" s="55" t="s">
        <v>659</v>
      </c>
      <c r="O425" s="55"/>
      <c r="P425" s="55"/>
      <c r="Q425" s="55"/>
      <c r="R425" s="55"/>
      <c r="S425" s="55" t="s">
        <v>656</v>
      </c>
      <c r="T425" s="193" t="str">
        <f>_xlfn.IFNA(VLOOKUP(N425,Code2Loc,2,FALSE)
&amp; IF( OR( ISNA(O425), LEN(O425)=0), "",  "-" &amp; VLOOKUP(O425,Code2Loc,2,FALSE))
&amp; IF( OR( ISNA(P425), LEN(P425)=0), "",  "-" &amp; VLOOKUP(P425,Code2Loc,2,FALSE))
&amp; IF( OR( ISNA(Q425), LEN(Q425)=0), "",  "-" &amp; VLOOKUP(Q425,Code2Loc,2,FALSE))
&amp; IF( OR( ISNA(R425), LEN(R425)=0), "",  "-" &amp; VLOOKUP(R425,Code2Loc,2,FALSE))
&amp; IF( OR( ISNA(S425), LEN(S425)=0), "",  "-" &amp; VLOOKUP(S425,Code2Loc,2,FALSE)),"")</f>
        <v/>
      </c>
      <c r="U425" s="56">
        <v>0.80902777777777779</v>
      </c>
      <c r="V425" s="57"/>
      <c r="W425" s="57"/>
      <c r="X425" s="57"/>
      <c r="Y425" s="57"/>
      <c r="Z425" s="58" t="str">
        <f>IF(ISBLANK($U425), "", _xlfn.IFNA($U425 + _xlfn.IFNA( VLOOKUP($N425 &amp; IF(ISBLANK($O425),"", "-" &amp; $O425) &amp; IF(ISBLANK($P425),"", "-" &amp; $P425) &amp; IF(ISBLANK($Q425),"", "-" &amp; $Q425) &amp; IF(ISBLANK($R425),"", "-" &amp; $R425) &amp; IF(ISBLANK($S425),"", "-" &amp; $S425),TravelTime,8,FALSE), VLOOKUP($S425 &amp; IF(ISBLANK($R425),"", "-" &amp; $R425) &amp; IF(ISBLANK($Q425),"", "-" &amp; $Q425) &amp; IF(ISBLANK($P425),"", "-" &amp; $P425) &amp; IF(ISBLANK($O425),"", "-" &amp; $O425) &amp; IF(ISBLANK($N425),"", "-" &amp; $N425),TravelTime,8,FALSE)) / 1440, ""))</f>
        <v/>
      </c>
      <c r="AA425" s="59"/>
      <c r="AB425" s="52" t="str">
        <f t="shared" si="45"/>
        <v>GA03T 6679</v>
      </c>
      <c r="AC425" s="59"/>
      <c r="AD425" s="196"/>
      <c r="AE425" s="59"/>
      <c r="AF425" s="59"/>
      <c r="AG425" s="59"/>
      <c r="AH425" s="59"/>
      <c r="AI425" s="59"/>
      <c r="AJ425" s="59"/>
    </row>
    <row r="426" spans="1:36" ht="14.25" customHeight="1">
      <c r="A426" s="51"/>
      <c r="B426" s="51" t="s">
        <v>273</v>
      </c>
      <c r="C426" s="218" t="s">
        <v>661</v>
      </c>
      <c r="D426" s="52" t="s">
        <v>28</v>
      </c>
      <c r="E426" s="228">
        <v>43368</v>
      </c>
      <c r="F426" s="228"/>
      <c r="G426" s="52" t="s">
        <v>662</v>
      </c>
      <c r="H426" s="52" t="s">
        <v>663</v>
      </c>
      <c r="I426" s="52"/>
      <c r="J426" s="52" t="str">
        <f>IF(ISBLANK(B426),"",VLOOKUP(B426,Permits!$F$2:$O$127,10,FALSE))</f>
        <v>GA01U 2240</v>
      </c>
      <c r="K426" s="53" t="s">
        <v>16</v>
      </c>
      <c r="L426" s="60">
        <v>23</v>
      </c>
      <c r="M426" s="60">
        <v>9</v>
      </c>
      <c r="N426" s="55" t="s">
        <v>664</v>
      </c>
      <c r="O426" s="55"/>
      <c r="P426" s="55"/>
      <c r="Q426" s="55"/>
      <c r="R426" s="55"/>
      <c r="S426" s="55" t="s">
        <v>650</v>
      </c>
      <c r="T426" s="193" t="str">
        <f>_xlfn.IFNA(VLOOKUP(N426,Code2Loc,2,FALSE)
&amp; IF( OR( ISNA(O426), LEN(O426)=0), "",  "-" &amp; VLOOKUP(O426,Code2Loc,2,FALSE))
&amp; IF( OR( ISNA(P426), LEN(P426)=0), "",  "-" &amp; VLOOKUP(P426,Code2Loc,2,FALSE))
&amp; IF( OR( ISNA(Q426), LEN(Q426)=0), "",  "-" &amp; VLOOKUP(Q426,Code2Loc,2,FALSE))
&amp; IF( OR( ISNA(R426), LEN(R426)=0), "",  "-" &amp; VLOOKUP(R426,Code2Loc,2,FALSE))
&amp; IF( OR( ISNA(S426), LEN(S426)=0), "",  "-" &amp; VLOOKUP(S426,Code2Loc,2,FALSE)),"")</f>
        <v/>
      </c>
      <c r="U426" s="56">
        <v>0.28125</v>
      </c>
      <c r="V426" s="57"/>
      <c r="W426" s="57"/>
      <c r="X426" s="57"/>
      <c r="Y426" s="57"/>
      <c r="Z426" s="58" t="str">
        <f>IF(ISBLANK($U426), "", _xlfn.IFNA($U426 + _xlfn.IFNA( VLOOKUP($N426 &amp; IF(ISBLANK($O426),"", "-" &amp; $O426) &amp; IF(ISBLANK($P426),"", "-" &amp; $P426) &amp; IF(ISBLANK($Q426),"", "-" &amp; $Q426) &amp; IF(ISBLANK($R426),"", "-" &amp; $R426) &amp; IF(ISBLANK($S426),"", "-" &amp; $S426),TravelTime,8,FALSE), VLOOKUP($S426 &amp; IF(ISBLANK($R426),"", "-" &amp; $R426) &amp; IF(ISBLANK($Q426),"", "-" &amp; $Q426) &amp; IF(ISBLANK($P426),"", "-" &amp; $P426) &amp; IF(ISBLANK($O426),"", "-" &amp; $O426) &amp; IF(ISBLANK($N426),"", "-" &amp; $N426),TravelTime,8,FALSE)) / 1440, ""))</f>
        <v/>
      </c>
      <c r="AA426" s="59"/>
      <c r="AB426" s="52" t="str">
        <f>IF(AND(LEN(J426)&lt;&gt;0,LEN(B426)&lt;&gt;0),J426,AB791)</f>
        <v>GA01U 2240</v>
      </c>
      <c r="AC426" s="59"/>
      <c r="AD426" s="196"/>
      <c r="AE426" s="59"/>
      <c r="AF426" s="59"/>
      <c r="AG426" s="59"/>
      <c r="AH426" s="59"/>
      <c r="AI426" s="59"/>
      <c r="AJ426" s="59"/>
    </row>
    <row r="427" spans="1:36" ht="14.25" customHeight="1">
      <c r="A427" s="51"/>
      <c r="B427" s="51"/>
      <c r="C427" s="219"/>
      <c r="D427" s="53"/>
      <c r="E427" s="228"/>
      <c r="F427" s="228"/>
      <c r="G427" s="52"/>
      <c r="H427" s="52"/>
      <c r="I427" s="52"/>
      <c r="J427" s="52" t="str">
        <f>IF(ISBLANK(B427),"",VLOOKUP(B427,Permits!$F$2:$O$127,10,FALSE))</f>
        <v/>
      </c>
      <c r="K427" s="52"/>
      <c r="L427" s="60"/>
      <c r="M427" s="60"/>
      <c r="N427" s="55" t="s">
        <v>650</v>
      </c>
      <c r="O427" s="55"/>
      <c r="P427" s="55"/>
      <c r="Q427" s="55"/>
      <c r="R427" s="55"/>
      <c r="S427" s="55" t="s">
        <v>460</v>
      </c>
      <c r="T427" s="193" t="str">
        <f>_xlfn.IFNA(VLOOKUP(N427,Code2Loc,2,FALSE)
&amp; IF( OR( ISNA(O427), LEN(O427)=0), "",  "-" &amp; VLOOKUP(O427,Code2Loc,2,FALSE))
&amp; IF( OR( ISNA(P427), LEN(P427)=0), "",  "-" &amp; VLOOKUP(P427,Code2Loc,2,FALSE))
&amp; IF( OR( ISNA(Q427), LEN(Q427)=0), "",  "-" &amp; VLOOKUP(Q427,Code2Loc,2,FALSE))
&amp; IF( OR( ISNA(R427), LEN(R427)=0), "",  "-" &amp; VLOOKUP(R427,Code2Loc,2,FALSE))
&amp; IF( OR( ISNA(S427), LEN(S427)=0), "",  "-" &amp; VLOOKUP(S427,Code2Loc,2,FALSE)),"")</f>
        <v/>
      </c>
      <c r="U427" s="56">
        <v>0.39583333333333331</v>
      </c>
      <c r="V427" s="57"/>
      <c r="W427" s="57"/>
      <c r="X427" s="57"/>
      <c r="Y427" s="57"/>
      <c r="Z427" s="58" t="str">
        <f>IF(ISBLANK($U427), "", _xlfn.IFNA($U427 + _xlfn.IFNA( VLOOKUP($N427 &amp; IF(ISBLANK($O427),"", "-" &amp; $O427) &amp; IF(ISBLANK($P427),"", "-" &amp; $P427) &amp; IF(ISBLANK($Q427),"", "-" &amp; $Q427) &amp; IF(ISBLANK($R427),"", "-" &amp; $R427) &amp; IF(ISBLANK($S427),"", "-" &amp; $S427),TravelTime,8,FALSE), VLOOKUP($S427 &amp; IF(ISBLANK($R427),"", "-" &amp; $R427) &amp; IF(ISBLANK($Q427),"", "-" &amp; $Q427) &amp; IF(ISBLANK($P427),"", "-" &amp; $P427) &amp; IF(ISBLANK($O427),"", "-" &amp; $O427) &amp; IF(ISBLANK($N427),"", "-" &amp; $N427),TravelTime,8,FALSE)) / 1440, ""))</f>
        <v/>
      </c>
      <c r="AA427" s="59"/>
      <c r="AB427" s="52" t="str">
        <f t="shared" ref="AB427:AB430" si="46">IF(AND(LEN(J427)&lt;&gt;0,LEN(B427)&lt;&gt;0),J427,AB426)</f>
        <v>GA01U 2240</v>
      </c>
      <c r="AC427" s="59"/>
      <c r="AD427" s="196"/>
      <c r="AE427" s="59"/>
      <c r="AF427" s="59"/>
      <c r="AG427" s="59"/>
      <c r="AH427" s="59"/>
      <c r="AI427" s="59"/>
      <c r="AJ427" s="59"/>
    </row>
    <row r="428" spans="1:36" ht="14.25" customHeight="1">
      <c r="A428" s="51"/>
      <c r="B428" s="51"/>
      <c r="C428" s="219"/>
      <c r="D428" s="53"/>
      <c r="E428" s="228"/>
      <c r="F428" s="228"/>
      <c r="G428" s="52"/>
      <c r="H428" s="52"/>
      <c r="I428" s="52"/>
      <c r="J428" s="52"/>
      <c r="K428" s="52"/>
      <c r="L428" s="60"/>
      <c r="M428" s="60"/>
      <c r="N428" s="55" t="s">
        <v>460</v>
      </c>
      <c r="O428" s="55"/>
      <c r="P428" s="55"/>
      <c r="Q428" s="55"/>
      <c r="R428" s="55"/>
      <c r="S428" s="55" t="s">
        <v>650</v>
      </c>
      <c r="T428" s="193" t="str">
        <f>_xlfn.IFNA(VLOOKUP(N428,Code2Loc,2,FALSE)
&amp; IF( OR( ISNA(O428), LEN(O428)=0), "",  "-" &amp; VLOOKUP(O428,Code2Loc,2,FALSE))
&amp; IF( OR( ISNA(P428), LEN(P428)=0), "",  "-" &amp; VLOOKUP(P428,Code2Loc,2,FALSE))
&amp; IF( OR( ISNA(Q428), LEN(Q428)=0), "",  "-" &amp; VLOOKUP(Q428,Code2Loc,2,FALSE))
&amp; IF( OR( ISNA(R428), LEN(R428)=0), "",  "-" &amp; VLOOKUP(R428,Code2Loc,2,FALSE))
&amp; IF( OR( ISNA(S428), LEN(S428)=0), "",  "-" &amp; VLOOKUP(S428,Code2Loc,2,FALSE)),"")</f>
        <v/>
      </c>
      <c r="U428" s="56">
        <v>0.47916666666666669</v>
      </c>
      <c r="V428" s="57"/>
      <c r="W428" s="57"/>
      <c r="X428" s="57"/>
      <c r="Y428" s="57"/>
      <c r="Z428" s="58" t="str">
        <f>IF(ISBLANK($U428), "", _xlfn.IFNA($U428 + _xlfn.IFNA( VLOOKUP($N428 &amp; IF(ISBLANK($O428),"", "-" &amp; $O428) &amp; IF(ISBLANK($P428),"", "-" &amp; $P428) &amp; IF(ISBLANK($Q428),"", "-" &amp; $Q428) &amp; IF(ISBLANK($R428),"", "-" &amp; $R428) &amp; IF(ISBLANK($S428),"", "-" &amp; $S428),TravelTime,8,FALSE), VLOOKUP($S428 &amp; IF(ISBLANK($R428),"", "-" &amp; $R428) &amp; IF(ISBLANK($Q428),"", "-" &amp; $Q428) &amp; IF(ISBLANK($P428),"", "-" &amp; $P428) &amp; IF(ISBLANK($O428),"", "-" &amp; $O428) &amp; IF(ISBLANK($N428),"", "-" &amp; $N428),TravelTime,8,FALSE)) / 1440, ""))</f>
        <v/>
      </c>
      <c r="AA428" s="59"/>
      <c r="AB428" s="52" t="str">
        <f t="shared" si="46"/>
        <v>GA01U 2240</v>
      </c>
      <c r="AC428" s="59"/>
      <c r="AD428" s="196"/>
      <c r="AE428" s="59"/>
      <c r="AF428" s="59"/>
      <c r="AG428" s="59"/>
      <c r="AH428" s="59"/>
      <c r="AI428" s="59"/>
      <c r="AJ428" s="59"/>
    </row>
    <row r="429" spans="1:36" ht="14.25" customHeight="1">
      <c r="A429" s="51"/>
      <c r="B429" s="51"/>
      <c r="C429" s="219"/>
      <c r="D429" s="53"/>
      <c r="E429" s="228"/>
      <c r="F429" s="228"/>
      <c r="G429" s="52"/>
      <c r="H429" s="52"/>
      <c r="I429" s="52"/>
      <c r="J429" s="52"/>
      <c r="K429" s="52"/>
      <c r="L429" s="60"/>
      <c r="M429" s="60"/>
      <c r="N429" s="55" t="s">
        <v>650</v>
      </c>
      <c r="O429" s="55"/>
      <c r="P429" s="55"/>
      <c r="Q429" s="55"/>
      <c r="R429" s="55"/>
      <c r="S429" s="55" t="s">
        <v>460</v>
      </c>
      <c r="T429" s="193" t="str">
        <f>_xlfn.IFNA(VLOOKUP(N429,Code2Loc,2,FALSE)
&amp; IF( OR( ISNA(O429), LEN(O429)=0), "",  "-" &amp; VLOOKUP(O429,Code2Loc,2,FALSE))
&amp; IF( OR( ISNA(P429), LEN(P429)=0), "",  "-" &amp; VLOOKUP(P429,Code2Loc,2,FALSE))
&amp; IF( OR( ISNA(Q429), LEN(Q429)=0), "",  "-" &amp; VLOOKUP(Q429,Code2Loc,2,FALSE))
&amp; IF( OR( ISNA(R429), LEN(R429)=0), "",  "-" &amp; VLOOKUP(R429,Code2Loc,2,FALSE))
&amp; IF( OR( ISNA(S429), LEN(S429)=0), "",  "-" &amp; VLOOKUP(S429,Code2Loc,2,FALSE)),"")</f>
        <v/>
      </c>
      <c r="U429" s="56">
        <v>0.60416666666666663</v>
      </c>
      <c r="V429" s="57"/>
      <c r="W429" s="57"/>
      <c r="X429" s="57"/>
      <c r="Y429" s="57"/>
      <c r="Z429" s="58" t="str">
        <f>IF(ISBLANK($U429), "", _xlfn.IFNA($U429 + _xlfn.IFNA( VLOOKUP($N429 &amp; IF(ISBLANK($O429),"", "-" &amp; $O429) &amp; IF(ISBLANK($P429),"", "-" &amp; $P429) &amp; IF(ISBLANK($Q429),"", "-" &amp; $Q429) &amp; IF(ISBLANK($R429),"", "-" &amp; $R429) &amp; IF(ISBLANK($S429),"", "-" &amp; $S429),TravelTime,8,FALSE), VLOOKUP($S429 &amp; IF(ISBLANK($R429),"", "-" &amp; $R429) &amp; IF(ISBLANK($Q429),"", "-" &amp; $Q429) &amp; IF(ISBLANK($P429),"", "-" &amp; $P429) &amp; IF(ISBLANK($O429),"", "-" &amp; $O429) &amp; IF(ISBLANK($N429),"", "-" &amp; $N429),TravelTime,8,FALSE)) / 1440, ""))</f>
        <v/>
      </c>
      <c r="AA429" s="59"/>
      <c r="AB429" s="52" t="str">
        <f t="shared" si="46"/>
        <v>GA01U 2240</v>
      </c>
      <c r="AC429" s="59"/>
      <c r="AD429" s="196"/>
      <c r="AE429" s="59"/>
      <c r="AF429" s="59"/>
      <c r="AG429" s="59"/>
      <c r="AH429" s="59"/>
      <c r="AI429" s="59"/>
      <c r="AJ429" s="59"/>
    </row>
    <row r="430" spans="1:36" ht="13.5" customHeight="1">
      <c r="A430" s="51"/>
      <c r="B430" s="51"/>
      <c r="C430" s="219"/>
      <c r="D430" s="53"/>
      <c r="E430" s="228"/>
      <c r="F430" s="228"/>
      <c r="G430" s="52"/>
      <c r="H430" s="52"/>
      <c r="I430" s="52"/>
      <c r="J430" s="52"/>
      <c r="K430" s="52"/>
      <c r="L430" s="60"/>
      <c r="M430" s="60"/>
      <c r="N430" s="55" t="s">
        <v>460</v>
      </c>
      <c r="O430" s="55"/>
      <c r="P430" s="55"/>
      <c r="Q430" s="55"/>
      <c r="R430" s="55"/>
      <c r="S430" s="55" t="s">
        <v>664</v>
      </c>
      <c r="T430" s="193" t="str">
        <f>_xlfn.IFNA(VLOOKUP(N430,Code2Loc,2,FALSE)
&amp; IF( OR( ISNA(O430), LEN(O430)=0), "",  "-" &amp; VLOOKUP(O430,Code2Loc,2,FALSE))
&amp; IF( OR( ISNA(P430), LEN(P430)=0), "",  "-" &amp; VLOOKUP(P430,Code2Loc,2,FALSE))
&amp; IF( OR( ISNA(Q430), LEN(Q430)=0), "",  "-" &amp; VLOOKUP(Q430,Code2Loc,2,FALSE))
&amp; IF( OR( ISNA(R430), LEN(R430)=0), "",  "-" &amp; VLOOKUP(R430,Code2Loc,2,FALSE))
&amp; IF( OR( ISNA(S430), LEN(S430)=0), "",  "-" &amp; VLOOKUP(S430,Code2Loc,2,FALSE)),"")</f>
        <v/>
      </c>
      <c r="U430" s="56">
        <v>0.70833333333333337</v>
      </c>
      <c r="V430" s="57"/>
      <c r="W430" s="57"/>
      <c r="X430" s="57"/>
      <c r="Y430" s="57"/>
      <c r="Z430" s="58" t="str">
        <f>IF(ISBLANK($U430), "", _xlfn.IFNA($U430 + _xlfn.IFNA( VLOOKUP($N430 &amp; IF(ISBLANK($O430),"", "-" &amp; $O430) &amp; IF(ISBLANK($P430),"", "-" &amp; $P430) &amp; IF(ISBLANK($Q430),"", "-" &amp; $Q430) &amp; IF(ISBLANK($R430),"", "-" &amp; $R430) &amp; IF(ISBLANK($S430),"", "-" &amp; $S430),TravelTime,8,FALSE), VLOOKUP($S430 &amp; IF(ISBLANK($R430),"", "-" &amp; $R430) &amp; IF(ISBLANK($Q430),"", "-" &amp; $Q430) &amp; IF(ISBLANK($P430),"", "-" &amp; $P430) &amp; IF(ISBLANK($O430),"", "-" &amp; $O430) &amp; IF(ISBLANK($N430),"", "-" &amp; $N430),TravelTime,8,FALSE)) / 1440, ""))</f>
        <v/>
      </c>
      <c r="AA430" s="59"/>
      <c r="AB430" s="52" t="str">
        <f t="shared" si="46"/>
        <v>GA01U 2240</v>
      </c>
      <c r="AC430" s="59"/>
      <c r="AD430" s="196"/>
      <c r="AE430" s="59"/>
      <c r="AF430" s="59"/>
      <c r="AG430" s="59"/>
      <c r="AH430" s="59"/>
      <c r="AI430" s="59"/>
      <c r="AJ430" s="59"/>
    </row>
    <row r="431" spans="1:36" ht="14.25" customHeight="1">
      <c r="A431" s="51"/>
      <c r="B431" s="51" t="s">
        <v>119</v>
      </c>
      <c r="C431" s="218" t="s">
        <v>665</v>
      </c>
      <c r="D431" s="52" t="s">
        <v>28</v>
      </c>
      <c r="E431" s="228">
        <v>43341</v>
      </c>
      <c r="F431" s="228">
        <v>45166</v>
      </c>
      <c r="G431" s="52" t="s">
        <v>638</v>
      </c>
      <c r="H431" s="52" t="s">
        <v>666</v>
      </c>
      <c r="I431" s="52"/>
      <c r="J431" s="52" t="str">
        <f>IF(ISBLANK(B431),"",VLOOKUP(B431,Permits!$F$2:$O$127,10,FALSE))</f>
        <v>GA01W 4322</v>
      </c>
      <c r="K431" s="53" t="s">
        <v>16</v>
      </c>
      <c r="L431" s="60">
        <v>27</v>
      </c>
      <c r="M431" s="60">
        <v>10</v>
      </c>
      <c r="N431" s="55" t="s">
        <v>640</v>
      </c>
      <c r="O431" s="55"/>
      <c r="P431" s="55"/>
      <c r="Q431" s="55"/>
      <c r="R431" s="55"/>
      <c r="S431" s="55" t="s">
        <v>480</v>
      </c>
      <c r="T431" s="193" t="str">
        <f>_xlfn.IFNA(VLOOKUP(N431,Code2Loc,2,FALSE)
&amp; IF( OR( ISNA(O431), LEN(O431)=0), "",  "-" &amp; VLOOKUP(O431,Code2Loc,2,FALSE))
&amp; IF( OR( ISNA(P431), LEN(P431)=0), "",  "-" &amp; VLOOKUP(P431,Code2Loc,2,FALSE))
&amp; IF( OR( ISNA(Q431), LEN(Q431)=0), "",  "-" &amp; VLOOKUP(Q431,Code2Loc,2,FALSE))
&amp; IF( OR( ISNA(R431), LEN(R431)=0), "",  "-" &amp; VLOOKUP(R431,Code2Loc,2,FALSE))
&amp; IF( OR( ISNA(S431), LEN(S431)=0), "",  "-" &amp; VLOOKUP(S431,Code2Loc,2,FALSE)),"")</f>
        <v/>
      </c>
      <c r="U431" s="56">
        <v>0.26041666666666669</v>
      </c>
      <c r="V431" s="57"/>
      <c r="W431" s="57"/>
      <c r="X431" s="57"/>
      <c r="Y431" s="57"/>
      <c r="Z431" s="58" t="str">
        <f>IF(ISBLANK($U431), "", _xlfn.IFNA($U431 + _xlfn.IFNA( VLOOKUP($N431 &amp; IF(ISBLANK($O431),"", "-" &amp; $O431) &amp; IF(ISBLANK($P431),"", "-" &amp; $P431) &amp; IF(ISBLANK($Q431),"", "-" &amp; $Q431) &amp; IF(ISBLANK($R431),"", "-" &amp; $R431) &amp; IF(ISBLANK($S431),"", "-" &amp; $S431),TravelTime,8,FALSE), VLOOKUP($S431 &amp; IF(ISBLANK($R431),"", "-" &amp; $R431) &amp; IF(ISBLANK($Q431),"", "-" &amp; $Q431) &amp; IF(ISBLANK($P431),"", "-" &amp; $P431) &amp; IF(ISBLANK($O431),"", "-" &amp; $O431) &amp; IF(ISBLANK($N431),"", "-" &amp; $N431),TravelTime,8,FALSE)) / 1440, ""))</f>
        <v/>
      </c>
      <c r="AA431" s="59"/>
      <c r="AB431" s="52" t="str">
        <f>IF(AND(LEN(J431)&lt;&gt;0,LEN(B431)&lt;&gt;0),J431,#REF!)</f>
        <v>GA01W 4322</v>
      </c>
      <c r="AC431" s="59"/>
      <c r="AD431" s="196"/>
      <c r="AE431" s="59"/>
      <c r="AF431" s="59"/>
      <c r="AG431" s="59"/>
      <c r="AH431" s="59"/>
      <c r="AI431" s="59"/>
      <c r="AJ431" s="59"/>
    </row>
    <row r="432" spans="1:36" ht="14.25" customHeight="1">
      <c r="A432" s="51"/>
      <c r="B432" s="51"/>
      <c r="C432" s="219"/>
      <c r="D432" s="53"/>
      <c r="E432" s="228"/>
      <c r="F432" s="228"/>
      <c r="G432" s="52"/>
      <c r="H432" s="52"/>
      <c r="I432" s="52"/>
      <c r="J432" s="52"/>
      <c r="K432" s="52"/>
      <c r="L432" s="60"/>
      <c r="M432" s="60"/>
      <c r="N432" s="55" t="s">
        <v>480</v>
      </c>
      <c r="O432" s="55"/>
      <c r="P432" s="55"/>
      <c r="Q432" s="55"/>
      <c r="R432" s="55"/>
      <c r="S432" s="55" t="s">
        <v>459</v>
      </c>
      <c r="T432" s="193" t="str">
        <f>_xlfn.IFNA(VLOOKUP(N432,Code2Loc,2,FALSE)
&amp; IF( OR( ISNA(O432), LEN(O432)=0), "",  "-" &amp; VLOOKUP(O432,Code2Loc,2,FALSE))
&amp; IF( OR( ISNA(P432), LEN(P432)=0), "",  "-" &amp; VLOOKUP(P432,Code2Loc,2,FALSE))
&amp; IF( OR( ISNA(Q432), LEN(Q432)=0), "",  "-" &amp; VLOOKUP(Q432,Code2Loc,2,FALSE))
&amp; IF( OR( ISNA(R432), LEN(R432)=0), "",  "-" &amp; VLOOKUP(R432,Code2Loc,2,FALSE))
&amp; IF( OR( ISNA(S432), LEN(S432)=0), "",  "-" &amp; VLOOKUP(S432,Code2Loc,2,FALSE)),"")</f>
        <v/>
      </c>
      <c r="U432" s="56">
        <v>0.28472222222222221</v>
      </c>
      <c r="V432" s="57"/>
      <c r="W432" s="57"/>
      <c r="X432" s="57"/>
      <c r="Y432" s="57"/>
      <c r="Z432" s="58" t="str">
        <f>IF(ISBLANK($U432), "", _xlfn.IFNA($U432 + _xlfn.IFNA( VLOOKUP($N432 &amp; IF(ISBLANK($O432),"", "-" &amp; $O432) &amp; IF(ISBLANK($P432),"", "-" &amp; $P432) &amp; IF(ISBLANK($Q432),"", "-" &amp; $Q432) &amp; IF(ISBLANK($R432),"", "-" &amp; $R432) &amp; IF(ISBLANK($S432),"", "-" &amp; $S432),TravelTime,8,FALSE), VLOOKUP($S432 &amp; IF(ISBLANK($R432),"", "-" &amp; $R432) &amp; IF(ISBLANK($Q432),"", "-" &amp; $Q432) &amp; IF(ISBLANK($P432),"", "-" &amp; $P432) &amp; IF(ISBLANK($O432),"", "-" &amp; $O432) &amp; IF(ISBLANK($N432),"", "-" &amp; $N432),TravelTime,8,FALSE)) / 1440, ""))</f>
        <v/>
      </c>
      <c r="AA432" s="59"/>
      <c r="AB432" s="52" t="str">
        <f t="shared" ref="AB432:AB441" si="47">IF(AND(LEN(J432)&lt;&gt;0,LEN(B432)&lt;&gt;0),J432,AB431)</f>
        <v>GA01W 4322</v>
      </c>
      <c r="AC432" s="59"/>
      <c r="AD432" s="196"/>
      <c r="AE432" s="59"/>
      <c r="AF432" s="59"/>
      <c r="AG432" s="59"/>
      <c r="AH432" s="59"/>
      <c r="AI432" s="59"/>
      <c r="AJ432" s="59"/>
    </row>
    <row r="433" spans="1:36" ht="14.25" customHeight="1">
      <c r="A433" s="51"/>
      <c r="B433" s="51"/>
      <c r="C433" s="219"/>
      <c r="D433" s="53"/>
      <c r="E433" s="228"/>
      <c r="F433" s="228"/>
      <c r="G433" s="52"/>
      <c r="H433" s="52"/>
      <c r="I433" s="52"/>
      <c r="J433" s="52"/>
      <c r="K433" s="52"/>
      <c r="L433" s="60"/>
      <c r="M433" s="60"/>
      <c r="N433" s="55" t="s">
        <v>459</v>
      </c>
      <c r="O433" s="55"/>
      <c r="P433" s="55"/>
      <c r="Q433" s="55"/>
      <c r="R433" s="55"/>
      <c r="S433" s="55" t="s">
        <v>480</v>
      </c>
      <c r="T433" s="193" t="str">
        <f>_xlfn.IFNA(VLOOKUP(N433,Code2Loc,2,FALSE)
&amp; IF( OR( ISNA(O433), LEN(O433)=0), "",  "-" &amp; VLOOKUP(O433,Code2Loc,2,FALSE))
&amp; IF( OR( ISNA(P433), LEN(P433)=0), "",  "-" &amp; VLOOKUP(P433,Code2Loc,2,FALSE))
&amp; IF( OR( ISNA(Q433), LEN(Q433)=0), "",  "-" &amp; VLOOKUP(Q433,Code2Loc,2,FALSE))
&amp; IF( OR( ISNA(R433), LEN(R433)=0), "",  "-" &amp; VLOOKUP(R433,Code2Loc,2,FALSE))
&amp; IF( OR( ISNA(S433), LEN(S433)=0), "",  "-" &amp; VLOOKUP(S433,Code2Loc,2,FALSE)),"")</f>
        <v/>
      </c>
      <c r="U433" s="56">
        <v>0.3298611111111111</v>
      </c>
      <c r="V433" s="57"/>
      <c r="W433" s="57"/>
      <c r="X433" s="57"/>
      <c r="Y433" s="57"/>
      <c r="Z433" s="58" t="str">
        <f>IF(ISBLANK($U433), "", _xlfn.IFNA($U433 + _xlfn.IFNA( VLOOKUP($N433 &amp; IF(ISBLANK($O433),"", "-" &amp; $O433) &amp; IF(ISBLANK($P433),"", "-" &amp; $P433) &amp; IF(ISBLANK($Q433),"", "-" &amp; $Q433) &amp; IF(ISBLANK($R433),"", "-" &amp; $R433) &amp; IF(ISBLANK($S433),"", "-" &amp; $S433),TravelTime,8,FALSE), VLOOKUP($S433 &amp; IF(ISBLANK($R433),"", "-" &amp; $R433) &amp; IF(ISBLANK($Q433),"", "-" &amp; $Q433) &amp; IF(ISBLANK($P433),"", "-" &amp; $P433) &amp; IF(ISBLANK($O433),"", "-" &amp; $O433) &amp; IF(ISBLANK($N433),"", "-" &amp; $N433),TravelTime,8,FALSE)) / 1440, ""))</f>
        <v/>
      </c>
      <c r="AA433" s="59"/>
      <c r="AB433" s="52" t="str">
        <f t="shared" si="47"/>
        <v>GA01W 4322</v>
      </c>
      <c r="AC433" s="59"/>
      <c r="AD433" s="196"/>
      <c r="AE433" s="59"/>
      <c r="AF433" s="59"/>
      <c r="AG433" s="59"/>
      <c r="AH433" s="59"/>
      <c r="AI433" s="59"/>
      <c r="AJ433" s="59"/>
    </row>
    <row r="434" spans="1:36" ht="14.25" customHeight="1">
      <c r="A434" s="51"/>
      <c r="B434" s="51"/>
      <c r="C434" s="219"/>
      <c r="D434" s="53"/>
      <c r="E434" s="228"/>
      <c r="F434" s="228"/>
      <c r="G434" s="52"/>
      <c r="H434" s="52"/>
      <c r="I434" s="52"/>
      <c r="J434" s="52"/>
      <c r="K434" s="52"/>
      <c r="L434" s="60"/>
      <c r="M434" s="60"/>
      <c r="N434" s="55" t="s">
        <v>480</v>
      </c>
      <c r="O434" s="55"/>
      <c r="P434" s="55"/>
      <c r="Q434" s="55"/>
      <c r="R434" s="55"/>
      <c r="S434" s="55" t="s">
        <v>459</v>
      </c>
      <c r="T434" s="193" t="str">
        <f>_xlfn.IFNA(VLOOKUP(N434,Code2Loc,2,FALSE)
&amp; IF( OR( ISNA(O434), LEN(O434)=0), "",  "-" &amp; VLOOKUP(O434,Code2Loc,2,FALSE))
&amp; IF( OR( ISNA(P434), LEN(P434)=0), "",  "-" &amp; VLOOKUP(P434,Code2Loc,2,FALSE))
&amp; IF( OR( ISNA(Q434), LEN(Q434)=0), "",  "-" &amp; VLOOKUP(Q434,Code2Loc,2,FALSE))
&amp; IF( OR( ISNA(R434), LEN(R434)=0), "",  "-" &amp; VLOOKUP(R434,Code2Loc,2,FALSE))
&amp; IF( OR( ISNA(S434), LEN(S434)=0), "",  "-" &amp; VLOOKUP(S434,Code2Loc,2,FALSE)),"")</f>
        <v/>
      </c>
      <c r="U434" s="56">
        <v>0.38541666666666669</v>
      </c>
      <c r="V434" s="57"/>
      <c r="W434" s="57"/>
      <c r="X434" s="57"/>
      <c r="Y434" s="57"/>
      <c r="Z434" s="58" t="str">
        <f>IF(ISBLANK($U434), "", _xlfn.IFNA($U434 + _xlfn.IFNA( VLOOKUP($N434 &amp; IF(ISBLANK($O434),"", "-" &amp; $O434) &amp; IF(ISBLANK($P434),"", "-" &amp; $P434) &amp; IF(ISBLANK($Q434),"", "-" &amp; $Q434) &amp; IF(ISBLANK($R434),"", "-" &amp; $R434) &amp; IF(ISBLANK($S434),"", "-" &amp; $S434),TravelTime,8,FALSE), VLOOKUP($S434 &amp; IF(ISBLANK($R434),"", "-" &amp; $R434) &amp; IF(ISBLANK($Q434),"", "-" &amp; $Q434) &amp; IF(ISBLANK($P434),"", "-" &amp; $P434) &amp; IF(ISBLANK($O434),"", "-" &amp; $O434) &amp; IF(ISBLANK($N434),"", "-" &amp; $N434),TravelTime,8,FALSE)) / 1440, ""))</f>
        <v/>
      </c>
      <c r="AA434" s="59"/>
      <c r="AB434" s="52" t="str">
        <f t="shared" si="47"/>
        <v>GA01W 4322</v>
      </c>
      <c r="AC434" s="59"/>
      <c r="AD434" s="196"/>
      <c r="AE434" s="59"/>
      <c r="AF434" s="59"/>
      <c r="AG434" s="59"/>
      <c r="AH434" s="59"/>
      <c r="AI434" s="59"/>
      <c r="AJ434" s="59"/>
    </row>
    <row r="435" spans="1:36" ht="14.25" customHeight="1">
      <c r="A435" s="51"/>
      <c r="B435" s="51"/>
      <c r="C435" s="219"/>
      <c r="D435" s="53"/>
      <c r="E435" s="228"/>
      <c r="F435" s="228"/>
      <c r="G435" s="52"/>
      <c r="H435" s="52"/>
      <c r="I435" s="52"/>
      <c r="J435" s="52"/>
      <c r="K435" s="52"/>
      <c r="L435" s="60"/>
      <c r="M435" s="60"/>
      <c r="N435" s="55" t="s">
        <v>459</v>
      </c>
      <c r="O435" s="55"/>
      <c r="P435" s="55"/>
      <c r="Q435" s="55"/>
      <c r="R435" s="55"/>
      <c r="S435" s="55" t="s">
        <v>480</v>
      </c>
      <c r="T435" s="193" t="str">
        <f>_xlfn.IFNA(VLOOKUP(N435,Code2Loc,2,FALSE)
&amp; IF( OR( ISNA(O435), LEN(O435)=0), "",  "-" &amp; VLOOKUP(O435,Code2Loc,2,FALSE))
&amp; IF( OR( ISNA(P435), LEN(P435)=0), "",  "-" &amp; VLOOKUP(P435,Code2Loc,2,FALSE))
&amp; IF( OR( ISNA(Q435), LEN(Q435)=0), "",  "-" &amp; VLOOKUP(Q435,Code2Loc,2,FALSE))
&amp; IF( OR( ISNA(R435), LEN(R435)=0), "",  "-" &amp; VLOOKUP(R435,Code2Loc,2,FALSE))
&amp; IF( OR( ISNA(S435), LEN(S435)=0), "",  "-" &amp; VLOOKUP(S435,Code2Loc,2,FALSE)),"")</f>
        <v/>
      </c>
      <c r="U435" s="56">
        <v>0.43402777777777779</v>
      </c>
      <c r="V435" s="57"/>
      <c r="W435" s="57"/>
      <c r="X435" s="57"/>
      <c r="Y435" s="57"/>
      <c r="Z435" s="58" t="str">
        <f>IF(ISBLANK($U435), "", _xlfn.IFNA($U435 + _xlfn.IFNA( VLOOKUP($N435 &amp; IF(ISBLANK($O435),"", "-" &amp; $O435) &amp; IF(ISBLANK($P435),"", "-" &amp; $P435) &amp; IF(ISBLANK($Q435),"", "-" &amp; $Q435) &amp; IF(ISBLANK($R435),"", "-" &amp; $R435) &amp; IF(ISBLANK($S435),"", "-" &amp; $S435),TravelTime,8,FALSE), VLOOKUP($S435 &amp; IF(ISBLANK($R435),"", "-" &amp; $R435) &amp; IF(ISBLANK($Q435),"", "-" &amp; $Q435) &amp; IF(ISBLANK($P435),"", "-" &amp; $P435) &amp; IF(ISBLANK($O435),"", "-" &amp; $O435) &amp; IF(ISBLANK($N435),"", "-" &amp; $N435),TravelTime,8,FALSE)) / 1440, ""))</f>
        <v/>
      </c>
      <c r="AA435" s="59"/>
      <c r="AB435" s="52" t="str">
        <f t="shared" si="47"/>
        <v>GA01W 4322</v>
      </c>
      <c r="AC435" s="59"/>
      <c r="AD435" s="196"/>
      <c r="AE435" s="59"/>
      <c r="AF435" s="59"/>
      <c r="AG435" s="59"/>
      <c r="AH435" s="59"/>
      <c r="AI435" s="59"/>
      <c r="AJ435" s="59"/>
    </row>
    <row r="436" spans="1:36" ht="14.25" customHeight="1">
      <c r="A436" s="51"/>
      <c r="B436" s="51"/>
      <c r="C436" s="219"/>
      <c r="D436" s="53"/>
      <c r="E436" s="228"/>
      <c r="F436" s="228"/>
      <c r="G436" s="52"/>
      <c r="H436" s="52"/>
      <c r="I436" s="52"/>
      <c r="J436" s="52"/>
      <c r="K436" s="52"/>
      <c r="L436" s="60"/>
      <c r="M436" s="60"/>
      <c r="N436" s="55" t="s">
        <v>480</v>
      </c>
      <c r="O436" s="55"/>
      <c r="P436" s="55"/>
      <c r="Q436" s="55"/>
      <c r="R436" s="55"/>
      <c r="S436" s="55" t="s">
        <v>459</v>
      </c>
      <c r="T436" s="193" t="str">
        <f>_xlfn.IFNA(VLOOKUP(N436,Code2Loc,2,FALSE)
&amp; IF( OR( ISNA(O436), LEN(O436)=0), "",  "-" &amp; VLOOKUP(O436,Code2Loc,2,FALSE))
&amp; IF( OR( ISNA(P436), LEN(P436)=0), "",  "-" &amp; VLOOKUP(P436,Code2Loc,2,FALSE))
&amp; IF( OR( ISNA(Q436), LEN(Q436)=0), "",  "-" &amp; VLOOKUP(Q436,Code2Loc,2,FALSE))
&amp; IF( OR( ISNA(R436), LEN(R436)=0), "",  "-" &amp; VLOOKUP(R436,Code2Loc,2,FALSE))
&amp; IF( OR( ISNA(S436), LEN(S436)=0), "",  "-" &amp; VLOOKUP(S436,Code2Loc,2,FALSE)),"")</f>
        <v/>
      </c>
      <c r="U436" s="56">
        <v>0.51388888888888884</v>
      </c>
      <c r="V436" s="57"/>
      <c r="W436" s="57"/>
      <c r="X436" s="57"/>
      <c r="Y436" s="57"/>
      <c r="Z436" s="58" t="str">
        <f>IF(ISBLANK($U436), "", _xlfn.IFNA($U436 + _xlfn.IFNA( VLOOKUP($N436 &amp; IF(ISBLANK($O436),"", "-" &amp; $O436) &amp; IF(ISBLANK($P436),"", "-" &amp; $P436) &amp; IF(ISBLANK($Q436),"", "-" &amp; $Q436) &amp; IF(ISBLANK($R436),"", "-" &amp; $R436) &amp; IF(ISBLANK($S436),"", "-" &amp; $S436),TravelTime,8,FALSE), VLOOKUP($S436 &amp; IF(ISBLANK($R436),"", "-" &amp; $R436) &amp; IF(ISBLANK($Q436),"", "-" &amp; $Q436) &amp; IF(ISBLANK($P436),"", "-" &amp; $P436) &amp; IF(ISBLANK($O436),"", "-" &amp; $O436) &amp; IF(ISBLANK($N436),"", "-" &amp; $N436),TravelTime,8,FALSE)) / 1440, ""))</f>
        <v/>
      </c>
      <c r="AA436" s="59"/>
      <c r="AB436" s="52" t="str">
        <f t="shared" si="47"/>
        <v>GA01W 4322</v>
      </c>
      <c r="AC436" s="59"/>
      <c r="AD436" s="196"/>
      <c r="AE436" s="59"/>
      <c r="AF436" s="59"/>
      <c r="AG436" s="59"/>
      <c r="AH436" s="59"/>
      <c r="AI436" s="59"/>
      <c r="AJ436" s="59"/>
    </row>
    <row r="437" spans="1:36" ht="14.25" customHeight="1">
      <c r="A437" s="51"/>
      <c r="B437" s="51"/>
      <c r="C437" s="219"/>
      <c r="D437" s="53"/>
      <c r="E437" s="228"/>
      <c r="F437" s="228"/>
      <c r="G437" s="52"/>
      <c r="H437" s="52"/>
      <c r="I437" s="52"/>
      <c r="J437" s="52"/>
      <c r="K437" s="52"/>
      <c r="L437" s="60"/>
      <c r="M437" s="60"/>
      <c r="N437" s="55" t="s">
        <v>459</v>
      </c>
      <c r="O437" s="55"/>
      <c r="P437" s="55"/>
      <c r="Q437" s="55"/>
      <c r="R437" s="55"/>
      <c r="S437" s="55" t="s">
        <v>480</v>
      </c>
      <c r="T437" s="193" t="str">
        <f>_xlfn.IFNA(VLOOKUP(N437,Code2Loc,2,FALSE)
&amp; IF( OR( ISNA(O437), LEN(O437)=0), "",  "-" &amp; VLOOKUP(O437,Code2Loc,2,FALSE))
&amp; IF( OR( ISNA(P437), LEN(P437)=0), "",  "-" &amp; VLOOKUP(P437,Code2Loc,2,FALSE))
&amp; IF( OR( ISNA(Q437), LEN(Q437)=0), "",  "-" &amp; VLOOKUP(Q437,Code2Loc,2,FALSE))
&amp; IF( OR( ISNA(R437), LEN(R437)=0), "",  "-" &amp; VLOOKUP(R437,Code2Loc,2,FALSE))
&amp; IF( OR( ISNA(S437), LEN(S437)=0), "",  "-" &amp; VLOOKUP(S437,Code2Loc,2,FALSE)),"")</f>
        <v/>
      </c>
      <c r="U437" s="56">
        <v>0.58333333333333337</v>
      </c>
      <c r="V437" s="57"/>
      <c r="W437" s="57"/>
      <c r="X437" s="57"/>
      <c r="Y437" s="57"/>
      <c r="Z437" s="58" t="str">
        <f>IF(ISBLANK($U437), "", _xlfn.IFNA($U437 + _xlfn.IFNA( VLOOKUP($N437 &amp; IF(ISBLANK($O437),"", "-" &amp; $O437) &amp; IF(ISBLANK($P437),"", "-" &amp; $P437) &amp; IF(ISBLANK($Q437),"", "-" &amp; $Q437) &amp; IF(ISBLANK($R437),"", "-" &amp; $R437) &amp; IF(ISBLANK($S437),"", "-" &amp; $S437),TravelTime,8,FALSE), VLOOKUP($S437 &amp; IF(ISBLANK($R437),"", "-" &amp; $R437) &amp; IF(ISBLANK($Q437),"", "-" &amp; $Q437) &amp; IF(ISBLANK($P437),"", "-" &amp; $P437) &amp; IF(ISBLANK($O437),"", "-" &amp; $O437) &amp; IF(ISBLANK($N437),"", "-" &amp; $N437),TravelTime,8,FALSE)) / 1440, ""))</f>
        <v/>
      </c>
      <c r="AA437" s="59"/>
      <c r="AB437" s="52" t="str">
        <f t="shared" si="47"/>
        <v>GA01W 4322</v>
      </c>
      <c r="AC437" s="59"/>
      <c r="AD437" s="196"/>
      <c r="AE437" s="59"/>
      <c r="AF437" s="59"/>
      <c r="AG437" s="59"/>
      <c r="AH437" s="59"/>
      <c r="AI437" s="59"/>
      <c r="AJ437" s="59"/>
    </row>
    <row r="438" spans="1:36" ht="14.25" customHeight="1">
      <c r="A438" s="51"/>
      <c r="B438" s="51"/>
      <c r="C438" s="219"/>
      <c r="D438" s="53"/>
      <c r="E438" s="228"/>
      <c r="F438" s="228"/>
      <c r="G438" s="52"/>
      <c r="H438" s="52"/>
      <c r="I438" s="52"/>
      <c r="J438" s="52"/>
      <c r="K438" s="52"/>
      <c r="L438" s="60"/>
      <c r="M438" s="60"/>
      <c r="N438" s="55" t="s">
        <v>480</v>
      </c>
      <c r="O438" s="55"/>
      <c r="P438" s="55"/>
      <c r="Q438" s="55"/>
      <c r="R438" s="55"/>
      <c r="S438" s="55" t="s">
        <v>459</v>
      </c>
      <c r="T438" s="193" t="str">
        <f>_xlfn.IFNA(VLOOKUP(N438,Code2Loc,2,FALSE)
&amp; IF( OR( ISNA(O438), LEN(O438)=0), "",  "-" &amp; VLOOKUP(O438,Code2Loc,2,FALSE))
&amp; IF( OR( ISNA(P438), LEN(P438)=0), "",  "-" &amp; VLOOKUP(P438,Code2Loc,2,FALSE))
&amp; IF( OR( ISNA(Q438), LEN(Q438)=0), "",  "-" &amp; VLOOKUP(Q438,Code2Loc,2,FALSE))
&amp; IF( OR( ISNA(R438), LEN(R438)=0), "",  "-" &amp; VLOOKUP(R438,Code2Loc,2,FALSE))
&amp; IF( OR( ISNA(S438), LEN(S438)=0), "",  "-" &amp; VLOOKUP(S438,Code2Loc,2,FALSE)),"")</f>
        <v/>
      </c>
      <c r="U438" s="56">
        <v>0.63888888888888884</v>
      </c>
      <c r="V438" s="57"/>
      <c r="W438" s="57"/>
      <c r="X438" s="57"/>
      <c r="Y438" s="57"/>
      <c r="Z438" s="58" t="str">
        <f>IF(ISBLANK($U438), "", _xlfn.IFNA($U438 + _xlfn.IFNA( VLOOKUP($N438 &amp; IF(ISBLANK($O438),"", "-" &amp; $O438) &amp; IF(ISBLANK($P438),"", "-" &amp; $P438) &amp; IF(ISBLANK($Q438),"", "-" &amp; $Q438) &amp; IF(ISBLANK($R438),"", "-" &amp; $R438) &amp; IF(ISBLANK($S438),"", "-" &amp; $S438),TravelTime,8,FALSE), VLOOKUP($S438 &amp; IF(ISBLANK($R438),"", "-" &amp; $R438) &amp; IF(ISBLANK($Q438),"", "-" &amp; $Q438) &amp; IF(ISBLANK($P438),"", "-" &amp; $P438) &amp; IF(ISBLANK($O438),"", "-" &amp; $O438) &amp; IF(ISBLANK($N438),"", "-" &amp; $N438),TravelTime,8,FALSE)) / 1440, ""))</f>
        <v/>
      </c>
      <c r="AA438" s="59"/>
      <c r="AB438" s="52" t="str">
        <f t="shared" si="47"/>
        <v>GA01W 4322</v>
      </c>
      <c r="AC438" s="59"/>
      <c r="AD438" s="196"/>
      <c r="AE438" s="59"/>
      <c r="AF438" s="59"/>
      <c r="AG438" s="59"/>
      <c r="AH438" s="59"/>
      <c r="AI438" s="59"/>
      <c r="AJ438" s="59"/>
    </row>
    <row r="439" spans="1:36" ht="14.25" customHeight="1">
      <c r="A439" s="51"/>
      <c r="B439" s="51"/>
      <c r="C439" s="219"/>
      <c r="D439" s="53"/>
      <c r="E439" s="228"/>
      <c r="F439" s="228"/>
      <c r="G439" s="52"/>
      <c r="H439" s="52"/>
      <c r="I439" s="52"/>
      <c r="J439" s="52"/>
      <c r="K439" s="52"/>
      <c r="L439" s="60"/>
      <c r="M439" s="60"/>
      <c r="N439" s="55" t="s">
        <v>459</v>
      </c>
      <c r="O439" s="55"/>
      <c r="P439" s="55"/>
      <c r="Q439" s="55"/>
      <c r="R439" s="55"/>
      <c r="S439" s="55" t="s">
        <v>480</v>
      </c>
      <c r="T439" s="193" t="str">
        <f>_xlfn.IFNA(VLOOKUP(N439,Code2Loc,2,FALSE)
&amp; IF( OR( ISNA(O439), LEN(O439)=0), "",  "-" &amp; VLOOKUP(O439,Code2Loc,2,FALSE))
&amp; IF( OR( ISNA(P439), LEN(P439)=0), "",  "-" &amp; VLOOKUP(P439,Code2Loc,2,FALSE))
&amp; IF( OR( ISNA(Q439), LEN(Q439)=0), "",  "-" &amp; VLOOKUP(Q439,Code2Loc,2,FALSE))
&amp; IF( OR( ISNA(R439), LEN(R439)=0), "",  "-" &amp; VLOOKUP(R439,Code2Loc,2,FALSE))
&amp; IF( OR( ISNA(S439), LEN(S439)=0), "",  "-" &amp; VLOOKUP(S439,Code2Loc,2,FALSE)),"")</f>
        <v/>
      </c>
      <c r="U439" s="56">
        <v>0.70138888888888884</v>
      </c>
      <c r="V439" s="57"/>
      <c r="W439" s="57"/>
      <c r="X439" s="57"/>
      <c r="Y439" s="57"/>
      <c r="Z439" s="58" t="str">
        <f>IF(ISBLANK($U439), "", _xlfn.IFNA($U439 + _xlfn.IFNA( VLOOKUP($N439 &amp; IF(ISBLANK($O439),"", "-" &amp; $O439) &amp; IF(ISBLANK($P439),"", "-" &amp; $P439) &amp; IF(ISBLANK($Q439),"", "-" &amp; $Q439) &amp; IF(ISBLANK($R439),"", "-" &amp; $R439) &amp; IF(ISBLANK($S439),"", "-" &amp; $S439),TravelTime,8,FALSE), VLOOKUP($S439 &amp; IF(ISBLANK($R439),"", "-" &amp; $R439) &amp; IF(ISBLANK($Q439),"", "-" &amp; $Q439) &amp; IF(ISBLANK($P439),"", "-" &amp; $P439) &amp; IF(ISBLANK($O439),"", "-" &amp; $O439) &amp; IF(ISBLANK($N439),"", "-" &amp; $N439),TravelTime,8,FALSE)) / 1440, ""))</f>
        <v/>
      </c>
      <c r="AA439" s="59"/>
      <c r="AB439" s="52" t="str">
        <f t="shared" si="47"/>
        <v>GA01W 4322</v>
      </c>
      <c r="AC439" s="59"/>
      <c r="AD439" s="196"/>
      <c r="AE439" s="59"/>
      <c r="AF439" s="59"/>
      <c r="AG439" s="59"/>
      <c r="AH439" s="59"/>
      <c r="AI439" s="59"/>
      <c r="AJ439" s="59"/>
    </row>
    <row r="440" spans="1:36" ht="14.25" customHeight="1">
      <c r="A440" s="51"/>
      <c r="B440" s="51"/>
      <c r="C440" s="219"/>
      <c r="D440" s="53"/>
      <c r="E440" s="228"/>
      <c r="F440" s="228"/>
      <c r="G440" s="52"/>
      <c r="H440" s="52"/>
      <c r="I440" s="52"/>
      <c r="J440" s="52"/>
      <c r="K440" s="52"/>
      <c r="L440" s="60"/>
      <c r="M440" s="60"/>
      <c r="N440" s="55" t="s">
        <v>480</v>
      </c>
      <c r="O440" s="55"/>
      <c r="P440" s="55"/>
      <c r="Q440" s="55"/>
      <c r="R440" s="55"/>
      <c r="S440" s="55" t="s">
        <v>459</v>
      </c>
      <c r="T440" s="193" t="str">
        <f>_xlfn.IFNA(VLOOKUP(N440,Code2Loc,2,FALSE)
&amp; IF( OR( ISNA(O440), LEN(O440)=0), "",  "-" &amp; VLOOKUP(O440,Code2Loc,2,FALSE))
&amp; IF( OR( ISNA(P440), LEN(P440)=0), "",  "-" &amp; VLOOKUP(P440,Code2Loc,2,FALSE))
&amp; IF( OR( ISNA(Q440), LEN(Q440)=0), "",  "-" &amp; VLOOKUP(Q440,Code2Loc,2,FALSE))
&amp; IF( OR( ISNA(R440), LEN(R440)=0), "",  "-" &amp; VLOOKUP(R440,Code2Loc,2,FALSE))
&amp; IF( OR( ISNA(S440), LEN(S440)=0), "",  "-" &amp; VLOOKUP(S440,Code2Loc,2,FALSE)),"")</f>
        <v/>
      </c>
      <c r="U440" s="56">
        <v>0.75694444444444442</v>
      </c>
      <c r="V440" s="57"/>
      <c r="W440" s="57"/>
      <c r="X440" s="57"/>
      <c r="Y440" s="57"/>
      <c r="Z440" s="58" t="str">
        <f>IF(ISBLANK($U440), "", _xlfn.IFNA($U440 + _xlfn.IFNA( VLOOKUP($N440 &amp; IF(ISBLANK($O440),"", "-" &amp; $O440) &amp; IF(ISBLANK($P440),"", "-" &amp; $P440) &amp; IF(ISBLANK($Q440),"", "-" &amp; $Q440) &amp; IF(ISBLANK($R440),"", "-" &amp; $R440) &amp; IF(ISBLANK($S440),"", "-" &amp; $S440),TravelTime,8,FALSE), VLOOKUP($S440 &amp; IF(ISBLANK($R440),"", "-" &amp; $R440) &amp; IF(ISBLANK($Q440),"", "-" &amp; $Q440) &amp; IF(ISBLANK($P440),"", "-" &amp; $P440) &amp; IF(ISBLANK($O440),"", "-" &amp; $O440) &amp; IF(ISBLANK($N440),"", "-" &amp; $N440),TravelTime,8,FALSE)) / 1440, ""))</f>
        <v/>
      </c>
      <c r="AA440" s="59"/>
      <c r="AB440" s="52" t="str">
        <f t="shared" si="47"/>
        <v>GA01W 4322</v>
      </c>
      <c r="AC440" s="59"/>
      <c r="AD440" s="196"/>
      <c r="AE440" s="59"/>
      <c r="AF440" s="59"/>
      <c r="AG440" s="59"/>
      <c r="AH440" s="59"/>
      <c r="AI440" s="59"/>
      <c r="AJ440" s="59"/>
    </row>
    <row r="441" spans="1:36" ht="14.25" customHeight="1">
      <c r="A441" s="51"/>
      <c r="B441" s="51"/>
      <c r="C441" s="219"/>
      <c r="D441" s="53"/>
      <c r="E441" s="228"/>
      <c r="F441" s="228"/>
      <c r="G441" s="52"/>
      <c r="H441" s="52"/>
      <c r="I441" s="52"/>
      <c r="J441" s="52"/>
      <c r="K441" s="52"/>
      <c r="L441" s="60"/>
      <c r="M441" s="60"/>
      <c r="N441" s="55" t="s">
        <v>459</v>
      </c>
      <c r="O441" s="55"/>
      <c r="P441" s="55"/>
      <c r="Q441" s="55"/>
      <c r="R441" s="55"/>
      <c r="S441" s="55" t="s">
        <v>480</v>
      </c>
      <c r="T441" s="193" t="str">
        <f>_xlfn.IFNA(VLOOKUP(N441,Code2Loc,2,FALSE)
&amp; IF( OR( ISNA(O441), LEN(O441)=0), "",  "-" &amp; VLOOKUP(O441,Code2Loc,2,FALSE))
&amp; IF( OR( ISNA(P441), LEN(P441)=0), "",  "-" &amp; VLOOKUP(P441,Code2Loc,2,FALSE))
&amp; IF( OR( ISNA(Q441), LEN(Q441)=0), "",  "-" &amp; VLOOKUP(Q441,Code2Loc,2,FALSE))
&amp; IF( OR( ISNA(R441), LEN(R441)=0), "",  "-" &amp; VLOOKUP(R441,Code2Loc,2,FALSE))
&amp; IF( OR( ISNA(S441), LEN(S441)=0), "",  "-" &amp; VLOOKUP(S441,Code2Loc,2,FALSE)),"")</f>
        <v/>
      </c>
      <c r="U441" s="56">
        <v>0.80208333333333337</v>
      </c>
      <c r="V441" s="57"/>
      <c r="W441" s="57"/>
      <c r="X441" s="57"/>
      <c r="Y441" s="57"/>
      <c r="Z441" s="58" t="str">
        <f>IF(ISBLANK($U441), "", _xlfn.IFNA($U441 + _xlfn.IFNA( VLOOKUP($N441 &amp; IF(ISBLANK($O441),"", "-" &amp; $O441) &amp; IF(ISBLANK($P441),"", "-" &amp; $P441) &amp; IF(ISBLANK($Q441),"", "-" &amp; $Q441) &amp; IF(ISBLANK($R441),"", "-" &amp; $R441) &amp; IF(ISBLANK($S441),"", "-" &amp; $S441),TravelTime,8,FALSE), VLOOKUP($S441 &amp; IF(ISBLANK($R441),"", "-" &amp; $R441) &amp; IF(ISBLANK($Q441),"", "-" &amp; $Q441) &amp; IF(ISBLANK($P441),"", "-" &amp; $P441) &amp; IF(ISBLANK($O441),"", "-" &amp; $O441) &amp; IF(ISBLANK($N441),"", "-" &amp; $N441),TravelTime,8,FALSE)) / 1440, ""))</f>
        <v/>
      </c>
      <c r="AA441" s="59"/>
      <c r="AB441" s="52" t="str">
        <f t="shared" si="47"/>
        <v>GA01W 4322</v>
      </c>
      <c r="AC441" s="59"/>
      <c r="AD441" s="196"/>
      <c r="AE441" s="59"/>
      <c r="AF441" s="59"/>
      <c r="AG441" s="59"/>
      <c r="AH441" s="59"/>
      <c r="AI441" s="59"/>
      <c r="AJ441" s="59"/>
    </row>
    <row r="442" spans="1:36" ht="14.25" customHeight="1">
      <c r="A442" s="51"/>
      <c r="B442" s="51" t="s">
        <v>142</v>
      </c>
      <c r="C442" s="218" t="s">
        <v>667</v>
      </c>
      <c r="D442" s="52" t="s">
        <v>28</v>
      </c>
      <c r="E442" s="228">
        <v>42918</v>
      </c>
      <c r="F442" s="228">
        <v>44743</v>
      </c>
      <c r="G442" s="52" t="s">
        <v>668</v>
      </c>
      <c r="H442" s="52" t="s">
        <v>669</v>
      </c>
      <c r="I442" s="52"/>
      <c r="J442" s="52" t="str">
        <f>IF(ISBLANK(B442),"",VLOOKUP(B442,Permits!$F$2:$O$127,10,FALSE))</f>
        <v>GA04T 0886</v>
      </c>
      <c r="K442" s="53" t="s">
        <v>16</v>
      </c>
      <c r="L442" s="60">
        <v>28</v>
      </c>
      <c r="M442" s="60">
        <v>10</v>
      </c>
      <c r="N442" s="55" t="s">
        <v>670</v>
      </c>
      <c r="O442" s="55"/>
      <c r="P442" s="55"/>
      <c r="Q442" s="55"/>
      <c r="R442" s="55"/>
      <c r="S442" s="55" t="s">
        <v>439</v>
      </c>
      <c r="T442" s="193" t="str">
        <f>_xlfn.IFNA(VLOOKUP(N442,Code2Loc,2,FALSE)
&amp; IF( OR( ISNA(O442), LEN(O442)=0), "",  "-" &amp; VLOOKUP(O442,Code2Loc,2,FALSE))
&amp; IF( OR( ISNA(P442), LEN(P442)=0), "",  "-" &amp; VLOOKUP(P442,Code2Loc,2,FALSE))
&amp; IF( OR( ISNA(Q442), LEN(Q442)=0), "",  "-" &amp; VLOOKUP(Q442,Code2Loc,2,FALSE))
&amp; IF( OR( ISNA(R442), LEN(R442)=0), "",  "-" &amp; VLOOKUP(R442,Code2Loc,2,FALSE))
&amp; IF( OR( ISNA(S442), LEN(S442)=0), "",  "-" &amp; VLOOKUP(S442,Code2Loc,2,FALSE)),"")</f>
        <v/>
      </c>
      <c r="U442" s="56">
        <v>0.28819444444444442</v>
      </c>
      <c r="V442" s="57"/>
      <c r="W442" s="57"/>
      <c r="X442" s="57"/>
      <c r="Y442" s="57"/>
      <c r="Z442" s="58" t="str">
        <f>IF(ISBLANK($U442), "", _xlfn.IFNA($U442 + _xlfn.IFNA( VLOOKUP($N442 &amp; IF(ISBLANK($O442),"", "-" &amp; $O442) &amp; IF(ISBLANK($P442),"", "-" &amp; $P442) &amp; IF(ISBLANK($Q442),"", "-" &amp; $Q442) &amp; IF(ISBLANK($R442),"", "-" &amp; $R442) &amp; IF(ISBLANK($S442),"", "-" &amp; $S442),TravelTime,8,FALSE), VLOOKUP($S442 &amp; IF(ISBLANK($R442),"", "-" &amp; $R442) &amp; IF(ISBLANK($Q442),"", "-" &amp; $Q442) &amp; IF(ISBLANK($P442),"", "-" &amp; $P442) &amp; IF(ISBLANK($O442),"", "-" &amp; $O442) &amp; IF(ISBLANK($N442),"", "-" &amp; $N442),TravelTime,8,FALSE)) / 1440, ""))</f>
        <v/>
      </c>
      <c r="AA442" s="59"/>
      <c r="AB442" s="52" t="str">
        <f>IF(AND(LEN(J442)&lt;&gt;0,LEN(B442)&lt;&gt;0),J442,#REF!)</f>
        <v>GA04T 0886</v>
      </c>
      <c r="AC442" s="59"/>
      <c r="AD442" s="196"/>
      <c r="AE442" s="59"/>
      <c r="AF442" s="59"/>
      <c r="AG442" s="59"/>
      <c r="AH442" s="59"/>
      <c r="AI442" s="59"/>
      <c r="AJ442" s="59"/>
    </row>
    <row r="443" spans="1:36" ht="14.25" customHeight="1">
      <c r="A443" s="51"/>
      <c r="B443" s="51"/>
      <c r="C443" s="219"/>
      <c r="D443" s="53"/>
      <c r="E443" s="228"/>
      <c r="F443" s="228"/>
      <c r="G443" s="52"/>
      <c r="H443" s="52"/>
      <c r="I443" s="52"/>
      <c r="J443" s="52"/>
      <c r="K443" s="52"/>
      <c r="L443" s="60"/>
      <c r="M443" s="60"/>
      <c r="N443" s="55" t="s">
        <v>439</v>
      </c>
      <c r="O443" s="55"/>
      <c r="P443" s="55"/>
      <c r="Q443" s="55"/>
      <c r="R443" s="55"/>
      <c r="S443" s="55" t="s">
        <v>670</v>
      </c>
      <c r="T443" s="193" t="str">
        <f>_xlfn.IFNA(VLOOKUP(N443,Code2Loc,2,FALSE)
&amp; IF( OR( ISNA(O443), LEN(O443)=0), "",  "-" &amp; VLOOKUP(O443,Code2Loc,2,FALSE))
&amp; IF( OR( ISNA(P443), LEN(P443)=0), "",  "-" &amp; VLOOKUP(P443,Code2Loc,2,FALSE))
&amp; IF( OR( ISNA(Q443), LEN(Q443)=0), "",  "-" &amp; VLOOKUP(Q443,Code2Loc,2,FALSE))
&amp; IF( OR( ISNA(R443), LEN(R443)=0), "",  "-" &amp; VLOOKUP(R443,Code2Loc,2,FALSE))
&amp; IF( OR( ISNA(S443), LEN(S443)=0), "",  "-" &amp; VLOOKUP(S443,Code2Loc,2,FALSE)),"")</f>
        <v/>
      </c>
      <c r="U443" s="56">
        <v>0.30902777777777779</v>
      </c>
      <c r="V443" s="57"/>
      <c r="W443" s="57"/>
      <c r="X443" s="57"/>
      <c r="Y443" s="57"/>
      <c r="Z443" s="58" t="str">
        <f>IF(ISBLANK($U443), "", _xlfn.IFNA($U443 + _xlfn.IFNA( VLOOKUP($N443 &amp; IF(ISBLANK($O443),"", "-" &amp; $O443) &amp; IF(ISBLANK($P443),"", "-" &amp; $P443) &amp; IF(ISBLANK($Q443),"", "-" &amp; $Q443) &amp; IF(ISBLANK($R443),"", "-" &amp; $R443) &amp; IF(ISBLANK($S443),"", "-" &amp; $S443),TravelTime,8,FALSE), VLOOKUP($S443 &amp; IF(ISBLANK($R443),"", "-" &amp; $R443) &amp; IF(ISBLANK($Q443),"", "-" &amp; $Q443) &amp; IF(ISBLANK($P443),"", "-" &amp; $P443) &amp; IF(ISBLANK($O443),"", "-" &amp; $O443) &amp; IF(ISBLANK($N443),"", "-" &amp; $N443),TravelTime,8,FALSE)) / 1440, ""))</f>
        <v/>
      </c>
      <c r="AA443" s="59"/>
      <c r="AB443" s="52" t="str">
        <f t="shared" ref="AB443:AB455" si="48">IF(AND(LEN(J443)&lt;&gt;0,LEN(B443)&lt;&gt;0),J443,AB442)</f>
        <v>GA04T 0886</v>
      </c>
      <c r="AC443" s="59"/>
      <c r="AD443" s="196"/>
      <c r="AE443" s="59"/>
      <c r="AF443" s="59"/>
      <c r="AG443" s="59"/>
      <c r="AH443" s="59"/>
      <c r="AI443" s="59"/>
      <c r="AJ443" s="59"/>
    </row>
    <row r="444" spans="1:36" ht="14.25" customHeight="1">
      <c r="A444" s="51"/>
      <c r="B444" s="51"/>
      <c r="C444" s="219"/>
      <c r="D444" s="53"/>
      <c r="E444" s="228"/>
      <c r="F444" s="228"/>
      <c r="G444" s="52"/>
      <c r="H444" s="52"/>
      <c r="I444" s="52"/>
      <c r="J444" s="52"/>
      <c r="K444" s="52"/>
      <c r="L444" s="60"/>
      <c r="M444" s="60"/>
      <c r="N444" s="55" t="s">
        <v>670</v>
      </c>
      <c r="O444" s="55"/>
      <c r="P444" s="55"/>
      <c r="Q444" s="55"/>
      <c r="R444" s="55"/>
      <c r="S444" s="55" t="s">
        <v>439</v>
      </c>
      <c r="T444" s="193" t="str">
        <f>_xlfn.IFNA(VLOOKUP(N444,Code2Loc,2,FALSE)
&amp; IF( OR( ISNA(O444), LEN(O444)=0), "",  "-" &amp; VLOOKUP(O444,Code2Loc,2,FALSE))
&amp; IF( OR( ISNA(P444), LEN(P444)=0), "",  "-" &amp; VLOOKUP(P444,Code2Loc,2,FALSE))
&amp; IF( OR( ISNA(Q444), LEN(Q444)=0), "",  "-" &amp; VLOOKUP(Q444,Code2Loc,2,FALSE))
&amp; IF( OR( ISNA(R444), LEN(R444)=0), "",  "-" &amp; VLOOKUP(R444,Code2Loc,2,FALSE))
&amp; IF( OR( ISNA(S444), LEN(S444)=0), "",  "-" &amp; VLOOKUP(S444,Code2Loc,2,FALSE)),"")</f>
        <v/>
      </c>
      <c r="U444" s="56">
        <v>0.3263888888888889</v>
      </c>
      <c r="V444" s="57"/>
      <c r="W444" s="57"/>
      <c r="X444" s="57"/>
      <c r="Y444" s="57"/>
      <c r="Z444" s="58" t="str">
        <f>IF(ISBLANK($U444), "", _xlfn.IFNA($U444 + _xlfn.IFNA( VLOOKUP($N444 &amp; IF(ISBLANK($O444),"", "-" &amp; $O444) &amp; IF(ISBLANK($P444),"", "-" &amp; $P444) &amp; IF(ISBLANK($Q444),"", "-" &amp; $Q444) &amp; IF(ISBLANK($R444),"", "-" &amp; $R444) &amp; IF(ISBLANK($S444),"", "-" &amp; $S444),TravelTime,8,FALSE), VLOOKUP($S444 &amp; IF(ISBLANK($R444),"", "-" &amp; $R444) &amp; IF(ISBLANK($Q444),"", "-" &amp; $Q444) &amp; IF(ISBLANK($P444),"", "-" &amp; $P444) &amp; IF(ISBLANK($O444),"", "-" &amp; $O444) &amp; IF(ISBLANK($N444),"", "-" &amp; $N444),TravelTime,8,FALSE)) / 1440, ""))</f>
        <v/>
      </c>
      <c r="AA444" s="59"/>
      <c r="AB444" s="52" t="str">
        <f t="shared" si="48"/>
        <v>GA04T 0886</v>
      </c>
      <c r="AC444" s="59"/>
      <c r="AD444" s="196"/>
      <c r="AE444" s="59"/>
      <c r="AF444" s="59"/>
      <c r="AG444" s="59"/>
      <c r="AH444" s="59"/>
      <c r="AI444" s="59"/>
      <c r="AJ444" s="59"/>
    </row>
    <row r="445" spans="1:36" ht="14.25" customHeight="1">
      <c r="A445" s="51"/>
      <c r="B445" s="51"/>
      <c r="C445" s="219"/>
      <c r="D445" s="53"/>
      <c r="E445" s="228"/>
      <c r="F445" s="228"/>
      <c r="G445" s="52"/>
      <c r="H445" s="52"/>
      <c r="I445" s="52"/>
      <c r="J445" s="52"/>
      <c r="K445" s="52"/>
      <c r="L445" s="60"/>
      <c r="M445" s="60"/>
      <c r="N445" s="55" t="s">
        <v>439</v>
      </c>
      <c r="O445" s="55"/>
      <c r="P445" s="55"/>
      <c r="Q445" s="55"/>
      <c r="R445" s="55"/>
      <c r="S445" s="55" t="s">
        <v>670</v>
      </c>
      <c r="T445" s="193" t="str">
        <f>_xlfn.IFNA(VLOOKUP(N445,Code2Loc,2,FALSE)
&amp; IF( OR( ISNA(O445), LEN(O445)=0), "",  "-" &amp; VLOOKUP(O445,Code2Loc,2,FALSE))
&amp; IF( OR( ISNA(P445), LEN(P445)=0), "",  "-" &amp; VLOOKUP(P445,Code2Loc,2,FALSE))
&amp; IF( OR( ISNA(Q445), LEN(Q445)=0), "",  "-" &amp; VLOOKUP(Q445,Code2Loc,2,FALSE))
&amp; IF( OR( ISNA(R445), LEN(R445)=0), "",  "-" &amp; VLOOKUP(R445,Code2Loc,2,FALSE))
&amp; IF( OR( ISNA(S445), LEN(S445)=0), "",  "-" &amp; VLOOKUP(S445,Code2Loc,2,FALSE)),"")</f>
        <v/>
      </c>
      <c r="U445" s="56">
        <v>0.36458333333333331</v>
      </c>
      <c r="V445" s="57"/>
      <c r="W445" s="57"/>
      <c r="X445" s="57"/>
      <c r="Y445" s="57"/>
      <c r="Z445" s="58" t="str">
        <f>IF(ISBLANK($U445), "", _xlfn.IFNA($U445 + _xlfn.IFNA( VLOOKUP($N445 &amp; IF(ISBLANK($O445),"", "-" &amp; $O445) &amp; IF(ISBLANK($P445),"", "-" &amp; $P445) &amp; IF(ISBLANK($Q445),"", "-" &amp; $Q445) &amp; IF(ISBLANK($R445),"", "-" &amp; $R445) &amp; IF(ISBLANK($S445),"", "-" &amp; $S445),TravelTime,8,FALSE), VLOOKUP($S445 &amp; IF(ISBLANK($R445),"", "-" &amp; $R445) &amp; IF(ISBLANK($Q445),"", "-" &amp; $Q445) &amp; IF(ISBLANK($P445),"", "-" &amp; $P445) &amp; IF(ISBLANK($O445),"", "-" &amp; $O445) &amp; IF(ISBLANK($N445),"", "-" &amp; $N445),TravelTime,8,FALSE)) / 1440, ""))</f>
        <v/>
      </c>
      <c r="AA445" s="59"/>
      <c r="AB445" s="52" t="str">
        <f t="shared" si="48"/>
        <v>GA04T 0886</v>
      </c>
      <c r="AC445" s="59"/>
      <c r="AD445" s="196"/>
      <c r="AE445" s="59"/>
      <c r="AF445" s="59"/>
      <c r="AG445" s="59"/>
      <c r="AH445" s="59"/>
      <c r="AI445" s="59"/>
      <c r="AJ445" s="59"/>
    </row>
    <row r="446" spans="1:36" ht="14.25" customHeight="1">
      <c r="A446" s="51"/>
      <c r="B446" s="51"/>
      <c r="C446" s="219"/>
      <c r="D446" s="53"/>
      <c r="E446" s="228"/>
      <c r="F446" s="228"/>
      <c r="G446" s="52"/>
      <c r="H446" s="52"/>
      <c r="I446" s="52"/>
      <c r="J446" s="52"/>
      <c r="K446" s="52"/>
      <c r="L446" s="60"/>
      <c r="M446" s="60"/>
      <c r="N446" s="55" t="s">
        <v>670</v>
      </c>
      <c r="O446" s="55"/>
      <c r="P446" s="55"/>
      <c r="Q446" s="55"/>
      <c r="R446" s="55"/>
      <c r="S446" s="55" t="s">
        <v>439</v>
      </c>
      <c r="T446" s="193" t="str">
        <f>_xlfn.IFNA(VLOOKUP(N446,Code2Loc,2,FALSE)
&amp; IF( OR( ISNA(O446), LEN(O446)=0), "",  "-" &amp; VLOOKUP(O446,Code2Loc,2,FALSE))
&amp; IF( OR( ISNA(P446), LEN(P446)=0), "",  "-" &amp; VLOOKUP(P446,Code2Loc,2,FALSE))
&amp; IF( OR( ISNA(Q446), LEN(Q446)=0), "",  "-" &amp; VLOOKUP(Q446,Code2Loc,2,FALSE))
&amp; IF( OR( ISNA(R446), LEN(R446)=0), "",  "-" &amp; VLOOKUP(R446,Code2Loc,2,FALSE))
&amp; IF( OR( ISNA(S446), LEN(S446)=0), "",  "-" &amp; VLOOKUP(S446,Code2Loc,2,FALSE)),"")</f>
        <v/>
      </c>
      <c r="U446" s="56">
        <v>0.3888888888888889</v>
      </c>
      <c r="V446" s="57"/>
      <c r="W446" s="57"/>
      <c r="X446" s="57"/>
      <c r="Y446" s="57"/>
      <c r="Z446" s="58" t="str">
        <f>IF(ISBLANK($U446), "", _xlfn.IFNA($U446 + _xlfn.IFNA( VLOOKUP($N446 &amp; IF(ISBLANK($O446),"", "-" &amp; $O446) &amp; IF(ISBLANK($P446),"", "-" &amp; $P446) &amp; IF(ISBLANK($Q446),"", "-" &amp; $Q446) &amp; IF(ISBLANK($R446),"", "-" &amp; $R446) &amp; IF(ISBLANK($S446),"", "-" &amp; $S446),TravelTime,8,FALSE), VLOOKUP($S446 &amp; IF(ISBLANK($R446),"", "-" &amp; $R446) &amp; IF(ISBLANK($Q446),"", "-" &amp; $Q446) &amp; IF(ISBLANK($P446),"", "-" &amp; $P446) &amp; IF(ISBLANK($O446),"", "-" &amp; $O446) &amp; IF(ISBLANK($N446),"", "-" &amp; $N446),TravelTime,8,FALSE)) / 1440, ""))</f>
        <v/>
      </c>
      <c r="AA446" s="59"/>
      <c r="AB446" s="52" t="str">
        <f t="shared" si="48"/>
        <v>GA04T 0886</v>
      </c>
      <c r="AC446" s="59"/>
      <c r="AD446" s="196"/>
      <c r="AE446" s="59"/>
      <c r="AF446" s="59"/>
      <c r="AG446" s="59"/>
      <c r="AH446" s="59"/>
      <c r="AI446" s="59"/>
      <c r="AJ446" s="59"/>
    </row>
    <row r="447" spans="1:36" ht="14.25" customHeight="1">
      <c r="A447" s="51"/>
      <c r="B447" s="51"/>
      <c r="C447" s="219"/>
      <c r="D447" s="53"/>
      <c r="E447" s="228"/>
      <c r="F447" s="228"/>
      <c r="G447" s="52"/>
      <c r="H447" s="52"/>
      <c r="I447" s="52"/>
      <c r="J447" s="52"/>
      <c r="K447" s="52"/>
      <c r="L447" s="60"/>
      <c r="M447" s="60"/>
      <c r="N447" s="55" t="s">
        <v>439</v>
      </c>
      <c r="O447" s="55"/>
      <c r="P447" s="55"/>
      <c r="Q447" s="55"/>
      <c r="R447" s="55"/>
      <c r="S447" s="55" t="s">
        <v>670</v>
      </c>
      <c r="T447" s="193" t="str">
        <f>_xlfn.IFNA(VLOOKUP(N447,Code2Loc,2,FALSE)
&amp; IF( OR( ISNA(O447), LEN(O447)=0), "",  "-" &amp; VLOOKUP(O447,Code2Loc,2,FALSE))
&amp; IF( OR( ISNA(P447), LEN(P447)=0), "",  "-" &amp; VLOOKUP(P447,Code2Loc,2,FALSE))
&amp; IF( OR( ISNA(Q447), LEN(Q447)=0), "",  "-" &amp; VLOOKUP(Q447,Code2Loc,2,FALSE))
&amp; IF( OR( ISNA(R447), LEN(R447)=0), "",  "-" &amp; VLOOKUP(R447,Code2Loc,2,FALSE))
&amp; IF( OR( ISNA(S447), LEN(S447)=0), "",  "-" &amp; VLOOKUP(S447,Code2Loc,2,FALSE)),"")</f>
        <v/>
      </c>
      <c r="U447" s="56">
        <v>0.42708333333333331</v>
      </c>
      <c r="V447" s="57"/>
      <c r="W447" s="57"/>
      <c r="X447" s="57"/>
      <c r="Y447" s="57"/>
      <c r="Z447" s="58" t="str">
        <f>IF(ISBLANK($U447), "", _xlfn.IFNA($U447 + _xlfn.IFNA( VLOOKUP($N447 &amp; IF(ISBLANK($O447),"", "-" &amp; $O447) &amp; IF(ISBLANK($P447),"", "-" &amp; $P447) &amp; IF(ISBLANK($Q447),"", "-" &amp; $Q447) &amp; IF(ISBLANK($R447),"", "-" &amp; $R447) &amp; IF(ISBLANK($S447),"", "-" &amp; $S447),TravelTime,8,FALSE), VLOOKUP($S447 &amp; IF(ISBLANK($R447),"", "-" &amp; $R447) &amp; IF(ISBLANK($Q447),"", "-" &amp; $Q447) &amp; IF(ISBLANK($P447),"", "-" &amp; $P447) &amp; IF(ISBLANK($O447),"", "-" &amp; $O447) &amp; IF(ISBLANK($N447),"", "-" &amp; $N447),TravelTime,8,FALSE)) / 1440, ""))</f>
        <v/>
      </c>
      <c r="AA447" s="59"/>
      <c r="AB447" s="52" t="str">
        <f t="shared" si="48"/>
        <v>GA04T 0886</v>
      </c>
      <c r="AC447" s="59"/>
      <c r="AD447" s="196"/>
      <c r="AE447" s="59"/>
      <c r="AF447" s="59"/>
      <c r="AG447" s="59"/>
      <c r="AH447" s="59"/>
      <c r="AI447" s="59"/>
      <c r="AJ447" s="59"/>
    </row>
    <row r="448" spans="1:36" ht="14.25" customHeight="1">
      <c r="A448" s="51"/>
      <c r="B448" s="51"/>
      <c r="C448" s="219"/>
      <c r="D448" s="53"/>
      <c r="E448" s="228"/>
      <c r="F448" s="228"/>
      <c r="G448" s="52"/>
      <c r="H448" s="52"/>
      <c r="I448" s="52"/>
      <c r="J448" s="52"/>
      <c r="K448" s="52"/>
      <c r="L448" s="60"/>
      <c r="M448" s="60"/>
      <c r="N448" s="55" t="s">
        <v>670</v>
      </c>
      <c r="O448" s="55"/>
      <c r="P448" s="55"/>
      <c r="Q448" s="55"/>
      <c r="R448" s="55"/>
      <c r="S448" s="55" t="s">
        <v>439</v>
      </c>
      <c r="T448" s="193" t="str">
        <f>_xlfn.IFNA(VLOOKUP(N448,Code2Loc,2,FALSE)
&amp; IF( OR( ISNA(O448), LEN(O448)=0), "",  "-" &amp; VLOOKUP(O448,Code2Loc,2,FALSE))
&amp; IF( OR( ISNA(P448), LEN(P448)=0), "",  "-" &amp; VLOOKUP(P448,Code2Loc,2,FALSE))
&amp; IF( OR( ISNA(Q448), LEN(Q448)=0), "",  "-" &amp; VLOOKUP(Q448,Code2Loc,2,FALSE))
&amp; IF( OR( ISNA(R448), LEN(R448)=0), "",  "-" &amp; VLOOKUP(R448,Code2Loc,2,FALSE))
&amp; IF( OR( ISNA(S448), LEN(S448)=0), "",  "-" &amp; VLOOKUP(S448,Code2Loc,2,FALSE)),"")</f>
        <v/>
      </c>
      <c r="U448" s="56">
        <v>0.4513888888888889</v>
      </c>
      <c r="V448" s="57"/>
      <c r="W448" s="57"/>
      <c r="X448" s="57"/>
      <c r="Y448" s="57"/>
      <c r="Z448" s="58" t="str">
        <f>IF(ISBLANK($U448), "", _xlfn.IFNA($U448 + _xlfn.IFNA( VLOOKUP($N448 &amp; IF(ISBLANK($O448),"", "-" &amp; $O448) &amp; IF(ISBLANK($P448),"", "-" &amp; $P448) &amp; IF(ISBLANK($Q448),"", "-" &amp; $Q448) &amp; IF(ISBLANK($R448),"", "-" &amp; $R448) &amp; IF(ISBLANK($S448),"", "-" &amp; $S448),TravelTime,8,FALSE), VLOOKUP($S448 &amp; IF(ISBLANK($R448),"", "-" &amp; $R448) &amp; IF(ISBLANK($Q448),"", "-" &amp; $Q448) &amp; IF(ISBLANK($P448),"", "-" &amp; $P448) &amp; IF(ISBLANK($O448),"", "-" &amp; $O448) &amp; IF(ISBLANK($N448),"", "-" &amp; $N448),TravelTime,8,FALSE)) / 1440, ""))</f>
        <v/>
      </c>
      <c r="AA448" s="59"/>
      <c r="AB448" s="52" t="str">
        <f t="shared" si="48"/>
        <v>GA04T 0886</v>
      </c>
      <c r="AC448" s="59"/>
      <c r="AD448" s="196"/>
      <c r="AE448" s="59"/>
      <c r="AF448" s="59"/>
      <c r="AG448" s="59"/>
      <c r="AH448" s="59"/>
      <c r="AI448" s="59"/>
      <c r="AJ448" s="59"/>
    </row>
    <row r="449" spans="1:36" ht="14.25" customHeight="1">
      <c r="A449" s="51"/>
      <c r="B449" s="51"/>
      <c r="C449" s="219"/>
      <c r="D449" s="53"/>
      <c r="E449" s="228"/>
      <c r="F449" s="228"/>
      <c r="G449" s="52"/>
      <c r="H449" s="52"/>
      <c r="I449" s="52"/>
      <c r="J449" s="52"/>
      <c r="K449" s="52"/>
      <c r="L449" s="60"/>
      <c r="M449" s="60"/>
      <c r="N449" s="55" t="s">
        <v>439</v>
      </c>
      <c r="O449" s="55"/>
      <c r="P449" s="55"/>
      <c r="Q449" s="55"/>
      <c r="R449" s="55"/>
      <c r="S449" s="55" t="s">
        <v>670</v>
      </c>
      <c r="T449" s="193" t="str">
        <f>_xlfn.IFNA(VLOOKUP(N449,Code2Loc,2,FALSE)
&amp; IF( OR( ISNA(O449), LEN(O449)=0), "",  "-" &amp; VLOOKUP(O449,Code2Loc,2,FALSE))
&amp; IF( OR( ISNA(P449), LEN(P449)=0), "",  "-" &amp; VLOOKUP(P449,Code2Loc,2,FALSE))
&amp; IF( OR( ISNA(Q449), LEN(Q449)=0), "",  "-" &amp; VLOOKUP(Q449,Code2Loc,2,FALSE))
&amp; IF( OR( ISNA(R449), LEN(R449)=0), "",  "-" &amp; VLOOKUP(R449,Code2Loc,2,FALSE))
&amp; IF( OR( ISNA(S449), LEN(S449)=0), "",  "-" &amp; VLOOKUP(S449,Code2Loc,2,FALSE)),"")</f>
        <v/>
      </c>
      <c r="U449" s="56">
        <v>0.50347222222222221</v>
      </c>
      <c r="V449" s="57"/>
      <c r="W449" s="57"/>
      <c r="X449" s="57"/>
      <c r="Y449" s="57"/>
      <c r="Z449" s="58" t="str">
        <f>IF(ISBLANK($U449), "", _xlfn.IFNA($U449 + _xlfn.IFNA( VLOOKUP($N449 &amp; IF(ISBLANK($O449),"", "-" &amp; $O449) &amp; IF(ISBLANK($P449),"", "-" &amp; $P449) &amp; IF(ISBLANK($Q449),"", "-" &amp; $Q449) &amp; IF(ISBLANK($R449),"", "-" &amp; $R449) &amp; IF(ISBLANK($S449),"", "-" &amp; $S449),TravelTime,8,FALSE), VLOOKUP($S449 &amp; IF(ISBLANK($R449),"", "-" &amp; $R449) &amp; IF(ISBLANK($Q449),"", "-" &amp; $Q449) &amp; IF(ISBLANK($P449),"", "-" &amp; $P449) &amp; IF(ISBLANK($O449),"", "-" &amp; $O449) &amp; IF(ISBLANK($N449),"", "-" &amp; $N449),TravelTime,8,FALSE)) / 1440, ""))</f>
        <v/>
      </c>
      <c r="AA449" s="59"/>
      <c r="AB449" s="52" t="str">
        <f t="shared" si="48"/>
        <v>GA04T 0886</v>
      </c>
      <c r="AC449" s="59"/>
      <c r="AD449" s="196"/>
      <c r="AE449" s="59"/>
      <c r="AF449" s="59"/>
      <c r="AG449" s="59"/>
      <c r="AH449" s="59"/>
      <c r="AI449" s="59"/>
      <c r="AJ449" s="59"/>
    </row>
    <row r="450" spans="1:36" ht="14.25" customHeight="1">
      <c r="A450" s="51"/>
      <c r="B450" s="51"/>
      <c r="C450" s="219"/>
      <c r="D450" s="53"/>
      <c r="E450" s="228"/>
      <c r="F450" s="228"/>
      <c r="G450" s="52"/>
      <c r="H450" s="52"/>
      <c r="I450" s="52"/>
      <c r="J450" s="52"/>
      <c r="K450" s="52"/>
      <c r="L450" s="60"/>
      <c r="M450" s="60"/>
      <c r="N450" s="55" t="s">
        <v>670</v>
      </c>
      <c r="O450" s="55"/>
      <c r="P450" s="55"/>
      <c r="Q450" s="55"/>
      <c r="R450" s="55"/>
      <c r="S450" s="55" t="s">
        <v>439</v>
      </c>
      <c r="T450" s="193" t="str">
        <f>_xlfn.IFNA(VLOOKUP(N450,Code2Loc,2,FALSE)
&amp; IF( OR( ISNA(O450), LEN(O450)=0), "",  "-" &amp; VLOOKUP(O450,Code2Loc,2,FALSE))
&amp; IF( OR( ISNA(P450), LEN(P450)=0), "",  "-" &amp; VLOOKUP(P450,Code2Loc,2,FALSE))
&amp; IF( OR( ISNA(Q450), LEN(Q450)=0), "",  "-" &amp; VLOOKUP(Q450,Code2Loc,2,FALSE))
&amp; IF( OR( ISNA(R450), LEN(R450)=0), "",  "-" &amp; VLOOKUP(R450,Code2Loc,2,FALSE))
&amp; IF( OR( ISNA(S450), LEN(S450)=0), "",  "-" &amp; VLOOKUP(S450,Code2Loc,2,FALSE)),"")</f>
        <v/>
      </c>
      <c r="U450" s="56">
        <v>0.56597222222222221</v>
      </c>
      <c r="V450" s="57"/>
      <c r="W450" s="57"/>
      <c r="X450" s="57"/>
      <c r="Y450" s="57"/>
      <c r="Z450" s="58" t="str">
        <f>IF(ISBLANK($U450), "", _xlfn.IFNA($U450 + _xlfn.IFNA( VLOOKUP($N450 &amp; IF(ISBLANK($O450),"", "-" &amp; $O450) &amp; IF(ISBLANK($P450),"", "-" &amp; $P450) &amp; IF(ISBLANK($Q450),"", "-" &amp; $Q450) &amp; IF(ISBLANK($R450),"", "-" &amp; $R450) &amp; IF(ISBLANK($S450),"", "-" &amp; $S450),TravelTime,8,FALSE), VLOOKUP($S450 &amp; IF(ISBLANK($R450),"", "-" &amp; $R450) &amp; IF(ISBLANK($Q450),"", "-" &amp; $Q450) &amp; IF(ISBLANK($P450),"", "-" &amp; $P450) &amp; IF(ISBLANK($O450),"", "-" &amp; $O450) &amp; IF(ISBLANK($N450),"", "-" &amp; $N450),TravelTime,8,FALSE)) / 1440, ""))</f>
        <v/>
      </c>
      <c r="AA450" s="59"/>
      <c r="AB450" s="52" t="str">
        <f t="shared" si="48"/>
        <v>GA04T 0886</v>
      </c>
      <c r="AC450" s="59"/>
      <c r="AD450" s="196"/>
      <c r="AE450" s="59"/>
      <c r="AF450" s="59"/>
      <c r="AG450" s="59"/>
      <c r="AH450" s="59"/>
      <c r="AI450" s="59"/>
      <c r="AJ450" s="59"/>
    </row>
    <row r="451" spans="1:36" ht="14.25" customHeight="1">
      <c r="A451" s="51"/>
      <c r="B451" s="51"/>
      <c r="C451" s="219"/>
      <c r="D451" s="53"/>
      <c r="E451" s="228"/>
      <c r="F451" s="228"/>
      <c r="G451" s="52"/>
      <c r="H451" s="52"/>
      <c r="I451" s="52"/>
      <c r="J451" s="52"/>
      <c r="K451" s="52"/>
      <c r="L451" s="60"/>
      <c r="M451" s="60"/>
      <c r="N451" s="55" t="s">
        <v>439</v>
      </c>
      <c r="O451" s="55"/>
      <c r="P451" s="55"/>
      <c r="Q451" s="55"/>
      <c r="R451" s="55"/>
      <c r="S451" s="55" t="s">
        <v>670</v>
      </c>
      <c r="T451" s="193" t="str">
        <f>_xlfn.IFNA(VLOOKUP(N451,Code2Loc,2,FALSE)
&amp; IF( OR( ISNA(O451), LEN(O451)=0), "",  "-" &amp; VLOOKUP(O451,Code2Loc,2,FALSE))
&amp; IF( OR( ISNA(P451), LEN(P451)=0), "",  "-" &amp; VLOOKUP(P451,Code2Loc,2,FALSE))
&amp; IF( OR( ISNA(Q451), LEN(Q451)=0), "",  "-" &amp; VLOOKUP(Q451,Code2Loc,2,FALSE))
&amp; IF( OR( ISNA(R451), LEN(R451)=0), "",  "-" &amp; VLOOKUP(R451,Code2Loc,2,FALSE))
&amp; IF( OR( ISNA(S451), LEN(S451)=0), "",  "-" &amp; VLOOKUP(S451,Code2Loc,2,FALSE)),"")</f>
        <v/>
      </c>
      <c r="U451" s="56">
        <v>0.60763888888888884</v>
      </c>
      <c r="V451" s="57"/>
      <c r="W451" s="57"/>
      <c r="X451" s="57"/>
      <c r="Y451" s="57"/>
      <c r="Z451" s="58" t="str">
        <f>IF(ISBLANK($U451), "", _xlfn.IFNA($U451 + _xlfn.IFNA( VLOOKUP($N451 &amp; IF(ISBLANK($O451),"", "-" &amp; $O451) &amp; IF(ISBLANK($P451),"", "-" &amp; $P451) &amp; IF(ISBLANK($Q451),"", "-" &amp; $Q451) &amp; IF(ISBLANK($R451),"", "-" &amp; $R451) &amp; IF(ISBLANK($S451),"", "-" &amp; $S451),TravelTime,8,FALSE), VLOOKUP($S451 &amp; IF(ISBLANK($R451),"", "-" &amp; $R451) &amp; IF(ISBLANK($Q451),"", "-" &amp; $Q451) &amp; IF(ISBLANK($P451),"", "-" &amp; $P451) &amp; IF(ISBLANK($O451),"", "-" &amp; $O451) &amp; IF(ISBLANK($N451),"", "-" &amp; $N451),TravelTime,8,FALSE)) / 1440, ""))</f>
        <v/>
      </c>
      <c r="AA451" s="59"/>
      <c r="AB451" s="52" t="str">
        <f t="shared" si="48"/>
        <v>GA04T 0886</v>
      </c>
      <c r="AC451" s="59"/>
      <c r="AD451" s="196"/>
      <c r="AE451" s="59"/>
      <c r="AF451" s="59"/>
      <c r="AG451" s="59"/>
      <c r="AH451" s="59"/>
      <c r="AI451" s="59"/>
      <c r="AJ451" s="59"/>
    </row>
    <row r="452" spans="1:36" ht="14.25" customHeight="1">
      <c r="A452" s="51"/>
      <c r="B452" s="51"/>
      <c r="C452" s="219"/>
      <c r="D452" s="53"/>
      <c r="E452" s="228"/>
      <c r="F452" s="228"/>
      <c r="G452" s="52"/>
      <c r="H452" s="52"/>
      <c r="I452" s="52"/>
      <c r="J452" s="52"/>
      <c r="K452" s="52"/>
      <c r="L452" s="60"/>
      <c r="M452" s="60"/>
      <c r="N452" s="55" t="s">
        <v>670</v>
      </c>
      <c r="O452" s="55"/>
      <c r="P452" s="55"/>
      <c r="Q452" s="55"/>
      <c r="R452" s="55"/>
      <c r="S452" s="55" t="s">
        <v>439</v>
      </c>
      <c r="T452" s="193" t="str">
        <f>_xlfn.IFNA(VLOOKUP(N452,Code2Loc,2,FALSE)
&amp; IF( OR( ISNA(O452), LEN(O452)=0), "",  "-" &amp; VLOOKUP(O452,Code2Loc,2,FALSE))
&amp; IF( OR( ISNA(P452), LEN(P452)=0), "",  "-" &amp; VLOOKUP(P452,Code2Loc,2,FALSE))
&amp; IF( OR( ISNA(Q452), LEN(Q452)=0), "",  "-" &amp; VLOOKUP(Q452,Code2Loc,2,FALSE))
&amp; IF( OR( ISNA(R452), LEN(R452)=0), "",  "-" &amp; VLOOKUP(R452,Code2Loc,2,FALSE))
&amp; IF( OR( ISNA(S452), LEN(S452)=0), "",  "-" &amp; VLOOKUP(S452,Code2Loc,2,FALSE)),"")</f>
        <v/>
      </c>
      <c r="U452" s="56">
        <v>0.64930555555555558</v>
      </c>
      <c r="V452" s="57"/>
      <c r="W452" s="57"/>
      <c r="X452" s="57"/>
      <c r="Y452" s="57"/>
      <c r="Z452" s="58" t="str">
        <f>IF(ISBLANK($U452), "", _xlfn.IFNA($U452 + _xlfn.IFNA( VLOOKUP($N452 &amp; IF(ISBLANK($O452),"", "-" &amp; $O452) &amp; IF(ISBLANK($P452),"", "-" &amp; $P452) &amp; IF(ISBLANK($Q452),"", "-" &amp; $Q452) &amp; IF(ISBLANK($R452),"", "-" &amp; $R452) &amp; IF(ISBLANK($S452),"", "-" &amp; $S452),TravelTime,8,FALSE), VLOOKUP($S452 &amp; IF(ISBLANK($R452),"", "-" &amp; $R452) &amp; IF(ISBLANK($Q452),"", "-" &amp; $Q452) &amp; IF(ISBLANK($P452),"", "-" &amp; $P452) &amp; IF(ISBLANK($O452),"", "-" &amp; $O452) &amp; IF(ISBLANK($N452),"", "-" &amp; $N452),TravelTime,8,FALSE)) / 1440, ""))</f>
        <v/>
      </c>
      <c r="AA452" s="59"/>
      <c r="AB452" s="52" t="str">
        <f t="shared" si="48"/>
        <v>GA04T 0886</v>
      </c>
      <c r="AC452" s="59"/>
      <c r="AD452" s="196"/>
      <c r="AE452" s="59"/>
      <c r="AF452" s="59"/>
      <c r="AG452" s="59"/>
      <c r="AH452" s="59"/>
      <c r="AI452" s="59"/>
      <c r="AJ452" s="59"/>
    </row>
    <row r="453" spans="1:36" ht="14.25" customHeight="1">
      <c r="A453" s="51"/>
      <c r="B453" s="51"/>
      <c r="C453" s="219"/>
      <c r="D453" s="53"/>
      <c r="E453" s="228"/>
      <c r="F453" s="228"/>
      <c r="G453" s="52"/>
      <c r="H453" s="52"/>
      <c r="I453" s="52"/>
      <c r="J453" s="52"/>
      <c r="K453" s="52"/>
      <c r="L453" s="60"/>
      <c r="M453" s="60"/>
      <c r="N453" s="55" t="s">
        <v>439</v>
      </c>
      <c r="O453" s="55"/>
      <c r="P453" s="55"/>
      <c r="Q453" s="55"/>
      <c r="R453" s="55"/>
      <c r="S453" s="55" t="s">
        <v>670</v>
      </c>
      <c r="T453" s="193" t="str">
        <f>_xlfn.IFNA(VLOOKUP(N453,Code2Loc,2,FALSE)
&amp; IF( OR( ISNA(O453), LEN(O453)=0), "",  "-" &amp; VLOOKUP(O453,Code2Loc,2,FALSE))
&amp; IF( OR( ISNA(P453), LEN(P453)=0), "",  "-" &amp; VLOOKUP(P453,Code2Loc,2,FALSE))
&amp; IF( OR( ISNA(Q453), LEN(Q453)=0), "",  "-" &amp; VLOOKUP(Q453,Code2Loc,2,FALSE))
&amp; IF( OR( ISNA(R453), LEN(R453)=0), "",  "-" &amp; VLOOKUP(R453,Code2Loc,2,FALSE))
&amp; IF( OR( ISNA(S453), LEN(S453)=0), "",  "-" &amp; VLOOKUP(S453,Code2Loc,2,FALSE)),"")</f>
        <v/>
      </c>
      <c r="U453" s="56">
        <v>0.70138888888888884</v>
      </c>
      <c r="V453" s="57"/>
      <c r="W453" s="57"/>
      <c r="X453" s="57"/>
      <c r="Y453" s="57"/>
      <c r="Z453" s="58" t="str">
        <f>IF(ISBLANK($U453), "", _xlfn.IFNA($U453 + _xlfn.IFNA( VLOOKUP($N453 &amp; IF(ISBLANK($O453),"", "-" &amp; $O453) &amp; IF(ISBLANK($P453),"", "-" &amp; $P453) &amp; IF(ISBLANK($Q453),"", "-" &amp; $Q453) &amp; IF(ISBLANK($R453),"", "-" &amp; $R453) &amp; IF(ISBLANK($S453),"", "-" &amp; $S453),TravelTime,8,FALSE), VLOOKUP($S453 &amp; IF(ISBLANK($R453),"", "-" &amp; $R453) &amp; IF(ISBLANK($Q453),"", "-" &amp; $Q453) &amp; IF(ISBLANK($P453),"", "-" &amp; $P453) &amp; IF(ISBLANK($O453),"", "-" &amp; $O453) &amp; IF(ISBLANK($N453),"", "-" &amp; $N453),TravelTime,8,FALSE)) / 1440, ""))</f>
        <v/>
      </c>
      <c r="AA453" s="59"/>
      <c r="AB453" s="52" t="str">
        <f t="shared" si="48"/>
        <v>GA04T 0886</v>
      </c>
      <c r="AC453" s="59"/>
      <c r="AD453" s="196"/>
      <c r="AE453" s="59"/>
      <c r="AF453" s="59"/>
      <c r="AG453" s="59"/>
      <c r="AH453" s="59"/>
      <c r="AI453" s="59"/>
      <c r="AJ453" s="59"/>
    </row>
    <row r="454" spans="1:36" ht="14.25" customHeight="1">
      <c r="A454" s="51"/>
      <c r="B454" s="51"/>
      <c r="C454" s="219"/>
      <c r="D454" s="53"/>
      <c r="E454" s="228"/>
      <c r="F454" s="228"/>
      <c r="G454" s="52"/>
      <c r="H454" s="52"/>
      <c r="I454" s="52"/>
      <c r="J454" s="52"/>
      <c r="K454" s="52"/>
      <c r="L454" s="60"/>
      <c r="M454" s="60"/>
      <c r="N454" s="55" t="s">
        <v>670</v>
      </c>
      <c r="O454" s="55"/>
      <c r="P454" s="55"/>
      <c r="Q454" s="55"/>
      <c r="R454" s="55"/>
      <c r="S454" s="55" t="s">
        <v>439</v>
      </c>
      <c r="T454" s="193" t="str">
        <f>_xlfn.IFNA(VLOOKUP(N454,Code2Loc,2,FALSE)
&amp; IF( OR( ISNA(O454), LEN(O454)=0), "",  "-" &amp; VLOOKUP(O454,Code2Loc,2,FALSE))
&amp; IF( OR( ISNA(P454), LEN(P454)=0), "",  "-" &amp; VLOOKUP(P454,Code2Loc,2,FALSE))
&amp; IF( OR( ISNA(Q454), LEN(Q454)=0), "",  "-" &amp; VLOOKUP(Q454,Code2Loc,2,FALSE))
&amp; IF( OR( ISNA(R454), LEN(R454)=0), "",  "-" &amp; VLOOKUP(R454,Code2Loc,2,FALSE))
&amp; IF( OR( ISNA(S454), LEN(S454)=0), "",  "-" &amp; VLOOKUP(S454,Code2Loc,2,FALSE)),"")</f>
        <v/>
      </c>
      <c r="U454" s="56">
        <v>0.73263888888888884</v>
      </c>
      <c r="V454" s="57"/>
      <c r="W454" s="57"/>
      <c r="X454" s="57"/>
      <c r="Y454" s="57"/>
      <c r="Z454" s="58" t="str">
        <f>IF(ISBLANK($U454), "", _xlfn.IFNA($U454 + _xlfn.IFNA( VLOOKUP($N454 &amp; IF(ISBLANK($O454),"", "-" &amp; $O454) &amp; IF(ISBLANK($P454),"", "-" &amp; $P454) &amp; IF(ISBLANK($Q454),"", "-" &amp; $Q454) &amp; IF(ISBLANK($R454),"", "-" &amp; $R454) &amp; IF(ISBLANK($S454),"", "-" &amp; $S454),TravelTime,8,FALSE), VLOOKUP($S454 &amp; IF(ISBLANK($R454),"", "-" &amp; $R454) &amp; IF(ISBLANK($Q454),"", "-" &amp; $Q454) &amp; IF(ISBLANK($P454),"", "-" &amp; $P454) &amp; IF(ISBLANK($O454),"", "-" &amp; $O454) &amp; IF(ISBLANK($N454),"", "-" &amp; $N454),TravelTime,8,FALSE)) / 1440, ""))</f>
        <v/>
      </c>
      <c r="AA454" s="59"/>
      <c r="AB454" s="52" t="str">
        <f t="shared" si="48"/>
        <v>GA04T 0886</v>
      </c>
      <c r="AC454" s="59"/>
      <c r="AD454" s="196"/>
      <c r="AE454" s="59"/>
      <c r="AF454" s="59"/>
      <c r="AG454" s="59"/>
      <c r="AH454" s="59"/>
      <c r="AI454" s="59"/>
      <c r="AJ454" s="59"/>
    </row>
    <row r="455" spans="1:36" ht="14.25" customHeight="1">
      <c r="A455" s="51"/>
      <c r="B455" s="51"/>
      <c r="C455" s="219"/>
      <c r="D455" s="53"/>
      <c r="E455" s="228"/>
      <c r="F455" s="228"/>
      <c r="G455" s="52"/>
      <c r="H455" s="52"/>
      <c r="I455" s="52"/>
      <c r="J455" s="52"/>
      <c r="K455" s="52"/>
      <c r="L455" s="60"/>
      <c r="M455" s="60"/>
      <c r="N455" s="55" t="s">
        <v>439</v>
      </c>
      <c r="O455" s="55"/>
      <c r="P455" s="55"/>
      <c r="Q455" s="55"/>
      <c r="R455" s="55"/>
      <c r="S455" s="55" t="s">
        <v>670</v>
      </c>
      <c r="T455" s="193" t="str">
        <f>_xlfn.IFNA(VLOOKUP(N455,Code2Loc,2,FALSE)
&amp; IF( OR( ISNA(O455), LEN(O455)=0), "",  "-" &amp; VLOOKUP(O455,Code2Loc,2,FALSE))
&amp; IF( OR( ISNA(P455), LEN(P455)=0), "",  "-" &amp; VLOOKUP(P455,Code2Loc,2,FALSE))
&amp; IF( OR( ISNA(Q455), LEN(Q455)=0), "",  "-" &amp; VLOOKUP(Q455,Code2Loc,2,FALSE))
&amp; IF( OR( ISNA(R455), LEN(R455)=0), "",  "-" &amp; VLOOKUP(R455,Code2Loc,2,FALSE))
&amp; IF( OR( ISNA(S455), LEN(S455)=0), "",  "-" &amp; VLOOKUP(S455,Code2Loc,2,FALSE)),"")</f>
        <v/>
      </c>
      <c r="U455" s="56">
        <v>0.76736111111111116</v>
      </c>
      <c r="V455" s="57"/>
      <c r="W455" s="57"/>
      <c r="X455" s="57"/>
      <c r="Y455" s="57"/>
      <c r="Z455" s="58" t="str">
        <f>IF(ISBLANK($U455), "", _xlfn.IFNA($U455 + _xlfn.IFNA( VLOOKUP($N455 &amp; IF(ISBLANK($O455),"", "-" &amp; $O455) &amp; IF(ISBLANK($P455),"", "-" &amp; $P455) &amp; IF(ISBLANK($Q455),"", "-" &amp; $Q455) &amp; IF(ISBLANK($R455),"", "-" &amp; $R455) &amp; IF(ISBLANK($S455),"", "-" &amp; $S455),TravelTime,8,FALSE), VLOOKUP($S455 &amp; IF(ISBLANK($R455),"", "-" &amp; $R455) &amp; IF(ISBLANK($Q455),"", "-" &amp; $Q455) &amp; IF(ISBLANK($P455),"", "-" &amp; $P455) &amp; IF(ISBLANK($O455),"", "-" &amp; $O455) &amp; IF(ISBLANK($N455),"", "-" &amp; $N455),TravelTime,8,FALSE)) / 1440, ""))</f>
        <v/>
      </c>
      <c r="AA455" s="59"/>
      <c r="AB455" s="52" t="str">
        <f t="shared" si="48"/>
        <v>GA04T 0886</v>
      </c>
      <c r="AC455" s="59"/>
      <c r="AD455" s="196"/>
      <c r="AE455" s="59"/>
      <c r="AF455" s="59"/>
      <c r="AG455" s="59"/>
      <c r="AH455" s="59"/>
      <c r="AI455" s="59"/>
      <c r="AJ455" s="59"/>
    </row>
    <row r="456" spans="1:36" ht="14.25" customHeight="1">
      <c r="A456" s="51"/>
      <c r="B456" s="51" t="s">
        <v>251</v>
      </c>
      <c r="C456" s="218" t="s">
        <v>671</v>
      </c>
      <c r="D456" s="52" t="s">
        <v>28</v>
      </c>
      <c r="E456" s="228">
        <v>43148</v>
      </c>
      <c r="F456" s="228">
        <v>44975</v>
      </c>
      <c r="G456" s="52" t="s">
        <v>672</v>
      </c>
      <c r="H456" s="52" t="s">
        <v>673</v>
      </c>
      <c r="I456" s="52"/>
      <c r="J456" s="52" t="str">
        <f>IF(ISBLANK(B456),"",VLOOKUP(B456,Permits!$F$2:$O$127,10,FALSE))</f>
        <v>GA04T 1413</v>
      </c>
      <c r="K456" s="53" t="s">
        <v>16</v>
      </c>
      <c r="L456" s="60">
        <v>32</v>
      </c>
      <c r="M456" s="60">
        <v>12</v>
      </c>
      <c r="N456" s="55" t="s">
        <v>674</v>
      </c>
      <c r="O456" s="55"/>
      <c r="P456" s="55"/>
      <c r="Q456" s="55"/>
      <c r="R456" s="55"/>
      <c r="S456" s="55" t="s">
        <v>460</v>
      </c>
      <c r="T456" s="193" t="str">
        <f>_xlfn.IFNA(VLOOKUP(N456,Code2Loc,2,FALSE)
&amp; IF( OR( ISNA(O456), LEN(O456)=0), "",  "-" &amp; VLOOKUP(O456,Code2Loc,2,FALSE))
&amp; IF( OR( ISNA(P456), LEN(P456)=0), "",  "-" &amp; VLOOKUP(P456,Code2Loc,2,FALSE))
&amp; IF( OR( ISNA(Q456), LEN(Q456)=0), "",  "-" &amp; VLOOKUP(Q456,Code2Loc,2,FALSE))
&amp; IF( OR( ISNA(R456), LEN(R456)=0), "",  "-" &amp; VLOOKUP(R456,Code2Loc,2,FALSE))
&amp; IF( OR( ISNA(S456), LEN(S456)=0), "",  "-" &amp; VLOOKUP(S456,Code2Loc,2,FALSE)),"")</f>
        <v/>
      </c>
      <c r="U456" s="56">
        <v>0.27777777777777779</v>
      </c>
      <c r="V456" s="57"/>
      <c r="W456" s="57"/>
      <c r="X456" s="57"/>
      <c r="Y456" s="57"/>
      <c r="Z456" s="58" t="str">
        <f>IF(ISBLANK($U456), "", _xlfn.IFNA($U456 + _xlfn.IFNA( VLOOKUP($N456 &amp; IF(ISBLANK($O456),"", "-" &amp; $O456) &amp; IF(ISBLANK($P456),"", "-" &amp; $P456) &amp; IF(ISBLANK($Q456),"", "-" &amp; $Q456) &amp; IF(ISBLANK($R456),"", "-" &amp; $R456) &amp; IF(ISBLANK($S456),"", "-" &amp; $S456),TravelTime,8,FALSE), VLOOKUP($S456 &amp; IF(ISBLANK($R456),"", "-" &amp; $R456) &amp; IF(ISBLANK($Q456),"", "-" &amp; $Q456) &amp; IF(ISBLANK($P456),"", "-" &amp; $P456) &amp; IF(ISBLANK($O456),"", "-" &amp; $O456) &amp; IF(ISBLANK($N456),"", "-" &amp; $N456),TravelTime,8,FALSE)) / 1440, ""))</f>
        <v/>
      </c>
      <c r="AA456" s="59"/>
      <c r="AB456" s="52" t="str">
        <f>IF(AND(LEN(J456)&lt;&gt;0,LEN(B456)&lt;&gt;0),J456,AB22)</f>
        <v>GA04T 1413</v>
      </c>
      <c r="AC456" s="59"/>
      <c r="AD456" s="196"/>
      <c r="AE456" s="59"/>
      <c r="AF456" s="59"/>
      <c r="AG456" s="59"/>
      <c r="AH456" s="59"/>
      <c r="AI456" s="59"/>
      <c r="AJ456" s="59"/>
    </row>
    <row r="457" spans="1:36" ht="14.25" customHeight="1">
      <c r="A457" s="51"/>
      <c r="B457" s="51"/>
      <c r="C457" s="219"/>
      <c r="D457" s="53"/>
      <c r="E457" s="228"/>
      <c r="F457" s="228"/>
      <c r="G457" s="52"/>
      <c r="H457" s="52"/>
      <c r="I457" s="52"/>
      <c r="J457" s="52"/>
      <c r="K457" s="52"/>
      <c r="L457" s="60"/>
      <c r="M457" s="60"/>
      <c r="N457" s="55" t="s">
        <v>460</v>
      </c>
      <c r="O457" s="55"/>
      <c r="P457" s="55"/>
      <c r="Q457" s="55"/>
      <c r="R457" s="55"/>
      <c r="S457" s="55" t="s">
        <v>550</v>
      </c>
      <c r="T457" s="193" t="str">
        <f>_xlfn.IFNA(VLOOKUP(N457,Code2Loc,2,FALSE)
&amp; IF( OR( ISNA(O457), LEN(O457)=0), "",  "-" &amp; VLOOKUP(O457,Code2Loc,2,FALSE))
&amp; IF( OR( ISNA(P457), LEN(P457)=0), "",  "-" &amp; VLOOKUP(P457,Code2Loc,2,FALSE))
&amp; IF( OR( ISNA(Q457), LEN(Q457)=0), "",  "-" &amp; VLOOKUP(Q457,Code2Loc,2,FALSE))
&amp; IF( OR( ISNA(R457), LEN(R457)=0), "",  "-" &amp; VLOOKUP(R457,Code2Loc,2,FALSE))
&amp; IF( OR( ISNA(S457), LEN(S457)=0), "",  "-" &amp; VLOOKUP(S457,Code2Loc,2,FALSE)),"")</f>
        <v/>
      </c>
      <c r="U457" s="56">
        <v>0.2951388888888889</v>
      </c>
      <c r="V457" s="57"/>
      <c r="W457" s="57"/>
      <c r="X457" s="57"/>
      <c r="Y457" s="57"/>
      <c r="Z457" s="58" t="str">
        <f>IF(ISBLANK($U457), "", _xlfn.IFNA($U457 + _xlfn.IFNA( VLOOKUP($N457 &amp; IF(ISBLANK($O457),"", "-" &amp; $O457) &amp; IF(ISBLANK($P457),"", "-" &amp; $P457) &amp; IF(ISBLANK($Q457),"", "-" &amp; $Q457) &amp; IF(ISBLANK($R457),"", "-" &amp; $R457) &amp; IF(ISBLANK($S457),"", "-" &amp; $S457),TravelTime,8,FALSE), VLOOKUP($S457 &amp; IF(ISBLANK($R457),"", "-" &amp; $R457) &amp; IF(ISBLANK($Q457),"", "-" &amp; $Q457) &amp; IF(ISBLANK($P457),"", "-" &amp; $P457) &amp; IF(ISBLANK($O457),"", "-" &amp; $O457) &amp; IF(ISBLANK($N457),"", "-" &amp; $N457),TravelTime,8,FALSE)) / 1440, ""))</f>
        <v/>
      </c>
      <c r="AA457" s="59"/>
      <c r="AB457" s="52" t="str">
        <f>IF(AND(LEN(J456)&lt;&gt;0,LEN(B456)&lt;&gt;0),AB456)</f>
        <v>GA04T 1413</v>
      </c>
      <c r="AC457" s="59"/>
      <c r="AD457" s="196"/>
      <c r="AE457" s="59"/>
      <c r="AF457" s="59"/>
      <c r="AG457" s="59"/>
      <c r="AH457" s="59"/>
      <c r="AI457" s="59"/>
      <c r="AJ457" s="59"/>
    </row>
    <row r="458" spans="1:36" ht="14.25" customHeight="1">
      <c r="A458" s="51"/>
      <c r="B458" s="51"/>
      <c r="C458" s="219"/>
      <c r="D458" s="53"/>
      <c r="E458" s="228"/>
      <c r="F458" s="228"/>
      <c r="G458" s="52"/>
      <c r="H458" s="52"/>
      <c r="I458" s="52"/>
      <c r="J458" s="52"/>
      <c r="K458" s="52"/>
      <c r="L458" s="60"/>
      <c r="M458" s="60"/>
      <c r="N458" s="55" t="s">
        <v>550</v>
      </c>
      <c r="O458" s="55"/>
      <c r="P458" s="55"/>
      <c r="Q458" s="55"/>
      <c r="R458" s="55"/>
      <c r="S458" s="55" t="s">
        <v>460</v>
      </c>
      <c r="T458" s="193" t="str">
        <f>_xlfn.IFNA(VLOOKUP(N458,Code2Loc,2,FALSE)
&amp; IF( OR( ISNA(O458), LEN(O458)=0), "",  "-" &amp; VLOOKUP(O458,Code2Loc,2,FALSE))
&amp; IF( OR( ISNA(P458), LEN(P458)=0), "",  "-" &amp; VLOOKUP(P458,Code2Loc,2,FALSE))
&amp; IF( OR( ISNA(Q458), LEN(Q458)=0), "",  "-" &amp; VLOOKUP(Q458,Code2Loc,2,FALSE))
&amp; IF( OR( ISNA(R458), LEN(R458)=0), "",  "-" &amp; VLOOKUP(R458,Code2Loc,2,FALSE))
&amp; IF( OR( ISNA(S458), LEN(S458)=0), "",  "-" &amp; VLOOKUP(S458,Code2Loc,2,FALSE)),"")</f>
        <v/>
      </c>
      <c r="U458" s="56">
        <v>0.36458333333333331</v>
      </c>
      <c r="V458" s="57"/>
      <c r="W458" s="57"/>
      <c r="X458" s="57"/>
      <c r="Y458" s="57"/>
      <c r="Z458" s="58" t="str">
        <f>IF(ISBLANK($U458), "", _xlfn.IFNA($U458 + _xlfn.IFNA( VLOOKUP($N458 &amp; IF(ISBLANK($O458),"", "-" &amp; $O458) &amp; IF(ISBLANK($P458),"", "-" &amp; $P458) &amp; IF(ISBLANK($Q458),"", "-" &amp; $Q458) &amp; IF(ISBLANK($R458),"", "-" &amp; $R458) &amp; IF(ISBLANK($S458),"", "-" &amp; $S458),TravelTime,8,FALSE), VLOOKUP($S458 &amp; IF(ISBLANK($R458),"", "-" &amp; $R458) &amp; IF(ISBLANK($Q458),"", "-" &amp; $Q458) &amp; IF(ISBLANK($P458),"", "-" &amp; $P458) &amp; IF(ISBLANK($O458),"", "-" &amp; $O458) &amp; IF(ISBLANK($N458),"", "-" &amp; $N458),TravelTime,8,FALSE)) / 1440, ""))</f>
        <v/>
      </c>
      <c r="AA458" s="59"/>
      <c r="AB458" s="52" t="str">
        <f>IF(AND(LEN(J456)&lt;&gt;0,LEN(B456)&lt;&gt;0),AB456)</f>
        <v>GA04T 1413</v>
      </c>
      <c r="AC458" s="59"/>
      <c r="AD458" s="196"/>
      <c r="AE458" s="59"/>
      <c r="AF458" s="59"/>
      <c r="AG458" s="59"/>
      <c r="AH458" s="59"/>
      <c r="AI458" s="59"/>
      <c r="AJ458" s="59"/>
    </row>
    <row r="459" spans="1:36" ht="14.25" customHeight="1">
      <c r="A459" s="51"/>
      <c r="B459" s="51"/>
      <c r="C459" s="219"/>
      <c r="D459" s="53"/>
      <c r="E459" s="228"/>
      <c r="F459" s="228"/>
      <c r="G459" s="52"/>
      <c r="H459" s="52"/>
      <c r="I459" s="52"/>
      <c r="J459" s="52"/>
      <c r="K459" s="52"/>
      <c r="L459" s="60"/>
      <c r="M459" s="60"/>
      <c r="N459" s="55" t="s">
        <v>460</v>
      </c>
      <c r="O459" s="55"/>
      <c r="P459" s="55"/>
      <c r="Q459" s="55"/>
      <c r="R459" s="55"/>
      <c r="S459" s="55" t="s">
        <v>674</v>
      </c>
      <c r="T459" s="193" t="str">
        <f>_xlfn.IFNA(VLOOKUP(N459,Code2Loc,2,FALSE)
&amp; IF( OR( ISNA(O459), LEN(O459)=0), "",  "-" &amp; VLOOKUP(O459,Code2Loc,2,FALSE))
&amp; IF( OR( ISNA(P459), LEN(P459)=0), "",  "-" &amp; VLOOKUP(P459,Code2Loc,2,FALSE))
&amp; IF( OR( ISNA(Q459), LEN(Q459)=0), "",  "-" &amp; VLOOKUP(Q459,Code2Loc,2,FALSE))
&amp; IF( OR( ISNA(R459), LEN(R459)=0), "",  "-" &amp; VLOOKUP(R459,Code2Loc,2,FALSE))
&amp; IF( OR( ISNA(S459), LEN(S459)=0), "",  "-" &amp; VLOOKUP(S459,Code2Loc,2,FALSE)),"")</f>
        <v/>
      </c>
      <c r="U459" s="56">
        <v>0.45833333333333331</v>
      </c>
      <c r="V459" s="57"/>
      <c r="W459" s="57"/>
      <c r="X459" s="57"/>
      <c r="Y459" s="57"/>
      <c r="Z459" s="58" t="str">
        <f>IF(ISBLANK($U459), "", _xlfn.IFNA($U459 + _xlfn.IFNA( VLOOKUP($N459 &amp; IF(ISBLANK($O459),"", "-" &amp; $O459) &amp; IF(ISBLANK($P459),"", "-" &amp; $P459) &amp; IF(ISBLANK($Q459),"", "-" &amp; $Q459) &amp; IF(ISBLANK($R459),"", "-" &amp; $R459) &amp; IF(ISBLANK($S459),"", "-" &amp; $S459),TravelTime,8,FALSE), VLOOKUP($S459 &amp; IF(ISBLANK($R459),"", "-" &amp; $R459) &amp; IF(ISBLANK($Q459),"", "-" &amp; $Q459) &amp; IF(ISBLANK($P459),"", "-" &amp; $P459) &amp; IF(ISBLANK($O459),"", "-" &amp; $O459) &amp; IF(ISBLANK($N459),"", "-" &amp; $N459),TravelTime,8,FALSE)) / 1440, ""))</f>
        <v/>
      </c>
      <c r="AA459" s="59"/>
      <c r="AB459" s="52" t="str">
        <f>IF(AND(LEN(J456)&lt;&gt;0,LEN(B456)&lt;&gt;0),AB456)</f>
        <v>GA04T 1413</v>
      </c>
      <c r="AC459" s="59"/>
      <c r="AD459" s="196"/>
      <c r="AE459" s="59"/>
      <c r="AF459" s="59"/>
      <c r="AG459" s="59"/>
      <c r="AH459" s="59"/>
      <c r="AI459" s="59"/>
      <c r="AJ459" s="59"/>
    </row>
    <row r="460" spans="1:36" ht="14.25" customHeight="1">
      <c r="A460" s="51"/>
      <c r="B460" s="51"/>
      <c r="C460" s="219"/>
      <c r="D460" s="53"/>
      <c r="E460" s="228"/>
      <c r="F460" s="228"/>
      <c r="G460" s="52"/>
      <c r="H460" s="52"/>
      <c r="I460" s="52"/>
      <c r="J460" s="52"/>
      <c r="K460" s="52"/>
      <c r="L460" s="60"/>
      <c r="M460" s="60"/>
      <c r="N460" s="55" t="s">
        <v>674</v>
      </c>
      <c r="O460" s="55"/>
      <c r="P460" s="55"/>
      <c r="Q460" s="55"/>
      <c r="R460" s="55"/>
      <c r="S460" s="55" t="s">
        <v>460</v>
      </c>
      <c r="T460" s="193" t="str">
        <f>_xlfn.IFNA(VLOOKUP(N460,Code2Loc,2,FALSE)
&amp; IF( OR( ISNA(O460), LEN(O460)=0), "",  "-" &amp; VLOOKUP(O460,Code2Loc,2,FALSE))
&amp; IF( OR( ISNA(P460), LEN(P460)=0), "",  "-" &amp; VLOOKUP(P460,Code2Loc,2,FALSE))
&amp; IF( OR( ISNA(Q460), LEN(Q460)=0), "",  "-" &amp; VLOOKUP(Q460,Code2Loc,2,FALSE))
&amp; IF( OR( ISNA(R460), LEN(R460)=0), "",  "-" &amp; VLOOKUP(R460,Code2Loc,2,FALSE))
&amp; IF( OR( ISNA(S460), LEN(S460)=0), "",  "-" &amp; VLOOKUP(S460,Code2Loc,2,FALSE)),"")</f>
        <v/>
      </c>
      <c r="U460" s="56">
        <v>0.47916666666666669</v>
      </c>
      <c r="V460" s="57"/>
      <c r="W460" s="57"/>
      <c r="X460" s="57"/>
      <c r="Y460" s="57"/>
      <c r="Z460" s="58" t="str">
        <f>IF(ISBLANK($U460), "", _xlfn.IFNA($U460 + _xlfn.IFNA( VLOOKUP($N460 &amp; IF(ISBLANK($O460),"", "-" &amp; $O460) &amp; IF(ISBLANK($P460),"", "-" &amp; $P460) &amp; IF(ISBLANK($Q460),"", "-" &amp; $Q460) &amp; IF(ISBLANK($R460),"", "-" &amp; $R460) &amp; IF(ISBLANK($S460),"", "-" &amp; $S460),TravelTime,8,FALSE), VLOOKUP($S460 &amp; IF(ISBLANK($R460),"", "-" &amp; $R460) &amp; IF(ISBLANK($Q460),"", "-" &amp; $Q460) &amp; IF(ISBLANK($P460),"", "-" &amp; $P460) &amp; IF(ISBLANK($O460),"", "-" &amp; $O460) &amp; IF(ISBLANK($N460),"", "-" &amp; $N460),TravelTime,8,FALSE)) / 1440, ""))</f>
        <v/>
      </c>
      <c r="AA460" s="59"/>
      <c r="AB460" s="52" t="str">
        <f>IF(AND(LEN(J456)&lt;&gt;0,LEN(B456)&lt;&gt;0),AB456)</f>
        <v>GA04T 1413</v>
      </c>
      <c r="AC460" s="59"/>
      <c r="AD460" s="196"/>
      <c r="AE460" s="59"/>
      <c r="AF460" s="59"/>
      <c r="AG460" s="59"/>
      <c r="AH460" s="59"/>
      <c r="AI460" s="59"/>
      <c r="AJ460" s="59"/>
    </row>
    <row r="461" spans="1:36" ht="14.25" customHeight="1">
      <c r="A461" s="51"/>
      <c r="B461" s="51"/>
      <c r="C461" s="219"/>
      <c r="D461" s="53"/>
      <c r="E461" s="228"/>
      <c r="F461" s="228"/>
      <c r="G461" s="52"/>
      <c r="H461" s="52"/>
      <c r="I461" s="52"/>
      <c r="J461" s="52"/>
      <c r="K461" s="52"/>
      <c r="L461" s="60"/>
      <c r="M461" s="60"/>
      <c r="N461" s="55" t="s">
        <v>460</v>
      </c>
      <c r="O461" s="55"/>
      <c r="P461" s="55"/>
      <c r="Q461" s="55"/>
      <c r="R461" s="55"/>
      <c r="S461" s="55" t="s">
        <v>550</v>
      </c>
      <c r="T461" s="193" t="str">
        <f>_xlfn.IFNA(VLOOKUP(N461,Code2Loc,2,FALSE)
&amp; IF( OR( ISNA(O461), LEN(O461)=0), "",  "-" &amp; VLOOKUP(O461,Code2Loc,2,FALSE))
&amp; IF( OR( ISNA(P461), LEN(P461)=0), "",  "-" &amp; VLOOKUP(P461,Code2Loc,2,FALSE))
&amp; IF( OR( ISNA(Q461), LEN(Q461)=0), "",  "-" &amp; VLOOKUP(Q461,Code2Loc,2,FALSE))
&amp; IF( OR( ISNA(R461), LEN(R461)=0), "",  "-" &amp; VLOOKUP(R461,Code2Loc,2,FALSE))
&amp; IF( OR( ISNA(S461), LEN(S461)=0), "",  "-" &amp; VLOOKUP(S461,Code2Loc,2,FALSE)),"")</f>
        <v/>
      </c>
      <c r="U461" s="56">
        <v>0.52777777777777779</v>
      </c>
      <c r="V461" s="57"/>
      <c r="W461" s="57"/>
      <c r="X461" s="57"/>
      <c r="Y461" s="57"/>
      <c r="Z461" s="58" t="str">
        <f>IF(ISBLANK($U461), "", _xlfn.IFNA($U461 + _xlfn.IFNA( VLOOKUP($N461 &amp; IF(ISBLANK($O461),"", "-" &amp; $O461) &amp; IF(ISBLANK($P461),"", "-" &amp; $P461) &amp; IF(ISBLANK($Q461),"", "-" &amp; $Q461) &amp; IF(ISBLANK($R461),"", "-" &amp; $R461) &amp; IF(ISBLANK($S461),"", "-" &amp; $S461),TravelTime,8,FALSE), VLOOKUP($S461 &amp; IF(ISBLANK($R461),"", "-" &amp; $R461) &amp; IF(ISBLANK($Q461),"", "-" &amp; $Q461) &amp; IF(ISBLANK($P461),"", "-" &amp; $P461) &amp; IF(ISBLANK($O461),"", "-" &amp; $O461) &amp; IF(ISBLANK($N461),"", "-" &amp; $N461),TravelTime,8,FALSE)) / 1440, ""))</f>
        <v/>
      </c>
      <c r="AA461" s="59"/>
      <c r="AB461" s="52" t="str">
        <f>IF(AND(LEN(J456)&lt;&gt;0,LEN(B456)&lt;&gt;0),AB456)</f>
        <v>GA04T 1413</v>
      </c>
      <c r="AC461" s="59"/>
      <c r="AD461" s="196"/>
      <c r="AE461" s="59"/>
      <c r="AF461" s="59"/>
      <c r="AG461" s="59"/>
      <c r="AH461" s="59"/>
      <c r="AI461" s="59"/>
      <c r="AJ461" s="59"/>
    </row>
    <row r="462" spans="1:36" ht="14.25" customHeight="1">
      <c r="A462" s="51"/>
      <c r="B462" s="51"/>
      <c r="C462" s="219"/>
      <c r="D462" s="53"/>
      <c r="E462" s="228"/>
      <c r="F462" s="228"/>
      <c r="G462" s="52"/>
      <c r="H462" s="52"/>
      <c r="I462" s="52"/>
      <c r="J462" s="52"/>
      <c r="K462" s="52"/>
      <c r="L462" s="60"/>
      <c r="M462" s="60"/>
      <c r="N462" s="55" t="s">
        <v>550</v>
      </c>
      <c r="O462" s="55"/>
      <c r="P462" s="55"/>
      <c r="Q462" s="55"/>
      <c r="R462" s="55"/>
      <c r="S462" s="55" t="s">
        <v>460</v>
      </c>
      <c r="T462" s="193" t="str">
        <f>_xlfn.IFNA(VLOOKUP(N462,Code2Loc,2,FALSE)
&amp; IF( OR( ISNA(O462), LEN(O462)=0), "",  "-" &amp; VLOOKUP(O462,Code2Loc,2,FALSE))
&amp; IF( OR( ISNA(P462), LEN(P462)=0), "",  "-" &amp; VLOOKUP(P462,Code2Loc,2,FALSE))
&amp; IF( OR( ISNA(Q462), LEN(Q462)=0), "",  "-" &amp; VLOOKUP(Q462,Code2Loc,2,FALSE))
&amp; IF( OR( ISNA(R462), LEN(R462)=0), "",  "-" &amp; VLOOKUP(R462,Code2Loc,2,FALSE))
&amp; IF( OR( ISNA(S462), LEN(S462)=0), "",  "-" &amp; VLOOKUP(S462,Code2Loc,2,FALSE)),"")</f>
        <v/>
      </c>
      <c r="U462" s="56">
        <v>0.59722222222222221</v>
      </c>
      <c r="V462" s="57"/>
      <c r="W462" s="57"/>
      <c r="X462" s="57"/>
      <c r="Y462" s="57"/>
      <c r="Z462" s="58" t="str">
        <f>IF(ISBLANK($U462), "", _xlfn.IFNA($U462 + _xlfn.IFNA( VLOOKUP($N462 &amp; IF(ISBLANK($O462),"", "-" &amp; $O462) &amp; IF(ISBLANK($P462),"", "-" &amp; $P462) &amp; IF(ISBLANK($Q462),"", "-" &amp; $Q462) &amp; IF(ISBLANK($R462),"", "-" &amp; $R462) &amp; IF(ISBLANK($S462),"", "-" &amp; $S462),TravelTime,8,FALSE), VLOOKUP($S462 &amp; IF(ISBLANK($R462),"", "-" &amp; $R462) &amp; IF(ISBLANK($Q462),"", "-" &amp; $Q462) &amp; IF(ISBLANK($P462),"", "-" &amp; $P462) &amp; IF(ISBLANK($O462),"", "-" &amp; $O462) &amp; IF(ISBLANK($N462),"", "-" &amp; $N462),TravelTime,8,FALSE)) / 1440, ""))</f>
        <v/>
      </c>
      <c r="AA462" s="59"/>
      <c r="AB462" s="52" t="str">
        <f>IF(AND(LEN(J456)&lt;&gt;0,LEN(B456)&lt;&gt;0),AB456)</f>
        <v>GA04T 1413</v>
      </c>
      <c r="AC462" s="59"/>
      <c r="AD462" s="196"/>
      <c r="AE462" s="59"/>
      <c r="AF462" s="59"/>
      <c r="AG462" s="59"/>
      <c r="AH462" s="59"/>
      <c r="AI462" s="59"/>
      <c r="AJ462" s="59"/>
    </row>
    <row r="463" spans="1:36" ht="14.25" customHeight="1">
      <c r="A463" s="51"/>
      <c r="B463" s="51"/>
      <c r="C463" s="219"/>
      <c r="D463" s="53"/>
      <c r="E463" s="228"/>
      <c r="F463" s="228"/>
      <c r="G463" s="52"/>
      <c r="H463" s="52"/>
      <c r="I463" s="52"/>
      <c r="J463" s="52"/>
      <c r="K463" s="52"/>
      <c r="L463" s="60"/>
      <c r="M463" s="60"/>
      <c r="N463" s="55" t="s">
        <v>460</v>
      </c>
      <c r="O463" s="55"/>
      <c r="P463" s="55"/>
      <c r="Q463" s="55"/>
      <c r="R463" s="55"/>
      <c r="S463" s="55" t="s">
        <v>550</v>
      </c>
      <c r="T463" s="193" t="str">
        <f>_xlfn.IFNA(VLOOKUP(N463,Code2Loc,2,FALSE)
&amp; IF( OR( ISNA(O463), LEN(O463)=0), "",  "-" &amp; VLOOKUP(O463,Code2Loc,2,FALSE))
&amp; IF( OR( ISNA(P463), LEN(P463)=0), "",  "-" &amp; VLOOKUP(P463,Code2Loc,2,FALSE))
&amp; IF( OR( ISNA(Q463), LEN(Q463)=0), "",  "-" &amp; VLOOKUP(Q463,Code2Loc,2,FALSE))
&amp; IF( OR( ISNA(R463), LEN(R463)=0), "",  "-" &amp; VLOOKUP(R463,Code2Loc,2,FALSE))
&amp; IF( OR( ISNA(S463), LEN(S463)=0), "",  "-" &amp; VLOOKUP(S463,Code2Loc,2,FALSE)),"")</f>
        <v/>
      </c>
      <c r="U463" s="56">
        <v>0.70833333333333337</v>
      </c>
      <c r="V463" s="57"/>
      <c r="W463" s="57"/>
      <c r="X463" s="57"/>
      <c r="Y463" s="57"/>
      <c r="Z463" s="58" t="str">
        <f>IF(ISBLANK($U463), "", _xlfn.IFNA($U463 + _xlfn.IFNA( VLOOKUP($N463 &amp; IF(ISBLANK($O463),"", "-" &amp; $O463) &amp; IF(ISBLANK($P463),"", "-" &amp; $P463) &amp; IF(ISBLANK($Q463),"", "-" &amp; $Q463) &amp; IF(ISBLANK($R463),"", "-" &amp; $R463) &amp; IF(ISBLANK($S463),"", "-" &amp; $S463),TravelTime,8,FALSE), VLOOKUP($S463 &amp; IF(ISBLANK($R463),"", "-" &amp; $R463) &amp; IF(ISBLANK($Q463),"", "-" &amp; $Q463) &amp; IF(ISBLANK($P463),"", "-" &amp; $P463) &amp; IF(ISBLANK($O463),"", "-" &amp; $O463) &amp; IF(ISBLANK($N463),"", "-" &amp; $N463),TravelTime,8,FALSE)) / 1440, ""))</f>
        <v/>
      </c>
      <c r="AA463" s="59"/>
      <c r="AB463" s="52" t="str">
        <f>IF(AND(LEN(J456)&lt;&gt;0,LEN(B456)&lt;&gt;0),AB456)</f>
        <v>GA04T 1413</v>
      </c>
      <c r="AC463" s="59"/>
      <c r="AD463" s="196"/>
      <c r="AE463" s="59"/>
      <c r="AF463" s="59"/>
      <c r="AG463" s="59"/>
      <c r="AH463" s="59"/>
      <c r="AI463" s="59"/>
      <c r="AJ463" s="59"/>
    </row>
    <row r="464" spans="1:36" ht="14.25" customHeight="1">
      <c r="A464" s="51"/>
      <c r="B464" s="51"/>
      <c r="C464" s="219"/>
      <c r="D464" s="53"/>
      <c r="E464" s="228"/>
      <c r="F464" s="228"/>
      <c r="G464" s="52"/>
      <c r="H464" s="52"/>
      <c r="I464" s="52"/>
      <c r="J464" s="52"/>
      <c r="K464" s="52"/>
      <c r="L464" s="60"/>
      <c r="M464" s="60"/>
      <c r="N464" s="55" t="s">
        <v>550</v>
      </c>
      <c r="O464" s="55"/>
      <c r="P464" s="55"/>
      <c r="Q464" s="55"/>
      <c r="R464" s="55"/>
      <c r="S464" s="55" t="s">
        <v>460</v>
      </c>
      <c r="T464" s="193" t="str">
        <f>_xlfn.IFNA(VLOOKUP(N464,Code2Loc,2,FALSE)
&amp; IF( OR( ISNA(O464), LEN(O464)=0), "",  "-" &amp; VLOOKUP(O464,Code2Loc,2,FALSE))
&amp; IF( OR( ISNA(P464), LEN(P464)=0), "",  "-" &amp; VLOOKUP(P464,Code2Loc,2,FALSE))
&amp; IF( OR( ISNA(Q464), LEN(Q464)=0), "",  "-" &amp; VLOOKUP(Q464,Code2Loc,2,FALSE))
&amp; IF( OR( ISNA(R464), LEN(R464)=0), "",  "-" &amp; VLOOKUP(R464,Code2Loc,2,FALSE))
&amp; IF( OR( ISNA(S464), LEN(S464)=0), "",  "-" &amp; VLOOKUP(S464,Code2Loc,2,FALSE)),"")</f>
        <v/>
      </c>
      <c r="U464" s="56">
        <v>0.79513888888888884</v>
      </c>
      <c r="V464" s="57"/>
      <c r="W464" s="57"/>
      <c r="X464" s="57"/>
      <c r="Y464" s="57"/>
      <c r="Z464" s="58" t="str">
        <f>IF(ISBLANK($U464), "", _xlfn.IFNA($U464 + _xlfn.IFNA( VLOOKUP($N464 &amp; IF(ISBLANK($O464),"", "-" &amp; $O464) &amp; IF(ISBLANK($P464),"", "-" &amp; $P464) &amp; IF(ISBLANK($Q464),"", "-" &amp; $Q464) &amp; IF(ISBLANK($R464),"", "-" &amp; $R464) &amp; IF(ISBLANK($S464),"", "-" &amp; $S464),TravelTime,8,FALSE), VLOOKUP($S464 &amp; IF(ISBLANK($R464),"", "-" &amp; $R464) &amp; IF(ISBLANK($Q464),"", "-" &amp; $Q464) &amp; IF(ISBLANK($P464),"", "-" &amp; $P464) &amp; IF(ISBLANK($O464),"", "-" &amp; $O464) &amp; IF(ISBLANK($N464),"", "-" &amp; $N464),TravelTime,8,FALSE)) / 1440, ""))</f>
        <v/>
      </c>
      <c r="AA464" s="59"/>
      <c r="AB464" s="52" t="str">
        <f>IF(AND(LEN(J456)&lt;&gt;0,LEN(B456)&lt;&gt;0),AB456)</f>
        <v>GA04T 1413</v>
      </c>
      <c r="AC464" s="59"/>
      <c r="AD464" s="196"/>
      <c r="AE464" s="59"/>
      <c r="AF464" s="59"/>
      <c r="AG464" s="59"/>
      <c r="AH464" s="59"/>
      <c r="AI464" s="59"/>
      <c r="AJ464" s="59"/>
    </row>
    <row r="465" spans="1:36" ht="14.25" customHeight="1">
      <c r="A465" s="51"/>
      <c r="B465" s="51" t="s">
        <v>195</v>
      </c>
      <c r="C465" s="218" t="s">
        <v>675</v>
      </c>
      <c r="D465" s="52" t="s">
        <v>28</v>
      </c>
      <c r="E465" s="228">
        <v>43251</v>
      </c>
      <c r="F465" s="228">
        <v>44711</v>
      </c>
      <c r="G465" s="52" t="s">
        <v>676</v>
      </c>
      <c r="H465" s="52" t="s">
        <v>677</v>
      </c>
      <c r="I465" s="52"/>
      <c r="J465" s="52" t="str">
        <f>IF(ISBLANK(B465),"",VLOOKUP(B465,Permits!$F$2:$O$127,10,FALSE))</f>
        <v>GA05T 2757</v>
      </c>
      <c r="K465" s="53" t="s">
        <v>16</v>
      </c>
      <c r="L465" s="60">
        <v>27</v>
      </c>
      <c r="M465" s="60">
        <v>11</v>
      </c>
      <c r="N465" s="55" t="s">
        <v>678</v>
      </c>
      <c r="O465" s="55"/>
      <c r="P465" s="55"/>
      <c r="Q465" s="55"/>
      <c r="R465" s="55"/>
      <c r="S465" s="55" t="s">
        <v>579</v>
      </c>
      <c r="T465" s="193" t="str">
        <f>_xlfn.IFNA(VLOOKUP(N465,Code2Loc,2,FALSE)
&amp; IF( OR( ISNA(O465), LEN(O465)=0), "",  "-" &amp; VLOOKUP(O465,Code2Loc,2,FALSE))
&amp; IF( OR( ISNA(P465), LEN(P465)=0), "",  "-" &amp; VLOOKUP(P465,Code2Loc,2,FALSE))
&amp; IF( OR( ISNA(Q465), LEN(Q465)=0), "",  "-" &amp; VLOOKUP(Q465,Code2Loc,2,FALSE))
&amp; IF( OR( ISNA(R465), LEN(R465)=0), "",  "-" &amp; VLOOKUP(R465,Code2Loc,2,FALSE))
&amp; IF( OR( ISNA(S465), LEN(S465)=0), "",  "-" &amp; VLOOKUP(S465,Code2Loc,2,FALSE)),"")</f>
        <v/>
      </c>
      <c r="U465" s="56">
        <v>0.30208333333333331</v>
      </c>
      <c r="V465" s="57"/>
      <c r="W465" s="57"/>
      <c r="X465" s="57"/>
      <c r="Y465" s="57"/>
      <c r="Z465" s="58" t="str">
        <f>IF(ISBLANK($U465), "", _xlfn.IFNA($U465 + _xlfn.IFNA( VLOOKUP($N465 &amp; IF(ISBLANK($O465),"", "-" &amp; $O465) &amp; IF(ISBLANK($P465),"", "-" &amp; $P465) &amp; IF(ISBLANK($Q465),"", "-" &amp; $Q465) &amp; IF(ISBLANK($R465),"", "-" &amp; $R465) &amp; IF(ISBLANK($S465),"", "-" &amp; $S465),TravelTime,8,FALSE), VLOOKUP($S465 &amp; IF(ISBLANK($R465),"", "-" &amp; $R465) &amp; IF(ISBLANK($Q465),"", "-" &amp; $Q465) &amp; IF(ISBLANK($P465),"", "-" &amp; $P465) &amp; IF(ISBLANK($O465),"", "-" &amp; $O465) &amp; IF(ISBLANK($N465),"", "-" &amp; $N465),TravelTime,8,FALSE)) / 1440, ""))</f>
        <v/>
      </c>
      <c r="AA465" s="59"/>
      <c r="AB465" s="52" t="str">
        <f>IF(AND(LEN(J465)&lt;&gt;0,LEN(B465)&lt;&gt;0),J465,#REF!)</f>
        <v>GA05T 2757</v>
      </c>
      <c r="AC465" s="59"/>
      <c r="AD465" s="196"/>
      <c r="AE465" s="59"/>
      <c r="AF465" s="59"/>
      <c r="AG465" s="59"/>
      <c r="AH465" s="59"/>
      <c r="AI465" s="59"/>
      <c r="AJ465" s="59"/>
    </row>
    <row r="466" spans="1:36" ht="14.25" customHeight="1">
      <c r="A466" s="51"/>
      <c r="B466" s="51"/>
      <c r="C466" s="219"/>
      <c r="D466" s="53"/>
      <c r="E466" s="228"/>
      <c r="F466" s="228"/>
      <c r="G466" s="52"/>
      <c r="H466" s="52"/>
      <c r="I466" s="52"/>
      <c r="J466" s="52"/>
      <c r="K466" s="52"/>
      <c r="L466" s="60"/>
      <c r="M466" s="60"/>
      <c r="N466" s="55" t="s">
        <v>579</v>
      </c>
      <c r="O466" s="55"/>
      <c r="P466" s="55"/>
      <c r="Q466" s="55"/>
      <c r="R466" s="55"/>
      <c r="S466" s="55" t="s">
        <v>439</v>
      </c>
      <c r="T466" s="193" t="str">
        <f>_xlfn.IFNA(VLOOKUP(N466,Code2Loc,2,FALSE)
&amp; IF( OR( ISNA(O466), LEN(O466)=0), "",  "-" &amp; VLOOKUP(O466,Code2Loc,2,FALSE))
&amp; IF( OR( ISNA(P466), LEN(P466)=0), "",  "-" &amp; VLOOKUP(P466,Code2Loc,2,FALSE))
&amp; IF( OR( ISNA(Q466), LEN(Q466)=0), "",  "-" &amp; VLOOKUP(Q466,Code2Loc,2,FALSE))
&amp; IF( OR( ISNA(R466), LEN(R466)=0), "",  "-" &amp; VLOOKUP(R466,Code2Loc,2,FALSE))
&amp; IF( OR( ISNA(S466), LEN(S466)=0), "",  "-" &amp; VLOOKUP(S466,Code2Loc,2,FALSE)),"")</f>
        <v/>
      </c>
      <c r="U466" s="56">
        <v>0.39583333333333331</v>
      </c>
      <c r="V466" s="57"/>
      <c r="W466" s="57"/>
      <c r="X466" s="57"/>
      <c r="Y466" s="57"/>
      <c r="Z466" s="58" t="str">
        <f>IF(ISBLANK($U466), "", _xlfn.IFNA($U466 + _xlfn.IFNA( VLOOKUP($N466 &amp; IF(ISBLANK($O466),"", "-" &amp; $O466) &amp; IF(ISBLANK($P466),"", "-" &amp; $P466) &amp; IF(ISBLANK($Q466),"", "-" &amp; $Q466) &amp; IF(ISBLANK($R466),"", "-" &amp; $R466) &amp; IF(ISBLANK($S466),"", "-" &amp; $S466),TravelTime,8,FALSE), VLOOKUP($S466 &amp; IF(ISBLANK($R466),"", "-" &amp; $R466) &amp; IF(ISBLANK($Q466),"", "-" &amp; $Q466) &amp; IF(ISBLANK($P466),"", "-" &amp; $P466) &amp; IF(ISBLANK($O466),"", "-" &amp; $O466) &amp; IF(ISBLANK($N466),"", "-" &amp; $N466),TravelTime,8,FALSE)) / 1440, ""))</f>
        <v/>
      </c>
      <c r="AA466" s="59"/>
      <c r="AB466" s="52" t="str">
        <f>IF(AND(LEN(J465)&lt;&gt;0,LEN(B465)&lt;&gt;0),J465,#REF!)</f>
        <v>GA05T 2757</v>
      </c>
      <c r="AC466" s="59"/>
      <c r="AD466" s="196"/>
      <c r="AE466" s="59"/>
      <c r="AF466" s="59"/>
      <c r="AG466" s="59"/>
      <c r="AH466" s="59"/>
      <c r="AI466" s="59"/>
      <c r="AJ466" s="59"/>
    </row>
    <row r="467" spans="1:36" ht="14.25" customHeight="1">
      <c r="A467" s="51"/>
      <c r="B467" s="51"/>
      <c r="C467" s="219"/>
      <c r="D467" s="53"/>
      <c r="E467" s="228"/>
      <c r="F467" s="228"/>
      <c r="G467" s="52"/>
      <c r="H467" s="52"/>
      <c r="I467" s="52"/>
      <c r="J467" s="52"/>
      <c r="K467" s="52"/>
      <c r="L467" s="60"/>
      <c r="M467" s="60"/>
      <c r="N467" s="55" t="s">
        <v>439</v>
      </c>
      <c r="O467" s="55"/>
      <c r="P467" s="55"/>
      <c r="Q467" s="55"/>
      <c r="R467" s="55"/>
      <c r="S467" s="55" t="s">
        <v>579</v>
      </c>
      <c r="T467" s="193" t="str">
        <f>_xlfn.IFNA(VLOOKUP(N467,Code2Loc,2,FALSE)
&amp; IF( OR( ISNA(O467), LEN(O467)=0), "",  "-" &amp; VLOOKUP(O467,Code2Loc,2,FALSE))
&amp; IF( OR( ISNA(P467), LEN(P467)=0), "",  "-" &amp; VLOOKUP(P467,Code2Loc,2,FALSE))
&amp; IF( OR( ISNA(Q467), LEN(Q467)=0), "",  "-" &amp; VLOOKUP(Q467,Code2Loc,2,FALSE))
&amp; IF( OR( ISNA(R467), LEN(R467)=0), "",  "-" &amp; VLOOKUP(R467,Code2Loc,2,FALSE))
&amp; IF( OR( ISNA(S467), LEN(S467)=0), "",  "-" &amp; VLOOKUP(S467,Code2Loc,2,FALSE)),"")</f>
        <v/>
      </c>
      <c r="U467" s="56">
        <v>0.51388888888888895</v>
      </c>
      <c r="V467" s="57"/>
      <c r="W467" s="57"/>
      <c r="X467" s="57"/>
      <c r="Y467" s="57"/>
      <c r="Z467" s="58" t="str">
        <f>IF(ISBLANK($U467), "", _xlfn.IFNA($U467 + _xlfn.IFNA( VLOOKUP($N467 &amp; IF(ISBLANK($O467),"", "-" &amp; $O467) &amp; IF(ISBLANK($P467),"", "-" &amp; $P467) &amp; IF(ISBLANK($Q467),"", "-" &amp; $Q467) &amp; IF(ISBLANK($R467),"", "-" &amp; $R467) &amp; IF(ISBLANK($S467),"", "-" &amp; $S467),TravelTime,8,FALSE), VLOOKUP($S467 &amp; IF(ISBLANK($R467),"", "-" &amp; $R467) &amp; IF(ISBLANK($Q467),"", "-" &amp; $Q467) &amp; IF(ISBLANK($P467),"", "-" &amp; $P467) &amp; IF(ISBLANK($O467),"", "-" &amp; $O467) &amp; IF(ISBLANK($N467),"", "-" &amp; $N467),TravelTime,8,FALSE)) / 1440, ""))</f>
        <v/>
      </c>
      <c r="AA467" s="59"/>
      <c r="AB467" s="52" t="str">
        <f>IF(AND(LEN(J465)&lt;&gt;0,LEN(B465)&lt;&gt;0),J465,#REF!)</f>
        <v>GA05T 2757</v>
      </c>
      <c r="AC467" s="59"/>
      <c r="AD467" s="196"/>
      <c r="AE467" s="59"/>
      <c r="AF467" s="59"/>
      <c r="AG467" s="59"/>
      <c r="AH467" s="59"/>
      <c r="AI467" s="59"/>
      <c r="AJ467" s="59"/>
    </row>
    <row r="468" spans="1:36" ht="14.25" customHeight="1">
      <c r="A468" s="59"/>
      <c r="B468" s="59"/>
      <c r="C468" s="220"/>
      <c r="D468" s="62"/>
      <c r="E468" s="229"/>
      <c r="F468" s="229"/>
      <c r="G468" s="63"/>
      <c r="H468" s="63"/>
      <c r="I468" s="59"/>
      <c r="J468" s="59"/>
      <c r="K468" s="59"/>
      <c r="L468" s="71"/>
      <c r="M468" s="71"/>
      <c r="N468" s="55" t="s">
        <v>579</v>
      </c>
      <c r="O468" s="55"/>
      <c r="P468" s="55"/>
      <c r="Q468" s="55"/>
      <c r="R468" s="55"/>
      <c r="S468" s="55" t="s">
        <v>439</v>
      </c>
      <c r="T468" s="193" t="str">
        <f>_xlfn.IFNA(VLOOKUP(N468,Code2Loc,2,FALSE)
&amp; IF( OR( ISNA(O468), LEN(O468)=0), "",  "-" &amp; VLOOKUP(O468,Code2Loc,2,FALSE))
&amp; IF( OR( ISNA(P468), LEN(P468)=0), "",  "-" &amp; VLOOKUP(P468,Code2Loc,2,FALSE))
&amp; IF( OR( ISNA(Q468), LEN(Q468)=0), "",  "-" &amp; VLOOKUP(Q468,Code2Loc,2,FALSE))
&amp; IF( OR( ISNA(R468), LEN(R468)=0), "",  "-" &amp; VLOOKUP(R468,Code2Loc,2,FALSE))
&amp; IF( OR( ISNA(S468), LEN(S468)=0), "",  "-" &amp; VLOOKUP(S468,Code2Loc,2,FALSE)),"")</f>
        <v/>
      </c>
      <c r="U468" s="56">
        <v>0.63194444444444442</v>
      </c>
      <c r="V468" s="57"/>
      <c r="W468" s="57"/>
      <c r="X468" s="57"/>
      <c r="Y468" s="57"/>
      <c r="Z468" s="58" t="str">
        <f>IF(ISBLANK($U468), "", _xlfn.IFNA($U468 + _xlfn.IFNA( VLOOKUP($N468 &amp; IF(ISBLANK($O468),"", "-" &amp; $O468) &amp; IF(ISBLANK($P468),"", "-" &amp; $P468) &amp; IF(ISBLANK($Q468),"", "-" &amp; $Q468) &amp; IF(ISBLANK($R468),"", "-" &amp; $R468) &amp; IF(ISBLANK($S468),"", "-" &amp; $S468),TravelTime,8,FALSE), VLOOKUP($S468 &amp; IF(ISBLANK($R468),"", "-" &amp; $R468) &amp; IF(ISBLANK($Q468),"", "-" &amp; $Q468) &amp; IF(ISBLANK($P468),"", "-" &amp; $P468) &amp; IF(ISBLANK($O468),"", "-" &amp; $O468) &amp; IF(ISBLANK($N468),"", "-" &amp; $N468),TravelTime,8,FALSE)) / 1440, ""))</f>
        <v/>
      </c>
      <c r="AA468" s="59"/>
      <c r="AB468" s="52" t="str">
        <f>IF(AND(LEN(J465)&lt;&gt;0,LEN(B465)&lt;&gt;0),J465,#REF!)</f>
        <v>GA05T 2757</v>
      </c>
      <c r="AC468" s="59"/>
      <c r="AD468" s="196"/>
      <c r="AE468" s="59"/>
      <c r="AF468" s="59"/>
      <c r="AG468" s="59"/>
      <c r="AH468" s="59"/>
      <c r="AI468" s="59"/>
      <c r="AJ468" s="59"/>
    </row>
    <row r="469" spans="1:36" ht="14.25" customHeight="1">
      <c r="A469" s="51"/>
      <c r="B469" s="51"/>
      <c r="C469" s="219"/>
      <c r="D469" s="53"/>
      <c r="E469" s="228"/>
      <c r="F469" s="228"/>
      <c r="G469" s="52"/>
      <c r="H469" s="52"/>
      <c r="I469" s="52"/>
      <c r="J469" s="52"/>
      <c r="K469" s="52"/>
      <c r="L469" s="60"/>
      <c r="M469" s="60"/>
      <c r="N469" s="55" t="s">
        <v>439</v>
      </c>
      <c r="O469" s="55"/>
      <c r="P469" s="55"/>
      <c r="Q469" s="55"/>
      <c r="R469" s="55"/>
      <c r="S469" s="55" t="s">
        <v>579</v>
      </c>
      <c r="T469" s="193" t="str">
        <f>_xlfn.IFNA(VLOOKUP(N469,Code2Loc,2,FALSE)
&amp; IF( OR( ISNA(O469), LEN(O469)=0), "",  "-" &amp; VLOOKUP(O469,Code2Loc,2,FALSE))
&amp; IF( OR( ISNA(P469), LEN(P469)=0), "",  "-" &amp; VLOOKUP(P469,Code2Loc,2,FALSE))
&amp; IF( OR( ISNA(Q469), LEN(Q469)=0), "",  "-" &amp; VLOOKUP(Q469,Code2Loc,2,FALSE))
&amp; IF( OR( ISNA(R469), LEN(R469)=0), "",  "-" &amp; VLOOKUP(R469,Code2Loc,2,FALSE))
&amp; IF( OR( ISNA(S469), LEN(S469)=0), "",  "-" &amp; VLOOKUP(S469,Code2Loc,2,FALSE)),"")</f>
        <v/>
      </c>
      <c r="U469" s="56">
        <v>0.72222222222222221</v>
      </c>
      <c r="V469" s="57"/>
      <c r="W469" s="57"/>
      <c r="X469" s="57"/>
      <c r="Y469" s="57"/>
      <c r="Z469" s="58" t="str">
        <f>IF(ISBLANK($U469), "", _xlfn.IFNA($U469 + _xlfn.IFNA( VLOOKUP($N469 &amp; IF(ISBLANK($O469),"", "-" &amp; $O469) &amp; IF(ISBLANK($P469),"", "-" &amp; $P469) &amp; IF(ISBLANK($Q469),"", "-" &amp; $Q469) &amp; IF(ISBLANK($R469),"", "-" &amp; $R469) &amp; IF(ISBLANK($S469),"", "-" &amp; $S469),TravelTime,8,FALSE), VLOOKUP($S469 &amp; IF(ISBLANK($R469),"", "-" &amp; $R469) &amp; IF(ISBLANK($Q469),"", "-" &amp; $Q469) &amp; IF(ISBLANK($P469),"", "-" &amp; $P469) &amp; IF(ISBLANK($O469),"", "-" &amp; $O469) &amp; IF(ISBLANK($N469),"", "-" &amp; $N469),TravelTime,8,FALSE)) / 1440, ""))</f>
        <v/>
      </c>
      <c r="AA469" s="59"/>
      <c r="AB469" s="52" t="str">
        <f>IF(AND(LEN(J465)&lt;&gt;0,LEN(B465)&lt;&gt;0),J465,#REF!)</f>
        <v>GA05T 2757</v>
      </c>
      <c r="AC469" s="59"/>
      <c r="AD469" s="196"/>
      <c r="AE469" s="59"/>
      <c r="AF469" s="59"/>
      <c r="AG469" s="59"/>
      <c r="AH469" s="59"/>
      <c r="AI469" s="59"/>
      <c r="AJ469" s="59"/>
    </row>
    <row r="470" spans="1:36" ht="14.25" customHeight="1">
      <c r="A470" s="51"/>
      <c r="B470" s="51"/>
      <c r="C470" s="219"/>
      <c r="D470" s="53"/>
      <c r="E470" s="228"/>
      <c r="F470" s="228"/>
      <c r="G470" s="52"/>
      <c r="H470" s="52"/>
      <c r="I470" s="52"/>
      <c r="J470" s="52"/>
      <c r="K470" s="52"/>
      <c r="L470" s="60"/>
      <c r="M470" s="60"/>
      <c r="N470" s="55" t="s">
        <v>579</v>
      </c>
      <c r="O470" s="55"/>
      <c r="P470" s="55"/>
      <c r="Q470" s="55"/>
      <c r="R470" s="55"/>
      <c r="S470" s="55" t="s">
        <v>580</v>
      </c>
      <c r="T470" s="193" t="str">
        <f>_xlfn.IFNA(VLOOKUP(N470,Code2Loc,2,FALSE)
&amp; IF( OR( ISNA(O470), LEN(O470)=0), "",  "-" &amp; VLOOKUP(O470,Code2Loc,2,FALSE))
&amp; IF( OR( ISNA(P470), LEN(P470)=0), "",  "-" &amp; VLOOKUP(P470,Code2Loc,2,FALSE))
&amp; IF( OR( ISNA(Q470), LEN(Q470)=0), "",  "-" &amp; VLOOKUP(Q470,Code2Loc,2,FALSE))
&amp; IF( OR( ISNA(R470), LEN(R470)=0), "",  "-" &amp; VLOOKUP(R470,Code2Loc,2,FALSE))
&amp; IF( OR( ISNA(S470), LEN(S470)=0), "",  "-" &amp; VLOOKUP(S470,Code2Loc,2,FALSE)),"")</f>
        <v/>
      </c>
      <c r="U470" s="56">
        <v>0.80902777777777779</v>
      </c>
      <c r="V470" s="57"/>
      <c r="W470" s="57"/>
      <c r="X470" s="57"/>
      <c r="Y470" s="57"/>
      <c r="Z470" s="58" t="str">
        <f>IF(ISBLANK($U470), "", _xlfn.IFNA($U470 + _xlfn.IFNA( VLOOKUP($N470 &amp; IF(ISBLANK($O470),"", "-" &amp; $O470) &amp; IF(ISBLANK($P470),"", "-" &amp; $P470) &amp; IF(ISBLANK($Q470),"", "-" &amp; $Q470) &amp; IF(ISBLANK($R470),"", "-" &amp; $R470) &amp; IF(ISBLANK($S470),"", "-" &amp; $S470),TravelTime,8,FALSE), VLOOKUP($S470 &amp; IF(ISBLANK($R470),"", "-" &amp; $R470) &amp; IF(ISBLANK($Q470),"", "-" &amp; $Q470) &amp; IF(ISBLANK($P470),"", "-" &amp; $P470) &amp; IF(ISBLANK($O470),"", "-" &amp; $O470) &amp; IF(ISBLANK($N470),"", "-" &amp; $N470),TravelTime,8,FALSE)) / 1440, ""))</f>
        <v/>
      </c>
      <c r="AA470" s="59"/>
      <c r="AB470" s="52" t="str">
        <f>IF(AND(LEN(J465)&lt;&gt;0,LEN(B465)&lt;&gt;0),J465,#REF!)</f>
        <v>GA05T 2757</v>
      </c>
      <c r="AC470" s="59"/>
      <c r="AD470" s="196"/>
      <c r="AE470" s="59"/>
      <c r="AF470" s="59"/>
      <c r="AG470" s="59"/>
      <c r="AH470" s="59"/>
      <c r="AI470" s="59"/>
      <c r="AJ470" s="59"/>
    </row>
    <row r="471" spans="1:36" ht="14.25" customHeight="1">
      <c r="A471" s="51"/>
      <c r="B471" s="51" t="s">
        <v>340</v>
      </c>
      <c r="C471" s="218" t="s">
        <v>679</v>
      </c>
      <c r="D471" s="52" t="s">
        <v>28</v>
      </c>
      <c r="E471" s="228">
        <v>43791</v>
      </c>
      <c r="F471" s="228">
        <v>45617</v>
      </c>
      <c r="G471" s="52" t="s">
        <v>680</v>
      </c>
      <c r="H471" s="52" t="s">
        <v>681</v>
      </c>
      <c r="I471" s="52"/>
      <c r="J471" s="52" t="str">
        <f>IF(ISBLANK(B471),"",VLOOKUP(B471,Permits!$F$2:$O$127,10,FALSE))</f>
        <v>GA04T 5227</v>
      </c>
      <c r="K471" s="53" t="s">
        <v>16</v>
      </c>
      <c r="L471" s="60">
        <v>31</v>
      </c>
      <c r="M471" s="60">
        <v>12</v>
      </c>
      <c r="N471" s="55" t="s">
        <v>682</v>
      </c>
      <c r="O471" s="55"/>
      <c r="P471" s="55"/>
      <c r="Q471" s="55"/>
      <c r="R471" s="55"/>
      <c r="S471" s="55" t="s">
        <v>460</v>
      </c>
      <c r="T471" s="193" t="str">
        <f>_xlfn.IFNA(VLOOKUP(N471,Code2Loc,2,FALSE)
&amp; IF( OR( ISNA(O471), LEN(O471)=0), "",  "-" &amp; VLOOKUP(O471,Code2Loc,2,FALSE))
&amp; IF( OR( ISNA(P471), LEN(P471)=0), "",  "-" &amp; VLOOKUP(P471,Code2Loc,2,FALSE))
&amp; IF( OR( ISNA(Q471), LEN(Q471)=0), "",  "-" &amp; VLOOKUP(Q471,Code2Loc,2,FALSE))
&amp; IF( OR( ISNA(R471), LEN(R471)=0), "",  "-" &amp; VLOOKUP(R471,Code2Loc,2,FALSE))
&amp; IF( OR( ISNA(S471), LEN(S471)=0), "",  "-" &amp; VLOOKUP(S471,Code2Loc,2,FALSE)),"")</f>
        <v/>
      </c>
      <c r="U471" s="56">
        <v>0.28472222222222221</v>
      </c>
      <c r="V471" s="57"/>
      <c r="W471" s="57"/>
      <c r="X471" s="57"/>
      <c r="Y471" s="57"/>
      <c r="Z471" s="58" t="str">
        <f>IF(ISBLANK($U471), "", _xlfn.IFNA($U471 + _xlfn.IFNA( VLOOKUP($N471 &amp; IF(ISBLANK($O471),"", "-" &amp; $O471) &amp; IF(ISBLANK($P471),"", "-" &amp; $P471) &amp; IF(ISBLANK($Q471),"", "-" &amp; $Q471) &amp; IF(ISBLANK($R471),"", "-" &amp; $R471) &amp; IF(ISBLANK($S471),"", "-" &amp; $S471),TravelTime,8,FALSE), VLOOKUP($S471 &amp; IF(ISBLANK($R471),"", "-" &amp; $R471) &amp; IF(ISBLANK($Q471),"", "-" &amp; $Q471) &amp; IF(ISBLANK($P471),"", "-" &amp; $P471) &amp; IF(ISBLANK($O471),"", "-" &amp; $O471) &amp; IF(ISBLANK($N471),"", "-" &amp; $N471),TravelTime,8,FALSE)) / 1440, ""))</f>
        <v/>
      </c>
      <c r="AA471" s="59"/>
      <c r="AB471" s="52" t="str">
        <f>IF(AND(LEN(J471)&lt;&gt;0,LEN(B471)&lt;&gt;0),J471,AB237)</f>
        <v>GA04T 5227</v>
      </c>
      <c r="AC471" s="59"/>
      <c r="AD471" s="196"/>
      <c r="AE471" s="59"/>
      <c r="AF471" s="59"/>
      <c r="AG471" s="59"/>
      <c r="AH471" s="59"/>
      <c r="AI471" s="59"/>
      <c r="AJ471" s="59"/>
    </row>
    <row r="472" spans="1:36" ht="14.25" customHeight="1">
      <c r="A472" s="51"/>
      <c r="B472" s="51"/>
      <c r="C472" s="219"/>
      <c r="D472" s="53"/>
      <c r="E472" s="228"/>
      <c r="F472" s="228"/>
      <c r="G472" s="52"/>
      <c r="H472" s="52"/>
      <c r="I472" s="52"/>
      <c r="J472" s="52"/>
      <c r="K472" s="52"/>
      <c r="L472" s="60"/>
      <c r="M472" s="60"/>
      <c r="N472" s="55" t="s">
        <v>460</v>
      </c>
      <c r="O472" s="55"/>
      <c r="P472" s="55"/>
      <c r="Q472" s="55"/>
      <c r="R472" s="55"/>
      <c r="S472" s="55" t="s">
        <v>459</v>
      </c>
      <c r="T472" s="193" t="str">
        <f>_xlfn.IFNA(VLOOKUP(N472,Code2Loc,2,FALSE)
&amp; IF( OR( ISNA(O472), LEN(O472)=0), "",  "-" &amp; VLOOKUP(O472,Code2Loc,2,FALSE))
&amp; IF( OR( ISNA(P472), LEN(P472)=0), "",  "-" &amp; VLOOKUP(P472,Code2Loc,2,FALSE))
&amp; IF( OR( ISNA(Q472), LEN(Q472)=0), "",  "-" &amp; VLOOKUP(Q472,Code2Loc,2,FALSE))
&amp; IF( OR( ISNA(R472), LEN(R472)=0), "",  "-" &amp; VLOOKUP(R472,Code2Loc,2,FALSE))
&amp; IF( OR( ISNA(S472), LEN(S472)=0), "",  "-" &amp; VLOOKUP(S472,Code2Loc,2,FALSE)),"")</f>
        <v/>
      </c>
      <c r="U472" s="56">
        <v>0.32291666666666669</v>
      </c>
      <c r="V472" s="57"/>
      <c r="W472" s="57"/>
      <c r="X472" s="57"/>
      <c r="Y472" s="57"/>
      <c r="Z472" s="58" t="str">
        <f>IF(ISBLANK($U472), "", _xlfn.IFNA($U472 + _xlfn.IFNA( VLOOKUP($N472 &amp; IF(ISBLANK($O472),"", "-" &amp; $O472) &amp; IF(ISBLANK($P472),"", "-" &amp; $P472) &amp; IF(ISBLANK($Q472),"", "-" &amp; $Q472) &amp; IF(ISBLANK($R472),"", "-" &amp; $R472) &amp; IF(ISBLANK($S472),"", "-" &amp; $S472),TravelTime,8,FALSE), VLOOKUP($S472 &amp; IF(ISBLANK($R472),"", "-" &amp; $R472) &amp; IF(ISBLANK($Q472),"", "-" &amp; $Q472) &amp; IF(ISBLANK($P472),"", "-" &amp; $P472) &amp; IF(ISBLANK($O472),"", "-" &amp; $O472) &amp; IF(ISBLANK($N472),"", "-" &amp; $N472),TravelTime,8,FALSE)) / 1440, ""))</f>
        <v/>
      </c>
      <c r="AA472" s="59"/>
      <c r="AB472" s="52" t="str">
        <f>IF(AND(LEN(J471)&lt;&gt;0,LEN(B471)&lt;&gt;0),J471,AB238)</f>
        <v>GA04T 5227</v>
      </c>
      <c r="AC472" s="59"/>
      <c r="AD472" s="196"/>
      <c r="AE472" s="59"/>
      <c r="AF472" s="59"/>
      <c r="AG472" s="59"/>
      <c r="AH472" s="59"/>
      <c r="AI472" s="59"/>
      <c r="AJ472" s="59"/>
    </row>
    <row r="473" spans="1:36" ht="14.25" customHeight="1">
      <c r="A473" s="51"/>
      <c r="B473" s="51"/>
      <c r="C473" s="219"/>
      <c r="D473" s="53"/>
      <c r="E473" s="228"/>
      <c r="F473" s="228"/>
      <c r="G473" s="52"/>
      <c r="H473" s="52"/>
      <c r="I473" s="52"/>
      <c r="J473" s="52"/>
      <c r="K473" s="52"/>
      <c r="L473" s="60"/>
      <c r="M473" s="60"/>
      <c r="N473" s="55" t="s">
        <v>459</v>
      </c>
      <c r="O473" s="55"/>
      <c r="P473" s="55"/>
      <c r="Q473" s="55"/>
      <c r="R473" s="55"/>
      <c r="S473" s="55" t="s">
        <v>460</v>
      </c>
      <c r="T473" s="193" t="str">
        <f>_xlfn.IFNA(VLOOKUP(N473,Code2Loc,2,FALSE)
&amp; IF( OR( ISNA(O473), LEN(O473)=0), "",  "-" &amp; VLOOKUP(O473,Code2Loc,2,FALSE))
&amp; IF( OR( ISNA(P473), LEN(P473)=0), "",  "-" &amp; VLOOKUP(P473,Code2Loc,2,FALSE))
&amp; IF( OR( ISNA(Q473), LEN(Q473)=0), "",  "-" &amp; VLOOKUP(Q473,Code2Loc,2,FALSE))
&amp; IF( OR( ISNA(R473), LEN(R473)=0), "",  "-" &amp; VLOOKUP(R473,Code2Loc,2,FALSE))
&amp; IF( OR( ISNA(S473), LEN(S473)=0), "",  "-" &amp; VLOOKUP(S473,Code2Loc,2,FALSE)),"")</f>
        <v/>
      </c>
      <c r="U473" s="56">
        <v>0.41319444444444442</v>
      </c>
      <c r="V473" s="57"/>
      <c r="W473" s="57"/>
      <c r="X473" s="57"/>
      <c r="Y473" s="57"/>
      <c r="Z473" s="58" t="str">
        <f>IF(ISBLANK($U473), "", _xlfn.IFNA($U473 + _xlfn.IFNA( VLOOKUP($N473 &amp; IF(ISBLANK($O473),"", "-" &amp; $O473) &amp; IF(ISBLANK($P473),"", "-" &amp; $P473) &amp; IF(ISBLANK($Q473),"", "-" &amp; $Q473) &amp; IF(ISBLANK($R473),"", "-" &amp; $R473) &amp; IF(ISBLANK($S473),"", "-" &amp; $S473),TravelTime,8,FALSE), VLOOKUP($S473 &amp; IF(ISBLANK($R473),"", "-" &amp; $R473) &amp; IF(ISBLANK($Q473),"", "-" &amp; $Q473) &amp; IF(ISBLANK($P473),"", "-" &amp; $P473) &amp; IF(ISBLANK($O473),"", "-" &amp; $O473) &amp; IF(ISBLANK($N473),"", "-" &amp; $N473),TravelTime,8,FALSE)) / 1440, ""))</f>
        <v/>
      </c>
      <c r="AA473" s="59"/>
      <c r="AB473" s="52" t="str">
        <f>IF(AND(LEN(J471)&lt;&gt;0,LEN(B471)&lt;&gt;0),J471,AB239)</f>
        <v>GA04T 5227</v>
      </c>
      <c r="AC473" s="59"/>
      <c r="AD473" s="196"/>
      <c r="AE473" s="59"/>
      <c r="AF473" s="59"/>
      <c r="AG473" s="59"/>
      <c r="AH473" s="59"/>
      <c r="AI473" s="59"/>
      <c r="AJ473" s="59"/>
    </row>
    <row r="474" spans="1:36" ht="14.25" customHeight="1">
      <c r="A474" s="51"/>
      <c r="B474" s="51"/>
      <c r="C474" s="219"/>
      <c r="D474" s="53"/>
      <c r="E474" s="228"/>
      <c r="F474" s="228"/>
      <c r="G474" s="52"/>
      <c r="H474" s="52"/>
      <c r="I474" s="52"/>
      <c r="J474" s="52"/>
      <c r="K474" s="52"/>
      <c r="L474" s="60"/>
      <c r="M474" s="60"/>
      <c r="N474" s="55" t="s">
        <v>460</v>
      </c>
      <c r="O474" s="55"/>
      <c r="P474" s="55"/>
      <c r="Q474" s="55"/>
      <c r="R474" s="55"/>
      <c r="S474" s="55" t="s">
        <v>459</v>
      </c>
      <c r="T474" s="193" t="str">
        <f>_xlfn.IFNA(VLOOKUP(N474,Code2Loc,2,FALSE)
&amp; IF( OR( ISNA(O474), LEN(O474)=0), "",  "-" &amp; VLOOKUP(O474,Code2Loc,2,FALSE))
&amp; IF( OR( ISNA(P474), LEN(P474)=0), "",  "-" &amp; VLOOKUP(P474,Code2Loc,2,FALSE))
&amp; IF( OR( ISNA(Q474), LEN(Q474)=0), "",  "-" &amp; VLOOKUP(Q474,Code2Loc,2,FALSE))
&amp; IF( OR( ISNA(R474), LEN(R474)=0), "",  "-" &amp; VLOOKUP(R474,Code2Loc,2,FALSE))
&amp; IF( OR( ISNA(S474), LEN(S474)=0), "",  "-" &amp; VLOOKUP(S474,Code2Loc,2,FALSE)),"")</f>
        <v/>
      </c>
      <c r="U474" s="56">
        <v>0.52083333333333337</v>
      </c>
      <c r="V474" s="57"/>
      <c r="W474" s="57"/>
      <c r="X474" s="57"/>
      <c r="Y474" s="57"/>
      <c r="Z474" s="58" t="str">
        <f>IF(ISBLANK($U474), "", _xlfn.IFNA($U474 + _xlfn.IFNA( VLOOKUP($N474 &amp; IF(ISBLANK($O474),"", "-" &amp; $O474) &amp; IF(ISBLANK($P474),"", "-" &amp; $P474) &amp; IF(ISBLANK($Q474),"", "-" &amp; $Q474) &amp; IF(ISBLANK($R474),"", "-" &amp; $R474) &amp; IF(ISBLANK($S474),"", "-" &amp; $S474),TravelTime,8,FALSE), VLOOKUP($S474 &amp; IF(ISBLANK($R474),"", "-" &amp; $R474) &amp; IF(ISBLANK($Q474),"", "-" &amp; $Q474) &amp; IF(ISBLANK($P474),"", "-" &amp; $P474) &amp; IF(ISBLANK($O474),"", "-" &amp; $O474) &amp; IF(ISBLANK($N474),"", "-" &amp; $N474),TravelTime,8,FALSE)) / 1440, ""))</f>
        <v/>
      </c>
      <c r="AA474" s="59"/>
      <c r="AB474" s="52" t="str">
        <f>IF(AND(LEN(J471)&lt;&gt;0,LEN(B471)&lt;&gt;0),J471,AB240)</f>
        <v>GA04T 5227</v>
      </c>
      <c r="AC474" s="59"/>
      <c r="AD474" s="196"/>
      <c r="AE474" s="59"/>
      <c r="AF474" s="59"/>
      <c r="AG474" s="59"/>
      <c r="AH474" s="59"/>
      <c r="AI474" s="59"/>
      <c r="AJ474" s="59"/>
    </row>
    <row r="475" spans="1:36" ht="14.25" customHeight="1">
      <c r="A475" s="51"/>
      <c r="B475" s="51"/>
      <c r="C475" s="219"/>
      <c r="D475" s="53"/>
      <c r="E475" s="228"/>
      <c r="F475" s="228"/>
      <c r="G475" s="52"/>
      <c r="H475" s="52"/>
      <c r="I475" s="52"/>
      <c r="J475" s="52"/>
      <c r="K475" s="52"/>
      <c r="L475" s="60"/>
      <c r="M475" s="60"/>
      <c r="N475" s="55" t="s">
        <v>459</v>
      </c>
      <c r="O475" s="55"/>
      <c r="P475" s="55"/>
      <c r="Q475" s="55"/>
      <c r="R475" s="55"/>
      <c r="S475" s="55" t="s">
        <v>682</v>
      </c>
      <c r="T475" s="193" t="str">
        <f>_xlfn.IFNA(VLOOKUP(N475,Code2Loc,2,FALSE)
&amp; IF( OR( ISNA(O475), LEN(O475)=0), "",  "-" &amp; VLOOKUP(O475,Code2Loc,2,FALSE))
&amp; IF( OR( ISNA(P475), LEN(P475)=0), "",  "-" &amp; VLOOKUP(P475,Code2Loc,2,FALSE))
&amp; IF( OR( ISNA(Q475), LEN(Q475)=0), "",  "-" &amp; VLOOKUP(Q475,Code2Loc,2,FALSE))
&amp; IF( OR( ISNA(R475), LEN(R475)=0), "",  "-" &amp; VLOOKUP(R475,Code2Loc,2,FALSE))
&amp; IF( OR( ISNA(S475), LEN(S475)=0), "",  "-" &amp; VLOOKUP(S475,Code2Loc,2,FALSE)),"")</f>
        <v/>
      </c>
      <c r="U475" s="56">
        <v>0.65277777777777779</v>
      </c>
      <c r="V475" s="57"/>
      <c r="W475" s="57"/>
      <c r="X475" s="57"/>
      <c r="Y475" s="57"/>
      <c r="Z475" s="58" t="str">
        <f>IF(ISBLANK($U475), "", _xlfn.IFNA($U475 + _xlfn.IFNA( VLOOKUP($N475 &amp; IF(ISBLANK($O475),"", "-" &amp; $O475) &amp; IF(ISBLANK($P475),"", "-" &amp; $P475) &amp; IF(ISBLANK($Q475),"", "-" &amp; $Q475) &amp; IF(ISBLANK($R475),"", "-" &amp; $R475) &amp; IF(ISBLANK($S475),"", "-" &amp; $S475),TravelTime,8,FALSE), VLOOKUP($S475 &amp; IF(ISBLANK($R475),"", "-" &amp; $R475) &amp; IF(ISBLANK($Q475),"", "-" &amp; $Q475) &amp; IF(ISBLANK($P475),"", "-" &amp; $P475) &amp; IF(ISBLANK($O475),"", "-" &amp; $O475) &amp; IF(ISBLANK($N475),"", "-" &amp; $N475),TravelTime,8,FALSE)) / 1440, ""))</f>
        <v/>
      </c>
      <c r="AA475" s="59"/>
      <c r="AB475" s="52" t="str">
        <f>IF(AND(LEN(J471)&lt;&gt;0,LEN(B471)&lt;&gt;0),J471,AB241)</f>
        <v>GA04T 5227</v>
      </c>
      <c r="AC475" s="59"/>
      <c r="AD475" s="196"/>
      <c r="AE475" s="59"/>
      <c r="AF475" s="59"/>
      <c r="AG475" s="59"/>
      <c r="AH475" s="59"/>
      <c r="AI475" s="59"/>
      <c r="AJ475" s="59"/>
    </row>
    <row r="476" spans="1:36" ht="14.25" customHeight="1">
      <c r="A476" s="51"/>
      <c r="B476" s="51" t="s">
        <v>145</v>
      </c>
      <c r="C476" s="218" t="s">
        <v>683</v>
      </c>
      <c r="D476" s="52" t="s">
        <v>28</v>
      </c>
      <c r="E476" s="228">
        <v>43188</v>
      </c>
      <c r="F476" s="228">
        <v>45013</v>
      </c>
      <c r="G476" s="52" t="s">
        <v>684</v>
      </c>
      <c r="H476" s="52" t="s">
        <v>685</v>
      </c>
      <c r="I476" s="52"/>
      <c r="J476" s="52" t="str">
        <f>IF(ISBLANK(B476),"",VLOOKUP(B476,Permits!$F$2:$O$127,10,FALSE))</f>
        <v>GA04T 4838</v>
      </c>
      <c r="K476" s="53" t="s">
        <v>16</v>
      </c>
      <c r="L476" s="60">
        <v>32</v>
      </c>
      <c r="M476" s="60">
        <v>12</v>
      </c>
      <c r="N476" s="55" t="s">
        <v>670</v>
      </c>
      <c r="O476" s="55"/>
      <c r="P476" s="55"/>
      <c r="Q476" s="55"/>
      <c r="R476" s="55"/>
      <c r="S476" s="55" t="s">
        <v>439</v>
      </c>
      <c r="T476" s="193" t="str">
        <f>_xlfn.IFNA(VLOOKUP(N476,Code2Loc,2,FALSE)
&amp; IF( OR( ISNA(O476), LEN(O476)=0), "",  "-" &amp; VLOOKUP(O476,Code2Loc,2,FALSE))
&amp; IF( OR( ISNA(P476), LEN(P476)=0), "",  "-" &amp; VLOOKUP(P476,Code2Loc,2,FALSE))
&amp; IF( OR( ISNA(Q476), LEN(Q476)=0), "",  "-" &amp; VLOOKUP(Q476,Code2Loc,2,FALSE))
&amp; IF( OR( ISNA(R476), LEN(R476)=0), "",  "-" &amp; VLOOKUP(R476,Code2Loc,2,FALSE))
&amp; IF( OR( ISNA(S476), LEN(S476)=0), "",  "-" &amp; VLOOKUP(S476,Code2Loc,2,FALSE)),"")</f>
        <v/>
      </c>
      <c r="U476" s="56">
        <v>0.27083333333333331</v>
      </c>
      <c r="V476" s="57"/>
      <c r="W476" s="57"/>
      <c r="X476" s="57"/>
      <c r="Y476" s="57"/>
      <c r="Z476" s="58" t="str">
        <f>IF(ISBLANK($U476), "", _xlfn.IFNA($U476 + _xlfn.IFNA( VLOOKUP($N476 &amp; IF(ISBLANK($O476),"", "-" &amp; $O476) &amp; IF(ISBLANK($P476),"", "-" &amp; $P476) &amp; IF(ISBLANK($Q476),"", "-" &amp; $Q476) &amp; IF(ISBLANK($R476),"", "-" &amp; $R476) &amp; IF(ISBLANK($S476),"", "-" &amp; $S476),TravelTime,8,FALSE), VLOOKUP($S476 &amp; IF(ISBLANK($R476),"", "-" &amp; $R476) &amp; IF(ISBLANK($Q476),"", "-" &amp; $Q476) &amp; IF(ISBLANK($P476),"", "-" &amp; $P476) &amp; IF(ISBLANK($O476),"", "-" &amp; $O476) &amp; IF(ISBLANK($N476),"", "-" &amp; $N476),TravelTime,8,FALSE)) / 1440, ""))</f>
        <v/>
      </c>
      <c r="AA476" s="59"/>
      <c r="AB476" s="52" t="str">
        <f>IF(AND(LEN(J476)&lt;&gt;0,LEN(B476)&lt;&gt;0),J476,#REF!)</f>
        <v>GA04T 4838</v>
      </c>
      <c r="AC476" s="59"/>
      <c r="AD476" s="196"/>
      <c r="AE476" s="59"/>
      <c r="AF476" s="59"/>
      <c r="AG476" s="59"/>
      <c r="AH476" s="59"/>
      <c r="AI476" s="59"/>
      <c r="AJ476" s="59"/>
    </row>
    <row r="477" spans="1:36" ht="14.25" customHeight="1">
      <c r="A477" s="51"/>
      <c r="B477" s="51"/>
      <c r="C477" s="219"/>
      <c r="D477" s="53"/>
      <c r="E477" s="228"/>
      <c r="F477" s="228"/>
      <c r="G477" s="52"/>
      <c r="H477" s="52"/>
      <c r="I477" s="52"/>
      <c r="J477" s="52"/>
      <c r="K477" s="52"/>
      <c r="L477" s="60"/>
      <c r="M477" s="60"/>
      <c r="N477" s="55" t="s">
        <v>439</v>
      </c>
      <c r="O477" s="55"/>
      <c r="P477" s="55"/>
      <c r="Q477" s="55"/>
      <c r="R477" s="55"/>
      <c r="S477" s="55" t="s">
        <v>446</v>
      </c>
      <c r="T477" s="193" t="str">
        <f>_xlfn.IFNA(VLOOKUP(N477,Code2Loc,2,FALSE)
&amp; IF( OR( ISNA(O477), LEN(O477)=0), "",  "-" &amp; VLOOKUP(O477,Code2Loc,2,FALSE))
&amp; IF( OR( ISNA(P477), LEN(P477)=0), "",  "-" &amp; VLOOKUP(P477,Code2Loc,2,FALSE))
&amp; IF( OR( ISNA(Q477), LEN(Q477)=0), "",  "-" &amp; VLOOKUP(Q477,Code2Loc,2,FALSE))
&amp; IF( OR( ISNA(R477), LEN(R477)=0), "",  "-" &amp; VLOOKUP(R477,Code2Loc,2,FALSE))
&amp; IF( OR( ISNA(S477), LEN(S477)=0), "",  "-" &amp; VLOOKUP(S477,Code2Loc,2,FALSE)),"")</f>
        <v/>
      </c>
      <c r="U477" s="56">
        <v>0.2986111111111111</v>
      </c>
      <c r="V477" s="57"/>
      <c r="W477" s="57"/>
      <c r="X477" s="57"/>
      <c r="Y477" s="57"/>
      <c r="Z477" s="58" t="str">
        <f>IF(ISBLANK($U477), "", _xlfn.IFNA($U477 + _xlfn.IFNA( VLOOKUP($N477 &amp; IF(ISBLANK($O477),"", "-" &amp; $O477) &amp; IF(ISBLANK($P477),"", "-" &amp; $P477) &amp; IF(ISBLANK($Q477),"", "-" &amp; $Q477) &amp; IF(ISBLANK($R477),"", "-" &amp; $R477) &amp; IF(ISBLANK($S477),"", "-" &amp; $S477),TravelTime,8,FALSE), VLOOKUP($S477 &amp; IF(ISBLANK($R477),"", "-" &amp; $R477) &amp; IF(ISBLANK($Q477),"", "-" &amp; $Q477) &amp; IF(ISBLANK($P477),"", "-" &amp; $P477) &amp; IF(ISBLANK($O477),"", "-" &amp; $O477) &amp; IF(ISBLANK($N477),"", "-" &amp; $N477),TravelTime,8,FALSE)) / 1440, ""))</f>
        <v/>
      </c>
      <c r="AA477" s="59"/>
      <c r="AB477" s="52" t="str">
        <f t="shared" ref="AB477:AB488" si="49">IF(AND(LEN(J477)&lt;&gt;0,LEN(B477)&lt;&gt;0),J477,AB476)</f>
        <v>GA04T 4838</v>
      </c>
      <c r="AC477" s="59"/>
      <c r="AD477" s="196"/>
      <c r="AE477" s="59"/>
      <c r="AF477" s="59"/>
      <c r="AG477" s="59"/>
      <c r="AH477" s="59"/>
      <c r="AI477" s="59"/>
      <c r="AJ477" s="59"/>
    </row>
    <row r="478" spans="1:36" ht="14.25" customHeight="1">
      <c r="A478" s="51"/>
      <c r="B478" s="51"/>
      <c r="C478" s="219"/>
      <c r="D478" s="53"/>
      <c r="E478" s="228"/>
      <c r="F478" s="228"/>
      <c r="G478" s="52"/>
      <c r="H478" s="52"/>
      <c r="I478" s="52"/>
      <c r="J478" s="52"/>
      <c r="K478" s="52"/>
      <c r="L478" s="60"/>
      <c r="M478" s="60"/>
      <c r="N478" s="55" t="s">
        <v>446</v>
      </c>
      <c r="O478" s="55"/>
      <c r="P478" s="55"/>
      <c r="Q478" s="55"/>
      <c r="R478" s="55"/>
      <c r="S478" s="55" t="s">
        <v>476</v>
      </c>
      <c r="T478" s="193" t="str">
        <f>_xlfn.IFNA(VLOOKUP(N478,Code2Loc,2,FALSE)
&amp; IF( OR( ISNA(O478), LEN(O478)=0), "",  "-" &amp; VLOOKUP(O478,Code2Loc,2,FALSE))
&amp; IF( OR( ISNA(P478), LEN(P478)=0), "",  "-" &amp; VLOOKUP(P478,Code2Loc,2,FALSE))
&amp; IF( OR( ISNA(Q478), LEN(Q478)=0), "",  "-" &amp; VLOOKUP(Q478,Code2Loc,2,FALSE))
&amp; IF( OR( ISNA(R478), LEN(R478)=0), "",  "-" &amp; VLOOKUP(R478,Code2Loc,2,FALSE))
&amp; IF( OR( ISNA(S478), LEN(S478)=0), "",  "-" &amp; VLOOKUP(S478,Code2Loc,2,FALSE)),"")</f>
        <v/>
      </c>
      <c r="U478" s="56">
        <v>0.34375</v>
      </c>
      <c r="V478" s="57"/>
      <c r="W478" s="57"/>
      <c r="X478" s="57"/>
      <c r="Y478" s="57"/>
      <c r="Z478" s="58" t="str">
        <f>IF(ISBLANK($U478), "", _xlfn.IFNA($U478 + _xlfn.IFNA( VLOOKUP($N478 &amp; IF(ISBLANK($O478),"", "-" &amp; $O478) &amp; IF(ISBLANK($P478),"", "-" &amp; $P478) &amp; IF(ISBLANK($Q478),"", "-" &amp; $Q478) &amp; IF(ISBLANK($R478),"", "-" &amp; $R478) &amp; IF(ISBLANK($S478),"", "-" &amp; $S478),TravelTime,8,FALSE), VLOOKUP($S478 &amp; IF(ISBLANK($R478),"", "-" &amp; $R478) &amp; IF(ISBLANK($Q478),"", "-" &amp; $Q478) &amp; IF(ISBLANK($P478),"", "-" &amp; $P478) &amp; IF(ISBLANK($O478),"", "-" &amp; $O478) &amp; IF(ISBLANK($N478),"", "-" &amp; $N478),TravelTime,8,FALSE)) / 1440, ""))</f>
        <v/>
      </c>
      <c r="AA478" s="59"/>
      <c r="AB478" s="52" t="str">
        <f t="shared" si="49"/>
        <v>GA04T 4838</v>
      </c>
      <c r="AC478" s="59"/>
      <c r="AD478" s="196"/>
      <c r="AE478" s="59"/>
      <c r="AF478" s="59"/>
      <c r="AG478" s="59"/>
      <c r="AH478" s="59"/>
      <c r="AI478" s="59"/>
      <c r="AJ478" s="59"/>
    </row>
    <row r="479" spans="1:36" ht="14.25" customHeight="1">
      <c r="A479" s="51"/>
      <c r="B479" s="51"/>
      <c r="C479" s="219"/>
      <c r="D479" s="53"/>
      <c r="E479" s="228"/>
      <c r="F479" s="228"/>
      <c r="G479" s="52"/>
      <c r="H479" s="52"/>
      <c r="I479" s="52"/>
      <c r="J479" s="52"/>
      <c r="K479" s="52"/>
      <c r="L479" s="60"/>
      <c r="M479" s="60"/>
      <c r="N479" s="55" t="s">
        <v>476</v>
      </c>
      <c r="O479" s="55"/>
      <c r="P479" s="55"/>
      <c r="Q479" s="55"/>
      <c r="R479" s="55"/>
      <c r="S479" s="55" t="s">
        <v>446</v>
      </c>
      <c r="T479" s="193" t="str">
        <f>_xlfn.IFNA(VLOOKUP(N479,Code2Loc,2,FALSE)
&amp; IF( OR( ISNA(O479), LEN(O479)=0), "",  "-" &amp; VLOOKUP(O479,Code2Loc,2,FALSE))
&amp; IF( OR( ISNA(P479), LEN(P479)=0), "",  "-" &amp; VLOOKUP(P479,Code2Loc,2,FALSE))
&amp; IF( OR( ISNA(Q479), LEN(Q479)=0), "",  "-" &amp; VLOOKUP(Q479,Code2Loc,2,FALSE))
&amp; IF( OR( ISNA(R479), LEN(R479)=0), "",  "-" &amp; VLOOKUP(R479,Code2Loc,2,FALSE))
&amp; IF( OR( ISNA(S479), LEN(S479)=0), "",  "-" &amp; VLOOKUP(S479,Code2Loc,2,FALSE)),"")</f>
        <v/>
      </c>
      <c r="U479" s="56">
        <v>0.41666666666666669</v>
      </c>
      <c r="V479" s="57"/>
      <c r="W479" s="57"/>
      <c r="X479" s="57"/>
      <c r="Y479" s="57"/>
      <c r="Z479" s="58" t="str">
        <f>IF(ISBLANK($U479), "", _xlfn.IFNA($U479 + _xlfn.IFNA( VLOOKUP($N479 &amp; IF(ISBLANK($O479),"", "-" &amp; $O479) &amp; IF(ISBLANK($P479),"", "-" &amp; $P479) &amp; IF(ISBLANK($Q479),"", "-" &amp; $Q479) &amp; IF(ISBLANK($R479),"", "-" &amp; $R479) &amp; IF(ISBLANK($S479),"", "-" &amp; $S479),TravelTime,8,FALSE), VLOOKUP($S479 &amp; IF(ISBLANK($R479),"", "-" &amp; $R479) &amp; IF(ISBLANK($Q479),"", "-" &amp; $Q479) &amp; IF(ISBLANK($P479),"", "-" &amp; $P479) &amp; IF(ISBLANK($O479),"", "-" &amp; $O479) &amp; IF(ISBLANK($N479),"", "-" &amp; $N479),TravelTime,8,FALSE)) / 1440, ""))</f>
        <v/>
      </c>
      <c r="AA479" s="59"/>
      <c r="AB479" s="52" t="str">
        <f t="shared" si="49"/>
        <v>GA04T 4838</v>
      </c>
      <c r="AC479" s="59"/>
      <c r="AD479" s="196"/>
      <c r="AE479" s="59"/>
      <c r="AF479" s="59"/>
      <c r="AG479" s="59"/>
      <c r="AH479" s="59"/>
      <c r="AI479" s="59"/>
      <c r="AJ479" s="59"/>
    </row>
    <row r="480" spans="1:36" ht="14.25" customHeight="1">
      <c r="A480" s="51"/>
      <c r="B480" s="51"/>
      <c r="C480" s="219"/>
      <c r="D480" s="53"/>
      <c r="E480" s="228"/>
      <c r="F480" s="228"/>
      <c r="G480" s="52"/>
      <c r="H480" s="52"/>
      <c r="I480" s="52"/>
      <c r="J480" s="52"/>
      <c r="K480" s="52"/>
      <c r="L480" s="60"/>
      <c r="M480" s="60"/>
      <c r="N480" s="55" t="s">
        <v>446</v>
      </c>
      <c r="O480" s="55"/>
      <c r="P480" s="55"/>
      <c r="Q480" s="55"/>
      <c r="R480" s="55"/>
      <c r="S480" s="55" t="s">
        <v>439</v>
      </c>
      <c r="T480" s="193" t="str">
        <f>_xlfn.IFNA(VLOOKUP(N480,Code2Loc,2,FALSE)
&amp; IF( OR( ISNA(O480), LEN(O480)=0), "",  "-" &amp; VLOOKUP(O480,Code2Loc,2,FALSE))
&amp; IF( OR( ISNA(P480), LEN(P480)=0), "",  "-" &amp; VLOOKUP(P480,Code2Loc,2,FALSE))
&amp; IF( OR( ISNA(Q480), LEN(Q480)=0), "",  "-" &amp; VLOOKUP(Q480,Code2Loc,2,FALSE))
&amp; IF( OR( ISNA(R480), LEN(R480)=0), "",  "-" &amp; VLOOKUP(R480,Code2Loc,2,FALSE))
&amp; IF( OR( ISNA(S480), LEN(S480)=0), "",  "-" &amp; VLOOKUP(S480,Code2Loc,2,FALSE)),"")</f>
        <v/>
      </c>
      <c r="U480" s="56">
        <v>0.4861111111111111</v>
      </c>
      <c r="V480" s="57"/>
      <c r="W480" s="57"/>
      <c r="X480" s="57"/>
      <c r="Y480" s="57"/>
      <c r="Z480" s="58" t="str">
        <f>IF(ISBLANK($U480), "", _xlfn.IFNA($U480 + _xlfn.IFNA( VLOOKUP($N480 &amp; IF(ISBLANK($O480),"", "-" &amp; $O480) &amp; IF(ISBLANK($P480),"", "-" &amp; $P480) &amp; IF(ISBLANK($Q480),"", "-" &amp; $Q480) &amp; IF(ISBLANK($R480),"", "-" &amp; $R480) &amp; IF(ISBLANK($S480),"", "-" &amp; $S480),TravelTime,8,FALSE), VLOOKUP($S480 &amp; IF(ISBLANK($R480),"", "-" &amp; $R480) &amp; IF(ISBLANK($Q480),"", "-" &amp; $Q480) &amp; IF(ISBLANK($P480),"", "-" &amp; $P480) &amp; IF(ISBLANK($O480),"", "-" &amp; $O480) &amp; IF(ISBLANK($N480),"", "-" &amp; $N480),TravelTime,8,FALSE)) / 1440, ""))</f>
        <v/>
      </c>
      <c r="AA480" s="59"/>
      <c r="AB480" s="52" t="str">
        <f t="shared" si="49"/>
        <v>GA04T 4838</v>
      </c>
      <c r="AC480" s="59"/>
      <c r="AD480" s="196"/>
      <c r="AE480" s="59"/>
      <c r="AF480" s="59"/>
      <c r="AG480" s="59"/>
      <c r="AH480" s="59"/>
      <c r="AI480" s="59"/>
      <c r="AJ480" s="59"/>
    </row>
    <row r="481" spans="1:36" ht="14.25" customHeight="1">
      <c r="A481" s="51"/>
      <c r="B481" s="51"/>
      <c r="C481" s="219"/>
      <c r="D481" s="53"/>
      <c r="E481" s="228"/>
      <c r="F481" s="228"/>
      <c r="G481" s="52"/>
      <c r="H481" s="52"/>
      <c r="I481" s="52"/>
      <c r="J481" s="52"/>
      <c r="K481" s="52"/>
      <c r="L481" s="60"/>
      <c r="M481" s="60"/>
      <c r="N481" s="55" t="s">
        <v>439</v>
      </c>
      <c r="O481" s="55"/>
      <c r="P481" s="55"/>
      <c r="Q481" s="55"/>
      <c r="R481" s="55"/>
      <c r="S481" s="55" t="s">
        <v>670</v>
      </c>
      <c r="T481" s="193" t="str">
        <f>_xlfn.IFNA(VLOOKUP(N481,Code2Loc,2,FALSE)
&amp; IF( OR( ISNA(O481), LEN(O481)=0), "",  "-" &amp; VLOOKUP(O481,Code2Loc,2,FALSE))
&amp; IF( OR( ISNA(P481), LEN(P481)=0), "",  "-" &amp; VLOOKUP(P481,Code2Loc,2,FALSE))
&amp; IF( OR( ISNA(Q481), LEN(Q481)=0), "",  "-" &amp; VLOOKUP(Q481,Code2Loc,2,FALSE))
&amp; IF( OR( ISNA(R481), LEN(R481)=0), "",  "-" &amp; VLOOKUP(R481,Code2Loc,2,FALSE))
&amp; IF( OR( ISNA(S481), LEN(S481)=0), "",  "-" &amp; VLOOKUP(S481,Code2Loc,2,FALSE)),"")</f>
        <v/>
      </c>
      <c r="U481" s="56">
        <v>0.52777777777777779</v>
      </c>
      <c r="V481" s="57"/>
      <c r="W481" s="57"/>
      <c r="X481" s="57"/>
      <c r="Y481" s="57"/>
      <c r="Z481" s="58" t="str">
        <f>IF(ISBLANK($U481), "", _xlfn.IFNA($U481 + _xlfn.IFNA( VLOOKUP($N481 &amp; IF(ISBLANK($O481),"", "-" &amp; $O481) &amp; IF(ISBLANK($P481),"", "-" &amp; $P481) &amp; IF(ISBLANK($Q481),"", "-" &amp; $Q481) &amp; IF(ISBLANK($R481),"", "-" &amp; $R481) &amp; IF(ISBLANK($S481),"", "-" &amp; $S481),TravelTime,8,FALSE), VLOOKUP($S481 &amp; IF(ISBLANK($R481),"", "-" &amp; $R481) &amp; IF(ISBLANK($Q481),"", "-" &amp; $Q481) &amp; IF(ISBLANK($P481),"", "-" &amp; $P481) &amp; IF(ISBLANK($O481),"", "-" &amp; $O481) &amp; IF(ISBLANK($N481),"", "-" &amp; $N481),TravelTime,8,FALSE)) / 1440, ""))</f>
        <v/>
      </c>
      <c r="AA481" s="59"/>
      <c r="AB481" s="52" t="str">
        <f t="shared" si="49"/>
        <v>GA04T 4838</v>
      </c>
      <c r="AC481" s="59"/>
      <c r="AD481" s="196"/>
      <c r="AE481" s="59"/>
      <c r="AF481" s="59"/>
      <c r="AG481" s="59"/>
      <c r="AH481" s="59"/>
      <c r="AI481" s="59"/>
      <c r="AJ481" s="59"/>
    </row>
    <row r="482" spans="1:36" ht="14.25" customHeight="1">
      <c r="A482" s="51"/>
      <c r="B482" s="51"/>
      <c r="C482" s="219"/>
      <c r="D482" s="53"/>
      <c r="E482" s="228"/>
      <c r="F482" s="228"/>
      <c r="G482" s="52"/>
      <c r="H482" s="52"/>
      <c r="I482" s="52"/>
      <c r="J482" s="52"/>
      <c r="K482" s="52"/>
      <c r="L482" s="60"/>
      <c r="M482" s="60"/>
      <c r="N482" s="55" t="s">
        <v>670</v>
      </c>
      <c r="O482" s="55"/>
      <c r="P482" s="55"/>
      <c r="Q482" s="55"/>
      <c r="R482" s="55"/>
      <c r="S482" s="55" t="s">
        <v>439</v>
      </c>
      <c r="T482" s="193" t="str">
        <f>_xlfn.IFNA(VLOOKUP(N482,Code2Loc,2,FALSE)
&amp; IF( OR( ISNA(O482), LEN(O482)=0), "",  "-" &amp; VLOOKUP(O482,Code2Loc,2,FALSE))
&amp; IF( OR( ISNA(P482), LEN(P482)=0), "",  "-" &amp; VLOOKUP(P482,Code2Loc,2,FALSE))
&amp; IF( OR( ISNA(Q482), LEN(Q482)=0), "",  "-" &amp; VLOOKUP(Q482,Code2Loc,2,FALSE))
&amp; IF( OR( ISNA(R482), LEN(R482)=0), "",  "-" &amp; VLOOKUP(R482,Code2Loc,2,FALSE))
&amp; IF( OR( ISNA(S482), LEN(S482)=0), "",  "-" &amp; VLOOKUP(S482,Code2Loc,2,FALSE)),"")</f>
        <v/>
      </c>
      <c r="U482" s="56">
        <v>0.57291666666666663</v>
      </c>
      <c r="V482" s="57"/>
      <c r="W482" s="57"/>
      <c r="X482" s="57"/>
      <c r="Y482" s="57"/>
      <c r="Z482" s="58" t="str">
        <f>IF(ISBLANK($U482), "", _xlfn.IFNA($U482 + _xlfn.IFNA( VLOOKUP($N482 &amp; IF(ISBLANK($O482),"", "-" &amp; $O482) &amp; IF(ISBLANK($P482),"", "-" &amp; $P482) &amp; IF(ISBLANK($Q482),"", "-" &amp; $Q482) &amp; IF(ISBLANK($R482),"", "-" &amp; $R482) &amp; IF(ISBLANK($S482),"", "-" &amp; $S482),TravelTime,8,FALSE), VLOOKUP($S482 &amp; IF(ISBLANK($R482),"", "-" &amp; $R482) &amp; IF(ISBLANK($Q482),"", "-" &amp; $Q482) &amp; IF(ISBLANK($P482),"", "-" &amp; $P482) &amp; IF(ISBLANK($O482),"", "-" &amp; $O482) &amp; IF(ISBLANK($N482),"", "-" &amp; $N482),TravelTime,8,FALSE)) / 1440, ""))</f>
        <v/>
      </c>
      <c r="AA482" s="59"/>
      <c r="AB482" s="52" t="str">
        <f t="shared" si="49"/>
        <v>GA04T 4838</v>
      </c>
      <c r="AC482" s="59"/>
      <c r="AD482" s="196"/>
      <c r="AE482" s="59"/>
      <c r="AF482" s="59"/>
      <c r="AG482" s="59"/>
      <c r="AH482" s="59"/>
      <c r="AI482" s="59"/>
      <c r="AJ482" s="59"/>
    </row>
    <row r="483" spans="1:36" ht="14.25" customHeight="1">
      <c r="A483" s="51"/>
      <c r="B483" s="51"/>
      <c r="C483" s="219"/>
      <c r="D483" s="53"/>
      <c r="E483" s="228"/>
      <c r="F483" s="228"/>
      <c r="G483" s="52"/>
      <c r="H483" s="52"/>
      <c r="I483" s="52"/>
      <c r="J483" s="52"/>
      <c r="K483" s="52"/>
      <c r="L483" s="60"/>
      <c r="M483" s="60"/>
      <c r="N483" s="55" t="s">
        <v>439</v>
      </c>
      <c r="O483" s="55"/>
      <c r="P483" s="55"/>
      <c r="Q483" s="55"/>
      <c r="R483" s="55"/>
      <c r="S483" s="55" t="s">
        <v>446</v>
      </c>
      <c r="T483" s="193" t="str">
        <f>_xlfn.IFNA(VLOOKUP(N483,Code2Loc,2,FALSE)
&amp; IF( OR( ISNA(O483), LEN(O483)=0), "",  "-" &amp; VLOOKUP(O483,Code2Loc,2,FALSE))
&amp; IF( OR( ISNA(P483), LEN(P483)=0), "",  "-" &amp; VLOOKUP(P483,Code2Loc,2,FALSE))
&amp; IF( OR( ISNA(Q483), LEN(Q483)=0), "",  "-" &amp; VLOOKUP(Q483,Code2Loc,2,FALSE))
&amp; IF( OR( ISNA(R483), LEN(R483)=0), "",  "-" &amp; VLOOKUP(R483,Code2Loc,2,FALSE))
&amp; IF( OR( ISNA(S483), LEN(S483)=0), "",  "-" &amp; VLOOKUP(S483,Code2Loc,2,FALSE)),"")</f>
        <v/>
      </c>
      <c r="U483" s="56">
        <v>0.59375</v>
      </c>
      <c r="V483" s="57"/>
      <c r="W483" s="57"/>
      <c r="X483" s="57"/>
      <c r="Y483" s="57"/>
      <c r="Z483" s="58" t="str">
        <f>IF(ISBLANK($U483), "", _xlfn.IFNA($U483 + _xlfn.IFNA( VLOOKUP($N483 &amp; IF(ISBLANK($O483),"", "-" &amp; $O483) &amp; IF(ISBLANK($P483),"", "-" &amp; $P483) &amp; IF(ISBLANK($Q483),"", "-" &amp; $Q483) &amp; IF(ISBLANK($R483),"", "-" &amp; $R483) &amp; IF(ISBLANK($S483),"", "-" &amp; $S483),TravelTime,8,FALSE), VLOOKUP($S483 &amp; IF(ISBLANK($R483),"", "-" &amp; $R483) &amp; IF(ISBLANK($Q483),"", "-" &amp; $Q483) &amp; IF(ISBLANK($P483),"", "-" &amp; $P483) &amp; IF(ISBLANK($O483),"", "-" &amp; $O483) &amp; IF(ISBLANK($N483),"", "-" &amp; $N483),TravelTime,8,FALSE)) / 1440, ""))</f>
        <v/>
      </c>
      <c r="AA483" s="59"/>
      <c r="AB483" s="52" t="str">
        <f t="shared" si="49"/>
        <v>GA04T 4838</v>
      </c>
      <c r="AC483" s="59"/>
      <c r="AD483" s="196"/>
      <c r="AE483" s="59"/>
      <c r="AF483" s="59"/>
      <c r="AG483" s="59"/>
      <c r="AH483" s="59"/>
      <c r="AI483" s="59"/>
      <c r="AJ483" s="59"/>
    </row>
    <row r="484" spans="1:36" ht="14.25" customHeight="1">
      <c r="A484" s="51"/>
      <c r="B484" s="51"/>
      <c r="C484" s="219"/>
      <c r="D484" s="53"/>
      <c r="E484" s="228"/>
      <c r="F484" s="228"/>
      <c r="G484" s="52"/>
      <c r="H484" s="52"/>
      <c r="I484" s="52"/>
      <c r="J484" s="52"/>
      <c r="K484" s="52"/>
      <c r="L484" s="60"/>
      <c r="M484" s="60"/>
      <c r="N484" s="55" t="s">
        <v>446</v>
      </c>
      <c r="O484" s="55"/>
      <c r="P484" s="55"/>
      <c r="Q484" s="55"/>
      <c r="R484" s="55"/>
      <c r="S484" s="55" t="s">
        <v>476</v>
      </c>
      <c r="T484" s="193" t="str">
        <f>_xlfn.IFNA(VLOOKUP(N484,Code2Loc,2,FALSE)
&amp; IF( OR( ISNA(O484), LEN(O484)=0), "",  "-" &amp; VLOOKUP(O484,Code2Loc,2,FALSE))
&amp; IF( OR( ISNA(P484), LEN(P484)=0), "",  "-" &amp; VLOOKUP(P484,Code2Loc,2,FALSE))
&amp; IF( OR( ISNA(Q484), LEN(Q484)=0), "",  "-" &amp; VLOOKUP(Q484,Code2Loc,2,FALSE))
&amp; IF( OR( ISNA(R484), LEN(R484)=0), "",  "-" &amp; VLOOKUP(R484,Code2Loc,2,FALSE))
&amp; IF( OR( ISNA(S484), LEN(S484)=0), "",  "-" &amp; VLOOKUP(S484,Code2Loc,2,FALSE)),"")</f>
        <v/>
      </c>
      <c r="U484" s="56">
        <v>0.65277777777777779</v>
      </c>
      <c r="V484" s="57"/>
      <c r="W484" s="57"/>
      <c r="X484" s="57"/>
      <c r="Y484" s="57"/>
      <c r="Z484" s="58" t="str">
        <f>IF(ISBLANK($U484), "", _xlfn.IFNA($U484 + _xlfn.IFNA( VLOOKUP($N484 &amp; IF(ISBLANK($O484),"", "-" &amp; $O484) &amp; IF(ISBLANK($P484),"", "-" &amp; $P484) &amp; IF(ISBLANK($Q484),"", "-" &amp; $Q484) &amp; IF(ISBLANK($R484),"", "-" &amp; $R484) &amp; IF(ISBLANK($S484),"", "-" &amp; $S484),TravelTime,8,FALSE), VLOOKUP($S484 &amp; IF(ISBLANK($R484),"", "-" &amp; $R484) &amp; IF(ISBLANK($Q484),"", "-" &amp; $Q484) &amp; IF(ISBLANK($P484),"", "-" &amp; $P484) &amp; IF(ISBLANK($O484),"", "-" &amp; $O484) &amp; IF(ISBLANK($N484),"", "-" &amp; $N484),TravelTime,8,FALSE)) / 1440, ""))</f>
        <v/>
      </c>
      <c r="AA484" s="59"/>
      <c r="AB484" s="52" t="str">
        <f t="shared" si="49"/>
        <v>GA04T 4838</v>
      </c>
      <c r="AC484" s="59"/>
      <c r="AD484" s="196"/>
      <c r="AE484" s="59"/>
      <c r="AF484" s="59"/>
      <c r="AG484" s="59"/>
      <c r="AH484" s="59"/>
      <c r="AI484" s="59"/>
      <c r="AJ484" s="59"/>
    </row>
    <row r="485" spans="1:36" ht="14.25" customHeight="1">
      <c r="A485" s="51"/>
      <c r="B485" s="51"/>
      <c r="C485" s="219"/>
      <c r="D485" s="53"/>
      <c r="E485" s="228"/>
      <c r="F485" s="228"/>
      <c r="G485" s="52"/>
      <c r="H485" s="52"/>
      <c r="I485" s="52"/>
      <c r="J485" s="52"/>
      <c r="K485" s="52"/>
      <c r="L485" s="60"/>
      <c r="M485" s="60"/>
      <c r="N485" s="55" t="s">
        <v>476</v>
      </c>
      <c r="O485" s="55"/>
      <c r="P485" s="55"/>
      <c r="Q485" s="55"/>
      <c r="R485" s="55"/>
      <c r="S485" s="55" t="s">
        <v>670</v>
      </c>
      <c r="T485" s="193" t="str">
        <f>_xlfn.IFNA(VLOOKUP(N485,Code2Loc,2,FALSE)
&amp; IF( OR( ISNA(O485), LEN(O485)=0), "",  "-" &amp; VLOOKUP(O485,Code2Loc,2,FALSE))
&amp; IF( OR( ISNA(P485), LEN(P485)=0), "",  "-" &amp; VLOOKUP(P485,Code2Loc,2,FALSE))
&amp; IF( OR( ISNA(Q485), LEN(Q485)=0), "",  "-" &amp; VLOOKUP(Q485,Code2Loc,2,FALSE))
&amp; IF( OR( ISNA(R485), LEN(R485)=0), "",  "-" &amp; VLOOKUP(R485,Code2Loc,2,FALSE))
&amp; IF( OR( ISNA(S485), LEN(S485)=0), "",  "-" &amp; VLOOKUP(S485,Code2Loc,2,FALSE)),"")</f>
        <v/>
      </c>
      <c r="U485" s="56">
        <v>0.70833333333333337</v>
      </c>
      <c r="V485" s="57"/>
      <c r="W485" s="57"/>
      <c r="X485" s="57"/>
      <c r="Y485" s="57"/>
      <c r="Z485" s="58" t="str">
        <f>IF(ISBLANK($U485), "", _xlfn.IFNA($U485 + _xlfn.IFNA( VLOOKUP($N485 &amp; IF(ISBLANK($O485),"", "-" &amp; $O485) &amp; IF(ISBLANK($P485),"", "-" &amp; $P485) &amp; IF(ISBLANK($Q485),"", "-" &amp; $Q485) &amp; IF(ISBLANK($R485),"", "-" &amp; $R485) &amp; IF(ISBLANK($S485),"", "-" &amp; $S485),TravelTime,8,FALSE), VLOOKUP($S485 &amp; IF(ISBLANK($R485),"", "-" &amp; $R485) &amp; IF(ISBLANK($Q485),"", "-" &amp; $Q485) &amp; IF(ISBLANK($P485),"", "-" &amp; $P485) &amp; IF(ISBLANK($O485),"", "-" &amp; $O485) &amp; IF(ISBLANK($N485),"", "-" &amp; $N485),TravelTime,8,FALSE)) / 1440, ""))</f>
        <v/>
      </c>
      <c r="AA485" s="59"/>
      <c r="AB485" s="52" t="str">
        <f t="shared" si="49"/>
        <v>GA04T 4838</v>
      </c>
      <c r="AC485" s="59"/>
      <c r="AD485" s="196"/>
      <c r="AE485" s="59"/>
      <c r="AF485" s="59"/>
      <c r="AG485" s="59"/>
      <c r="AH485" s="59"/>
      <c r="AI485" s="59"/>
      <c r="AJ485" s="59"/>
    </row>
    <row r="486" spans="1:36" ht="14.25" customHeight="1">
      <c r="A486" s="51"/>
      <c r="B486" s="51"/>
      <c r="C486" s="219"/>
      <c r="D486" s="53"/>
      <c r="E486" s="228"/>
      <c r="F486" s="228"/>
      <c r="G486" s="52"/>
      <c r="H486" s="52"/>
      <c r="I486" s="52"/>
      <c r="J486" s="52"/>
      <c r="K486" s="52"/>
      <c r="L486" s="60"/>
      <c r="M486" s="60"/>
      <c r="N486" s="55" t="s">
        <v>439</v>
      </c>
      <c r="O486" s="55"/>
      <c r="P486" s="55"/>
      <c r="Q486" s="55"/>
      <c r="R486" s="55"/>
      <c r="S486" s="55" t="s">
        <v>686</v>
      </c>
      <c r="T486" s="193" t="str">
        <f>_xlfn.IFNA(VLOOKUP(N486,Code2Loc,2,FALSE)
&amp; IF( OR( ISNA(O486), LEN(O486)=0), "",  "-" &amp; VLOOKUP(O486,Code2Loc,2,FALSE))
&amp; IF( OR( ISNA(P486), LEN(P486)=0), "",  "-" &amp; VLOOKUP(P486,Code2Loc,2,FALSE))
&amp; IF( OR( ISNA(Q486), LEN(Q486)=0), "",  "-" &amp; VLOOKUP(Q486,Code2Loc,2,FALSE))
&amp; IF( OR( ISNA(R486), LEN(R486)=0), "",  "-" &amp; VLOOKUP(R486,Code2Loc,2,FALSE))
&amp; IF( OR( ISNA(S486), LEN(S486)=0), "",  "-" &amp; VLOOKUP(S486,Code2Loc,2,FALSE)),"")</f>
        <v/>
      </c>
      <c r="U486" s="56">
        <v>0.73958333333333337</v>
      </c>
      <c r="V486" s="57"/>
      <c r="W486" s="57"/>
      <c r="X486" s="57"/>
      <c r="Y486" s="57"/>
      <c r="Z486" s="58" t="str">
        <f>IF(ISBLANK($U486), "", _xlfn.IFNA($U486 + _xlfn.IFNA( VLOOKUP($N486 &amp; IF(ISBLANK($O486),"", "-" &amp; $O486) &amp; IF(ISBLANK($P486),"", "-" &amp; $P486) &amp; IF(ISBLANK($Q486),"", "-" &amp; $Q486) &amp; IF(ISBLANK($R486),"", "-" &amp; $R486) &amp; IF(ISBLANK($S486),"", "-" &amp; $S486),TravelTime,8,FALSE), VLOOKUP($S486 &amp; IF(ISBLANK($R486),"", "-" &amp; $R486) &amp; IF(ISBLANK($Q486),"", "-" &amp; $Q486) &amp; IF(ISBLANK($P486),"", "-" &amp; $P486) &amp; IF(ISBLANK($O486),"", "-" &amp; $O486) &amp; IF(ISBLANK($N486),"", "-" &amp; $N486),TravelTime,8,FALSE)) / 1440, ""))</f>
        <v/>
      </c>
      <c r="AA486" s="59"/>
      <c r="AB486" s="52" t="str">
        <f t="shared" si="49"/>
        <v>GA04T 4838</v>
      </c>
      <c r="AC486" s="59"/>
      <c r="AD486" s="196"/>
      <c r="AE486" s="59"/>
      <c r="AF486" s="59"/>
      <c r="AG486" s="59"/>
      <c r="AH486" s="59"/>
      <c r="AI486" s="59"/>
      <c r="AJ486" s="59"/>
    </row>
    <row r="487" spans="1:36" ht="14.25" customHeight="1">
      <c r="A487" s="51"/>
      <c r="B487" s="51"/>
      <c r="C487" s="219"/>
      <c r="D487" s="53"/>
      <c r="E487" s="228"/>
      <c r="F487" s="228"/>
      <c r="G487" s="52"/>
      <c r="H487" s="52"/>
      <c r="I487" s="52"/>
      <c r="J487" s="52"/>
      <c r="K487" s="52"/>
      <c r="L487" s="60"/>
      <c r="M487" s="60"/>
      <c r="N487" s="55" t="s">
        <v>670</v>
      </c>
      <c r="O487" s="55"/>
      <c r="P487" s="55"/>
      <c r="Q487" s="55"/>
      <c r="R487" s="55"/>
      <c r="S487" s="55" t="s">
        <v>439</v>
      </c>
      <c r="T487" s="193" t="str">
        <f>_xlfn.IFNA(VLOOKUP(N487,Code2Loc,2,FALSE)
&amp; IF( OR( ISNA(O487), LEN(O487)=0), "",  "-" &amp; VLOOKUP(O487,Code2Loc,2,FALSE))
&amp; IF( OR( ISNA(P487), LEN(P487)=0), "",  "-" &amp; VLOOKUP(P487,Code2Loc,2,FALSE))
&amp; IF( OR( ISNA(Q487), LEN(Q487)=0), "",  "-" &amp; VLOOKUP(Q487,Code2Loc,2,FALSE))
&amp; IF( OR( ISNA(R487), LEN(R487)=0), "",  "-" &amp; VLOOKUP(R487,Code2Loc,2,FALSE))
&amp; IF( OR( ISNA(S487), LEN(S487)=0), "",  "-" &amp; VLOOKUP(S487,Code2Loc,2,FALSE)),"")</f>
        <v/>
      </c>
      <c r="U487" s="56">
        <v>0.77083333333333337</v>
      </c>
      <c r="V487" s="57"/>
      <c r="W487" s="57"/>
      <c r="X487" s="57"/>
      <c r="Y487" s="57"/>
      <c r="Z487" s="58" t="str">
        <f>IF(ISBLANK($U487), "", _xlfn.IFNA($U487 + _xlfn.IFNA( VLOOKUP($N487 &amp; IF(ISBLANK($O487),"", "-" &amp; $O487) &amp; IF(ISBLANK($P487),"", "-" &amp; $P487) &amp; IF(ISBLANK($Q487),"", "-" &amp; $Q487) &amp; IF(ISBLANK($R487),"", "-" &amp; $R487) &amp; IF(ISBLANK($S487),"", "-" &amp; $S487),TravelTime,8,FALSE), VLOOKUP($S487 &amp; IF(ISBLANK($R487),"", "-" &amp; $R487) &amp; IF(ISBLANK($Q487),"", "-" &amp; $Q487) &amp; IF(ISBLANK($P487),"", "-" &amp; $P487) &amp; IF(ISBLANK($O487),"", "-" &amp; $O487) &amp; IF(ISBLANK($N487),"", "-" &amp; $N487),TravelTime,8,FALSE)) / 1440, ""))</f>
        <v/>
      </c>
      <c r="AA487" s="59"/>
      <c r="AB487" s="52" t="str">
        <f t="shared" si="49"/>
        <v>GA04T 4838</v>
      </c>
      <c r="AC487" s="59"/>
      <c r="AD487" s="196"/>
      <c r="AE487" s="59"/>
      <c r="AF487" s="59"/>
      <c r="AG487" s="59"/>
      <c r="AH487" s="59"/>
      <c r="AI487" s="59"/>
      <c r="AJ487" s="59"/>
    </row>
    <row r="488" spans="1:36" ht="17.25" customHeight="1">
      <c r="A488" s="51"/>
      <c r="B488" s="51"/>
      <c r="C488" s="219"/>
      <c r="D488" s="53"/>
      <c r="E488" s="228"/>
      <c r="F488" s="228"/>
      <c r="G488" s="52"/>
      <c r="H488" s="52"/>
      <c r="I488" s="52"/>
      <c r="J488" s="52"/>
      <c r="K488" s="52"/>
      <c r="L488" s="60"/>
      <c r="M488" s="60"/>
      <c r="N488" s="55" t="s">
        <v>439</v>
      </c>
      <c r="O488" s="55"/>
      <c r="P488" s="55"/>
      <c r="Q488" s="55"/>
      <c r="R488" s="55"/>
      <c r="S488" s="55" t="s">
        <v>687</v>
      </c>
      <c r="T488" s="193" t="str">
        <f>_xlfn.IFNA(VLOOKUP(N488,Code2Loc,2,FALSE)
&amp; IF( OR( ISNA(O488), LEN(O488)=0), "",  "-" &amp; VLOOKUP(O488,Code2Loc,2,FALSE))
&amp; IF( OR( ISNA(P488), LEN(P488)=0), "",  "-" &amp; VLOOKUP(P488,Code2Loc,2,FALSE))
&amp; IF( OR( ISNA(Q488), LEN(Q488)=0), "",  "-" &amp; VLOOKUP(Q488,Code2Loc,2,FALSE))
&amp; IF( OR( ISNA(R488), LEN(R488)=0), "",  "-" &amp; VLOOKUP(R488,Code2Loc,2,FALSE))
&amp; IF( OR( ISNA(S488), LEN(S488)=0), "",  "-" &amp; VLOOKUP(S488,Code2Loc,2,FALSE)),"")</f>
        <v/>
      </c>
      <c r="U488" s="56">
        <v>0.80208333333333337</v>
      </c>
      <c r="V488" s="57"/>
      <c r="W488" s="57"/>
      <c r="X488" s="57"/>
      <c r="Y488" s="57"/>
      <c r="Z488" s="58" t="str">
        <f>IF(ISBLANK($U488), "", _xlfn.IFNA($U488 + _xlfn.IFNA( VLOOKUP($N488 &amp; IF(ISBLANK($O488),"", "-" &amp; $O488) &amp; IF(ISBLANK($P488),"", "-" &amp; $P488) &amp; IF(ISBLANK($Q488),"", "-" &amp; $Q488) &amp; IF(ISBLANK($R488),"", "-" &amp; $R488) &amp; IF(ISBLANK($S488),"", "-" &amp; $S488),TravelTime,8,FALSE), VLOOKUP($S488 &amp; IF(ISBLANK($R488),"", "-" &amp; $R488) &amp; IF(ISBLANK($Q488),"", "-" &amp; $Q488) &amp; IF(ISBLANK($P488),"", "-" &amp; $P488) &amp; IF(ISBLANK($O488),"", "-" &amp; $O488) &amp; IF(ISBLANK($N488),"", "-" &amp; $N488),TravelTime,8,FALSE)) / 1440, ""))</f>
        <v/>
      </c>
      <c r="AA488" s="59"/>
      <c r="AB488" s="52" t="str">
        <f t="shared" si="49"/>
        <v>GA04T 4838</v>
      </c>
      <c r="AC488" s="59"/>
      <c r="AD488" s="196"/>
      <c r="AE488" s="59"/>
      <c r="AF488" s="59"/>
      <c r="AG488" s="59"/>
      <c r="AH488" s="59"/>
      <c r="AI488" s="59"/>
      <c r="AJ488" s="59"/>
    </row>
    <row r="489" spans="1:36" ht="14.25" customHeight="1">
      <c r="A489" s="51"/>
      <c r="B489" s="51" t="s">
        <v>330</v>
      </c>
      <c r="C489" s="218" t="s">
        <v>688</v>
      </c>
      <c r="D489" s="52" t="s">
        <v>28</v>
      </c>
      <c r="E489" s="228">
        <v>43131</v>
      </c>
      <c r="F489" s="228">
        <v>44956</v>
      </c>
      <c r="G489" s="52" t="s">
        <v>689</v>
      </c>
      <c r="H489" s="52" t="s">
        <v>690</v>
      </c>
      <c r="I489" s="52"/>
      <c r="J489" s="52" t="str">
        <f>IF(ISBLANK(B489),"",VLOOKUP(B489,Permits!$F$2:$O$127,10,FALSE))</f>
        <v>GA01U 2234</v>
      </c>
      <c r="K489" s="53" t="s">
        <v>16</v>
      </c>
      <c r="L489" s="60">
        <v>27</v>
      </c>
      <c r="M489" s="60">
        <v>11</v>
      </c>
      <c r="N489" s="55" t="s">
        <v>632</v>
      </c>
      <c r="O489" s="55"/>
      <c r="P489" s="55"/>
      <c r="Q489" s="55"/>
      <c r="R489" s="55"/>
      <c r="S489" s="55" t="s">
        <v>459</v>
      </c>
      <c r="T489" s="193" t="str">
        <f>_xlfn.IFNA(VLOOKUP(N489,Code2Loc,2,FALSE)
&amp; IF( OR( ISNA(O489), LEN(O489)=0), "",  "-" &amp; VLOOKUP(O489,Code2Loc,2,FALSE))
&amp; IF( OR( ISNA(P489), LEN(P489)=0), "",  "-" &amp; VLOOKUP(P489,Code2Loc,2,FALSE))
&amp; IF( OR( ISNA(Q489), LEN(Q489)=0), "",  "-" &amp; VLOOKUP(Q489,Code2Loc,2,FALSE))
&amp; IF( OR( ISNA(R489), LEN(R489)=0), "",  "-" &amp; VLOOKUP(R489,Code2Loc,2,FALSE))
&amp; IF( OR( ISNA(S489), LEN(S489)=0), "",  "-" &amp; VLOOKUP(S489,Code2Loc,2,FALSE)),"")</f>
        <v/>
      </c>
      <c r="U489" s="56">
        <v>0.29166666666666669</v>
      </c>
      <c r="V489" s="57"/>
      <c r="W489" s="57"/>
      <c r="X489" s="57"/>
      <c r="Y489" s="57"/>
      <c r="Z489" s="58" t="str">
        <f>IF(ISBLANK($U489), "", _xlfn.IFNA($U489 + _xlfn.IFNA( VLOOKUP($N489 &amp; IF(ISBLANK($O489),"", "-" &amp; $O489) &amp; IF(ISBLANK($P489),"", "-" &amp; $P489) &amp; IF(ISBLANK($Q489),"", "-" &amp; $Q489) &amp; IF(ISBLANK($R489),"", "-" &amp; $R489) &amp; IF(ISBLANK($S489),"", "-" &amp; $S489),TravelTime,8,FALSE), VLOOKUP($S489 &amp; IF(ISBLANK($R489),"", "-" &amp; $R489) &amp; IF(ISBLANK($Q489),"", "-" &amp; $Q489) &amp; IF(ISBLANK($P489),"", "-" &amp; $P489) &amp; IF(ISBLANK($O489),"", "-" &amp; $O489) &amp; IF(ISBLANK($N489),"", "-" &amp; $N489),TravelTime,8,FALSE)) / 1440, ""))</f>
        <v/>
      </c>
      <c r="AA489" s="59"/>
      <c r="AB489" s="52" t="str">
        <f>IF(AND(LEN(J489)&lt;&gt;0,LEN(B489)&lt;&gt;0),J489,AB340)</f>
        <v>GA01U 2234</v>
      </c>
      <c r="AC489" s="59"/>
      <c r="AD489" s="196"/>
      <c r="AE489" s="59"/>
      <c r="AF489" s="59"/>
      <c r="AG489" s="59"/>
      <c r="AH489" s="59"/>
      <c r="AI489" s="59"/>
      <c r="AJ489" s="59"/>
    </row>
    <row r="490" spans="1:36" ht="14.25" customHeight="1">
      <c r="A490" s="51"/>
      <c r="B490" s="51"/>
      <c r="C490" s="219"/>
      <c r="D490" s="53"/>
      <c r="E490" s="228"/>
      <c r="F490" s="228"/>
      <c r="G490" s="52"/>
      <c r="H490" s="52"/>
      <c r="I490" s="52"/>
      <c r="J490" s="52"/>
      <c r="K490" s="52"/>
      <c r="L490" s="60"/>
      <c r="M490" s="60"/>
      <c r="N490" s="55" t="s">
        <v>459</v>
      </c>
      <c r="O490" s="55"/>
      <c r="P490" s="55"/>
      <c r="Q490" s="55"/>
      <c r="R490" s="55"/>
      <c r="S490" s="55" t="s">
        <v>446</v>
      </c>
      <c r="T490" s="193" t="str">
        <f>_xlfn.IFNA(VLOOKUP(N490,Code2Loc,2,FALSE)
&amp; IF( OR( ISNA(O490), LEN(O490)=0), "",  "-" &amp; VLOOKUP(O490,Code2Loc,2,FALSE))
&amp; IF( OR( ISNA(P490), LEN(P490)=0), "",  "-" &amp; VLOOKUP(P490,Code2Loc,2,FALSE))
&amp; IF( OR( ISNA(Q490), LEN(Q490)=0), "",  "-" &amp; VLOOKUP(Q490,Code2Loc,2,FALSE))
&amp; IF( OR( ISNA(R490), LEN(R490)=0), "",  "-" &amp; VLOOKUP(R490,Code2Loc,2,FALSE))
&amp; IF( OR( ISNA(S490), LEN(S490)=0), "",  "-" &amp; VLOOKUP(S490,Code2Loc,2,FALSE)),"")</f>
        <v/>
      </c>
      <c r="U490" s="56">
        <v>0.36458333333333331</v>
      </c>
      <c r="V490" s="57"/>
      <c r="W490" s="57"/>
      <c r="X490" s="57"/>
      <c r="Y490" s="57"/>
      <c r="Z490" s="58" t="str">
        <f>IF(ISBLANK($U490), "", _xlfn.IFNA($U490 + _xlfn.IFNA( VLOOKUP($N490 &amp; IF(ISBLANK($O490),"", "-" &amp; $O490) &amp; IF(ISBLANK($P490),"", "-" &amp; $P490) &amp; IF(ISBLANK($Q490),"", "-" &amp; $Q490) &amp; IF(ISBLANK($R490),"", "-" &amp; $R490) &amp; IF(ISBLANK($S490),"", "-" &amp; $S490),TravelTime,8,FALSE), VLOOKUP($S490 &amp; IF(ISBLANK($R490),"", "-" &amp; $R490) &amp; IF(ISBLANK($Q490),"", "-" &amp; $Q490) &amp; IF(ISBLANK($P490),"", "-" &amp; $P490) &amp; IF(ISBLANK($O490),"", "-" &amp; $O490) &amp; IF(ISBLANK($N490),"", "-" &amp; $N490),TravelTime,8,FALSE)) / 1440, ""))</f>
        <v/>
      </c>
      <c r="AA490" s="59"/>
      <c r="AB490" s="52" t="str">
        <f>IF(AND(LEN(J489)&lt;&gt;0,LEN(B489)&lt;&gt;0),J489)</f>
        <v>GA01U 2234</v>
      </c>
      <c r="AC490" s="59"/>
      <c r="AD490" s="196"/>
      <c r="AE490" s="59"/>
      <c r="AF490" s="59"/>
      <c r="AG490" s="59"/>
      <c r="AH490" s="59"/>
      <c r="AI490" s="59"/>
      <c r="AJ490" s="59"/>
    </row>
    <row r="491" spans="1:36" ht="14.25" customHeight="1">
      <c r="A491" s="51"/>
      <c r="B491" s="51"/>
      <c r="C491" s="219"/>
      <c r="D491" s="53"/>
      <c r="E491" s="228"/>
      <c r="F491" s="228"/>
      <c r="G491" s="52"/>
      <c r="H491" s="52"/>
      <c r="I491" s="52"/>
      <c r="J491" s="52"/>
      <c r="K491" s="52"/>
      <c r="L491" s="60"/>
      <c r="M491" s="60"/>
      <c r="N491" s="55" t="s">
        <v>446</v>
      </c>
      <c r="O491" s="55"/>
      <c r="P491" s="55"/>
      <c r="Q491" s="55"/>
      <c r="R491" s="55"/>
      <c r="S491" s="55" t="s">
        <v>459</v>
      </c>
      <c r="T491" s="193" t="str">
        <f>_xlfn.IFNA(VLOOKUP(N491,Code2Loc,2,FALSE)
&amp; IF( OR( ISNA(O491), LEN(O491)=0), "",  "-" &amp; VLOOKUP(O491,Code2Loc,2,FALSE))
&amp; IF( OR( ISNA(P491), LEN(P491)=0), "",  "-" &amp; VLOOKUP(P491,Code2Loc,2,FALSE))
&amp; IF( OR( ISNA(Q491), LEN(Q491)=0), "",  "-" &amp; VLOOKUP(Q491,Code2Loc,2,FALSE))
&amp; IF( OR( ISNA(R491), LEN(R491)=0), "",  "-" &amp; VLOOKUP(R491,Code2Loc,2,FALSE))
&amp; IF( OR( ISNA(S491), LEN(S491)=0), "",  "-" &amp; VLOOKUP(S491,Code2Loc,2,FALSE)),"")</f>
        <v/>
      </c>
      <c r="U491" s="56">
        <v>0.40277777777777773</v>
      </c>
      <c r="V491" s="57"/>
      <c r="W491" s="57"/>
      <c r="X491" s="57"/>
      <c r="Y491" s="57"/>
      <c r="Z491" s="58" t="str">
        <f>IF(ISBLANK($U491), "", _xlfn.IFNA($U491 + _xlfn.IFNA( VLOOKUP($N491 &amp; IF(ISBLANK($O491),"", "-" &amp; $O491) &amp; IF(ISBLANK($P491),"", "-" &amp; $P491) &amp; IF(ISBLANK($Q491),"", "-" &amp; $Q491) &amp; IF(ISBLANK($R491),"", "-" &amp; $R491) &amp; IF(ISBLANK($S491),"", "-" &amp; $S491),TravelTime,8,FALSE), VLOOKUP($S491 &amp; IF(ISBLANK($R491),"", "-" &amp; $R491) &amp; IF(ISBLANK($Q491),"", "-" &amp; $Q491) &amp; IF(ISBLANK($P491),"", "-" &amp; $P491) &amp; IF(ISBLANK($O491),"", "-" &amp; $O491) &amp; IF(ISBLANK($N491),"", "-" &amp; $N491),TravelTime,8,FALSE)) / 1440, ""))</f>
        <v/>
      </c>
      <c r="AA491" s="59"/>
      <c r="AB491" s="52" t="str">
        <f>IF(AND(LEN(J489)&lt;&gt;0,LEN(B489)&lt;&gt;0),J489,AB342)</f>
        <v>GA01U 2234</v>
      </c>
      <c r="AC491" s="59"/>
      <c r="AD491" s="196"/>
      <c r="AE491" s="59"/>
      <c r="AF491" s="59"/>
      <c r="AG491" s="59"/>
      <c r="AH491" s="59"/>
      <c r="AI491" s="59"/>
      <c r="AJ491" s="59"/>
    </row>
    <row r="492" spans="1:36" ht="14.25" customHeight="1">
      <c r="A492" s="51"/>
      <c r="B492" s="51"/>
      <c r="C492" s="219"/>
      <c r="D492" s="53"/>
      <c r="E492" s="228"/>
      <c r="F492" s="228"/>
      <c r="G492" s="52"/>
      <c r="H492" s="52"/>
      <c r="I492" s="52"/>
      <c r="J492" s="52"/>
      <c r="K492" s="52"/>
      <c r="L492" s="60"/>
      <c r="M492" s="60"/>
      <c r="N492" s="55" t="s">
        <v>459</v>
      </c>
      <c r="O492" s="55"/>
      <c r="P492" s="55"/>
      <c r="Q492" s="55"/>
      <c r="R492" s="55"/>
      <c r="S492" s="55" t="s">
        <v>550</v>
      </c>
      <c r="T492" s="193" t="str">
        <f>_xlfn.IFNA(VLOOKUP(N492,Code2Loc,2,FALSE)
&amp; IF( OR( ISNA(O492), LEN(O492)=0), "",  "-" &amp; VLOOKUP(O492,Code2Loc,2,FALSE))
&amp; IF( OR( ISNA(P492), LEN(P492)=0), "",  "-" &amp; VLOOKUP(P492,Code2Loc,2,FALSE))
&amp; IF( OR( ISNA(Q492), LEN(Q492)=0), "",  "-" &amp; VLOOKUP(Q492,Code2Loc,2,FALSE))
&amp; IF( OR( ISNA(R492), LEN(R492)=0), "",  "-" &amp; VLOOKUP(R492,Code2Loc,2,FALSE))
&amp; IF( OR( ISNA(S492), LEN(S492)=0), "",  "-" &amp; VLOOKUP(S492,Code2Loc,2,FALSE)),"")</f>
        <v/>
      </c>
      <c r="U492" s="56">
        <v>0.44097222222222227</v>
      </c>
      <c r="V492" s="57"/>
      <c r="W492" s="57"/>
      <c r="X492" s="57"/>
      <c r="Y492" s="57"/>
      <c r="Z492" s="58" t="str">
        <f>IF(ISBLANK($U492), "", _xlfn.IFNA($U492 + _xlfn.IFNA( VLOOKUP($N492 &amp; IF(ISBLANK($O492),"", "-" &amp; $O492) &amp; IF(ISBLANK($P492),"", "-" &amp; $P492) &amp; IF(ISBLANK($Q492),"", "-" &amp; $Q492) &amp; IF(ISBLANK($R492),"", "-" &amp; $R492) &amp; IF(ISBLANK($S492),"", "-" &amp; $S492),TravelTime,8,FALSE), VLOOKUP($S492 &amp; IF(ISBLANK($R492),"", "-" &amp; $R492) &amp; IF(ISBLANK($Q492),"", "-" &amp; $Q492) &amp; IF(ISBLANK($P492),"", "-" &amp; $P492) &amp; IF(ISBLANK($O492),"", "-" &amp; $O492) &amp; IF(ISBLANK($N492),"", "-" &amp; $N492),TravelTime,8,FALSE)) / 1440, ""))</f>
        <v/>
      </c>
      <c r="AA492" s="59"/>
      <c r="AB492" s="52" t="str">
        <f>IF(AND(LEN(J489)&lt;&gt;0,LEN(B489)&lt;&gt;0),J489)</f>
        <v>GA01U 2234</v>
      </c>
      <c r="AC492" s="59"/>
      <c r="AD492" s="196"/>
      <c r="AE492" s="59"/>
      <c r="AF492" s="59"/>
      <c r="AG492" s="59"/>
      <c r="AH492" s="59"/>
      <c r="AI492" s="59"/>
      <c r="AJ492" s="59"/>
    </row>
    <row r="493" spans="1:36" ht="14.25" customHeight="1">
      <c r="A493" s="51"/>
      <c r="B493" s="51"/>
      <c r="C493" s="219"/>
      <c r="D493" s="53"/>
      <c r="E493" s="228"/>
      <c r="F493" s="228"/>
      <c r="G493" s="52"/>
      <c r="H493" s="52"/>
      <c r="I493" s="52"/>
      <c r="J493" s="52"/>
      <c r="K493" s="52"/>
      <c r="L493" s="60"/>
      <c r="M493" s="60"/>
      <c r="N493" s="55" t="s">
        <v>550</v>
      </c>
      <c r="O493" s="55"/>
      <c r="P493" s="55"/>
      <c r="Q493" s="55"/>
      <c r="R493" s="55"/>
      <c r="S493" s="55" t="s">
        <v>632</v>
      </c>
      <c r="T493" s="193" t="str">
        <f>_xlfn.IFNA(VLOOKUP(N493,Code2Loc,2,FALSE)
&amp; IF( OR( ISNA(O493), LEN(O493)=0), "",  "-" &amp; VLOOKUP(O493,Code2Loc,2,FALSE))
&amp; IF( OR( ISNA(P493), LEN(P493)=0), "",  "-" &amp; VLOOKUP(P493,Code2Loc,2,FALSE))
&amp; IF( OR( ISNA(Q493), LEN(Q493)=0), "",  "-" &amp; VLOOKUP(Q493,Code2Loc,2,FALSE))
&amp; IF( OR( ISNA(R493), LEN(R493)=0), "",  "-" &amp; VLOOKUP(R493,Code2Loc,2,FALSE))
&amp; IF( OR( ISNA(S493), LEN(S493)=0), "",  "-" &amp; VLOOKUP(S493,Code2Loc,2,FALSE)),"")</f>
        <v/>
      </c>
      <c r="U493" s="56">
        <v>0.45833333333333331</v>
      </c>
      <c r="V493" s="57"/>
      <c r="W493" s="57"/>
      <c r="X493" s="57"/>
      <c r="Y493" s="57"/>
      <c r="Z493" s="58" t="str">
        <f>IF(ISBLANK($U493), "", _xlfn.IFNA($U493 + _xlfn.IFNA( VLOOKUP($N493 &amp; IF(ISBLANK($O493),"", "-" &amp; $O493) &amp; IF(ISBLANK($P493),"", "-" &amp; $P493) &amp; IF(ISBLANK($Q493),"", "-" &amp; $Q493) &amp; IF(ISBLANK($R493),"", "-" &amp; $R493) &amp; IF(ISBLANK($S493),"", "-" &amp; $S493),TravelTime,8,FALSE), VLOOKUP($S493 &amp; IF(ISBLANK($R493),"", "-" &amp; $R493) &amp; IF(ISBLANK($Q493),"", "-" &amp; $Q493) &amp; IF(ISBLANK($P493),"", "-" &amp; $P493) &amp; IF(ISBLANK($O493),"", "-" &amp; $O493) &amp; IF(ISBLANK($N493),"", "-" &amp; $N493),TravelTime,8,FALSE)) / 1440, ""))</f>
        <v/>
      </c>
      <c r="AA493" s="59"/>
      <c r="AB493" s="52" t="str">
        <f>IF(AND(LEN(J489)&lt;&gt;0,LEN(B489)&lt;&gt;0),J489)</f>
        <v>GA01U 2234</v>
      </c>
      <c r="AC493" s="59"/>
      <c r="AD493" s="196"/>
      <c r="AE493" s="59"/>
      <c r="AF493" s="59"/>
      <c r="AG493" s="59"/>
      <c r="AH493" s="59"/>
      <c r="AI493" s="59"/>
      <c r="AJ493" s="59"/>
    </row>
    <row r="494" spans="1:36" ht="14.25" customHeight="1">
      <c r="A494" s="51"/>
      <c r="B494" s="51"/>
      <c r="C494" s="219"/>
      <c r="D494" s="53"/>
      <c r="E494" s="228"/>
      <c r="F494" s="228"/>
      <c r="G494" s="52"/>
      <c r="H494" s="52"/>
      <c r="I494" s="52"/>
      <c r="J494" s="52"/>
      <c r="K494" s="52"/>
      <c r="L494" s="60"/>
      <c r="M494" s="60"/>
      <c r="N494" s="55" t="s">
        <v>632</v>
      </c>
      <c r="O494" s="55"/>
      <c r="P494" s="55"/>
      <c r="Q494" s="55"/>
      <c r="R494" s="55"/>
      <c r="S494" s="55" t="s">
        <v>446</v>
      </c>
      <c r="T494" s="193" t="str">
        <f>_xlfn.IFNA(VLOOKUP(N494,Code2Loc,2,FALSE)
&amp; IF( OR( ISNA(O494), LEN(O494)=0), "",  "-" &amp; VLOOKUP(O494,Code2Loc,2,FALSE))
&amp; IF( OR( ISNA(P494), LEN(P494)=0), "",  "-" &amp; VLOOKUP(P494,Code2Loc,2,FALSE))
&amp; IF( OR( ISNA(Q494), LEN(Q494)=0), "",  "-" &amp; VLOOKUP(Q494,Code2Loc,2,FALSE))
&amp; IF( OR( ISNA(R494), LEN(R494)=0), "",  "-" &amp; VLOOKUP(R494,Code2Loc,2,FALSE))
&amp; IF( OR( ISNA(S494), LEN(S494)=0), "",  "-" &amp; VLOOKUP(S494,Code2Loc,2,FALSE)),"")</f>
        <v/>
      </c>
      <c r="U494" s="56">
        <v>0.54166666666666663</v>
      </c>
      <c r="V494" s="57"/>
      <c r="W494" s="57"/>
      <c r="X494" s="57"/>
      <c r="Y494" s="57"/>
      <c r="Z494" s="58" t="str">
        <f>IF(ISBLANK($U494), "", _xlfn.IFNA($U494 + _xlfn.IFNA( VLOOKUP($N494 &amp; IF(ISBLANK($O494),"", "-" &amp; $O494) &amp; IF(ISBLANK($P494),"", "-" &amp; $P494) &amp; IF(ISBLANK($Q494),"", "-" &amp; $Q494) &amp; IF(ISBLANK($R494),"", "-" &amp; $R494) &amp; IF(ISBLANK($S494),"", "-" &amp; $S494),TravelTime,8,FALSE), VLOOKUP($S494 &amp; IF(ISBLANK($R494),"", "-" &amp; $R494) &amp; IF(ISBLANK($Q494),"", "-" &amp; $Q494) &amp; IF(ISBLANK($P494),"", "-" &amp; $P494) &amp; IF(ISBLANK($O494),"", "-" &amp; $O494) &amp; IF(ISBLANK($N494),"", "-" &amp; $N494),TravelTime,8,FALSE)) / 1440, ""))</f>
        <v/>
      </c>
      <c r="AA494" s="59"/>
      <c r="AB494" s="52" t="str">
        <f>IF(AND(LEN(J489)&lt;&gt;0,LEN(B489)&lt;&gt;0),J489)</f>
        <v>GA01U 2234</v>
      </c>
      <c r="AC494" s="59"/>
      <c r="AD494" s="196"/>
      <c r="AE494" s="59"/>
      <c r="AF494" s="59"/>
      <c r="AG494" s="59"/>
      <c r="AH494" s="59"/>
      <c r="AI494" s="59"/>
      <c r="AJ494" s="59"/>
    </row>
    <row r="495" spans="1:36" ht="14.25" customHeight="1">
      <c r="A495" s="51"/>
      <c r="B495" s="51"/>
      <c r="C495" s="219"/>
      <c r="D495" s="53"/>
      <c r="E495" s="228"/>
      <c r="F495" s="228"/>
      <c r="G495" s="52"/>
      <c r="H495" s="52"/>
      <c r="I495" s="52"/>
      <c r="J495" s="52"/>
      <c r="K495" s="52"/>
      <c r="L495" s="60"/>
      <c r="M495" s="60"/>
      <c r="N495" s="55" t="s">
        <v>446</v>
      </c>
      <c r="O495" s="55"/>
      <c r="P495" s="55"/>
      <c r="Q495" s="55"/>
      <c r="R495" s="55"/>
      <c r="S495" s="55" t="s">
        <v>459</v>
      </c>
      <c r="T495" s="193" t="str">
        <f>_xlfn.IFNA(VLOOKUP(N495,Code2Loc,2,FALSE)
&amp; IF( OR( ISNA(O495), LEN(O495)=0), "",  "-" &amp; VLOOKUP(O495,Code2Loc,2,FALSE))
&amp; IF( OR( ISNA(P495), LEN(P495)=0), "",  "-" &amp; VLOOKUP(P495,Code2Loc,2,FALSE))
&amp; IF( OR( ISNA(Q495), LEN(Q495)=0), "",  "-" &amp; VLOOKUP(Q495,Code2Loc,2,FALSE))
&amp; IF( OR( ISNA(R495), LEN(R495)=0), "",  "-" &amp; VLOOKUP(R495,Code2Loc,2,FALSE))
&amp; IF( OR( ISNA(S495), LEN(S495)=0), "",  "-" &amp; VLOOKUP(S495,Code2Loc,2,FALSE)),"")</f>
        <v/>
      </c>
      <c r="U495" s="56">
        <v>0.72222222222222221</v>
      </c>
      <c r="V495" s="57"/>
      <c r="W495" s="57"/>
      <c r="X495" s="57"/>
      <c r="Y495" s="57"/>
      <c r="Z495" s="58" t="str">
        <f>IF(ISBLANK($U495), "", _xlfn.IFNA($U495 + _xlfn.IFNA( VLOOKUP($N495 &amp; IF(ISBLANK($O495),"", "-" &amp; $O495) &amp; IF(ISBLANK($P495),"", "-" &amp; $P495) &amp; IF(ISBLANK($Q495),"", "-" &amp; $Q495) &amp; IF(ISBLANK($R495),"", "-" &amp; $R495) &amp; IF(ISBLANK($S495),"", "-" &amp; $S495),TravelTime,8,FALSE), VLOOKUP($S495 &amp; IF(ISBLANK($R495),"", "-" &amp; $R495) &amp; IF(ISBLANK($Q495),"", "-" &amp; $Q495) &amp; IF(ISBLANK($P495),"", "-" &amp; $P495) &amp; IF(ISBLANK($O495),"", "-" &amp; $O495) &amp; IF(ISBLANK($N495),"", "-" &amp; $N495),TravelTime,8,FALSE)) / 1440, ""))</f>
        <v/>
      </c>
      <c r="AA495" s="59"/>
      <c r="AB495" s="52" t="str">
        <f>IF(AND(LEN(J489)&lt;&gt;0,LEN(B489)&lt;&gt;0),J489)</f>
        <v>GA01U 2234</v>
      </c>
      <c r="AC495" s="59"/>
      <c r="AD495" s="196"/>
      <c r="AE495" s="59"/>
      <c r="AF495" s="59"/>
      <c r="AG495" s="59"/>
      <c r="AH495" s="59"/>
      <c r="AI495" s="59"/>
      <c r="AJ495" s="59"/>
    </row>
    <row r="496" spans="1:36" ht="14.25" customHeight="1">
      <c r="A496" s="51"/>
      <c r="B496" s="51"/>
      <c r="C496" s="219"/>
      <c r="D496" s="53"/>
      <c r="E496" s="228"/>
      <c r="F496" s="228"/>
      <c r="G496" s="52"/>
      <c r="H496" s="52"/>
      <c r="I496" s="52"/>
      <c r="J496" s="52"/>
      <c r="K496" s="52"/>
      <c r="L496" s="60"/>
      <c r="M496" s="60"/>
      <c r="N496" s="55" t="s">
        <v>459</v>
      </c>
      <c r="O496" s="55"/>
      <c r="P496" s="55"/>
      <c r="Q496" s="55"/>
      <c r="R496" s="55"/>
      <c r="S496" s="55" t="s">
        <v>632</v>
      </c>
      <c r="T496" s="193" t="str">
        <f>_xlfn.IFNA(VLOOKUP(N496,Code2Loc,2,FALSE)
&amp; IF( OR( ISNA(O496), LEN(O496)=0), "",  "-" &amp; VLOOKUP(O496,Code2Loc,2,FALSE))
&amp; IF( OR( ISNA(P496), LEN(P496)=0), "",  "-" &amp; VLOOKUP(P496,Code2Loc,2,FALSE))
&amp; IF( OR( ISNA(Q496), LEN(Q496)=0), "",  "-" &amp; VLOOKUP(Q496,Code2Loc,2,FALSE))
&amp; IF( OR( ISNA(R496), LEN(R496)=0), "",  "-" &amp; VLOOKUP(R496,Code2Loc,2,FALSE))
&amp; IF( OR( ISNA(S496), LEN(S496)=0), "",  "-" &amp; VLOOKUP(S496,Code2Loc,2,FALSE)),"")</f>
        <v/>
      </c>
      <c r="U496" s="56">
        <v>0.70486111111111116</v>
      </c>
      <c r="V496" s="57"/>
      <c r="W496" s="57"/>
      <c r="X496" s="57"/>
      <c r="Y496" s="57"/>
      <c r="Z496" s="58" t="str">
        <f>IF(ISBLANK($U496), "", _xlfn.IFNA($U496 + _xlfn.IFNA( VLOOKUP($N496 &amp; IF(ISBLANK($O496),"", "-" &amp; $O496) &amp; IF(ISBLANK($P496),"", "-" &amp; $P496) &amp; IF(ISBLANK($Q496),"", "-" &amp; $Q496) &amp; IF(ISBLANK($R496),"", "-" &amp; $R496) &amp; IF(ISBLANK($S496),"", "-" &amp; $S496),TravelTime,8,FALSE), VLOOKUP($S496 &amp; IF(ISBLANK($R496),"", "-" &amp; $R496) &amp; IF(ISBLANK($Q496),"", "-" &amp; $Q496) &amp; IF(ISBLANK($P496),"", "-" &amp; $P496) &amp; IF(ISBLANK($O496),"", "-" &amp; $O496) &amp; IF(ISBLANK($N496),"", "-" &amp; $N496),TravelTime,8,FALSE)) / 1440, ""))</f>
        <v/>
      </c>
      <c r="AA496" s="59"/>
      <c r="AB496" s="52" t="str">
        <f>IF(AND(LEN(J489)&lt;&gt;0,LEN(B489)&lt;&gt;0),J489)</f>
        <v>GA01U 2234</v>
      </c>
      <c r="AC496" s="59"/>
      <c r="AD496" s="196"/>
      <c r="AE496" s="59"/>
      <c r="AF496" s="59"/>
      <c r="AG496" s="59"/>
      <c r="AH496" s="59"/>
      <c r="AI496" s="59"/>
      <c r="AJ496" s="59"/>
    </row>
    <row r="497" spans="1:36" ht="14.25" customHeight="1">
      <c r="A497" s="51"/>
      <c r="B497" s="51" t="s">
        <v>344</v>
      </c>
      <c r="C497" s="218" t="s">
        <v>691</v>
      </c>
      <c r="D497" s="52" t="s">
        <v>28</v>
      </c>
      <c r="E497" s="228">
        <v>43138</v>
      </c>
      <c r="F497" s="228">
        <v>44963</v>
      </c>
      <c r="G497" s="52" t="s">
        <v>692</v>
      </c>
      <c r="H497" s="52" t="s">
        <v>693</v>
      </c>
      <c r="I497" s="52"/>
      <c r="J497" s="52" t="str">
        <f>IF(ISBLANK(B497),"",VLOOKUP(B497,Permits!$F$2:$O$127,10,FALSE))</f>
        <v>GA01U 3485</v>
      </c>
      <c r="K497" s="53" t="s">
        <v>16</v>
      </c>
      <c r="L497" s="60">
        <v>27</v>
      </c>
      <c r="M497" s="60">
        <v>10</v>
      </c>
      <c r="N497" s="55" t="s">
        <v>694</v>
      </c>
      <c r="O497" s="55"/>
      <c r="P497" s="55"/>
      <c r="Q497" s="55"/>
      <c r="R497" s="55"/>
      <c r="S497" s="55" t="s">
        <v>460</v>
      </c>
      <c r="T497" s="193" t="str">
        <f>_xlfn.IFNA(VLOOKUP(N497,Code2Loc,2,FALSE)
&amp; IF( OR( ISNA(O497), LEN(O497)=0), "",  "-" &amp; VLOOKUP(O497,Code2Loc,2,FALSE))
&amp; IF( OR( ISNA(P497), LEN(P497)=0), "",  "-" &amp; VLOOKUP(P497,Code2Loc,2,FALSE))
&amp; IF( OR( ISNA(Q497), LEN(Q497)=0), "",  "-" &amp; VLOOKUP(Q497,Code2Loc,2,FALSE))
&amp; IF( OR( ISNA(R497), LEN(R497)=0), "",  "-" &amp; VLOOKUP(R497,Code2Loc,2,FALSE))
&amp; IF( OR( ISNA(S497), LEN(S497)=0), "",  "-" &amp; VLOOKUP(S497,Code2Loc,2,FALSE)),"")</f>
        <v/>
      </c>
      <c r="U497" s="56">
        <v>0.2986111111111111</v>
      </c>
      <c r="V497" s="57"/>
      <c r="W497" s="57"/>
      <c r="X497" s="57"/>
      <c r="Y497" s="57"/>
      <c r="Z497" s="58" t="str">
        <f>IF(ISBLANK($U497), "", _xlfn.IFNA($U497 + _xlfn.IFNA( VLOOKUP($N497 &amp; IF(ISBLANK($O497),"", "-" &amp; $O497) &amp; IF(ISBLANK($P497),"", "-" &amp; $P497) &amp; IF(ISBLANK($Q497),"", "-" &amp; $Q497) &amp; IF(ISBLANK($R497),"", "-" &amp; $R497) &amp; IF(ISBLANK($S497),"", "-" &amp; $S497),TravelTime,8,FALSE), VLOOKUP($S497 &amp; IF(ISBLANK($R497),"", "-" &amp; $R497) &amp; IF(ISBLANK($Q497),"", "-" &amp; $Q497) &amp; IF(ISBLANK($P497),"", "-" &amp; $P497) &amp; IF(ISBLANK($O497),"", "-" &amp; $O497) &amp; IF(ISBLANK($N497),"", "-" &amp; $N497),TravelTime,8,FALSE)) / 1440, ""))</f>
        <v/>
      </c>
      <c r="AA497" s="59"/>
      <c r="AB497" s="52" t="str">
        <f>IF(AND(LEN(J497)&lt;&gt;0,LEN(B497)&lt;&gt;0),J497,AB471)</f>
        <v>GA01U 3485</v>
      </c>
      <c r="AC497" s="59"/>
      <c r="AD497" s="196"/>
      <c r="AE497" s="59"/>
      <c r="AF497" s="59"/>
      <c r="AG497" s="59"/>
      <c r="AH497" s="59"/>
      <c r="AI497" s="59"/>
      <c r="AJ497" s="59"/>
    </row>
    <row r="498" spans="1:36" ht="14.25" customHeight="1">
      <c r="A498" s="59"/>
      <c r="B498" s="59"/>
      <c r="C498" s="220"/>
      <c r="D498" s="62"/>
      <c r="E498" s="229"/>
      <c r="F498" s="229"/>
      <c r="G498" s="63"/>
      <c r="H498" s="63"/>
      <c r="I498" s="59"/>
      <c r="J498" s="59"/>
      <c r="K498" s="59"/>
      <c r="L498" s="71"/>
      <c r="M498" s="71"/>
      <c r="N498" s="55" t="s">
        <v>460</v>
      </c>
      <c r="O498" s="55"/>
      <c r="P498" s="55"/>
      <c r="Q498" s="55"/>
      <c r="R498" s="55"/>
      <c r="S498" s="55" t="s">
        <v>459</v>
      </c>
      <c r="T498" s="193" t="str">
        <f>_xlfn.IFNA(VLOOKUP(N498,Code2Loc,2,FALSE)
&amp; IF( OR( ISNA(O498), LEN(O498)=0), "",  "-" &amp; VLOOKUP(O498,Code2Loc,2,FALSE))
&amp; IF( OR( ISNA(P498), LEN(P498)=0), "",  "-" &amp; VLOOKUP(P498,Code2Loc,2,FALSE))
&amp; IF( OR( ISNA(Q498), LEN(Q498)=0), "",  "-" &amp; VLOOKUP(Q498,Code2Loc,2,FALSE))
&amp; IF( OR( ISNA(R498), LEN(R498)=0), "",  "-" &amp; VLOOKUP(R498,Code2Loc,2,FALSE))
&amp; IF( OR( ISNA(S498), LEN(S498)=0), "",  "-" &amp; VLOOKUP(S498,Code2Loc,2,FALSE)),"")</f>
        <v/>
      </c>
      <c r="U498" s="56">
        <v>0.31944444444444448</v>
      </c>
      <c r="V498" s="57"/>
      <c r="W498" s="57"/>
      <c r="X498" s="57"/>
      <c r="Y498" s="57"/>
      <c r="Z498" s="58" t="str">
        <f>IF(ISBLANK($U498), "", _xlfn.IFNA($U498 + _xlfn.IFNA( VLOOKUP($N498 &amp; IF(ISBLANK($O498),"", "-" &amp; $O498) &amp; IF(ISBLANK($P498),"", "-" &amp; $P498) &amp; IF(ISBLANK($Q498),"", "-" &amp; $Q498) &amp; IF(ISBLANK($R498),"", "-" &amp; $R498) &amp; IF(ISBLANK($S498),"", "-" &amp; $S498),TravelTime,8,FALSE), VLOOKUP($S498 &amp; IF(ISBLANK($R498),"", "-" &amp; $R498) &amp; IF(ISBLANK($Q498),"", "-" &amp; $Q498) &amp; IF(ISBLANK($P498),"", "-" &amp; $P498) &amp; IF(ISBLANK($O498),"", "-" &amp; $O498) &amp; IF(ISBLANK($N498),"", "-" &amp; $N498),TravelTime,8,FALSE)) / 1440, ""))</f>
        <v/>
      </c>
      <c r="AA498" s="59"/>
      <c r="AB498" s="52" t="str">
        <f>IF(AND(LEN(J497)&lt;&gt;0,LEN(B497)&lt;&gt;0),J497,AB472)</f>
        <v>GA01U 3485</v>
      </c>
      <c r="AC498" s="59"/>
      <c r="AD498" s="196"/>
      <c r="AE498" s="59"/>
      <c r="AF498" s="59"/>
      <c r="AG498" s="59"/>
      <c r="AH498" s="59"/>
      <c r="AI498" s="59"/>
      <c r="AJ498" s="59"/>
    </row>
    <row r="499" spans="1:36" ht="14.25" customHeight="1">
      <c r="A499" s="59"/>
      <c r="B499" s="59"/>
      <c r="C499" s="220"/>
      <c r="D499" s="62"/>
      <c r="E499" s="229"/>
      <c r="F499" s="229"/>
      <c r="G499" s="63"/>
      <c r="H499" s="63"/>
      <c r="I499" s="59"/>
      <c r="J499" s="59"/>
      <c r="K499" s="59"/>
      <c r="L499" s="71"/>
      <c r="M499" s="71"/>
      <c r="N499" s="55" t="s">
        <v>459</v>
      </c>
      <c r="O499" s="55"/>
      <c r="P499" s="55"/>
      <c r="Q499" s="55"/>
      <c r="R499" s="55"/>
      <c r="S499" s="55" t="s">
        <v>695</v>
      </c>
      <c r="T499" s="193" t="str">
        <f>_xlfn.IFNA(VLOOKUP(N499,Code2Loc,2,FALSE)
&amp; IF( OR( ISNA(O499), LEN(O499)=0), "",  "-" &amp; VLOOKUP(O499,Code2Loc,2,FALSE))
&amp; IF( OR( ISNA(P499), LEN(P499)=0), "",  "-" &amp; VLOOKUP(P499,Code2Loc,2,FALSE))
&amp; IF( OR( ISNA(Q499), LEN(Q499)=0), "",  "-" &amp; VLOOKUP(Q499,Code2Loc,2,FALSE))
&amp; IF( OR( ISNA(R499), LEN(R499)=0), "",  "-" &amp; VLOOKUP(R499,Code2Loc,2,FALSE))
&amp; IF( OR( ISNA(S499), LEN(S499)=0), "",  "-" &amp; VLOOKUP(S499,Code2Loc,2,FALSE)),"")</f>
        <v/>
      </c>
      <c r="U499" s="56">
        <v>0.41666666666666669</v>
      </c>
      <c r="V499" s="57"/>
      <c r="W499" s="57"/>
      <c r="X499" s="57"/>
      <c r="Y499" s="57"/>
      <c r="Z499" s="58" t="str">
        <f>IF(ISBLANK($U499), "", _xlfn.IFNA($U499 + _xlfn.IFNA( VLOOKUP($N499 &amp; IF(ISBLANK($O499),"", "-" &amp; $O499) &amp; IF(ISBLANK($P499),"", "-" &amp; $P499) &amp; IF(ISBLANK($Q499),"", "-" &amp; $Q499) &amp; IF(ISBLANK($R499),"", "-" &amp; $R499) &amp; IF(ISBLANK($S499),"", "-" &amp; $S499),TravelTime,8,FALSE), VLOOKUP($S499 &amp; IF(ISBLANK($R499),"", "-" &amp; $R499) &amp; IF(ISBLANK($Q499),"", "-" &amp; $Q499) &amp; IF(ISBLANK($P499),"", "-" &amp; $P499) &amp; IF(ISBLANK($O499),"", "-" &amp; $O499) &amp; IF(ISBLANK($N499),"", "-" &amp; $N499),TravelTime,8,FALSE)) / 1440, ""))</f>
        <v/>
      </c>
      <c r="AA499" s="59"/>
      <c r="AB499" s="52" t="str">
        <f>IF(AND(LEN(J497)&lt;&gt;0,LEN(B497)&lt;&gt;0),J497,AB473)</f>
        <v>GA01U 3485</v>
      </c>
      <c r="AC499" s="59"/>
      <c r="AD499" s="196"/>
      <c r="AE499" s="59"/>
      <c r="AF499" s="59"/>
      <c r="AG499" s="59"/>
      <c r="AH499" s="59"/>
      <c r="AI499" s="59"/>
      <c r="AJ499" s="59"/>
    </row>
    <row r="500" spans="1:36" ht="14.25" customHeight="1">
      <c r="A500" s="59"/>
      <c r="B500" s="59"/>
      <c r="C500" s="220"/>
      <c r="D500" s="62"/>
      <c r="E500" s="229"/>
      <c r="F500" s="229"/>
      <c r="G500" s="63"/>
      <c r="H500" s="63"/>
      <c r="I500" s="59"/>
      <c r="J500" s="59"/>
      <c r="K500" s="59"/>
      <c r="L500" s="71"/>
      <c r="M500" s="71"/>
      <c r="N500" s="55" t="s">
        <v>695</v>
      </c>
      <c r="O500" s="55"/>
      <c r="P500" s="55"/>
      <c r="Q500" s="55"/>
      <c r="R500" s="55"/>
      <c r="S500" s="55" t="s">
        <v>459</v>
      </c>
      <c r="T500" s="193" t="str">
        <f>_xlfn.IFNA(VLOOKUP(N500,Code2Loc,2,FALSE)
&amp; IF( OR( ISNA(O500), LEN(O500)=0), "",  "-" &amp; VLOOKUP(O500,Code2Loc,2,FALSE))
&amp; IF( OR( ISNA(P500), LEN(P500)=0), "",  "-" &amp; VLOOKUP(P500,Code2Loc,2,FALSE))
&amp; IF( OR( ISNA(Q500), LEN(Q500)=0), "",  "-" &amp; VLOOKUP(Q500,Code2Loc,2,FALSE))
&amp; IF( OR( ISNA(R500), LEN(R500)=0), "",  "-" &amp; VLOOKUP(R500,Code2Loc,2,FALSE))
&amp; IF( OR( ISNA(S500), LEN(S500)=0), "",  "-" &amp; VLOOKUP(S500,Code2Loc,2,FALSE)),"")</f>
        <v/>
      </c>
      <c r="U500" s="56">
        <v>0.53125</v>
      </c>
      <c r="V500" s="57"/>
      <c r="W500" s="57"/>
      <c r="X500" s="57"/>
      <c r="Y500" s="57"/>
      <c r="Z500" s="58" t="str">
        <f>IF(ISBLANK($U500), "", _xlfn.IFNA($U500 + _xlfn.IFNA( VLOOKUP($N500 &amp; IF(ISBLANK($O500),"", "-" &amp; $O500) &amp; IF(ISBLANK($P500),"", "-" &amp; $P500) &amp; IF(ISBLANK($Q500),"", "-" &amp; $Q500) &amp; IF(ISBLANK($R500),"", "-" &amp; $R500) &amp; IF(ISBLANK($S500),"", "-" &amp; $S500),TravelTime,8,FALSE), VLOOKUP($S500 &amp; IF(ISBLANK($R500),"", "-" &amp; $R500) &amp; IF(ISBLANK($Q500),"", "-" &amp; $Q500) &amp; IF(ISBLANK($P500),"", "-" &amp; $P500) &amp; IF(ISBLANK($O500),"", "-" &amp; $O500) &amp; IF(ISBLANK($N500),"", "-" &amp; $N500),TravelTime,8,FALSE)) / 1440, ""))</f>
        <v/>
      </c>
      <c r="AA500" s="59"/>
      <c r="AB500" s="52" t="str">
        <f>IF(AND(LEN(J497)&lt;&gt;0,LEN(B497)&lt;&gt;0),J497,AB474)</f>
        <v>GA01U 3485</v>
      </c>
      <c r="AC500" s="59"/>
      <c r="AD500" s="196"/>
      <c r="AE500" s="59"/>
      <c r="AF500" s="59"/>
      <c r="AG500" s="59"/>
      <c r="AH500" s="59"/>
      <c r="AI500" s="59"/>
      <c r="AJ500" s="59"/>
    </row>
    <row r="501" spans="1:36" ht="14.25" customHeight="1">
      <c r="A501" s="59"/>
      <c r="B501" s="59"/>
      <c r="C501" s="220"/>
      <c r="D501" s="62"/>
      <c r="E501" s="229"/>
      <c r="F501" s="229"/>
      <c r="G501" s="63"/>
      <c r="H501" s="63"/>
      <c r="I501" s="59"/>
      <c r="J501" s="59"/>
      <c r="K501" s="59"/>
      <c r="L501" s="71"/>
      <c r="M501" s="71"/>
      <c r="N501" s="55" t="s">
        <v>459</v>
      </c>
      <c r="O501" s="55"/>
      <c r="P501" s="55"/>
      <c r="Q501" s="55"/>
      <c r="R501" s="55"/>
      <c r="S501" s="55" t="s">
        <v>694</v>
      </c>
      <c r="T501" s="193" t="str">
        <f>_xlfn.IFNA(VLOOKUP(N501,Code2Loc,2,FALSE)
&amp; IF( OR( ISNA(O501), LEN(O501)=0), "",  "-" &amp; VLOOKUP(O501,Code2Loc,2,FALSE))
&amp; IF( OR( ISNA(P501), LEN(P501)=0), "",  "-" &amp; VLOOKUP(P501,Code2Loc,2,FALSE))
&amp; IF( OR( ISNA(Q501), LEN(Q501)=0), "",  "-" &amp; VLOOKUP(Q501,Code2Loc,2,FALSE))
&amp; IF( OR( ISNA(R501), LEN(R501)=0), "",  "-" &amp; VLOOKUP(R501,Code2Loc,2,FALSE))
&amp; IF( OR( ISNA(S501), LEN(S501)=0), "",  "-" &amp; VLOOKUP(S501,Code2Loc,2,FALSE)),"")</f>
        <v/>
      </c>
      <c r="U501" s="56">
        <v>0.74305555555555547</v>
      </c>
      <c r="V501" s="57"/>
      <c r="W501" s="57"/>
      <c r="X501" s="57"/>
      <c r="Y501" s="57"/>
      <c r="Z501" s="58" t="str">
        <f>IF(ISBLANK($U501), "", _xlfn.IFNA($U501 + _xlfn.IFNA( VLOOKUP($N501 &amp; IF(ISBLANK($O501),"", "-" &amp; $O501) &amp; IF(ISBLANK($P501),"", "-" &amp; $P501) &amp; IF(ISBLANK($Q501),"", "-" &amp; $Q501) &amp; IF(ISBLANK($R501),"", "-" &amp; $R501) &amp; IF(ISBLANK($S501),"", "-" &amp; $S501),TravelTime,8,FALSE), VLOOKUP($S501 &amp; IF(ISBLANK($R501),"", "-" &amp; $R501) &amp; IF(ISBLANK($Q501),"", "-" &amp; $Q501) &amp; IF(ISBLANK($P501),"", "-" &amp; $P501) &amp; IF(ISBLANK($O501),"", "-" &amp; $O501) &amp; IF(ISBLANK($N501),"", "-" &amp; $N501),TravelTime,8,FALSE)) / 1440, ""))</f>
        <v/>
      </c>
      <c r="AA501" s="59"/>
      <c r="AB501" s="52" t="str">
        <f>IF(AND(LEN(J497)&lt;&gt;0,LEN(B497)&lt;&gt;0),J497,AB475)</f>
        <v>GA01U 3485</v>
      </c>
      <c r="AC501" s="59"/>
      <c r="AD501" s="196"/>
      <c r="AE501" s="59"/>
      <c r="AF501" s="59"/>
      <c r="AG501" s="59"/>
      <c r="AH501" s="59"/>
      <c r="AI501" s="59"/>
      <c r="AJ501" s="59"/>
    </row>
    <row r="502" spans="1:36" ht="14.25" customHeight="1">
      <c r="A502" s="51"/>
      <c r="B502" s="51" t="s">
        <v>26</v>
      </c>
      <c r="C502" s="219"/>
      <c r="D502" s="53"/>
      <c r="E502" s="228"/>
      <c r="F502" s="228"/>
      <c r="G502" s="52"/>
      <c r="H502" s="52"/>
      <c r="I502" s="52"/>
      <c r="J502" s="52" t="str">
        <f>IF(ISBLANK(B502),"",VLOOKUP(B502,Permits!$F$2:$O$127,10,FALSE))</f>
        <v>GA01U 2699</v>
      </c>
      <c r="K502" s="52"/>
      <c r="L502" s="60"/>
      <c r="M502" s="60"/>
      <c r="N502" s="55"/>
      <c r="O502" s="55"/>
      <c r="P502" s="55"/>
      <c r="Q502" s="55"/>
      <c r="R502" s="55"/>
      <c r="S502" s="55"/>
      <c r="T502" s="193" t="str">
        <f>_xlfn.IFNA(VLOOKUP(N502,Code2Loc,2,FALSE)
&amp; IF( OR( ISNA(O502), LEN(O502)=0), "",  "-" &amp; VLOOKUP(O502,Code2Loc,2,FALSE))
&amp; IF( OR( ISNA(P502), LEN(P502)=0), "",  "-" &amp; VLOOKUP(P502,Code2Loc,2,FALSE))
&amp; IF( OR( ISNA(Q502), LEN(Q502)=0), "",  "-" &amp; VLOOKUP(Q502,Code2Loc,2,FALSE))
&amp; IF( OR( ISNA(R502), LEN(R502)=0), "",  "-" &amp; VLOOKUP(R502,Code2Loc,2,FALSE))
&amp; IF( OR( ISNA(S502), LEN(S502)=0), "",  "-" &amp; VLOOKUP(S502,Code2Loc,2,FALSE)),"")</f>
        <v/>
      </c>
      <c r="U502" s="56"/>
      <c r="V502" s="57"/>
      <c r="W502" s="57"/>
      <c r="X502" s="57"/>
      <c r="Y502" s="57"/>
      <c r="Z502" s="58" t="str">
        <f>IF(ISBLANK($U502), "", _xlfn.IFNA($U502 + _xlfn.IFNA( VLOOKUP($N502 &amp; IF(ISBLANK($O502),"", "-" &amp; $O502) &amp; IF(ISBLANK($P502),"", "-" &amp; $P502) &amp; IF(ISBLANK($Q502),"", "-" &amp; $Q502) &amp; IF(ISBLANK($R502),"", "-" &amp; $R502) &amp; IF(ISBLANK($S502),"", "-" &amp; $S502),TravelTime,8,FALSE), VLOOKUP($S502 &amp; IF(ISBLANK($R502),"", "-" &amp; $R502) &amp; IF(ISBLANK($Q502),"", "-" &amp; $Q502) &amp; IF(ISBLANK($P502),"", "-" &amp; $P502) &amp; IF(ISBLANK($O502),"", "-" &amp; $O502) &amp; IF(ISBLANK($N502),"", "-" &amp; $N502),TravelTime,8,FALSE)) / 1440, ""))</f>
        <v/>
      </c>
      <c r="AA502" s="59"/>
      <c r="AB502" s="52" t="str">
        <f>IF(AND(LEN(J502)&lt;&gt;0,LEN(B502)&lt;&gt;0),J502,AB222)</f>
        <v>GA01U 2699</v>
      </c>
      <c r="AC502" s="59"/>
      <c r="AD502" s="196"/>
      <c r="AE502" s="59"/>
      <c r="AF502" s="59"/>
      <c r="AG502" s="59"/>
      <c r="AH502" s="59"/>
      <c r="AI502" s="59"/>
      <c r="AJ502" s="59"/>
    </row>
    <row r="503" spans="1:36" ht="14.25" customHeight="1">
      <c r="A503" s="51"/>
      <c r="B503" s="51"/>
      <c r="C503" s="219"/>
      <c r="D503" s="53"/>
      <c r="E503" s="228"/>
      <c r="F503" s="228"/>
      <c r="G503" s="52"/>
      <c r="H503" s="52"/>
      <c r="I503" s="52"/>
      <c r="J503" s="52"/>
      <c r="K503" s="52"/>
      <c r="L503" s="60"/>
      <c r="M503" s="60"/>
      <c r="N503" s="55"/>
      <c r="O503" s="55"/>
      <c r="P503" s="55"/>
      <c r="Q503" s="55"/>
      <c r="R503" s="55"/>
      <c r="S503" s="55"/>
      <c r="T503" s="193" t="str">
        <f>_xlfn.IFNA(VLOOKUP(N503,Code2Loc,2,FALSE)
&amp; IF( OR( ISNA(O503), LEN(O503)=0), "",  "-" &amp; VLOOKUP(O503,Code2Loc,2,FALSE))
&amp; IF( OR( ISNA(P503), LEN(P503)=0), "",  "-" &amp; VLOOKUP(P503,Code2Loc,2,FALSE))
&amp; IF( OR( ISNA(Q503), LEN(Q503)=0), "",  "-" &amp; VLOOKUP(Q503,Code2Loc,2,FALSE))
&amp; IF( OR( ISNA(R503), LEN(R503)=0), "",  "-" &amp; VLOOKUP(R503,Code2Loc,2,FALSE))
&amp; IF( OR( ISNA(S503), LEN(S503)=0), "",  "-" &amp; VLOOKUP(S503,Code2Loc,2,FALSE)),"")</f>
        <v/>
      </c>
      <c r="U503" s="56"/>
      <c r="V503" s="57"/>
      <c r="W503" s="57"/>
      <c r="X503" s="57"/>
      <c r="Y503" s="57"/>
      <c r="Z503" s="58" t="str">
        <f>IF(ISBLANK($U503), "", _xlfn.IFNA($U503 + _xlfn.IFNA( VLOOKUP($N503 &amp; IF(ISBLANK($O503),"", "-" &amp; $O503) &amp; IF(ISBLANK($P503),"", "-" &amp; $P503) &amp; IF(ISBLANK($Q503),"", "-" &amp; $Q503) &amp; IF(ISBLANK($R503),"", "-" &amp; $R503) &amp; IF(ISBLANK($S503),"", "-" &amp; $S503),TravelTime,8,FALSE), VLOOKUP($S503 &amp; IF(ISBLANK($R503),"", "-" &amp; $R503) &amp; IF(ISBLANK($Q503),"", "-" &amp; $Q503) &amp; IF(ISBLANK($P503),"", "-" &amp; $P503) &amp; IF(ISBLANK($O503),"", "-" &amp; $O503) &amp; IF(ISBLANK($N503),"", "-" &amp; $N503),TravelTime,8,FALSE)) / 1440, ""))</f>
        <v/>
      </c>
      <c r="AA503" s="59"/>
      <c r="AB503" s="52"/>
      <c r="AC503" s="59"/>
      <c r="AD503" s="196"/>
      <c r="AE503" s="59"/>
      <c r="AF503" s="59"/>
      <c r="AG503" s="59"/>
      <c r="AH503" s="59"/>
      <c r="AI503" s="59"/>
      <c r="AJ503" s="59"/>
    </row>
    <row r="504" spans="1:36" ht="14.25" customHeight="1">
      <c r="A504" s="51"/>
      <c r="B504" s="51" t="s">
        <v>36</v>
      </c>
      <c r="C504" s="219"/>
      <c r="D504" s="53"/>
      <c r="E504" s="228"/>
      <c r="F504" s="228"/>
      <c r="G504" s="52"/>
      <c r="H504" s="52"/>
      <c r="I504" s="52"/>
      <c r="J504" s="52" t="str">
        <f>IF(ISBLANK(B504),"",VLOOKUP(B504,Permits!$F$2:$O$127,10,FALSE))</f>
        <v>GA04T 1130</v>
      </c>
      <c r="K504" s="52"/>
      <c r="L504" s="60"/>
      <c r="M504" s="60"/>
      <c r="N504" s="55" t="s">
        <v>696</v>
      </c>
      <c r="O504" s="55"/>
      <c r="P504" s="55"/>
      <c r="Q504" s="55"/>
      <c r="R504" s="55"/>
      <c r="S504" s="77"/>
      <c r="T504" s="193" t="str">
        <f>_xlfn.IFNA(VLOOKUP(N504,Code2Loc,2,FALSE)
&amp; IF( OR( ISNA(O504), LEN(O504)=0), "",  "-" &amp; VLOOKUP(O504,Code2Loc,2,FALSE))
&amp; IF( OR( ISNA(P504), LEN(P504)=0), "",  "-" &amp; VLOOKUP(P504,Code2Loc,2,FALSE))
&amp; IF( OR( ISNA(Q504), LEN(Q504)=0), "",  "-" &amp; VLOOKUP(Q504,Code2Loc,2,FALSE))
&amp; IF( OR( ISNA(R504), LEN(R504)=0), "",  "-" &amp; VLOOKUP(R504,Code2Loc,2,FALSE))
&amp; IF( OR( ISNA(S504), LEN(S504)=0), "",  "-" &amp; VLOOKUP(S504,Code2Loc,2,FALSE)),"")</f>
        <v/>
      </c>
      <c r="U504" s="58">
        <v>0.32291666666666669</v>
      </c>
      <c r="V504" s="57"/>
      <c r="W504" s="57"/>
      <c r="X504" s="57"/>
      <c r="Y504" s="57"/>
      <c r="Z504" s="58" t="str">
        <f>IF(ISBLANK($U504), "", _xlfn.IFNA($U504 + _xlfn.IFNA( VLOOKUP($N504 &amp; IF(ISBLANK($O504),"", "-" &amp; $O504) &amp; IF(ISBLANK($P504),"", "-" &amp; $P504) &amp; IF(ISBLANK($Q504),"", "-" &amp; $Q504) &amp; IF(ISBLANK($R504),"", "-" &amp; $R504) &amp; IF(ISBLANK($S504),"", "-" &amp; $S504),TravelTime,8,FALSE), VLOOKUP($S504 &amp; IF(ISBLANK($R504),"", "-" &amp; $R504) &amp; IF(ISBLANK($Q504),"", "-" &amp; $Q504) &amp; IF(ISBLANK($P504),"", "-" &amp; $P504) &amp; IF(ISBLANK($O504),"", "-" &amp; $O504) &amp; IF(ISBLANK($N504),"", "-" &amp; $N504),TravelTime,8,FALSE)) / 1440, ""))</f>
        <v/>
      </c>
      <c r="AA504" s="59"/>
      <c r="AB504" s="52" t="str">
        <f>IF(AND(LEN(J504)&lt;&gt;0,LEN(B504)&lt;&gt;0),J504,#REF!)</f>
        <v>GA04T 1130</v>
      </c>
      <c r="AC504" s="59"/>
      <c r="AD504" s="196"/>
      <c r="AE504" s="59"/>
      <c r="AF504" s="59"/>
      <c r="AG504" s="59"/>
      <c r="AH504" s="59"/>
      <c r="AI504" s="59"/>
      <c r="AJ504" s="59"/>
    </row>
    <row r="505" spans="1:36" ht="14.25" customHeight="1">
      <c r="A505" s="51"/>
      <c r="B505" s="51"/>
      <c r="C505" s="219"/>
      <c r="D505" s="53"/>
      <c r="E505" s="228"/>
      <c r="F505" s="228"/>
      <c r="G505" s="52"/>
      <c r="H505" s="52"/>
      <c r="I505" s="52"/>
      <c r="J505" s="52"/>
      <c r="K505" s="52"/>
      <c r="L505" s="60"/>
      <c r="M505" s="60"/>
      <c r="N505" s="55" t="s">
        <v>459</v>
      </c>
      <c r="O505" s="55"/>
      <c r="P505" s="55"/>
      <c r="Q505" s="55"/>
      <c r="R505" s="55"/>
      <c r="S505" s="77"/>
      <c r="T505" s="193" t="str">
        <f>_xlfn.IFNA(VLOOKUP(N505,Code2Loc,2,FALSE)
&amp; IF( OR( ISNA(O505), LEN(O505)=0), "",  "-" &amp; VLOOKUP(O505,Code2Loc,2,FALSE))
&amp; IF( OR( ISNA(P505), LEN(P505)=0), "",  "-" &amp; VLOOKUP(P505,Code2Loc,2,FALSE))
&amp; IF( OR( ISNA(Q505), LEN(Q505)=0), "",  "-" &amp; VLOOKUP(Q505,Code2Loc,2,FALSE))
&amp; IF( OR( ISNA(R505), LEN(R505)=0), "",  "-" &amp; VLOOKUP(R505,Code2Loc,2,FALSE))
&amp; IF( OR( ISNA(S505), LEN(S505)=0), "",  "-" &amp; VLOOKUP(S505,Code2Loc,2,FALSE)),"")</f>
        <v/>
      </c>
      <c r="U505" s="56">
        <v>0.46875</v>
      </c>
      <c r="V505" s="57"/>
      <c r="W505" s="57"/>
      <c r="X505" s="57"/>
      <c r="Y505" s="57"/>
      <c r="Z505" s="58" t="str">
        <f>IF(ISBLANK($U505), "", _xlfn.IFNA($U505 + _xlfn.IFNA( VLOOKUP($N505 &amp; IF(ISBLANK($O505),"", "-" &amp; $O505) &amp; IF(ISBLANK($P505),"", "-" &amp; $P505) &amp; IF(ISBLANK($Q505),"", "-" &amp; $Q505) &amp; IF(ISBLANK($R505),"", "-" &amp; $R505) &amp; IF(ISBLANK($S505),"", "-" &amp; $S505),TravelTime,8,FALSE), VLOOKUP($S505 &amp; IF(ISBLANK($R505),"", "-" &amp; $R505) &amp; IF(ISBLANK($Q505),"", "-" &amp; $Q505) &amp; IF(ISBLANK($P505),"", "-" &amp; $P505) &amp; IF(ISBLANK($O505),"", "-" &amp; $O505) &amp; IF(ISBLANK($N505),"", "-" &amp; $N505),TravelTime,8,FALSE)) / 1440, ""))</f>
        <v/>
      </c>
      <c r="AA505" s="59"/>
      <c r="AB505" s="52" t="str">
        <f t="shared" ref="AB505:AB507" si="50">IF(AND(LEN(J505)&lt;&gt;0,LEN(B505)&lt;&gt;0),J505,AB504)</f>
        <v>GA04T 1130</v>
      </c>
      <c r="AC505" s="59"/>
      <c r="AD505" s="196"/>
      <c r="AE505" s="59"/>
      <c r="AF505" s="59"/>
      <c r="AG505" s="59"/>
      <c r="AH505" s="59"/>
      <c r="AI505" s="59"/>
      <c r="AJ505" s="59"/>
    </row>
    <row r="506" spans="1:36" ht="14.25" customHeight="1">
      <c r="A506" s="51"/>
      <c r="B506" s="51"/>
      <c r="C506" s="219"/>
      <c r="D506" s="53"/>
      <c r="E506" s="228"/>
      <c r="F506" s="228"/>
      <c r="G506" s="52"/>
      <c r="H506" s="52"/>
      <c r="I506" s="52"/>
      <c r="J506" s="52"/>
      <c r="K506" s="52"/>
      <c r="L506" s="60"/>
      <c r="M506" s="60"/>
      <c r="N506" s="55" t="s">
        <v>697</v>
      </c>
      <c r="O506" s="55"/>
      <c r="P506" s="55"/>
      <c r="Q506" s="55"/>
      <c r="R506" s="55"/>
      <c r="S506" s="77"/>
      <c r="T506" s="193" t="str">
        <f>_xlfn.IFNA(VLOOKUP(N506,Code2Loc,2,FALSE)
&amp; IF( OR( ISNA(O506), LEN(O506)=0), "",  "-" &amp; VLOOKUP(O506,Code2Loc,2,FALSE))
&amp; IF( OR( ISNA(P506), LEN(P506)=0), "",  "-" &amp; VLOOKUP(P506,Code2Loc,2,FALSE))
&amp; IF( OR( ISNA(Q506), LEN(Q506)=0), "",  "-" &amp; VLOOKUP(Q506,Code2Loc,2,FALSE))
&amp; IF( OR( ISNA(R506), LEN(R506)=0), "",  "-" &amp; VLOOKUP(R506,Code2Loc,2,FALSE))
&amp; IF( OR( ISNA(S506), LEN(S506)=0), "",  "-" &amp; VLOOKUP(S506,Code2Loc,2,FALSE)),"")</f>
        <v/>
      </c>
      <c r="U506" s="56">
        <v>0.625</v>
      </c>
      <c r="V506" s="57"/>
      <c r="W506" s="57"/>
      <c r="X506" s="57"/>
      <c r="Y506" s="57"/>
      <c r="Z506" s="58" t="str">
        <f>IF(ISBLANK($U506), "", _xlfn.IFNA($U506 + _xlfn.IFNA( VLOOKUP($N506 &amp; IF(ISBLANK($O506),"", "-" &amp; $O506) &amp; IF(ISBLANK($P506),"", "-" &amp; $P506) &amp; IF(ISBLANK($Q506),"", "-" &amp; $Q506) &amp; IF(ISBLANK($R506),"", "-" &amp; $R506) &amp; IF(ISBLANK($S506),"", "-" &amp; $S506),TravelTime,8,FALSE), VLOOKUP($S506 &amp; IF(ISBLANK($R506),"", "-" &amp; $R506) &amp; IF(ISBLANK($Q506),"", "-" &amp; $Q506) &amp; IF(ISBLANK($P506),"", "-" &amp; $P506) &amp; IF(ISBLANK($O506),"", "-" &amp; $O506) &amp; IF(ISBLANK($N506),"", "-" &amp; $N506),TravelTime,8,FALSE)) / 1440, ""))</f>
        <v/>
      </c>
      <c r="AA506" s="59"/>
      <c r="AB506" s="52" t="str">
        <f t="shared" si="50"/>
        <v>GA04T 1130</v>
      </c>
      <c r="AC506" s="59"/>
      <c r="AD506" s="196"/>
      <c r="AE506" s="59"/>
      <c r="AF506" s="59"/>
      <c r="AG506" s="59"/>
      <c r="AH506" s="59"/>
      <c r="AI506" s="59"/>
      <c r="AJ506" s="59"/>
    </row>
    <row r="507" spans="1:36" ht="14.25" customHeight="1">
      <c r="A507" s="51"/>
      <c r="B507" s="51"/>
      <c r="C507" s="219"/>
      <c r="D507" s="53"/>
      <c r="E507" s="228"/>
      <c r="F507" s="228"/>
      <c r="G507" s="52"/>
      <c r="H507" s="52"/>
      <c r="I507" s="52"/>
      <c r="J507" s="52"/>
      <c r="K507" s="52"/>
      <c r="L507" s="60"/>
      <c r="M507" s="60"/>
      <c r="N507" s="55" t="s">
        <v>697</v>
      </c>
      <c r="O507" s="55"/>
      <c r="P507" s="55"/>
      <c r="Q507" s="55"/>
      <c r="R507" s="55"/>
      <c r="S507" s="77"/>
      <c r="T507" s="193" t="str">
        <f>_xlfn.IFNA(VLOOKUP(N507,Code2Loc,2,FALSE)
&amp; IF( OR( ISNA(O507), LEN(O507)=0), "",  "-" &amp; VLOOKUP(O507,Code2Loc,2,FALSE))
&amp; IF( OR( ISNA(P507), LEN(P507)=0), "",  "-" &amp; VLOOKUP(P507,Code2Loc,2,FALSE))
&amp; IF( OR( ISNA(Q507), LEN(Q507)=0), "",  "-" &amp; VLOOKUP(Q507,Code2Loc,2,FALSE))
&amp; IF( OR( ISNA(R507), LEN(R507)=0), "",  "-" &amp; VLOOKUP(R507,Code2Loc,2,FALSE))
&amp; IF( OR( ISNA(S507), LEN(S507)=0), "",  "-" &amp; VLOOKUP(S507,Code2Loc,2,FALSE)),"")</f>
        <v/>
      </c>
      <c r="U507" s="56">
        <v>0.69097222222222221</v>
      </c>
      <c r="V507" s="57"/>
      <c r="W507" s="57"/>
      <c r="X507" s="57"/>
      <c r="Y507" s="57"/>
      <c r="Z507" s="58" t="str">
        <f>IF(ISBLANK($U507), "", _xlfn.IFNA($U507 + _xlfn.IFNA( VLOOKUP($N507 &amp; IF(ISBLANK($O507),"", "-" &amp; $O507) &amp; IF(ISBLANK($P507),"", "-" &amp; $P507) &amp; IF(ISBLANK($Q507),"", "-" &amp; $Q507) &amp; IF(ISBLANK($R507),"", "-" &amp; $R507) &amp; IF(ISBLANK($S507),"", "-" &amp; $S507),TravelTime,8,FALSE), VLOOKUP($S507 &amp; IF(ISBLANK($R507),"", "-" &amp; $R507) &amp; IF(ISBLANK($Q507),"", "-" &amp; $Q507) &amp; IF(ISBLANK($P507),"", "-" &amp; $P507) &amp; IF(ISBLANK($O507),"", "-" &amp; $O507) &amp; IF(ISBLANK($N507),"", "-" &amp; $N507),TravelTime,8,FALSE)) / 1440, ""))</f>
        <v/>
      </c>
      <c r="AA507" s="59"/>
      <c r="AB507" s="52" t="str">
        <f t="shared" si="50"/>
        <v>GA04T 1130</v>
      </c>
      <c r="AC507" s="59"/>
      <c r="AD507" s="196"/>
      <c r="AE507" s="59"/>
      <c r="AF507" s="59"/>
      <c r="AG507" s="59"/>
      <c r="AH507" s="59"/>
      <c r="AI507" s="59"/>
      <c r="AJ507" s="59"/>
    </row>
    <row r="508" spans="1:36" ht="14.25" customHeight="1">
      <c r="A508" s="51"/>
      <c r="B508" s="51"/>
      <c r="C508" s="219"/>
      <c r="D508" s="53"/>
      <c r="E508" s="228"/>
      <c r="F508" s="228"/>
      <c r="G508" s="52"/>
      <c r="H508" s="52"/>
      <c r="I508" s="52"/>
      <c r="J508" s="52"/>
      <c r="K508" s="52"/>
      <c r="L508" s="60"/>
      <c r="M508" s="60"/>
      <c r="N508" s="55" t="s">
        <v>459</v>
      </c>
      <c r="O508" s="55" t="s">
        <v>698</v>
      </c>
      <c r="P508" s="55"/>
      <c r="Q508" s="55"/>
      <c r="R508" s="55"/>
      <c r="S508" s="77" t="s">
        <v>439</v>
      </c>
      <c r="T508" s="193" t="str">
        <f>_xlfn.IFNA(VLOOKUP(N508,Code2Loc,2,FALSE)
&amp; IF( OR( ISNA(O508), LEN(O508)=0), "",  "-" &amp; VLOOKUP(O508,Code2Loc,2,FALSE))
&amp; IF( OR( ISNA(P508), LEN(P508)=0), "",  "-" &amp; VLOOKUP(P508,Code2Loc,2,FALSE))
&amp; IF( OR( ISNA(Q508), LEN(Q508)=0), "",  "-" &amp; VLOOKUP(Q508,Code2Loc,2,FALSE))
&amp; IF( OR( ISNA(R508), LEN(R508)=0), "",  "-" &amp; VLOOKUP(R508,Code2Loc,2,FALSE))
&amp; IF( OR( ISNA(S508), LEN(S508)=0), "",  "-" &amp; VLOOKUP(S508,Code2Loc,2,FALSE)),"")</f>
        <v/>
      </c>
      <c r="U508" s="56">
        <v>0.73958333333333337</v>
      </c>
      <c r="V508" s="57"/>
      <c r="W508" s="57"/>
      <c r="X508" s="57"/>
      <c r="Y508" s="57"/>
      <c r="Z508" s="58" t="str">
        <f>IF(ISBLANK($U508), "", _xlfn.IFNA($U508 + _xlfn.IFNA( VLOOKUP($N508 &amp; IF(ISBLANK($O508),"", "-" &amp; $O508) &amp; IF(ISBLANK($P508),"", "-" &amp; $P508) &amp; IF(ISBLANK($Q508),"", "-" &amp; $Q508) &amp; IF(ISBLANK($R508),"", "-" &amp; $R508) &amp; IF(ISBLANK($S508),"", "-" &amp; $S508),TravelTime,8,FALSE), VLOOKUP($S508 &amp; IF(ISBLANK($R508),"", "-" &amp; $R508) &amp; IF(ISBLANK($Q508),"", "-" &amp; $Q508) &amp; IF(ISBLANK($P508),"", "-" &amp; $P508) &amp; IF(ISBLANK($O508),"", "-" &amp; $O508) &amp; IF(ISBLANK($N508),"", "-" &amp; $N508),TravelTime,8,FALSE)) / 1440, ""))</f>
        <v/>
      </c>
      <c r="AA508" s="59"/>
      <c r="AB508" s="52" t="str">
        <f>IF(AND(LEN(J508)&lt;&gt;0,LEN(B508)&lt;&gt;0),J508,AB506)</f>
        <v>GA04T 1130</v>
      </c>
      <c r="AC508" s="59"/>
      <c r="AD508" s="196"/>
      <c r="AE508" s="59"/>
      <c r="AF508" s="59"/>
      <c r="AG508" s="59"/>
      <c r="AH508" s="59"/>
      <c r="AI508" s="59"/>
      <c r="AJ508" s="59"/>
    </row>
    <row r="509" spans="1:36" ht="14.25" customHeight="1">
      <c r="A509" s="51"/>
      <c r="B509" s="51"/>
      <c r="C509" s="219"/>
      <c r="D509" s="53"/>
      <c r="E509" s="228"/>
      <c r="F509" s="228"/>
      <c r="G509" s="52"/>
      <c r="H509" s="52"/>
      <c r="I509" s="52"/>
      <c r="J509" s="52"/>
      <c r="K509" s="52"/>
      <c r="L509" s="60"/>
      <c r="M509" s="60"/>
      <c r="N509" s="55"/>
      <c r="O509" s="55"/>
      <c r="P509" s="55"/>
      <c r="Q509" s="55"/>
      <c r="R509" s="55"/>
      <c r="S509" s="77"/>
      <c r="T509" s="193" t="str">
        <f>_xlfn.IFNA(VLOOKUP(N509,Code2Loc,2,FALSE)
&amp; IF( OR( ISNA(O509), LEN(O509)=0), "",  "-" &amp; VLOOKUP(O509,Code2Loc,2,FALSE))
&amp; IF( OR( ISNA(P509), LEN(P509)=0), "",  "-" &amp; VLOOKUP(P509,Code2Loc,2,FALSE))
&amp; IF( OR( ISNA(Q509), LEN(Q509)=0), "",  "-" &amp; VLOOKUP(Q509,Code2Loc,2,FALSE))
&amp; IF( OR( ISNA(R509), LEN(R509)=0), "",  "-" &amp; VLOOKUP(R509,Code2Loc,2,FALSE))
&amp; IF( OR( ISNA(S509), LEN(S509)=0), "",  "-" &amp; VLOOKUP(S509,Code2Loc,2,FALSE)),"")</f>
        <v/>
      </c>
      <c r="U509" s="56"/>
      <c r="V509" s="57"/>
      <c r="W509" s="57"/>
      <c r="X509" s="57"/>
      <c r="Y509" s="57"/>
      <c r="Z509" s="58" t="str">
        <f>IF(ISBLANK($U509), "", _xlfn.IFNA($U509 + _xlfn.IFNA( VLOOKUP($N509 &amp; IF(ISBLANK($O509),"", "-" &amp; $O509) &amp; IF(ISBLANK($P509),"", "-" &amp; $P509) &amp; IF(ISBLANK($Q509),"", "-" &amp; $Q509) &amp; IF(ISBLANK($R509),"", "-" &amp; $R509) &amp; IF(ISBLANK($S509),"", "-" &amp; $S509),TravelTime,8,FALSE), VLOOKUP($S509 &amp; IF(ISBLANK($R509),"", "-" &amp; $R509) &amp; IF(ISBLANK($Q509),"", "-" &amp; $Q509) &amp; IF(ISBLANK($P509),"", "-" &amp; $P509) &amp; IF(ISBLANK($O509),"", "-" &amp; $O509) &amp; IF(ISBLANK($N509),"", "-" &amp; $N509),TravelTime,8,FALSE)) / 1440, ""))</f>
        <v/>
      </c>
      <c r="AA509" s="59"/>
      <c r="AB509" s="52"/>
      <c r="AC509" s="59"/>
      <c r="AD509" s="196"/>
      <c r="AE509" s="59"/>
      <c r="AF509" s="59"/>
      <c r="AG509" s="59"/>
      <c r="AH509" s="59"/>
      <c r="AI509" s="59"/>
      <c r="AJ509" s="59"/>
    </row>
    <row r="510" spans="1:36" ht="14.25" customHeight="1">
      <c r="A510" s="51"/>
      <c r="B510" s="51"/>
      <c r="C510" s="219"/>
      <c r="D510" s="53"/>
      <c r="E510" s="228"/>
      <c r="F510" s="228"/>
      <c r="G510" s="52"/>
      <c r="H510" s="52"/>
      <c r="I510" s="52"/>
      <c r="J510" s="52"/>
      <c r="K510" s="52"/>
      <c r="L510" s="60"/>
      <c r="M510" s="60"/>
      <c r="N510" s="55"/>
      <c r="O510" s="55"/>
      <c r="P510" s="55"/>
      <c r="Q510" s="55"/>
      <c r="R510" s="55"/>
      <c r="S510" s="55"/>
      <c r="T510" s="193" t="str">
        <f>_xlfn.IFNA(VLOOKUP(N510,Code2Loc,2,FALSE)
&amp; IF( OR( ISNA(O510), LEN(O510)=0), "",  "-" &amp; VLOOKUP(O510,Code2Loc,2,FALSE))
&amp; IF( OR( ISNA(P510), LEN(P510)=0), "",  "-" &amp; VLOOKUP(P510,Code2Loc,2,FALSE))
&amp; IF( OR( ISNA(Q510), LEN(Q510)=0), "",  "-" &amp; VLOOKUP(Q510,Code2Loc,2,FALSE))
&amp; IF( OR( ISNA(R510), LEN(R510)=0), "",  "-" &amp; VLOOKUP(R510,Code2Loc,2,FALSE))
&amp; IF( OR( ISNA(S510), LEN(S510)=0), "",  "-" &amp; VLOOKUP(S510,Code2Loc,2,FALSE)),"")</f>
        <v/>
      </c>
      <c r="U510" s="56"/>
      <c r="V510" s="57"/>
      <c r="W510" s="57"/>
      <c r="X510" s="57"/>
      <c r="Y510" s="57"/>
      <c r="Z510" s="58" t="str">
        <f>IF(ISBLANK($U510), "", _xlfn.IFNA($U510 + _xlfn.IFNA( VLOOKUP($N510 &amp; IF(ISBLANK($O510),"", "-" &amp; $O510) &amp; IF(ISBLANK($P510),"", "-" &amp; $P510) &amp; IF(ISBLANK($Q510),"", "-" &amp; $Q510) &amp; IF(ISBLANK($R510),"", "-" &amp; $R510) &amp; IF(ISBLANK($S510),"", "-" &amp; $S510),TravelTime,8,FALSE), VLOOKUP($S510 &amp; IF(ISBLANK($R510),"", "-" &amp; $R510) &amp; IF(ISBLANK($Q510),"", "-" &amp; $Q510) &amp; IF(ISBLANK($P510),"", "-" &amp; $P510) &amp; IF(ISBLANK($O510),"", "-" &amp; $O510) &amp; IF(ISBLANK($N510),"", "-" &amp; $N510),TravelTime,8,FALSE)) / 1440, ""))</f>
        <v/>
      </c>
      <c r="AA510" s="59"/>
      <c r="AB510" s="52"/>
      <c r="AC510" s="59"/>
      <c r="AD510" s="196"/>
      <c r="AE510" s="59"/>
      <c r="AF510" s="59"/>
      <c r="AG510" s="59"/>
      <c r="AH510" s="59"/>
      <c r="AI510" s="59"/>
      <c r="AJ510" s="59"/>
    </row>
    <row r="511" spans="1:36" ht="14.25" customHeight="1">
      <c r="A511" s="51"/>
      <c r="B511" s="51"/>
      <c r="C511" s="220"/>
      <c r="D511" s="62"/>
      <c r="E511" s="228"/>
      <c r="F511" s="228"/>
      <c r="G511" s="63"/>
      <c r="H511" s="63"/>
      <c r="I511" s="59"/>
      <c r="J511" s="59"/>
      <c r="K511" s="52"/>
      <c r="L511" s="60"/>
      <c r="M511" s="60"/>
      <c r="N511" s="55"/>
      <c r="O511" s="55"/>
      <c r="P511" s="55"/>
      <c r="Q511" s="55"/>
      <c r="R511" s="55"/>
      <c r="S511" s="55"/>
      <c r="T511" s="193" t="str">
        <f>_xlfn.IFNA(VLOOKUP(N511,Code2Loc,2,FALSE)
&amp; IF( OR( ISNA(O511), LEN(O511)=0), "",  "-" &amp; VLOOKUP(O511,Code2Loc,2,FALSE))
&amp; IF( OR( ISNA(P511), LEN(P511)=0), "",  "-" &amp; VLOOKUP(P511,Code2Loc,2,FALSE))
&amp; IF( OR( ISNA(Q511), LEN(Q511)=0), "",  "-" &amp; VLOOKUP(Q511,Code2Loc,2,FALSE))
&amp; IF( OR( ISNA(R511), LEN(R511)=0), "",  "-" &amp; VLOOKUP(R511,Code2Loc,2,FALSE))
&amp; IF( OR( ISNA(S511), LEN(S511)=0), "",  "-" &amp; VLOOKUP(S511,Code2Loc,2,FALSE)),"")</f>
        <v/>
      </c>
      <c r="U511" s="56"/>
      <c r="V511" s="57"/>
      <c r="W511" s="57"/>
      <c r="X511" s="57"/>
      <c r="Y511" s="57"/>
      <c r="Z511" s="58" t="str">
        <f>IF(ISBLANK($U511), "", _xlfn.IFNA($U511 + _xlfn.IFNA( VLOOKUP($N511 &amp; IF(ISBLANK($O511),"", "-" &amp; $O511) &amp; IF(ISBLANK($P511),"", "-" &amp; $P511) &amp; IF(ISBLANK($Q511),"", "-" &amp; $Q511) &amp; IF(ISBLANK($R511),"", "-" &amp; $R511) &amp; IF(ISBLANK($S511),"", "-" &amp; $S511),TravelTime,8,FALSE), VLOOKUP($S511 &amp; IF(ISBLANK($R511),"", "-" &amp; $R511) &amp; IF(ISBLANK($Q511),"", "-" &amp; $Q511) &amp; IF(ISBLANK($P511),"", "-" &amp; $P511) &amp; IF(ISBLANK($O511),"", "-" &amp; $O511) &amp; IF(ISBLANK($N511),"", "-" &amp; $N511),TravelTime,8,FALSE)) / 1440, ""))</f>
        <v/>
      </c>
      <c r="AA511" s="59"/>
      <c r="AB511" s="52"/>
      <c r="AC511" s="59"/>
      <c r="AD511" s="196"/>
      <c r="AE511" s="59"/>
      <c r="AF511" s="59"/>
      <c r="AG511" s="59"/>
      <c r="AH511" s="59"/>
      <c r="AI511" s="59"/>
      <c r="AJ511" s="59"/>
    </row>
    <row r="512" spans="1:36" ht="14.25" customHeight="1">
      <c r="A512" s="51"/>
      <c r="B512" s="51"/>
      <c r="C512" s="219"/>
      <c r="D512" s="53"/>
      <c r="E512" s="228"/>
      <c r="F512" s="228"/>
      <c r="G512" s="52"/>
      <c r="H512" s="52"/>
      <c r="I512" s="52"/>
      <c r="J512" s="52"/>
      <c r="K512" s="52"/>
      <c r="L512" s="60"/>
      <c r="M512" s="60"/>
      <c r="N512" s="55"/>
      <c r="O512" s="55"/>
      <c r="P512" s="55"/>
      <c r="Q512" s="55"/>
      <c r="R512" s="55"/>
      <c r="S512" s="55"/>
      <c r="T512" s="193" t="str">
        <f>_xlfn.IFNA(VLOOKUP(N512,Code2Loc,2,FALSE)
&amp; IF( OR( ISNA(O512), LEN(O512)=0), "",  "-" &amp; VLOOKUP(O512,Code2Loc,2,FALSE))
&amp; IF( OR( ISNA(P512), LEN(P512)=0), "",  "-" &amp; VLOOKUP(P512,Code2Loc,2,FALSE))
&amp; IF( OR( ISNA(Q512), LEN(Q512)=0), "",  "-" &amp; VLOOKUP(Q512,Code2Loc,2,FALSE))
&amp; IF( OR( ISNA(R512), LEN(R512)=0), "",  "-" &amp; VLOOKUP(R512,Code2Loc,2,FALSE))
&amp; IF( OR( ISNA(S512), LEN(S512)=0), "",  "-" &amp; VLOOKUP(S512,Code2Loc,2,FALSE)),"")</f>
        <v/>
      </c>
      <c r="U512" s="56"/>
      <c r="V512" s="57"/>
      <c r="W512" s="57"/>
      <c r="X512" s="57"/>
      <c r="Y512" s="57"/>
      <c r="Z512" s="58" t="str">
        <f>IF(ISBLANK($U512), "", _xlfn.IFNA($U512 + _xlfn.IFNA( VLOOKUP($N512 &amp; IF(ISBLANK($O512),"", "-" &amp; $O512) &amp; IF(ISBLANK($P512),"", "-" &amp; $P512) &amp; IF(ISBLANK($Q512),"", "-" &amp; $Q512) &amp; IF(ISBLANK($R512),"", "-" &amp; $R512) &amp; IF(ISBLANK($S512),"", "-" &amp; $S512),TravelTime,8,FALSE), VLOOKUP($S512 &amp; IF(ISBLANK($R512),"", "-" &amp; $R512) &amp; IF(ISBLANK($Q512),"", "-" &amp; $Q512) &amp; IF(ISBLANK($P512),"", "-" &amp; $P512) &amp; IF(ISBLANK($O512),"", "-" &amp; $O512) &amp; IF(ISBLANK($N512),"", "-" &amp; $N512),TravelTime,8,FALSE)) / 1440, ""))</f>
        <v/>
      </c>
      <c r="AA512" s="59"/>
      <c r="AB512" s="52"/>
      <c r="AC512" s="59"/>
      <c r="AD512" s="196"/>
      <c r="AE512" s="59"/>
      <c r="AF512" s="59"/>
      <c r="AG512" s="59"/>
      <c r="AH512" s="59"/>
      <c r="AI512" s="59"/>
      <c r="AJ512" s="59"/>
    </row>
    <row r="513" spans="1:36" ht="14.25" customHeight="1">
      <c r="A513" s="51"/>
      <c r="B513" s="51" t="s">
        <v>57</v>
      </c>
      <c r="C513" s="219"/>
      <c r="D513" s="53"/>
      <c r="E513" s="228"/>
      <c r="F513" s="228"/>
      <c r="G513" s="52"/>
      <c r="H513" s="52"/>
      <c r="I513" s="52"/>
      <c r="J513" s="52" t="str">
        <f>IF(ISBLANK(B513),"",VLOOKUP(B513,Permits!$F$2:$O$127,10,FALSE))</f>
        <v>GA04T 4338</v>
      </c>
      <c r="K513" s="52"/>
      <c r="L513" s="60"/>
      <c r="M513" s="60"/>
      <c r="N513" s="55"/>
      <c r="O513" s="55"/>
      <c r="P513" s="55"/>
      <c r="Q513" s="55"/>
      <c r="R513" s="55"/>
      <c r="S513" s="55"/>
      <c r="T513" s="193" t="str">
        <f>_xlfn.IFNA(VLOOKUP(N513,Code2Loc,2,FALSE)
&amp; IF( OR( ISNA(O513), LEN(O513)=0), "",  "-" &amp; VLOOKUP(O513,Code2Loc,2,FALSE))
&amp; IF( OR( ISNA(P513), LEN(P513)=0), "",  "-" &amp; VLOOKUP(P513,Code2Loc,2,FALSE))
&amp; IF( OR( ISNA(Q513), LEN(Q513)=0), "",  "-" &amp; VLOOKUP(Q513,Code2Loc,2,FALSE))
&amp; IF( OR( ISNA(R513), LEN(R513)=0), "",  "-" &amp; VLOOKUP(R513,Code2Loc,2,FALSE))
&amp; IF( OR( ISNA(S513), LEN(S513)=0), "",  "-" &amp; VLOOKUP(S513,Code2Loc,2,FALSE)),"")</f>
        <v/>
      </c>
      <c r="U513" s="58"/>
      <c r="V513" s="57"/>
      <c r="W513" s="57"/>
      <c r="X513" s="57"/>
      <c r="Y513" s="57"/>
      <c r="Z513" s="58" t="str">
        <f>IF(ISBLANK($U513), "", _xlfn.IFNA($U513 + _xlfn.IFNA( VLOOKUP($N513 &amp; IF(ISBLANK($O513),"", "-" &amp; $O513) &amp; IF(ISBLANK($P513),"", "-" &amp; $P513) &amp; IF(ISBLANK($Q513),"", "-" &amp; $Q513) &amp; IF(ISBLANK($R513),"", "-" &amp; $R513) &amp; IF(ISBLANK($S513),"", "-" &amp; $S513),TravelTime,8,FALSE), VLOOKUP($S513 &amp; IF(ISBLANK($R513),"", "-" &amp; $R513) &amp; IF(ISBLANK($Q513),"", "-" &amp; $Q513) &amp; IF(ISBLANK($P513),"", "-" &amp; $P513) &amp; IF(ISBLANK($O513),"", "-" &amp; $O513) &amp; IF(ISBLANK($N513),"", "-" &amp; $N513),TravelTime,8,FALSE)) / 1440, ""))</f>
        <v/>
      </c>
      <c r="AA513" s="59"/>
      <c r="AB513" s="52" t="str">
        <f>IF(AND(LEN(J513)&lt;&gt;0,LEN(B513)&lt;&gt;0),J513,AB43)</f>
        <v>GA04T 4338</v>
      </c>
      <c r="AC513" s="59"/>
      <c r="AD513" s="196"/>
      <c r="AE513" s="59"/>
      <c r="AF513" s="59"/>
      <c r="AG513" s="59"/>
      <c r="AH513" s="59"/>
      <c r="AI513" s="59"/>
      <c r="AJ513" s="59"/>
    </row>
    <row r="514" spans="1:36" ht="14.25" customHeight="1">
      <c r="A514" s="51"/>
      <c r="B514" s="51"/>
      <c r="C514" s="219"/>
      <c r="D514" s="53"/>
      <c r="E514" s="228"/>
      <c r="F514" s="228"/>
      <c r="G514" s="52"/>
      <c r="H514" s="52"/>
      <c r="I514" s="52"/>
      <c r="J514" s="52"/>
      <c r="K514" s="52"/>
      <c r="L514" s="60"/>
      <c r="M514" s="60"/>
      <c r="N514" s="55"/>
      <c r="O514" s="55"/>
      <c r="P514" s="55"/>
      <c r="Q514" s="55"/>
      <c r="R514" s="55"/>
      <c r="S514" s="55"/>
      <c r="T514" s="193" t="str">
        <f>_xlfn.IFNA(VLOOKUP(N514,Code2Loc,2,FALSE)
&amp; IF( OR( ISNA(O514), LEN(O514)=0), "",  "-" &amp; VLOOKUP(O514,Code2Loc,2,FALSE))
&amp; IF( OR( ISNA(P514), LEN(P514)=0), "",  "-" &amp; VLOOKUP(P514,Code2Loc,2,FALSE))
&amp; IF( OR( ISNA(Q514), LEN(Q514)=0), "",  "-" &amp; VLOOKUP(Q514,Code2Loc,2,FALSE))
&amp; IF( OR( ISNA(R514), LEN(R514)=0), "",  "-" &amp; VLOOKUP(R514,Code2Loc,2,FALSE))
&amp; IF( OR( ISNA(S514), LEN(S514)=0), "",  "-" &amp; VLOOKUP(S514,Code2Loc,2,FALSE)),"")</f>
        <v/>
      </c>
      <c r="U514" s="58"/>
      <c r="V514" s="57"/>
      <c r="W514" s="57"/>
      <c r="X514" s="57"/>
      <c r="Y514" s="57"/>
      <c r="Z514" s="58" t="str">
        <f>IF(ISBLANK($U514), "", _xlfn.IFNA($U514 + _xlfn.IFNA( VLOOKUP($N514 &amp; IF(ISBLANK($O514),"", "-" &amp; $O514) &amp; IF(ISBLANK($P514),"", "-" &amp; $P514) &amp; IF(ISBLANK($Q514),"", "-" &amp; $Q514) &amp; IF(ISBLANK($R514),"", "-" &amp; $R514) &amp; IF(ISBLANK($S514),"", "-" &amp; $S514),TravelTime,8,FALSE), VLOOKUP($S514 &amp; IF(ISBLANK($R514),"", "-" &amp; $R514) &amp; IF(ISBLANK($Q514),"", "-" &amp; $Q514) &amp; IF(ISBLANK($P514),"", "-" &amp; $P514) &amp; IF(ISBLANK($O514),"", "-" &amp; $O514) &amp; IF(ISBLANK($N514),"", "-" &amp; $N514),TravelTime,8,FALSE)) / 1440, ""))</f>
        <v/>
      </c>
      <c r="AA514" s="59"/>
      <c r="AB514" s="52"/>
      <c r="AC514" s="59"/>
      <c r="AD514" s="196"/>
      <c r="AE514" s="59"/>
      <c r="AF514" s="59"/>
      <c r="AG514" s="59"/>
      <c r="AH514" s="59"/>
      <c r="AI514" s="59"/>
      <c r="AJ514" s="59"/>
    </row>
    <row r="515" spans="1:36" ht="14.25" customHeight="1">
      <c r="A515" s="78"/>
      <c r="B515" s="78" t="s">
        <v>60</v>
      </c>
      <c r="C515" s="219"/>
      <c r="D515" s="53"/>
      <c r="E515" s="228"/>
      <c r="F515" s="228"/>
      <c r="G515" s="52"/>
      <c r="H515" s="52"/>
      <c r="I515" s="52"/>
      <c r="J515" s="52" t="str">
        <f>IF(ISBLANK(B515),"",VLOOKUP(B515,Permits!$F$2:$O$127,10,FALSE))</f>
        <v>GA09U 2162</v>
      </c>
      <c r="K515" s="52"/>
      <c r="L515" s="60"/>
      <c r="M515" s="60"/>
      <c r="N515" s="55" t="s">
        <v>617</v>
      </c>
      <c r="O515" s="55"/>
      <c r="P515" s="55"/>
      <c r="Q515" s="55"/>
      <c r="R515" s="55"/>
      <c r="S515" s="55"/>
      <c r="T515" s="193" t="str">
        <f>_xlfn.IFNA(VLOOKUP(N515,Code2Loc,2,FALSE)
&amp; IF( OR( ISNA(O515), LEN(O515)=0), "",  "-" &amp; VLOOKUP(O515,Code2Loc,2,FALSE))
&amp; IF( OR( ISNA(P515), LEN(P515)=0), "",  "-" &amp; VLOOKUP(P515,Code2Loc,2,FALSE))
&amp; IF( OR( ISNA(Q515), LEN(Q515)=0), "",  "-" &amp; VLOOKUP(Q515,Code2Loc,2,FALSE))
&amp; IF( OR( ISNA(R515), LEN(R515)=0), "",  "-" &amp; VLOOKUP(R515,Code2Loc,2,FALSE))
&amp; IF( OR( ISNA(S515), LEN(S515)=0), "",  "-" &amp; VLOOKUP(S515,Code2Loc,2,FALSE)),"")</f>
        <v/>
      </c>
      <c r="U515" s="56">
        <v>0.2986111111111111</v>
      </c>
      <c r="V515" s="57"/>
      <c r="W515" s="57"/>
      <c r="X515" s="57"/>
      <c r="Y515" s="57"/>
      <c r="Z515" s="58" t="str">
        <f>IF(ISBLANK($U515), "", _xlfn.IFNA($U515 + _xlfn.IFNA( VLOOKUP($N515 &amp; IF(ISBLANK($O515),"", "-" &amp; $O515) &amp; IF(ISBLANK($P515),"", "-" &amp; $P515) &amp; IF(ISBLANK($Q515),"", "-" &amp; $Q515) &amp; IF(ISBLANK($R515),"", "-" &amp; $R515) &amp; IF(ISBLANK($S515),"", "-" &amp; $S515),TravelTime,8,FALSE), VLOOKUP($S515 &amp; IF(ISBLANK($R515),"", "-" &amp; $R515) &amp; IF(ISBLANK($Q515),"", "-" &amp; $Q515) &amp; IF(ISBLANK($P515),"", "-" &amp; $P515) &amp; IF(ISBLANK($O515),"", "-" &amp; $O515) &amp; IF(ISBLANK($N515),"", "-" &amp; $N515),TravelTime,8,FALSE)) / 1440, ""))</f>
        <v/>
      </c>
      <c r="AA515" s="59"/>
      <c r="AB515" s="52" t="str">
        <f>IF(AND(LEN(J515)&lt;&gt;0,LEN(B515)&lt;&gt;0),J515,AB513)</f>
        <v>GA09U 2162</v>
      </c>
      <c r="AC515" s="59"/>
      <c r="AD515" s="196"/>
      <c r="AE515" s="59"/>
      <c r="AF515" s="59"/>
      <c r="AG515" s="59"/>
      <c r="AH515" s="59"/>
      <c r="AI515" s="59"/>
      <c r="AJ515" s="59"/>
    </row>
    <row r="516" spans="1:36" ht="14.25" customHeight="1">
      <c r="A516" s="78"/>
      <c r="B516" s="78"/>
      <c r="C516" s="219"/>
      <c r="D516" s="53"/>
      <c r="E516" s="228"/>
      <c r="F516" s="228"/>
      <c r="G516" s="52"/>
      <c r="H516" s="52"/>
      <c r="I516" s="52"/>
      <c r="J516" s="52"/>
      <c r="K516" s="52"/>
      <c r="L516" s="60"/>
      <c r="M516" s="60"/>
      <c r="N516" s="55" t="s">
        <v>460</v>
      </c>
      <c r="O516" s="55"/>
      <c r="P516" s="55"/>
      <c r="Q516" s="55"/>
      <c r="R516" s="55"/>
      <c r="S516" s="55"/>
      <c r="T516" s="193" t="str">
        <f>_xlfn.IFNA(VLOOKUP(N516,Code2Loc,2,FALSE)
&amp; IF( OR( ISNA(O516), LEN(O516)=0), "",  "-" &amp; VLOOKUP(O516,Code2Loc,2,FALSE))
&amp; IF( OR( ISNA(P516), LEN(P516)=0), "",  "-" &amp; VLOOKUP(P516,Code2Loc,2,FALSE))
&amp; IF( OR( ISNA(Q516), LEN(Q516)=0), "",  "-" &amp; VLOOKUP(Q516,Code2Loc,2,FALSE))
&amp; IF( OR( ISNA(R516), LEN(R516)=0), "",  "-" &amp; VLOOKUP(R516,Code2Loc,2,FALSE))
&amp; IF( OR( ISNA(S516), LEN(S516)=0), "",  "-" &amp; VLOOKUP(S516,Code2Loc,2,FALSE)),"")</f>
        <v/>
      </c>
      <c r="U516" s="56">
        <v>0.31944444444444442</v>
      </c>
      <c r="V516" s="57"/>
      <c r="W516" s="57"/>
      <c r="X516" s="57"/>
      <c r="Y516" s="57"/>
      <c r="Z516" s="58" t="str">
        <f>IF(ISBLANK($U516), "", _xlfn.IFNA($U516 + _xlfn.IFNA( VLOOKUP($N516 &amp; IF(ISBLANK($O516),"", "-" &amp; $O516) &amp; IF(ISBLANK($P516),"", "-" &amp; $P516) &amp; IF(ISBLANK($Q516),"", "-" &amp; $Q516) &amp; IF(ISBLANK($R516),"", "-" &amp; $R516) &amp; IF(ISBLANK($S516),"", "-" &amp; $S516),TravelTime,8,FALSE), VLOOKUP($S516 &amp; IF(ISBLANK($R516),"", "-" &amp; $R516) &amp; IF(ISBLANK($Q516),"", "-" &amp; $Q516) &amp; IF(ISBLANK($P516),"", "-" &amp; $P516) &amp; IF(ISBLANK($O516),"", "-" &amp; $O516) &amp; IF(ISBLANK($N516),"", "-" &amp; $N516),TravelTime,8,FALSE)) / 1440, ""))</f>
        <v/>
      </c>
      <c r="AA516" s="59"/>
      <c r="AB516" s="52" t="str">
        <f t="shared" ref="AB516:AB521" si="51">IF(AND(LEN(J516)&lt;&gt;0,LEN(B516)&lt;&gt;0),J516,AB515)</f>
        <v>GA09U 2162</v>
      </c>
      <c r="AC516" s="59"/>
      <c r="AD516" s="196"/>
      <c r="AE516" s="59"/>
      <c r="AF516" s="59"/>
      <c r="AG516" s="59"/>
      <c r="AH516" s="59"/>
      <c r="AI516" s="59"/>
      <c r="AJ516" s="59"/>
    </row>
    <row r="517" spans="1:36" ht="14.25" customHeight="1">
      <c r="A517" s="78"/>
      <c r="B517" s="78"/>
      <c r="C517" s="219"/>
      <c r="D517" s="53"/>
      <c r="E517" s="228"/>
      <c r="F517" s="228"/>
      <c r="G517" s="52"/>
      <c r="H517" s="52"/>
      <c r="I517" s="52"/>
      <c r="J517" s="52"/>
      <c r="K517" s="52"/>
      <c r="L517" s="60"/>
      <c r="M517" s="60"/>
      <c r="N517" s="55" t="s">
        <v>459</v>
      </c>
      <c r="O517" s="55"/>
      <c r="P517" s="55"/>
      <c r="Q517" s="55"/>
      <c r="R517" s="55"/>
      <c r="S517" s="55"/>
      <c r="T517" s="193" t="str">
        <f>_xlfn.IFNA(VLOOKUP(N517,Code2Loc,2,FALSE)
&amp; IF( OR( ISNA(O517), LEN(O517)=0), "",  "-" &amp; VLOOKUP(O517,Code2Loc,2,FALSE))
&amp; IF( OR( ISNA(P517), LEN(P517)=0), "",  "-" &amp; VLOOKUP(P517,Code2Loc,2,FALSE))
&amp; IF( OR( ISNA(Q517), LEN(Q517)=0), "",  "-" &amp; VLOOKUP(Q517,Code2Loc,2,FALSE))
&amp; IF( OR( ISNA(R517), LEN(R517)=0), "",  "-" &amp; VLOOKUP(R517,Code2Loc,2,FALSE))
&amp; IF( OR( ISNA(S517), LEN(S517)=0), "",  "-" &amp; VLOOKUP(S517,Code2Loc,2,FALSE)),"")</f>
        <v/>
      </c>
      <c r="U517" s="56">
        <v>0.47569444444444442</v>
      </c>
      <c r="V517" s="57"/>
      <c r="W517" s="57"/>
      <c r="X517" s="57"/>
      <c r="Y517" s="57"/>
      <c r="Z517" s="58" t="str">
        <f>IF(ISBLANK($U517), "", _xlfn.IFNA($U517 + _xlfn.IFNA( VLOOKUP($N517 &amp; IF(ISBLANK($O517),"", "-" &amp; $O517) &amp; IF(ISBLANK($P517),"", "-" &amp; $P517) &amp; IF(ISBLANK($Q517),"", "-" &amp; $Q517) &amp; IF(ISBLANK($R517),"", "-" &amp; $R517) &amp; IF(ISBLANK($S517),"", "-" &amp; $S517),TravelTime,8,FALSE), VLOOKUP($S517 &amp; IF(ISBLANK($R517),"", "-" &amp; $R517) &amp; IF(ISBLANK($Q517),"", "-" &amp; $Q517) &amp; IF(ISBLANK($P517),"", "-" &amp; $P517) &amp; IF(ISBLANK($O517),"", "-" &amp; $O517) &amp; IF(ISBLANK($N517),"", "-" &amp; $N517),TravelTime,8,FALSE)) / 1440, ""))</f>
        <v/>
      </c>
      <c r="AA517" s="59"/>
      <c r="AB517" s="52" t="str">
        <f t="shared" si="51"/>
        <v>GA09U 2162</v>
      </c>
      <c r="AC517" s="59"/>
      <c r="AD517" s="196"/>
      <c r="AE517" s="59"/>
      <c r="AF517" s="59"/>
      <c r="AG517" s="59"/>
      <c r="AH517" s="59"/>
      <c r="AI517" s="59"/>
      <c r="AJ517" s="59"/>
    </row>
    <row r="518" spans="1:36" ht="14.25" customHeight="1">
      <c r="A518" s="78"/>
      <c r="B518" s="78"/>
      <c r="C518" s="219"/>
      <c r="D518" s="53"/>
      <c r="E518" s="228"/>
      <c r="F518" s="228"/>
      <c r="G518" s="52"/>
      <c r="H518" s="52"/>
      <c r="I518" s="52"/>
      <c r="J518" s="52"/>
      <c r="K518" s="52"/>
      <c r="L518" s="60"/>
      <c r="M518" s="60"/>
      <c r="N518" s="55" t="s">
        <v>460</v>
      </c>
      <c r="O518" s="55"/>
      <c r="P518" s="55"/>
      <c r="Q518" s="55"/>
      <c r="R518" s="55"/>
      <c r="S518" s="55"/>
      <c r="T518" s="193" t="str">
        <f>_xlfn.IFNA(VLOOKUP(N518,Code2Loc,2,FALSE)
&amp; IF( OR( ISNA(O518), LEN(O518)=0), "",  "-" &amp; VLOOKUP(O518,Code2Loc,2,FALSE))
&amp; IF( OR( ISNA(P518), LEN(P518)=0), "",  "-" &amp; VLOOKUP(P518,Code2Loc,2,FALSE))
&amp; IF( OR( ISNA(Q518), LEN(Q518)=0), "",  "-" &amp; VLOOKUP(Q518,Code2Loc,2,FALSE))
&amp; IF( OR( ISNA(R518), LEN(R518)=0), "",  "-" &amp; VLOOKUP(R518,Code2Loc,2,FALSE))
&amp; IF( OR( ISNA(S518), LEN(S518)=0), "",  "-" &amp; VLOOKUP(S518,Code2Loc,2,FALSE)),"")</f>
        <v/>
      </c>
      <c r="U518" s="56">
        <v>0.59027777777777779</v>
      </c>
      <c r="V518" s="57"/>
      <c r="W518" s="57"/>
      <c r="X518" s="57"/>
      <c r="Y518" s="57"/>
      <c r="Z518" s="58" t="str">
        <f>IF(ISBLANK($U518), "", _xlfn.IFNA($U518 + _xlfn.IFNA( VLOOKUP($N518 &amp; IF(ISBLANK($O518),"", "-" &amp; $O518) &amp; IF(ISBLANK($P518),"", "-" &amp; $P518) &amp; IF(ISBLANK($Q518),"", "-" &amp; $Q518) &amp; IF(ISBLANK($R518),"", "-" &amp; $R518) &amp; IF(ISBLANK($S518),"", "-" &amp; $S518),TravelTime,8,FALSE), VLOOKUP($S518 &amp; IF(ISBLANK($R518),"", "-" &amp; $R518) &amp; IF(ISBLANK($Q518),"", "-" &amp; $Q518) &amp; IF(ISBLANK($P518),"", "-" &amp; $P518) &amp; IF(ISBLANK($O518),"", "-" &amp; $O518) &amp; IF(ISBLANK($N518),"", "-" &amp; $N518),TravelTime,8,FALSE)) / 1440, ""))</f>
        <v/>
      </c>
      <c r="AA518" s="59"/>
      <c r="AB518" s="52" t="str">
        <f t="shared" si="51"/>
        <v>GA09U 2162</v>
      </c>
      <c r="AC518" s="59"/>
      <c r="AD518" s="196"/>
      <c r="AE518" s="59"/>
      <c r="AF518" s="59"/>
      <c r="AG518" s="59"/>
      <c r="AH518" s="59"/>
      <c r="AI518" s="59"/>
      <c r="AJ518" s="59"/>
    </row>
    <row r="519" spans="1:36" ht="14.25" customHeight="1">
      <c r="A519" s="78"/>
      <c r="B519" s="78"/>
      <c r="C519" s="219"/>
      <c r="D519" s="53"/>
      <c r="E519" s="228"/>
      <c r="F519" s="228"/>
      <c r="G519" s="52"/>
      <c r="H519" s="52"/>
      <c r="I519" s="52"/>
      <c r="J519" s="52"/>
      <c r="K519" s="52"/>
      <c r="L519" s="60"/>
      <c r="M519" s="60"/>
      <c r="N519" s="55" t="s">
        <v>460</v>
      </c>
      <c r="O519" s="55"/>
      <c r="P519" s="55"/>
      <c r="Q519" s="55"/>
      <c r="R519" s="55"/>
      <c r="S519" s="55"/>
      <c r="T519" s="193" t="str">
        <f>_xlfn.IFNA(VLOOKUP(N519,Code2Loc,2,FALSE)
&amp; IF( OR( ISNA(O519), LEN(O519)=0), "",  "-" &amp; VLOOKUP(O519,Code2Loc,2,FALSE))
&amp; IF( OR( ISNA(P519), LEN(P519)=0), "",  "-" &amp; VLOOKUP(P519,Code2Loc,2,FALSE))
&amp; IF( OR( ISNA(Q519), LEN(Q519)=0), "",  "-" &amp; VLOOKUP(Q519,Code2Loc,2,FALSE))
&amp; IF( OR( ISNA(R519), LEN(R519)=0), "",  "-" &amp; VLOOKUP(R519,Code2Loc,2,FALSE))
&amp; IF( OR( ISNA(S519), LEN(S519)=0), "",  "-" &amp; VLOOKUP(S519,Code2Loc,2,FALSE)),"")</f>
        <v/>
      </c>
      <c r="U519" s="56">
        <v>0.63888888888888884</v>
      </c>
      <c r="V519" s="57"/>
      <c r="W519" s="57"/>
      <c r="X519" s="57"/>
      <c r="Y519" s="57"/>
      <c r="Z519" s="58" t="str">
        <f>IF(ISBLANK($U519), "", _xlfn.IFNA($U519 + _xlfn.IFNA( VLOOKUP($N519 &amp; IF(ISBLANK($O519),"", "-" &amp; $O519) &amp; IF(ISBLANK($P519),"", "-" &amp; $P519) &amp; IF(ISBLANK($Q519),"", "-" &amp; $Q519) &amp; IF(ISBLANK($R519),"", "-" &amp; $R519) &amp; IF(ISBLANK($S519),"", "-" &amp; $S519),TravelTime,8,FALSE), VLOOKUP($S519 &amp; IF(ISBLANK($R519),"", "-" &amp; $R519) &amp; IF(ISBLANK($Q519),"", "-" &amp; $Q519) &amp; IF(ISBLANK($P519),"", "-" &amp; $P519) &amp; IF(ISBLANK($O519),"", "-" &amp; $O519) &amp; IF(ISBLANK($N519),"", "-" &amp; $N519),TravelTime,8,FALSE)) / 1440, ""))</f>
        <v/>
      </c>
      <c r="AA519" s="59"/>
      <c r="AB519" s="52" t="str">
        <f t="shared" si="51"/>
        <v>GA09U 2162</v>
      </c>
      <c r="AC519" s="59"/>
      <c r="AD519" s="196"/>
      <c r="AE519" s="59"/>
      <c r="AF519" s="59"/>
      <c r="AG519" s="59"/>
      <c r="AH519" s="59"/>
      <c r="AI519" s="59"/>
      <c r="AJ519" s="59"/>
    </row>
    <row r="520" spans="1:36" ht="14.25" customHeight="1">
      <c r="A520" s="78"/>
      <c r="B520" s="78"/>
      <c r="C520" s="219"/>
      <c r="D520" s="53"/>
      <c r="E520" s="228"/>
      <c r="F520" s="228"/>
      <c r="G520" s="52"/>
      <c r="H520" s="52"/>
      <c r="I520" s="52"/>
      <c r="J520" s="52"/>
      <c r="K520" s="52"/>
      <c r="L520" s="60"/>
      <c r="M520" s="60"/>
      <c r="N520" s="55" t="s">
        <v>459</v>
      </c>
      <c r="O520" s="55"/>
      <c r="P520" s="55"/>
      <c r="Q520" s="55"/>
      <c r="R520" s="55"/>
      <c r="S520" s="55"/>
      <c r="T520" s="193" t="str">
        <f>_xlfn.IFNA(VLOOKUP(N520,Code2Loc,2,FALSE)
&amp; IF( OR( ISNA(O520), LEN(O520)=0), "",  "-" &amp; VLOOKUP(O520,Code2Loc,2,FALSE))
&amp; IF( OR( ISNA(P520), LEN(P520)=0), "",  "-" &amp; VLOOKUP(P520,Code2Loc,2,FALSE))
&amp; IF( OR( ISNA(Q520), LEN(Q520)=0), "",  "-" &amp; VLOOKUP(Q520,Code2Loc,2,FALSE))
&amp; IF( OR( ISNA(R520), LEN(R520)=0), "",  "-" &amp; VLOOKUP(R520,Code2Loc,2,FALSE))
&amp; IF( OR( ISNA(S520), LEN(S520)=0), "",  "-" &amp; VLOOKUP(S520,Code2Loc,2,FALSE)),"")</f>
        <v/>
      </c>
      <c r="U520" s="56">
        <v>0.65972222222222221</v>
      </c>
      <c r="V520" s="57"/>
      <c r="W520" s="57"/>
      <c r="X520" s="57"/>
      <c r="Y520" s="57"/>
      <c r="Z520" s="58" t="str">
        <f>IF(ISBLANK($U520), "", _xlfn.IFNA($U520 + _xlfn.IFNA( VLOOKUP($N520 &amp; IF(ISBLANK($O520),"", "-" &amp; $O520) &amp; IF(ISBLANK($P520),"", "-" &amp; $P520) &amp; IF(ISBLANK($Q520),"", "-" &amp; $Q520) &amp; IF(ISBLANK($R520),"", "-" &amp; $R520) &amp; IF(ISBLANK($S520),"", "-" &amp; $S520),TravelTime,8,FALSE), VLOOKUP($S520 &amp; IF(ISBLANK($R520),"", "-" &amp; $R520) &amp; IF(ISBLANK($Q520),"", "-" &amp; $Q520) &amp; IF(ISBLANK($P520),"", "-" &amp; $P520) &amp; IF(ISBLANK($O520),"", "-" &amp; $O520) &amp; IF(ISBLANK($N520),"", "-" &amp; $N520),TravelTime,8,FALSE)) / 1440, ""))</f>
        <v/>
      </c>
      <c r="AA520" s="59"/>
      <c r="AB520" s="52" t="str">
        <f t="shared" si="51"/>
        <v>GA09U 2162</v>
      </c>
      <c r="AC520" s="59"/>
      <c r="AD520" s="196"/>
      <c r="AE520" s="59"/>
      <c r="AF520" s="59"/>
      <c r="AG520" s="59"/>
      <c r="AH520" s="59"/>
      <c r="AI520" s="59"/>
      <c r="AJ520" s="59"/>
    </row>
    <row r="521" spans="1:36" ht="14.25" customHeight="1">
      <c r="A521" s="78"/>
      <c r="B521" s="78"/>
      <c r="C521" s="219"/>
      <c r="D521" s="53"/>
      <c r="E521" s="228"/>
      <c r="F521" s="228"/>
      <c r="G521" s="52"/>
      <c r="H521" s="52"/>
      <c r="I521" s="52"/>
      <c r="J521" s="52"/>
      <c r="K521" s="52"/>
      <c r="L521" s="60"/>
      <c r="M521" s="60"/>
      <c r="N521" s="55" t="s">
        <v>460</v>
      </c>
      <c r="O521" s="55"/>
      <c r="P521" s="55"/>
      <c r="Q521" s="55"/>
      <c r="R521" s="55"/>
      <c r="S521" s="55"/>
      <c r="T521" s="193" t="str">
        <f>_xlfn.IFNA(VLOOKUP(N521,Code2Loc,2,FALSE)
&amp; IF( OR( ISNA(O521), LEN(O521)=0), "",  "-" &amp; VLOOKUP(O521,Code2Loc,2,FALSE))
&amp; IF( OR( ISNA(P521), LEN(P521)=0), "",  "-" &amp; VLOOKUP(P521,Code2Loc,2,FALSE))
&amp; IF( OR( ISNA(Q521), LEN(Q521)=0), "",  "-" &amp; VLOOKUP(Q521,Code2Loc,2,FALSE))
&amp; IF( OR( ISNA(R521), LEN(R521)=0), "",  "-" &amp; VLOOKUP(R521,Code2Loc,2,FALSE))
&amp; IF( OR( ISNA(S521), LEN(S521)=0), "",  "-" &amp; VLOOKUP(S521,Code2Loc,2,FALSE)),"")</f>
        <v/>
      </c>
      <c r="U521" s="56">
        <v>0.76388888888888884</v>
      </c>
      <c r="V521" s="57"/>
      <c r="W521" s="57"/>
      <c r="X521" s="57"/>
      <c r="Y521" s="57"/>
      <c r="Z521" s="58" t="str">
        <f>IF(ISBLANK($U521), "", _xlfn.IFNA($U521 + _xlfn.IFNA( VLOOKUP($N521 &amp; IF(ISBLANK($O521),"", "-" &amp; $O521) &amp; IF(ISBLANK($P521),"", "-" &amp; $P521) &amp; IF(ISBLANK($Q521),"", "-" &amp; $Q521) &amp; IF(ISBLANK($R521),"", "-" &amp; $R521) &amp; IF(ISBLANK($S521),"", "-" &amp; $S521),TravelTime,8,FALSE), VLOOKUP($S521 &amp; IF(ISBLANK($R521),"", "-" &amp; $R521) &amp; IF(ISBLANK($Q521),"", "-" &amp; $Q521) &amp; IF(ISBLANK($P521),"", "-" &amp; $P521) &amp; IF(ISBLANK($O521),"", "-" &amp; $O521) &amp; IF(ISBLANK($N521),"", "-" &amp; $N521),TravelTime,8,FALSE)) / 1440, ""))</f>
        <v/>
      </c>
      <c r="AA521" s="59"/>
      <c r="AB521" s="52" t="str">
        <f t="shared" si="51"/>
        <v>GA09U 2162</v>
      </c>
      <c r="AC521" s="59"/>
      <c r="AD521" s="196"/>
      <c r="AE521" s="59"/>
      <c r="AF521" s="59"/>
      <c r="AG521" s="59"/>
      <c r="AH521" s="59"/>
      <c r="AI521" s="59"/>
      <c r="AJ521" s="59"/>
    </row>
    <row r="522" spans="1:36" ht="14.25" customHeight="1">
      <c r="A522" s="51"/>
      <c r="B522" s="51" t="s">
        <v>65</v>
      </c>
      <c r="C522" s="219"/>
      <c r="D522" s="53"/>
      <c r="E522" s="228"/>
      <c r="F522" s="228"/>
      <c r="G522" s="52"/>
      <c r="H522" s="52"/>
      <c r="I522" s="52"/>
      <c r="J522" s="52" t="str">
        <f>IF(ISBLANK(B522),"",VLOOKUP(B522,Permits!$F$2:$O$127,10,FALSE))</f>
        <v>GA03N 6505</v>
      </c>
      <c r="K522" s="52"/>
      <c r="L522" s="60"/>
      <c r="M522" s="60"/>
      <c r="N522" s="55" t="s">
        <v>438</v>
      </c>
      <c r="O522" s="55"/>
      <c r="P522" s="55"/>
      <c r="Q522" s="55"/>
      <c r="R522" s="55"/>
      <c r="S522" s="55"/>
      <c r="T522" s="193" t="str">
        <f>_xlfn.IFNA(VLOOKUP(N522,Code2Loc,2,FALSE)
&amp; IF( OR( ISNA(O522), LEN(O522)=0), "",  "-" &amp; VLOOKUP(O522,Code2Loc,2,FALSE))
&amp; IF( OR( ISNA(P522), LEN(P522)=0), "",  "-" &amp; VLOOKUP(P522,Code2Loc,2,FALSE))
&amp; IF( OR( ISNA(Q522), LEN(Q522)=0), "",  "-" &amp; VLOOKUP(Q522,Code2Loc,2,FALSE))
&amp; IF( OR( ISNA(R522), LEN(R522)=0), "",  "-" &amp; VLOOKUP(R522,Code2Loc,2,FALSE))
&amp; IF( OR( ISNA(S522), LEN(S522)=0), "",  "-" &amp; VLOOKUP(S522,Code2Loc,2,FALSE)),"")</f>
        <v/>
      </c>
      <c r="U522" s="56">
        <v>0.28125</v>
      </c>
      <c r="V522" s="57"/>
      <c r="W522" s="57"/>
      <c r="X522" s="57"/>
      <c r="Y522" s="57"/>
      <c r="Z522" s="58" t="str">
        <f>IF(ISBLANK($U522), "", _xlfn.IFNA($U522 + _xlfn.IFNA( VLOOKUP($N522 &amp; IF(ISBLANK($O522),"", "-" &amp; $O522) &amp; IF(ISBLANK($P522),"", "-" &amp; $P522) &amp; IF(ISBLANK($Q522),"", "-" &amp; $Q522) &amp; IF(ISBLANK($R522),"", "-" &amp; $R522) &amp; IF(ISBLANK($S522),"", "-" &amp; $S522),TravelTime,8,FALSE), VLOOKUP($S522 &amp; IF(ISBLANK($R522),"", "-" &amp; $R522) &amp; IF(ISBLANK($Q522),"", "-" &amp; $Q522) &amp; IF(ISBLANK($P522),"", "-" &amp; $P522) &amp; IF(ISBLANK($O522),"", "-" &amp; $O522) &amp; IF(ISBLANK($N522),"", "-" &amp; $N522),TravelTime,8,FALSE)) / 1440, ""))</f>
        <v/>
      </c>
      <c r="AA522" s="59"/>
      <c r="AB522" s="52" t="str">
        <f>IF(AND(LEN(J522)&lt;&gt;0,LEN(B522)&lt;&gt;0),J522,#REF!)</f>
        <v>GA03N 6505</v>
      </c>
      <c r="AC522" s="59"/>
      <c r="AD522" s="196"/>
      <c r="AE522" s="59"/>
      <c r="AF522" s="59"/>
      <c r="AG522" s="59"/>
      <c r="AH522" s="59"/>
      <c r="AI522" s="59"/>
      <c r="AJ522" s="59"/>
    </row>
    <row r="523" spans="1:36" ht="14.25" customHeight="1">
      <c r="A523" s="51"/>
      <c r="B523" s="51"/>
      <c r="C523" s="219"/>
      <c r="D523" s="53"/>
      <c r="E523" s="228"/>
      <c r="F523" s="228"/>
      <c r="G523" s="52"/>
      <c r="H523" s="52"/>
      <c r="I523" s="52"/>
      <c r="J523" s="52"/>
      <c r="K523" s="52"/>
      <c r="L523" s="60"/>
      <c r="M523" s="60"/>
      <c r="N523" s="55" t="s">
        <v>439</v>
      </c>
      <c r="O523" s="55"/>
      <c r="P523" s="55"/>
      <c r="Q523" s="55"/>
      <c r="R523" s="55"/>
      <c r="S523" s="55"/>
      <c r="T523" s="193" t="str">
        <f>_xlfn.IFNA(VLOOKUP(N523,Code2Loc,2,FALSE)
&amp; IF( OR( ISNA(O523), LEN(O523)=0), "",  "-" &amp; VLOOKUP(O523,Code2Loc,2,FALSE))
&amp; IF( OR( ISNA(P523), LEN(P523)=0), "",  "-" &amp; VLOOKUP(P523,Code2Loc,2,FALSE))
&amp; IF( OR( ISNA(Q523), LEN(Q523)=0), "",  "-" &amp; VLOOKUP(Q523,Code2Loc,2,FALSE))
&amp; IF( OR( ISNA(R523), LEN(R523)=0), "",  "-" &amp; VLOOKUP(R523,Code2Loc,2,FALSE))
&amp; IF( OR( ISNA(S523), LEN(S523)=0), "",  "-" &amp; VLOOKUP(S523,Code2Loc,2,FALSE)),"")</f>
        <v/>
      </c>
      <c r="U523" s="56">
        <v>0.30902777777777779</v>
      </c>
      <c r="V523" s="57"/>
      <c r="W523" s="57"/>
      <c r="X523" s="57"/>
      <c r="Y523" s="57"/>
      <c r="Z523" s="58" t="str">
        <f>IF(ISBLANK($U523), "", _xlfn.IFNA($U523 + _xlfn.IFNA( VLOOKUP($N523 &amp; IF(ISBLANK($O523),"", "-" &amp; $O523) &amp; IF(ISBLANK($P523),"", "-" &amp; $P523) &amp; IF(ISBLANK($Q523),"", "-" &amp; $Q523) &amp; IF(ISBLANK($R523),"", "-" &amp; $R523) &amp; IF(ISBLANK($S523),"", "-" &amp; $S523),TravelTime,8,FALSE), VLOOKUP($S523 &amp; IF(ISBLANK($R523),"", "-" &amp; $R523) &amp; IF(ISBLANK($Q523),"", "-" &amp; $Q523) &amp; IF(ISBLANK($P523),"", "-" &amp; $P523) &amp; IF(ISBLANK($O523),"", "-" &amp; $O523) &amp; IF(ISBLANK($N523),"", "-" &amp; $N523),TravelTime,8,FALSE)) / 1440, ""))</f>
        <v/>
      </c>
      <c r="AA523" s="59"/>
      <c r="AB523" s="52" t="str">
        <f t="shared" ref="AB523:AB527" si="52">IF(AND(LEN(J523)&lt;&gt;0,LEN(B523)&lt;&gt;0),J523,AB522)</f>
        <v>GA03N 6505</v>
      </c>
      <c r="AC523" s="59"/>
      <c r="AD523" s="196"/>
      <c r="AE523" s="59"/>
      <c r="AF523" s="59"/>
      <c r="AG523" s="59"/>
      <c r="AH523" s="59"/>
      <c r="AI523" s="59"/>
      <c r="AJ523" s="59"/>
    </row>
    <row r="524" spans="1:36" ht="14.25" customHeight="1">
      <c r="A524" s="51"/>
      <c r="B524" s="51"/>
      <c r="C524" s="219"/>
      <c r="D524" s="53"/>
      <c r="E524" s="228"/>
      <c r="F524" s="228"/>
      <c r="G524" s="52"/>
      <c r="H524" s="52"/>
      <c r="I524" s="52"/>
      <c r="J524" s="52"/>
      <c r="K524" s="52"/>
      <c r="L524" s="60"/>
      <c r="M524" s="60"/>
      <c r="N524" s="55"/>
      <c r="O524" s="55"/>
      <c r="P524" s="55"/>
      <c r="Q524" s="55"/>
      <c r="R524" s="55"/>
      <c r="S524" s="55"/>
      <c r="T524" s="193" t="str">
        <f>_xlfn.IFNA(VLOOKUP(N524,Code2Loc,2,FALSE)
&amp; IF( OR( ISNA(O524), LEN(O524)=0), "",  "-" &amp; VLOOKUP(O524,Code2Loc,2,FALSE))
&amp; IF( OR( ISNA(P524), LEN(P524)=0), "",  "-" &amp; VLOOKUP(P524,Code2Loc,2,FALSE))
&amp; IF( OR( ISNA(Q524), LEN(Q524)=0), "",  "-" &amp; VLOOKUP(Q524,Code2Loc,2,FALSE))
&amp; IF( OR( ISNA(R524), LEN(R524)=0), "",  "-" &amp; VLOOKUP(R524,Code2Loc,2,FALSE))
&amp; IF( OR( ISNA(S524), LEN(S524)=0), "",  "-" &amp; VLOOKUP(S524,Code2Loc,2,FALSE)),"")</f>
        <v/>
      </c>
      <c r="U524" s="56">
        <v>0.34027777777777779</v>
      </c>
      <c r="V524" s="57"/>
      <c r="W524" s="57"/>
      <c r="X524" s="57"/>
      <c r="Y524" s="57"/>
      <c r="Z524" s="58">
        <f>IF(ISBLANK($U524), "", _xlfn.IFNA($U524 + _xlfn.IFNA( VLOOKUP($N524 &amp; IF(ISBLANK($O524),"", "-" &amp; $O524) &amp; IF(ISBLANK($P524),"", "-" &amp; $P524) &amp; IF(ISBLANK($Q524),"", "-" &amp; $Q524) &amp; IF(ISBLANK($R524),"", "-" &amp; $R524) &amp; IF(ISBLANK($S524),"", "-" &amp; $S524),TravelTime,8,FALSE), VLOOKUP($S524 &amp; IF(ISBLANK($R524),"", "-" &amp; $R524) &amp; IF(ISBLANK($Q524),"", "-" &amp; $Q524) &amp; IF(ISBLANK($P524),"", "-" &amp; $P524) &amp; IF(ISBLANK($O524),"", "-" &amp; $O524) &amp; IF(ISBLANK($N524),"", "-" &amp; $N524),TravelTime,8,FALSE)) / 1440, ""))</f>
        <v>0.34027777777777779</v>
      </c>
      <c r="AA524" s="59"/>
      <c r="AB524" s="52" t="str">
        <f t="shared" si="52"/>
        <v>GA03N 6505</v>
      </c>
      <c r="AC524" s="59"/>
      <c r="AD524" s="196"/>
      <c r="AE524" s="59"/>
      <c r="AF524" s="59"/>
      <c r="AG524" s="59"/>
      <c r="AH524" s="59"/>
      <c r="AI524" s="59"/>
      <c r="AJ524" s="59"/>
    </row>
    <row r="525" spans="1:36" ht="14.25" customHeight="1">
      <c r="A525" s="51"/>
      <c r="B525" s="51"/>
      <c r="C525" s="219"/>
      <c r="D525" s="53"/>
      <c r="E525" s="228"/>
      <c r="F525" s="228"/>
      <c r="G525" s="52"/>
      <c r="H525" s="52"/>
      <c r="I525" s="52"/>
      <c r="J525" s="52"/>
      <c r="K525" s="52"/>
      <c r="L525" s="60"/>
      <c r="M525" s="60"/>
      <c r="N525" s="55" t="s">
        <v>459</v>
      </c>
      <c r="O525" s="55"/>
      <c r="P525" s="55"/>
      <c r="Q525" s="55"/>
      <c r="R525" s="55"/>
      <c r="S525" s="55"/>
      <c r="T525" s="193" t="str">
        <f>_xlfn.IFNA(VLOOKUP(N525,Code2Loc,2,FALSE)
&amp; IF( OR( ISNA(O525), LEN(O525)=0), "",  "-" &amp; VLOOKUP(O525,Code2Loc,2,FALSE))
&amp; IF( OR( ISNA(P525), LEN(P525)=0), "",  "-" &amp; VLOOKUP(P525,Code2Loc,2,FALSE))
&amp; IF( OR( ISNA(Q525), LEN(Q525)=0), "",  "-" &amp; VLOOKUP(Q525,Code2Loc,2,FALSE))
&amp; IF( OR( ISNA(R525), LEN(R525)=0), "",  "-" &amp; VLOOKUP(R525,Code2Loc,2,FALSE))
&amp; IF( OR( ISNA(S525), LEN(S525)=0), "",  "-" &amp; VLOOKUP(S525,Code2Loc,2,FALSE)),"")</f>
        <v/>
      </c>
      <c r="U525" s="56">
        <v>0.51388888888888884</v>
      </c>
      <c r="V525" s="57"/>
      <c r="W525" s="57"/>
      <c r="X525" s="57"/>
      <c r="Y525" s="57"/>
      <c r="Z525" s="58" t="str">
        <f>IF(ISBLANK($U525), "", _xlfn.IFNA($U525 + _xlfn.IFNA( VLOOKUP($N525 &amp; IF(ISBLANK($O525),"", "-" &amp; $O525) &amp; IF(ISBLANK($P525),"", "-" &amp; $P525) &amp; IF(ISBLANK($Q525),"", "-" &amp; $Q525) &amp; IF(ISBLANK($R525),"", "-" &amp; $R525) &amp; IF(ISBLANK($S525),"", "-" &amp; $S525),TravelTime,8,FALSE), VLOOKUP($S525 &amp; IF(ISBLANK($R525),"", "-" &amp; $R525) &amp; IF(ISBLANK($Q525),"", "-" &amp; $Q525) &amp; IF(ISBLANK($P525),"", "-" &amp; $P525) &amp; IF(ISBLANK($O525),"", "-" &amp; $O525) &amp; IF(ISBLANK($N525),"", "-" &amp; $N525),TravelTime,8,FALSE)) / 1440, ""))</f>
        <v/>
      </c>
      <c r="AA525" s="59"/>
      <c r="AB525" s="52" t="str">
        <f t="shared" si="52"/>
        <v>GA03N 6505</v>
      </c>
      <c r="AC525" s="59"/>
      <c r="AD525" s="196"/>
      <c r="AE525" s="59"/>
      <c r="AF525" s="59"/>
      <c r="AG525" s="59"/>
      <c r="AH525" s="59"/>
      <c r="AI525" s="59"/>
      <c r="AJ525" s="59"/>
    </row>
    <row r="526" spans="1:36" ht="14.25" customHeight="1">
      <c r="A526" s="51"/>
      <c r="B526" s="51"/>
      <c r="C526" s="219"/>
      <c r="D526" s="53"/>
      <c r="E526" s="228"/>
      <c r="F526" s="228"/>
      <c r="G526" s="52"/>
      <c r="H526" s="52"/>
      <c r="I526" s="52"/>
      <c r="J526" s="52"/>
      <c r="K526" s="52"/>
      <c r="L526" s="60"/>
      <c r="M526" s="60"/>
      <c r="N526" s="55"/>
      <c r="O526" s="55"/>
      <c r="P526" s="55"/>
      <c r="Q526" s="55"/>
      <c r="R526" s="55"/>
      <c r="S526" s="55"/>
      <c r="T526" s="193" t="str">
        <f>_xlfn.IFNA(VLOOKUP(N526,Code2Loc,2,FALSE)
&amp; IF( OR( ISNA(O526), LEN(O526)=0), "",  "-" &amp; VLOOKUP(O526,Code2Loc,2,FALSE))
&amp; IF( OR( ISNA(P526), LEN(P526)=0), "",  "-" &amp; VLOOKUP(P526,Code2Loc,2,FALSE))
&amp; IF( OR( ISNA(Q526), LEN(Q526)=0), "",  "-" &amp; VLOOKUP(Q526,Code2Loc,2,FALSE))
&amp; IF( OR( ISNA(R526), LEN(R526)=0), "",  "-" &amp; VLOOKUP(R526,Code2Loc,2,FALSE))
&amp; IF( OR( ISNA(S526), LEN(S526)=0), "",  "-" &amp; VLOOKUP(S526,Code2Loc,2,FALSE)),"")</f>
        <v/>
      </c>
      <c r="U526" s="56">
        <v>0.58333333333333337</v>
      </c>
      <c r="V526" s="57"/>
      <c r="W526" s="57"/>
      <c r="X526" s="57"/>
      <c r="Y526" s="57"/>
      <c r="Z526" s="58">
        <f>IF(ISBLANK($U526), "", _xlfn.IFNA($U526 + _xlfn.IFNA( VLOOKUP($N526 &amp; IF(ISBLANK($O526),"", "-" &amp; $O526) &amp; IF(ISBLANK($P526),"", "-" &amp; $P526) &amp; IF(ISBLANK($Q526),"", "-" &amp; $Q526) &amp; IF(ISBLANK($R526),"", "-" &amp; $R526) &amp; IF(ISBLANK($S526),"", "-" &amp; $S526),TravelTime,8,FALSE), VLOOKUP($S526 &amp; IF(ISBLANK($R526),"", "-" &amp; $R526) &amp; IF(ISBLANK($Q526),"", "-" &amp; $Q526) &amp; IF(ISBLANK($P526),"", "-" &amp; $P526) &amp; IF(ISBLANK($O526),"", "-" &amp; $O526) &amp; IF(ISBLANK($N526),"", "-" &amp; $N526),TravelTime,8,FALSE)) / 1440, ""))</f>
        <v>0.58333333333333337</v>
      </c>
      <c r="AA526" s="59"/>
      <c r="AB526" s="52" t="str">
        <f t="shared" si="52"/>
        <v>GA03N 6505</v>
      </c>
      <c r="AC526" s="59"/>
      <c r="AD526" s="196"/>
      <c r="AE526" s="59"/>
      <c r="AF526" s="59"/>
      <c r="AG526" s="59"/>
      <c r="AH526" s="59"/>
      <c r="AI526" s="59"/>
      <c r="AJ526" s="59"/>
    </row>
    <row r="527" spans="1:36" ht="14.25" customHeight="1">
      <c r="A527" s="51"/>
      <c r="B527" s="51"/>
      <c r="C527" s="219"/>
      <c r="D527" s="53"/>
      <c r="E527" s="228"/>
      <c r="F527" s="228"/>
      <c r="G527" s="52"/>
      <c r="H527" s="52"/>
      <c r="I527" s="52"/>
      <c r="J527" s="52"/>
      <c r="K527" s="52"/>
      <c r="L527" s="60"/>
      <c r="M527" s="60"/>
      <c r="N527" s="55" t="s">
        <v>459</v>
      </c>
      <c r="O527" s="55"/>
      <c r="P527" s="55"/>
      <c r="Q527" s="55"/>
      <c r="R527" s="55"/>
      <c r="S527" s="55" t="s">
        <v>699</v>
      </c>
      <c r="T527" s="193" t="str">
        <f>_xlfn.IFNA(VLOOKUP(N527,Code2Loc,2,FALSE)
&amp; IF( OR( ISNA(O527), LEN(O527)=0), "",  "-" &amp; VLOOKUP(O527,Code2Loc,2,FALSE))
&amp; IF( OR( ISNA(P527), LEN(P527)=0), "",  "-" &amp; VLOOKUP(P527,Code2Loc,2,FALSE))
&amp; IF( OR( ISNA(Q527), LEN(Q527)=0), "",  "-" &amp; VLOOKUP(Q527,Code2Loc,2,FALSE))
&amp; IF( OR( ISNA(R527), LEN(R527)=0), "",  "-" &amp; VLOOKUP(R527,Code2Loc,2,FALSE))
&amp; IF( OR( ISNA(S527), LEN(S527)=0), "",  "-" &amp; VLOOKUP(S527,Code2Loc,2,FALSE)),"")</f>
        <v/>
      </c>
      <c r="U527" s="56">
        <v>0.70138888888888884</v>
      </c>
      <c r="V527" s="57"/>
      <c r="W527" s="57"/>
      <c r="X527" s="57"/>
      <c r="Y527" s="57"/>
      <c r="Z527" s="58" t="str">
        <f>IF(ISBLANK($U527), "", _xlfn.IFNA($U527 + _xlfn.IFNA( VLOOKUP($N527 &amp; IF(ISBLANK($O527),"", "-" &amp; $O527) &amp; IF(ISBLANK($P527),"", "-" &amp; $P527) &amp; IF(ISBLANK($Q527),"", "-" &amp; $Q527) &amp; IF(ISBLANK($R527),"", "-" &amp; $R527) &amp; IF(ISBLANK($S527),"", "-" &amp; $S527),TravelTime,8,FALSE), VLOOKUP($S527 &amp; IF(ISBLANK($R527),"", "-" &amp; $R527) &amp; IF(ISBLANK($Q527),"", "-" &amp; $Q527) &amp; IF(ISBLANK($P527),"", "-" &amp; $P527) &amp; IF(ISBLANK($O527),"", "-" &amp; $O527) &amp; IF(ISBLANK($N527),"", "-" &amp; $N527),TravelTime,8,FALSE)) / 1440, ""))</f>
        <v/>
      </c>
      <c r="AA527" s="59"/>
      <c r="AB527" s="52" t="str">
        <f t="shared" si="52"/>
        <v>GA03N 6505</v>
      </c>
      <c r="AC527" s="59"/>
      <c r="AD527" s="196"/>
      <c r="AE527" s="59"/>
      <c r="AF527" s="59"/>
      <c r="AG527" s="59"/>
      <c r="AH527" s="59"/>
      <c r="AI527" s="59"/>
      <c r="AJ527" s="59"/>
    </row>
    <row r="528" spans="1:36" ht="14.25" customHeight="1">
      <c r="A528" s="51"/>
      <c r="B528" s="51" t="s">
        <v>69</v>
      </c>
      <c r="C528" s="219"/>
      <c r="D528" s="53"/>
      <c r="E528" s="228"/>
      <c r="F528" s="228"/>
      <c r="G528" s="52"/>
      <c r="H528" s="52"/>
      <c r="I528" s="52"/>
      <c r="J528" s="52" t="str">
        <f>IF(ISBLANK(B528),"",VLOOKUP(B528,Permits!$F$2:$O$127,10,FALSE))</f>
        <v>GA04T 9192</v>
      </c>
      <c r="K528" s="52"/>
      <c r="L528" s="60"/>
      <c r="M528" s="60"/>
      <c r="N528" s="55" t="s">
        <v>700</v>
      </c>
      <c r="O528" s="55"/>
      <c r="P528" s="55"/>
      <c r="Q528" s="55"/>
      <c r="R528" s="55"/>
      <c r="S528" s="55"/>
      <c r="T528" s="193" t="str">
        <f>_xlfn.IFNA(VLOOKUP(N528,Code2Loc,2,FALSE)
&amp; IF( OR( ISNA(O528), LEN(O528)=0), "",  "-" &amp; VLOOKUP(O528,Code2Loc,2,FALSE))
&amp; IF( OR( ISNA(P528), LEN(P528)=0), "",  "-" &amp; VLOOKUP(P528,Code2Loc,2,FALSE))
&amp; IF( OR( ISNA(Q528), LEN(Q528)=0), "",  "-" &amp; VLOOKUP(Q528,Code2Loc,2,FALSE))
&amp; IF( OR( ISNA(R528), LEN(R528)=0), "",  "-" &amp; VLOOKUP(R528,Code2Loc,2,FALSE))
&amp; IF( OR( ISNA(S528), LEN(S528)=0), "",  "-" &amp; VLOOKUP(S528,Code2Loc,2,FALSE)),"")</f>
        <v/>
      </c>
      <c r="U528" s="56">
        <v>0.29166666666666669</v>
      </c>
      <c r="V528" s="57"/>
      <c r="W528" s="57"/>
      <c r="X528" s="57"/>
      <c r="Y528" s="57"/>
      <c r="Z528" s="58" t="str">
        <f>IF(ISBLANK($U528), "", _xlfn.IFNA($U528 + _xlfn.IFNA( VLOOKUP($N528 &amp; IF(ISBLANK($O528),"", "-" &amp; $O528) &amp; IF(ISBLANK($P528),"", "-" &amp; $P528) &amp; IF(ISBLANK($Q528),"", "-" &amp; $Q528) &amp; IF(ISBLANK($R528),"", "-" &amp; $R528) &amp; IF(ISBLANK($S528),"", "-" &amp; $S528),TravelTime,8,FALSE), VLOOKUP($S528 &amp; IF(ISBLANK($R528),"", "-" &amp; $R528) &amp; IF(ISBLANK($Q528),"", "-" &amp; $Q528) &amp; IF(ISBLANK($P528),"", "-" &amp; $P528) &amp; IF(ISBLANK($O528),"", "-" &amp; $O528) &amp; IF(ISBLANK($N528),"", "-" &amp; $N528),TravelTime,8,FALSE)) / 1440, ""))</f>
        <v/>
      </c>
      <c r="AA528" s="59"/>
      <c r="AB528" s="52" t="str">
        <f>IF(AND(LEN(J528)&lt;&gt;0,LEN(B528)&lt;&gt;0),J528,#REF!)</f>
        <v>GA04T 9192</v>
      </c>
      <c r="AC528" s="59"/>
      <c r="AD528" s="196"/>
      <c r="AE528" s="59"/>
      <c r="AF528" s="59"/>
      <c r="AG528" s="59"/>
      <c r="AH528" s="59"/>
      <c r="AI528" s="59"/>
      <c r="AJ528" s="59"/>
    </row>
    <row r="529" spans="1:36" ht="14.25" customHeight="1">
      <c r="A529" s="51"/>
      <c r="B529" s="51"/>
      <c r="C529" s="219"/>
      <c r="D529" s="53"/>
      <c r="E529" s="228"/>
      <c r="F529" s="228"/>
      <c r="G529" s="52"/>
      <c r="H529" s="52"/>
      <c r="I529" s="52"/>
      <c r="J529" s="52"/>
      <c r="K529" s="52"/>
      <c r="L529" s="60"/>
      <c r="M529" s="60"/>
      <c r="N529" s="55" t="s">
        <v>480</v>
      </c>
      <c r="O529" s="55"/>
      <c r="P529" s="55"/>
      <c r="Q529" s="55"/>
      <c r="R529" s="55"/>
      <c r="S529" s="55" t="s">
        <v>701</v>
      </c>
      <c r="T529" s="193" t="str">
        <f>_xlfn.IFNA(VLOOKUP(N529,Code2Loc,2,FALSE)
&amp; IF( OR( ISNA(O529), LEN(O529)=0), "",  "-" &amp; VLOOKUP(O529,Code2Loc,2,FALSE))
&amp; IF( OR( ISNA(P529), LEN(P529)=0), "",  "-" &amp; VLOOKUP(P529,Code2Loc,2,FALSE))
&amp; IF( OR( ISNA(Q529), LEN(Q529)=0), "",  "-" &amp; VLOOKUP(Q529,Code2Loc,2,FALSE))
&amp; IF( OR( ISNA(R529), LEN(R529)=0), "",  "-" &amp; VLOOKUP(R529,Code2Loc,2,FALSE))
&amp; IF( OR( ISNA(S529), LEN(S529)=0), "",  "-" &amp; VLOOKUP(S529,Code2Loc,2,FALSE)),"")</f>
        <v/>
      </c>
      <c r="U529" s="56">
        <v>0.37847222222222221</v>
      </c>
      <c r="V529" s="57"/>
      <c r="W529" s="57"/>
      <c r="X529" s="57"/>
      <c r="Y529" s="57"/>
      <c r="Z529" s="58" t="str">
        <f>IF(ISBLANK($U529), "", _xlfn.IFNA($U529 + _xlfn.IFNA( VLOOKUP($N529 &amp; IF(ISBLANK($O529),"", "-" &amp; $O529) &amp; IF(ISBLANK($P529),"", "-" &amp; $P529) &amp; IF(ISBLANK($Q529),"", "-" &amp; $Q529) &amp; IF(ISBLANK($R529),"", "-" &amp; $R529) &amp; IF(ISBLANK($S529),"", "-" &amp; $S529),TravelTime,8,FALSE), VLOOKUP($S529 &amp; IF(ISBLANK($R529),"", "-" &amp; $R529) &amp; IF(ISBLANK($Q529),"", "-" &amp; $Q529) &amp; IF(ISBLANK($P529),"", "-" &amp; $P529) &amp; IF(ISBLANK($O529),"", "-" &amp; $O529) &amp; IF(ISBLANK($N529),"", "-" &amp; $N529),TravelTime,8,FALSE)) / 1440, ""))</f>
        <v/>
      </c>
      <c r="AA529" s="59"/>
      <c r="AB529" s="52" t="str">
        <f t="shared" ref="AB529:AB535" si="53">IF(AND(LEN(J529)&lt;&gt;0,LEN(B529)&lt;&gt;0),J529,AB528)</f>
        <v>GA04T 9192</v>
      </c>
      <c r="AC529" s="59"/>
      <c r="AD529" s="196"/>
      <c r="AE529" s="59"/>
      <c r="AF529" s="59"/>
      <c r="AG529" s="59"/>
      <c r="AH529" s="59"/>
      <c r="AI529" s="59"/>
      <c r="AJ529" s="59"/>
    </row>
    <row r="530" spans="1:36" ht="14.25" customHeight="1">
      <c r="A530" s="51"/>
      <c r="B530" s="51"/>
      <c r="C530" s="219"/>
      <c r="D530" s="53"/>
      <c r="E530" s="228"/>
      <c r="F530" s="228"/>
      <c r="G530" s="52"/>
      <c r="H530" s="52"/>
      <c r="I530" s="52"/>
      <c r="J530" s="52"/>
      <c r="K530" s="52"/>
      <c r="L530" s="60"/>
      <c r="M530" s="60"/>
      <c r="N530" s="55" t="s">
        <v>701</v>
      </c>
      <c r="O530" s="55"/>
      <c r="P530" s="55"/>
      <c r="Q530" s="55"/>
      <c r="R530" s="55"/>
      <c r="S530" s="55" t="s">
        <v>480</v>
      </c>
      <c r="T530" s="193" t="str">
        <f>_xlfn.IFNA(VLOOKUP(N530,Code2Loc,2,FALSE)
&amp; IF( OR( ISNA(O530), LEN(O530)=0), "",  "-" &amp; VLOOKUP(O530,Code2Loc,2,FALSE))
&amp; IF( OR( ISNA(P530), LEN(P530)=0), "",  "-" &amp; VLOOKUP(P530,Code2Loc,2,FALSE))
&amp; IF( OR( ISNA(Q530), LEN(Q530)=0), "",  "-" &amp; VLOOKUP(Q530,Code2Loc,2,FALSE))
&amp; IF( OR( ISNA(R530), LEN(R530)=0), "",  "-" &amp; VLOOKUP(R530,Code2Loc,2,FALSE))
&amp; IF( OR( ISNA(S530), LEN(S530)=0), "",  "-" &amp; VLOOKUP(S530,Code2Loc,2,FALSE)),"")</f>
        <v/>
      </c>
      <c r="U530" s="56">
        <v>0.4375</v>
      </c>
      <c r="V530" s="57"/>
      <c r="W530" s="57"/>
      <c r="X530" s="57"/>
      <c r="Y530" s="57"/>
      <c r="Z530" s="58" t="str">
        <f>IF(ISBLANK($U530), "", _xlfn.IFNA($U530 + _xlfn.IFNA( VLOOKUP($N530 &amp; IF(ISBLANK($O530),"", "-" &amp; $O530) &amp; IF(ISBLANK($P530),"", "-" &amp; $P530) &amp; IF(ISBLANK($Q530),"", "-" &amp; $Q530) &amp; IF(ISBLANK($R530),"", "-" &amp; $R530) &amp; IF(ISBLANK($S530),"", "-" &amp; $S530),TravelTime,8,FALSE), VLOOKUP($S530 &amp; IF(ISBLANK($R530),"", "-" &amp; $R530) &amp; IF(ISBLANK($Q530),"", "-" &amp; $Q530) &amp; IF(ISBLANK($P530),"", "-" &amp; $P530) &amp; IF(ISBLANK($O530),"", "-" &amp; $O530) &amp; IF(ISBLANK($N530),"", "-" &amp; $N530),TravelTime,8,FALSE)) / 1440, ""))</f>
        <v/>
      </c>
      <c r="AA530" s="59"/>
      <c r="AB530" s="52" t="str">
        <f t="shared" si="53"/>
        <v>GA04T 9192</v>
      </c>
      <c r="AC530" s="59"/>
      <c r="AD530" s="196"/>
      <c r="AE530" s="59"/>
      <c r="AF530" s="59"/>
      <c r="AG530" s="59"/>
      <c r="AH530" s="59"/>
      <c r="AI530" s="59"/>
      <c r="AJ530" s="59"/>
    </row>
    <row r="531" spans="1:36" ht="14.25" customHeight="1">
      <c r="A531" s="51"/>
      <c r="B531" s="51"/>
      <c r="C531" s="219"/>
      <c r="D531" s="53"/>
      <c r="E531" s="228"/>
      <c r="F531" s="228"/>
      <c r="G531" s="52"/>
      <c r="H531" s="52"/>
      <c r="I531" s="52"/>
      <c r="J531" s="52"/>
      <c r="K531" s="52"/>
      <c r="L531" s="60"/>
      <c r="M531" s="60"/>
      <c r="N531" s="55" t="s">
        <v>480</v>
      </c>
      <c r="O531" s="55" t="s">
        <v>702</v>
      </c>
      <c r="P531" s="55"/>
      <c r="Q531" s="55"/>
      <c r="R531" s="55"/>
      <c r="S531" s="55" t="s">
        <v>701</v>
      </c>
      <c r="T531" s="193" t="str">
        <f>_xlfn.IFNA(VLOOKUP(N531,Code2Loc,2,FALSE)
&amp; IF( OR( ISNA(O531), LEN(O531)=0), "",  "-" &amp; VLOOKUP(O531,Code2Loc,2,FALSE))
&amp; IF( OR( ISNA(P531), LEN(P531)=0), "",  "-" &amp; VLOOKUP(P531,Code2Loc,2,FALSE))
&amp; IF( OR( ISNA(Q531), LEN(Q531)=0), "",  "-" &amp; VLOOKUP(Q531,Code2Loc,2,FALSE))
&amp; IF( OR( ISNA(R531), LEN(R531)=0), "",  "-" &amp; VLOOKUP(R531,Code2Loc,2,FALSE))
&amp; IF( OR( ISNA(S531), LEN(S531)=0), "",  "-" &amp; VLOOKUP(S531,Code2Loc,2,FALSE)),"")</f>
        <v/>
      </c>
      <c r="U531" s="56">
        <v>0.53125</v>
      </c>
      <c r="V531" s="57"/>
      <c r="W531" s="57"/>
      <c r="X531" s="57"/>
      <c r="Y531" s="57"/>
      <c r="Z531" s="58" t="str">
        <f>IF(ISBLANK($U531), "", _xlfn.IFNA($U531 + _xlfn.IFNA( VLOOKUP($N531 &amp; IF(ISBLANK($O531),"", "-" &amp; $O531) &amp; IF(ISBLANK($P531),"", "-" &amp; $P531) &amp; IF(ISBLANK($Q531),"", "-" &amp; $Q531) &amp; IF(ISBLANK($R531),"", "-" &amp; $R531) &amp; IF(ISBLANK($S531),"", "-" &amp; $S531),TravelTime,8,FALSE), VLOOKUP($S531 &amp; IF(ISBLANK($R531),"", "-" &amp; $R531) &amp; IF(ISBLANK($Q531),"", "-" &amp; $Q531) &amp; IF(ISBLANK($P531),"", "-" &amp; $P531) &amp; IF(ISBLANK($O531),"", "-" &amp; $O531) &amp; IF(ISBLANK($N531),"", "-" &amp; $N531),TravelTime,8,FALSE)) / 1440, ""))</f>
        <v/>
      </c>
      <c r="AA531" s="59"/>
      <c r="AB531" s="52" t="str">
        <f t="shared" si="53"/>
        <v>GA04T 9192</v>
      </c>
      <c r="AC531" s="59"/>
      <c r="AD531" s="196"/>
      <c r="AE531" s="59"/>
      <c r="AF531" s="59"/>
      <c r="AG531" s="59"/>
      <c r="AH531" s="59"/>
      <c r="AI531" s="59"/>
      <c r="AJ531" s="59"/>
    </row>
    <row r="532" spans="1:36" ht="14.25" customHeight="1">
      <c r="A532" s="51"/>
      <c r="B532" s="51"/>
      <c r="C532" s="219"/>
      <c r="D532" s="53"/>
      <c r="E532" s="228"/>
      <c r="F532" s="228"/>
      <c r="G532" s="52"/>
      <c r="H532" s="52"/>
      <c r="I532" s="52"/>
      <c r="J532" s="52"/>
      <c r="K532" s="52"/>
      <c r="L532" s="60"/>
      <c r="M532" s="60"/>
      <c r="N532" s="55" t="s">
        <v>701</v>
      </c>
      <c r="O532" s="55"/>
      <c r="P532" s="55"/>
      <c r="Q532" s="55"/>
      <c r="R532" s="55"/>
      <c r="S532" s="55" t="s">
        <v>446</v>
      </c>
      <c r="T532" s="193" t="str">
        <f>_xlfn.IFNA(VLOOKUP(N532,Code2Loc,2,FALSE)
&amp; IF( OR( ISNA(O532), LEN(O532)=0), "",  "-" &amp; VLOOKUP(O532,Code2Loc,2,FALSE))
&amp; IF( OR( ISNA(P532), LEN(P532)=0), "",  "-" &amp; VLOOKUP(P532,Code2Loc,2,FALSE))
&amp; IF( OR( ISNA(Q532), LEN(Q532)=0), "",  "-" &amp; VLOOKUP(Q532,Code2Loc,2,FALSE))
&amp; IF( OR( ISNA(R532), LEN(R532)=0), "",  "-" &amp; VLOOKUP(R532,Code2Loc,2,FALSE))
&amp; IF( OR( ISNA(S532), LEN(S532)=0), "",  "-" &amp; VLOOKUP(S532,Code2Loc,2,FALSE)),"")</f>
        <v/>
      </c>
      <c r="U532" s="56">
        <v>0.59375</v>
      </c>
      <c r="V532" s="57"/>
      <c r="W532" s="57"/>
      <c r="X532" s="57"/>
      <c r="Y532" s="57"/>
      <c r="Z532" s="58" t="str">
        <f>IF(ISBLANK($U532), "", _xlfn.IFNA($U532 + _xlfn.IFNA( VLOOKUP($N532 &amp; IF(ISBLANK($O532),"", "-" &amp; $O532) &amp; IF(ISBLANK($P532),"", "-" &amp; $P532) &amp; IF(ISBLANK($Q532),"", "-" &amp; $Q532) &amp; IF(ISBLANK($R532),"", "-" &amp; $R532) &amp; IF(ISBLANK($S532),"", "-" &amp; $S532),TravelTime,8,FALSE), VLOOKUP($S532 &amp; IF(ISBLANK($R532),"", "-" &amp; $R532) &amp; IF(ISBLANK($Q532),"", "-" &amp; $Q532) &amp; IF(ISBLANK($P532),"", "-" &amp; $P532) &amp; IF(ISBLANK($O532),"", "-" &amp; $O532) &amp; IF(ISBLANK($N532),"", "-" &amp; $N532),TravelTime,8,FALSE)) / 1440, ""))</f>
        <v/>
      </c>
      <c r="AA532" s="59"/>
      <c r="AB532" s="52" t="str">
        <f t="shared" si="53"/>
        <v>GA04T 9192</v>
      </c>
      <c r="AC532" s="59"/>
      <c r="AD532" s="196"/>
      <c r="AE532" s="59"/>
      <c r="AF532" s="59"/>
      <c r="AG532" s="59"/>
      <c r="AH532" s="59"/>
      <c r="AI532" s="59"/>
      <c r="AJ532" s="59"/>
    </row>
    <row r="533" spans="1:36" ht="14.25" customHeight="1">
      <c r="A533" s="51"/>
      <c r="B533" s="51"/>
      <c r="C533" s="219"/>
      <c r="D533" s="53"/>
      <c r="E533" s="228"/>
      <c r="F533" s="228"/>
      <c r="G533" s="52"/>
      <c r="H533" s="52"/>
      <c r="I533" s="52"/>
      <c r="J533" s="52"/>
      <c r="K533" s="52"/>
      <c r="L533" s="60"/>
      <c r="M533" s="60"/>
      <c r="N533" s="55" t="s">
        <v>446</v>
      </c>
      <c r="O533" s="55" t="s">
        <v>703</v>
      </c>
      <c r="P533" s="55"/>
      <c r="Q533" s="55"/>
      <c r="R533" s="55"/>
      <c r="S533" s="55" t="s">
        <v>608</v>
      </c>
      <c r="T533" s="193" t="str">
        <f>_xlfn.IFNA(VLOOKUP(N533,Code2Loc,2,FALSE)
&amp; IF( OR( ISNA(O533), LEN(O533)=0), "",  "-" &amp; VLOOKUP(O533,Code2Loc,2,FALSE))
&amp; IF( OR( ISNA(P533), LEN(P533)=0), "",  "-" &amp; VLOOKUP(P533,Code2Loc,2,FALSE))
&amp; IF( OR( ISNA(Q533), LEN(Q533)=0), "",  "-" &amp; VLOOKUP(Q533,Code2Loc,2,FALSE))
&amp; IF( OR( ISNA(R533), LEN(R533)=0), "",  "-" &amp; VLOOKUP(R533,Code2Loc,2,FALSE))
&amp; IF( OR( ISNA(S533), LEN(S533)=0), "",  "-" &amp; VLOOKUP(S533,Code2Loc,2,FALSE)),"")</f>
        <v/>
      </c>
      <c r="U533" s="56">
        <v>0.6875</v>
      </c>
      <c r="V533" s="57"/>
      <c r="W533" s="57"/>
      <c r="X533" s="57"/>
      <c r="Y533" s="57"/>
      <c r="Z533" s="58" t="str">
        <f>IF(ISBLANK($U533), "", _xlfn.IFNA($U533 + _xlfn.IFNA( VLOOKUP($N533 &amp; IF(ISBLANK($O533),"", "-" &amp; $O533) &amp; IF(ISBLANK($P533),"", "-" &amp; $P533) &amp; IF(ISBLANK($Q533),"", "-" &amp; $Q533) &amp; IF(ISBLANK($R533),"", "-" &amp; $R533) &amp; IF(ISBLANK($S533),"", "-" &amp; $S533),TravelTime,8,FALSE), VLOOKUP($S533 &amp; IF(ISBLANK($R533),"", "-" &amp; $R533) &amp; IF(ISBLANK($Q533),"", "-" &amp; $Q533) &amp; IF(ISBLANK($P533),"", "-" &amp; $P533) &amp; IF(ISBLANK($O533),"", "-" &amp; $O533) &amp; IF(ISBLANK($N533),"", "-" &amp; $N533),TravelTime,8,FALSE)) / 1440, ""))</f>
        <v/>
      </c>
      <c r="AA533" s="59"/>
      <c r="AB533" s="52" t="str">
        <f t="shared" si="53"/>
        <v>GA04T 9192</v>
      </c>
      <c r="AC533" s="59"/>
      <c r="AD533" s="196"/>
      <c r="AE533" s="59"/>
      <c r="AF533" s="59"/>
      <c r="AG533" s="59"/>
      <c r="AH533" s="59"/>
      <c r="AI533" s="59"/>
      <c r="AJ533" s="59"/>
    </row>
    <row r="534" spans="1:36" ht="14.25" customHeight="1">
      <c r="A534" s="51"/>
      <c r="B534" s="51"/>
      <c r="C534" s="219"/>
      <c r="D534" s="53"/>
      <c r="E534" s="228"/>
      <c r="F534" s="228"/>
      <c r="G534" s="52"/>
      <c r="H534" s="52"/>
      <c r="I534" s="52"/>
      <c r="J534" s="52"/>
      <c r="K534" s="52"/>
      <c r="L534" s="60"/>
      <c r="M534" s="60"/>
      <c r="N534" s="55" t="s">
        <v>701</v>
      </c>
      <c r="O534" s="55" t="s">
        <v>703</v>
      </c>
      <c r="P534" s="55"/>
      <c r="Q534" s="55"/>
      <c r="R534" s="55"/>
      <c r="S534" s="55" t="s">
        <v>446</v>
      </c>
      <c r="T534" s="193" t="str">
        <f>_xlfn.IFNA(VLOOKUP(N534,Code2Loc,2,FALSE)
&amp; IF( OR( ISNA(O534), LEN(O534)=0), "",  "-" &amp; VLOOKUP(O534,Code2Loc,2,FALSE))
&amp; IF( OR( ISNA(P534), LEN(P534)=0), "",  "-" &amp; VLOOKUP(P534,Code2Loc,2,FALSE))
&amp; IF( OR( ISNA(Q534), LEN(Q534)=0), "",  "-" &amp; VLOOKUP(Q534,Code2Loc,2,FALSE))
&amp; IF( OR( ISNA(R534), LEN(R534)=0), "",  "-" &amp; VLOOKUP(R534,Code2Loc,2,FALSE))
&amp; IF( OR( ISNA(S534), LEN(S534)=0), "",  "-" &amp; VLOOKUP(S534,Code2Loc,2,FALSE)),"")</f>
        <v/>
      </c>
      <c r="U534" s="56">
        <v>0.72916666666666663</v>
      </c>
      <c r="V534" s="57"/>
      <c r="W534" s="57"/>
      <c r="X534" s="57"/>
      <c r="Y534" s="57"/>
      <c r="Z534" s="58" t="str">
        <f>IF(ISBLANK($U534), "", _xlfn.IFNA($U534 + _xlfn.IFNA( VLOOKUP($N534 &amp; IF(ISBLANK($O534),"", "-" &amp; $O534) &amp; IF(ISBLANK($P534),"", "-" &amp; $P534) &amp; IF(ISBLANK($Q534),"", "-" &amp; $Q534) &amp; IF(ISBLANK($R534),"", "-" &amp; $R534) &amp; IF(ISBLANK($S534),"", "-" &amp; $S534),TravelTime,8,FALSE), VLOOKUP($S534 &amp; IF(ISBLANK($R534),"", "-" &amp; $R534) &amp; IF(ISBLANK($Q534),"", "-" &amp; $Q534) &amp; IF(ISBLANK($P534),"", "-" &amp; $P534) &amp; IF(ISBLANK($O534),"", "-" &amp; $O534) &amp; IF(ISBLANK($N534),"", "-" &amp; $N534),TravelTime,8,FALSE)) / 1440, ""))</f>
        <v/>
      </c>
      <c r="AA534" s="59"/>
      <c r="AB534" s="52" t="str">
        <f t="shared" si="53"/>
        <v>GA04T 9192</v>
      </c>
      <c r="AC534" s="59"/>
      <c r="AD534" s="196"/>
      <c r="AE534" s="59"/>
      <c r="AF534" s="59"/>
      <c r="AG534" s="59"/>
      <c r="AH534" s="59"/>
      <c r="AI534" s="59"/>
      <c r="AJ534" s="59"/>
    </row>
    <row r="535" spans="1:36" ht="14.25" customHeight="1">
      <c r="A535" s="51"/>
      <c r="B535" s="51"/>
      <c r="C535" s="219"/>
      <c r="D535" s="53"/>
      <c r="E535" s="228"/>
      <c r="F535" s="228"/>
      <c r="G535" s="52"/>
      <c r="H535" s="52"/>
      <c r="I535" s="52"/>
      <c r="J535" s="52"/>
      <c r="K535" s="52"/>
      <c r="L535" s="60"/>
      <c r="M535" s="60"/>
      <c r="N535" s="55" t="s">
        <v>446</v>
      </c>
      <c r="O535" s="55" t="s">
        <v>703</v>
      </c>
      <c r="P535" s="55"/>
      <c r="Q535" s="55"/>
      <c r="R535" s="55"/>
      <c r="S535" s="55" t="s">
        <v>700</v>
      </c>
      <c r="T535" s="193" t="str">
        <f>_xlfn.IFNA(VLOOKUP(N535,Code2Loc,2,FALSE)
&amp; IF( OR( ISNA(O535), LEN(O535)=0), "",  "-" &amp; VLOOKUP(O535,Code2Loc,2,FALSE))
&amp; IF( OR( ISNA(P535), LEN(P535)=0), "",  "-" &amp; VLOOKUP(P535,Code2Loc,2,FALSE))
&amp; IF( OR( ISNA(Q535), LEN(Q535)=0), "",  "-" &amp; VLOOKUP(Q535,Code2Loc,2,FALSE))
&amp; IF( OR( ISNA(R535), LEN(R535)=0), "",  "-" &amp; VLOOKUP(R535,Code2Loc,2,FALSE))
&amp; IF( OR( ISNA(S535), LEN(S535)=0), "",  "-" &amp; VLOOKUP(S535,Code2Loc,2,FALSE)),"")</f>
        <v/>
      </c>
      <c r="U535" s="56">
        <v>0.80208333333333337</v>
      </c>
      <c r="V535" s="57"/>
      <c r="W535" s="57"/>
      <c r="X535" s="57"/>
      <c r="Y535" s="57"/>
      <c r="Z535" s="58" t="str">
        <f>IF(ISBLANK($U535), "", _xlfn.IFNA($U535 + _xlfn.IFNA( VLOOKUP($N535 &amp; IF(ISBLANK($O535),"", "-" &amp; $O535) &amp; IF(ISBLANK($P535),"", "-" &amp; $P535) &amp; IF(ISBLANK($Q535),"", "-" &amp; $Q535) &amp; IF(ISBLANK($R535),"", "-" &amp; $R535) &amp; IF(ISBLANK($S535),"", "-" &amp; $S535),TravelTime,8,FALSE), VLOOKUP($S535 &amp; IF(ISBLANK($R535),"", "-" &amp; $R535) &amp; IF(ISBLANK($Q535),"", "-" &amp; $Q535) &amp; IF(ISBLANK($P535),"", "-" &amp; $P535) &amp; IF(ISBLANK($O535),"", "-" &amp; $O535) &amp; IF(ISBLANK($N535),"", "-" &amp; $N535),TravelTime,8,FALSE)) / 1440, ""))</f>
        <v/>
      </c>
      <c r="AA535" s="59"/>
      <c r="AB535" s="52" t="str">
        <f t="shared" si="53"/>
        <v>GA04T 9192</v>
      </c>
      <c r="AC535" s="59"/>
      <c r="AD535" s="196"/>
      <c r="AE535" s="59"/>
      <c r="AF535" s="59"/>
      <c r="AG535" s="59"/>
      <c r="AH535" s="59"/>
      <c r="AI535" s="59"/>
      <c r="AJ535" s="59"/>
    </row>
    <row r="536" spans="1:36" ht="14.25" customHeight="1">
      <c r="A536" s="51"/>
      <c r="B536" s="51" t="s">
        <v>73</v>
      </c>
      <c r="C536" s="219"/>
      <c r="D536" s="53"/>
      <c r="E536" s="228"/>
      <c r="F536" s="228"/>
      <c r="G536" s="52"/>
      <c r="H536" s="52"/>
      <c r="I536" s="52"/>
      <c r="J536" s="52" t="str">
        <f>IF(ISBLANK(B536),"",VLOOKUP(B536,Permits!$F$2:$O$127,10,FALSE))</f>
        <v>GA04T 5310</v>
      </c>
      <c r="K536" s="52"/>
      <c r="L536" s="60"/>
      <c r="M536" s="60"/>
      <c r="N536" s="55" t="s">
        <v>619</v>
      </c>
      <c r="O536" s="55"/>
      <c r="P536" s="55"/>
      <c r="Q536" s="55"/>
      <c r="R536" s="55"/>
      <c r="S536" s="55" t="s">
        <v>460</v>
      </c>
      <c r="T536" s="193" t="str">
        <f>_xlfn.IFNA(VLOOKUP(N536,Code2Loc,2,FALSE)
&amp; IF( OR( ISNA(O536), LEN(O536)=0), "",  "-" &amp; VLOOKUP(O536,Code2Loc,2,FALSE))
&amp; IF( OR( ISNA(P536), LEN(P536)=0), "",  "-" &amp; VLOOKUP(P536,Code2Loc,2,FALSE))
&amp; IF( OR( ISNA(Q536), LEN(Q536)=0), "",  "-" &amp; VLOOKUP(Q536,Code2Loc,2,FALSE))
&amp; IF( OR( ISNA(R536), LEN(R536)=0), "",  "-" &amp; VLOOKUP(R536,Code2Loc,2,FALSE))
&amp; IF( OR( ISNA(S536), LEN(S536)=0), "",  "-" &amp; VLOOKUP(S536,Code2Loc,2,FALSE)),"")</f>
        <v/>
      </c>
      <c r="U536" s="56">
        <v>0.33333333333333331</v>
      </c>
      <c r="V536" s="57"/>
      <c r="W536" s="57"/>
      <c r="X536" s="57"/>
      <c r="Y536" s="57"/>
      <c r="Z536" s="58" t="str">
        <f>IF(ISBLANK($U536), "", _xlfn.IFNA($U536 + _xlfn.IFNA( VLOOKUP($N536 &amp; IF(ISBLANK($O536),"", "-" &amp; $O536) &amp; IF(ISBLANK($P536),"", "-" &amp; $P536) &amp; IF(ISBLANK($Q536),"", "-" &amp; $Q536) &amp; IF(ISBLANK($R536),"", "-" &amp; $R536) &amp; IF(ISBLANK($S536),"", "-" &amp; $S536),TravelTime,8,FALSE), VLOOKUP($S536 &amp; IF(ISBLANK($R536),"", "-" &amp; $R536) &amp; IF(ISBLANK($Q536),"", "-" &amp; $Q536) &amp; IF(ISBLANK($P536),"", "-" &amp; $P536) &amp; IF(ISBLANK($O536),"", "-" &amp; $O536) &amp; IF(ISBLANK($N536),"", "-" &amp; $N536),TravelTime,8,FALSE)) / 1440, ""))</f>
        <v/>
      </c>
      <c r="AA536" s="59"/>
      <c r="AB536" s="52" t="str">
        <f>IF(AND(LEN(J536)&lt;&gt;0,LEN(B536)&lt;&gt;0),J536,#REF!)</f>
        <v>GA04T 5310</v>
      </c>
      <c r="AC536" s="59"/>
      <c r="AD536" s="196"/>
      <c r="AE536" s="59"/>
      <c r="AF536" s="59"/>
      <c r="AG536" s="59"/>
      <c r="AH536" s="59"/>
      <c r="AI536" s="59"/>
      <c r="AJ536" s="59"/>
    </row>
    <row r="537" spans="1:36" ht="14.25" customHeight="1">
      <c r="A537" s="51"/>
      <c r="B537" s="51"/>
      <c r="C537" s="219"/>
      <c r="D537" s="53"/>
      <c r="E537" s="228"/>
      <c r="F537" s="228"/>
      <c r="G537" s="52"/>
      <c r="H537" s="52"/>
      <c r="I537" s="52"/>
      <c r="J537" s="52"/>
      <c r="K537" s="52"/>
      <c r="L537" s="60"/>
      <c r="M537" s="60"/>
      <c r="N537" s="55" t="s">
        <v>460</v>
      </c>
      <c r="O537" s="55"/>
      <c r="P537" s="55"/>
      <c r="Q537" s="55"/>
      <c r="R537" s="55"/>
      <c r="S537" s="55" t="s">
        <v>459</v>
      </c>
      <c r="T537" s="193" t="str">
        <f>_xlfn.IFNA(VLOOKUP(N537,Code2Loc,2,FALSE)
&amp; IF( OR( ISNA(O537), LEN(O537)=0), "",  "-" &amp; VLOOKUP(O537,Code2Loc,2,FALSE))
&amp; IF( OR( ISNA(P537), LEN(P537)=0), "",  "-" &amp; VLOOKUP(P537,Code2Loc,2,FALSE))
&amp; IF( OR( ISNA(Q537), LEN(Q537)=0), "",  "-" &amp; VLOOKUP(Q537,Code2Loc,2,FALSE))
&amp; IF( OR( ISNA(R537), LEN(R537)=0), "",  "-" &amp; VLOOKUP(R537,Code2Loc,2,FALSE))
&amp; IF( OR( ISNA(S537), LEN(S537)=0), "",  "-" &amp; VLOOKUP(S537,Code2Loc,2,FALSE)),"")</f>
        <v/>
      </c>
      <c r="U537" s="58">
        <v>0.36458333333333331</v>
      </c>
      <c r="V537" s="57"/>
      <c r="W537" s="57"/>
      <c r="X537" s="57"/>
      <c r="Y537" s="57"/>
      <c r="Z537" s="58" t="str">
        <f>IF(ISBLANK($U537), "", _xlfn.IFNA($U537 + _xlfn.IFNA( VLOOKUP($N537 &amp; IF(ISBLANK($O537),"", "-" &amp; $O537) &amp; IF(ISBLANK($P537),"", "-" &amp; $P537) &amp; IF(ISBLANK($Q537),"", "-" &amp; $Q537) &amp; IF(ISBLANK($R537),"", "-" &amp; $R537) &amp; IF(ISBLANK($S537),"", "-" &amp; $S537),TravelTime,8,FALSE), VLOOKUP($S537 &amp; IF(ISBLANK($R537),"", "-" &amp; $R537) &amp; IF(ISBLANK($Q537),"", "-" &amp; $Q537) &amp; IF(ISBLANK($P537),"", "-" &amp; $P537) &amp; IF(ISBLANK($O537),"", "-" &amp; $O537) &amp; IF(ISBLANK($N537),"", "-" &amp; $N537),TravelTime,8,FALSE)) / 1440, ""))</f>
        <v/>
      </c>
      <c r="AA537" s="59"/>
      <c r="AB537" s="52" t="str">
        <f t="shared" ref="AB537:AB543" si="54">IF(AND(LEN(J537)&lt;&gt;0,LEN(B537)&lt;&gt;0),J537,AB536)</f>
        <v>GA04T 5310</v>
      </c>
      <c r="AC537" s="59"/>
      <c r="AD537" s="196"/>
      <c r="AE537" s="59"/>
      <c r="AF537" s="59"/>
      <c r="AG537" s="59"/>
      <c r="AH537" s="59"/>
      <c r="AI537" s="59"/>
      <c r="AJ537" s="59"/>
    </row>
    <row r="538" spans="1:36" ht="14.25" customHeight="1">
      <c r="A538" s="51"/>
      <c r="B538" s="51"/>
      <c r="C538" s="219"/>
      <c r="D538" s="53"/>
      <c r="E538" s="228"/>
      <c r="F538" s="228"/>
      <c r="G538" s="52"/>
      <c r="H538" s="52"/>
      <c r="I538" s="52"/>
      <c r="J538" s="52"/>
      <c r="K538" s="52"/>
      <c r="L538" s="60"/>
      <c r="M538" s="60"/>
      <c r="N538" s="55" t="s">
        <v>459</v>
      </c>
      <c r="O538" s="55"/>
      <c r="P538" s="55"/>
      <c r="Q538" s="55"/>
      <c r="R538" s="55"/>
      <c r="S538" s="55" t="s">
        <v>460</v>
      </c>
      <c r="T538" s="193" t="str">
        <f>_xlfn.IFNA(VLOOKUP(N538,Code2Loc,2,FALSE)
&amp; IF( OR( ISNA(O538), LEN(O538)=0), "",  "-" &amp; VLOOKUP(O538,Code2Loc,2,FALSE))
&amp; IF( OR( ISNA(P538), LEN(P538)=0), "",  "-" &amp; VLOOKUP(P538,Code2Loc,2,FALSE))
&amp; IF( OR( ISNA(Q538), LEN(Q538)=0), "",  "-" &amp; VLOOKUP(Q538,Code2Loc,2,FALSE))
&amp; IF( OR( ISNA(R538), LEN(R538)=0), "",  "-" &amp; VLOOKUP(R538,Code2Loc,2,FALSE))
&amp; IF( OR( ISNA(S538), LEN(S538)=0), "",  "-" &amp; VLOOKUP(S538,Code2Loc,2,FALSE)),"")</f>
        <v/>
      </c>
      <c r="U538" s="58">
        <v>0.46180555555555558</v>
      </c>
      <c r="V538" s="57"/>
      <c r="W538" s="57"/>
      <c r="X538" s="57"/>
      <c r="Y538" s="57"/>
      <c r="Z538" s="58" t="str">
        <f>IF(ISBLANK($U538), "", _xlfn.IFNA($U538 + _xlfn.IFNA( VLOOKUP($N538 &amp; IF(ISBLANK($O538),"", "-" &amp; $O538) &amp; IF(ISBLANK($P538),"", "-" &amp; $P538) &amp; IF(ISBLANK($Q538),"", "-" &amp; $Q538) &amp; IF(ISBLANK($R538),"", "-" &amp; $R538) &amp; IF(ISBLANK($S538),"", "-" &amp; $S538),TravelTime,8,FALSE), VLOOKUP($S538 &amp; IF(ISBLANK($R538),"", "-" &amp; $R538) &amp; IF(ISBLANK($Q538),"", "-" &amp; $Q538) &amp; IF(ISBLANK($P538),"", "-" &amp; $P538) &amp; IF(ISBLANK($O538),"", "-" &amp; $O538) &amp; IF(ISBLANK($N538),"", "-" &amp; $N538),TravelTime,8,FALSE)) / 1440, ""))</f>
        <v/>
      </c>
      <c r="AA538" s="59"/>
      <c r="AB538" s="52" t="str">
        <f t="shared" si="54"/>
        <v>GA04T 5310</v>
      </c>
      <c r="AC538" s="59"/>
      <c r="AD538" s="196"/>
      <c r="AE538" s="59"/>
      <c r="AF538" s="59"/>
      <c r="AG538" s="59"/>
      <c r="AH538" s="59"/>
      <c r="AI538" s="59"/>
      <c r="AJ538" s="59"/>
    </row>
    <row r="539" spans="1:36" ht="14.25" customHeight="1">
      <c r="A539" s="51"/>
      <c r="B539" s="51"/>
      <c r="C539" s="219"/>
      <c r="D539" s="53"/>
      <c r="E539" s="228"/>
      <c r="F539" s="228"/>
      <c r="G539" s="52"/>
      <c r="H539" s="52"/>
      <c r="I539" s="52"/>
      <c r="J539" s="52"/>
      <c r="K539" s="52"/>
      <c r="L539" s="60"/>
      <c r="M539" s="60"/>
      <c r="N539" s="55" t="s">
        <v>619</v>
      </c>
      <c r="O539" s="55"/>
      <c r="P539" s="55"/>
      <c r="Q539" s="55"/>
      <c r="R539" s="55"/>
      <c r="S539" s="55"/>
      <c r="T539" s="193" t="str">
        <f>_xlfn.IFNA(VLOOKUP(N539,Code2Loc,2,FALSE)
&amp; IF( OR( ISNA(O539), LEN(O539)=0), "",  "-" &amp; VLOOKUP(O539,Code2Loc,2,FALSE))
&amp; IF( OR( ISNA(P539), LEN(P539)=0), "",  "-" &amp; VLOOKUP(P539,Code2Loc,2,FALSE))
&amp; IF( OR( ISNA(Q539), LEN(Q539)=0), "",  "-" &amp; VLOOKUP(Q539,Code2Loc,2,FALSE))
&amp; IF( OR( ISNA(R539), LEN(R539)=0), "",  "-" &amp; VLOOKUP(R539,Code2Loc,2,FALSE))
&amp; IF( OR( ISNA(S539), LEN(S539)=0), "",  "-" &amp; VLOOKUP(S539,Code2Loc,2,FALSE)),"")</f>
        <v/>
      </c>
      <c r="U539" s="56">
        <v>0.55902777777777779</v>
      </c>
      <c r="V539" s="57"/>
      <c r="W539" s="57"/>
      <c r="X539" s="57"/>
      <c r="Y539" s="57"/>
      <c r="Z539" s="58" t="str">
        <f>IF(ISBLANK($U539), "", _xlfn.IFNA($U539 + _xlfn.IFNA( VLOOKUP($N539 &amp; IF(ISBLANK($O539),"", "-" &amp; $O539) &amp; IF(ISBLANK($P539),"", "-" &amp; $P539) &amp; IF(ISBLANK($Q539),"", "-" &amp; $Q539) &amp; IF(ISBLANK($R539),"", "-" &amp; $R539) &amp; IF(ISBLANK($S539),"", "-" &amp; $S539),TravelTime,8,FALSE), VLOOKUP($S539 &amp; IF(ISBLANK($R539),"", "-" &amp; $R539) &amp; IF(ISBLANK($Q539),"", "-" &amp; $Q539) &amp; IF(ISBLANK($P539),"", "-" &amp; $P539) &amp; IF(ISBLANK($O539),"", "-" &amp; $O539) &amp; IF(ISBLANK($N539),"", "-" &amp; $N539),TravelTime,8,FALSE)) / 1440, ""))</f>
        <v/>
      </c>
      <c r="AA539" s="59"/>
      <c r="AB539" s="52" t="str">
        <f t="shared" si="54"/>
        <v>GA04T 5310</v>
      </c>
      <c r="AC539" s="59"/>
      <c r="AD539" s="196"/>
      <c r="AE539" s="59"/>
      <c r="AF539" s="59"/>
      <c r="AG539" s="59"/>
      <c r="AH539" s="59"/>
      <c r="AI539" s="59"/>
      <c r="AJ539" s="59"/>
    </row>
    <row r="540" spans="1:36" ht="14.25" customHeight="1">
      <c r="A540" s="51"/>
      <c r="B540" s="51"/>
      <c r="C540" s="219"/>
      <c r="D540" s="53"/>
      <c r="E540" s="228"/>
      <c r="F540" s="228"/>
      <c r="G540" s="52"/>
      <c r="H540" s="52"/>
      <c r="I540" s="52"/>
      <c r="J540" s="52"/>
      <c r="K540" s="52"/>
      <c r="L540" s="60"/>
      <c r="M540" s="60"/>
      <c r="N540" s="55" t="s">
        <v>619</v>
      </c>
      <c r="O540" s="55"/>
      <c r="P540" s="55"/>
      <c r="Q540" s="55"/>
      <c r="R540" s="55"/>
      <c r="S540" s="55" t="s">
        <v>460</v>
      </c>
      <c r="T540" s="193" t="str">
        <f>_xlfn.IFNA(VLOOKUP(N540,Code2Loc,2,FALSE)
&amp; IF( OR( ISNA(O540), LEN(O540)=0), "",  "-" &amp; VLOOKUP(O540,Code2Loc,2,FALSE))
&amp; IF( OR( ISNA(P540), LEN(P540)=0), "",  "-" &amp; VLOOKUP(P540,Code2Loc,2,FALSE))
&amp; IF( OR( ISNA(Q540), LEN(Q540)=0), "",  "-" &amp; VLOOKUP(Q540,Code2Loc,2,FALSE))
&amp; IF( OR( ISNA(R540), LEN(R540)=0), "",  "-" &amp; VLOOKUP(R540,Code2Loc,2,FALSE))
&amp; IF( OR( ISNA(S540), LEN(S540)=0), "",  "-" &amp; VLOOKUP(S540,Code2Loc,2,FALSE)),"")</f>
        <v/>
      </c>
      <c r="U540" s="56">
        <v>0.59027777777777779</v>
      </c>
      <c r="V540" s="57"/>
      <c r="W540" s="57"/>
      <c r="X540" s="57"/>
      <c r="Y540" s="57"/>
      <c r="Z540" s="58" t="str">
        <f>IF(ISBLANK($U540), "", _xlfn.IFNA($U540 + _xlfn.IFNA( VLOOKUP($N540 &amp; IF(ISBLANK($O540),"", "-" &amp; $O540) &amp; IF(ISBLANK($P540),"", "-" &amp; $P540) &amp; IF(ISBLANK($Q540),"", "-" &amp; $Q540) &amp; IF(ISBLANK($R540),"", "-" &amp; $R540) &amp; IF(ISBLANK($S540),"", "-" &amp; $S540),TravelTime,8,FALSE), VLOOKUP($S540 &amp; IF(ISBLANK($R540),"", "-" &amp; $R540) &amp; IF(ISBLANK($Q540),"", "-" &amp; $Q540) &amp; IF(ISBLANK($P540),"", "-" &amp; $P540) &amp; IF(ISBLANK($O540),"", "-" &amp; $O540) &amp; IF(ISBLANK($N540),"", "-" &amp; $N540),TravelTime,8,FALSE)) / 1440, ""))</f>
        <v/>
      </c>
      <c r="AA540" s="59"/>
      <c r="AB540" s="52" t="str">
        <f t="shared" si="54"/>
        <v>GA04T 5310</v>
      </c>
      <c r="AC540" s="59"/>
      <c r="AD540" s="196"/>
      <c r="AE540" s="59"/>
      <c r="AF540" s="59"/>
      <c r="AG540" s="59"/>
      <c r="AH540" s="59"/>
      <c r="AI540" s="59"/>
      <c r="AJ540" s="59"/>
    </row>
    <row r="541" spans="1:36" ht="14.25" customHeight="1">
      <c r="A541" s="51"/>
      <c r="B541" s="51"/>
      <c r="C541" s="219"/>
      <c r="D541" s="53"/>
      <c r="E541" s="228"/>
      <c r="F541" s="228"/>
      <c r="G541" s="52"/>
      <c r="H541" s="52"/>
      <c r="I541" s="52"/>
      <c r="J541" s="52"/>
      <c r="K541" s="52"/>
      <c r="L541" s="60"/>
      <c r="M541" s="60"/>
      <c r="N541" s="55" t="s">
        <v>460</v>
      </c>
      <c r="O541" s="55"/>
      <c r="P541" s="55"/>
      <c r="Q541" s="55"/>
      <c r="R541" s="55"/>
      <c r="S541" s="55" t="s">
        <v>459</v>
      </c>
      <c r="T541" s="193" t="str">
        <f>_xlfn.IFNA(VLOOKUP(N541,Code2Loc,2,FALSE)
&amp; IF( OR( ISNA(O541), LEN(O541)=0), "",  "-" &amp; VLOOKUP(O541,Code2Loc,2,FALSE))
&amp; IF( OR( ISNA(P541), LEN(P541)=0), "",  "-" &amp; VLOOKUP(P541,Code2Loc,2,FALSE))
&amp; IF( OR( ISNA(Q541), LEN(Q541)=0), "",  "-" &amp; VLOOKUP(Q541,Code2Loc,2,FALSE))
&amp; IF( OR( ISNA(R541), LEN(R541)=0), "",  "-" &amp; VLOOKUP(R541,Code2Loc,2,FALSE))
&amp; IF( OR( ISNA(S541), LEN(S541)=0), "",  "-" &amp; VLOOKUP(S541,Code2Loc,2,FALSE)),"")</f>
        <v/>
      </c>
      <c r="U541" s="56">
        <v>0.61458333333333337</v>
      </c>
      <c r="V541" s="57"/>
      <c r="W541" s="57"/>
      <c r="X541" s="57"/>
      <c r="Y541" s="57"/>
      <c r="Z541" s="58" t="str">
        <f>IF(ISBLANK($U541), "", _xlfn.IFNA($U541 + _xlfn.IFNA( VLOOKUP($N541 &amp; IF(ISBLANK($O541),"", "-" &amp; $O541) &amp; IF(ISBLANK($P541),"", "-" &amp; $P541) &amp; IF(ISBLANK($Q541),"", "-" &amp; $Q541) &amp; IF(ISBLANK($R541),"", "-" &amp; $R541) &amp; IF(ISBLANK($S541),"", "-" &amp; $S541),TravelTime,8,FALSE), VLOOKUP($S541 &amp; IF(ISBLANK($R541),"", "-" &amp; $R541) &amp; IF(ISBLANK($Q541),"", "-" &amp; $Q541) &amp; IF(ISBLANK($P541),"", "-" &amp; $P541) &amp; IF(ISBLANK($O541),"", "-" &amp; $O541) &amp; IF(ISBLANK($N541),"", "-" &amp; $N541),TravelTime,8,FALSE)) / 1440, ""))</f>
        <v/>
      </c>
      <c r="AA541" s="59"/>
      <c r="AB541" s="52" t="str">
        <f t="shared" si="54"/>
        <v>GA04T 5310</v>
      </c>
      <c r="AC541" s="59"/>
      <c r="AD541" s="196"/>
      <c r="AE541" s="59"/>
      <c r="AF541" s="59"/>
      <c r="AG541" s="59"/>
      <c r="AH541" s="59"/>
      <c r="AI541" s="59"/>
      <c r="AJ541" s="59"/>
    </row>
    <row r="542" spans="1:36" ht="14.25" customHeight="1">
      <c r="A542" s="51"/>
      <c r="B542" s="51"/>
      <c r="C542" s="219"/>
      <c r="D542" s="53"/>
      <c r="E542" s="228"/>
      <c r="F542" s="228"/>
      <c r="G542" s="52"/>
      <c r="H542" s="52"/>
      <c r="I542" s="52"/>
      <c r="J542" s="52"/>
      <c r="K542" s="52"/>
      <c r="L542" s="60"/>
      <c r="M542" s="60"/>
      <c r="N542" s="55" t="s">
        <v>459</v>
      </c>
      <c r="O542" s="55"/>
      <c r="P542" s="55"/>
      <c r="Q542" s="55"/>
      <c r="R542" s="55"/>
      <c r="S542" s="55" t="s">
        <v>460</v>
      </c>
      <c r="T542" s="193" t="str">
        <f>_xlfn.IFNA(VLOOKUP(N542,Code2Loc,2,FALSE)
&amp; IF( OR( ISNA(O542), LEN(O542)=0), "",  "-" &amp; VLOOKUP(O542,Code2Loc,2,FALSE))
&amp; IF( OR( ISNA(P542), LEN(P542)=0), "",  "-" &amp; VLOOKUP(P542,Code2Loc,2,FALSE))
&amp; IF( OR( ISNA(Q542), LEN(Q542)=0), "",  "-" &amp; VLOOKUP(Q542,Code2Loc,2,FALSE))
&amp; IF( OR( ISNA(R542), LEN(R542)=0), "",  "-" &amp; VLOOKUP(R542,Code2Loc,2,FALSE))
&amp; IF( OR( ISNA(S542), LEN(S542)=0), "",  "-" &amp; VLOOKUP(S542,Code2Loc,2,FALSE)),"")</f>
        <v/>
      </c>
      <c r="U542" s="56">
        <v>0.72916666666666663</v>
      </c>
      <c r="V542" s="57"/>
      <c r="W542" s="57"/>
      <c r="X542" s="57"/>
      <c r="Y542" s="57"/>
      <c r="Z542" s="58" t="str">
        <f>IF(ISBLANK($U542), "", _xlfn.IFNA($U542 + _xlfn.IFNA( VLOOKUP($N542 &amp; IF(ISBLANK($O542),"", "-" &amp; $O542) &amp; IF(ISBLANK($P542),"", "-" &amp; $P542) &amp; IF(ISBLANK($Q542),"", "-" &amp; $Q542) &amp; IF(ISBLANK($R542),"", "-" &amp; $R542) &amp; IF(ISBLANK($S542),"", "-" &amp; $S542),TravelTime,8,FALSE), VLOOKUP($S542 &amp; IF(ISBLANK($R542),"", "-" &amp; $R542) &amp; IF(ISBLANK($Q542),"", "-" &amp; $Q542) &amp; IF(ISBLANK($P542),"", "-" &amp; $P542) &amp; IF(ISBLANK($O542),"", "-" &amp; $O542) &amp; IF(ISBLANK($N542),"", "-" &amp; $N542),TravelTime,8,FALSE)) / 1440, ""))</f>
        <v/>
      </c>
      <c r="AA542" s="59"/>
      <c r="AB542" s="52" t="str">
        <f t="shared" si="54"/>
        <v>GA04T 5310</v>
      </c>
      <c r="AC542" s="59"/>
      <c r="AD542" s="196"/>
      <c r="AE542" s="59"/>
      <c r="AF542" s="59"/>
      <c r="AG542" s="59"/>
      <c r="AH542" s="59"/>
      <c r="AI542" s="59"/>
      <c r="AJ542" s="59"/>
    </row>
    <row r="543" spans="1:36" ht="12.75" customHeight="1">
      <c r="A543" s="51"/>
      <c r="B543" s="51"/>
      <c r="C543" s="219"/>
      <c r="D543" s="53"/>
      <c r="E543" s="228"/>
      <c r="F543" s="228"/>
      <c r="G543" s="52"/>
      <c r="H543" s="52"/>
      <c r="I543" s="52"/>
      <c r="J543" s="52"/>
      <c r="K543" s="52"/>
      <c r="L543" s="60"/>
      <c r="M543" s="60"/>
      <c r="N543" s="55" t="s">
        <v>460</v>
      </c>
      <c r="O543" s="55"/>
      <c r="P543" s="55"/>
      <c r="Q543" s="55"/>
      <c r="R543" s="55"/>
      <c r="S543" s="55" t="s">
        <v>619</v>
      </c>
      <c r="T543" s="193" t="str">
        <f>_xlfn.IFNA(VLOOKUP(N543,Code2Loc,2,FALSE)
&amp; IF( OR( ISNA(O543), LEN(O543)=0), "",  "-" &amp; VLOOKUP(O543,Code2Loc,2,FALSE))
&amp; IF( OR( ISNA(P543), LEN(P543)=0), "",  "-" &amp; VLOOKUP(P543,Code2Loc,2,FALSE))
&amp; IF( OR( ISNA(Q543), LEN(Q543)=0), "",  "-" &amp; VLOOKUP(Q543,Code2Loc,2,FALSE))
&amp; IF( OR( ISNA(R543), LEN(R543)=0), "",  "-" &amp; VLOOKUP(R543,Code2Loc,2,FALSE))
&amp; IF( OR( ISNA(S543), LEN(S543)=0), "",  "-" &amp; VLOOKUP(S543,Code2Loc,2,FALSE)),"")</f>
        <v/>
      </c>
      <c r="U543" s="56">
        <v>0.83333333333333337</v>
      </c>
      <c r="V543" s="57"/>
      <c r="W543" s="57"/>
      <c r="X543" s="57"/>
      <c r="Y543" s="57"/>
      <c r="Z543" s="58" t="str">
        <f>IF(ISBLANK($U543), "", _xlfn.IFNA($U543 + _xlfn.IFNA( VLOOKUP($N543 &amp; IF(ISBLANK($O543),"", "-" &amp; $O543) &amp; IF(ISBLANK($P543),"", "-" &amp; $P543) &amp; IF(ISBLANK($Q543),"", "-" &amp; $Q543) &amp; IF(ISBLANK($R543),"", "-" &amp; $R543) &amp; IF(ISBLANK($S543),"", "-" &amp; $S543),TravelTime,8,FALSE), VLOOKUP($S543 &amp; IF(ISBLANK($R543),"", "-" &amp; $R543) &amp; IF(ISBLANK($Q543),"", "-" &amp; $Q543) &amp; IF(ISBLANK($P543),"", "-" &amp; $P543) &amp; IF(ISBLANK($O543),"", "-" &amp; $O543) &amp; IF(ISBLANK($N543),"", "-" &amp; $N543),TravelTime,8,FALSE)) / 1440, ""))</f>
        <v/>
      </c>
      <c r="AA543" s="59"/>
      <c r="AB543" s="52" t="str">
        <f t="shared" si="54"/>
        <v>GA04T 5310</v>
      </c>
      <c r="AC543" s="59"/>
      <c r="AD543" s="196"/>
      <c r="AE543" s="59"/>
      <c r="AF543" s="59"/>
      <c r="AG543" s="59"/>
      <c r="AH543" s="59"/>
      <c r="AI543" s="59"/>
      <c r="AJ543" s="59"/>
    </row>
    <row r="544" spans="1:36" ht="14.25" customHeight="1">
      <c r="A544" s="51"/>
      <c r="B544" s="51" t="s">
        <v>77</v>
      </c>
      <c r="C544" s="219"/>
      <c r="D544" s="53"/>
      <c r="E544" s="228"/>
      <c r="F544" s="228"/>
      <c r="G544" s="52"/>
      <c r="H544" s="52"/>
      <c r="I544" s="52"/>
      <c r="J544" s="52" t="str">
        <f>IF(ISBLANK(B544),"",VLOOKUP(B544,Permits!$F$2:$O$127,10,FALSE))</f>
        <v>GA04T 6021</v>
      </c>
      <c r="K544" s="52"/>
      <c r="L544" s="60"/>
      <c r="M544" s="60"/>
      <c r="N544" s="55"/>
      <c r="O544" s="55"/>
      <c r="P544" s="55"/>
      <c r="Q544" s="55"/>
      <c r="R544" s="55"/>
      <c r="S544" s="55"/>
      <c r="T544" s="193" t="str">
        <f>_xlfn.IFNA(VLOOKUP(N544,Code2Loc,2,FALSE)
&amp; IF( OR( ISNA(O544), LEN(O544)=0), "",  "-" &amp; VLOOKUP(O544,Code2Loc,2,FALSE))
&amp; IF( OR( ISNA(P544), LEN(P544)=0), "",  "-" &amp; VLOOKUP(P544,Code2Loc,2,FALSE))
&amp; IF( OR( ISNA(Q544), LEN(Q544)=0), "",  "-" &amp; VLOOKUP(Q544,Code2Loc,2,FALSE))
&amp; IF( OR( ISNA(R544), LEN(R544)=0), "",  "-" &amp; VLOOKUP(R544,Code2Loc,2,FALSE))
&amp; IF( OR( ISNA(S544), LEN(S544)=0), "",  "-" &amp; VLOOKUP(S544,Code2Loc,2,FALSE)),"")</f>
        <v/>
      </c>
      <c r="U544" s="56"/>
      <c r="V544" s="57"/>
      <c r="W544" s="57"/>
      <c r="X544" s="57"/>
      <c r="Y544" s="57"/>
      <c r="Z544" s="58" t="str">
        <f>IF(ISBLANK($U544), "", _xlfn.IFNA($U544 + _xlfn.IFNA( VLOOKUP($N544 &amp; IF(ISBLANK($O544),"", "-" &amp; $O544) &amp; IF(ISBLANK($P544),"", "-" &amp; $P544) &amp; IF(ISBLANK($Q544),"", "-" &amp; $Q544) &amp; IF(ISBLANK($R544),"", "-" &amp; $R544) &amp; IF(ISBLANK($S544),"", "-" &amp; $S544),TravelTime,8,FALSE), VLOOKUP($S544 &amp; IF(ISBLANK($R544),"", "-" &amp; $R544) &amp; IF(ISBLANK($Q544),"", "-" &amp; $Q544) &amp; IF(ISBLANK($P544),"", "-" &amp; $P544) &amp; IF(ISBLANK($O544),"", "-" &amp; $O544) &amp; IF(ISBLANK($N544),"", "-" &amp; $N544),TravelTime,8,FALSE)) / 1440, ""))</f>
        <v/>
      </c>
      <c r="AA544" s="59"/>
      <c r="AB544" s="52" t="str">
        <f>IF(AND(LEN(J544)&lt;&gt;0,LEN(B544)&lt;&gt;0),J544,#REF!)</f>
        <v>GA04T 6021</v>
      </c>
      <c r="AC544" s="59"/>
      <c r="AD544" s="196"/>
      <c r="AE544" s="59"/>
      <c r="AF544" s="59"/>
      <c r="AG544" s="59"/>
      <c r="AH544" s="59"/>
      <c r="AI544" s="59"/>
      <c r="AJ544" s="59"/>
    </row>
    <row r="545" spans="1:36" ht="14.25" customHeight="1">
      <c r="A545" s="51"/>
      <c r="B545" s="51"/>
      <c r="C545" s="219"/>
      <c r="D545" s="53"/>
      <c r="E545" s="228"/>
      <c r="F545" s="228"/>
      <c r="G545" s="52"/>
      <c r="H545" s="52"/>
      <c r="I545" s="52"/>
      <c r="J545" s="52"/>
      <c r="K545" s="52"/>
      <c r="L545" s="60"/>
      <c r="M545" s="60"/>
      <c r="N545" s="55"/>
      <c r="O545" s="55"/>
      <c r="P545" s="55"/>
      <c r="Q545" s="55"/>
      <c r="R545" s="55"/>
      <c r="S545" s="55"/>
      <c r="T545" s="193" t="str">
        <f>_xlfn.IFNA(VLOOKUP(N545,Code2Loc,2,FALSE)
&amp; IF( OR( ISNA(O545), LEN(O545)=0), "",  "-" &amp; VLOOKUP(O545,Code2Loc,2,FALSE))
&amp; IF( OR( ISNA(P545), LEN(P545)=0), "",  "-" &amp; VLOOKUP(P545,Code2Loc,2,FALSE))
&amp; IF( OR( ISNA(Q545), LEN(Q545)=0), "",  "-" &amp; VLOOKUP(Q545,Code2Loc,2,FALSE))
&amp; IF( OR( ISNA(R545), LEN(R545)=0), "",  "-" &amp; VLOOKUP(R545,Code2Loc,2,FALSE))
&amp; IF( OR( ISNA(S545), LEN(S545)=0), "",  "-" &amp; VLOOKUP(S545,Code2Loc,2,FALSE)),"")</f>
        <v/>
      </c>
      <c r="U545" s="56"/>
      <c r="V545" s="57"/>
      <c r="W545" s="57"/>
      <c r="X545" s="57"/>
      <c r="Y545" s="57"/>
      <c r="Z545" s="58" t="str">
        <f>IF(ISBLANK($U545), "", _xlfn.IFNA($U545 + _xlfn.IFNA( VLOOKUP($N545 &amp; IF(ISBLANK($O545),"", "-" &amp; $O545) &amp; IF(ISBLANK($P545),"", "-" &amp; $P545) &amp; IF(ISBLANK($Q545),"", "-" &amp; $Q545) &amp; IF(ISBLANK($R545),"", "-" &amp; $R545) &amp; IF(ISBLANK($S545),"", "-" &amp; $S545),TravelTime,8,FALSE), VLOOKUP($S545 &amp; IF(ISBLANK($R545),"", "-" &amp; $R545) &amp; IF(ISBLANK($Q545),"", "-" &amp; $Q545) &amp; IF(ISBLANK($P545),"", "-" &amp; $P545) &amp; IF(ISBLANK($O545),"", "-" &amp; $O545) &amp; IF(ISBLANK($N545),"", "-" &amp; $N545),TravelTime,8,FALSE)) / 1440, ""))</f>
        <v/>
      </c>
      <c r="AA545" s="59"/>
      <c r="AB545" s="52"/>
      <c r="AC545" s="59"/>
      <c r="AD545" s="196"/>
      <c r="AE545" s="59"/>
      <c r="AF545" s="59"/>
      <c r="AG545" s="59"/>
      <c r="AH545" s="59"/>
      <c r="AI545" s="59"/>
      <c r="AJ545" s="59"/>
    </row>
    <row r="546" spans="1:36" ht="14.25" customHeight="1">
      <c r="A546" s="51"/>
      <c r="B546" s="51"/>
      <c r="C546" s="219"/>
      <c r="D546" s="53"/>
      <c r="E546" s="228"/>
      <c r="F546" s="228"/>
      <c r="G546" s="52"/>
      <c r="H546" s="52"/>
      <c r="I546" s="52"/>
      <c r="J546" s="52"/>
      <c r="K546" s="52"/>
      <c r="L546" s="60"/>
      <c r="M546" s="60"/>
      <c r="N546" s="55"/>
      <c r="O546" s="55"/>
      <c r="P546" s="55"/>
      <c r="Q546" s="55"/>
      <c r="R546" s="55"/>
      <c r="S546" s="55"/>
      <c r="T546" s="193" t="str">
        <f>_xlfn.IFNA(VLOOKUP(N546,Code2Loc,2,FALSE)
&amp; IF( OR( ISNA(O546), LEN(O546)=0), "",  "-" &amp; VLOOKUP(O546,Code2Loc,2,FALSE))
&amp; IF( OR( ISNA(P546), LEN(P546)=0), "",  "-" &amp; VLOOKUP(P546,Code2Loc,2,FALSE))
&amp; IF( OR( ISNA(Q546), LEN(Q546)=0), "",  "-" &amp; VLOOKUP(Q546,Code2Loc,2,FALSE))
&amp; IF( OR( ISNA(R546), LEN(R546)=0), "",  "-" &amp; VLOOKUP(R546,Code2Loc,2,FALSE))
&amp; IF( OR( ISNA(S546), LEN(S546)=0), "",  "-" &amp; VLOOKUP(S546,Code2Loc,2,FALSE)),"")</f>
        <v/>
      </c>
      <c r="U546" s="56"/>
      <c r="V546" s="57"/>
      <c r="W546" s="57"/>
      <c r="X546" s="57"/>
      <c r="Y546" s="57"/>
      <c r="Z546" s="58" t="str">
        <f>IF(ISBLANK($U546), "", _xlfn.IFNA($U546 + _xlfn.IFNA( VLOOKUP($N546 &amp; IF(ISBLANK($O546),"", "-" &amp; $O546) &amp; IF(ISBLANK($P546),"", "-" &amp; $P546) &amp; IF(ISBLANK($Q546),"", "-" &amp; $Q546) &amp; IF(ISBLANK($R546),"", "-" &amp; $R546) &amp; IF(ISBLANK($S546),"", "-" &amp; $S546),TravelTime,8,FALSE), VLOOKUP($S546 &amp; IF(ISBLANK($R546),"", "-" &amp; $R546) &amp; IF(ISBLANK($Q546),"", "-" &amp; $Q546) &amp; IF(ISBLANK($P546),"", "-" &amp; $P546) &amp; IF(ISBLANK($O546),"", "-" &amp; $O546) &amp; IF(ISBLANK($N546),"", "-" &amp; $N546),TravelTime,8,FALSE)) / 1440, ""))</f>
        <v/>
      </c>
      <c r="AA546" s="59"/>
      <c r="AB546" s="52"/>
      <c r="AC546" s="59"/>
      <c r="AD546" s="196"/>
      <c r="AE546" s="59"/>
      <c r="AF546" s="59"/>
      <c r="AG546" s="59"/>
      <c r="AH546" s="59"/>
      <c r="AI546" s="59"/>
      <c r="AJ546" s="59"/>
    </row>
    <row r="547" spans="1:36" ht="14.25" customHeight="1">
      <c r="A547" s="51"/>
      <c r="B547" s="51"/>
      <c r="C547" s="219"/>
      <c r="D547" s="53"/>
      <c r="E547" s="228"/>
      <c r="F547" s="228"/>
      <c r="G547" s="52"/>
      <c r="H547" s="52"/>
      <c r="I547" s="52"/>
      <c r="J547" s="52"/>
      <c r="K547" s="52"/>
      <c r="L547" s="60"/>
      <c r="M547" s="60"/>
      <c r="N547" s="55"/>
      <c r="O547" s="55"/>
      <c r="P547" s="55"/>
      <c r="Q547" s="55"/>
      <c r="R547" s="55"/>
      <c r="S547" s="55"/>
      <c r="T547" s="193" t="str">
        <f>_xlfn.IFNA(VLOOKUP(N547,Code2Loc,2,FALSE)
&amp; IF( OR( ISNA(O547), LEN(O547)=0), "",  "-" &amp; VLOOKUP(O547,Code2Loc,2,FALSE))
&amp; IF( OR( ISNA(P547), LEN(P547)=0), "",  "-" &amp; VLOOKUP(P547,Code2Loc,2,FALSE))
&amp; IF( OR( ISNA(Q547), LEN(Q547)=0), "",  "-" &amp; VLOOKUP(Q547,Code2Loc,2,FALSE))
&amp; IF( OR( ISNA(R547), LEN(R547)=0), "",  "-" &amp; VLOOKUP(R547,Code2Loc,2,FALSE))
&amp; IF( OR( ISNA(S547), LEN(S547)=0), "",  "-" &amp; VLOOKUP(S547,Code2Loc,2,FALSE)),"")</f>
        <v/>
      </c>
      <c r="U547" s="56"/>
      <c r="V547" s="57"/>
      <c r="W547" s="57"/>
      <c r="X547" s="57"/>
      <c r="Y547" s="57"/>
      <c r="Z547" s="58" t="str">
        <f>IF(ISBLANK($U547), "", _xlfn.IFNA($U547 + _xlfn.IFNA( VLOOKUP($N547 &amp; IF(ISBLANK($O547),"", "-" &amp; $O547) &amp; IF(ISBLANK($P547),"", "-" &amp; $P547) &amp; IF(ISBLANK($Q547),"", "-" &amp; $Q547) &amp; IF(ISBLANK($R547),"", "-" &amp; $R547) &amp; IF(ISBLANK($S547),"", "-" &amp; $S547),TravelTime,8,FALSE), VLOOKUP($S547 &amp; IF(ISBLANK($R547),"", "-" &amp; $R547) &amp; IF(ISBLANK($Q547),"", "-" &amp; $Q547) &amp; IF(ISBLANK($P547),"", "-" &amp; $P547) &amp; IF(ISBLANK($O547),"", "-" &amp; $O547) &amp; IF(ISBLANK($N547),"", "-" &amp; $N547),TravelTime,8,FALSE)) / 1440, ""))</f>
        <v/>
      </c>
      <c r="AA547" s="59"/>
      <c r="AB547" s="52"/>
      <c r="AC547" s="59"/>
      <c r="AD547" s="196"/>
      <c r="AE547" s="59"/>
      <c r="AF547" s="59"/>
      <c r="AG547" s="59"/>
      <c r="AH547" s="59"/>
      <c r="AI547" s="59"/>
      <c r="AJ547" s="59"/>
    </row>
    <row r="548" spans="1:36" ht="14.25" customHeight="1">
      <c r="A548" s="51"/>
      <c r="B548" s="51"/>
      <c r="C548" s="219"/>
      <c r="D548" s="53"/>
      <c r="E548" s="228"/>
      <c r="F548" s="228"/>
      <c r="G548" s="52"/>
      <c r="H548" s="52"/>
      <c r="I548" s="52"/>
      <c r="J548" s="52"/>
      <c r="K548" s="52"/>
      <c r="L548" s="60"/>
      <c r="M548" s="60"/>
      <c r="N548" s="55" t="s">
        <v>459</v>
      </c>
      <c r="O548" s="55" t="s">
        <v>704</v>
      </c>
      <c r="P548" s="55"/>
      <c r="Q548" s="55"/>
      <c r="R548" s="55"/>
      <c r="S548" s="55" t="s">
        <v>460</v>
      </c>
      <c r="T548" s="193" t="str">
        <f>_xlfn.IFNA(VLOOKUP(N548,Code2Loc,2,FALSE)
&amp; IF( OR( ISNA(O548), LEN(O548)=0), "",  "-" &amp; VLOOKUP(O548,Code2Loc,2,FALSE))
&amp; IF( OR( ISNA(P548), LEN(P548)=0), "",  "-" &amp; VLOOKUP(P548,Code2Loc,2,FALSE))
&amp; IF( OR( ISNA(Q548), LEN(Q548)=0), "",  "-" &amp; VLOOKUP(Q548,Code2Loc,2,FALSE))
&amp; IF( OR( ISNA(R548), LEN(R548)=0), "",  "-" &amp; VLOOKUP(R548,Code2Loc,2,FALSE))
&amp; IF( OR( ISNA(S548), LEN(S548)=0), "",  "-" &amp; VLOOKUP(S548,Code2Loc,2,FALSE)),"")</f>
        <v/>
      </c>
      <c r="U548" s="56">
        <v>0.35416666666666669</v>
      </c>
      <c r="V548" s="57"/>
      <c r="W548" s="57"/>
      <c r="X548" s="57"/>
      <c r="Y548" s="57"/>
      <c r="Z548" s="58" t="str">
        <f>IF(ISBLANK($U548), "", _xlfn.IFNA($U548 + _xlfn.IFNA( VLOOKUP($N548 &amp; IF(ISBLANK($O548),"", "-" &amp; $O548) &amp; IF(ISBLANK($P548),"", "-" &amp; $P548) &amp; IF(ISBLANK($Q548),"", "-" &amp; $Q548) &amp; IF(ISBLANK($R548),"", "-" &amp; $R548) &amp; IF(ISBLANK($S548),"", "-" &amp; $S548),TravelTime,8,FALSE), VLOOKUP($S548 &amp; IF(ISBLANK($R548),"", "-" &amp; $R548) &amp; IF(ISBLANK($Q548),"", "-" &amp; $Q548) &amp; IF(ISBLANK($P548),"", "-" &amp; $P548) &amp; IF(ISBLANK($O548),"", "-" &amp; $O548) &amp; IF(ISBLANK($N548),"", "-" &amp; $N548),TravelTime,8,FALSE)) / 1440, ""))</f>
        <v/>
      </c>
      <c r="AA548" s="59"/>
      <c r="AB548" s="52"/>
      <c r="AC548" s="59"/>
      <c r="AD548" s="196"/>
      <c r="AE548" s="59"/>
      <c r="AF548" s="59"/>
      <c r="AG548" s="59"/>
      <c r="AH548" s="59"/>
      <c r="AI548" s="59"/>
      <c r="AJ548" s="59"/>
    </row>
    <row r="549" spans="1:36" ht="14.25" customHeight="1">
      <c r="A549" s="51"/>
      <c r="B549" s="51"/>
      <c r="C549" s="219"/>
      <c r="D549" s="53"/>
      <c r="E549" s="228"/>
      <c r="F549" s="228"/>
      <c r="G549" s="52"/>
      <c r="H549" s="52"/>
      <c r="I549" s="52"/>
      <c r="J549" s="52"/>
      <c r="K549" s="52"/>
      <c r="L549" s="60"/>
      <c r="M549" s="60"/>
      <c r="N549" s="55" t="s">
        <v>460</v>
      </c>
      <c r="O549" s="55" t="s">
        <v>705</v>
      </c>
      <c r="P549" s="55"/>
      <c r="Q549" s="55"/>
      <c r="R549" s="55"/>
      <c r="S549" s="55" t="s">
        <v>459</v>
      </c>
      <c r="T549" s="193" t="str">
        <f>_xlfn.IFNA(VLOOKUP(N549,Code2Loc,2,FALSE)
&amp; IF( OR( ISNA(O549), LEN(O549)=0), "",  "-" &amp; VLOOKUP(O549,Code2Loc,2,FALSE))
&amp; IF( OR( ISNA(P549), LEN(P549)=0), "",  "-" &amp; VLOOKUP(P549,Code2Loc,2,FALSE))
&amp; IF( OR( ISNA(Q549), LEN(Q549)=0), "",  "-" &amp; VLOOKUP(Q549,Code2Loc,2,FALSE))
&amp; IF( OR( ISNA(R549), LEN(R549)=0), "",  "-" &amp; VLOOKUP(R549,Code2Loc,2,FALSE))
&amp; IF( OR( ISNA(S549), LEN(S549)=0), "",  "-" &amp; VLOOKUP(S549,Code2Loc,2,FALSE)),"")</f>
        <v/>
      </c>
      <c r="U549" s="56">
        <v>0.44097222222222227</v>
      </c>
      <c r="V549" s="57"/>
      <c r="W549" s="57"/>
      <c r="X549" s="57"/>
      <c r="Y549" s="57"/>
      <c r="Z549" s="58" t="str">
        <f>IF(ISBLANK($U549), "", _xlfn.IFNA($U549 + _xlfn.IFNA( VLOOKUP($N549 &amp; IF(ISBLANK($O549),"", "-" &amp; $O549) &amp; IF(ISBLANK($P549),"", "-" &amp; $P549) &amp; IF(ISBLANK($Q549),"", "-" &amp; $Q549) &amp; IF(ISBLANK($R549),"", "-" &amp; $R549) &amp; IF(ISBLANK($S549),"", "-" &amp; $S549),TravelTime,8,FALSE), VLOOKUP($S549 &amp; IF(ISBLANK($R549),"", "-" &amp; $R549) &amp; IF(ISBLANK($Q549),"", "-" &amp; $Q549) &amp; IF(ISBLANK($P549),"", "-" &amp; $P549) &amp; IF(ISBLANK($O549),"", "-" &amp; $O549) &amp; IF(ISBLANK($N549),"", "-" &amp; $N549),TravelTime,8,FALSE)) / 1440, ""))</f>
        <v/>
      </c>
      <c r="AA549" s="59"/>
      <c r="AB549" s="52"/>
      <c r="AC549" s="59"/>
      <c r="AD549" s="196"/>
      <c r="AE549" s="59"/>
      <c r="AF549" s="59"/>
      <c r="AG549" s="59"/>
      <c r="AH549" s="59"/>
      <c r="AI549" s="59"/>
      <c r="AJ549" s="59"/>
    </row>
    <row r="550" spans="1:36" ht="14.25" customHeight="1">
      <c r="A550" s="51"/>
      <c r="B550" s="51"/>
      <c r="C550" s="219"/>
      <c r="D550" s="53"/>
      <c r="E550" s="228"/>
      <c r="F550" s="228"/>
      <c r="G550" s="52"/>
      <c r="H550" s="52"/>
      <c r="I550" s="52"/>
      <c r="J550" s="52"/>
      <c r="K550" s="52"/>
      <c r="L550" s="60"/>
      <c r="M550" s="60"/>
      <c r="N550" s="55" t="s">
        <v>459</v>
      </c>
      <c r="O550" s="55" t="s">
        <v>704</v>
      </c>
      <c r="P550" s="55"/>
      <c r="Q550" s="55"/>
      <c r="R550" s="55"/>
      <c r="S550" s="55" t="s">
        <v>460</v>
      </c>
      <c r="T550" s="193" t="str">
        <f>_xlfn.IFNA(VLOOKUP(N550,Code2Loc,2,FALSE)
&amp; IF( OR( ISNA(O550), LEN(O550)=0), "",  "-" &amp; VLOOKUP(O550,Code2Loc,2,FALSE))
&amp; IF( OR( ISNA(P550), LEN(P550)=0), "",  "-" &amp; VLOOKUP(P550,Code2Loc,2,FALSE))
&amp; IF( OR( ISNA(Q550), LEN(Q550)=0), "",  "-" &amp; VLOOKUP(Q550,Code2Loc,2,FALSE))
&amp; IF( OR( ISNA(R550), LEN(R550)=0), "",  "-" &amp; VLOOKUP(R550,Code2Loc,2,FALSE))
&amp; IF( OR( ISNA(S550), LEN(S550)=0), "",  "-" &amp; VLOOKUP(S550,Code2Loc,2,FALSE)),"")</f>
        <v/>
      </c>
      <c r="U550" s="56">
        <v>0.53125</v>
      </c>
      <c r="V550" s="57"/>
      <c r="W550" s="57"/>
      <c r="X550" s="57"/>
      <c r="Y550" s="57"/>
      <c r="Z550" s="58" t="str">
        <f>IF(ISBLANK($U550), "", _xlfn.IFNA($U550 + _xlfn.IFNA( VLOOKUP($N550 &amp; IF(ISBLANK($O550),"", "-" &amp; $O550) &amp; IF(ISBLANK($P550),"", "-" &amp; $P550) &amp; IF(ISBLANK($Q550),"", "-" &amp; $Q550) &amp; IF(ISBLANK($R550),"", "-" &amp; $R550) &amp; IF(ISBLANK($S550),"", "-" &amp; $S550),TravelTime,8,FALSE), VLOOKUP($S550 &amp; IF(ISBLANK($R550),"", "-" &amp; $R550) &amp; IF(ISBLANK($Q550),"", "-" &amp; $Q550) &amp; IF(ISBLANK($P550),"", "-" &amp; $P550) &amp; IF(ISBLANK($O550),"", "-" &amp; $O550) &amp; IF(ISBLANK($N550),"", "-" &amp; $N550),TravelTime,8,FALSE)) / 1440, ""))</f>
        <v/>
      </c>
      <c r="AA550" s="59"/>
      <c r="AB550" s="52"/>
      <c r="AC550" s="59"/>
      <c r="AD550" s="196"/>
      <c r="AE550" s="59"/>
      <c r="AF550" s="59"/>
      <c r="AG550" s="59"/>
      <c r="AH550" s="59"/>
      <c r="AI550" s="59"/>
      <c r="AJ550" s="59"/>
    </row>
    <row r="551" spans="1:36" ht="14.25" customHeight="1">
      <c r="A551" s="51"/>
      <c r="B551" s="51"/>
      <c r="C551" s="219"/>
      <c r="D551" s="53"/>
      <c r="E551" s="228"/>
      <c r="F551" s="228"/>
      <c r="G551" s="52"/>
      <c r="H551" s="52"/>
      <c r="I551" s="52"/>
      <c r="J551" s="52"/>
      <c r="K551" s="52"/>
      <c r="L551" s="60"/>
      <c r="M551" s="60"/>
      <c r="N551" s="55" t="s">
        <v>460</v>
      </c>
      <c r="O551" s="55"/>
      <c r="P551" s="55"/>
      <c r="Q551" s="55"/>
      <c r="R551" s="55"/>
      <c r="S551" s="55" t="s">
        <v>527</v>
      </c>
      <c r="T551" s="193" t="str">
        <f>_xlfn.IFNA(VLOOKUP(N551,Code2Loc,2,FALSE)
&amp; IF( OR( ISNA(O551), LEN(O551)=0), "",  "-" &amp; VLOOKUP(O551,Code2Loc,2,FALSE))
&amp; IF( OR( ISNA(P551), LEN(P551)=0), "",  "-" &amp; VLOOKUP(P551,Code2Loc,2,FALSE))
&amp; IF( OR( ISNA(Q551), LEN(Q551)=0), "",  "-" &amp; VLOOKUP(Q551,Code2Loc,2,FALSE))
&amp; IF( OR( ISNA(R551), LEN(R551)=0), "",  "-" &amp; VLOOKUP(R551,Code2Loc,2,FALSE))
&amp; IF( OR( ISNA(S551), LEN(S551)=0), "",  "-" &amp; VLOOKUP(S551,Code2Loc,2,FALSE)),"")</f>
        <v/>
      </c>
      <c r="U551" s="56">
        <v>0.64583333333333337</v>
      </c>
      <c r="V551" s="57"/>
      <c r="W551" s="57"/>
      <c r="X551" s="57"/>
      <c r="Y551" s="57"/>
      <c r="Z551" s="58" t="str">
        <f>IF(ISBLANK($U551), "", _xlfn.IFNA($U551 + _xlfn.IFNA( VLOOKUP($N551 &amp; IF(ISBLANK($O551),"", "-" &amp; $O551) &amp; IF(ISBLANK($P551),"", "-" &amp; $P551) &amp; IF(ISBLANK($Q551),"", "-" &amp; $Q551) &amp; IF(ISBLANK($R551),"", "-" &amp; $R551) &amp; IF(ISBLANK($S551),"", "-" &amp; $S551),TravelTime,8,FALSE), VLOOKUP($S551 &amp; IF(ISBLANK($R551),"", "-" &amp; $R551) &amp; IF(ISBLANK($Q551),"", "-" &amp; $Q551) &amp; IF(ISBLANK($P551),"", "-" &amp; $P551) &amp; IF(ISBLANK($O551),"", "-" &amp; $O551) &amp; IF(ISBLANK($N551),"", "-" &amp; $N551),TravelTime,8,FALSE)) / 1440, ""))</f>
        <v/>
      </c>
      <c r="AA551" s="59"/>
      <c r="AB551" s="52"/>
      <c r="AC551" s="59"/>
      <c r="AD551" s="196"/>
      <c r="AE551" s="59"/>
      <c r="AF551" s="59"/>
      <c r="AG551" s="59"/>
      <c r="AH551" s="59"/>
      <c r="AI551" s="59"/>
      <c r="AJ551" s="59"/>
    </row>
    <row r="552" spans="1:36" ht="14.25" customHeight="1">
      <c r="A552" s="51"/>
      <c r="B552" s="51"/>
      <c r="C552" s="219"/>
      <c r="D552" s="53"/>
      <c r="E552" s="228"/>
      <c r="F552" s="228"/>
      <c r="G552" s="52"/>
      <c r="H552" s="52"/>
      <c r="I552" s="52"/>
      <c r="J552" s="52"/>
      <c r="K552" s="52"/>
      <c r="L552" s="60"/>
      <c r="M552" s="60"/>
      <c r="N552" s="55" t="s">
        <v>527</v>
      </c>
      <c r="O552" s="55"/>
      <c r="P552" s="55"/>
      <c r="Q552" s="55"/>
      <c r="R552" s="55"/>
      <c r="S552" s="55" t="s">
        <v>460</v>
      </c>
      <c r="T552" s="193" t="str">
        <f>_xlfn.IFNA(VLOOKUP(N552,Code2Loc,2,FALSE)
&amp; IF( OR( ISNA(O552), LEN(O552)=0), "",  "-" &amp; VLOOKUP(O552,Code2Loc,2,FALSE))
&amp; IF( OR( ISNA(P552), LEN(P552)=0), "",  "-" &amp; VLOOKUP(P552,Code2Loc,2,FALSE))
&amp; IF( OR( ISNA(Q552), LEN(Q552)=0), "",  "-" &amp; VLOOKUP(Q552,Code2Loc,2,FALSE))
&amp; IF( OR( ISNA(R552), LEN(R552)=0), "",  "-" &amp; VLOOKUP(R552,Code2Loc,2,FALSE))
&amp; IF( OR( ISNA(S552), LEN(S552)=0), "",  "-" &amp; VLOOKUP(S552,Code2Loc,2,FALSE)),"")</f>
        <v/>
      </c>
      <c r="U552" s="56">
        <v>0.66666666666666663</v>
      </c>
      <c r="V552" s="57"/>
      <c r="W552" s="57"/>
      <c r="X552" s="57"/>
      <c r="Y552" s="57"/>
      <c r="Z552" s="58" t="str">
        <f>IF(ISBLANK($U552), "", _xlfn.IFNA($U552 + _xlfn.IFNA( VLOOKUP($N552 &amp; IF(ISBLANK($O552),"", "-" &amp; $O552) &amp; IF(ISBLANK($P552),"", "-" &amp; $P552) &amp; IF(ISBLANK($Q552),"", "-" &amp; $Q552) &amp; IF(ISBLANK($R552),"", "-" &amp; $R552) &amp; IF(ISBLANK($S552),"", "-" &amp; $S552),TravelTime,8,FALSE), VLOOKUP($S552 &amp; IF(ISBLANK($R552),"", "-" &amp; $R552) &amp; IF(ISBLANK($Q552),"", "-" &amp; $Q552) &amp; IF(ISBLANK($P552),"", "-" &amp; $P552) &amp; IF(ISBLANK($O552),"", "-" &amp; $O552) &amp; IF(ISBLANK($N552),"", "-" &amp; $N552),TravelTime,8,FALSE)) / 1440, ""))</f>
        <v/>
      </c>
      <c r="AA552" s="59"/>
      <c r="AB552" s="52"/>
      <c r="AC552" s="59"/>
      <c r="AD552" s="196"/>
      <c r="AE552" s="59"/>
      <c r="AF552" s="59"/>
      <c r="AG552" s="59"/>
      <c r="AH552" s="59"/>
      <c r="AI552" s="59"/>
      <c r="AJ552" s="59"/>
    </row>
    <row r="553" spans="1:36" ht="14.25" customHeight="1">
      <c r="A553" s="51"/>
      <c r="B553" s="51"/>
      <c r="C553" s="219"/>
      <c r="D553" s="53"/>
      <c r="E553" s="228"/>
      <c r="F553" s="228"/>
      <c r="G553" s="52"/>
      <c r="H553" s="52"/>
      <c r="I553" s="52"/>
      <c r="J553" s="52"/>
      <c r="K553" s="52"/>
      <c r="L553" s="60"/>
      <c r="M553" s="60"/>
      <c r="N553" s="55" t="s">
        <v>460</v>
      </c>
      <c r="O553" s="55" t="s">
        <v>528</v>
      </c>
      <c r="P553" s="55"/>
      <c r="Q553" s="55"/>
      <c r="R553" s="55"/>
      <c r="S553" s="55" t="s">
        <v>446</v>
      </c>
      <c r="T553" s="193" t="str">
        <f>_xlfn.IFNA(VLOOKUP(N553,Code2Loc,2,FALSE)
&amp; IF( OR( ISNA(O553), LEN(O553)=0), "",  "-" &amp; VLOOKUP(O553,Code2Loc,2,FALSE))
&amp; IF( OR( ISNA(P553), LEN(P553)=0), "",  "-" &amp; VLOOKUP(P553,Code2Loc,2,FALSE))
&amp; IF( OR( ISNA(Q553), LEN(Q553)=0), "",  "-" &amp; VLOOKUP(Q553,Code2Loc,2,FALSE))
&amp; IF( OR( ISNA(R553), LEN(R553)=0), "",  "-" &amp; VLOOKUP(R553,Code2Loc,2,FALSE))
&amp; IF( OR( ISNA(S553), LEN(S553)=0), "",  "-" &amp; VLOOKUP(S553,Code2Loc,2,FALSE)),"")</f>
        <v/>
      </c>
      <c r="U553" s="56">
        <v>0.69097222222222221</v>
      </c>
      <c r="V553" s="57"/>
      <c r="W553" s="57"/>
      <c r="X553" s="57"/>
      <c r="Y553" s="57"/>
      <c r="Z553" s="58" t="str">
        <f>IF(ISBLANK($U553), "", _xlfn.IFNA($U553 + _xlfn.IFNA( VLOOKUP($N553 &amp; IF(ISBLANK($O553),"", "-" &amp; $O553) &amp; IF(ISBLANK($P553),"", "-" &amp; $P553) &amp; IF(ISBLANK($Q553),"", "-" &amp; $Q553) &amp; IF(ISBLANK($R553),"", "-" &amp; $R553) &amp; IF(ISBLANK($S553),"", "-" &amp; $S553),TravelTime,8,FALSE), VLOOKUP($S553 &amp; IF(ISBLANK($R553),"", "-" &amp; $R553) &amp; IF(ISBLANK($Q553),"", "-" &amp; $Q553) &amp; IF(ISBLANK($P553),"", "-" &amp; $P553) &amp; IF(ISBLANK($O553),"", "-" &amp; $O553) &amp; IF(ISBLANK($N553),"", "-" &amp; $N553),TravelTime,8,FALSE)) / 1440, ""))</f>
        <v/>
      </c>
      <c r="AA553" s="59"/>
      <c r="AB553" s="52"/>
      <c r="AC553" s="59"/>
      <c r="AD553" s="196"/>
      <c r="AE553" s="59"/>
      <c r="AF553" s="59"/>
      <c r="AG553" s="59"/>
      <c r="AH553" s="59"/>
      <c r="AI553" s="59"/>
      <c r="AJ553" s="59"/>
    </row>
    <row r="554" spans="1:36" ht="14.25" customHeight="1">
      <c r="A554" s="51"/>
      <c r="B554" s="51"/>
      <c r="C554" s="219"/>
      <c r="D554" s="53"/>
      <c r="E554" s="228"/>
      <c r="F554" s="228"/>
      <c r="G554" s="52"/>
      <c r="H554" s="52"/>
      <c r="I554" s="52"/>
      <c r="J554" s="52"/>
      <c r="K554" s="52"/>
      <c r="L554" s="60"/>
      <c r="M554" s="60"/>
      <c r="N554" s="55" t="s">
        <v>446</v>
      </c>
      <c r="O554" s="55"/>
      <c r="P554" s="55"/>
      <c r="Q554" s="55"/>
      <c r="R554" s="55"/>
      <c r="S554" s="55" t="s">
        <v>523</v>
      </c>
      <c r="T554" s="193" t="str">
        <f>_xlfn.IFNA(VLOOKUP(N554,Code2Loc,2,FALSE)
&amp; IF( OR( ISNA(O554), LEN(O554)=0), "",  "-" &amp; VLOOKUP(O554,Code2Loc,2,FALSE))
&amp; IF( OR( ISNA(P554), LEN(P554)=0), "",  "-" &amp; VLOOKUP(P554,Code2Loc,2,FALSE))
&amp; IF( OR( ISNA(Q554), LEN(Q554)=0), "",  "-" &amp; VLOOKUP(Q554,Code2Loc,2,FALSE))
&amp; IF( OR( ISNA(R554), LEN(R554)=0), "",  "-" &amp; VLOOKUP(R554,Code2Loc,2,FALSE))
&amp; IF( OR( ISNA(S554), LEN(S554)=0), "",  "-" &amp; VLOOKUP(S554,Code2Loc,2,FALSE)),"")</f>
        <v/>
      </c>
      <c r="U554" s="56">
        <v>0.79166666666666663</v>
      </c>
      <c r="V554" s="57"/>
      <c r="W554" s="57"/>
      <c r="X554" s="57"/>
      <c r="Y554" s="57"/>
      <c r="Z554" s="58" t="str">
        <f>IF(ISBLANK($U554), "", _xlfn.IFNA($U554 + _xlfn.IFNA( VLOOKUP($N554 &amp; IF(ISBLANK($O554),"", "-" &amp; $O554) &amp; IF(ISBLANK($P554),"", "-" &amp; $P554) &amp; IF(ISBLANK($Q554),"", "-" &amp; $Q554) &amp; IF(ISBLANK($R554),"", "-" &amp; $R554) &amp; IF(ISBLANK($S554),"", "-" &amp; $S554),TravelTime,8,FALSE), VLOOKUP($S554 &amp; IF(ISBLANK($R554),"", "-" &amp; $R554) &amp; IF(ISBLANK($Q554),"", "-" &amp; $Q554) &amp; IF(ISBLANK($P554),"", "-" &amp; $P554) &amp; IF(ISBLANK($O554),"", "-" &amp; $O554) &amp; IF(ISBLANK($N554),"", "-" &amp; $N554),TravelTime,8,FALSE)) / 1440, ""))</f>
        <v/>
      </c>
      <c r="AA554" s="59"/>
      <c r="AB554" s="52"/>
      <c r="AC554" s="59"/>
      <c r="AD554" s="196"/>
      <c r="AE554" s="59"/>
      <c r="AF554" s="59"/>
      <c r="AG554" s="59"/>
      <c r="AH554" s="59"/>
      <c r="AI554" s="59"/>
      <c r="AJ554" s="59"/>
    </row>
    <row r="555" spans="1:36" ht="14.25" customHeight="1">
      <c r="A555" s="51"/>
      <c r="B555" s="51"/>
      <c r="C555" s="219"/>
      <c r="D555" s="53"/>
      <c r="E555" s="228"/>
      <c r="F555" s="228"/>
      <c r="G555" s="52"/>
      <c r="H555" s="52"/>
      <c r="I555" s="52"/>
      <c r="J555" s="52"/>
      <c r="K555" s="52"/>
      <c r="L555" s="60"/>
      <c r="M555" s="60"/>
      <c r="N555" s="55"/>
      <c r="O555" s="55"/>
      <c r="P555" s="55"/>
      <c r="Q555" s="55"/>
      <c r="R555" s="55"/>
      <c r="S555" s="55"/>
      <c r="T555" s="193" t="str">
        <f>_xlfn.IFNA(VLOOKUP(N555,Code2Loc,2,FALSE)
&amp; IF( OR( ISNA(O555), LEN(O555)=0), "",  "-" &amp; VLOOKUP(O555,Code2Loc,2,FALSE))
&amp; IF( OR( ISNA(P555), LEN(P555)=0), "",  "-" &amp; VLOOKUP(P555,Code2Loc,2,FALSE))
&amp; IF( OR( ISNA(Q555), LEN(Q555)=0), "",  "-" &amp; VLOOKUP(Q555,Code2Loc,2,FALSE))
&amp; IF( OR( ISNA(R555), LEN(R555)=0), "",  "-" &amp; VLOOKUP(R555,Code2Loc,2,FALSE))
&amp; IF( OR( ISNA(S555), LEN(S555)=0), "",  "-" &amp; VLOOKUP(S555,Code2Loc,2,FALSE)),"")</f>
        <v/>
      </c>
      <c r="U555" s="56"/>
      <c r="V555" s="57"/>
      <c r="W555" s="57"/>
      <c r="X555" s="57"/>
      <c r="Y555" s="57"/>
      <c r="Z555" s="58" t="str">
        <f>IF(ISBLANK($U555), "", _xlfn.IFNA($U555 + _xlfn.IFNA( VLOOKUP($N555 &amp; IF(ISBLANK($O555),"", "-" &amp; $O555) &amp; IF(ISBLANK($P555),"", "-" &amp; $P555) &amp; IF(ISBLANK($Q555),"", "-" &amp; $Q555) &amp; IF(ISBLANK($R555),"", "-" &amp; $R555) &amp; IF(ISBLANK($S555),"", "-" &amp; $S555),TravelTime,8,FALSE), VLOOKUP($S555 &amp; IF(ISBLANK($R555),"", "-" &amp; $R555) &amp; IF(ISBLANK($Q555),"", "-" &amp; $Q555) &amp; IF(ISBLANK($P555),"", "-" &amp; $P555) &amp; IF(ISBLANK($O555),"", "-" &amp; $O555) &amp; IF(ISBLANK($N555),"", "-" &amp; $N555),TravelTime,8,FALSE)) / 1440, ""))</f>
        <v/>
      </c>
      <c r="AA555" s="59"/>
      <c r="AB555" s="52"/>
      <c r="AC555" s="59"/>
      <c r="AD555" s="196"/>
      <c r="AE555" s="59"/>
      <c r="AF555" s="59"/>
      <c r="AG555" s="59"/>
      <c r="AH555" s="59"/>
      <c r="AI555" s="59"/>
      <c r="AJ555" s="59"/>
    </row>
    <row r="556" spans="1:36" ht="14.25" customHeight="1">
      <c r="A556" s="51"/>
      <c r="B556" s="51" t="s">
        <v>90</v>
      </c>
      <c r="C556" s="219"/>
      <c r="D556" s="53"/>
      <c r="E556" s="228"/>
      <c r="F556" s="228"/>
      <c r="G556" s="52"/>
      <c r="H556" s="52"/>
      <c r="I556" s="52"/>
      <c r="J556" s="52" t="str">
        <f>IF(ISBLANK(B556),"",VLOOKUP(B556,Permits!$F$2:$O$127,10,FALSE))</f>
        <v>GA04T 2496</v>
      </c>
      <c r="K556" s="52"/>
      <c r="L556" s="60"/>
      <c r="M556" s="60"/>
      <c r="N556" s="55"/>
      <c r="O556" s="55"/>
      <c r="P556" s="55"/>
      <c r="Q556" s="55"/>
      <c r="R556" s="55"/>
      <c r="S556" s="55"/>
      <c r="T556" s="193" t="str">
        <f>_xlfn.IFNA(VLOOKUP(N556,Code2Loc,2,FALSE)
&amp; IF( OR( ISNA(O556), LEN(O556)=0), "",  "-" &amp; VLOOKUP(O556,Code2Loc,2,FALSE))
&amp; IF( OR( ISNA(P556), LEN(P556)=0), "",  "-" &amp; VLOOKUP(P556,Code2Loc,2,FALSE))
&amp; IF( OR( ISNA(Q556), LEN(Q556)=0), "",  "-" &amp; VLOOKUP(Q556,Code2Loc,2,FALSE))
&amp; IF( OR( ISNA(R556), LEN(R556)=0), "",  "-" &amp; VLOOKUP(R556,Code2Loc,2,FALSE))
&amp; IF( OR( ISNA(S556), LEN(S556)=0), "",  "-" &amp; VLOOKUP(S556,Code2Loc,2,FALSE)),"")</f>
        <v/>
      </c>
      <c r="U556" s="56"/>
      <c r="V556" s="57"/>
      <c r="W556" s="57"/>
      <c r="X556" s="57"/>
      <c r="Y556" s="57"/>
      <c r="Z556" s="58" t="str">
        <f>IF(ISBLANK($U556), "", _xlfn.IFNA($U556 + _xlfn.IFNA( VLOOKUP($N556 &amp; IF(ISBLANK($O556),"", "-" &amp; $O556) &amp; IF(ISBLANK($P556),"", "-" &amp; $P556) &amp; IF(ISBLANK($Q556),"", "-" &amp; $Q556) &amp; IF(ISBLANK($R556),"", "-" &amp; $R556) &amp; IF(ISBLANK($S556),"", "-" &amp; $S556),TravelTime,8,FALSE), VLOOKUP($S556 &amp; IF(ISBLANK($R556),"", "-" &amp; $R556) &amp; IF(ISBLANK($Q556),"", "-" &amp; $Q556) &amp; IF(ISBLANK($P556),"", "-" &amp; $P556) &amp; IF(ISBLANK($O556),"", "-" &amp; $O556) &amp; IF(ISBLANK($N556),"", "-" &amp; $N556),TravelTime,8,FALSE)) / 1440, ""))</f>
        <v/>
      </c>
      <c r="AA556" s="59"/>
      <c r="AB556" s="52" t="str">
        <f>IF(AND(LEN(J556)&lt;&gt;0,LEN(B556)&lt;&gt;0),J556,#REF!)</f>
        <v>GA04T 2496</v>
      </c>
      <c r="AC556" s="59"/>
      <c r="AD556" s="196"/>
      <c r="AE556" s="59"/>
      <c r="AF556" s="59"/>
      <c r="AG556" s="59"/>
      <c r="AH556" s="59"/>
      <c r="AI556" s="59"/>
      <c r="AJ556" s="59"/>
    </row>
    <row r="557" spans="1:36" ht="14.25" customHeight="1">
      <c r="A557" s="51"/>
      <c r="B557" s="51"/>
      <c r="C557" s="219"/>
      <c r="D557" s="53"/>
      <c r="E557" s="228"/>
      <c r="F557" s="228"/>
      <c r="G557" s="52"/>
      <c r="H557" s="52"/>
      <c r="I557" s="52"/>
      <c r="J557" s="52"/>
      <c r="K557" s="52"/>
      <c r="L557" s="60"/>
      <c r="M557" s="60"/>
      <c r="N557" s="55"/>
      <c r="O557" s="55"/>
      <c r="P557" s="55"/>
      <c r="Q557" s="55"/>
      <c r="R557" s="55"/>
      <c r="S557" s="55"/>
      <c r="T557" s="193" t="str">
        <f>_xlfn.IFNA(VLOOKUP(N557,Code2Loc,2,FALSE)
&amp; IF( OR( ISNA(O557), LEN(O557)=0), "",  "-" &amp; VLOOKUP(O557,Code2Loc,2,FALSE))
&amp; IF( OR( ISNA(P557), LEN(P557)=0), "",  "-" &amp; VLOOKUP(P557,Code2Loc,2,FALSE))
&amp; IF( OR( ISNA(Q557), LEN(Q557)=0), "",  "-" &amp; VLOOKUP(Q557,Code2Loc,2,FALSE))
&amp; IF( OR( ISNA(R557), LEN(R557)=0), "",  "-" &amp; VLOOKUP(R557,Code2Loc,2,FALSE))
&amp; IF( OR( ISNA(S557), LEN(S557)=0), "",  "-" &amp; VLOOKUP(S557,Code2Loc,2,FALSE)),"")</f>
        <v/>
      </c>
      <c r="U557" s="56"/>
      <c r="V557" s="57"/>
      <c r="W557" s="57"/>
      <c r="X557" s="57"/>
      <c r="Y557" s="57"/>
      <c r="Z557" s="58" t="str">
        <f>IF(ISBLANK($U557), "", _xlfn.IFNA($U557 + _xlfn.IFNA( VLOOKUP($N557 &amp; IF(ISBLANK($O557),"", "-" &amp; $O557) &amp; IF(ISBLANK($P557),"", "-" &amp; $P557) &amp; IF(ISBLANK($Q557),"", "-" &amp; $Q557) &amp; IF(ISBLANK($R557),"", "-" &amp; $R557) &amp; IF(ISBLANK($S557),"", "-" &amp; $S557),TravelTime,8,FALSE), VLOOKUP($S557 &amp; IF(ISBLANK($R557),"", "-" &amp; $R557) &amp; IF(ISBLANK($Q557),"", "-" &amp; $Q557) &amp; IF(ISBLANK($P557),"", "-" &amp; $P557) &amp; IF(ISBLANK($O557),"", "-" &amp; $O557) &amp; IF(ISBLANK($N557),"", "-" &amp; $N557),TravelTime,8,FALSE)) / 1440, ""))</f>
        <v/>
      </c>
      <c r="AA557" s="59"/>
      <c r="AB557" s="52"/>
      <c r="AC557" s="59"/>
      <c r="AD557" s="196"/>
      <c r="AE557" s="59"/>
      <c r="AF557" s="59"/>
      <c r="AG557" s="59"/>
      <c r="AH557" s="59"/>
      <c r="AI557" s="59"/>
      <c r="AJ557" s="59"/>
    </row>
    <row r="558" spans="1:36" ht="14.25" customHeight="1">
      <c r="A558" s="51"/>
      <c r="B558" s="51" t="s">
        <v>94</v>
      </c>
      <c r="C558" s="219"/>
      <c r="D558" s="53"/>
      <c r="E558" s="228"/>
      <c r="F558" s="228"/>
      <c r="G558" s="52"/>
      <c r="H558" s="52"/>
      <c r="I558" s="52"/>
      <c r="J558" s="52" t="str">
        <f>IF(ISBLANK(B558),"",VLOOKUP(B558,Permits!$F$2:$O$127,10,FALSE))</f>
        <v>GA04T 0901</v>
      </c>
      <c r="K558" s="52"/>
      <c r="L558" s="60"/>
      <c r="M558" s="60"/>
      <c r="N558" s="55"/>
      <c r="O558" s="55"/>
      <c r="P558" s="55"/>
      <c r="Q558" s="55"/>
      <c r="R558" s="55"/>
      <c r="S558" s="55"/>
      <c r="T558" s="193" t="str">
        <f>_xlfn.IFNA(VLOOKUP(N558,Code2Loc,2,FALSE)
&amp; IF( OR( ISNA(O558), LEN(O558)=0), "",  "-" &amp; VLOOKUP(O558,Code2Loc,2,FALSE))
&amp; IF( OR( ISNA(P558), LEN(P558)=0), "",  "-" &amp; VLOOKUP(P558,Code2Loc,2,FALSE))
&amp; IF( OR( ISNA(Q558), LEN(Q558)=0), "",  "-" &amp; VLOOKUP(Q558,Code2Loc,2,FALSE))
&amp; IF( OR( ISNA(R558), LEN(R558)=0), "",  "-" &amp; VLOOKUP(R558,Code2Loc,2,FALSE))
&amp; IF( OR( ISNA(S558), LEN(S558)=0), "",  "-" &amp; VLOOKUP(S558,Code2Loc,2,FALSE)),"")</f>
        <v/>
      </c>
      <c r="U558" s="56"/>
      <c r="V558" s="57"/>
      <c r="W558" s="57"/>
      <c r="X558" s="57"/>
      <c r="Y558" s="57"/>
      <c r="Z558" s="58" t="str">
        <f>IF(ISBLANK($U558), "", _xlfn.IFNA($U558 + _xlfn.IFNA( VLOOKUP($N558 &amp; IF(ISBLANK($O558),"", "-" &amp; $O558) &amp; IF(ISBLANK($P558),"", "-" &amp; $P558) &amp; IF(ISBLANK($Q558),"", "-" &amp; $Q558) &amp; IF(ISBLANK($R558),"", "-" &amp; $R558) &amp; IF(ISBLANK($S558),"", "-" &amp; $S558),TravelTime,8,FALSE), VLOOKUP($S558 &amp; IF(ISBLANK($R558),"", "-" &amp; $R558) &amp; IF(ISBLANK($Q558),"", "-" &amp; $Q558) &amp; IF(ISBLANK($P558),"", "-" &amp; $P558) &amp; IF(ISBLANK($O558),"", "-" &amp; $O558) &amp; IF(ISBLANK($N558),"", "-" &amp; $N558),TravelTime,8,FALSE)) / 1440, ""))</f>
        <v/>
      </c>
      <c r="AA558" s="59"/>
      <c r="AB558" s="52" t="str">
        <f>IF(AND(LEN(J558)&lt;&gt;0,LEN(B558)&lt;&gt;0),J558,#REF!)</f>
        <v>GA04T 0901</v>
      </c>
      <c r="AC558" s="59"/>
      <c r="AD558" s="196"/>
      <c r="AE558" s="59"/>
      <c r="AF558" s="59"/>
      <c r="AG558" s="59"/>
      <c r="AH558" s="59"/>
      <c r="AI558" s="59"/>
      <c r="AJ558" s="59"/>
    </row>
    <row r="559" spans="1:36" ht="14.25" customHeight="1">
      <c r="A559" s="51"/>
      <c r="B559" s="51"/>
      <c r="C559" s="219"/>
      <c r="D559" s="53"/>
      <c r="E559" s="228"/>
      <c r="F559" s="228"/>
      <c r="G559" s="52"/>
      <c r="H559" s="52"/>
      <c r="I559" s="52"/>
      <c r="J559" s="52"/>
      <c r="K559" s="52"/>
      <c r="L559" s="60"/>
      <c r="M559" s="60"/>
      <c r="N559" s="55"/>
      <c r="O559" s="55"/>
      <c r="P559" s="55"/>
      <c r="Q559" s="55"/>
      <c r="R559" s="55"/>
      <c r="S559" s="55"/>
      <c r="T559" s="193" t="str">
        <f>_xlfn.IFNA(VLOOKUP(N559,Code2Loc,2,FALSE)
&amp; IF( OR( ISNA(O559), LEN(O559)=0), "",  "-" &amp; VLOOKUP(O559,Code2Loc,2,FALSE))
&amp; IF( OR( ISNA(P559), LEN(P559)=0), "",  "-" &amp; VLOOKUP(P559,Code2Loc,2,FALSE))
&amp; IF( OR( ISNA(Q559), LEN(Q559)=0), "",  "-" &amp; VLOOKUP(Q559,Code2Loc,2,FALSE))
&amp; IF( OR( ISNA(R559), LEN(R559)=0), "",  "-" &amp; VLOOKUP(R559,Code2Loc,2,FALSE))
&amp; IF( OR( ISNA(S559), LEN(S559)=0), "",  "-" &amp; VLOOKUP(S559,Code2Loc,2,FALSE)),"")</f>
        <v/>
      </c>
      <c r="U559" s="56"/>
      <c r="V559" s="57"/>
      <c r="W559" s="57"/>
      <c r="X559" s="57"/>
      <c r="Y559" s="57"/>
      <c r="Z559" s="58" t="str">
        <f>IF(ISBLANK($U559), "", _xlfn.IFNA($U559 + _xlfn.IFNA( VLOOKUP($N559 &amp; IF(ISBLANK($O559),"", "-" &amp; $O559) &amp; IF(ISBLANK($P559),"", "-" &amp; $P559) &amp; IF(ISBLANK($Q559),"", "-" &amp; $Q559) &amp; IF(ISBLANK($R559),"", "-" &amp; $R559) &amp; IF(ISBLANK($S559),"", "-" &amp; $S559),TravelTime,8,FALSE), VLOOKUP($S559 &amp; IF(ISBLANK($R559),"", "-" &amp; $R559) &amp; IF(ISBLANK($Q559),"", "-" &amp; $Q559) &amp; IF(ISBLANK($P559),"", "-" &amp; $P559) &amp; IF(ISBLANK($O559),"", "-" &amp; $O559) &amp; IF(ISBLANK($N559),"", "-" &amp; $N559),TravelTime,8,FALSE)) / 1440, ""))</f>
        <v/>
      </c>
      <c r="AA559" s="59"/>
      <c r="AB559" s="52"/>
      <c r="AC559" s="59"/>
      <c r="AD559" s="196"/>
      <c r="AE559" s="59"/>
      <c r="AF559" s="59"/>
      <c r="AG559" s="59"/>
      <c r="AH559" s="59"/>
      <c r="AI559" s="59"/>
      <c r="AJ559" s="59"/>
    </row>
    <row r="560" spans="1:36" ht="14.25" customHeight="1">
      <c r="A560" s="51"/>
      <c r="B560" s="51" t="s">
        <v>77</v>
      </c>
      <c r="C560" s="219"/>
      <c r="D560" s="53"/>
      <c r="E560" s="228"/>
      <c r="F560" s="228"/>
      <c r="G560" s="52"/>
      <c r="H560" s="52"/>
      <c r="I560" s="52"/>
      <c r="J560" s="52" t="str">
        <f>IF(ISBLANK(B560),"",VLOOKUP(B560,Permits!$F$2:$O$127,10,FALSE))</f>
        <v>GA04T 6021</v>
      </c>
      <c r="K560" s="52"/>
      <c r="L560" s="60"/>
      <c r="M560" s="60"/>
      <c r="N560" s="55"/>
      <c r="O560" s="55"/>
      <c r="P560" s="55"/>
      <c r="Q560" s="55"/>
      <c r="R560" s="55"/>
      <c r="S560" s="55"/>
      <c r="T560" s="193" t="str">
        <f>_xlfn.IFNA(VLOOKUP(N560,Code2Loc,2,FALSE)
&amp; IF( OR( ISNA(O560), LEN(O560)=0), "",  "-" &amp; VLOOKUP(O560,Code2Loc,2,FALSE))
&amp; IF( OR( ISNA(P560), LEN(P560)=0), "",  "-" &amp; VLOOKUP(P560,Code2Loc,2,FALSE))
&amp; IF( OR( ISNA(Q560), LEN(Q560)=0), "",  "-" &amp; VLOOKUP(Q560,Code2Loc,2,FALSE))
&amp; IF( OR( ISNA(R560), LEN(R560)=0), "",  "-" &amp; VLOOKUP(R560,Code2Loc,2,FALSE))
&amp; IF( OR( ISNA(S560), LEN(S560)=0), "",  "-" &amp; VLOOKUP(S560,Code2Loc,2,FALSE)),"")</f>
        <v/>
      </c>
      <c r="U560" s="56"/>
      <c r="V560" s="57"/>
      <c r="W560" s="57"/>
      <c r="X560" s="57"/>
      <c r="Y560" s="57"/>
      <c r="Z560" s="58" t="str">
        <f>IF(ISBLANK($U560), "", _xlfn.IFNA($U560 + _xlfn.IFNA( VLOOKUP($N560 &amp; IF(ISBLANK($O560),"", "-" &amp; $O560) &amp; IF(ISBLANK($P560),"", "-" &amp; $P560) &amp; IF(ISBLANK($Q560),"", "-" &amp; $Q560) &amp; IF(ISBLANK($R560),"", "-" &amp; $R560) &amp; IF(ISBLANK($S560),"", "-" &amp; $S560),TravelTime,8,FALSE), VLOOKUP($S560 &amp; IF(ISBLANK($R560),"", "-" &amp; $R560) &amp; IF(ISBLANK($Q560),"", "-" &amp; $Q560) &amp; IF(ISBLANK($P560),"", "-" &amp; $P560) &amp; IF(ISBLANK($O560),"", "-" &amp; $O560) &amp; IF(ISBLANK($N560),"", "-" &amp; $N560),TravelTime,8,FALSE)) / 1440, ""))</f>
        <v/>
      </c>
      <c r="AA560" s="59"/>
      <c r="AB560" s="52" t="str">
        <f>IF(AND(LEN(J560)&lt;&gt;0,LEN(B560)&lt;&gt;0),J560,AB558)</f>
        <v>GA04T 6021</v>
      </c>
      <c r="AC560" s="59"/>
      <c r="AD560" s="196"/>
      <c r="AE560" s="59"/>
      <c r="AF560" s="59"/>
      <c r="AG560" s="59"/>
      <c r="AH560" s="59"/>
      <c r="AI560" s="59"/>
      <c r="AJ560" s="59"/>
    </row>
    <row r="561" spans="1:36" ht="14.25" customHeight="1">
      <c r="A561" s="51"/>
      <c r="B561" s="51"/>
      <c r="C561" s="219"/>
      <c r="D561" s="53"/>
      <c r="E561" s="228"/>
      <c r="F561" s="228"/>
      <c r="G561" s="52"/>
      <c r="H561" s="52"/>
      <c r="I561" s="52"/>
      <c r="J561" s="52"/>
      <c r="K561" s="52"/>
      <c r="L561" s="60"/>
      <c r="M561" s="60"/>
      <c r="N561" s="55"/>
      <c r="O561" s="55"/>
      <c r="P561" s="55"/>
      <c r="Q561" s="55"/>
      <c r="R561" s="55"/>
      <c r="S561" s="55"/>
      <c r="T561" s="193" t="str">
        <f>_xlfn.IFNA(VLOOKUP(N561,Code2Loc,2,FALSE)
&amp; IF( OR( ISNA(O561), LEN(O561)=0), "",  "-" &amp; VLOOKUP(O561,Code2Loc,2,FALSE))
&amp; IF( OR( ISNA(P561), LEN(P561)=0), "",  "-" &amp; VLOOKUP(P561,Code2Loc,2,FALSE))
&amp; IF( OR( ISNA(Q561), LEN(Q561)=0), "",  "-" &amp; VLOOKUP(Q561,Code2Loc,2,FALSE))
&amp; IF( OR( ISNA(R561), LEN(R561)=0), "",  "-" &amp; VLOOKUP(R561,Code2Loc,2,FALSE))
&amp; IF( OR( ISNA(S561), LEN(S561)=0), "",  "-" &amp; VLOOKUP(S561,Code2Loc,2,FALSE)),"")</f>
        <v/>
      </c>
      <c r="U561" s="56"/>
      <c r="V561" s="57"/>
      <c r="W561" s="57"/>
      <c r="X561" s="57"/>
      <c r="Y561" s="57"/>
      <c r="Z561" s="58" t="str">
        <f>IF(ISBLANK($U561), "", _xlfn.IFNA($U561 + _xlfn.IFNA( VLOOKUP($N561 &amp; IF(ISBLANK($O561),"", "-" &amp; $O561) &amp; IF(ISBLANK($P561),"", "-" &amp; $P561) &amp; IF(ISBLANK($Q561),"", "-" &amp; $Q561) &amp; IF(ISBLANK($R561),"", "-" &amp; $R561) &amp; IF(ISBLANK($S561),"", "-" &amp; $S561),TravelTime,8,FALSE), VLOOKUP($S561 &amp; IF(ISBLANK($R561),"", "-" &amp; $R561) &amp; IF(ISBLANK($Q561),"", "-" &amp; $Q561) &amp; IF(ISBLANK($P561),"", "-" &amp; $P561) &amp; IF(ISBLANK($O561),"", "-" &amp; $O561) &amp; IF(ISBLANK($N561),"", "-" &amp; $N561),TravelTime,8,FALSE)) / 1440, ""))</f>
        <v/>
      </c>
      <c r="AA561" s="59"/>
      <c r="AB561" s="52"/>
      <c r="AC561" s="59"/>
      <c r="AD561" s="196"/>
      <c r="AE561" s="59"/>
      <c r="AF561" s="59"/>
      <c r="AG561" s="59"/>
      <c r="AH561" s="59"/>
      <c r="AI561" s="59"/>
      <c r="AJ561" s="59"/>
    </row>
    <row r="562" spans="1:36" ht="14.25" customHeight="1">
      <c r="A562" s="51"/>
      <c r="B562" s="51" t="s">
        <v>99</v>
      </c>
      <c r="C562" s="219"/>
      <c r="D562" s="53"/>
      <c r="E562" s="228"/>
      <c r="F562" s="228"/>
      <c r="G562" s="52"/>
      <c r="H562" s="52"/>
      <c r="I562" s="52"/>
      <c r="J562" s="52" t="str">
        <f>IF(ISBLANK(B562),"",VLOOKUP(B562,Permits!$F$2:$O$127,10,FALSE))</f>
        <v>GA04T 1908</v>
      </c>
      <c r="K562" s="52"/>
      <c r="L562" s="60"/>
      <c r="M562" s="60"/>
      <c r="N562" s="55"/>
      <c r="O562" s="55"/>
      <c r="P562" s="55"/>
      <c r="Q562" s="55"/>
      <c r="R562" s="55"/>
      <c r="S562" s="55"/>
      <c r="T562" s="193" t="str">
        <f>_xlfn.IFNA(VLOOKUP(N562,Code2Loc,2,FALSE)
&amp; IF( OR( ISNA(O562), LEN(O562)=0), "",  "-" &amp; VLOOKUP(O562,Code2Loc,2,FALSE))
&amp; IF( OR( ISNA(P562), LEN(P562)=0), "",  "-" &amp; VLOOKUP(P562,Code2Loc,2,FALSE))
&amp; IF( OR( ISNA(Q562), LEN(Q562)=0), "",  "-" &amp; VLOOKUP(Q562,Code2Loc,2,FALSE))
&amp; IF( OR( ISNA(R562), LEN(R562)=0), "",  "-" &amp; VLOOKUP(R562,Code2Loc,2,FALSE))
&amp; IF( OR( ISNA(S562), LEN(S562)=0), "",  "-" &amp; VLOOKUP(S562,Code2Loc,2,FALSE)),"")</f>
        <v/>
      </c>
      <c r="U562" s="56"/>
      <c r="V562" s="57"/>
      <c r="W562" s="57"/>
      <c r="X562" s="57"/>
      <c r="Y562" s="57"/>
      <c r="Z562" s="58" t="str">
        <f>IF(ISBLANK($U562), "", _xlfn.IFNA($U562 + _xlfn.IFNA( VLOOKUP($N562 &amp; IF(ISBLANK($O562),"", "-" &amp; $O562) &amp; IF(ISBLANK($P562),"", "-" &amp; $P562) &amp; IF(ISBLANK($Q562),"", "-" &amp; $Q562) &amp; IF(ISBLANK($R562),"", "-" &amp; $R562) &amp; IF(ISBLANK($S562),"", "-" &amp; $S562),TravelTime,8,FALSE), VLOOKUP($S562 &amp; IF(ISBLANK($R562),"", "-" &amp; $R562) &amp; IF(ISBLANK($Q562),"", "-" &amp; $Q562) &amp; IF(ISBLANK($P562),"", "-" &amp; $P562) &amp; IF(ISBLANK($O562),"", "-" &amp; $O562) &amp; IF(ISBLANK($N562),"", "-" &amp; $N562),TravelTime,8,FALSE)) / 1440, ""))</f>
        <v/>
      </c>
      <c r="AA562" s="59"/>
      <c r="AB562" s="52" t="str">
        <f>IF(AND(LEN(J562)&lt;&gt;0,LEN(B562)&lt;&gt;0),J562,AB560)</f>
        <v>GA04T 1908</v>
      </c>
      <c r="AC562" s="59"/>
      <c r="AD562" s="196"/>
      <c r="AE562" s="59"/>
      <c r="AF562" s="59"/>
      <c r="AG562" s="59"/>
      <c r="AH562" s="59"/>
      <c r="AI562" s="59"/>
      <c r="AJ562" s="59"/>
    </row>
    <row r="563" spans="1:36" ht="14.25" customHeight="1">
      <c r="A563" s="51"/>
      <c r="B563" s="51"/>
      <c r="C563" s="219"/>
      <c r="D563" s="53"/>
      <c r="E563" s="228"/>
      <c r="F563" s="228"/>
      <c r="G563" s="52"/>
      <c r="H563" s="52"/>
      <c r="I563" s="52"/>
      <c r="J563" s="52"/>
      <c r="K563" s="52"/>
      <c r="L563" s="60"/>
      <c r="M563" s="60"/>
      <c r="N563" s="55"/>
      <c r="O563" s="55"/>
      <c r="P563" s="55"/>
      <c r="Q563" s="55"/>
      <c r="R563" s="55"/>
      <c r="S563" s="55"/>
      <c r="T563" s="193" t="str">
        <f>_xlfn.IFNA(VLOOKUP(N563,Code2Loc,2,FALSE)
&amp; IF( OR( ISNA(O563), LEN(O563)=0), "",  "-" &amp; VLOOKUP(O563,Code2Loc,2,FALSE))
&amp; IF( OR( ISNA(P563), LEN(P563)=0), "",  "-" &amp; VLOOKUP(P563,Code2Loc,2,FALSE))
&amp; IF( OR( ISNA(Q563), LEN(Q563)=0), "",  "-" &amp; VLOOKUP(Q563,Code2Loc,2,FALSE))
&amp; IF( OR( ISNA(R563), LEN(R563)=0), "",  "-" &amp; VLOOKUP(R563,Code2Loc,2,FALSE))
&amp; IF( OR( ISNA(S563), LEN(S563)=0), "",  "-" &amp; VLOOKUP(S563,Code2Loc,2,FALSE)),"")</f>
        <v/>
      </c>
      <c r="U563" s="56"/>
      <c r="V563" s="57"/>
      <c r="W563" s="57"/>
      <c r="X563" s="57"/>
      <c r="Y563" s="57"/>
      <c r="Z563" s="58" t="str">
        <f>IF(ISBLANK($U563), "", _xlfn.IFNA($U563 + _xlfn.IFNA( VLOOKUP($N563 &amp; IF(ISBLANK($O563),"", "-" &amp; $O563) &amp; IF(ISBLANK($P563),"", "-" &amp; $P563) &amp; IF(ISBLANK($Q563),"", "-" &amp; $Q563) &amp; IF(ISBLANK($R563),"", "-" &amp; $R563) &amp; IF(ISBLANK($S563),"", "-" &amp; $S563),TravelTime,8,FALSE), VLOOKUP($S563 &amp; IF(ISBLANK($R563),"", "-" &amp; $R563) &amp; IF(ISBLANK($Q563),"", "-" &amp; $Q563) &amp; IF(ISBLANK($P563),"", "-" &amp; $P563) &amp; IF(ISBLANK($O563),"", "-" &amp; $O563) &amp; IF(ISBLANK($N563),"", "-" &amp; $N563),TravelTime,8,FALSE)) / 1440, ""))</f>
        <v/>
      </c>
      <c r="AA563" s="59"/>
      <c r="AB563" s="52"/>
      <c r="AC563" s="59"/>
      <c r="AD563" s="196"/>
      <c r="AE563" s="59"/>
      <c r="AF563" s="59"/>
      <c r="AG563" s="59"/>
      <c r="AH563" s="59"/>
      <c r="AI563" s="59"/>
      <c r="AJ563" s="59"/>
    </row>
    <row r="564" spans="1:36" ht="14.25" customHeight="1">
      <c r="A564" s="51"/>
      <c r="B564" s="51"/>
      <c r="C564" s="219"/>
      <c r="D564" s="53"/>
      <c r="E564" s="228"/>
      <c r="F564" s="228"/>
      <c r="G564" s="52"/>
      <c r="H564" s="52"/>
      <c r="I564" s="52"/>
      <c r="J564" s="52"/>
      <c r="K564" s="52"/>
      <c r="L564" s="60"/>
      <c r="M564" s="60"/>
      <c r="N564" s="55"/>
      <c r="O564" s="55"/>
      <c r="P564" s="55"/>
      <c r="Q564" s="55"/>
      <c r="R564" s="55"/>
      <c r="S564" s="55"/>
      <c r="T564" s="193" t="str">
        <f>_xlfn.IFNA(VLOOKUP(N564,Code2Loc,2,FALSE)
&amp; IF( OR( ISNA(O564), LEN(O564)=0), "",  "-" &amp; VLOOKUP(O564,Code2Loc,2,FALSE))
&amp; IF( OR( ISNA(P564), LEN(P564)=0), "",  "-" &amp; VLOOKUP(P564,Code2Loc,2,FALSE))
&amp; IF( OR( ISNA(Q564), LEN(Q564)=0), "",  "-" &amp; VLOOKUP(Q564,Code2Loc,2,FALSE))
&amp; IF( OR( ISNA(R564), LEN(R564)=0), "",  "-" &amp; VLOOKUP(R564,Code2Loc,2,FALSE))
&amp; IF( OR( ISNA(S564), LEN(S564)=0), "",  "-" &amp; VLOOKUP(S564,Code2Loc,2,FALSE)),"")</f>
        <v/>
      </c>
      <c r="U564" s="56"/>
      <c r="V564" s="57"/>
      <c r="W564" s="57"/>
      <c r="X564" s="57"/>
      <c r="Y564" s="57"/>
      <c r="Z564" s="58" t="str">
        <f>IF(ISBLANK($U564), "", _xlfn.IFNA($U564 + _xlfn.IFNA( VLOOKUP($N564 &amp; IF(ISBLANK($O564),"", "-" &amp; $O564) &amp; IF(ISBLANK($P564),"", "-" &amp; $P564) &amp; IF(ISBLANK($Q564),"", "-" &amp; $Q564) &amp; IF(ISBLANK($R564),"", "-" &amp; $R564) &amp; IF(ISBLANK($S564),"", "-" &amp; $S564),TravelTime,8,FALSE), VLOOKUP($S564 &amp; IF(ISBLANK($R564),"", "-" &amp; $R564) &amp; IF(ISBLANK($Q564),"", "-" &amp; $Q564) &amp; IF(ISBLANK($P564),"", "-" &amp; $P564) &amp; IF(ISBLANK($O564),"", "-" &amp; $O564) &amp; IF(ISBLANK($N564),"", "-" &amp; $N564),TravelTime,8,FALSE)) / 1440, ""))</f>
        <v/>
      </c>
      <c r="AA564" s="59"/>
      <c r="AB564" s="52"/>
      <c r="AC564" s="59"/>
      <c r="AD564" s="196"/>
      <c r="AE564" s="59"/>
      <c r="AF564" s="59"/>
      <c r="AG564" s="59"/>
      <c r="AH564" s="59"/>
      <c r="AI564" s="59"/>
      <c r="AJ564" s="59"/>
    </row>
    <row r="565" spans="1:36" ht="14.25" customHeight="1">
      <c r="A565" s="51"/>
      <c r="B565" s="51" t="s">
        <v>108</v>
      </c>
      <c r="C565" s="219"/>
      <c r="D565" s="53"/>
      <c r="E565" s="228"/>
      <c r="F565" s="228"/>
      <c r="G565" s="52"/>
      <c r="H565" s="52"/>
      <c r="I565" s="52"/>
      <c r="J565" s="52" t="str">
        <f>IF(ISBLANK(B565),"",VLOOKUP(B565,Permits!$F$2:$O$127,10,FALSE))</f>
        <v>GA01U 2309</v>
      </c>
      <c r="K565" s="52"/>
      <c r="L565" s="60"/>
      <c r="M565" s="60"/>
      <c r="N565" s="55" t="s">
        <v>706</v>
      </c>
      <c r="O565" s="55"/>
      <c r="P565" s="55"/>
      <c r="Q565" s="55"/>
      <c r="R565" s="55"/>
      <c r="S565" s="55"/>
      <c r="T565" s="193" t="str">
        <f>_xlfn.IFNA(VLOOKUP(N565,Code2Loc,2,FALSE)
&amp; IF( OR( ISNA(O565), LEN(O565)=0), "",  "-" &amp; VLOOKUP(O565,Code2Loc,2,FALSE))
&amp; IF( OR( ISNA(P565), LEN(P565)=0), "",  "-" &amp; VLOOKUP(P565,Code2Loc,2,FALSE))
&amp; IF( OR( ISNA(Q565), LEN(Q565)=0), "",  "-" &amp; VLOOKUP(Q565,Code2Loc,2,FALSE))
&amp; IF( OR( ISNA(R565), LEN(R565)=0), "",  "-" &amp; VLOOKUP(R565,Code2Loc,2,FALSE))
&amp; IF( OR( ISNA(S565), LEN(S565)=0), "",  "-" &amp; VLOOKUP(S565,Code2Loc,2,FALSE)),"")</f>
        <v/>
      </c>
      <c r="U565" s="56">
        <v>0.3125</v>
      </c>
      <c r="V565" s="57"/>
      <c r="W565" s="57"/>
      <c r="X565" s="57"/>
      <c r="Y565" s="57"/>
      <c r="Z565" s="58" t="str">
        <f>IF(ISBLANK($U565), "", _xlfn.IFNA($U565 + _xlfn.IFNA( VLOOKUP($N565 &amp; IF(ISBLANK($O565),"", "-" &amp; $O565) &amp; IF(ISBLANK($P565),"", "-" &amp; $P565) &amp; IF(ISBLANK($Q565),"", "-" &amp; $Q565) &amp; IF(ISBLANK($R565),"", "-" &amp; $R565) &amp; IF(ISBLANK($S565),"", "-" &amp; $S565),TravelTime,8,FALSE), VLOOKUP($S565 &amp; IF(ISBLANK($R565),"", "-" &amp; $R565) &amp; IF(ISBLANK($Q565),"", "-" &amp; $Q565) &amp; IF(ISBLANK($P565),"", "-" &amp; $P565) &amp; IF(ISBLANK($O565),"", "-" &amp; $O565) &amp; IF(ISBLANK($N565),"", "-" &amp; $N565),TravelTime,8,FALSE)) / 1440, ""))</f>
        <v/>
      </c>
      <c r="AA565" s="59"/>
      <c r="AB565" s="52" t="str">
        <f>IF(AND(LEN(J565)&lt;&gt;0,LEN(B565)&lt;&gt;0),J565,#REF!)</f>
        <v>GA01U 2309</v>
      </c>
      <c r="AC565" s="59"/>
      <c r="AD565" s="196"/>
      <c r="AE565" s="59"/>
      <c r="AF565" s="59"/>
      <c r="AG565" s="59"/>
      <c r="AH565" s="59"/>
      <c r="AI565" s="59"/>
      <c r="AJ565" s="59"/>
    </row>
    <row r="566" spans="1:36" ht="14.25" customHeight="1">
      <c r="A566" s="51"/>
      <c r="B566" s="51"/>
      <c r="C566" s="219"/>
      <c r="D566" s="53"/>
      <c r="E566" s="228"/>
      <c r="F566" s="228"/>
      <c r="G566" s="52"/>
      <c r="H566" s="52"/>
      <c r="I566" s="52"/>
      <c r="J566" s="52"/>
      <c r="K566" s="52"/>
      <c r="L566" s="60"/>
      <c r="M566" s="60"/>
      <c r="N566" s="55" t="s">
        <v>460</v>
      </c>
      <c r="O566" s="55"/>
      <c r="P566" s="55"/>
      <c r="Q566" s="55"/>
      <c r="R566" s="55"/>
      <c r="S566" s="55"/>
      <c r="T566" s="193" t="str">
        <f>_xlfn.IFNA(VLOOKUP(N566,Code2Loc,2,FALSE)
&amp; IF( OR( ISNA(O566), LEN(O566)=0), "",  "-" &amp; VLOOKUP(O566,Code2Loc,2,FALSE))
&amp; IF( OR( ISNA(P566), LEN(P566)=0), "",  "-" &amp; VLOOKUP(P566,Code2Loc,2,FALSE))
&amp; IF( OR( ISNA(Q566), LEN(Q566)=0), "",  "-" &amp; VLOOKUP(Q566,Code2Loc,2,FALSE))
&amp; IF( OR( ISNA(R566), LEN(R566)=0), "",  "-" &amp; VLOOKUP(R566,Code2Loc,2,FALSE))
&amp; IF( OR( ISNA(S566), LEN(S566)=0), "",  "-" &amp; VLOOKUP(S566,Code2Loc,2,FALSE)),"")</f>
        <v/>
      </c>
      <c r="U566" s="56">
        <v>0.32291666666666669</v>
      </c>
      <c r="V566" s="57"/>
      <c r="W566" s="57"/>
      <c r="X566" s="57"/>
      <c r="Y566" s="57"/>
      <c r="Z566" s="58" t="str">
        <f>IF(ISBLANK($U566), "", _xlfn.IFNA($U566 + _xlfn.IFNA( VLOOKUP($N566 &amp; IF(ISBLANK($O566),"", "-" &amp; $O566) &amp; IF(ISBLANK($P566),"", "-" &amp; $P566) &amp; IF(ISBLANK($Q566),"", "-" &amp; $Q566) &amp; IF(ISBLANK($R566),"", "-" &amp; $R566) &amp; IF(ISBLANK($S566),"", "-" &amp; $S566),TravelTime,8,FALSE), VLOOKUP($S566 &amp; IF(ISBLANK($R566),"", "-" &amp; $R566) &amp; IF(ISBLANK($Q566),"", "-" &amp; $Q566) &amp; IF(ISBLANK($P566),"", "-" &amp; $P566) &amp; IF(ISBLANK($O566),"", "-" &amp; $O566) &amp; IF(ISBLANK($N566),"", "-" &amp; $N566),TravelTime,8,FALSE)) / 1440, ""))</f>
        <v/>
      </c>
      <c r="AA566" s="59"/>
      <c r="AB566" s="52"/>
      <c r="AC566" s="59"/>
      <c r="AD566" s="196"/>
      <c r="AE566" s="59"/>
      <c r="AF566" s="59"/>
      <c r="AG566" s="59"/>
      <c r="AH566" s="59"/>
      <c r="AI566" s="59"/>
      <c r="AJ566" s="59"/>
    </row>
    <row r="567" spans="1:36" ht="14.25" customHeight="1">
      <c r="A567" s="51"/>
      <c r="B567" s="51"/>
      <c r="C567" s="219"/>
      <c r="D567" s="53"/>
      <c r="E567" s="228"/>
      <c r="F567" s="228"/>
      <c r="G567" s="52"/>
      <c r="H567" s="52"/>
      <c r="I567" s="52"/>
      <c r="J567" s="52"/>
      <c r="K567" s="52"/>
      <c r="L567" s="60"/>
      <c r="M567" s="60"/>
      <c r="N567" s="55" t="s">
        <v>513</v>
      </c>
      <c r="O567" s="55"/>
      <c r="P567" s="55"/>
      <c r="Q567" s="55"/>
      <c r="R567" s="55"/>
      <c r="S567" s="55"/>
      <c r="T567" s="193" t="str">
        <f>_xlfn.IFNA(VLOOKUP(N567,Code2Loc,2,FALSE)
&amp; IF( OR( ISNA(O567), LEN(O567)=0), "",  "-" &amp; VLOOKUP(O567,Code2Loc,2,FALSE))
&amp; IF( OR( ISNA(P567), LEN(P567)=0), "",  "-" &amp; VLOOKUP(P567,Code2Loc,2,FALSE))
&amp; IF( OR( ISNA(Q567), LEN(Q567)=0), "",  "-" &amp; VLOOKUP(Q567,Code2Loc,2,FALSE))
&amp; IF( OR( ISNA(R567), LEN(R567)=0), "",  "-" &amp; VLOOKUP(R567,Code2Loc,2,FALSE))
&amp; IF( OR( ISNA(S567), LEN(S567)=0), "",  "-" &amp; VLOOKUP(S567,Code2Loc,2,FALSE)),"")</f>
        <v/>
      </c>
      <c r="U567" s="56">
        <v>0.3923611111111111</v>
      </c>
      <c r="V567" s="57"/>
      <c r="W567" s="57"/>
      <c r="X567" s="57"/>
      <c r="Y567" s="57"/>
      <c r="Z567" s="58" t="str">
        <f>IF(ISBLANK($U567), "", _xlfn.IFNA($U567 + _xlfn.IFNA( VLOOKUP($N567 &amp; IF(ISBLANK($O567),"", "-" &amp; $O567) &amp; IF(ISBLANK($P567),"", "-" &amp; $P567) &amp; IF(ISBLANK($Q567),"", "-" &amp; $Q567) &amp; IF(ISBLANK($R567),"", "-" &amp; $R567) &amp; IF(ISBLANK($S567),"", "-" &amp; $S567),TravelTime,8,FALSE), VLOOKUP($S567 &amp; IF(ISBLANK($R567),"", "-" &amp; $R567) &amp; IF(ISBLANK($Q567),"", "-" &amp; $Q567) &amp; IF(ISBLANK($P567),"", "-" &amp; $P567) &amp; IF(ISBLANK($O567),"", "-" &amp; $O567) &amp; IF(ISBLANK($N567),"", "-" &amp; $N567),TravelTime,8,FALSE)) / 1440, ""))</f>
        <v/>
      </c>
      <c r="AA567" s="59"/>
      <c r="AB567" s="52"/>
      <c r="AC567" s="59"/>
      <c r="AD567" s="196"/>
      <c r="AE567" s="59"/>
      <c r="AF567" s="59"/>
      <c r="AG567" s="59"/>
      <c r="AH567" s="59"/>
      <c r="AI567" s="59"/>
      <c r="AJ567" s="59"/>
    </row>
    <row r="568" spans="1:36" ht="14.25" customHeight="1">
      <c r="A568" s="51"/>
      <c r="B568" s="51"/>
      <c r="C568" s="219"/>
      <c r="D568" s="53"/>
      <c r="E568" s="228"/>
      <c r="F568" s="228"/>
      <c r="G568" s="52"/>
      <c r="H568" s="52"/>
      <c r="I568" s="52"/>
      <c r="J568" s="52"/>
      <c r="K568" s="52"/>
      <c r="L568" s="60"/>
      <c r="M568" s="60"/>
      <c r="N568" s="55" t="s">
        <v>460</v>
      </c>
      <c r="O568" s="55"/>
      <c r="P568" s="55"/>
      <c r="Q568" s="55"/>
      <c r="R568" s="55"/>
      <c r="S568" s="55"/>
      <c r="T568" s="193" t="str">
        <f>_xlfn.IFNA(VLOOKUP(N568,Code2Loc,2,FALSE)
&amp; IF( OR( ISNA(O568), LEN(O568)=0), "",  "-" &amp; VLOOKUP(O568,Code2Loc,2,FALSE))
&amp; IF( OR( ISNA(P568), LEN(P568)=0), "",  "-" &amp; VLOOKUP(P568,Code2Loc,2,FALSE))
&amp; IF( OR( ISNA(Q568), LEN(Q568)=0), "",  "-" &amp; VLOOKUP(Q568,Code2Loc,2,FALSE))
&amp; IF( OR( ISNA(R568), LEN(R568)=0), "",  "-" &amp; VLOOKUP(R568,Code2Loc,2,FALSE))
&amp; IF( OR( ISNA(S568), LEN(S568)=0), "",  "-" &amp; VLOOKUP(S568,Code2Loc,2,FALSE)),"")</f>
        <v/>
      </c>
      <c r="U568" s="56">
        <v>0.46180555555555558</v>
      </c>
      <c r="V568" s="57"/>
      <c r="W568" s="57"/>
      <c r="X568" s="57"/>
      <c r="Y568" s="57"/>
      <c r="Z568" s="58" t="str">
        <f>IF(ISBLANK($U568), "", _xlfn.IFNA($U568 + _xlfn.IFNA( VLOOKUP($N568 &amp; IF(ISBLANK($O568),"", "-" &amp; $O568) &amp; IF(ISBLANK($P568),"", "-" &amp; $P568) &amp; IF(ISBLANK($Q568),"", "-" &amp; $Q568) &amp; IF(ISBLANK($R568),"", "-" &amp; $R568) &amp; IF(ISBLANK($S568),"", "-" &amp; $S568),TravelTime,8,FALSE), VLOOKUP($S568 &amp; IF(ISBLANK($R568),"", "-" &amp; $R568) &amp; IF(ISBLANK($Q568),"", "-" &amp; $Q568) &amp; IF(ISBLANK($P568),"", "-" &amp; $P568) &amp; IF(ISBLANK($O568),"", "-" &amp; $O568) &amp; IF(ISBLANK($N568),"", "-" &amp; $N568),TravelTime,8,FALSE)) / 1440, ""))</f>
        <v/>
      </c>
      <c r="AA568" s="59"/>
      <c r="AB568" s="52"/>
      <c r="AC568" s="59"/>
      <c r="AD568" s="196"/>
      <c r="AE568" s="59"/>
      <c r="AF568" s="59"/>
      <c r="AG568" s="59"/>
      <c r="AH568" s="59"/>
      <c r="AI568" s="59"/>
      <c r="AJ568" s="59"/>
    </row>
    <row r="569" spans="1:36" ht="14.25" customHeight="1">
      <c r="A569" s="51"/>
      <c r="B569" s="51"/>
      <c r="C569" s="219"/>
      <c r="D569" s="53"/>
      <c r="E569" s="228"/>
      <c r="F569" s="228"/>
      <c r="G569" s="52"/>
      <c r="H569" s="52"/>
      <c r="I569" s="52"/>
      <c r="J569" s="52"/>
      <c r="K569" s="52"/>
      <c r="L569" s="60"/>
      <c r="M569" s="60"/>
      <c r="N569" s="55" t="s">
        <v>513</v>
      </c>
      <c r="O569" s="55"/>
      <c r="P569" s="55"/>
      <c r="Q569" s="55"/>
      <c r="R569" s="55"/>
      <c r="S569" s="55"/>
      <c r="T569" s="193" t="str">
        <f>_xlfn.IFNA(VLOOKUP(N569,Code2Loc,2,FALSE)
&amp; IF( OR( ISNA(O569), LEN(O569)=0), "",  "-" &amp; VLOOKUP(O569,Code2Loc,2,FALSE))
&amp; IF( OR( ISNA(P569), LEN(P569)=0), "",  "-" &amp; VLOOKUP(P569,Code2Loc,2,FALSE))
&amp; IF( OR( ISNA(Q569), LEN(Q569)=0), "",  "-" &amp; VLOOKUP(Q569,Code2Loc,2,FALSE))
&amp; IF( OR( ISNA(R569), LEN(R569)=0), "",  "-" &amp; VLOOKUP(R569,Code2Loc,2,FALSE))
&amp; IF( OR( ISNA(S569), LEN(S569)=0), "",  "-" &amp; VLOOKUP(S569,Code2Loc,2,FALSE)),"")</f>
        <v/>
      </c>
      <c r="U569" s="56">
        <v>0.55208333333333337</v>
      </c>
      <c r="V569" s="57"/>
      <c r="W569" s="57"/>
      <c r="X569" s="57"/>
      <c r="Y569" s="57"/>
      <c r="Z569" s="58" t="str">
        <f>IF(ISBLANK($U569), "", _xlfn.IFNA($U569 + _xlfn.IFNA( VLOOKUP($N569 &amp; IF(ISBLANK($O569),"", "-" &amp; $O569) &amp; IF(ISBLANK($P569),"", "-" &amp; $P569) &amp; IF(ISBLANK($Q569),"", "-" &amp; $Q569) &amp; IF(ISBLANK($R569),"", "-" &amp; $R569) &amp; IF(ISBLANK($S569),"", "-" &amp; $S569),TravelTime,8,FALSE), VLOOKUP($S569 &amp; IF(ISBLANK($R569),"", "-" &amp; $R569) &amp; IF(ISBLANK($Q569),"", "-" &amp; $Q569) &amp; IF(ISBLANK($P569),"", "-" &amp; $P569) &amp; IF(ISBLANK($O569),"", "-" &amp; $O569) &amp; IF(ISBLANK($N569),"", "-" &amp; $N569),TravelTime,8,FALSE)) / 1440, ""))</f>
        <v/>
      </c>
      <c r="AA569" s="59"/>
      <c r="AB569" s="52"/>
      <c r="AC569" s="59"/>
      <c r="AD569" s="196"/>
      <c r="AE569" s="59"/>
      <c r="AF569" s="59"/>
      <c r="AG569" s="59"/>
      <c r="AH569" s="59"/>
      <c r="AI569" s="59"/>
      <c r="AJ569" s="59"/>
    </row>
    <row r="570" spans="1:36" ht="14.25" customHeight="1">
      <c r="A570" s="51"/>
      <c r="B570" s="51"/>
      <c r="C570" s="219"/>
      <c r="D570" s="53"/>
      <c r="E570" s="228"/>
      <c r="F570" s="228"/>
      <c r="G570" s="52"/>
      <c r="H570" s="52"/>
      <c r="I570" s="52"/>
      <c r="J570" s="52"/>
      <c r="K570" s="52"/>
      <c r="L570" s="60"/>
      <c r="M570" s="60"/>
      <c r="N570" s="55" t="s">
        <v>460</v>
      </c>
      <c r="O570" s="55"/>
      <c r="P570" s="55"/>
      <c r="Q570" s="55"/>
      <c r="R570" s="55"/>
      <c r="S570" s="55"/>
      <c r="T570" s="193" t="str">
        <f>_xlfn.IFNA(VLOOKUP(N570,Code2Loc,2,FALSE)
&amp; IF( OR( ISNA(O570), LEN(O570)=0), "",  "-" &amp; VLOOKUP(O570,Code2Loc,2,FALSE))
&amp; IF( OR( ISNA(P570), LEN(P570)=0), "",  "-" &amp; VLOOKUP(P570,Code2Loc,2,FALSE))
&amp; IF( OR( ISNA(Q570), LEN(Q570)=0), "",  "-" &amp; VLOOKUP(Q570,Code2Loc,2,FALSE))
&amp; IF( OR( ISNA(R570), LEN(R570)=0), "",  "-" &amp; VLOOKUP(R570,Code2Loc,2,FALSE))
&amp; IF( OR( ISNA(S570), LEN(S570)=0), "",  "-" &amp; VLOOKUP(S570,Code2Loc,2,FALSE)),"")</f>
        <v/>
      </c>
      <c r="U570" s="56">
        <v>0.62847222222222221</v>
      </c>
      <c r="V570" s="57"/>
      <c r="W570" s="57"/>
      <c r="X570" s="57"/>
      <c r="Y570" s="57"/>
      <c r="Z570" s="58" t="str">
        <f>IF(ISBLANK($U570), "", _xlfn.IFNA($U570 + _xlfn.IFNA( VLOOKUP($N570 &amp; IF(ISBLANK($O570),"", "-" &amp; $O570) &amp; IF(ISBLANK($P570),"", "-" &amp; $P570) &amp; IF(ISBLANK($Q570),"", "-" &amp; $Q570) &amp; IF(ISBLANK($R570),"", "-" &amp; $R570) &amp; IF(ISBLANK($S570),"", "-" &amp; $S570),TravelTime,8,FALSE), VLOOKUP($S570 &amp; IF(ISBLANK($R570),"", "-" &amp; $R570) &amp; IF(ISBLANK($Q570),"", "-" &amp; $Q570) &amp; IF(ISBLANK($P570),"", "-" &amp; $P570) &amp; IF(ISBLANK($O570),"", "-" &amp; $O570) &amp; IF(ISBLANK($N570),"", "-" &amp; $N570),TravelTime,8,FALSE)) / 1440, ""))</f>
        <v/>
      </c>
      <c r="AA570" s="59"/>
      <c r="AB570" s="52"/>
      <c r="AC570" s="59"/>
      <c r="AD570" s="196"/>
      <c r="AE570" s="59"/>
      <c r="AF570" s="59"/>
      <c r="AG570" s="59"/>
      <c r="AH570" s="59"/>
      <c r="AI570" s="59"/>
      <c r="AJ570" s="59"/>
    </row>
    <row r="571" spans="1:36" ht="14.25" customHeight="1">
      <c r="A571" s="51"/>
      <c r="B571" s="51"/>
      <c r="C571" s="219"/>
      <c r="D571" s="53"/>
      <c r="E571" s="228"/>
      <c r="F571" s="228"/>
      <c r="G571" s="52"/>
      <c r="H571" s="52"/>
      <c r="I571" s="52"/>
      <c r="J571" s="52"/>
      <c r="K571" s="52"/>
      <c r="L571" s="60"/>
      <c r="M571" s="60"/>
      <c r="N571" s="55" t="s">
        <v>513</v>
      </c>
      <c r="O571" s="55"/>
      <c r="P571" s="55"/>
      <c r="Q571" s="55"/>
      <c r="R571" s="55"/>
      <c r="S571" s="55"/>
      <c r="T571" s="193" t="str">
        <f>_xlfn.IFNA(VLOOKUP(N571,Code2Loc,2,FALSE)
&amp; IF( OR( ISNA(O571), LEN(O571)=0), "",  "-" &amp; VLOOKUP(O571,Code2Loc,2,FALSE))
&amp; IF( OR( ISNA(P571), LEN(P571)=0), "",  "-" &amp; VLOOKUP(P571,Code2Loc,2,FALSE))
&amp; IF( OR( ISNA(Q571), LEN(Q571)=0), "",  "-" &amp; VLOOKUP(Q571,Code2Loc,2,FALSE))
&amp; IF( OR( ISNA(R571), LEN(R571)=0), "",  "-" &amp; VLOOKUP(R571,Code2Loc,2,FALSE))
&amp; IF( OR( ISNA(S571), LEN(S571)=0), "",  "-" &amp; VLOOKUP(S571,Code2Loc,2,FALSE)),"")</f>
        <v/>
      </c>
      <c r="U571" s="56">
        <v>0.78819444444444453</v>
      </c>
      <c r="V571" s="57"/>
      <c r="W571" s="57"/>
      <c r="X571" s="57"/>
      <c r="Y571" s="57"/>
      <c r="Z571" s="58" t="str">
        <f>IF(ISBLANK($U571), "", _xlfn.IFNA($U571 + _xlfn.IFNA( VLOOKUP($N571 &amp; IF(ISBLANK($O571),"", "-" &amp; $O571) &amp; IF(ISBLANK($P571),"", "-" &amp; $P571) &amp; IF(ISBLANK($Q571),"", "-" &amp; $Q571) &amp; IF(ISBLANK($R571),"", "-" &amp; $R571) &amp; IF(ISBLANK($S571),"", "-" &amp; $S571),TravelTime,8,FALSE), VLOOKUP($S571 &amp; IF(ISBLANK($R571),"", "-" &amp; $R571) &amp; IF(ISBLANK($Q571),"", "-" &amp; $Q571) &amp; IF(ISBLANK($P571),"", "-" &amp; $P571) &amp; IF(ISBLANK($O571),"", "-" &amp; $O571) &amp; IF(ISBLANK($N571),"", "-" &amp; $N571),TravelTime,8,FALSE)) / 1440, ""))</f>
        <v/>
      </c>
      <c r="AA571" s="59"/>
      <c r="AB571" s="52"/>
      <c r="AC571" s="59"/>
      <c r="AD571" s="196"/>
      <c r="AE571" s="59"/>
      <c r="AF571" s="59"/>
      <c r="AG571" s="59"/>
      <c r="AH571" s="59"/>
      <c r="AI571" s="59"/>
      <c r="AJ571" s="59"/>
    </row>
    <row r="572" spans="1:36" ht="14.25" customHeight="1">
      <c r="A572" s="51"/>
      <c r="B572" s="51"/>
      <c r="C572" s="219"/>
      <c r="D572" s="53"/>
      <c r="E572" s="228"/>
      <c r="F572" s="228"/>
      <c r="G572" s="52"/>
      <c r="H572" s="52"/>
      <c r="I572" s="52"/>
      <c r="J572" s="52"/>
      <c r="K572" s="52"/>
      <c r="L572" s="60"/>
      <c r="M572" s="60"/>
      <c r="N572" s="55"/>
      <c r="O572" s="55"/>
      <c r="P572" s="55"/>
      <c r="Q572" s="55"/>
      <c r="R572" s="55"/>
      <c r="S572" s="55"/>
      <c r="T572" s="193" t="str">
        <f>_xlfn.IFNA(VLOOKUP(N572,Code2Loc,2,FALSE)
&amp; IF( OR( ISNA(O572), LEN(O572)=0), "",  "-" &amp; VLOOKUP(O572,Code2Loc,2,FALSE))
&amp; IF( OR( ISNA(P572), LEN(P572)=0), "",  "-" &amp; VLOOKUP(P572,Code2Loc,2,FALSE))
&amp; IF( OR( ISNA(Q572), LEN(Q572)=0), "",  "-" &amp; VLOOKUP(Q572,Code2Loc,2,FALSE))
&amp; IF( OR( ISNA(R572), LEN(R572)=0), "",  "-" &amp; VLOOKUP(R572,Code2Loc,2,FALSE))
&amp; IF( OR( ISNA(S572), LEN(S572)=0), "",  "-" &amp; VLOOKUP(S572,Code2Loc,2,FALSE)),"")</f>
        <v/>
      </c>
      <c r="U572" s="56"/>
      <c r="V572" s="57"/>
      <c r="W572" s="57"/>
      <c r="X572" s="57"/>
      <c r="Y572" s="57"/>
      <c r="Z572" s="58" t="str">
        <f>IF(ISBLANK($U572), "", _xlfn.IFNA($U572 + _xlfn.IFNA( VLOOKUP($N572 &amp; IF(ISBLANK($O572),"", "-" &amp; $O572) &amp; IF(ISBLANK($P572),"", "-" &amp; $P572) &amp; IF(ISBLANK($Q572),"", "-" &amp; $Q572) &amp; IF(ISBLANK($R572),"", "-" &amp; $R572) &amp; IF(ISBLANK($S572),"", "-" &amp; $S572),TravelTime,8,FALSE), VLOOKUP($S572 &amp; IF(ISBLANK($R572),"", "-" &amp; $R572) &amp; IF(ISBLANK($Q572),"", "-" &amp; $Q572) &amp; IF(ISBLANK($P572),"", "-" &amp; $P572) &amp; IF(ISBLANK($O572),"", "-" &amp; $O572) &amp; IF(ISBLANK($N572),"", "-" &amp; $N572),TravelTime,8,FALSE)) / 1440, ""))</f>
        <v/>
      </c>
      <c r="AA572" s="59"/>
      <c r="AB572" s="52"/>
      <c r="AC572" s="59"/>
      <c r="AD572" s="196"/>
      <c r="AE572" s="59"/>
      <c r="AF572" s="59"/>
      <c r="AG572" s="59"/>
      <c r="AH572" s="59"/>
      <c r="AI572" s="59"/>
      <c r="AJ572" s="59"/>
    </row>
    <row r="573" spans="1:36" ht="14.25" customHeight="1">
      <c r="A573" s="51"/>
      <c r="B573" s="51"/>
      <c r="C573" s="219"/>
      <c r="D573" s="53"/>
      <c r="E573" s="228"/>
      <c r="F573" s="228"/>
      <c r="G573" s="52"/>
      <c r="H573" s="52"/>
      <c r="I573" s="52"/>
      <c r="J573" s="52"/>
      <c r="K573" s="52"/>
      <c r="L573" s="60"/>
      <c r="M573" s="60"/>
      <c r="N573" s="55"/>
      <c r="O573" s="55"/>
      <c r="P573" s="55"/>
      <c r="Q573" s="55"/>
      <c r="R573" s="55"/>
      <c r="S573" s="55"/>
      <c r="T573" s="193" t="str">
        <f>_xlfn.IFNA(VLOOKUP(N573,Code2Loc,2,FALSE)
&amp; IF( OR( ISNA(O573), LEN(O573)=0), "",  "-" &amp; VLOOKUP(O573,Code2Loc,2,FALSE))
&amp; IF( OR( ISNA(P573), LEN(P573)=0), "",  "-" &amp; VLOOKUP(P573,Code2Loc,2,FALSE))
&amp; IF( OR( ISNA(Q573), LEN(Q573)=0), "",  "-" &amp; VLOOKUP(Q573,Code2Loc,2,FALSE))
&amp; IF( OR( ISNA(R573), LEN(R573)=0), "",  "-" &amp; VLOOKUP(R573,Code2Loc,2,FALSE))
&amp; IF( OR( ISNA(S573), LEN(S573)=0), "",  "-" &amp; VLOOKUP(S573,Code2Loc,2,FALSE)),"")</f>
        <v/>
      </c>
      <c r="U573" s="56"/>
      <c r="V573" s="57"/>
      <c r="W573" s="57"/>
      <c r="X573" s="57"/>
      <c r="Y573" s="57"/>
      <c r="Z573" s="58" t="str">
        <f>IF(ISBLANK($U573), "", _xlfn.IFNA($U573 + _xlfn.IFNA( VLOOKUP($N573 &amp; IF(ISBLANK($O573),"", "-" &amp; $O573) &amp; IF(ISBLANK($P573),"", "-" &amp; $P573) &amp; IF(ISBLANK($Q573),"", "-" &amp; $Q573) &amp; IF(ISBLANK($R573),"", "-" &amp; $R573) &amp; IF(ISBLANK($S573),"", "-" &amp; $S573),TravelTime,8,FALSE), VLOOKUP($S573 &amp; IF(ISBLANK($R573),"", "-" &amp; $R573) &amp; IF(ISBLANK($Q573),"", "-" &amp; $Q573) &amp; IF(ISBLANK($P573),"", "-" &amp; $P573) &amp; IF(ISBLANK($O573),"", "-" &amp; $O573) &amp; IF(ISBLANK($N573),"", "-" &amp; $N573),TravelTime,8,FALSE)) / 1440, ""))</f>
        <v/>
      </c>
      <c r="AA573" s="59"/>
      <c r="AB573" s="52"/>
      <c r="AC573" s="59"/>
      <c r="AD573" s="196"/>
      <c r="AE573" s="59"/>
      <c r="AF573" s="59"/>
      <c r="AG573" s="59"/>
      <c r="AH573" s="59"/>
      <c r="AI573" s="59"/>
      <c r="AJ573" s="59"/>
    </row>
    <row r="574" spans="1:36" ht="14.25" customHeight="1">
      <c r="A574" s="51"/>
      <c r="B574" s="51" t="s">
        <v>111</v>
      </c>
      <c r="C574" s="219"/>
      <c r="D574" s="53"/>
      <c r="E574" s="228"/>
      <c r="F574" s="228"/>
      <c r="G574" s="52"/>
      <c r="H574" s="52"/>
      <c r="I574" s="52"/>
      <c r="J574" s="52" t="str">
        <f>IF(ISBLANK(B574),"",VLOOKUP(B574,Permits!$F$2:$O$127,10,FALSE))</f>
        <v>GA01U 2065</v>
      </c>
      <c r="K574" s="52"/>
      <c r="L574" s="60"/>
      <c r="M574" s="60"/>
      <c r="N574" s="55" t="s">
        <v>455</v>
      </c>
      <c r="O574" s="55" t="s">
        <v>707</v>
      </c>
      <c r="P574" s="55"/>
      <c r="Q574" s="55"/>
      <c r="R574" s="55"/>
      <c r="S574" s="55"/>
      <c r="T574" s="193" t="str">
        <f>_xlfn.IFNA(VLOOKUP(N574,Code2Loc,2,FALSE)
&amp; IF( OR( ISNA(O574), LEN(O574)=0), "",  "-" &amp; VLOOKUP(O574,Code2Loc,2,FALSE))
&amp; IF( OR( ISNA(P574), LEN(P574)=0), "",  "-" &amp; VLOOKUP(P574,Code2Loc,2,FALSE))
&amp; IF( OR( ISNA(Q574), LEN(Q574)=0), "",  "-" &amp; VLOOKUP(Q574,Code2Loc,2,FALSE))
&amp; IF( OR( ISNA(R574), LEN(R574)=0), "",  "-" &amp; VLOOKUP(R574,Code2Loc,2,FALSE))
&amp; IF( OR( ISNA(S574), LEN(S574)=0), "",  "-" &amp; VLOOKUP(S574,Code2Loc,2,FALSE)),"")</f>
        <v/>
      </c>
      <c r="U574" s="56">
        <v>0.28125</v>
      </c>
      <c r="V574" s="57"/>
      <c r="W574" s="57"/>
      <c r="X574" s="57"/>
      <c r="Y574" s="57"/>
      <c r="Z574" s="58" t="str">
        <f>IF(ISBLANK($U574), "", _xlfn.IFNA($U574 + _xlfn.IFNA( VLOOKUP($N574 &amp; IF(ISBLANK($O574),"", "-" &amp; $O574) &amp; IF(ISBLANK($P574),"", "-" &amp; $P574) &amp; IF(ISBLANK($Q574),"", "-" &amp; $Q574) &amp; IF(ISBLANK($R574),"", "-" &amp; $R574) &amp; IF(ISBLANK($S574),"", "-" &amp; $S574),TravelTime,8,FALSE), VLOOKUP($S574 &amp; IF(ISBLANK($R574),"", "-" &amp; $R574) &amp; IF(ISBLANK($Q574),"", "-" &amp; $Q574) &amp; IF(ISBLANK($P574),"", "-" &amp; $P574) &amp; IF(ISBLANK($O574),"", "-" &amp; $O574) &amp; IF(ISBLANK($N574),"", "-" &amp; $N574),TravelTime,8,FALSE)) / 1440, ""))</f>
        <v/>
      </c>
      <c r="AA574" s="59"/>
      <c r="AB574" s="52" t="str">
        <f>IF(AND(LEN(J574)&lt;&gt;0,LEN(B574)&lt;&gt;0),J574,#REF!)</f>
        <v>GA01U 2065</v>
      </c>
      <c r="AC574" s="59"/>
      <c r="AD574" s="196"/>
      <c r="AE574" s="59"/>
      <c r="AF574" s="59"/>
      <c r="AG574" s="59"/>
      <c r="AH574" s="59"/>
      <c r="AI574" s="59"/>
      <c r="AJ574" s="59"/>
    </row>
    <row r="575" spans="1:36" ht="14.25" customHeight="1">
      <c r="A575" s="51"/>
      <c r="B575" s="51"/>
      <c r="C575" s="219"/>
      <c r="D575" s="53"/>
      <c r="E575" s="228"/>
      <c r="F575" s="228"/>
      <c r="G575" s="52"/>
      <c r="H575" s="52"/>
      <c r="I575" s="52"/>
      <c r="J575" s="52"/>
      <c r="K575" s="52"/>
      <c r="L575" s="60"/>
      <c r="M575" s="60"/>
      <c r="N575" s="55" t="s">
        <v>708</v>
      </c>
      <c r="O575" s="55" t="s">
        <v>702</v>
      </c>
      <c r="P575" s="55"/>
      <c r="Q575" s="55"/>
      <c r="R575" s="55"/>
      <c r="S575" s="55"/>
      <c r="T575" s="193" t="str">
        <f>_xlfn.IFNA(VLOOKUP(N575,Code2Loc,2,FALSE)
&amp; IF( OR( ISNA(O575), LEN(O575)=0), "",  "-" &amp; VLOOKUP(O575,Code2Loc,2,FALSE))
&amp; IF( OR( ISNA(P575), LEN(P575)=0), "",  "-" &amp; VLOOKUP(P575,Code2Loc,2,FALSE))
&amp; IF( OR( ISNA(Q575), LEN(Q575)=0), "",  "-" &amp; VLOOKUP(Q575,Code2Loc,2,FALSE))
&amp; IF( OR( ISNA(R575), LEN(R575)=0), "",  "-" &amp; VLOOKUP(R575,Code2Loc,2,FALSE))
&amp; IF( OR( ISNA(S575), LEN(S575)=0), "",  "-" &amp; VLOOKUP(S575,Code2Loc,2,FALSE)),"")</f>
        <v/>
      </c>
      <c r="U575" s="56">
        <v>0.31944444444444442</v>
      </c>
      <c r="V575" s="57"/>
      <c r="W575" s="57"/>
      <c r="X575" s="57"/>
      <c r="Y575" s="57"/>
      <c r="Z575" s="58" t="str">
        <f>IF(ISBLANK($U575), "", _xlfn.IFNA($U575 + _xlfn.IFNA( VLOOKUP($N575 &amp; IF(ISBLANK($O575),"", "-" &amp; $O575) &amp; IF(ISBLANK($P575),"", "-" &amp; $P575) &amp; IF(ISBLANK($Q575),"", "-" &amp; $Q575) &amp; IF(ISBLANK($R575),"", "-" &amp; $R575) &amp; IF(ISBLANK($S575),"", "-" &amp; $S575),TravelTime,8,FALSE), VLOOKUP($S575 &amp; IF(ISBLANK($R575),"", "-" &amp; $R575) &amp; IF(ISBLANK($Q575),"", "-" &amp; $Q575) &amp; IF(ISBLANK($P575),"", "-" &amp; $P575) &amp; IF(ISBLANK($O575),"", "-" &amp; $O575) &amp; IF(ISBLANK($N575),"", "-" &amp; $N575),TravelTime,8,FALSE)) / 1440, ""))</f>
        <v/>
      </c>
      <c r="AA575" s="59"/>
      <c r="AB575" s="52" t="str">
        <f t="shared" ref="AB575:AB583" si="55">IF(AND(LEN(J575)&lt;&gt;0,LEN(B575)&lt;&gt;0),J575,AB574)</f>
        <v>GA01U 2065</v>
      </c>
      <c r="AC575" s="59"/>
      <c r="AD575" s="196"/>
      <c r="AE575" s="59"/>
      <c r="AF575" s="59"/>
      <c r="AG575" s="59"/>
      <c r="AH575" s="59"/>
      <c r="AI575" s="59"/>
      <c r="AJ575" s="59"/>
    </row>
    <row r="576" spans="1:36" ht="14.25" customHeight="1">
      <c r="A576" s="51"/>
      <c r="B576" s="51"/>
      <c r="C576" s="219"/>
      <c r="D576" s="53"/>
      <c r="E576" s="228"/>
      <c r="F576" s="228"/>
      <c r="G576" s="52"/>
      <c r="H576" s="52"/>
      <c r="I576" s="52"/>
      <c r="J576" s="52"/>
      <c r="K576" s="52"/>
      <c r="L576" s="60"/>
      <c r="M576" s="60"/>
      <c r="N576" s="55" t="s">
        <v>709</v>
      </c>
      <c r="O576" s="55"/>
      <c r="P576" s="55"/>
      <c r="Q576" s="55"/>
      <c r="R576" s="55"/>
      <c r="S576" s="55"/>
      <c r="T576" s="193" t="str">
        <f>_xlfn.IFNA(VLOOKUP(N576,Code2Loc,2,FALSE)
&amp; IF( OR( ISNA(O576), LEN(O576)=0), "",  "-" &amp; VLOOKUP(O576,Code2Loc,2,FALSE))
&amp; IF( OR( ISNA(P576), LEN(P576)=0), "",  "-" &amp; VLOOKUP(P576,Code2Loc,2,FALSE))
&amp; IF( OR( ISNA(Q576), LEN(Q576)=0), "",  "-" &amp; VLOOKUP(Q576,Code2Loc,2,FALSE))
&amp; IF( OR( ISNA(R576), LEN(R576)=0), "",  "-" &amp; VLOOKUP(R576,Code2Loc,2,FALSE))
&amp; IF( OR( ISNA(S576), LEN(S576)=0), "",  "-" &amp; VLOOKUP(S576,Code2Loc,2,FALSE)),"")</f>
        <v/>
      </c>
      <c r="U576" s="56">
        <v>0.39583333333333331</v>
      </c>
      <c r="V576" s="57"/>
      <c r="W576" s="57"/>
      <c r="X576" s="57"/>
      <c r="Y576" s="57"/>
      <c r="Z576" s="58" t="str">
        <f>IF(ISBLANK($U576), "", _xlfn.IFNA($U576 + _xlfn.IFNA( VLOOKUP($N576 &amp; IF(ISBLANK($O576),"", "-" &amp; $O576) &amp; IF(ISBLANK($P576),"", "-" &amp; $P576) &amp; IF(ISBLANK($Q576),"", "-" &amp; $Q576) &amp; IF(ISBLANK($R576),"", "-" &amp; $R576) &amp; IF(ISBLANK($S576),"", "-" &amp; $S576),TravelTime,8,FALSE), VLOOKUP($S576 &amp; IF(ISBLANK($R576),"", "-" &amp; $R576) &amp; IF(ISBLANK($Q576),"", "-" &amp; $Q576) &amp; IF(ISBLANK($P576),"", "-" &amp; $P576) &amp; IF(ISBLANK($O576),"", "-" &amp; $O576) &amp; IF(ISBLANK($N576),"", "-" &amp; $N576),TravelTime,8,FALSE)) / 1440, ""))</f>
        <v/>
      </c>
      <c r="AA576" s="59"/>
      <c r="AB576" s="52" t="str">
        <f t="shared" si="55"/>
        <v>GA01U 2065</v>
      </c>
      <c r="AC576" s="59"/>
      <c r="AD576" s="196"/>
      <c r="AE576" s="59"/>
      <c r="AF576" s="59"/>
      <c r="AG576" s="59"/>
      <c r="AH576" s="59"/>
      <c r="AI576" s="59"/>
      <c r="AJ576" s="59"/>
    </row>
    <row r="577" spans="1:36" ht="14.25" customHeight="1">
      <c r="A577" s="51"/>
      <c r="B577" s="51"/>
      <c r="C577" s="219"/>
      <c r="D577" s="53"/>
      <c r="E577" s="228"/>
      <c r="F577" s="228"/>
      <c r="G577" s="52"/>
      <c r="H577" s="52"/>
      <c r="I577" s="52"/>
      <c r="J577" s="52"/>
      <c r="K577" s="52"/>
      <c r="L577" s="60"/>
      <c r="M577" s="60"/>
      <c r="N577" s="55" t="s">
        <v>446</v>
      </c>
      <c r="O577" s="55"/>
      <c r="P577" s="55"/>
      <c r="Q577" s="55"/>
      <c r="R577" s="55"/>
      <c r="S577" s="55"/>
      <c r="T577" s="193" t="str">
        <f>_xlfn.IFNA(VLOOKUP(N577,Code2Loc,2,FALSE)
&amp; IF( OR( ISNA(O577), LEN(O577)=0), "",  "-" &amp; VLOOKUP(O577,Code2Loc,2,FALSE))
&amp; IF( OR( ISNA(P577), LEN(P577)=0), "",  "-" &amp; VLOOKUP(P577,Code2Loc,2,FALSE))
&amp; IF( OR( ISNA(Q577), LEN(Q577)=0), "",  "-" &amp; VLOOKUP(Q577,Code2Loc,2,FALSE))
&amp; IF( OR( ISNA(R577), LEN(R577)=0), "",  "-" &amp; VLOOKUP(R577,Code2Loc,2,FALSE))
&amp; IF( OR( ISNA(S577), LEN(S577)=0), "",  "-" &amp; VLOOKUP(S577,Code2Loc,2,FALSE)),"")</f>
        <v/>
      </c>
      <c r="U577" s="56">
        <v>0.38541666666666669</v>
      </c>
      <c r="V577" s="57"/>
      <c r="W577" s="57"/>
      <c r="X577" s="57"/>
      <c r="Y577" s="57"/>
      <c r="Z577" s="58" t="str">
        <f>IF(ISBLANK($U577), "", _xlfn.IFNA($U577 + _xlfn.IFNA( VLOOKUP($N577 &amp; IF(ISBLANK($O577),"", "-" &amp; $O577) &amp; IF(ISBLANK($P577),"", "-" &amp; $P577) &amp; IF(ISBLANK($Q577),"", "-" &amp; $Q577) &amp; IF(ISBLANK($R577),"", "-" &amp; $R577) &amp; IF(ISBLANK($S577),"", "-" &amp; $S577),TravelTime,8,FALSE), VLOOKUP($S577 &amp; IF(ISBLANK($R577),"", "-" &amp; $R577) &amp; IF(ISBLANK($Q577),"", "-" &amp; $Q577) &amp; IF(ISBLANK($P577),"", "-" &amp; $P577) &amp; IF(ISBLANK($O577),"", "-" &amp; $O577) &amp; IF(ISBLANK($N577),"", "-" &amp; $N577),TravelTime,8,FALSE)) / 1440, ""))</f>
        <v/>
      </c>
      <c r="AA577" s="59"/>
      <c r="AB577" s="52" t="str">
        <f t="shared" si="55"/>
        <v>GA01U 2065</v>
      </c>
      <c r="AC577" s="59"/>
      <c r="AD577" s="196"/>
      <c r="AE577" s="59"/>
      <c r="AF577" s="59"/>
      <c r="AG577" s="59"/>
      <c r="AH577" s="59"/>
      <c r="AI577" s="59"/>
      <c r="AJ577" s="59"/>
    </row>
    <row r="578" spans="1:36" ht="14.25" customHeight="1">
      <c r="A578" s="51"/>
      <c r="B578" s="51"/>
      <c r="C578" s="219"/>
      <c r="D578" s="53"/>
      <c r="E578" s="228"/>
      <c r="F578" s="228"/>
      <c r="G578" s="52"/>
      <c r="H578" s="52"/>
      <c r="I578" s="52"/>
      <c r="J578" s="52"/>
      <c r="K578" s="52"/>
      <c r="L578" s="60"/>
      <c r="M578" s="60"/>
      <c r="N578" s="55" t="s">
        <v>708</v>
      </c>
      <c r="O578" s="55"/>
      <c r="P578" s="55"/>
      <c r="Q578" s="55"/>
      <c r="R578" s="55"/>
      <c r="S578" s="55"/>
      <c r="T578" s="193" t="str">
        <f>_xlfn.IFNA(VLOOKUP(N578,Code2Loc,2,FALSE)
&amp; IF( OR( ISNA(O578), LEN(O578)=0), "",  "-" &amp; VLOOKUP(O578,Code2Loc,2,FALSE))
&amp; IF( OR( ISNA(P578), LEN(P578)=0), "",  "-" &amp; VLOOKUP(P578,Code2Loc,2,FALSE))
&amp; IF( OR( ISNA(Q578), LEN(Q578)=0), "",  "-" &amp; VLOOKUP(Q578,Code2Loc,2,FALSE))
&amp; IF( OR( ISNA(R578), LEN(R578)=0), "",  "-" &amp; VLOOKUP(R578,Code2Loc,2,FALSE))
&amp; IF( OR( ISNA(S578), LEN(S578)=0), "",  "-" &amp; VLOOKUP(S578,Code2Loc,2,FALSE)),"")</f>
        <v/>
      </c>
      <c r="U578" s="56">
        <v>0.43055555555555558</v>
      </c>
      <c r="V578" s="57"/>
      <c r="W578" s="57"/>
      <c r="X578" s="57"/>
      <c r="Y578" s="57"/>
      <c r="Z578" s="58" t="str">
        <f>IF(ISBLANK($U578), "", _xlfn.IFNA($U578 + _xlfn.IFNA( VLOOKUP($N578 &amp; IF(ISBLANK($O578),"", "-" &amp; $O578) &amp; IF(ISBLANK($P578),"", "-" &amp; $P578) &amp; IF(ISBLANK($Q578),"", "-" &amp; $Q578) &amp; IF(ISBLANK($R578),"", "-" &amp; $R578) &amp; IF(ISBLANK($S578),"", "-" &amp; $S578),TravelTime,8,FALSE), VLOOKUP($S578 &amp; IF(ISBLANK($R578),"", "-" &amp; $R578) &amp; IF(ISBLANK($Q578),"", "-" &amp; $Q578) &amp; IF(ISBLANK($P578),"", "-" &amp; $P578) &amp; IF(ISBLANK($O578),"", "-" &amp; $O578) &amp; IF(ISBLANK($N578),"", "-" &amp; $N578),TravelTime,8,FALSE)) / 1440, ""))</f>
        <v/>
      </c>
      <c r="AA578" s="59"/>
      <c r="AB578" s="52" t="str">
        <f t="shared" si="55"/>
        <v>GA01U 2065</v>
      </c>
      <c r="AC578" s="59"/>
      <c r="AD578" s="196"/>
      <c r="AE578" s="59"/>
      <c r="AF578" s="59"/>
      <c r="AG578" s="59"/>
      <c r="AH578" s="59"/>
      <c r="AI578" s="59"/>
      <c r="AJ578" s="59"/>
    </row>
    <row r="579" spans="1:36" ht="14.25" customHeight="1">
      <c r="A579" s="51"/>
      <c r="B579" s="51"/>
      <c r="C579" s="219"/>
      <c r="D579" s="53"/>
      <c r="E579" s="228"/>
      <c r="F579" s="228"/>
      <c r="G579" s="52"/>
      <c r="H579" s="52"/>
      <c r="I579" s="52"/>
      <c r="J579" s="52"/>
      <c r="K579" s="52"/>
      <c r="L579" s="60"/>
      <c r="M579" s="60"/>
      <c r="N579" s="55" t="s">
        <v>446</v>
      </c>
      <c r="O579" s="55"/>
      <c r="P579" s="55"/>
      <c r="Q579" s="55"/>
      <c r="R579" s="55"/>
      <c r="S579" s="55"/>
      <c r="T579" s="193" t="str">
        <f>_xlfn.IFNA(VLOOKUP(N579,Code2Loc,2,FALSE)
&amp; IF( OR( ISNA(O579), LEN(O579)=0), "",  "-" &amp; VLOOKUP(O579,Code2Loc,2,FALSE))
&amp; IF( OR( ISNA(P579), LEN(P579)=0), "",  "-" &amp; VLOOKUP(P579,Code2Loc,2,FALSE))
&amp; IF( OR( ISNA(Q579), LEN(Q579)=0), "",  "-" &amp; VLOOKUP(Q579,Code2Loc,2,FALSE))
&amp; IF( OR( ISNA(R579), LEN(R579)=0), "",  "-" &amp; VLOOKUP(R579,Code2Loc,2,FALSE))
&amp; IF( OR( ISNA(S579), LEN(S579)=0), "",  "-" &amp; VLOOKUP(S579,Code2Loc,2,FALSE)),"")</f>
        <v/>
      </c>
      <c r="U579" s="56">
        <v>0.5</v>
      </c>
      <c r="V579" s="57"/>
      <c r="W579" s="57"/>
      <c r="X579" s="57"/>
      <c r="Y579" s="57"/>
      <c r="Z579" s="58" t="str">
        <f>IF(ISBLANK($U579), "", _xlfn.IFNA($U579 + _xlfn.IFNA( VLOOKUP($N579 &amp; IF(ISBLANK($O579),"", "-" &amp; $O579) &amp; IF(ISBLANK($P579),"", "-" &amp; $P579) &amp; IF(ISBLANK($Q579),"", "-" &amp; $Q579) &amp; IF(ISBLANK($R579),"", "-" &amp; $R579) &amp; IF(ISBLANK($S579),"", "-" &amp; $S579),TravelTime,8,FALSE), VLOOKUP($S579 &amp; IF(ISBLANK($R579),"", "-" &amp; $R579) &amp; IF(ISBLANK($Q579),"", "-" &amp; $Q579) &amp; IF(ISBLANK($P579),"", "-" &amp; $P579) &amp; IF(ISBLANK($O579),"", "-" &amp; $O579) &amp; IF(ISBLANK($N579),"", "-" &amp; $N579),TravelTime,8,FALSE)) / 1440, ""))</f>
        <v/>
      </c>
      <c r="AA579" s="59"/>
      <c r="AB579" s="52" t="str">
        <f t="shared" si="55"/>
        <v>GA01U 2065</v>
      </c>
      <c r="AC579" s="59"/>
      <c r="AD579" s="196"/>
      <c r="AE579" s="59"/>
      <c r="AF579" s="59"/>
      <c r="AG579" s="59"/>
      <c r="AH579" s="59"/>
      <c r="AI579" s="59"/>
      <c r="AJ579" s="59"/>
    </row>
    <row r="580" spans="1:36" ht="14.25" customHeight="1">
      <c r="A580" s="51"/>
      <c r="B580" s="51"/>
      <c r="C580" s="219"/>
      <c r="D580" s="53"/>
      <c r="E580" s="228"/>
      <c r="F580" s="228"/>
      <c r="G580" s="52"/>
      <c r="H580" s="52"/>
      <c r="I580" s="52"/>
      <c r="J580" s="52"/>
      <c r="K580" s="52"/>
      <c r="L580" s="60"/>
      <c r="M580" s="60"/>
      <c r="N580" s="55" t="s">
        <v>709</v>
      </c>
      <c r="O580" s="55"/>
      <c r="P580" s="55"/>
      <c r="Q580" s="55"/>
      <c r="R580" s="55"/>
      <c r="S580" s="55"/>
      <c r="T580" s="193" t="str">
        <f>_xlfn.IFNA(VLOOKUP(N580,Code2Loc,2,FALSE)
&amp; IF( OR( ISNA(O580), LEN(O580)=0), "",  "-" &amp; VLOOKUP(O580,Code2Loc,2,FALSE))
&amp; IF( OR( ISNA(P580), LEN(P580)=0), "",  "-" &amp; VLOOKUP(P580,Code2Loc,2,FALSE))
&amp; IF( OR( ISNA(Q580), LEN(Q580)=0), "",  "-" &amp; VLOOKUP(Q580,Code2Loc,2,FALSE))
&amp; IF( OR( ISNA(R580), LEN(R580)=0), "",  "-" &amp; VLOOKUP(R580,Code2Loc,2,FALSE))
&amp; IF( OR( ISNA(S580), LEN(S580)=0), "",  "-" &amp; VLOOKUP(S580,Code2Loc,2,FALSE)),"")</f>
        <v/>
      </c>
      <c r="U580" s="56">
        <v>0.55555555555555558</v>
      </c>
      <c r="V580" s="57"/>
      <c r="W580" s="57"/>
      <c r="X580" s="57"/>
      <c r="Y580" s="57"/>
      <c r="Z580" s="58" t="str">
        <f>IF(ISBLANK($U580), "", _xlfn.IFNA($U580 + _xlfn.IFNA( VLOOKUP($N580 &amp; IF(ISBLANK($O580),"", "-" &amp; $O580) &amp; IF(ISBLANK($P580),"", "-" &amp; $P580) &amp; IF(ISBLANK($Q580),"", "-" &amp; $Q580) &amp; IF(ISBLANK($R580),"", "-" &amp; $R580) &amp; IF(ISBLANK($S580),"", "-" &amp; $S580),TravelTime,8,FALSE), VLOOKUP($S580 &amp; IF(ISBLANK($R580),"", "-" &amp; $R580) &amp; IF(ISBLANK($Q580),"", "-" &amp; $Q580) &amp; IF(ISBLANK($P580),"", "-" &amp; $P580) &amp; IF(ISBLANK($O580),"", "-" &amp; $O580) &amp; IF(ISBLANK($N580),"", "-" &amp; $N580),TravelTime,8,FALSE)) / 1440, ""))</f>
        <v/>
      </c>
      <c r="AA580" s="59"/>
      <c r="AB580" s="52" t="str">
        <f t="shared" si="55"/>
        <v>GA01U 2065</v>
      </c>
      <c r="AC580" s="59"/>
      <c r="AD580" s="196"/>
      <c r="AE580" s="59"/>
      <c r="AF580" s="59"/>
      <c r="AG580" s="59"/>
      <c r="AH580" s="59"/>
      <c r="AI580" s="59"/>
      <c r="AJ580" s="59"/>
    </row>
    <row r="581" spans="1:36" ht="14.25" customHeight="1">
      <c r="A581" s="51"/>
      <c r="B581" s="51"/>
      <c r="C581" s="219"/>
      <c r="D581" s="53"/>
      <c r="E581" s="228"/>
      <c r="F581" s="228"/>
      <c r="G581" s="52"/>
      <c r="H581" s="52"/>
      <c r="I581" s="52"/>
      <c r="J581" s="52"/>
      <c r="K581" s="52"/>
      <c r="L581" s="60"/>
      <c r="M581" s="60"/>
      <c r="N581" s="55" t="s">
        <v>708</v>
      </c>
      <c r="O581" s="55"/>
      <c r="P581" s="55"/>
      <c r="Q581" s="55"/>
      <c r="R581" s="55"/>
      <c r="S581" s="55"/>
      <c r="T581" s="193" t="str">
        <f>_xlfn.IFNA(VLOOKUP(N581,Code2Loc,2,FALSE)
&amp; IF( OR( ISNA(O581), LEN(O581)=0), "",  "-" &amp; VLOOKUP(O581,Code2Loc,2,FALSE))
&amp; IF( OR( ISNA(P581), LEN(P581)=0), "",  "-" &amp; VLOOKUP(P581,Code2Loc,2,FALSE))
&amp; IF( OR( ISNA(Q581), LEN(Q581)=0), "",  "-" &amp; VLOOKUP(Q581,Code2Loc,2,FALSE))
&amp; IF( OR( ISNA(R581), LEN(R581)=0), "",  "-" &amp; VLOOKUP(R581,Code2Loc,2,FALSE))
&amp; IF( OR( ISNA(S581), LEN(S581)=0), "",  "-" &amp; VLOOKUP(S581,Code2Loc,2,FALSE)),"")</f>
        <v/>
      </c>
      <c r="U581" s="56">
        <v>0.58333333333333337</v>
      </c>
      <c r="V581" s="57"/>
      <c r="W581" s="57"/>
      <c r="X581" s="57"/>
      <c r="Y581" s="57"/>
      <c r="Z581" s="58" t="str">
        <f>IF(ISBLANK($U581), "", _xlfn.IFNA($U581 + _xlfn.IFNA( VLOOKUP($N581 &amp; IF(ISBLANK($O581),"", "-" &amp; $O581) &amp; IF(ISBLANK($P581),"", "-" &amp; $P581) &amp; IF(ISBLANK($Q581),"", "-" &amp; $Q581) &amp; IF(ISBLANK($R581),"", "-" &amp; $R581) &amp; IF(ISBLANK($S581),"", "-" &amp; $S581),TravelTime,8,FALSE), VLOOKUP($S581 &amp; IF(ISBLANK($R581),"", "-" &amp; $R581) &amp; IF(ISBLANK($Q581),"", "-" &amp; $Q581) &amp; IF(ISBLANK($P581),"", "-" &amp; $P581) &amp; IF(ISBLANK($O581),"", "-" &amp; $O581) &amp; IF(ISBLANK($N581),"", "-" &amp; $N581),TravelTime,8,FALSE)) / 1440, ""))</f>
        <v/>
      </c>
      <c r="AA581" s="59"/>
      <c r="AB581" s="52" t="str">
        <f t="shared" si="55"/>
        <v>GA01U 2065</v>
      </c>
      <c r="AC581" s="59"/>
      <c r="AD581" s="196"/>
      <c r="AE581" s="59"/>
      <c r="AF581" s="59"/>
      <c r="AG581" s="59"/>
      <c r="AH581" s="59"/>
      <c r="AI581" s="59"/>
      <c r="AJ581" s="59"/>
    </row>
    <row r="582" spans="1:36" ht="14.25" customHeight="1">
      <c r="A582" s="51"/>
      <c r="B582" s="51"/>
      <c r="C582" s="219"/>
      <c r="D582" s="53"/>
      <c r="E582" s="228"/>
      <c r="F582" s="228"/>
      <c r="G582" s="52"/>
      <c r="H582" s="52"/>
      <c r="I582" s="52"/>
      <c r="J582" s="52"/>
      <c r="K582" s="52"/>
      <c r="L582" s="60"/>
      <c r="M582" s="60"/>
      <c r="N582" s="55" t="s">
        <v>446</v>
      </c>
      <c r="O582" s="55"/>
      <c r="P582" s="55"/>
      <c r="Q582" s="55"/>
      <c r="R582" s="55"/>
      <c r="S582" s="55"/>
      <c r="T582" s="193" t="str">
        <f>_xlfn.IFNA(VLOOKUP(N582,Code2Loc,2,FALSE)
&amp; IF( OR( ISNA(O582), LEN(O582)=0), "",  "-" &amp; VLOOKUP(O582,Code2Loc,2,FALSE))
&amp; IF( OR( ISNA(P582), LEN(P582)=0), "",  "-" &amp; VLOOKUP(P582,Code2Loc,2,FALSE))
&amp; IF( OR( ISNA(Q582), LEN(Q582)=0), "",  "-" &amp; VLOOKUP(Q582,Code2Loc,2,FALSE))
&amp; IF( OR( ISNA(R582), LEN(R582)=0), "",  "-" &amp; VLOOKUP(R582,Code2Loc,2,FALSE))
&amp; IF( OR( ISNA(S582), LEN(S582)=0), "",  "-" &amp; VLOOKUP(S582,Code2Loc,2,FALSE)),"")</f>
        <v/>
      </c>
      <c r="U582" s="56">
        <v>0.71875</v>
      </c>
      <c r="V582" s="57"/>
      <c r="W582" s="57"/>
      <c r="X582" s="57"/>
      <c r="Y582" s="57"/>
      <c r="Z582" s="58" t="str">
        <f>IF(ISBLANK($U582), "", _xlfn.IFNA($U582 + _xlfn.IFNA( VLOOKUP($N582 &amp; IF(ISBLANK($O582),"", "-" &amp; $O582) &amp; IF(ISBLANK($P582),"", "-" &amp; $P582) &amp; IF(ISBLANK($Q582),"", "-" &amp; $Q582) &amp; IF(ISBLANK($R582),"", "-" &amp; $R582) &amp; IF(ISBLANK($S582),"", "-" &amp; $S582),TravelTime,8,FALSE), VLOOKUP($S582 &amp; IF(ISBLANK($R582),"", "-" &amp; $R582) &amp; IF(ISBLANK($Q582),"", "-" &amp; $Q582) &amp; IF(ISBLANK($P582),"", "-" &amp; $P582) &amp; IF(ISBLANK($O582),"", "-" &amp; $O582) &amp; IF(ISBLANK($N582),"", "-" &amp; $N582),TravelTime,8,FALSE)) / 1440, ""))</f>
        <v/>
      </c>
      <c r="AA582" s="59"/>
      <c r="AB582" s="52" t="str">
        <f t="shared" si="55"/>
        <v>GA01U 2065</v>
      </c>
      <c r="AC582" s="59"/>
      <c r="AD582" s="196"/>
      <c r="AE582" s="59"/>
      <c r="AF582" s="59"/>
      <c r="AG582" s="59"/>
      <c r="AH582" s="59"/>
      <c r="AI582" s="59"/>
      <c r="AJ582" s="59"/>
    </row>
    <row r="583" spans="1:36" ht="14.25" customHeight="1">
      <c r="A583" s="51"/>
      <c r="B583" s="51"/>
      <c r="C583" s="219"/>
      <c r="D583" s="53"/>
      <c r="E583" s="228"/>
      <c r="F583" s="228"/>
      <c r="G583" s="52"/>
      <c r="H583" s="52"/>
      <c r="I583" s="52"/>
      <c r="J583" s="52"/>
      <c r="K583" s="52"/>
      <c r="L583" s="60"/>
      <c r="M583" s="60"/>
      <c r="N583" s="55" t="s">
        <v>708</v>
      </c>
      <c r="O583" s="55" t="s">
        <v>702</v>
      </c>
      <c r="P583" s="55"/>
      <c r="Q583" s="55"/>
      <c r="R583" s="55"/>
      <c r="S583" s="55"/>
      <c r="T583" s="193" t="str">
        <f>_xlfn.IFNA(VLOOKUP(N583,Code2Loc,2,FALSE)
&amp; IF( OR( ISNA(O583), LEN(O583)=0), "",  "-" &amp; VLOOKUP(O583,Code2Loc,2,FALSE))
&amp; IF( OR( ISNA(P583), LEN(P583)=0), "",  "-" &amp; VLOOKUP(P583,Code2Loc,2,FALSE))
&amp; IF( OR( ISNA(Q583), LEN(Q583)=0), "",  "-" &amp; VLOOKUP(Q583,Code2Loc,2,FALSE))
&amp; IF( OR( ISNA(R583), LEN(R583)=0), "",  "-" &amp; VLOOKUP(R583,Code2Loc,2,FALSE))
&amp; IF( OR( ISNA(S583), LEN(S583)=0), "",  "-" &amp; VLOOKUP(S583,Code2Loc,2,FALSE)),"")</f>
        <v/>
      </c>
      <c r="U583" s="56">
        <v>0.78125</v>
      </c>
      <c r="V583" s="57"/>
      <c r="W583" s="57"/>
      <c r="X583" s="57"/>
      <c r="Y583" s="57"/>
      <c r="Z583" s="58" t="str">
        <f>IF(ISBLANK($U583), "", _xlfn.IFNA($U583 + _xlfn.IFNA( VLOOKUP($N583 &amp; IF(ISBLANK($O583),"", "-" &amp; $O583) &amp; IF(ISBLANK($P583),"", "-" &amp; $P583) &amp; IF(ISBLANK($Q583),"", "-" &amp; $Q583) &amp; IF(ISBLANK($R583),"", "-" &amp; $R583) &amp; IF(ISBLANK($S583),"", "-" &amp; $S583),TravelTime,8,FALSE), VLOOKUP($S583 &amp; IF(ISBLANK($R583),"", "-" &amp; $R583) &amp; IF(ISBLANK($Q583),"", "-" &amp; $Q583) &amp; IF(ISBLANK($P583),"", "-" &amp; $P583) &amp; IF(ISBLANK($O583),"", "-" &amp; $O583) &amp; IF(ISBLANK($N583),"", "-" &amp; $N583),TravelTime,8,FALSE)) / 1440, ""))</f>
        <v/>
      </c>
      <c r="AA583" s="59"/>
      <c r="AB583" s="52" t="str">
        <f t="shared" si="55"/>
        <v>GA01U 2065</v>
      </c>
      <c r="AC583" s="59"/>
      <c r="AD583" s="196"/>
      <c r="AE583" s="59"/>
      <c r="AF583" s="59"/>
      <c r="AG583" s="59"/>
      <c r="AH583" s="59"/>
      <c r="AI583" s="59"/>
      <c r="AJ583" s="59"/>
    </row>
    <row r="584" spans="1:36" ht="14.25" customHeight="1">
      <c r="A584" s="51"/>
      <c r="B584" s="51" t="s">
        <v>125</v>
      </c>
      <c r="C584" s="219"/>
      <c r="D584" s="53"/>
      <c r="E584" s="228"/>
      <c r="F584" s="228"/>
      <c r="G584" s="52"/>
      <c r="H584" s="52"/>
      <c r="I584" s="52"/>
      <c r="J584" s="52" t="str">
        <f>IF(ISBLANK(B584),"",VLOOKUP(B584,Permits!$F$2:$O$127,10,FALSE))</f>
        <v>GA01U 3565</v>
      </c>
      <c r="K584" s="52"/>
      <c r="L584" s="60"/>
      <c r="M584" s="60"/>
      <c r="N584" s="55" t="s">
        <v>628</v>
      </c>
      <c r="O584" s="55"/>
      <c r="P584" s="55"/>
      <c r="Q584" s="55"/>
      <c r="R584" s="55"/>
      <c r="S584" s="55" t="s">
        <v>513</v>
      </c>
      <c r="T584" s="193" t="str">
        <f>_xlfn.IFNA(VLOOKUP(N584,Code2Loc,2,FALSE)
&amp; IF( OR( ISNA(O584), LEN(O584)=0), "",  "-" &amp; VLOOKUP(O584,Code2Loc,2,FALSE))
&amp; IF( OR( ISNA(P584), LEN(P584)=0), "",  "-" &amp; VLOOKUP(P584,Code2Loc,2,FALSE))
&amp; IF( OR( ISNA(Q584), LEN(Q584)=0), "",  "-" &amp; VLOOKUP(Q584,Code2Loc,2,FALSE))
&amp; IF( OR( ISNA(R584), LEN(R584)=0), "",  "-" &amp; VLOOKUP(R584,Code2Loc,2,FALSE))
&amp; IF( OR( ISNA(S584), LEN(S584)=0), "",  "-" &amp; VLOOKUP(S584,Code2Loc,2,FALSE)),"")</f>
        <v/>
      </c>
      <c r="U584" s="56">
        <v>0.2638888888888889</v>
      </c>
      <c r="V584" s="57"/>
      <c r="W584" s="57"/>
      <c r="X584" s="57"/>
      <c r="Y584" s="57"/>
      <c r="Z584" s="58" t="str">
        <f>IF(ISBLANK($U584), "", _xlfn.IFNA($U584 + _xlfn.IFNA( VLOOKUP($N584 &amp; IF(ISBLANK($O584),"", "-" &amp; $O584) &amp; IF(ISBLANK($P584),"", "-" &amp; $P584) &amp; IF(ISBLANK($Q584),"", "-" &amp; $Q584) &amp; IF(ISBLANK($R584),"", "-" &amp; $R584) &amp; IF(ISBLANK($S584),"", "-" &amp; $S584),TravelTime,8,FALSE), VLOOKUP($S584 &amp; IF(ISBLANK($R584),"", "-" &amp; $R584) &amp; IF(ISBLANK($Q584),"", "-" &amp; $Q584) &amp; IF(ISBLANK($P584),"", "-" &amp; $P584) &amp; IF(ISBLANK($O584),"", "-" &amp; $O584) &amp; IF(ISBLANK($N584),"", "-" &amp; $N584),TravelTime,8,FALSE)) / 1440, ""))</f>
        <v/>
      </c>
      <c r="AA584" s="59"/>
      <c r="AB584" s="52" t="str">
        <f>IF(AND(LEN(J584)&lt;&gt;0,LEN(B584)&lt;&gt;0),J584,#REF!)</f>
        <v>GA01U 3565</v>
      </c>
      <c r="AC584" s="59"/>
      <c r="AD584" s="196"/>
      <c r="AE584" s="59"/>
      <c r="AF584" s="59"/>
      <c r="AG584" s="59"/>
      <c r="AH584" s="59"/>
      <c r="AI584" s="59"/>
      <c r="AJ584" s="59"/>
    </row>
    <row r="585" spans="1:36" ht="14.25" customHeight="1">
      <c r="A585" s="51"/>
      <c r="B585" s="51"/>
      <c r="C585" s="219"/>
      <c r="D585" s="53"/>
      <c r="E585" s="228"/>
      <c r="F585" s="228"/>
      <c r="G585" s="52"/>
      <c r="H585" s="52"/>
      <c r="I585" s="52"/>
      <c r="J585" s="52"/>
      <c r="K585" s="52"/>
      <c r="L585" s="60"/>
      <c r="M585" s="60"/>
      <c r="N585" s="55" t="s">
        <v>513</v>
      </c>
      <c r="O585" s="55"/>
      <c r="P585" s="55"/>
      <c r="Q585" s="55"/>
      <c r="R585" s="55"/>
      <c r="S585" s="55" t="s">
        <v>628</v>
      </c>
      <c r="T585" s="193" t="str">
        <f>_xlfn.IFNA(VLOOKUP(N585,Code2Loc,2,FALSE)
&amp; IF( OR( ISNA(O585), LEN(O585)=0), "",  "-" &amp; VLOOKUP(O585,Code2Loc,2,FALSE))
&amp; IF( OR( ISNA(P585), LEN(P585)=0), "",  "-" &amp; VLOOKUP(P585,Code2Loc,2,FALSE))
&amp; IF( OR( ISNA(Q585), LEN(Q585)=0), "",  "-" &amp; VLOOKUP(Q585,Code2Loc,2,FALSE))
&amp; IF( OR( ISNA(R585), LEN(R585)=0), "",  "-" &amp; VLOOKUP(R585,Code2Loc,2,FALSE))
&amp; IF( OR( ISNA(S585), LEN(S585)=0), "",  "-" &amp; VLOOKUP(S585,Code2Loc,2,FALSE)),"")</f>
        <v/>
      </c>
      <c r="U585" s="56">
        <v>0.37152777777777779</v>
      </c>
      <c r="V585" s="57"/>
      <c r="W585" s="57"/>
      <c r="X585" s="57"/>
      <c r="Y585" s="57"/>
      <c r="Z585" s="58" t="str">
        <f>IF(ISBLANK($U585), "", _xlfn.IFNA($U585 + _xlfn.IFNA( VLOOKUP($N585 &amp; IF(ISBLANK($O585),"", "-" &amp; $O585) &amp; IF(ISBLANK($P585),"", "-" &amp; $P585) &amp; IF(ISBLANK($Q585),"", "-" &amp; $Q585) &amp; IF(ISBLANK($R585),"", "-" &amp; $R585) &amp; IF(ISBLANK($S585),"", "-" &amp; $S585),TravelTime,8,FALSE), VLOOKUP($S585 &amp; IF(ISBLANK($R585),"", "-" &amp; $R585) &amp; IF(ISBLANK($Q585),"", "-" &amp; $Q585) &amp; IF(ISBLANK($P585),"", "-" &amp; $P585) &amp; IF(ISBLANK($O585),"", "-" &amp; $O585) &amp; IF(ISBLANK($N585),"", "-" &amp; $N585),TravelTime,8,FALSE)) / 1440, ""))</f>
        <v/>
      </c>
      <c r="AA585" s="59"/>
      <c r="AB585" s="52" t="str">
        <f t="shared" ref="AB585:AB587" si="56">IF(AND(LEN(J585)&lt;&gt;0,LEN(B585)&lt;&gt;0),J585,AB584)</f>
        <v>GA01U 3565</v>
      </c>
      <c r="AC585" s="59"/>
      <c r="AD585" s="196"/>
      <c r="AE585" s="59"/>
      <c r="AF585" s="59"/>
      <c r="AG585" s="59"/>
      <c r="AH585" s="59"/>
      <c r="AI585" s="59"/>
      <c r="AJ585" s="59"/>
    </row>
    <row r="586" spans="1:36" ht="14.25" customHeight="1">
      <c r="A586" s="51"/>
      <c r="B586" s="51"/>
      <c r="C586" s="219"/>
      <c r="D586" s="53"/>
      <c r="E586" s="228"/>
      <c r="F586" s="228"/>
      <c r="G586" s="52"/>
      <c r="H586" s="52"/>
      <c r="I586" s="52"/>
      <c r="J586" s="52"/>
      <c r="K586" s="52"/>
      <c r="L586" s="60"/>
      <c r="M586" s="60"/>
      <c r="N586" s="55" t="s">
        <v>628</v>
      </c>
      <c r="O586" s="55"/>
      <c r="P586" s="55"/>
      <c r="Q586" s="55"/>
      <c r="R586" s="55"/>
      <c r="S586" s="55" t="s">
        <v>513</v>
      </c>
      <c r="T586" s="193" t="str">
        <f>_xlfn.IFNA(VLOOKUP(N586,Code2Loc,2,FALSE)
&amp; IF( OR( ISNA(O586), LEN(O586)=0), "",  "-" &amp; VLOOKUP(O586,Code2Loc,2,FALSE))
&amp; IF( OR( ISNA(P586), LEN(P586)=0), "",  "-" &amp; VLOOKUP(P586,Code2Loc,2,FALSE))
&amp; IF( OR( ISNA(Q586), LEN(Q586)=0), "",  "-" &amp; VLOOKUP(Q586,Code2Loc,2,FALSE))
&amp; IF( OR( ISNA(R586), LEN(R586)=0), "",  "-" &amp; VLOOKUP(R586,Code2Loc,2,FALSE))
&amp; IF( OR( ISNA(S586), LEN(S586)=0), "",  "-" &amp; VLOOKUP(S586,Code2Loc,2,FALSE)),"")</f>
        <v/>
      </c>
      <c r="U586" s="56">
        <v>0.54166666666666663</v>
      </c>
      <c r="V586" s="57"/>
      <c r="W586" s="57"/>
      <c r="X586" s="57"/>
      <c r="Y586" s="57"/>
      <c r="Z586" s="58" t="str">
        <f>IF(ISBLANK($U586), "", _xlfn.IFNA($U586 + _xlfn.IFNA( VLOOKUP($N586 &amp; IF(ISBLANK($O586),"", "-" &amp; $O586) &amp; IF(ISBLANK($P586),"", "-" &amp; $P586) &amp; IF(ISBLANK($Q586),"", "-" &amp; $Q586) &amp; IF(ISBLANK($R586),"", "-" &amp; $R586) &amp; IF(ISBLANK($S586),"", "-" &amp; $S586),TravelTime,8,FALSE), VLOOKUP($S586 &amp; IF(ISBLANK($R586),"", "-" &amp; $R586) &amp; IF(ISBLANK($Q586),"", "-" &amp; $Q586) &amp; IF(ISBLANK($P586),"", "-" &amp; $P586) &amp; IF(ISBLANK($O586),"", "-" &amp; $O586) &amp; IF(ISBLANK($N586),"", "-" &amp; $N586),TravelTime,8,FALSE)) / 1440, ""))</f>
        <v/>
      </c>
      <c r="AA586" s="59"/>
      <c r="AB586" s="52" t="str">
        <f t="shared" si="56"/>
        <v>GA01U 3565</v>
      </c>
      <c r="AC586" s="59"/>
      <c r="AD586" s="196"/>
      <c r="AE586" s="59"/>
      <c r="AF586" s="59"/>
      <c r="AG586" s="59"/>
      <c r="AH586" s="59"/>
      <c r="AI586" s="59"/>
      <c r="AJ586" s="59"/>
    </row>
    <row r="587" spans="1:36" ht="14.25" customHeight="1">
      <c r="A587" s="51"/>
      <c r="B587" s="51"/>
      <c r="C587" s="219"/>
      <c r="D587" s="53"/>
      <c r="E587" s="228"/>
      <c r="F587" s="228"/>
      <c r="G587" s="52"/>
      <c r="H587" s="52"/>
      <c r="I587" s="52"/>
      <c r="J587" s="52"/>
      <c r="K587" s="52"/>
      <c r="L587" s="60"/>
      <c r="M587" s="60"/>
      <c r="N587" s="55" t="s">
        <v>513</v>
      </c>
      <c r="O587" s="55"/>
      <c r="P587" s="55"/>
      <c r="Q587" s="55"/>
      <c r="R587" s="55"/>
      <c r="S587" s="55" t="s">
        <v>628</v>
      </c>
      <c r="T587" s="193" t="str">
        <f>_xlfn.IFNA(VLOOKUP(N587,Code2Loc,2,FALSE)
&amp; IF( OR( ISNA(O587), LEN(O587)=0), "",  "-" &amp; VLOOKUP(O587,Code2Loc,2,FALSE))
&amp; IF( OR( ISNA(P587), LEN(P587)=0), "",  "-" &amp; VLOOKUP(P587,Code2Loc,2,FALSE))
&amp; IF( OR( ISNA(Q587), LEN(Q587)=0), "",  "-" &amp; VLOOKUP(Q587,Code2Loc,2,FALSE))
&amp; IF( OR( ISNA(R587), LEN(R587)=0), "",  "-" &amp; VLOOKUP(R587,Code2Loc,2,FALSE))
&amp; IF( OR( ISNA(S587), LEN(S587)=0), "",  "-" &amp; VLOOKUP(S587,Code2Loc,2,FALSE)),"")</f>
        <v/>
      </c>
      <c r="U587" s="56">
        <v>0.67361111111111116</v>
      </c>
      <c r="V587" s="57"/>
      <c r="W587" s="57"/>
      <c r="X587" s="57"/>
      <c r="Y587" s="57"/>
      <c r="Z587" s="58" t="str">
        <f>IF(ISBLANK($U587), "", _xlfn.IFNA($U587 + _xlfn.IFNA( VLOOKUP($N587 &amp; IF(ISBLANK($O587),"", "-" &amp; $O587) &amp; IF(ISBLANK($P587),"", "-" &amp; $P587) &amp; IF(ISBLANK($Q587),"", "-" &amp; $Q587) &amp; IF(ISBLANK($R587),"", "-" &amp; $R587) &amp; IF(ISBLANK($S587),"", "-" &amp; $S587),TravelTime,8,FALSE), VLOOKUP($S587 &amp; IF(ISBLANK($R587),"", "-" &amp; $R587) &amp; IF(ISBLANK($Q587),"", "-" &amp; $Q587) &amp; IF(ISBLANK($P587),"", "-" &amp; $P587) &amp; IF(ISBLANK($O587),"", "-" &amp; $O587) &amp; IF(ISBLANK($N587),"", "-" &amp; $N587),TravelTime,8,FALSE)) / 1440, ""))</f>
        <v/>
      </c>
      <c r="AA587" s="59"/>
      <c r="AB587" s="52" t="str">
        <f t="shared" si="56"/>
        <v>GA01U 3565</v>
      </c>
      <c r="AC587" s="59"/>
      <c r="AD587" s="196"/>
      <c r="AE587" s="59"/>
      <c r="AF587" s="59"/>
      <c r="AG587" s="59"/>
      <c r="AH587" s="59"/>
      <c r="AI587" s="59"/>
      <c r="AJ587" s="59"/>
    </row>
    <row r="588" spans="1:36" ht="14.25" customHeight="1">
      <c r="A588" s="51"/>
      <c r="B588" s="51" t="s">
        <v>128</v>
      </c>
      <c r="C588" s="219"/>
      <c r="D588" s="53"/>
      <c r="E588" s="228"/>
      <c r="F588" s="228"/>
      <c r="G588" s="52"/>
      <c r="H588" s="52"/>
      <c r="I588" s="52"/>
      <c r="J588" s="52" t="str">
        <f>IF(ISBLANK(B588),"",VLOOKUP(B588,Permits!$F$2:$O$127,10,FALSE))</f>
        <v>GA04T 7516</v>
      </c>
      <c r="K588" s="52"/>
      <c r="L588" s="60"/>
      <c r="M588" s="60"/>
      <c r="N588" s="55"/>
      <c r="O588" s="55"/>
      <c r="P588" s="55"/>
      <c r="Q588" s="55"/>
      <c r="R588" s="55"/>
      <c r="S588" s="55"/>
      <c r="T588" s="193" t="str">
        <f>_xlfn.IFNA(VLOOKUP(N588,Code2Loc,2,FALSE)
&amp; IF( OR( ISNA(O588), LEN(O588)=0), "",  "-" &amp; VLOOKUP(O588,Code2Loc,2,FALSE))
&amp; IF( OR( ISNA(P588), LEN(P588)=0), "",  "-" &amp; VLOOKUP(P588,Code2Loc,2,FALSE))
&amp; IF( OR( ISNA(Q588), LEN(Q588)=0), "",  "-" &amp; VLOOKUP(Q588,Code2Loc,2,FALSE))
&amp; IF( OR( ISNA(R588), LEN(R588)=0), "",  "-" &amp; VLOOKUP(R588,Code2Loc,2,FALSE))
&amp; IF( OR( ISNA(S588), LEN(S588)=0), "",  "-" &amp; VLOOKUP(S588,Code2Loc,2,FALSE)),"")</f>
        <v/>
      </c>
      <c r="U588" s="56"/>
      <c r="V588" s="57"/>
      <c r="W588" s="57"/>
      <c r="X588" s="57"/>
      <c r="Y588" s="57"/>
      <c r="Z588" s="58" t="str">
        <f>IF(ISBLANK($U588), "", _xlfn.IFNA($U588 + _xlfn.IFNA( VLOOKUP($N588 &amp; IF(ISBLANK($O588),"", "-" &amp; $O588) &amp; IF(ISBLANK($P588),"", "-" &amp; $P588) &amp; IF(ISBLANK($Q588),"", "-" &amp; $Q588) &amp; IF(ISBLANK($R588),"", "-" &amp; $R588) &amp; IF(ISBLANK($S588),"", "-" &amp; $S588),TravelTime,8,FALSE), VLOOKUP($S588 &amp; IF(ISBLANK($R588),"", "-" &amp; $R588) &amp; IF(ISBLANK($Q588),"", "-" &amp; $Q588) &amp; IF(ISBLANK($P588),"", "-" &amp; $P588) &amp; IF(ISBLANK($O588),"", "-" &amp; $O588) &amp; IF(ISBLANK($N588),"", "-" &amp; $N588),TravelTime,8,FALSE)) / 1440, ""))</f>
        <v/>
      </c>
      <c r="AA588" s="59"/>
      <c r="AB588" s="52" t="str">
        <f>IF(AND(LEN(J588)&lt;&gt;0,LEN(B588)&lt;&gt;0),J588,#REF!)</f>
        <v>GA04T 7516</v>
      </c>
      <c r="AC588" s="59"/>
      <c r="AD588" s="196"/>
      <c r="AE588" s="59"/>
      <c r="AF588" s="59"/>
      <c r="AG588" s="59"/>
      <c r="AH588" s="59"/>
      <c r="AI588" s="59"/>
      <c r="AJ588" s="59"/>
    </row>
    <row r="589" spans="1:36" ht="14.25" customHeight="1">
      <c r="A589" s="51"/>
      <c r="B589" s="51"/>
      <c r="C589" s="219"/>
      <c r="D589" s="53"/>
      <c r="E589" s="228"/>
      <c r="F589" s="228"/>
      <c r="G589" s="52"/>
      <c r="H589" s="52"/>
      <c r="I589" s="52"/>
      <c r="J589" s="52"/>
      <c r="K589" s="52"/>
      <c r="L589" s="60"/>
      <c r="M589" s="60"/>
      <c r="N589" s="55"/>
      <c r="O589" s="55"/>
      <c r="P589" s="55"/>
      <c r="Q589" s="55"/>
      <c r="R589" s="55"/>
      <c r="S589" s="55"/>
      <c r="T589" s="193" t="str">
        <f>_xlfn.IFNA(VLOOKUP(N589,Code2Loc,2,FALSE)
&amp; IF( OR( ISNA(O589), LEN(O589)=0), "",  "-" &amp; VLOOKUP(O589,Code2Loc,2,FALSE))
&amp; IF( OR( ISNA(P589), LEN(P589)=0), "",  "-" &amp; VLOOKUP(P589,Code2Loc,2,FALSE))
&amp; IF( OR( ISNA(Q589), LEN(Q589)=0), "",  "-" &amp; VLOOKUP(Q589,Code2Loc,2,FALSE))
&amp; IF( OR( ISNA(R589), LEN(R589)=0), "",  "-" &amp; VLOOKUP(R589,Code2Loc,2,FALSE))
&amp; IF( OR( ISNA(S589), LEN(S589)=0), "",  "-" &amp; VLOOKUP(S589,Code2Loc,2,FALSE)),"")</f>
        <v/>
      </c>
      <c r="U589" s="56"/>
      <c r="V589" s="57"/>
      <c r="W589" s="57"/>
      <c r="X589" s="57"/>
      <c r="Y589" s="57"/>
      <c r="Z589" s="58" t="str">
        <f>IF(ISBLANK($U589), "", _xlfn.IFNA($U589 + _xlfn.IFNA( VLOOKUP($N589 &amp; IF(ISBLANK($O589),"", "-" &amp; $O589) &amp; IF(ISBLANK($P589),"", "-" &amp; $P589) &amp; IF(ISBLANK($Q589),"", "-" &amp; $Q589) &amp; IF(ISBLANK($R589),"", "-" &amp; $R589) &amp; IF(ISBLANK($S589),"", "-" &amp; $S589),TravelTime,8,FALSE), VLOOKUP($S589 &amp; IF(ISBLANK($R589),"", "-" &amp; $R589) &amp; IF(ISBLANK($Q589),"", "-" &amp; $Q589) &amp; IF(ISBLANK($P589),"", "-" &amp; $P589) &amp; IF(ISBLANK($O589),"", "-" &amp; $O589) &amp; IF(ISBLANK($N589),"", "-" &amp; $N589),TravelTime,8,FALSE)) / 1440, ""))</f>
        <v/>
      </c>
      <c r="AA589" s="59"/>
      <c r="AB589" s="52"/>
      <c r="AC589" s="59"/>
      <c r="AD589" s="196"/>
      <c r="AE589" s="59"/>
      <c r="AF589" s="59"/>
      <c r="AG589" s="59"/>
      <c r="AH589" s="59"/>
      <c r="AI589" s="59"/>
      <c r="AJ589" s="59"/>
    </row>
    <row r="590" spans="1:36" ht="14.25" customHeight="1">
      <c r="A590" s="51"/>
      <c r="B590" s="51"/>
      <c r="C590" s="219"/>
      <c r="D590" s="53"/>
      <c r="E590" s="228"/>
      <c r="F590" s="228"/>
      <c r="G590" s="52"/>
      <c r="H590" s="52"/>
      <c r="I590" s="52"/>
      <c r="J590" s="52"/>
      <c r="K590" s="52"/>
      <c r="L590" s="60"/>
      <c r="M590" s="60"/>
      <c r="N590" s="55"/>
      <c r="O590" s="55"/>
      <c r="P590" s="55"/>
      <c r="Q590" s="55"/>
      <c r="R590" s="55"/>
      <c r="S590" s="55"/>
      <c r="T590" s="193" t="str">
        <f>_xlfn.IFNA(VLOOKUP(N590,Code2Loc,2,FALSE)
&amp; IF( OR( ISNA(O590), LEN(O590)=0), "",  "-" &amp; VLOOKUP(O590,Code2Loc,2,FALSE))
&amp; IF( OR( ISNA(P590), LEN(P590)=0), "",  "-" &amp; VLOOKUP(P590,Code2Loc,2,FALSE))
&amp; IF( OR( ISNA(Q590), LEN(Q590)=0), "",  "-" &amp; VLOOKUP(Q590,Code2Loc,2,FALSE))
&amp; IF( OR( ISNA(R590), LEN(R590)=0), "",  "-" &amp; VLOOKUP(R590,Code2Loc,2,FALSE))
&amp; IF( OR( ISNA(S590), LEN(S590)=0), "",  "-" &amp; VLOOKUP(S590,Code2Loc,2,FALSE)),"")</f>
        <v/>
      </c>
      <c r="U590" s="56"/>
      <c r="V590" s="57"/>
      <c r="W590" s="57"/>
      <c r="X590" s="57"/>
      <c r="Y590" s="57"/>
      <c r="Z590" s="58" t="str">
        <f>IF(ISBLANK($U590), "", _xlfn.IFNA($U590 + _xlfn.IFNA( VLOOKUP($N590 &amp; IF(ISBLANK($O590),"", "-" &amp; $O590) &amp; IF(ISBLANK($P590),"", "-" &amp; $P590) &amp; IF(ISBLANK($Q590),"", "-" &amp; $Q590) &amp; IF(ISBLANK($R590),"", "-" &amp; $R590) &amp; IF(ISBLANK($S590),"", "-" &amp; $S590),TravelTime,8,FALSE), VLOOKUP($S590 &amp; IF(ISBLANK($R590),"", "-" &amp; $R590) &amp; IF(ISBLANK($Q590),"", "-" &amp; $Q590) &amp; IF(ISBLANK($P590),"", "-" &amp; $P590) &amp; IF(ISBLANK($O590),"", "-" &amp; $O590) &amp; IF(ISBLANK($N590),"", "-" &amp; $N590),TravelTime,8,FALSE)) / 1440, ""))</f>
        <v/>
      </c>
      <c r="AA590" s="59"/>
      <c r="AB590" s="52"/>
      <c r="AC590" s="59"/>
      <c r="AD590" s="196"/>
      <c r="AE590" s="59"/>
      <c r="AF590" s="59"/>
      <c r="AG590" s="59"/>
      <c r="AH590" s="59"/>
      <c r="AI590" s="59"/>
      <c r="AJ590" s="59"/>
    </row>
    <row r="591" spans="1:36" ht="14.25" customHeight="1">
      <c r="A591" s="51"/>
      <c r="B591" s="51"/>
      <c r="C591" s="219"/>
      <c r="D591" s="53"/>
      <c r="E591" s="228"/>
      <c r="F591" s="228"/>
      <c r="G591" s="52"/>
      <c r="H591" s="52"/>
      <c r="I591" s="52"/>
      <c r="J591" s="52"/>
      <c r="K591" s="52"/>
      <c r="L591" s="60"/>
      <c r="M591" s="60"/>
      <c r="N591" s="55"/>
      <c r="O591" s="55"/>
      <c r="P591" s="55"/>
      <c r="Q591" s="55"/>
      <c r="R591" s="55"/>
      <c r="S591" s="55"/>
      <c r="T591" s="193" t="str">
        <f>_xlfn.IFNA(VLOOKUP(N591,Code2Loc,2,FALSE)
&amp; IF( OR( ISNA(O591), LEN(O591)=0), "",  "-" &amp; VLOOKUP(O591,Code2Loc,2,FALSE))
&amp; IF( OR( ISNA(P591), LEN(P591)=0), "",  "-" &amp; VLOOKUP(P591,Code2Loc,2,FALSE))
&amp; IF( OR( ISNA(Q591), LEN(Q591)=0), "",  "-" &amp; VLOOKUP(Q591,Code2Loc,2,FALSE))
&amp; IF( OR( ISNA(R591), LEN(R591)=0), "",  "-" &amp; VLOOKUP(R591,Code2Loc,2,FALSE))
&amp; IF( OR( ISNA(S591), LEN(S591)=0), "",  "-" &amp; VLOOKUP(S591,Code2Loc,2,FALSE)),"")</f>
        <v/>
      </c>
      <c r="U591" s="56"/>
      <c r="V591" s="57"/>
      <c r="W591" s="57"/>
      <c r="X591" s="57"/>
      <c r="Y591" s="57"/>
      <c r="Z591" s="58" t="str">
        <f>IF(ISBLANK($U591), "", _xlfn.IFNA($U591 + _xlfn.IFNA( VLOOKUP($N591 &amp; IF(ISBLANK($O591),"", "-" &amp; $O591) &amp; IF(ISBLANK($P591),"", "-" &amp; $P591) &amp; IF(ISBLANK($Q591),"", "-" &amp; $Q591) &amp; IF(ISBLANK($R591),"", "-" &amp; $R591) &amp; IF(ISBLANK($S591),"", "-" &amp; $S591),TravelTime,8,FALSE), VLOOKUP($S591 &amp; IF(ISBLANK($R591),"", "-" &amp; $R591) &amp; IF(ISBLANK($Q591),"", "-" &amp; $Q591) &amp; IF(ISBLANK($P591),"", "-" &amp; $P591) &amp; IF(ISBLANK($O591),"", "-" &amp; $O591) &amp; IF(ISBLANK($N591),"", "-" &amp; $N591),TravelTime,8,FALSE)) / 1440, ""))</f>
        <v/>
      </c>
      <c r="AA591" s="59"/>
      <c r="AB591" s="52"/>
      <c r="AC591" s="59"/>
      <c r="AD591" s="196"/>
      <c r="AE591" s="59"/>
      <c r="AF591" s="59"/>
      <c r="AG591" s="59"/>
      <c r="AH591" s="59"/>
      <c r="AI591" s="59"/>
      <c r="AJ591" s="59"/>
    </row>
    <row r="592" spans="1:36" ht="14.25" customHeight="1">
      <c r="A592" s="51"/>
      <c r="B592" s="51"/>
      <c r="C592" s="219"/>
      <c r="D592" s="53"/>
      <c r="E592" s="228"/>
      <c r="F592" s="228"/>
      <c r="G592" s="52"/>
      <c r="H592" s="52"/>
      <c r="I592" s="52"/>
      <c r="J592" s="52"/>
      <c r="K592" s="52"/>
      <c r="L592" s="60"/>
      <c r="M592" s="60"/>
      <c r="N592" s="55"/>
      <c r="O592" s="55"/>
      <c r="P592" s="55"/>
      <c r="Q592" s="55"/>
      <c r="R592" s="55"/>
      <c r="S592" s="55"/>
      <c r="T592" s="193" t="str">
        <f>_xlfn.IFNA(VLOOKUP(N592,Code2Loc,2,FALSE)
&amp; IF( OR( ISNA(O592), LEN(O592)=0), "",  "-" &amp; VLOOKUP(O592,Code2Loc,2,FALSE))
&amp; IF( OR( ISNA(P592), LEN(P592)=0), "",  "-" &amp; VLOOKUP(P592,Code2Loc,2,FALSE))
&amp; IF( OR( ISNA(Q592), LEN(Q592)=0), "",  "-" &amp; VLOOKUP(Q592,Code2Loc,2,FALSE))
&amp; IF( OR( ISNA(R592), LEN(R592)=0), "",  "-" &amp; VLOOKUP(R592,Code2Loc,2,FALSE))
&amp; IF( OR( ISNA(S592), LEN(S592)=0), "",  "-" &amp; VLOOKUP(S592,Code2Loc,2,FALSE)),"")</f>
        <v/>
      </c>
      <c r="U592" s="56"/>
      <c r="V592" s="57"/>
      <c r="W592" s="57"/>
      <c r="X592" s="57"/>
      <c r="Y592" s="57"/>
      <c r="Z592" s="58" t="str">
        <f>IF(ISBLANK($U592), "", _xlfn.IFNA($U592 + _xlfn.IFNA( VLOOKUP($N592 &amp; IF(ISBLANK($O592),"", "-" &amp; $O592) &amp; IF(ISBLANK($P592),"", "-" &amp; $P592) &amp; IF(ISBLANK($Q592),"", "-" &amp; $Q592) &amp; IF(ISBLANK($R592),"", "-" &amp; $R592) &amp; IF(ISBLANK($S592),"", "-" &amp; $S592),TravelTime,8,FALSE), VLOOKUP($S592 &amp; IF(ISBLANK($R592),"", "-" &amp; $R592) &amp; IF(ISBLANK($Q592),"", "-" &amp; $Q592) &amp; IF(ISBLANK($P592),"", "-" &amp; $P592) &amp; IF(ISBLANK($O592),"", "-" &amp; $O592) &amp; IF(ISBLANK($N592),"", "-" &amp; $N592),TravelTime,8,FALSE)) / 1440, ""))</f>
        <v/>
      </c>
      <c r="AA592" s="59"/>
      <c r="AB592" s="52"/>
      <c r="AC592" s="59"/>
      <c r="AD592" s="196"/>
      <c r="AE592" s="59"/>
      <c r="AF592" s="59"/>
      <c r="AG592" s="59"/>
      <c r="AH592" s="59"/>
      <c r="AI592" s="59"/>
      <c r="AJ592" s="59"/>
    </row>
    <row r="593" spans="1:36" ht="14.25" customHeight="1">
      <c r="A593" s="51"/>
      <c r="B593" s="51" t="s">
        <v>138</v>
      </c>
      <c r="C593" s="219"/>
      <c r="D593" s="53"/>
      <c r="E593" s="228"/>
      <c r="F593" s="228"/>
      <c r="G593" s="52"/>
      <c r="H593" s="52"/>
      <c r="I593" s="52"/>
      <c r="J593" s="52" t="str">
        <f>IF(ISBLANK(B593),"",VLOOKUP(B593,Permits!$F$2:$O$127,10,FALSE))</f>
        <v>GA03N 8501</v>
      </c>
      <c r="K593" s="52"/>
      <c r="L593" s="60"/>
      <c r="M593" s="60"/>
      <c r="N593" s="55" t="s">
        <v>699</v>
      </c>
      <c r="O593" s="55"/>
      <c r="P593" s="55"/>
      <c r="Q593" s="55"/>
      <c r="R593" s="55"/>
      <c r="S593" s="55" t="s">
        <v>459</v>
      </c>
      <c r="T593" s="193" t="str">
        <f>_xlfn.IFNA(VLOOKUP(N593,Code2Loc,2,FALSE)
&amp; IF( OR( ISNA(O593), LEN(O593)=0), "",  "-" &amp; VLOOKUP(O593,Code2Loc,2,FALSE))
&amp; IF( OR( ISNA(P593), LEN(P593)=0), "",  "-" &amp; VLOOKUP(P593,Code2Loc,2,FALSE))
&amp; IF( OR( ISNA(Q593), LEN(Q593)=0), "",  "-" &amp; VLOOKUP(Q593,Code2Loc,2,FALSE))
&amp; IF( OR( ISNA(R593), LEN(R593)=0), "",  "-" &amp; VLOOKUP(R593,Code2Loc,2,FALSE))
&amp; IF( OR( ISNA(S593), LEN(S593)=0), "",  "-" &amp; VLOOKUP(S593,Code2Loc,2,FALSE)),"")</f>
        <v/>
      </c>
      <c r="U593" s="56">
        <v>0.32291666666666669</v>
      </c>
      <c r="V593" s="57"/>
      <c r="W593" s="57"/>
      <c r="X593" s="57"/>
      <c r="Y593" s="57"/>
      <c r="Z593" s="58" t="str">
        <f>IF(ISBLANK($U593), "", _xlfn.IFNA($U593 + _xlfn.IFNA( VLOOKUP($N593 &amp; IF(ISBLANK($O593),"", "-" &amp; $O593) &amp; IF(ISBLANK($P593),"", "-" &amp; $P593) &amp; IF(ISBLANK($Q593),"", "-" &amp; $Q593) &amp; IF(ISBLANK($R593),"", "-" &amp; $R593) &amp; IF(ISBLANK($S593),"", "-" &amp; $S593),TravelTime,8,FALSE), VLOOKUP($S593 &amp; IF(ISBLANK($R593),"", "-" &amp; $R593) &amp; IF(ISBLANK($Q593),"", "-" &amp; $Q593) &amp; IF(ISBLANK($P593),"", "-" &amp; $P593) &amp; IF(ISBLANK($O593),"", "-" &amp; $O593) &amp; IF(ISBLANK($N593),"", "-" &amp; $N593),TravelTime,8,FALSE)) / 1440, ""))</f>
        <v/>
      </c>
      <c r="AA593" s="59"/>
      <c r="AB593" s="52" t="str">
        <f>IF(AND(LEN(J593)&lt;&gt;0,LEN(B593)&lt;&gt;0),J593,#REF!)</f>
        <v>GA03N 8501</v>
      </c>
      <c r="AC593" s="59"/>
      <c r="AD593" s="196"/>
      <c r="AE593" s="59"/>
      <c r="AF593" s="59"/>
      <c r="AG593" s="59"/>
      <c r="AH593" s="59"/>
      <c r="AI593" s="59"/>
      <c r="AJ593" s="59"/>
    </row>
    <row r="594" spans="1:36" ht="15.75" customHeight="1">
      <c r="A594" s="51"/>
      <c r="B594" s="51"/>
      <c r="C594" s="219"/>
      <c r="D594" s="53"/>
      <c r="E594" s="228"/>
      <c r="F594" s="228"/>
      <c r="G594" s="52"/>
      <c r="H594" s="52"/>
      <c r="I594" s="52"/>
      <c r="J594" s="52"/>
      <c r="K594" s="52"/>
      <c r="L594" s="60"/>
      <c r="M594" s="60"/>
      <c r="N594" s="55" t="s">
        <v>459</v>
      </c>
      <c r="O594" s="55"/>
      <c r="P594" s="55"/>
      <c r="Q594" s="55"/>
      <c r="R594" s="55"/>
      <c r="S594" s="55" t="s">
        <v>699</v>
      </c>
      <c r="T594" s="193" t="str">
        <f>_xlfn.IFNA(VLOOKUP(N594,Code2Loc,2,FALSE)
&amp; IF( OR( ISNA(O594), LEN(O594)=0), "",  "-" &amp; VLOOKUP(O594,Code2Loc,2,FALSE))
&amp; IF( OR( ISNA(P594), LEN(P594)=0), "",  "-" &amp; VLOOKUP(P594,Code2Loc,2,FALSE))
&amp; IF( OR( ISNA(Q594), LEN(Q594)=0), "",  "-" &amp; VLOOKUP(Q594,Code2Loc,2,FALSE))
&amp; IF( OR( ISNA(R594), LEN(R594)=0), "",  "-" &amp; VLOOKUP(R594,Code2Loc,2,FALSE))
&amp; IF( OR( ISNA(S594), LEN(S594)=0), "",  "-" &amp; VLOOKUP(S594,Code2Loc,2,FALSE)),"")</f>
        <v/>
      </c>
      <c r="U594" s="56">
        <v>0.5</v>
      </c>
      <c r="V594" s="57"/>
      <c r="W594" s="57"/>
      <c r="X594" s="57"/>
      <c r="Y594" s="57"/>
      <c r="Z594" s="58" t="str">
        <f>IF(ISBLANK($U594), "", _xlfn.IFNA($U594 + _xlfn.IFNA( VLOOKUP($N594 &amp; IF(ISBLANK($O594),"", "-" &amp; $O594) &amp; IF(ISBLANK($P594),"", "-" &amp; $P594) &amp; IF(ISBLANK($Q594),"", "-" &amp; $Q594) &amp; IF(ISBLANK($R594),"", "-" &amp; $R594) &amp; IF(ISBLANK($S594),"", "-" &amp; $S594),TravelTime,8,FALSE), VLOOKUP($S594 &amp; IF(ISBLANK($R594),"", "-" &amp; $R594) &amp; IF(ISBLANK($Q594),"", "-" &amp; $Q594) &amp; IF(ISBLANK($P594),"", "-" &amp; $P594) &amp; IF(ISBLANK($O594),"", "-" &amp; $O594) &amp; IF(ISBLANK($N594),"", "-" &amp; $N594),TravelTime,8,FALSE)) / 1440, ""))</f>
        <v/>
      </c>
      <c r="AA594" s="59"/>
      <c r="AB594" s="52" t="str">
        <f t="shared" ref="AB594:AB596" si="57">IF(AND(LEN(J594)&lt;&gt;0,LEN(B594)&lt;&gt;0),J594,AB593)</f>
        <v>GA03N 8501</v>
      </c>
      <c r="AC594" s="59"/>
      <c r="AD594" s="196"/>
      <c r="AE594" s="59"/>
      <c r="AF594" s="59"/>
      <c r="AG594" s="59"/>
      <c r="AH594" s="59"/>
      <c r="AI594" s="59"/>
      <c r="AJ594" s="59"/>
    </row>
    <row r="595" spans="1:36" ht="14.25" customHeight="1">
      <c r="A595" s="51"/>
      <c r="B595" s="51"/>
      <c r="C595" s="219"/>
      <c r="D595" s="53"/>
      <c r="E595" s="228"/>
      <c r="F595" s="228"/>
      <c r="G595" s="52"/>
      <c r="H595" s="52"/>
      <c r="I595" s="52"/>
      <c r="J595" s="52"/>
      <c r="K595" s="52"/>
      <c r="L595" s="60"/>
      <c r="M595" s="60"/>
      <c r="N595" s="55" t="s">
        <v>699</v>
      </c>
      <c r="O595" s="55"/>
      <c r="P595" s="55"/>
      <c r="Q595" s="55"/>
      <c r="R595" s="55"/>
      <c r="S595" s="55" t="s">
        <v>459</v>
      </c>
      <c r="T595" s="193" t="str">
        <f>_xlfn.IFNA(VLOOKUP(N595,Code2Loc,2,FALSE)
&amp; IF( OR( ISNA(O595), LEN(O595)=0), "",  "-" &amp; VLOOKUP(O595,Code2Loc,2,FALSE))
&amp; IF( OR( ISNA(P595), LEN(P595)=0), "",  "-" &amp; VLOOKUP(P595,Code2Loc,2,FALSE))
&amp; IF( OR( ISNA(Q595), LEN(Q595)=0), "",  "-" &amp; VLOOKUP(Q595,Code2Loc,2,FALSE))
&amp; IF( OR( ISNA(R595), LEN(R595)=0), "",  "-" &amp; VLOOKUP(R595,Code2Loc,2,FALSE))
&amp; IF( OR( ISNA(S595), LEN(S595)=0), "",  "-" &amp; VLOOKUP(S595,Code2Loc,2,FALSE)),"")</f>
        <v/>
      </c>
      <c r="U595" s="56">
        <v>0.61458333333333337</v>
      </c>
      <c r="V595" s="57"/>
      <c r="W595" s="57"/>
      <c r="X595" s="57"/>
      <c r="Y595" s="57"/>
      <c r="Z595" s="58" t="str">
        <f>IF(ISBLANK($U595), "", _xlfn.IFNA($U595 + _xlfn.IFNA( VLOOKUP($N595 &amp; IF(ISBLANK($O595),"", "-" &amp; $O595) &amp; IF(ISBLANK($P595),"", "-" &amp; $P595) &amp; IF(ISBLANK($Q595),"", "-" &amp; $Q595) &amp; IF(ISBLANK($R595),"", "-" &amp; $R595) &amp; IF(ISBLANK($S595),"", "-" &amp; $S595),TravelTime,8,FALSE), VLOOKUP($S595 &amp; IF(ISBLANK($R595),"", "-" &amp; $R595) &amp; IF(ISBLANK($Q595),"", "-" &amp; $Q595) &amp; IF(ISBLANK($P595),"", "-" &amp; $P595) &amp; IF(ISBLANK($O595),"", "-" &amp; $O595) &amp; IF(ISBLANK($N595),"", "-" &amp; $N595),TravelTime,8,FALSE)) / 1440, ""))</f>
        <v/>
      </c>
      <c r="AA595" s="59"/>
      <c r="AB595" s="52" t="str">
        <f t="shared" si="57"/>
        <v>GA03N 8501</v>
      </c>
      <c r="AC595" s="59"/>
      <c r="AD595" s="196"/>
      <c r="AE595" s="59"/>
      <c r="AF595" s="59"/>
      <c r="AG595" s="59"/>
      <c r="AH595" s="59"/>
      <c r="AI595" s="59"/>
      <c r="AJ595" s="59"/>
    </row>
    <row r="596" spans="1:36" ht="18" customHeight="1">
      <c r="A596" s="59"/>
      <c r="B596" s="59"/>
      <c r="C596" s="220"/>
      <c r="D596" s="62"/>
      <c r="E596" s="229"/>
      <c r="F596" s="229"/>
      <c r="G596" s="63"/>
      <c r="H596" s="63"/>
      <c r="I596" s="59"/>
      <c r="J596" s="59"/>
      <c r="K596" s="52"/>
      <c r="L596" s="60"/>
      <c r="M596" s="60"/>
      <c r="N596" s="55" t="s">
        <v>459</v>
      </c>
      <c r="O596" s="55"/>
      <c r="P596" s="55"/>
      <c r="Q596" s="55"/>
      <c r="R596" s="55"/>
      <c r="S596" s="55" t="s">
        <v>699</v>
      </c>
      <c r="T596" s="193" t="str">
        <f>_xlfn.IFNA(VLOOKUP(N596,Code2Loc,2,FALSE)
&amp; IF( OR( ISNA(O596), LEN(O596)=0), "",  "-" &amp; VLOOKUP(O596,Code2Loc,2,FALSE))
&amp; IF( OR( ISNA(P596), LEN(P596)=0), "",  "-" &amp; VLOOKUP(P596,Code2Loc,2,FALSE))
&amp; IF( OR( ISNA(Q596), LEN(Q596)=0), "",  "-" &amp; VLOOKUP(Q596,Code2Loc,2,FALSE))
&amp; IF( OR( ISNA(R596), LEN(R596)=0), "",  "-" &amp; VLOOKUP(R596,Code2Loc,2,FALSE))
&amp; IF( OR( ISNA(S596), LEN(S596)=0), "",  "-" &amp; VLOOKUP(S596,Code2Loc,2,FALSE)),"")</f>
        <v/>
      </c>
      <c r="U596" s="56">
        <v>0.72569444444444442</v>
      </c>
      <c r="V596" s="57"/>
      <c r="W596" s="57"/>
      <c r="X596" s="57"/>
      <c r="Y596" s="57"/>
      <c r="Z596" s="58" t="str">
        <f>IF(ISBLANK($U596), "", _xlfn.IFNA($U596 + _xlfn.IFNA( VLOOKUP($N596 &amp; IF(ISBLANK($O596),"", "-" &amp; $O596) &amp; IF(ISBLANK($P596),"", "-" &amp; $P596) &amp; IF(ISBLANK($Q596),"", "-" &amp; $Q596) &amp; IF(ISBLANK($R596),"", "-" &amp; $R596) &amp; IF(ISBLANK($S596),"", "-" &amp; $S596),TravelTime,8,FALSE), VLOOKUP($S596 &amp; IF(ISBLANK($R596),"", "-" &amp; $R596) &amp; IF(ISBLANK($Q596),"", "-" &amp; $Q596) &amp; IF(ISBLANK($P596),"", "-" &amp; $P596) &amp; IF(ISBLANK($O596),"", "-" &amp; $O596) &amp; IF(ISBLANK($N596),"", "-" &amp; $N596),TravelTime,8,FALSE)) / 1440, ""))</f>
        <v/>
      </c>
      <c r="AA596" s="59"/>
      <c r="AB596" s="52" t="str">
        <f t="shared" si="57"/>
        <v>GA03N 8501</v>
      </c>
      <c r="AC596" s="59"/>
      <c r="AD596" s="196"/>
      <c r="AE596" s="59"/>
      <c r="AF596" s="59"/>
      <c r="AG596" s="59"/>
      <c r="AH596" s="59"/>
      <c r="AI596" s="59"/>
      <c r="AJ596" s="59"/>
    </row>
    <row r="597" spans="1:36" ht="14.25" customHeight="1">
      <c r="A597" s="51"/>
      <c r="B597" s="51" t="s">
        <v>149</v>
      </c>
      <c r="C597" s="219"/>
      <c r="D597" s="53"/>
      <c r="E597" s="228"/>
      <c r="F597" s="228"/>
      <c r="G597" s="52"/>
      <c r="H597" s="52"/>
      <c r="I597" s="52"/>
      <c r="J597" s="52" t="str">
        <f>IF(ISBLANK(B597),"",VLOOKUP(B597,Permits!$F$2:$O$127,10,FALSE))</f>
        <v>GA01U 2186</v>
      </c>
      <c r="K597" s="52"/>
      <c r="L597" s="60"/>
      <c r="M597" s="60"/>
      <c r="N597" s="55" t="s">
        <v>710</v>
      </c>
      <c r="O597" s="55"/>
      <c r="P597" s="55"/>
      <c r="Q597" s="55"/>
      <c r="R597" s="55"/>
      <c r="S597" s="55"/>
      <c r="T597" s="193" t="str">
        <f>_xlfn.IFNA(VLOOKUP(N597,Code2Loc,2,FALSE)
&amp; IF( OR( ISNA(O597), LEN(O597)=0), "",  "-" &amp; VLOOKUP(O597,Code2Loc,2,FALSE))
&amp; IF( OR( ISNA(P597), LEN(P597)=0), "",  "-" &amp; VLOOKUP(P597,Code2Loc,2,FALSE))
&amp; IF( OR( ISNA(Q597), LEN(Q597)=0), "",  "-" &amp; VLOOKUP(Q597,Code2Loc,2,FALSE))
&amp; IF( OR( ISNA(R597), LEN(R597)=0), "",  "-" &amp; VLOOKUP(R597,Code2Loc,2,FALSE))
&amp; IF( OR( ISNA(S597), LEN(S597)=0), "",  "-" &amp; VLOOKUP(S597,Code2Loc,2,FALSE)),"")</f>
        <v/>
      </c>
      <c r="U597" s="56">
        <v>0.33333333333333331</v>
      </c>
      <c r="V597" s="57"/>
      <c r="W597" s="57"/>
      <c r="X597" s="57"/>
      <c r="Y597" s="57"/>
      <c r="Z597" s="58" t="str">
        <f>IF(ISBLANK($U597), "", _xlfn.IFNA($U597 + _xlfn.IFNA( VLOOKUP($N597 &amp; IF(ISBLANK($O597),"", "-" &amp; $O597) &amp; IF(ISBLANK($P597),"", "-" &amp; $P597) &amp; IF(ISBLANK($Q597),"", "-" &amp; $Q597) &amp; IF(ISBLANK($R597),"", "-" &amp; $R597) &amp; IF(ISBLANK($S597),"", "-" &amp; $S597),TravelTime,8,FALSE), VLOOKUP($S597 &amp; IF(ISBLANK($R597),"", "-" &amp; $R597) &amp; IF(ISBLANK($Q597),"", "-" &amp; $Q597) &amp; IF(ISBLANK($P597),"", "-" &amp; $P597) &amp; IF(ISBLANK($O597),"", "-" &amp; $O597) &amp; IF(ISBLANK($N597),"", "-" &amp; $N597),TravelTime,8,FALSE)) / 1440, ""))</f>
        <v/>
      </c>
      <c r="AA597" s="59"/>
      <c r="AB597" s="52" t="str">
        <f>IF(AND(LEN(J597)&lt;&gt;0,LEN(B597)&lt;&gt;0),J597,#REF!)</f>
        <v>GA01U 2186</v>
      </c>
      <c r="AC597" s="59"/>
      <c r="AD597" s="196"/>
      <c r="AE597" s="59"/>
      <c r="AF597" s="59"/>
      <c r="AG597" s="59"/>
      <c r="AH597" s="59"/>
      <c r="AI597" s="59"/>
      <c r="AJ597" s="59"/>
    </row>
    <row r="598" spans="1:36" ht="14.25" customHeight="1">
      <c r="A598" s="51"/>
      <c r="B598" s="51"/>
      <c r="C598" s="219"/>
      <c r="D598" s="53"/>
      <c r="E598" s="228"/>
      <c r="F598" s="228"/>
      <c r="G598" s="52"/>
      <c r="H598" s="52"/>
      <c r="I598" s="52"/>
      <c r="J598" s="52"/>
      <c r="K598" s="52"/>
      <c r="L598" s="60"/>
      <c r="M598" s="60"/>
      <c r="N598" s="55" t="s">
        <v>711</v>
      </c>
      <c r="O598" s="55"/>
      <c r="P598" s="55"/>
      <c r="Q598" s="55"/>
      <c r="R598" s="55"/>
      <c r="S598" s="55"/>
      <c r="T598" s="193" t="str">
        <f>_xlfn.IFNA(VLOOKUP(N598,Code2Loc,2,FALSE)
&amp; IF( OR( ISNA(O598), LEN(O598)=0), "",  "-" &amp; VLOOKUP(O598,Code2Loc,2,FALSE))
&amp; IF( OR( ISNA(P598), LEN(P598)=0), "",  "-" &amp; VLOOKUP(P598,Code2Loc,2,FALSE))
&amp; IF( OR( ISNA(Q598), LEN(Q598)=0), "",  "-" &amp; VLOOKUP(Q598,Code2Loc,2,FALSE))
&amp; IF( OR( ISNA(R598), LEN(R598)=0), "",  "-" &amp; VLOOKUP(R598,Code2Loc,2,FALSE))
&amp; IF( OR( ISNA(S598), LEN(S598)=0), "",  "-" &amp; VLOOKUP(S598,Code2Loc,2,FALSE)),"")</f>
        <v/>
      </c>
      <c r="U598" s="56">
        <v>0.34375</v>
      </c>
      <c r="V598" s="57"/>
      <c r="W598" s="57"/>
      <c r="X598" s="57"/>
      <c r="Y598" s="57"/>
      <c r="Z598" s="58" t="str">
        <f>IF(ISBLANK($U598), "", _xlfn.IFNA($U598 + _xlfn.IFNA( VLOOKUP($N598 &amp; IF(ISBLANK($O598),"", "-" &amp; $O598) &amp; IF(ISBLANK($P598),"", "-" &amp; $P598) &amp; IF(ISBLANK($Q598),"", "-" &amp; $Q598) &amp; IF(ISBLANK($R598),"", "-" &amp; $R598) &amp; IF(ISBLANK($S598),"", "-" &amp; $S598),TravelTime,8,FALSE), VLOOKUP($S598 &amp; IF(ISBLANK($R598),"", "-" &amp; $R598) &amp; IF(ISBLANK($Q598),"", "-" &amp; $Q598) &amp; IF(ISBLANK($P598),"", "-" &amp; $P598) &amp; IF(ISBLANK($O598),"", "-" &amp; $O598) &amp; IF(ISBLANK($N598),"", "-" &amp; $N598),TravelTime,8,FALSE)) / 1440, ""))</f>
        <v/>
      </c>
      <c r="AA598" s="59"/>
      <c r="AB598" s="52" t="str">
        <f t="shared" ref="AB598:AB607" si="58">IF(AND(LEN(J598)&lt;&gt;0,LEN(B598)&lt;&gt;0),J598,AB597)</f>
        <v>GA01U 2186</v>
      </c>
      <c r="AC598" s="59"/>
      <c r="AD598" s="196"/>
      <c r="AE598" s="59"/>
      <c r="AF598" s="59"/>
      <c r="AG598" s="59"/>
      <c r="AH598" s="59"/>
      <c r="AI598" s="59"/>
      <c r="AJ598" s="59"/>
    </row>
    <row r="599" spans="1:36" ht="14.25" customHeight="1">
      <c r="A599" s="51"/>
      <c r="B599" s="51"/>
      <c r="C599" s="219"/>
      <c r="D599" s="53"/>
      <c r="E599" s="228"/>
      <c r="F599" s="228"/>
      <c r="G599" s="52"/>
      <c r="H599" s="52"/>
      <c r="I599" s="52"/>
      <c r="J599" s="52"/>
      <c r="K599" s="52"/>
      <c r="L599" s="60"/>
      <c r="M599" s="60"/>
      <c r="N599" s="55" t="s">
        <v>439</v>
      </c>
      <c r="O599" s="55"/>
      <c r="P599" s="55"/>
      <c r="Q599" s="55"/>
      <c r="R599" s="55"/>
      <c r="S599" s="55"/>
      <c r="T599" s="193" t="str">
        <f>_xlfn.IFNA(VLOOKUP(N599,Code2Loc,2,FALSE)
&amp; IF( OR( ISNA(O599), LEN(O599)=0), "",  "-" &amp; VLOOKUP(O599,Code2Loc,2,FALSE))
&amp; IF( OR( ISNA(P599), LEN(P599)=0), "",  "-" &amp; VLOOKUP(P599,Code2Loc,2,FALSE))
&amp; IF( OR( ISNA(Q599), LEN(Q599)=0), "",  "-" &amp; VLOOKUP(Q599,Code2Loc,2,FALSE))
&amp; IF( OR( ISNA(R599), LEN(R599)=0), "",  "-" &amp; VLOOKUP(R599,Code2Loc,2,FALSE))
&amp; IF( OR( ISNA(S599), LEN(S599)=0), "",  "-" &amp; VLOOKUP(S599,Code2Loc,2,FALSE)),"")</f>
        <v/>
      </c>
      <c r="U599" s="56">
        <v>0.38194444444444442</v>
      </c>
      <c r="V599" s="57"/>
      <c r="W599" s="57"/>
      <c r="X599" s="57"/>
      <c r="Y599" s="57"/>
      <c r="Z599" s="58" t="str">
        <f>IF(ISBLANK($U599), "", _xlfn.IFNA($U599 + _xlfn.IFNA( VLOOKUP($N599 &amp; IF(ISBLANK($O599),"", "-" &amp; $O599) &amp; IF(ISBLANK($P599),"", "-" &amp; $P599) &amp; IF(ISBLANK($Q599),"", "-" &amp; $Q599) &amp; IF(ISBLANK($R599),"", "-" &amp; $R599) &amp; IF(ISBLANK($S599),"", "-" &amp; $S599),TravelTime,8,FALSE), VLOOKUP($S599 &amp; IF(ISBLANK($R599),"", "-" &amp; $R599) &amp; IF(ISBLANK($Q599),"", "-" &amp; $Q599) &amp; IF(ISBLANK($P599),"", "-" &amp; $P599) &amp; IF(ISBLANK($O599),"", "-" &amp; $O599) &amp; IF(ISBLANK($N599),"", "-" &amp; $N599),TravelTime,8,FALSE)) / 1440, ""))</f>
        <v/>
      </c>
      <c r="AA599" s="59"/>
      <c r="AB599" s="52" t="str">
        <f t="shared" si="58"/>
        <v>GA01U 2186</v>
      </c>
      <c r="AC599" s="59"/>
      <c r="AD599" s="196"/>
      <c r="AE599" s="59"/>
      <c r="AF599" s="59"/>
      <c r="AG599" s="59"/>
      <c r="AH599" s="59"/>
      <c r="AI599" s="59"/>
      <c r="AJ599" s="59"/>
    </row>
    <row r="600" spans="1:36" ht="14.25" customHeight="1">
      <c r="A600" s="51"/>
      <c r="B600" s="51"/>
      <c r="C600" s="219"/>
      <c r="D600" s="53"/>
      <c r="E600" s="228"/>
      <c r="F600" s="228"/>
      <c r="G600" s="52"/>
      <c r="H600" s="52"/>
      <c r="I600" s="52"/>
      <c r="J600" s="52"/>
      <c r="K600" s="52"/>
      <c r="L600" s="60"/>
      <c r="M600" s="60"/>
      <c r="N600" s="55" t="s">
        <v>711</v>
      </c>
      <c r="O600" s="55"/>
      <c r="P600" s="55"/>
      <c r="Q600" s="55"/>
      <c r="R600" s="55"/>
      <c r="S600" s="55"/>
      <c r="T600" s="193" t="str">
        <f>_xlfn.IFNA(VLOOKUP(N600,Code2Loc,2,FALSE)
&amp; IF( OR( ISNA(O600), LEN(O600)=0), "",  "-" &amp; VLOOKUP(O600,Code2Loc,2,FALSE))
&amp; IF( OR( ISNA(P600), LEN(P600)=0), "",  "-" &amp; VLOOKUP(P600,Code2Loc,2,FALSE))
&amp; IF( OR( ISNA(Q600), LEN(Q600)=0), "",  "-" &amp; VLOOKUP(Q600,Code2Loc,2,FALSE))
&amp; IF( OR( ISNA(R600), LEN(R600)=0), "",  "-" &amp; VLOOKUP(R600,Code2Loc,2,FALSE))
&amp; IF( OR( ISNA(S600), LEN(S600)=0), "",  "-" &amp; VLOOKUP(S600,Code2Loc,2,FALSE)),"")</f>
        <v/>
      </c>
      <c r="U600" s="56">
        <v>0.40972222222222227</v>
      </c>
      <c r="V600" s="57"/>
      <c r="W600" s="57"/>
      <c r="X600" s="57"/>
      <c r="Y600" s="57"/>
      <c r="Z600" s="58" t="str">
        <f>IF(ISBLANK($U600), "", _xlfn.IFNA($U600 + _xlfn.IFNA( VLOOKUP($N600 &amp; IF(ISBLANK($O600),"", "-" &amp; $O600) &amp; IF(ISBLANK($P600),"", "-" &amp; $P600) &amp; IF(ISBLANK($Q600),"", "-" &amp; $Q600) &amp; IF(ISBLANK($R600),"", "-" &amp; $R600) &amp; IF(ISBLANK($S600),"", "-" &amp; $S600),TravelTime,8,FALSE), VLOOKUP($S600 &amp; IF(ISBLANK($R600),"", "-" &amp; $R600) &amp; IF(ISBLANK($Q600),"", "-" &amp; $Q600) &amp; IF(ISBLANK($P600),"", "-" &amp; $P600) &amp; IF(ISBLANK($O600),"", "-" &amp; $O600) &amp; IF(ISBLANK($N600),"", "-" &amp; $N600),TravelTime,8,FALSE)) / 1440, ""))</f>
        <v/>
      </c>
      <c r="AA600" s="59"/>
      <c r="AB600" s="52" t="str">
        <f t="shared" si="58"/>
        <v>GA01U 2186</v>
      </c>
      <c r="AC600" s="59"/>
      <c r="AD600" s="196"/>
      <c r="AE600" s="59"/>
      <c r="AF600" s="59"/>
      <c r="AG600" s="59"/>
      <c r="AH600" s="59"/>
      <c r="AI600" s="59"/>
      <c r="AJ600" s="59"/>
    </row>
    <row r="601" spans="1:36" ht="14.25" customHeight="1">
      <c r="A601" s="51"/>
      <c r="B601" s="51"/>
      <c r="C601" s="219"/>
      <c r="D601" s="53"/>
      <c r="E601" s="228"/>
      <c r="F601" s="228"/>
      <c r="G601" s="52"/>
      <c r="H601" s="52"/>
      <c r="I601" s="52"/>
      <c r="J601" s="52"/>
      <c r="K601" s="52"/>
      <c r="L601" s="60"/>
      <c r="M601" s="60"/>
      <c r="N601" s="55" t="s">
        <v>439</v>
      </c>
      <c r="O601" s="55"/>
      <c r="P601" s="55"/>
      <c r="Q601" s="55"/>
      <c r="R601" s="55"/>
      <c r="S601" s="55"/>
      <c r="T601" s="193" t="str">
        <f>_xlfn.IFNA(VLOOKUP(N601,Code2Loc,2,FALSE)
&amp; IF( OR( ISNA(O601), LEN(O601)=0), "",  "-" &amp; VLOOKUP(O601,Code2Loc,2,FALSE))
&amp; IF( OR( ISNA(P601), LEN(P601)=0), "",  "-" &amp; VLOOKUP(P601,Code2Loc,2,FALSE))
&amp; IF( OR( ISNA(Q601), LEN(Q601)=0), "",  "-" &amp; VLOOKUP(Q601,Code2Loc,2,FALSE))
&amp; IF( OR( ISNA(R601), LEN(R601)=0), "",  "-" &amp; VLOOKUP(R601,Code2Loc,2,FALSE))
&amp; IF( OR( ISNA(S601), LEN(S601)=0), "",  "-" &amp; VLOOKUP(S601,Code2Loc,2,FALSE)),"")</f>
        <v/>
      </c>
      <c r="U601" s="56">
        <v>0.4513888888888889</v>
      </c>
      <c r="V601" s="57"/>
      <c r="W601" s="57"/>
      <c r="X601" s="57"/>
      <c r="Y601" s="57"/>
      <c r="Z601" s="58" t="str">
        <f>IF(ISBLANK($U601), "", _xlfn.IFNA($U601 + _xlfn.IFNA( VLOOKUP($N601 &amp; IF(ISBLANK($O601),"", "-" &amp; $O601) &amp; IF(ISBLANK($P601),"", "-" &amp; $P601) &amp; IF(ISBLANK($Q601),"", "-" &amp; $Q601) &amp; IF(ISBLANK($R601),"", "-" &amp; $R601) &amp; IF(ISBLANK($S601),"", "-" &amp; $S601),TravelTime,8,FALSE), VLOOKUP($S601 &amp; IF(ISBLANK($R601),"", "-" &amp; $R601) &amp; IF(ISBLANK($Q601),"", "-" &amp; $Q601) &amp; IF(ISBLANK($P601),"", "-" &amp; $P601) &amp; IF(ISBLANK($O601),"", "-" &amp; $O601) &amp; IF(ISBLANK($N601),"", "-" &amp; $N601),TravelTime,8,FALSE)) / 1440, ""))</f>
        <v/>
      </c>
      <c r="AA601" s="59"/>
      <c r="AB601" s="52" t="str">
        <f t="shared" si="58"/>
        <v>GA01U 2186</v>
      </c>
      <c r="AC601" s="59"/>
      <c r="AD601" s="196"/>
      <c r="AE601" s="59"/>
      <c r="AF601" s="59"/>
      <c r="AG601" s="59"/>
      <c r="AH601" s="59"/>
      <c r="AI601" s="59"/>
      <c r="AJ601" s="59"/>
    </row>
    <row r="602" spans="1:36" ht="14.25" customHeight="1">
      <c r="A602" s="51"/>
      <c r="B602" s="51"/>
      <c r="C602" s="219"/>
      <c r="D602" s="53"/>
      <c r="E602" s="228"/>
      <c r="F602" s="228"/>
      <c r="G602" s="52"/>
      <c r="H602" s="52"/>
      <c r="I602" s="52"/>
      <c r="J602" s="52"/>
      <c r="K602" s="52"/>
      <c r="L602" s="60"/>
      <c r="M602" s="60"/>
      <c r="N602" s="55" t="s">
        <v>711</v>
      </c>
      <c r="O602" s="55"/>
      <c r="P602" s="55"/>
      <c r="Q602" s="55"/>
      <c r="R602" s="55"/>
      <c r="S602" s="55"/>
      <c r="T602" s="193" t="str">
        <f>_xlfn.IFNA(VLOOKUP(N602,Code2Loc,2,FALSE)
&amp; IF( OR( ISNA(O602), LEN(O602)=0), "",  "-" &amp; VLOOKUP(O602,Code2Loc,2,FALSE))
&amp; IF( OR( ISNA(P602), LEN(P602)=0), "",  "-" &amp; VLOOKUP(P602,Code2Loc,2,FALSE))
&amp; IF( OR( ISNA(Q602), LEN(Q602)=0), "",  "-" &amp; VLOOKUP(Q602,Code2Loc,2,FALSE))
&amp; IF( OR( ISNA(R602), LEN(R602)=0), "",  "-" &amp; VLOOKUP(R602,Code2Loc,2,FALSE))
&amp; IF( OR( ISNA(S602), LEN(S602)=0), "",  "-" &amp; VLOOKUP(S602,Code2Loc,2,FALSE)),"")</f>
        <v/>
      </c>
      <c r="U602" s="56">
        <v>0.49305555555555558</v>
      </c>
      <c r="V602" s="57"/>
      <c r="W602" s="57"/>
      <c r="X602" s="57"/>
      <c r="Y602" s="57"/>
      <c r="Z602" s="58" t="str">
        <f>IF(ISBLANK($U602), "", _xlfn.IFNA($U602 + _xlfn.IFNA( VLOOKUP($N602 &amp; IF(ISBLANK($O602),"", "-" &amp; $O602) &amp; IF(ISBLANK($P602),"", "-" &amp; $P602) &amp; IF(ISBLANK($Q602),"", "-" &amp; $Q602) &amp; IF(ISBLANK($R602),"", "-" &amp; $R602) &amp; IF(ISBLANK($S602),"", "-" &amp; $S602),TravelTime,8,FALSE), VLOOKUP($S602 &amp; IF(ISBLANK($R602),"", "-" &amp; $R602) &amp; IF(ISBLANK($Q602),"", "-" &amp; $Q602) &amp; IF(ISBLANK($P602),"", "-" &amp; $P602) &amp; IF(ISBLANK($O602),"", "-" &amp; $O602) &amp; IF(ISBLANK($N602),"", "-" &amp; $N602),TravelTime,8,FALSE)) / 1440, ""))</f>
        <v/>
      </c>
      <c r="AA602" s="59"/>
      <c r="AB602" s="52" t="str">
        <f t="shared" si="58"/>
        <v>GA01U 2186</v>
      </c>
      <c r="AC602" s="59"/>
      <c r="AD602" s="196"/>
      <c r="AE602" s="59"/>
      <c r="AF602" s="59"/>
      <c r="AG602" s="59"/>
      <c r="AH602" s="59"/>
      <c r="AI602" s="59"/>
      <c r="AJ602" s="59"/>
    </row>
    <row r="603" spans="1:36" ht="14.25" customHeight="1">
      <c r="A603" s="51"/>
      <c r="B603" s="51"/>
      <c r="C603" s="219"/>
      <c r="D603" s="53"/>
      <c r="E603" s="228"/>
      <c r="F603" s="228"/>
      <c r="G603" s="52"/>
      <c r="H603" s="52"/>
      <c r="I603" s="52"/>
      <c r="J603" s="52"/>
      <c r="K603" s="52"/>
      <c r="L603" s="60"/>
      <c r="M603" s="60"/>
      <c r="N603" s="55" t="s">
        <v>439</v>
      </c>
      <c r="O603" s="55"/>
      <c r="P603" s="55"/>
      <c r="Q603" s="55"/>
      <c r="R603" s="55"/>
      <c r="S603" s="55" t="s">
        <v>712</v>
      </c>
      <c r="T603" s="193" t="str">
        <f>_xlfn.IFNA(VLOOKUP(N603,Code2Loc,2,FALSE)
&amp; IF( OR( ISNA(O603), LEN(O603)=0), "",  "-" &amp; VLOOKUP(O603,Code2Loc,2,FALSE))
&amp; IF( OR( ISNA(P603), LEN(P603)=0), "",  "-" &amp; VLOOKUP(P603,Code2Loc,2,FALSE))
&amp; IF( OR( ISNA(Q603), LEN(Q603)=0), "",  "-" &amp; VLOOKUP(Q603,Code2Loc,2,FALSE))
&amp; IF( OR( ISNA(R603), LEN(R603)=0), "",  "-" &amp; VLOOKUP(R603,Code2Loc,2,FALSE))
&amp; IF( OR( ISNA(S603), LEN(S603)=0), "",  "-" &amp; VLOOKUP(S603,Code2Loc,2,FALSE)),"")</f>
        <v/>
      </c>
      <c r="U603" s="56">
        <v>0.57291666666666663</v>
      </c>
      <c r="V603" s="57"/>
      <c r="W603" s="57"/>
      <c r="X603" s="57"/>
      <c r="Y603" s="57"/>
      <c r="Z603" s="58" t="str">
        <f>IF(ISBLANK($U603), "", _xlfn.IFNA($U603 + _xlfn.IFNA( VLOOKUP($N603 &amp; IF(ISBLANK($O603),"", "-" &amp; $O603) &amp; IF(ISBLANK($P603),"", "-" &amp; $P603) &amp; IF(ISBLANK($Q603),"", "-" &amp; $Q603) &amp; IF(ISBLANK($R603),"", "-" &amp; $R603) &amp; IF(ISBLANK($S603),"", "-" &amp; $S603),TravelTime,8,FALSE), VLOOKUP($S603 &amp; IF(ISBLANK($R603),"", "-" &amp; $R603) &amp; IF(ISBLANK($Q603),"", "-" &amp; $Q603) &amp; IF(ISBLANK($P603),"", "-" &amp; $P603) &amp; IF(ISBLANK($O603),"", "-" &amp; $O603) &amp; IF(ISBLANK($N603),"", "-" &amp; $N603),TravelTime,8,FALSE)) / 1440, ""))</f>
        <v/>
      </c>
      <c r="AA603" s="59"/>
      <c r="AB603" s="52" t="str">
        <f t="shared" si="58"/>
        <v>GA01U 2186</v>
      </c>
      <c r="AC603" s="59"/>
      <c r="AD603" s="196"/>
      <c r="AE603" s="59"/>
      <c r="AF603" s="59"/>
      <c r="AG603" s="59"/>
      <c r="AH603" s="59"/>
      <c r="AI603" s="59"/>
      <c r="AJ603" s="59"/>
    </row>
    <row r="604" spans="1:36" ht="14.25" customHeight="1">
      <c r="A604" s="51"/>
      <c r="B604" s="51"/>
      <c r="C604" s="219"/>
      <c r="D604" s="53"/>
      <c r="E604" s="228"/>
      <c r="F604" s="228"/>
      <c r="G604" s="52"/>
      <c r="H604" s="52"/>
      <c r="I604" s="52"/>
      <c r="J604" s="52"/>
      <c r="K604" s="52"/>
      <c r="L604" s="60"/>
      <c r="M604" s="60"/>
      <c r="N604" s="55" t="s">
        <v>711</v>
      </c>
      <c r="O604" s="55"/>
      <c r="P604" s="55"/>
      <c r="Q604" s="55"/>
      <c r="R604" s="55"/>
      <c r="S604" s="55"/>
      <c r="T604" s="193" t="str">
        <f>_xlfn.IFNA(VLOOKUP(N604,Code2Loc,2,FALSE)
&amp; IF( OR( ISNA(O604), LEN(O604)=0), "",  "-" &amp; VLOOKUP(O604,Code2Loc,2,FALSE))
&amp; IF( OR( ISNA(P604), LEN(P604)=0), "",  "-" &amp; VLOOKUP(P604,Code2Loc,2,FALSE))
&amp; IF( OR( ISNA(Q604), LEN(Q604)=0), "",  "-" &amp; VLOOKUP(Q604,Code2Loc,2,FALSE))
&amp; IF( OR( ISNA(R604), LEN(R604)=0), "",  "-" &amp; VLOOKUP(R604,Code2Loc,2,FALSE))
&amp; IF( OR( ISNA(S604), LEN(S604)=0), "",  "-" &amp; VLOOKUP(S604,Code2Loc,2,FALSE)),"")</f>
        <v/>
      </c>
      <c r="U604" s="56">
        <v>0.63194444444444442</v>
      </c>
      <c r="V604" s="57"/>
      <c r="W604" s="57"/>
      <c r="X604" s="57"/>
      <c r="Y604" s="57"/>
      <c r="Z604" s="58" t="str">
        <f>IF(ISBLANK($U604), "", _xlfn.IFNA($U604 + _xlfn.IFNA( VLOOKUP($N604 &amp; IF(ISBLANK($O604),"", "-" &amp; $O604) &amp; IF(ISBLANK($P604),"", "-" &amp; $P604) &amp; IF(ISBLANK($Q604),"", "-" &amp; $Q604) &amp; IF(ISBLANK($R604),"", "-" &amp; $R604) &amp; IF(ISBLANK($S604),"", "-" &amp; $S604),TravelTime,8,FALSE), VLOOKUP($S604 &amp; IF(ISBLANK($R604),"", "-" &amp; $R604) &amp; IF(ISBLANK($Q604),"", "-" &amp; $Q604) &amp; IF(ISBLANK($P604),"", "-" &amp; $P604) &amp; IF(ISBLANK($O604),"", "-" &amp; $O604) &amp; IF(ISBLANK($N604),"", "-" &amp; $N604),TravelTime,8,FALSE)) / 1440, ""))</f>
        <v/>
      </c>
      <c r="AA604" s="59"/>
      <c r="AB604" s="52" t="str">
        <f t="shared" si="58"/>
        <v>GA01U 2186</v>
      </c>
      <c r="AC604" s="59"/>
      <c r="AD604" s="196"/>
      <c r="AE604" s="59"/>
      <c r="AF604" s="59"/>
      <c r="AG604" s="59"/>
      <c r="AH604" s="59"/>
      <c r="AI604" s="59"/>
      <c r="AJ604" s="59"/>
    </row>
    <row r="605" spans="1:36" ht="14.25" customHeight="1">
      <c r="A605" s="51"/>
      <c r="B605" s="51"/>
      <c r="C605" s="219"/>
      <c r="D605" s="53"/>
      <c r="E605" s="228"/>
      <c r="F605" s="228"/>
      <c r="G605" s="52"/>
      <c r="H605" s="52"/>
      <c r="I605" s="52"/>
      <c r="J605" s="52"/>
      <c r="K605" s="52"/>
      <c r="L605" s="60"/>
      <c r="M605" s="60"/>
      <c r="N605" s="55" t="s">
        <v>439</v>
      </c>
      <c r="O605" s="55"/>
      <c r="P605" s="55"/>
      <c r="Q605" s="55"/>
      <c r="R605" s="55"/>
      <c r="S605" s="55"/>
      <c r="T605" s="193" t="str">
        <f>_xlfn.IFNA(VLOOKUP(N605,Code2Loc,2,FALSE)
&amp; IF( OR( ISNA(O605), LEN(O605)=0), "",  "-" &amp; VLOOKUP(O605,Code2Loc,2,FALSE))
&amp; IF( OR( ISNA(P605), LEN(P605)=0), "",  "-" &amp; VLOOKUP(P605,Code2Loc,2,FALSE))
&amp; IF( OR( ISNA(Q605), LEN(Q605)=0), "",  "-" &amp; VLOOKUP(Q605,Code2Loc,2,FALSE))
&amp; IF( OR( ISNA(R605), LEN(R605)=0), "",  "-" &amp; VLOOKUP(R605,Code2Loc,2,FALSE))
&amp; IF( OR( ISNA(S605), LEN(S605)=0), "",  "-" &amp; VLOOKUP(S605,Code2Loc,2,FALSE)),"")</f>
        <v/>
      </c>
      <c r="U605" s="56">
        <v>0.66666666666666663</v>
      </c>
      <c r="V605" s="57"/>
      <c r="W605" s="57"/>
      <c r="X605" s="57"/>
      <c r="Y605" s="57"/>
      <c r="Z605" s="58" t="str">
        <f>IF(ISBLANK($U605), "", _xlfn.IFNA($U605 + _xlfn.IFNA( VLOOKUP($N605 &amp; IF(ISBLANK($O605),"", "-" &amp; $O605) &amp; IF(ISBLANK($P605),"", "-" &amp; $P605) &amp; IF(ISBLANK($Q605),"", "-" &amp; $Q605) &amp; IF(ISBLANK($R605),"", "-" &amp; $R605) &amp; IF(ISBLANK($S605),"", "-" &amp; $S605),TravelTime,8,FALSE), VLOOKUP($S605 &amp; IF(ISBLANK($R605),"", "-" &amp; $R605) &amp; IF(ISBLANK($Q605),"", "-" &amp; $Q605) &amp; IF(ISBLANK($P605),"", "-" &amp; $P605) &amp; IF(ISBLANK($O605),"", "-" &amp; $O605) &amp; IF(ISBLANK($N605),"", "-" &amp; $N605),TravelTime,8,FALSE)) / 1440, ""))</f>
        <v/>
      </c>
      <c r="AA605" s="59"/>
      <c r="AB605" s="52" t="str">
        <f t="shared" si="58"/>
        <v>GA01U 2186</v>
      </c>
      <c r="AC605" s="59"/>
      <c r="AD605" s="196"/>
      <c r="AE605" s="59"/>
      <c r="AF605" s="59"/>
      <c r="AG605" s="59"/>
      <c r="AH605" s="59"/>
      <c r="AI605" s="59"/>
      <c r="AJ605" s="59"/>
    </row>
    <row r="606" spans="1:36" ht="14.25" customHeight="1">
      <c r="A606" s="51"/>
      <c r="B606" s="51"/>
      <c r="C606" s="219"/>
      <c r="D606" s="53"/>
      <c r="E606" s="228"/>
      <c r="F606" s="228"/>
      <c r="G606" s="52"/>
      <c r="H606" s="52"/>
      <c r="I606" s="52"/>
      <c r="J606" s="52"/>
      <c r="K606" s="52"/>
      <c r="L606" s="60"/>
      <c r="M606" s="60"/>
      <c r="N606" s="55" t="s">
        <v>711</v>
      </c>
      <c r="O606" s="55"/>
      <c r="P606" s="55"/>
      <c r="Q606" s="55"/>
      <c r="R606" s="55"/>
      <c r="S606" s="55"/>
      <c r="T606" s="193" t="str">
        <f>_xlfn.IFNA(VLOOKUP(N606,Code2Loc,2,FALSE)
&amp; IF( OR( ISNA(O606), LEN(O606)=0), "",  "-" &amp; VLOOKUP(O606,Code2Loc,2,FALSE))
&amp; IF( OR( ISNA(P606), LEN(P606)=0), "",  "-" &amp; VLOOKUP(P606,Code2Loc,2,FALSE))
&amp; IF( OR( ISNA(Q606), LEN(Q606)=0), "",  "-" &amp; VLOOKUP(Q606,Code2Loc,2,FALSE))
&amp; IF( OR( ISNA(R606), LEN(R606)=0), "",  "-" &amp; VLOOKUP(R606,Code2Loc,2,FALSE))
&amp; IF( OR( ISNA(S606), LEN(S606)=0), "",  "-" &amp; VLOOKUP(S606,Code2Loc,2,FALSE)),"")</f>
        <v/>
      </c>
      <c r="U606" s="56">
        <v>0.70138888888888884</v>
      </c>
      <c r="V606" s="57"/>
      <c r="W606" s="57"/>
      <c r="X606" s="57"/>
      <c r="Y606" s="57"/>
      <c r="Z606" s="58" t="str">
        <f>IF(ISBLANK($U606), "", _xlfn.IFNA($U606 + _xlfn.IFNA( VLOOKUP($N606 &amp; IF(ISBLANK($O606),"", "-" &amp; $O606) &amp; IF(ISBLANK($P606),"", "-" &amp; $P606) &amp; IF(ISBLANK($Q606),"", "-" &amp; $Q606) &amp; IF(ISBLANK($R606),"", "-" &amp; $R606) &amp; IF(ISBLANK($S606),"", "-" &amp; $S606),TravelTime,8,FALSE), VLOOKUP($S606 &amp; IF(ISBLANK($R606),"", "-" &amp; $R606) &amp; IF(ISBLANK($Q606),"", "-" &amp; $Q606) &amp; IF(ISBLANK($P606),"", "-" &amp; $P606) &amp; IF(ISBLANK($O606),"", "-" &amp; $O606) &amp; IF(ISBLANK($N606),"", "-" &amp; $N606),TravelTime,8,FALSE)) / 1440, ""))</f>
        <v/>
      </c>
      <c r="AA606" s="59"/>
      <c r="AB606" s="52" t="str">
        <f t="shared" si="58"/>
        <v>GA01U 2186</v>
      </c>
      <c r="AC606" s="59"/>
      <c r="AD606" s="196"/>
      <c r="AE606" s="59"/>
      <c r="AF606" s="59"/>
      <c r="AG606" s="59"/>
      <c r="AH606" s="59"/>
      <c r="AI606" s="59"/>
      <c r="AJ606" s="59"/>
    </row>
    <row r="607" spans="1:36" ht="14.25" customHeight="1">
      <c r="A607" s="51"/>
      <c r="B607" s="51"/>
      <c r="C607" s="219"/>
      <c r="D607" s="53"/>
      <c r="E607" s="228"/>
      <c r="F607" s="228"/>
      <c r="G607" s="52"/>
      <c r="H607" s="52"/>
      <c r="I607" s="52"/>
      <c r="J607" s="52"/>
      <c r="K607" s="52"/>
      <c r="L607" s="60"/>
      <c r="M607" s="60"/>
      <c r="N607" s="55" t="s">
        <v>439</v>
      </c>
      <c r="O607" s="55"/>
      <c r="P607" s="55"/>
      <c r="Q607" s="55"/>
      <c r="R607" s="55"/>
      <c r="S607" s="55" t="s">
        <v>710</v>
      </c>
      <c r="T607" s="193" t="str">
        <f>_xlfn.IFNA(VLOOKUP(N607,Code2Loc,2,FALSE)
&amp; IF( OR( ISNA(O607), LEN(O607)=0), "",  "-" &amp; VLOOKUP(O607,Code2Loc,2,FALSE))
&amp; IF( OR( ISNA(P607), LEN(P607)=0), "",  "-" &amp; VLOOKUP(P607,Code2Loc,2,FALSE))
&amp; IF( OR( ISNA(Q607), LEN(Q607)=0), "",  "-" &amp; VLOOKUP(Q607,Code2Loc,2,FALSE))
&amp; IF( OR( ISNA(R607), LEN(R607)=0), "",  "-" &amp; VLOOKUP(R607,Code2Loc,2,FALSE))
&amp; IF( OR( ISNA(S607), LEN(S607)=0), "",  "-" &amp; VLOOKUP(S607,Code2Loc,2,FALSE)),"")</f>
        <v/>
      </c>
      <c r="U607" s="56">
        <v>0.75</v>
      </c>
      <c r="V607" s="57"/>
      <c r="W607" s="57"/>
      <c r="X607" s="57"/>
      <c r="Y607" s="57"/>
      <c r="Z607" s="58" t="str">
        <f>IF(ISBLANK($U607), "", _xlfn.IFNA($U607 + _xlfn.IFNA( VLOOKUP($N607 &amp; IF(ISBLANK($O607),"", "-" &amp; $O607) &amp; IF(ISBLANK($P607),"", "-" &amp; $P607) &amp; IF(ISBLANK($Q607),"", "-" &amp; $Q607) &amp; IF(ISBLANK($R607),"", "-" &amp; $R607) &amp; IF(ISBLANK($S607),"", "-" &amp; $S607),TravelTime,8,FALSE), VLOOKUP($S607 &amp; IF(ISBLANK($R607),"", "-" &amp; $R607) &amp; IF(ISBLANK($Q607),"", "-" &amp; $Q607) &amp; IF(ISBLANK($P607),"", "-" &amp; $P607) &amp; IF(ISBLANK($O607),"", "-" &amp; $O607) &amp; IF(ISBLANK($N607),"", "-" &amp; $N607),TravelTime,8,FALSE)) / 1440, ""))</f>
        <v/>
      </c>
      <c r="AA607" s="59"/>
      <c r="AB607" s="52" t="str">
        <f t="shared" si="58"/>
        <v>GA01U 2186</v>
      </c>
      <c r="AC607" s="59"/>
      <c r="AD607" s="196"/>
      <c r="AE607" s="59"/>
      <c r="AF607" s="59"/>
      <c r="AG607" s="59"/>
      <c r="AH607" s="59"/>
      <c r="AI607" s="59"/>
      <c r="AJ607" s="59"/>
    </row>
    <row r="608" spans="1:36" ht="14.25" customHeight="1">
      <c r="A608" s="51"/>
      <c r="B608" s="51" t="s">
        <v>152</v>
      </c>
      <c r="C608" s="219"/>
      <c r="D608" s="53"/>
      <c r="E608" s="228"/>
      <c r="F608" s="228"/>
      <c r="G608" s="52"/>
      <c r="H608" s="52"/>
      <c r="I608" s="52"/>
      <c r="J608" s="52" t="str">
        <f>IF(ISBLANK(B608),"",VLOOKUP(B608,Permits!$F$2:$O$127,10,FALSE))</f>
        <v>GA04T 4397</v>
      </c>
      <c r="K608" s="52"/>
      <c r="L608" s="60"/>
      <c r="M608" s="60"/>
      <c r="N608" s="55" t="s">
        <v>713</v>
      </c>
      <c r="O608" s="55"/>
      <c r="P608" s="55"/>
      <c r="Q608" s="55"/>
      <c r="R608" s="55"/>
      <c r="S608" s="55"/>
      <c r="T608" s="193" t="str">
        <f>_xlfn.IFNA(VLOOKUP(N608,Code2Loc,2,FALSE)
&amp; IF( OR( ISNA(O608), LEN(O608)=0), "",  "-" &amp; VLOOKUP(O608,Code2Loc,2,FALSE))
&amp; IF( OR( ISNA(P608), LEN(P608)=0), "",  "-" &amp; VLOOKUP(P608,Code2Loc,2,FALSE))
&amp; IF( OR( ISNA(Q608), LEN(Q608)=0), "",  "-" &amp; VLOOKUP(Q608,Code2Loc,2,FALSE))
&amp; IF( OR( ISNA(R608), LEN(R608)=0), "",  "-" &amp; VLOOKUP(R608,Code2Loc,2,FALSE))
&amp; IF( OR( ISNA(S608), LEN(S608)=0), "",  "-" &amp; VLOOKUP(S608,Code2Loc,2,FALSE)),"")</f>
        <v/>
      </c>
      <c r="U608" s="56">
        <v>0.2986111111111111</v>
      </c>
      <c r="V608" s="57"/>
      <c r="W608" s="57"/>
      <c r="X608" s="57"/>
      <c r="Y608" s="57"/>
      <c r="Z608" s="58" t="str">
        <f>IF(ISBLANK($U608), "", _xlfn.IFNA($U608 + _xlfn.IFNA( VLOOKUP($N608 &amp; IF(ISBLANK($O608),"", "-" &amp; $O608) &amp; IF(ISBLANK($P608),"", "-" &amp; $P608) &amp; IF(ISBLANK($Q608),"", "-" &amp; $Q608) &amp; IF(ISBLANK($R608),"", "-" &amp; $R608) &amp; IF(ISBLANK($S608),"", "-" &amp; $S608),TravelTime,8,FALSE), VLOOKUP($S608 &amp; IF(ISBLANK($R608),"", "-" &amp; $R608) &amp; IF(ISBLANK($Q608),"", "-" &amp; $Q608) &amp; IF(ISBLANK($P608),"", "-" &amp; $P608) &amp; IF(ISBLANK($O608),"", "-" &amp; $O608) &amp; IF(ISBLANK($N608),"", "-" &amp; $N608),TravelTime,8,FALSE)) / 1440, ""))</f>
        <v/>
      </c>
      <c r="AA608" s="59"/>
      <c r="AB608" s="52" t="str">
        <f>IF(AND(LEN(J608)&lt;&gt;0,LEN(B608)&lt;&gt;0),J608,#REF!)</f>
        <v>GA04T 4397</v>
      </c>
      <c r="AC608" s="59"/>
      <c r="AD608" s="196"/>
      <c r="AE608" s="59"/>
      <c r="AF608" s="59"/>
      <c r="AG608" s="59"/>
      <c r="AH608" s="59"/>
      <c r="AI608" s="59"/>
      <c r="AJ608" s="59"/>
    </row>
    <row r="609" spans="1:36" ht="14.25" customHeight="1">
      <c r="A609" s="51"/>
      <c r="B609" s="51"/>
      <c r="C609" s="219"/>
      <c r="D609" s="53"/>
      <c r="E609" s="228"/>
      <c r="F609" s="228"/>
      <c r="G609" s="52"/>
      <c r="H609" s="52"/>
      <c r="I609" s="52"/>
      <c r="J609" s="52"/>
      <c r="K609" s="52"/>
      <c r="L609" s="60"/>
      <c r="M609" s="60"/>
      <c r="N609" s="55" t="s">
        <v>459</v>
      </c>
      <c r="O609" s="55"/>
      <c r="P609" s="55"/>
      <c r="Q609" s="55"/>
      <c r="R609" s="55"/>
      <c r="S609" s="55"/>
      <c r="T609" s="193" t="str">
        <f>_xlfn.IFNA(VLOOKUP(N609,Code2Loc,2,FALSE)
&amp; IF( OR( ISNA(O609), LEN(O609)=0), "",  "-" &amp; VLOOKUP(O609,Code2Loc,2,FALSE))
&amp; IF( OR( ISNA(P609), LEN(P609)=0), "",  "-" &amp; VLOOKUP(P609,Code2Loc,2,FALSE))
&amp; IF( OR( ISNA(Q609), LEN(Q609)=0), "",  "-" &amp; VLOOKUP(Q609,Code2Loc,2,FALSE))
&amp; IF( OR( ISNA(R609), LEN(R609)=0), "",  "-" &amp; VLOOKUP(R609,Code2Loc,2,FALSE))
&amp; IF( OR( ISNA(S609), LEN(S609)=0), "",  "-" &amp; VLOOKUP(S609,Code2Loc,2,FALSE)),"")</f>
        <v/>
      </c>
      <c r="U609" s="56">
        <v>0.3888888888888889</v>
      </c>
      <c r="V609" s="57"/>
      <c r="W609" s="57"/>
      <c r="X609" s="57"/>
      <c r="Y609" s="57"/>
      <c r="Z609" s="58" t="str">
        <f>IF(ISBLANK($U609), "", _xlfn.IFNA($U609 + _xlfn.IFNA( VLOOKUP($N609 &amp; IF(ISBLANK($O609),"", "-" &amp; $O609) &amp; IF(ISBLANK($P609),"", "-" &amp; $P609) &amp; IF(ISBLANK($Q609),"", "-" &amp; $Q609) &amp; IF(ISBLANK($R609),"", "-" &amp; $R609) &amp; IF(ISBLANK($S609),"", "-" &amp; $S609),TravelTime,8,FALSE), VLOOKUP($S609 &amp; IF(ISBLANK($R609),"", "-" &amp; $R609) &amp; IF(ISBLANK($Q609),"", "-" &amp; $Q609) &amp; IF(ISBLANK($P609),"", "-" &amp; $P609) &amp; IF(ISBLANK($O609),"", "-" &amp; $O609) &amp; IF(ISBLANK($N609),"", "-" &amp; $N609),TravelTime,8,FALSE)) / 1440, ""))</f>
        <v/>
      </c>
      <c r="AA609" s="59"/>
      <c r="AB609" s="52" t="str">
        <f t="shared" ref="AB609:AB615" si="59">IF(AND(LEN(J609)&lt;&gt;0,LEN(B609)&lt;&gt;0),J609,AB608)</f>
        <v>GA04T 4397</v>
      </c>
      <c r="AC609" s="59"/>
      <c r="AD609" s="196"/>
      <c r="AE609" s="59"/>
      <c r="AF609" s="59"/>
      <c r="AG609" s="59"/>
      <c r="AH609" s="59"/>
      <c r="AI609" s="59"/>
      <c r="AJ609" s="59"/>
    </row>
    <row r="610" spans="1:36" ht="14.25" customHeight="1">
      <c r="A610" s="51"/>
      <c r="B610" s="51"/>
      <c r="C610" s="219"/>
      <c r="D610" s="53"/>
      <c r="E610" s="228"/>
      <c r="F610" s="228"/>
      <c r="G610" s="52"/>
      <c r="H610" s="52"/>
      <c r="I610" s="52"/>
      <c r="J610" s="52"/>
      <c r="K610" s="52"/>
      <c r="L610" s="60"/>
      <c r="M610" s="60"/>
      <c r="N610" s="55" t="s">
        <v>439</v>
      </c>
      <c r="O610" s="55"/>
      <c r="P610" s="55"/>
      <c r="Q610" s="55"/>
      <c r="R610" s="55"/>
      <c r="S610" s="55"/>
      <c r="T610" s="193" t="str">
        <f>_xlfn.IFNA(VLOOKUP(N610,Code2Loc,2,FALSE)
&amp; IF( OR( ISNA(O610), LEN(O610)=0), "",  "-" &amp; VLOOKUP(O610,Code2Loc,2,FALSE))
&amp; IF( OR( ISNA(P610), LEN(P610)=0), "",  "-" &amp; VLOOKUP(P610,Code2Loc,2,FALSE))
&amp; IF( OR( ISNA(Q610), LEN(Q610)=0), "",  "-" &amp; VLOOKUP(Q610,Code2Loc,2,FALSE))
&amp; IF( OR( ISNA(R610), LEN(R610)=0), "",  "-" &amp; VLOOKUP(R610,Code2Loc,2,FALSE))
&amp; IF( OR( ISNA(S610), LEN(S610)=0), "",  "-" &amp; VLOOKUP(S610,Code2Loc,2,FALSE)),"")</f>
        <v/>
      </c>
      <c r="U610" s="56">
        <v>0.5</v>
      </c>
      <c r="V610" s="57"/>
      <c r="W610" s="57"/>
      <c r="X610" s="57"/>
      <c r="Y610" s="57"/>
      <c r="Z610" s="58" t="str">
        <f>IF(ISBLANK($U610), "", _xlfn.IFNA($U610 + _xlfn.IFNA( VLOOKUP($N610 &amp; IF(ISBLANK($O610),"", "-" &amp; $O610) &amp; IF(ISBLANK($P610),"", "-" &amp; $P610) &amp; IF(ISBLANK($Q610),"", "-" &amp; $Q610) &amp; IF(ISBLANK($R610),"", "-" &amp; $R610) &amp; IF(ISBLANK($S610),"", "-" &amp; $S610),TravelTime,8,FALSE), VLOOKUP($S610 &amp; IF(ISBLANK($R610),"", "-" &amp; $R610) &amp; IF(ISBLANK($Q610),"", "-" &amp; $Q610) &amp; IF(ISBLANK($P610),"", "-" &amp; $P610) &amp; IF(ISBLANK($O610),"", "-" &amp; $O610) &amp; IF(ISBLANK($N610),"", "-" &amp; $N610),TravelTime,8,FALSE)) / 1440, ""))</f>
        <v/>
      </c>
      <c r="AA610" s="59"/>
      <c r="AB610" s="52" t="str">
        <f t="shared" si="59"/>
        <v>GA04T 4397</v>
      </c>
      <c r="AC610" s="59"/>
      <c r="AD610" s="196"/>
      <c r="AE610" s="59"/>
      <c r="AF610" s="59"/>
      <c r="AG610" s="59"/>
      <c r="AH610" s="59"/>
      <c r="AI610" s="59"/>
      <c r="AJ610" s="59"/>
    </row>
    <row r="611" spans="1:36" ht="14.25" customHeight="1">
      <c r="A611" s="51"/>
      <c r="B611" s="51"/>
      <c r="C611" s="219"/>
      <c r="D611" s="53"/>
      <c r="E611" s="228"/>
      <c r="F611" s="228"/>
      <c r="G611" s="52"/>
      <c r="H611" s="52"/>
      <c r="I611" s="52"/>
      <c r="J611" s="52"/>
      <c r="K611" s="52"/>
      <c r="L611" s="60"/>
      <c r="M611" s="60"/>
      <c r="N611" s="55" t="s">
        <v>713</v>
      </c>
      <c r="O611" s="55"/>
      <c r="P611" s="55"/>
      <c r="Q611" s="55"/>
      <c r="R611" s="55"/>
      <c r="S611" s="55"/>
      <c r="T611" s="193" t="str">
        <f>_xlfn.IFNA(VLOOKUP(N611,Code2Loc,2,FALSE)
&amp; IF( OR( ISNA(O611), LEN(O611)=0), "",  "-" &amp; VLOOKUP(O611,Code2Loc,2,FALSE))
&amp; IF( OR( ISNA(P611), LEN(P611)=0), "",  "-" &amp; VLOOKUP(P611,Code2Loc,2,FALSE))
&amp; IF( OR( ISNA(Q611), LEN(Q611)=0), "",  "-" &amp; VLOOKUP(Q611,Code2Loc,2,FALSE))
&amp; IF( OR( ISNA(R611), LEN(R611)=0), "",  "-" &amp; VLOOKUP(R611,Code2Loc,2,FALSE))
&amp; IF( OR( ISNA(S611), LEN(S611)=0), "",  "-" &amp; VLOOKUP(S611,Code2Loc,2,FALSE)),"")</f>
        <v/>
      </c>
      <c r="U611" s="56">
        <v>0.53125</v>
      </c>
      <c r="V611" s="57"/>
      <c r="W611" s="57"/>
      <c r="X611" s="57"/>
      <c r="Y611" s="57"/>
      <c r="Z611" s="58" t="str">
        <f>IF(ISBLANK($U611), "", _xlfn.IFNA($U611 + _xlfn.IFNA( VLOOKUP($N611 &amp; IF(ISBLANK($O611),"", "-" &amp; $O611) &amp; IF(ISBLANK($P611),"", "-" &amp; $P611) &amp; IF(ISBLANK($Q611),"", "-" &amp; $Q611) &amp; IF(ISBLANK($R611),"", "-" &amp; $R611) &amp; IF(ISBLANK($S611),"", "-" &amp; $S611),TravelTime,8,FALSE), VLOOKUP($S611 &amp; IF(ISBLANK($R611),"", "-" &amp; $R611) &amp; IF(ISBLANK($Q611),"", "-" &amp; $Q611) &amp; IF(ISBLANK($P611),"", "-" &amp; $P611) &amp; IF(ISBLANK($O611),"", "-" &amp; $O611) &amp; IF(ISBLANK($N611),"", "-" &amp; $N611),TravelTime,8,FALSE)) / 1440, ""))</f>
        <v/>
      </c>
      <c r="AA611" s="59"/>
      <c r="AB611" s="52" t="str">
        <f t="shared" si="59"/>
        <v>GA04T 4397</v>
      </c>
      <c r="AC611" s="59"/>
      <c r="AD611" s="196"/>
      <c r="AE611" s="59"/>
      <c r="AF611" s="59"/>
      <c r="AG611" s="59"/>
      <c r="AH611" s="59"/>
      <c r="AI611" s="59"/>
      <c r="AJ611" s="59"/>
    </row>
    <row r="612" spans="1:36" ht="14.25" customHeight="1">
      <c r="A612" s="51"/>
      <c r="B612" s="51"/>
      <c r="C612" s="219"/>
      <c r="D612" s="53"/>
      <c r="E612" s="228"/>
      <c r="F612" s="228"/>
      <c r="G612" s="52"/>
      <c r="H612" s="52"/>
      <c r="I612" s="52"/>
      <c r="J612" s="52"/>
      <c r="K612" s="52"/>
      <c r="L612" s="60"/>
      <c r="M612" s="60"/>
      <c r="N612" s="55" t="s">
        <v>439</v>
      </c>
      <c r="O612" s="55"/>
      <c r="P612" s="55"/>
      <c r="Q612" s="55"/>
      <c r="R612" s="55"/>
      <c r="S612" s="55"/>
      <c r="T612" s="193" t="str">
        <f>_xlfn.IFNA(VLOOKUP(N612,Code2Loc,2,FALSE)
&amp; IF( OR( ISNA(O612), LEN(O612)=0), "",  "-" &amp; VLOOKUP(O612,Code2Loc,2,FALSE))
&amp; IF( OR( ISNA(P612), LEN(P612)=0), "",  "-" &amp; VLOOKUP(P612,Code2Loc,2,FALSE))
&amp; IF( OR( ISNA(Q612), LEN(Q612)=0), "",  "-" &amp; VLOOKUP(Q612,Code2Loc,2,FALSE))
&amp; IF( OR( ISNA(R612), LEN(R612)=0), "",  "-" &amp; VLOOKUP(R612,Code2Loc,2,FALSE))
&amp; IF( OR( ISNA(S612), LEN(S612)=0), "",  "-" &amp; VLOOKUP(S612,Code2Loc,2,FALSE)),"")</f>
        <v/>
      </c>
      <c r="U612" s="56">
        <v>0.5625</v>
      </c>
      <c r="V612" s="57"/>
      <c r="W612" s="57"/>
      <c r="X612" s="57"/>
      <c r="Y612" s="57"/>
      <c r="Z612" s="58" t="str">
        <f>IF(ISBLANK($U612), "", _xlfn.IFNA($U612 + _xlfn.IFNA( VLOOKUP($N612 &amp; IF(ISBLANK($O612),"", "-" &amp; $O612) &amp; IF(ISBLANK($P612),"", "-" &amp; $P612) &amp; IF(ISBLANK($Q612),"", "-" &amp; $Q612) &amp; IF(ISBLANK($R612),"", "-" &amp; $R612) &amp; IF(ISBLANK($S612),"", "-" &amp; $S612),TravelTime,8,FALSE), VLOOKUP($S612 &amp; IF(ISBLANK($R612),"", "-" &amp; $R612) &amp; IF(ISBLANK($Q612),"", "-" &amp; $Q612) &amp; IF(ISBLANK($P612),"", "-" &amp; $P612) &amp; IF(ISBLANK($O612),"", "-" &amp; $O612) &amp; IF(ISBLANK($N612),"", "-" &amp; $N612),TravelTime,8,FALSE)) / 1440, ""))</f>
        <v/>
      </c>
      <c r="AA612" s="59"/>
      <c r="AB612" s="52" t="str">
        <f t="shared" si="59"/>
        <v>GA04T 4397</v>
      </c>
      <c r="AC612" s="59"/>
      <c r="AD612" s="196"/>
      <c r="AE612" s="59"/>
      <c r="AF612" s="59"/>
      <c r="AG612" s="59"/>
      <c r="AH612" s="59"/>
      <c r="AI612" s="59"/>
      <c r="AJ612" s="59"/>
    </row>
    <row r="613" spans="1:36" ht="14.25" customHeight="1">
      <c r="A613" s="51"/>
      <c r="B613" s="51"/>
      <c r="C613" s="219"/>
      <c r="D613" s="53"/>
      <c r="E613" s="228"/>
      <c r="F613" s="228"/>
      <c r="G613" s="52"/>
      <c r="H613" s="52"/>
      <c r="I613" s="52"/>
      <c r="J613" s="52"/>
      <c r="K613" s="52"/>
      <c r="L613" s="60"/>
      <c r="M613" s="60"/>
      <c r="N613" s="55" t="s">
        <v>713</v>
      </c>
      <c r="O613" s="55"/>
      <c r="P613" s="55"/>
      <c r="Q613" s="55"/>
      <c r="R613" s="55"/>
      <c r="S613" s="55"/>
      <c r="T613" s="193" t="str">
        <f>_xlfn.IFNA(VLOOKUP(N613,Code2Loc,2,FALSE)
&amp; IF( OR( ISNA(O613), LEN(O613)=0), "",  "-" &amp; VLOOKUP(O613,Code2Loc,2,FALSE))
&amp; IF( OR( ISNA(P613), LEN(P613)=0), "",  "-" &amp; VLOOKUP(P613,Code2Loc,2,FALSE))
&amp; IF( OR( ISNA(Q613), LEN(Q613)=0), "",  "-" &amp; VLOOKUP(Q613,Code2Loc,2,FALSE))
&amp; IF( OR( ISNA(R613), LEN(R613)=0), "",  "-" &amp; VLOOKUP(R613,Code2Loc,2,FALSE))
&amp; IF( OR( ISNA(S613), LEN(S613)=0), "",  "-" &amp; VLOOKUP(S613,Code2Loc,2,FALSE)),"")</f>
        <v/>
      </c>
      <c r="U613" s="56">
        <v>0.59722222222222221</v>
      </c>
      <c r="V613" s="57"/>
      <c r="W613" s="57"/>
      <c r="X613" s="57"/>
      <c r="Y613" s="57"/>
      <c r="Z613" s="58" t="str">
        <f>IF(ISBLANK($U613), "", _xlfn.IFNA($U613 + _xlfn.IFNA( VLOOKUP($N613 &amp; IF(ISBLANK($O613),"", "-" &amp; $O613) &amp; IF(ISBLANK($P613),"", "-" &amp; $P613) &amp; IF(ISBLANK($Q613),"", "-" &amp; $Q613) &amp; IF(ISBLANK($R613),"", "-" &amp; $R613) &amp; IF(ISBLANK($S613),"", "-" &amp; $S613),TravelTime,8,FALSE), VLOOKUP($S613 &amp; IF(ISBLANK($R613),"", "-" &amp; $R613) &amp; IF(ISBLANK($Q613),"", "-" &amp; $Q613) &amp; IF(ISBLANK($P613),"", "-" &amp; $P613) &amp; IF(ISBLANK($O613),"", "-" &amp; $O613) &amp; IF(ISBLANK($N613),"", "-" &amp; $N613),TravelTime,8,FALSE)) / 1440, ""))</f>
        <v/>
      </c>
      <c r="AA613" s="59"/>
      <c r="AB613" s="52" t="str">
        <f t="shared" si="59"/>
        <v>GA04T 4397</v>
      </c>
      <c r="AC613" s="59"/>
      <c r="AD613" s="196"/>
      <c r="AE613" s="59"/>
      <c r="AF613" s="59"/>
      <c r="AG613" s="59"/>
      <c r="AH613" s="59"/>
      <c r="AI613" s="59"/>
      <c r="AJ613" s="59"/>
    </row>
    <row r="614" spans="1:36" ht="14.25" customHeight="1">
      <c r="A614" s="51"/>
      <c r="B614" s="51"/>
      <c r="C614" s="219"/>
      <c r="D614" s="53"/>
      <c r="E614" s="228"/>
      <c r="F614" s="228"/>
      <c r="G614" s="52"/>
      <c r="H614" s="52"/>
      <c r="I614" s="52"/>
      <c r="J614" s="52"/>
      <c r="K614" s="52"/>
      <c r="L614" s="60"/>
      <c r="M614" s="60"/>
      <c r="N614" s="55" t="s">
        <v>459</v>
      </c>
      <c r="O614" s="55"/>
      <c r="P614" s="55"/>
      <c r="Q614" s="55"/>
      <c r="R614" s="55"/>
      <c r="S614" s="55"/>
      <c r="T614" s="193" t="str">
        <f>_xlfn.IFNA(VLOOKUP(N614,Code2Loc,2,FALSE)
&amp; IF( OR( ISNA(O614), LEN(O614)=0), "",  "-" &amp; VLOOKUP(O614,Code2Loc,2,FALSE))
&amp; IF( OR( ISNA(P614), LEN(P614)=0), "",  "-" &amp; VLOOKUP(P614,Code2Loc,2,FALSE))
&amp; IF( OR( ISNA(Q614), LEN(Q614)=0), "",  "-" &amp; VLOOKUP(Q614,Code2Loc,2,FALSE))
&amp; IF( OR( ISNA(R614), LEN(R614)=0), "",  "-" &amp; VLOOKUP(R614,Code2Loc,2,FALSE))
&amp; IF( OR( ISNA(S614), LEN(S614)=0), "",  "-" &amp; VLOOKUP(S614,Code2Loc,2,FALSE)),"")</f>
        <v/>
      </c>
      <c r="U614" s="56">
        <v>0.70833333333333337</v>
      </c>
      <c r="V614" s="57"/>
      <c r="W614" s="57"/>
      <c r="X614" s="57"/>
      <c r="Y614" s="57"/>
      <c r="Z614" s="58" t="str">
        <f>IF(ISBLANK($U614), "", _xlfn.IFNA($U614 + _xlfn.IFNA( VLOOKUP($N614 &amp; IF(ISBLANK($O614),"", "-" &amp; $O614) &amp; IF(ISBLANK($P614),"", "-" &amp; $P614) &amp; IF(ISBLANK($Q614),"", "-" &amp; $Q614) &amp; IF(ISBLANK($R614),"", "-" &amp; $R614) &amp; IF(ISBLANK($S614),"", "-" &amp; $S614),TravelTime,8,FALSE), VLOOKUP($S614 &amp; IF(ISBLANK($R614),"", "-" &amp; $R614) &amp; IF(ISBLANK($Q614),"", "-" &amp; $Q614) &amp; IF(ISBLANK($P614),"", "-" &amp; $P614) &amp; IF(ISBLANK($O614),"", "-" &amp; $O614) &amp; IF(ISBLANK($N614),"", "-" &amp; $N614),TravelTime,8,FALSE)) / 1440, ""))</f>
        <v/>
      </c>
      <c r="AA614" s="59"/>
      <c r="AB614" s="52" t="str">
        <f t="shared" si="59"/>
        <v>GA04T 4397</v>
      </c>
      <c r="AC614" s="59"/>
      <c r="AD614" s="196"/>
      <c r="AE614" s="59"/>
      <c r="AF614" s="59"/>
      <c r="AG614" s="59"/>
      <c r="AH614" s="59"/>
      <c r="AI614" s="59"/>
      <c r="AJ614" s="59"/>
    </row>
    <row r="615" spans="1:36" ht="14.25" customHeight="1">
      <c r="A615" s="51"/>
      <c r="B615" s="51"/>
      <c r="C615" s="219"/>
      <c r="D615" s="53"/>
      <c r="E615" s="228"/>
      <c r="F615" s="228"/>
      <c r="G615" s="52"/>
      <c r="H615" s="52"/>
      <c r="I615" s="52"/>
      <c r="J615" s="52"/>
      <c r="K615" s="52"/>
      <c r="L615" s="60"/>
      <c r="M615" s="60"/>
      <c r="N615" s="55" t="s">
        <v>439</v>
      </c>
      <c r="O615" s="55"/>
      <c r="P615" s="55"/>
      <c r="Q615" s="55"/>
      <c r="R615" s="55"/>
      <c r="S615" s="55" t="s">
        <v>713</v>
      </c>
      <c r="T615" s="193" t="str">
        <f>_xlfn.IFNA(VLOOKUP(N615,Code2Loc,2,FALSE)
&amp; IF( OR( ISNA(O615), LEN(O615)=0), "",  "-" &amp; VLOOKUP(O615,Code2Loc,2,FALSE))
&amp; IF( OR( ISNA(P615), LEN(P615)=0), "",  "-" &amp; VLOOKUP(P615,Code2Loc,2,FALSE))
&amp; IF( OR( ISNA(Q615), LEN(Q615)=0), "",  "-" &amp; VLOOKUP(Q615,Code2Loc,2,FALSE))
&amp; IF( OR( ISNA(R615), LEN(R615)=0), "",  "-" &amp; VLOOKUP(R615,Code2Loc,2,FALSE))
&amp; IF( OR( ISNA(S615), LEN(S615)=0), "",  "-" &amp; VLOOKUP(S615,Code2Loc,2,FALSE)),"")</f>
        <v/>
      </c>
      <c r="U615" s="56">
        <v>0.78472222222222221</v>
      </c>
      <c r="V615" s="57"/>
      <c r="W615" s="57"/>
      <c r="X615" s="57"/>
      <c r="Y615" s="57"/>
      <c r="Z615" s="58" t="str">
        <f>IF(ISBLANK($U615), "", _xlfn.IFNA($U615 + _xlfn.IFNA( VLOOKUP($N615 &amp; IF(ISBLANK($O615),"", "-" &amp; $O615) &amp; IF(ISBLANK($P615),"", "-" &amp; $P615) &amp; IF(ISBLANK($Q615),"", "-" &amp; $Q615) &amp; IF(ISBLANK($R615),"", "-" &amp; $R615) &amp; IF(ISBLANK($S615),"", "-" &amp; $S615),TravelTime,8,FALSE), VLOOKUP($S615 &amp; IF(ISBLANK($R615),"", "-" &amp; $R615) &amp; IF(ISBLANK($Q615),"", "-" &amp; $Q615) &amp; IF(ISBLANK($P615),"", "-" &amp; $P615) &amp; IF(ISBLANK($O615),"", "-" &amp; $O615) &amp; IF(ISBLANK($N615),"", "-" &amp; $N615),TravelTime,8,FALSE)) / 1440, ""))</f>
        <v/>
      </c>
      <c r="AA615" s="59"/>
      <c r="AB615" s="52" t="str">
        <f t="shared" si="59"/>
        <v>GA04T 4397</v>
      </c>
      <c r="AC615" s="59"/>
      <c r="AD615" s="196"/>
      <c r="AE615" s="59"/>
      <c r="AF615" s="59"/>
      <c r="AG615" s="59"/>
      <c r="AH615" s="59"/>
      <c r="AI615" s="59"/>
      <c r="AJ615" s="59"/>
    </row>
    <row r="616" spans="1:36" ht="14.25" customHeight="1">
      <c r="A616" s="51"/>
      <c r="B616" s="51" t="s">
        <v>155</v>
      </c>
      <c r="C616" s="219"/>
      <c r="D616" s="53"/>
      <c r="E616" s="228"/>
      <c r="F616" s="228"/>
      <c r="G616" s="52"/>
      <c r="H616" s="52"/>
      <c r="I616" s="52"/>
      <c r="J616" s="52" t="str">
        <f>IF(ISBLANK(B616),"",VLOOKUP(B616,Permits!$F$2:$O$127,10,FALSE))</f>
        <v>GA01U 3279</v>
      </c>
      <c r="K616" s="52"/>
      <c r="L616" s="60"/>
      <c r="M616" s="60"/>
      <c r="N616" s="55" t="s">
        <v>580</v>
      </c>
      <c r="O616" s="55"/>
      <c r="P616" s="55"/>
      <c r="Q616" s="55"/>
      <c r="R616" s="55"/>
      <c r="S616" s="55" t="s">
        <v>450</v>
      </c>
      <c r="T616" s="193" t="str">
        <f>_xlfn.IFNA(VLOOKUP(N616,Code2Loc,2,FALSE)
&amp; IF( OR( ISNA(O616), LEN(O616)=0), "",  "-" &amp; VLOOKUP(O616,Code2Loc,2,FALSE))
&amp; IF( OR( ISNA(P616), LEN(P616)=0), "",  "-" &amp; VLOOKUP(P616,Code2Loc,2,FALSE))
&amp; IF( OR( ISNA(Q616), LEN(Q616)=0), "",  "-" &amp; VLOOKUP(Q616,Code2Loc,2,FALSE))
&amp; IF( OR( ISNA(R616), LEN(R616)=0), "",  "-" &amp; VLOOKUP(R616,Code2Loc,2,FALSE))
&amp; IF( OR( ISNA(S616), LEN(S616)=0), "",  "-" &amp; VLOOKUP(S616,Code2Loc,2,FALSE)),"")</f>
        <v/>
      </c>
      <c r="U616" s="56">
        <v>0.29166666666666669</v>
      </c>
      <c r="V616" s="57"/>
      <c r="W616" s="57"/>
      <c r="X616" s="57"/>
      <c r="Y616" s="57"/>
      <c r="Z616" s="58" t="str">
        <f>IF(ISBLANK($U616), "", _xlfn.IFNA($U616 + _xlfn.IFNA( VLOOKUP($N616 &amp; IF(ISBLANK($O616),"", "-" &amp; $O616) &amp; IF(ISBLANK($P616),"", "-" &amp; $P616) &amp; IF(ISBLANK($Q616),"", "-" &amp; $Q616) &amp; IF(ISBLANK($R616),"", "-" &amp; $R616) &amp; IF(ISBLANK($S616),"", "-" &amp; $S616),TravelTime,8,FALSE), VLOOKUP($S616 &amp; IF(ISBLANK($R616),"", "-" &amp; $R616) &amp; IF(ISBLANK($Q616),"", "-" &amp; $Q616) &amp; IF(ISBLANK($P616),"", "-" &amp; $P616) &amp; IF(ISBLANK($O616),"", "-" &amp; $O616) &amp; IF(ISBLANK($N616),"", "-" &amp; $N616),TravelTime,8,FALSE)) / 1440, ""))</f>
        <v/>
      </c>
      <c r="AA616" s="59"/>
      <c r="AB616" s="52" t="str">
        <f>IF(AND(LEN(J616)&lt;&gt;0,LEN(B616)&lt;&gt;0),J616,#REF!)</f>
        <v>GA01U 3279</v>
      </c>
      <c r="AC616" s="59"/>
      <c r="AD616" s="196"/>
      <c r="AE616" s="59"/>
      <c r="AF616" s="59"/>
      <c r="AG616" s="59"/>
      <c r="AH616" s="59"/>
      <c r="AI616" s="59"/>
      <c r="AJ616" s="59"/>
    </row>
    <row r="617" spans="1:36" ht="14.25" customHeight="1">
      <c r="A617" s="51"/>
      <c r="B617" s="51"/>
      <c r="C617" s="219"/>
      <c r="D617" s="53"/>
      <c r="E617" s="228"/>
      <c r="F617" s="228"/>
      <c r="G617" s="52"/>
      <c r="H617" s="52"/>
      <c r="I617" s="52"/>
      <c r="J617" s="52"/>
      <c r="K617" s="52"/>
      <c r="L617" s="60"/>
      <c r="M617" s="60"/>
      <c r="N617" s="55" t="s">
        <v>450</v>
      </c>
      <c r="O617" s="55"/>
      <c r="P617" s="55"/>
      <c r="Q617" s="55"/>
      <c r="R617" s="55"/>
      <c r="S617" s="55" t="s">
        <v>513</v>
      </c>
      <c r="T617" s="193" t="str">
        <f>_xlfn.IFNA(VLOOKUP(N617,Code2Loc,2,FALSE)
&amp; IF( OR( ISNA(O617), LEN(O617)=0), "",  "-" &amp; VLOOKUP(O617,Code2Loc,2,FALSE))
&amp; IF( OR( ISNA(P617), LEN(P617)=0), "",  "-" &amp; VLOOKUP(P617,Code2Loc,2,FALSE))
&amp; IF( OR( ISNA(Q617), LEN(Q617)=0), "",  "-" &amp; VLOOKUP(Q617,Code2Loc,2,FALSE))
&amp; IF( OR( ISNA(R617), LEN(R617)=0), "",  "-" &amp; VLOOKUP(R617,Code2Loc,2,FALSE))
&amp; IF( OR( ISNA(S617), LEN(S617)=0), "",  "-" &amp; VLOOKUP(S617,Code2Loc,2,FALSE)),"")</f>
        <v/>
      </c>
      <c r="U617" s="56">
        <v>0.33333333333333331</v>
      </c>
      <c r="V617" s="57"/>
      <c r="W617" s="57"/>
      <c r="X617" s="57"/>
      <c r="Y617" s="57"/>
      <c r="Z617" s="58" t="str">
        <f>IF(ISBLANK($U617), "", _xlfn.IFNA($U617 + _xlfn.IFNA( VLOOKUP($N617 &amp; IF(ISBLANK($O617),"", "-" &amp; $O617) &amp; IF(ISBLANK($P617),"", "-" &amp; $P617) &amp; IF(ISBLANK($Q617),"", "-" &amp; $Q617) &amp; IF(ISBLANK($R617),"", "-" &amp; $R617) &amp; IF(ISBLANK($S617),"", "-" &amp; $S617),TravelTime,8,FALSE), VLOOKUP($S617 &amp; IF(ISBLANK($R617),"", "-" &amp; $R617) &amp; IF(ISBLANK($Q617),"", "-" &amp; $Q617) &amp; IF(ISBLANK($P617),"", "-" &amp; $P617) &amp; IF(ISBLANK($O617),"", "-" &amp; $O617) &amp; IF(ISBLANK($N617),"", "-" &amp; $N617),TravelTime,8,FALSE)) / 1440, ""))</f>
        <v/>
      </c>
      <c r="AA617" s="59"/>
      <c r="AB617" s="52" t="str">
        <f t="shared" ref="AB617:AB622" si="60">IF(AND(LEN(J617)&lt;&gt;0,LEN(B617)&lt;&gt;0),J617,AB616)</f>
        <v>GA01U 3279</v>
      </c>
      <c r="AC617" s="59"/>
      <c r="AD617" s="196"/>
      <c r="AE617" s="59"/>
      <c r="AF617" s="59"/>
      <c r="AG617" s="59"/>
      <c r="AH617" s="59"/>
      <c r="AI617" s="59"/>
      <c r="AJ617" s="59"/>
    </row>
    <row r="618" spans="1:36" ht="14.25" customHeight="1">
      <c r="A618" s="51"/>
      <c r="B618" s="51"/>
      <c r="C618" s="219"/>
      <c r="D618" s="53"/>
      <c r="E618" s="228"/>
      <c r="F618" s="228"/>
      <c r="G618" s="52"/>
      <c r="H618" s="52"/>
      <c r="I618" s="52"/>
      <c r="J618" s="52"/>
      <c r="K618" s="52"/>
      <c r="L618" s="60"/>
      <c r="M618" s="60"/>
      <c r="N618" s="55" t="s">
        <v>513</v>
      </c>
      <c r="O618" s="55"/>
      <c r="P618" s="55"/>
      <c r="Q618" s="55"/>
      <c r="R618" s="55"/>
      <c r="S618" s="55" t="s">
        <v>450</v>
      </c>
      <c r="T618" s="193" t="str">
        <f>_xlfn.IFNA(VLOOKUP(N618,Code2Loc,2,FALSE)
&amp; IF( OR( ISNA(O618), LEN(O618)=0), "",  "-" &amp; VLOOKUP(O618,Code2Loc,2,FALSE))
&amp; IF( OR( ISNA(P618), LEN(P618)=0), "",  "-" &amp; VLOOKUP(P618,Code2Loc,2,FALSE))
&amp; IF( OR( ISNA(Q618), LEN(Q618)=0), "",  "-" &amp; VLOOKUP(Q618,Code2Loc,2,FALSE))
&amp; IF( OR( ISNA(R618), LEN(R618)=0), "",  "-" &amp; VLOOKUP(R618,Code2Loc,2,FALSE))
&amp; IF( OR( ISNA(S618), LEN(S618)=0), "",  "-" &amp; VLOOKUP(S618,Code2Loc,2,FALSE)),"")</f>
        <v/>
      </c>
      <c r="U618" s="56">
        <v>0.41666666666666669</v>
      </c>
      <c r="V618" s="57"/>
      <c r="W618" s="57"/>
      <c r="X618" s="57"/>
      <c r="Y618" s="57"/>
      <c r="Z618" s="58" t="str">
        <f>IF(ISBLANK($U618), "", _xlfn.IFNA($U618 + _xlfn.IFNA( VLOOKUP($N618 &amp; IF(ISBLANK($O618),"", "-" &amp; $O618) &amp; IF(ISBLANK($P618),"", "-" &amp; $P618) &amp; IF(ISBLANK($Q618),"", "-" &amp; $Q618) &amp; IF(ISBLANK($R618),"", "-" &amp; $R618) &amp; IF(ISBLANK($S618),"", "-" &amp; $S618),TravelTime,8,FALSE), VLOOKUP($S618 &amp; IF(ISBLANK($R618),"", "-" &amp; $R618) &amp; IF(ISBLANK($Q618),"", "-" &amp; $Q618) &amp; IF(ISBLANK($P618),"", "-" &amp; $P618) &amp; IF(ISBLANK($O618),"", "-" &amp; $O618) &amp; IF(ISBLANK($N618),"", "-" &amp; $N618),TravelTime,8,FALSE)) / 1440, ""))</f>
        <v/>
      </c>
      <c r="AA618" s="59"/>
      <c r="AB618" s="52" t="str">
        <f t="shared" si="60"/>
        <v>GA01U 3279</v>
      </c>
      <c r="AC618" s="59"/>
      <c r="AD618" s="196"/>
      <c r="AE618" s="59"/>
      <c r="AF618" s="59"/>
      <c r="AG618" s="59"/>
      <c r="AH618" s="59"/>
      <c r="AI618" s="59"/>
      <c r="AJ618" s="59"/>
    </row>
    <row r="619" spans="1:36" ht="14.25" customHeight="1">
      <c r="A619" s="51"/>
      <c r="B619" s="51"/>
      <c r="C619" s="219"/>
      <c r="D619" s="53"/>
      <c r="E619" s="228"/>
      <c r="F619" s="228"/>
      <c r="G619" s="52"/>
      <c r="H619" s="52"/>
      <c r="I619" s="52"/>
      <c r="J619" s="52"/>
      <c r="K619" s="52"/>
      <c r="L619" s="60"/>
      <c r="M619" s="60"/>
      <c r="N619" s="55" t="s">
        <v>439</v>
      </c>
      <c r="O619" s="55"/>
      <c r="P619" s="55"/>
      <c r="Q619" s="55"/>
      <c r="R619" s="55"/>
      <c r="S619" s="55" t="s">
        <v>513</v>
      </c>
      <c r="T619" s="193" t="str">
        <f>_xlfn.IFNA(VLOOKUP(N619,Code2Loc,2,FALSE)
&amp; IF( OR( ISNA(O619), LEN(O619)=0), "",  "-" &amp; VLOOKUP(O619,Code2Loc,2,FALSE))
&amp; IF( OR( ISNA(P619), LEN(P619)=0), "",  "-" &amp; VLOOKUP(P619,Code2Loc,2,FALSE))
&amp; IF( OR( ISNA(Q619), LEN(Q619)=0), "",  "-" &amp; VLOOKUP(Q619,Code2Loc,2,FALSE))
&amp; IF( OR( ISNA(R619), LEN(R619)=0), "",  "-" &amp; VLOOKUP(R619,Code2Loc,2,FALSE))
&amp; IF( OR( ISNA(S619), LEN(S619)=0), "",  "-" &amp; VLOOKUP(S619,Code2Loc,2,FALSE)),"")</f>
        <v/>
      </c>
      <c r="U619" s="56">
        <v>0.52083333333333337</v>
      </c>
      <c r="V619" s="57"/>
      <c r="W619" s="57"/>
      <c r="X619" s="57"/>
      <c r="Y619" s="57"/>
      <c r="Z619" s="58" t="str">
        <f>IF(ISBLANK($U619), "", _xlfn.IFNA($U619 + _xlfn.IFNA( VLOOKUP($N619 &amp; IF(ISBLANK($O619),"", "-" &amp; $O619) &amp; IF(ISBLANK($P619),"", "-" &amp; $P619) &amp; IF(ISBLANK($Q619),"", "-" &amp; $Q619) &amp; IF(ISBLANK($R619),"", "-" &amp; $R619) &amp; IF(ISBLANK($S619),"", "-" &amp; $S619),TravelTime,8,FALSE), VLOOKUP($S619 &amp; IF(ISBLANK($R619),"", "-" &amp; $R619) &amp; IF(ISBLANK($Q619),"", "-" &amp; $Q619) &amp; IF(ISBLANK($P619),"", "-" &amp; $P619) &amp; IF(ISBLANK($O619),"", "-" &amp; $O619) &amp; IF(ISBLANK($N619),"", "-" &amp; $N619),TravelTime,8,FALSE)) / 1440, ""))</f>
        <v/>
      </c>
      <c r="AA619" s="59"/>
      <c r="AB619" s="52" t="str">
        <f t="shared" si="60"/>
        <v>GA01U 3279</v>
      </c>
      <c r="AC619" s="59"/>
      <c r="AD619" s="196"/>
      <c r="AE619" s="59"/>
      <c r="AF619" s="59"/>
      <c r="AG619" s="59"/>
      <c r="AH619" s="59"/>
      <c r="AI619" s="59"/>
      <c r="AJ619" s="59"/>
    </row>
    <row r="620" spans="1:36" ht="14.25" customHeight="1">
      <c r="A620" s="51"/>
      <c r="B620" s="51"/>
      <c r="C620" s="219"/>
      <c r="D620" s="53"/>
      <c r="E620" s="228"/>
      <c r="F620" s="228"/>
      <c r="G620" s="52"/>
      <c r="H620" s="52"/>
      <c r="I620" s="52"/>
      <c r="J620" s="52"/>
      <c r="K620" s="52"/>
      <c r="L620" s="60"/>
      <c r="M620" s="60"/>
      <c r="N620" s="55" t="s">
        <v>579</v>
      </c>
      <c r="O620" s="55"/>
      <c r="P620" s="55"/>
      <c r="Q620" s="55"/>
      <c r="R620" s="55"/>
      <c r="S620" s="55" t="s">
        <v>450</v>
      </c>
      <c r="T620" s="193" t="str">
        <f>_xlfn.IFNA(VLOOKUP(N620,Code2Loc,2,FALSE)
&amp; IF( OR( ISNA(O620), LEN(O620)=0), "",  "-" &amp; VLOOKUP(O620,Code2Loc,2,FALSE))
&amp; IF( OR( ISNA(P620), LEN(P620)=0), "",  "-" &amp; VLOOKUP(P620,Code2Loc,2,FALSE))
&amp; IF( OR( ISNA(Q620), LEN(Q620)=0), "",  "-" &amp; VLOOKUP(Q620,Code2Loc,2,FALSE))
&amp; IF( OR( ISNA(R620), LEN(R620)=0), "",  "-" &amp; VLOOKUP(R620,Code2Loc,2,FALSE))
&amp; IF( OR( ISNA(S620), LEN(S620)=0), "",  "-" &amp; VLOOKUP(S620,Code2Loc,2,FALSE)),"")</f>
        <v/>
      </c>
      <c r="U620" s="56">
        <v>0.64583333333333337</v>
      </c>
      <c r="V620" s="57"/>
      <c r="W620" s="57"/>
      <c r="X620" s="57"/>
      <c r="Y620" s="57"/>
      <c r="Z620" s="58" t="str">
        <f>IF(ISBLANK($U620), "", _xlfn.IFNA($U620 + _xlfn.IFNA( VLOOKUP($N620 &amp; IF(ISBLANK($O620),"", "-" &amp; $O620) &amp; IF(ISBLANK($P620),"", "-" &amp; $P620) &amp; IF(ISBLANK($Q620),"", "-" &amp; $Q620) &amp; IF(ISBLANK($R620),"", "-" &amp; $R620) &amp; IF(ISBLANK($S620),"", "-" &amp; $S620),TravelTime,8,FALSE), VLOOKUP($S620 &amp; IF(ISBLANK($R620),"", "-" &amp; $R620) &amp; IF(ISBLANK($Q620),"", "-" &amp; $Q620) &amp; IF(ISBLANK($P620),"", "-" &amp; $P620) &amp; IF(ISBLANK($O620),"", "-" &amp; $O620) &amp; IF(ISBLANK($N620),"", "-" &amp; $N620),TravelTime,8,FALSE)) / 1440, ""))</f>
        <v/>
      </c>
      <c r="AA620" s="59"/>
      <c r="AB620" s="52" t="str">
        <f t="shared" si="60"/>
        <v>GA01U 3279</v>
      </c>
      <c r="AC620" s="59"/>
      <c r="AD620" s="196"/>
      <c r="AE620" s="59"/>
      <c r="AF620" s="59"/>
      <c r="AG620" s="59"/>
      <c r="AH620" s="59"/>
      <c r="AI620" s="59"/>
      <c r="AJ620" s="59"/>
    </row>
    <row r="621" spans="1:36" ht="14.25" customHeight="1">
      <c r="A621" s="51"/>
      <c r="B621" s="51"/>
      <c r="C621" s="219"/>
      <c r="D621" s="53"/>
      <c r="E621" s="228"/>
      <c r="F621" s="228"/>
      <c r="G621" s="52"/>
      <c r="H621" s="52"/>
      <c r="I621" s="52"/>
      <c r="J621" s="52"/>
      <c r="K621" s="52"/>
      <c r="L621" s="60"/>
      <c r="M621" s="60"/>
      <c r="N621" s="55" t="s">
        <v>439</v>
      </c>
      <c r="O621" s="55"/>
      <c r="P621" s="55"/>
      <c r="Q621" s="55"/>
      <c r="R621" s="55"/>
      <c r="S621" s="55" t="s">
        <v>513</v>
      </c>
      <c r="T621" s="193" t="str">
        <f>_xlfn.IFNA(VLOOKUP(N621,Code2Loc,2,FALSE)
&amp; IF( OR( ISNA(O621), LEN(O621)=0), "",  "-" &amp; VLOOKUP(O621,Code2Loc,2,FALSE))
&amp; IF( OR( ISNA(P621), LEN(P621)=0), "",  "-" &amp; VLOOKUP(P621,Code2Loc,2,FALSE))
&amp; IF( OR( ISNA(Q621), LEN(Q621)=0), "",  "-" &amp; VLOOKUP(Q621,Code2Loc,2,FALSE))
&amp; IF( OR( ISNA(R621), LEN(R621)=0), "",  "-" &amp; VLOOKUP(R621,Code2Loc,2,FALSE))
&amp; IF( OR( ISNA(S621), LEN(S621)=0), "",  "-" &amp; VLOOKUP(S621,Code2Loc,2,FALSE)),"")</f>
        <v/>
      </c>
      <c r="U621" s="56">
        <v>0.72916666666666663</v>
      </c>
      <c r="V621" s="57"/>
      <c r="W621" s="57"/>
      <c r="X621" s="57"/>
      <c r="Y621" s="57"/>
      <c r="Z621" s="58" t="str">
        <f>IF(ISBLANK($U621), "", _xlfn.IFNA($U621 + _xlfn.IFNA( VLOOKUP($N621 &amp; IF(ISBLANK($O621),"", "-" &amp; $O621) &amp; IF(ISBLANK($P621),"", "-" &amp; $P621) &amp; IF(ISBLANK($Q621),"", "-" &amp; $Q621) &amp; IF(ISBLANK($R621),"", "-" &amp; $R621) &amp; IF(ISBLANK($S621),"", "-" &amp; $S621),TravelTime,8,FALSE), VLOOKUP($S621 &amp; IF(ISBLANK($R621),"", "-" &amp; $R621) &amp; IF(ISBLANK($Q621),"", "-" &amp; $Q621) &amp; IF(ISBLANK($P621),"", "-" &amp; $P621) &amp; IF(ISBLANK($O621),"", "-" &amp; $O621) &amp; IF(ISBLANK($N621),"", "-" &amp; $N621),TravelTime,8,FALSE)) / 1440, ""))</f>
        <v/>
      </c>
      <c r="AA621" s="59"/>
      <c r="AB621" s="52" t="str">
        <f t="shared" si="60"/>
        <v>GA01U 3279</v>
      </c>
      <c r="AC621" s="59"/>
      <c r="AD621" s="196"/>
      <c r="AE621" s="59"/>
      <c r="AF621" s="59"/>
      <c r="AG621" s="59"/>
      <c r="AH621" s="59"/>
      <c r="AI621" s="59"/>
      <c r="AJ621" s="59"/>
    </row>
    <row r="622" spans="1:36" ht="14.25" customHeight="1">
      <c r="A622" s="51"/>
      <c r="B622" s="51"/>
      <c r="C622" s="219"/>
      <c r="D622" s="53"/>
      <c r="E622" s="228"/>
      <c r="F622" s="228"/>
      <c r="G622" s="52"/>
      <c r="H622" s="52"/>
      <c r="I622" s="52"/>
      <c r="J622" s="52"/>
      <c r="K622" s="52"/>
      <c r="L622" s="60"/>
      <c r="M622" s="60"/>
      <c r="N622" s="55" t="s">
        <v>579</v>
      </c>
      <c r="O622" s="55"/>
      <c r="P622" s="55"/>
      <c r="Q622" s="55"/>
      <c r="R622" s="55"/>
      <c r="S622" s="55"/>
      <c r="T622" s="193" t="str">
        <f>_xlfn.IFNA(VLOOKUP(N622,Code2Loc,2,FALSE)
&amp; IF( OR( ISNA(O622), LEN(O622)=0), "",  "-" &amp; VLOOKUP(O622,Code2Loc,2,FALSE))
&amp; IF( OR( ISNA(P622), LEN(P622)=0), "",  "-" &amp; VLOOKUP(P622,Code2Loc,2,FALSE))
&amp; IF( OR( ISNA(Q622), LEN(Q622)=0), "",  "-" &amp; VLOOKUP(Q622,Code2Loc,2,FALSE))
&amp; IF( OR( ISNA(R622), LEN(R622)=0), "",  "-" &amp; VLOOKUP(R622,Code2Loc,2,FALSE))
&amp; IF( OR( ISNA(S622), LEN(S622)=0), "",  "-" &amp; VLOOKUP(S622,Code2Loc,2,FALSE)),"")</f>
        <v/>
      </c>
      <c r="U622" s="56">
        <v>0.8125</v>
      </c>
      <c r="V622" s="57"/>
      <c r="W622" s="57"/>
      <c r="X622" s="57"/>
      <c r="Y622" s="57"/>
      <c r="Z622" s="58" t="str">
        <f>IF(ISBLANK($U622), "", _xlfn.IFNA($U622 + _xlfn.IFNA( VLOOKUP($N622 &amp; IF(ISBLANK($O622),"", "-" &amp; $O622) &amp; IF(ISBLANK($P622),"", "-" &amp; $P622) &amp; IF(ISBLANK($Q622),"", "-" &amp; $Q622) &amp; IF(ISBLANK($R622),"", "-" &amp; $R622) &amp; IF(ISBLANK($S622),"", "-" &amp; $S622),TravelTime,8,FALSE), VLOOKUP($S622 &amp; IF(ISBLANK($R622),"", "-" &amp; $R622) &amp; IF(ISBLANK($Q622),"", "-" &amp; $Q622) &amp; IF(ISBLANK($P622),"", "-" &amp; $P622) &amp; IF(ISBLANK($O622),"", "-" &amp; $O622) &amp; IF(ISBLANK($N622),"", "-" &amp; $N622),TravelTime,8,FALSE)) / 1440, ""))</f>
        <v/>
      </c>
      <c r="AA622" s="59"/>
      <c r="AB622" s="52" t="str">
        <f t="shared" si="60"/>
        <v>GA01U 3279</v>
      </c>
      <c r="AC622" s="59"/>
      <c r="AD622" s="196"/>
      <c r="AE622" s="59"/>
      <c r="AF622" s="59"/>
      <c r="AG622" s="59"/>
      <c r="AH622" s="59"/>
      <c r="AI622" s="59"/>
      <c r="AJ622" s="59"/>
    </row>
    <row r="623" spans="1:36" ht="14.25" customHeight="1">
      <c r="A623" s="51"/>
      <c r="B623" s="51" t="s">
        <v>158</v>
      </c>
      <c r="C623" s="219"/>
      <c r="D623" s="53"/>
      <c r="E623" s="228"/>
      <c r="F623" s="228"/>
      <c r="G623" s="52"/>
      <c r="H623" s="52"/>
      <c r="I623" s="52"/>
      <c r="J623" s="52" t="str">
        <f>IF(ISBLANK(B623),"",VLOOKUP(B623,Permits!$F$2:$O$127,10,FALSE))</f>
        <v>GA01W 4321</v>
      </c>
      <c r="K623" s="52"/>
      <c r="L623" s="60"/>
      <c r="M623" s="60"/>
      <c r="N623" s="55" t="s">
        <v>580</v>
      </c>
      <c r="O623" s="55"/>
      <c r="P623" s="55"/>
      <c r="Q623" s="55"/>
      <c r="R623" s="55"/>
      <c r="S623" s="55"/>
      <c r="T623" s="193" t="str">
        <f>_xlfn.IFNA(VLOOKUP(N623,Code2Loc,2,FALSE)
&amp; IF( OR( ISNA(O623), LEN(O623)=0), "",  "-" &amp; VLOOKUP(O623,Code2Loc,2,FALSE))
&amp; IF( OR( ISNA(P623), LEN(P623)=0), "",  "-" &amp; VLOOKUP(P623,Code2Loc,2,FALSE))
&amp; IF( OR( ISNA(Q623), LEN(Q623)=0), "",  "-" &amp; VLOOKUP(Q623,Code2Loc,2,FALSE))
&amp; IF( OR( ISNA(R623), LEN(R623)=0), "",  "-" &amp; VLOOKUP(R623,Code2Loc,2,FALSE))
&amp; IF( OR( ISNA(S623), LEN(S623)=0), "",  "-" &amp; VLOOKUP(S623,Code2Loc,2,FALSE)),"")</f>
        <v/>
      </c>
      <c r="U623" s="56">
        <v>0.27430555555555558</v>
      </c>
      <c r="V623" s="57"/>
      <c r="W623" s="57"/>
      <c r="X623" s="57"/>
      <c r="Y623" s="57"/>
      <c r="Z623" s="58" t="str">
        <f>IF(ISBLANK($U623), "", _xlfn.IFNA($U623 + _xlfn.IFNA( VLOOKUP($N623 &amp; IF(ISBLANK($O623),"", "-" &amp; $O623) &amp; IF(ISBLANK($P623),"", "-" &amp; $P623) &amp; IF(ISBLANK($Q623),"", "-" &amp; $Q623) &amp; IF(ISBLANK($R623),"", "-" &amp; $R623) &amp; IF(ISBLANK($S623),"", "-" &amp; $S623),TravelTime,8,FALSE), VLOOKUP($S623 &amp; IF(ISBLANK($R623),"", "-" &amp; $R623) &amp; IF(ISBLANK($Q623),"", "-" &amp; $Q623) &amp; IF(ISBLANK($P623),"", "-" &amp; $P623) &amp; IF(ISBLANK($O623),"", "-" &amp; $O623) &amp; IF(ISBLANK($N623),"", "-" &amp; $N623),TravelTime,8,FALSE)) / 1440, ""))</f>
        <v/>
      </c>
      <c r="AA623" s="59"/>
      <c r="AB623" s="52" t="str">
        <f>IF(AND(LEN(J623)&lt;&gt;0,LEN(B623)&lt;&gt;0),J623,#REF!)</f>
        <v>GA01W 4321</v>
      </c>
      <c r="AC623" s="59"/>
      <c r="AD623" s="196"/>
      <c r="AE623" s="59"/>
      <c r="AF623" s="59"/>
      <c r="AG623" s="59"/>
      <c r="AH623" s="59"/>
      <c r="AI623" s="59"/>
      <c r="AJ623" s="59"/>
    </row>
    <row r="624" spans="1:36" ht="14.25" customHeight="1">
      <c r="A624" s="51"/>
      <c r="B624" s="51"/>
      <c r="C624" s="219"/>
      <c r="D624" s="53"/>
      <c r="E624" s="228"/>
      <c r="F624" s="228"/>
      <c r="G624" s="52"/>
      <c r="H624" s="52"/>
      <c r="I624" s="52"/>
      <c r="J624" s="52"/>
      <c r="K624" s="52"/>
      <c r="L624" s="60"/>
      <c r="M624" s="60"/>
      <c r="N624" s="55" t="s">
        <v>579</v>
      </c>
      <c r="O624" s="55"/>
      <c r="P624" s="55"/>
      <c r="Q624" s="55"/>
      <c r="R624" s="55"/>
      <c r="S624" s="55" t="s">
        <v>439</v>
      </c>
      <c r="T624" s="193" t="str">
        <f>_xlfn.IFNA(VLOOKUP(N624,Code2Loc,2,FALSE)
&amp; IF( OR( ISNA(O624), LEN(O624)=0), "",  "-" &amp; VLOOKUP(O624,Code2Loc,2,FALSE))
&amp; IF( OR( ISNA(P624), LEN(P624)=0), "",  "-" &amp; VLOOKUP(P624,Code2Loc,2,FALSE))
&amp; IF( OR( ISNA(Q624), LEN(Q624)=0), "",  "-" &amp; VLOOKUP(Q624,Code2Loc,2,FALSE))
&amp; IF( OR( ISNA(R624), LEN(R624)=0), "",  "-" &amp; VLOOKUP(R624,Code2Loc,2,FALSE))
&amp; IF( OR( ISNA(S624), LEN(S624)=0), "",  "-" &amp; VLOOKUP(S624,Code2Loc,2,FALSE)),"")</f>
        <v/>
      </c>
      <c r="U624" s="56">
        <v>0.31597222222222221</v>
      </c>
      <c r="V624" s="57"/>
      <c r="W624" s="57"/>
      <c r="X624" s="57"/>
      <c r="Y624" s="57"/>
      <c r="Z624" s="58" t="str">
        <f>IF(ISBLANK($U624), "", _xlfn.IFNA($U624 + _xlfn.IFNA( VLOOKUP($N624 &amp; IF(ISBLANK($O624),"", "-" &amp; $O624) &amp; IF(ISBLANK($P624),"", "-" &amp; $P624) &amp; IF(ISBLANK($Q624),"", "-" &amp; $Q624) &amp; IF(ISBLANK($R624),"", "-" &amp; $R624) &amp; IF(ISBLANK($S624),"", "-" &amp; $S624),TravelTime,8,FALSE), VLOOKUP($S624 &amp; IF(ISBLANK($R624),"", "-" &amp; $R624) &amp; IF(ISBLANK($Q624),"", "-" &amp; $Q624) &amp; IF(ISBLANK($P624),"", "-" &amp; $P624) &amp; IF(ISBLANK($O624),"", "-" &amp; $O624) &amp; IF(ISBLANK($N624),"", "-" &amp; $N624),TravelTime,8,FALSE)) / 1440, ""))</f>
        <v/>
      </c>
      <c r="AA624" s="59"/>
      <c r="AB624" s="52" t="str">
        <f t="shared" ref="AB624:AB628" si="61">IF(AND(LEN(J624)&lt;&gt;0,LEN(B624)&lt;&gt;0),J624,AB623)</f>
        <v>GA01W 4321</v>
      </c>
      <c r="AC624" s="59"/>
      <c r="AD624" s="196"/>
      <c r="AE624" s="59"/>
      <c r="AF624" s="59"/>
      <c r="AG624" s="59"/>
      <c r="AH624" s="59"/>
      <c r="AI624" s="59"/>
      <c r="AJ624" s="59"/>
    </row>
    <row r="625" spans="1:36" ht="14.25" customHeight="1">
      <c r="A625" s="51"/>
      <c r="B625" s="51"/>
      <c r="C625" s="219"/>
      <c r="D625" s="53"/>
      <c r="E625" s="228"/>
      <c r="F625" s="228"/>
      <c r="G625" s="52"/>
      <c r="H625" s="52"/>
      <c r="I625" s="52"/>
      <c r="J625" s="52"/>
      <c r="K625" s="52"/>
      <c r="L625" s="60"/>
      <c r="M625" s="60"/>
      <c r="N625" s="55" t="s">
        <v>439</v>
      </c>
      <c r="O625" s="55"/>
      <c r="P625" s="55"/>
      <c r="Q625" s="55"/>
      <c r="R625" s="55"/>
      <c r="S625" s="55" t="s">
        <v>579</v>
      </c>
      <c r="T625" s="193" t="str">
        <f>_xlfn.IFNA(VLOOKUP(N625,Code2Loc,2,FALSE)
&amp; IF( OR( ISNA(O625), LEN(O625)=0), "",  "-" &amp; VLOOKUP(O625,Code2Loc,2,FALSE))
&amp; IF( OR( ISNA(P625), LEN(P625)=0), "",  "-" &amp; VLOOKUP(P625,Code2Loc,2,FALSE))
&amp; IF( OR( ISNA(Q625), LEN(Q625)=0), "",  "-" &amp; VLOOKUP(Q625,Code2Loc,2,FALSE))
&amp; IF( OR( ISNA(R625), LEN(R625)=0), "",  "-" &amp; VLOOKUP(R625,Code2Loc,2,FALSE))
&amp; IF( OR( ISNA(S625), LEN(S625)=0), "",  "-" &amp; VLOOKUP(S625,Code2Loc,2,FALSE)),"")</f>
        <v/>
      </c>
      <c r="U625" s="56">
        <v>0.39583333333333331</v>
      </c>
      <c r="V625" s="57"/>
      <c r="W625" s="57"/>
      <c r="X625" s="57"/>
      <c r="Y625" s="57"/>
      <c r="Z625" s="58" t="str">
        <f>IF(ISBLANK($U625), "", _xlfn.IFNA($U625 + _xlfn.IFNA( VLOOKUP($N625 &amp; IF(ISBLANK($O625),"", "-" &amp; $O625) &amp; IF(ISBLANK($P625),"", "-" &amp; $P625) &amp; IF(ISBLANK($Q625),"", "-" &amp; $Q625) &amp; IF(ISBLANK($R625),"", "-" &amp; $R625) &amp; IF(ISBLANK($S625),"", "-" &amp; $S625),TravelTime,8,FALSE), VLOOKUP($S625 &amp; IF(ISBLANK($R625),"", "-" &amp; $R625) &amp; IF(ISBLANK($Q625),"", "-" &amp; $Q625) &amp; IF(ISBLANK($P625),"", "-" &amp; $P625) &amp; IF(ISBLANK($O625),"", "-" &amp; $O625) &amp; IF(ISBLANK($N625),"", "-" &amp; $N625),TravelTime,8,FALSE)) / 1440, ""))</f>
        <v/>
      </c>
      <c r="AA625" s="59"/>
      <c r="AB625" s="52" t="str">
        <f t="shared" si="61"/>
        <v>GA01W 4321</v>
      </c>
      <c r="AC625" s="59"/>
      <c r="AD625" s="196"/>
      <c r="AE625" s="59"/>
      <c r="AF625" s="59"/>
      <c r="AG625" s="59"/>
      <c r="AH625" s="59"/>
      <c r="AI625" s="59"/>
      <c r="AJ625" s="59"/>
    </row>
    <row r="626" spans="1:36" ht="14.25" customHeight="1">
      <c r="A626" s="51"/>
      <c r="B626" s="51"/>
      <c r="C626" s="219"/>
      <c r="D626" s="53"/>
      <c r="E626" s="228"/>
      <c r="F626" s="228"/>
      <c r="G626" s="52"/>
      <c r="H626" s="52"/>
      <c r="I626" s="52"/>
      <c r="J626" s="52"/>
      <c r="K626" s="52"/>
      <c r="L626" s="60"/>
      <c r="M626" s="60"/>
      <c r="N626" s="55" t="s">
        <v>579</v>
      </c>
      <c r="O626" s="55"/>
      <c r="P626" s="55"/>
      <c r="Q626" s="55"/>
      <c r="R626" s="55"/>
      <c r="S626" s="55" t="s">
        <v>439</v>
      </c>
      <c r="T626" s="193" t="str">
        <f>_xlfn.IFNA(VLOOKUP(N626,Code2Loc,2,FALSE)
&amp; IF( OR( ISNA(O626), LEN(O626)=0), "",  "-" &amp; VLOOKUP(O626,Code2Loc,2,FALSE))
&amp; IF( OR( ISNA(P626), LEN(P626)=0), "",  "-" &amp; VLOOKUP(P626,Code2Loc,2,FALSE))
&amp; IF( OR( ISNA(Q626), LEN(Q626)=0), "",  "-" &amp; VLOOKUP(Q626,Code2Loc,2,FALSE))
&amp; IF( OR( ISNA(R626), LEN(R626)=0), "",  "-" &amp; VLOOKUP(R626,Code2Loc,2,FALSE))
&amp; IF( OR( ISNA(S626), LEN(S626)=0), "",  "-" &amp; VLOOKUP(S626,Code2Loc,2,FALSE)),"")</f>
        <v/>
      </c>
      <c r="U626" s="56">
        <v>0.52777777777777779</v>
      </c>
      <c r="V626" s="57"/>
      <c r="W626" s="57"/>
      <c r="X626" s="57"/>
      <c r="Y626" s="57"/>
      <c r="Z626" s="58" t="str">
        <f>IF(ISBLANK($U626), "", _xlfn.IFNA($U626 + _xlfn.IFNA( VLOOKUP($N626 &amp; IF(ISBLANK($O626),"", "-" &amp; $O626) &amp; IF(ISBLANK($P626),"", "-" &amp; $P626) &amp; IF(ISBLANK($Q626),"", "-" &amp; $Q626) &amp; IF(ISBLANK($R626),"", "-" &amp; $R626) &amp; IF(ISBLANK($S626),"", "-" &amp; $S626),TravelTime,8,FALSE), VLOOKUP($S626 &amp; IF(ISBLANK($R626),"", "-" &amp; $R626) &amp; IF(ISBLANK($Q626),"", "-" &amp; $Q626) &amp; IF(ISBLANK($P626),"", "-" &amp; $P626) &amp; IF(ISBLANK($O626),"", "-" &amp; $O626) &amp; IF(ISBLANK($N626),"", "-" &amp; $N626),TravelTime,8,FALSE)) / 1440, ""))</f>
        <v/>
      </c>
      <c r="AA626" s="59"/>
      <c r="AB626" s="52" t="str">
        <f t="shared" si="61"/>
        <v>GA01W 4321</v>
      </c>
      <c r="AC626" s="59"/>
      <c r="AD626" s="196"/>
      <c r="AE626" s="59"/>
      <c r="AF626" s="59"/>
      <c r="AG626" s="59"/>
      <c r="AH626" s="59"/>
      <c r="AI626" s="59"/>
      <c r="AJ626" s="59"/>
    </row>
    <row r="627" spans="1:36" ht="14.25" customHeight="1">
      <c r="A627" s="51"/>
      <c r="B627" s="51"/>
      <c r="C627" s="219"/>
      <c r="D627" s="53"/>
      <c r="E627" s="228"/>
      <c r="F627" s="228"/>
      <c r="G627" s="52"/>
      <c r="H627" s="52"/>
      <c r="I627" s="52"/>
      <c r="J627" s="52"/>
      <c r="K627" s="52"/>
      <c r="L627" s="60"/>
      <c r="M627" s="60"/>
      <c r="N627" s="55" t="s">
        <v>439</v>
      </c>
      <c r="O627" s="55"/>
      <c r="P627" s="55"/>
      <c r="Q627" s="55"/>
      <c r="R627" s="55"/>
      <c r="S627" s="55" t="s">
        <v>579</v>
      </c>
      <c r="T627" s="193" t="str">
        <f>_xlfn.IFNA(VLOOKUP(N627,Code2Loc,2,FALSE)
&amp; IF( OR( ISNA(O627), LEN(O627)=0), "",  "-" &amp; VLOOKUP(O627,Code2Loc,2,FALSE))
&amp; IF( OR( ISNA(P627), LEN(P627)=0), "",  "-" &amp; VLOOKUP(P627,Code2Loc,2,FALSE))
&amp; IF( OR( ISNA(Q627), LEN(Q627)=0), "",  "-" &amp; VLOOKUP(Q627,Code2Loc,2,FALSE))
&amp; IF( OR( ISNA(R627), LEN(R627)=0), "",  "-" &amp; VLOOKUP(R627,Code2Loc,2,FALSE))
&amp; IF( OR( ISNA(S627), LEN(S627)=0), "",  "-" &amp; VLOOKUP(S627,Code2Loc,2,FALSE)),"")</f>
        <v/>
      </c>
      <c r="U627" s="56">
        <v>0.65277777777777779</v>
      </c>
      <c r="V627" s="57"/>
      <c r="W627" s="57"/>
      <c r="X627" s="57"/>
      <c r="Y627" s="57"/>
      <c r="Z627" s="58" t="str">
        <f>IF(ISBLANK($U627), "", _xlfn.IFNA($U627 + _xlfn.IFNA( VLOOKUP($N627 &amp; IF(ISBLANK($O627),"", "-" &amp; $O627) &amp; IF(ISBLANK($P627),"", "-" &amp; $P627) &amp; IF(ISBLANK($Q627),"", "-" &amp; $Q627) &amp; IF(ISBLANK($R627),"", "-" &amp; $R627) &amp; IF(ISBLANK($S627),"", "-" &amp; $S627),TravelTime,8,FALSE), VLOOKUP($S627 &amp; IF(ISBLANK($R627),"", "-" &amp; $R627) &amp; IF(ISBLANK($Q627),"", "-" &amp; $Q627) &amp; IF(ISBLANK($P627),"", "-" &amp; $P627) &amp; IF(ISBLANK($O627),"", "-" &amp; $O627) &amp; IF(ISBLANK($N627),"", "-" &amp; $N627),TravelTime,8,FALSE)) / 1440, ""))</f>
        <v/>
      </c>
      <c r="AA627" s="59"/>
      <c r="AB627" s="52" t="str">
        <f t="shared" si="61"/>
        <v>GA01W 4321</v>
      </c>
      <c r="AC627" s="59"/>
      <c r="AD627" s="196"/>
      <c r="AE627" s="59"/>
      <c r="AF627" s="59"/>
      <c r="AG627" s="59"/>
      <c r="AH627" s="59"/>
      <c r="AI627" s="59"/>
      <c r="AJ627" s="59"/>
    </row>
    <row r="628" spans="1:36" ht="14.25" customHeight="1">
      <c r="A628" s="51"/>
      <c r="B628" s="51"/>
      <c r="C628" s="219"/>
      <c r="D628" s="53"/>
      <c r="E628" s="228"/>
      <c r="F628" s="228"/>
      <c r="G628" s="52"/>
      <c r="H628" s="52"/>
      <c r="I628" s="52"/>
      <c r="J628" s="52"/>
      <c r="K628" s="52"/>
      <c r="L628" s="60"/>
      <c r="M628" s="60"/>
      <c r="N628" s="55" t="s">
        <v>579</v>
      </c>
      <c r="O628" s="55"/>
      <c r="P628" s="55"/>
      <c r="Q628" s="55"/>
      <c r="R628" s="55"/>
      <c r="S628" s="55"/>
      <c r="T628" s="193" t="str">
        <f>_xlfn.IFNA(VLOOKUP(N628,Code2Loc,2,FALSE)
&amp; IF( OR( ISNA(O628), LEN(O628)=0), "",  "-" &amp; VLOOKUP(O628,Code2Loc,2,FALSE))
&amp; IF( OR( ISNA(P628), LEN(P628)=0), "",  "-" &amp; VLOOKUP(P628,Code2Loc,2,FALSE))
&amp; IF( OR( ISNA(Q628), LEN(Q628)=0), "",  "-" &amp; VLOOKUP(Q628,Code2Loc,2,FALSE))
&amp; IF( OR( ISNA(R628), LEN(R628)=0), "",  "-" &amp; VLOOKUP(R628,Code2Loc,2,FALSE))
&amp; IF( OR( ISNA(S628), LEN(S628)=0), "",  "-" &amp; VLOOKUP(S628,Code2Loc,2,FALSE)),"")</f>
        <v/>
      </c>
      <c r="U628" s="56">
        <v>0.75</v>
      </c>
      <c r="V628" s="57"/>
      <c r="W628" s="57"/>
      <c r="X628" s="57"/>
      <c r="Y628" s="57"/>
      <c r="Z628" s="58" t="str">
        <f>IF(ISBLANK($U628), "", _xlfn.IFNA($U628 + _xlfn.IFNA( VLOOKUP($N628 &amp; IF(ISBLANK($O628),"", "-" &amp; $O628) &amp; IF(ISBLANK($P628),"", "-" &amp; $P628) &amp; IF(ISBLANK($Q628),"", "-" &amp; $Q628) &amp; IF(ISBLANK($R628),"", "-" &amp; $R628) &amp; IF(ISBLANK($S628),"", "-" &amp; $S628),TravelTime,8,FALSE), VLOOKUP($S628 &amp; IF(ISBLANK($R628),"", "-" &amp; $R628) &amp; IF(ISBLANK($Q628),"", "-" &amp; $Q628) &amp; IF(ISBLANK($P628),"", "-" &amp; $P628) &amp; IF(ISBLANK($O628),"", "-" &amp; $O628) &amp; IF(ISBLANK($N628),"", "-" &amp; $N628),TravelTime,8,FALSE)) / 1440, ""))</f>
        <v/>
      </c>
      <c r="AA628" s="59"/>
      <c r="AB628" s="52" t="str">
        <f t="shared" si="61"/>
        <v>GA01W 4321</v>
      </c>
      <c r="AC628" s="59"/>
      <c r="AD628" s="196"/>
      <c r="AE628" s="59"/>
      <c r="AF628" s="59"/>
      <c r="AG628" s="59"/>
      <c r="AH628" s="59"/>
      <c r="AI628" s="59"/>
      <c r="AJ628" s="59"/>
    </row>
    <row r="629" spans="1:36" ht="14.25" customHeight="1">
      <c r="A629" s="51"/>
      <c r="B629" s="51" t="s">
        <v>161</v>
      </c>
      <c r="C629" s="219"/>
      <c r="D629" s="53"/>
      <c r="E629" s="228"/>
      <c r="F629" s="228"/>
      <c r="G629" s="52"/>
      <c r="H629" s="52"/>
      <c r="I629" s="52"/>
      <c r="J629" s="52" t="str">
        <f>IF(ISBLANK(B629),"",VLOOKUP(B629,Permits!$F$2:$O$127,10,FALSE))</f>
        <v>GA01U 4121</v>
      </c>
      <c r="K629" s="52"/>
      <c r="L629" s="60"/>
      <c r="M629" s="60"/>
      <c r="N629" s="55" t="s">
        <v>580</v>
      </c>
      <c r="O629" s="55"/>
      <c r="P629" s="55"/>
      <c r="Q629" s="55"/>
      <c r="R629" s="55"/>
      <c r="S629" s="69"/>
      <c r="T629" s="193" t="str">
        <f>_xlfn.IFNA(VLOOKUP(N629,Code2Loc,2,FALSE)
&amp; IF( OR( ISNA(O629), LEN(O629)=0), "",  "-" &amp; VLOOKUP(O629,Code2Loc,2,FALSE))
&amp; IF( OR( ISNA(P629), LEN(P629)=0), "",  "-" &amp; VLOOKUP(P629,Code2Loc,2,FALSE))
&amp; IF( OR( ISNA(Q629), LEN(Q629)=0), "",  "-" &amp; VLOOKUP(Q629,Code2Loc,2,FALSE))
&amp; IF( OR( ISNA(R629), LEN(R629)=0), "",  "-" &amp; VLOOKUP(R629,Code2Loc,2,FALSE))
&amp; IF( OR( ISNA(S629), LEN(S629)=0), "",  "-" &amp; VLOOKUP(S629,Code2Loc,2,FALSE)),"")</f>
        <v/>
      </c>
      <c r="U629" s="56">
        <v>0.2638888888888889</v>
      </c>
      <c r="V629" s="57"/>
      <c r="W629" s="57"/>
      <c r="X629" s="57"/>
      <c r="Y629" s="57"/>
      <c r="Z629" s="58" t="str">
        <f>IF(ISBLANK($U629), "", _xlfn.IFNA($U629 + _xlfn.IFNA( VLOOKUP($N629 &amp; IF(ISBLANK($O629),"", "-" &amp; $O629) &amp; IF(ISBLANK($P629),"", "-" &amp; $P629) &amp; IF(ISBLANK($Q629),"", "-" &amp; $Q629) &amp; IF(ISBLANK($R629),"", "-" &amp; $R629) &amp; IF(ISBLANK($S629),"", "-" &amp; $S629),TravelTime,8,FALSE), VLOOKUP($S629 &amp; IF(ISBLANK($R629),"", "-" &amp; $R629) &amp; IF(ISBLANK($Q629),"", "-" &amp; $Q629) &amp; IF(ISBLANK($P629),"", "-" &amp; $P629) &amp; IF(ISBLANK($O629),"", "-" &amp; $O629) &amp; IF(ISBLANK($N629),"", "-" &amp; $N629),TravelTime,8,FALSE)) / 1440, ""))</f>
        <v/>
      </c>
      <c r="AA629" s="59"/>
      <c r="AB629" s="52" t="str">
        <f>IF(AND(LEN(J629)&lt;&gt;0,LEN(B629)&lt;&gt;0),J629,#REF!)</f>
        <v>GA01U 4121</v>
      </c>
      <c r="AC629" s="59"/>
      <c r="AD629" s="196"/>
      <c r="AE629" s="59"/>
      <c r="AF629" s="59"/>
      <c r="AG629" s="59"/>
      <c r="AH629" s="59"/>
      <c r="AI629" s="59"/>
      <c r="AJ629" s="59"/>
    </row>
    <row r="630" spans="1:36" ht="14.25" customHeight="1">
      <c r="A630" s="51"/>
      <c r="B630" s="51"/>
      <c r="C630" s="219"/>
      <c r="D630" s="53"/>
      <c r="E630" s="228"/>
      <c r="F630" s="228"/>
      <c r="G630" s="52"/>
      <c r="H630" s="52"/>
      <c r="I630" s="52"/>
      <c r="J630" s="52"/>
      <c r="K630" s="52"/>
      <c r="L630" s="60"/>
      <c r="M630" s="60"/>
      <c r="N630" s="55" t="s">
        <v>450</v>
      </c>
      <c r="O630" s="55"/>
      <c r="P630" s="55"/>
      <c r="Q630" s="55"/>
      <c r="R630" s="55"/>
      <c r="S630" s="55"/>
      <c r="T630" s="193" t="str">
        <f>_xlfn.IFNA(VLOOKUP(N630,Code2Loc,2,FALSE)
&amp; IF( OR( ISNA(O630), LEN(O630)=0), "",  "-" &amp; VLOOKUP(O630,Code2Loc,2,FALSE))
&amp; IF( OR( ISNA(P630), LEN(P630)=0), "",  "-" &amp; VLOOKUP(P630,Code2Loc,2,FALSE))
&amp; IF( OR( ISNA(Q630), LEN(Q630)=0), "",  "-" &amp; VLOOKUP(Q630,Code2Loc,2,FALSE))
&amp; IF( OR( ISNA(R630), LEN(R630)=0), "",  "-" &amp; VLOOKUP(R630,Code2Loc,2,FALSE))
&amp; IF( OR( ISNA(S630), LEN(S630)=0), "",  "-" &amp; VLOOKUP(S630,Code2Loc,2,FALSE)),"")</f>
        <v/>
      </c>
      <c r="U630" s="56">
        <v>0.30902777777777779</v>
      </c>
      <c r="V630" s="57"/>
      <c r="W630" s="57"/>
      <c r="X630" s="57"/>
      <c r="Y630" s="57"/>
      <c r="Z630" s="58" t="str">
        <f>IF(ISBLANK($U630), "", _xlfn.IFNA($U630 + _xlfn.IFNA( VLOOKUP($N630 &amp; IF(ISBLANK($O630),"", "-" &amp; $O630) &amp; IF(ISBLANK($P630),"", "-" &amp; $P630) &amp; IF(ISBLANK($Q630),"", "-" &amp; $Q630) &amp; IF(ISBLANK($R630),"", "-" &amp; $R630) &amp; IF(ISBLANK($S630),"", "-" &amp; $S630),TravelTime,8,FALSE), VLOOKUP($S630 &amp; IF(ISBLANK($R630),"", "-" &amp; $R630) &amp; IF(ISBLANK($Q630),"", "-" &amp; $Q630) &amp; IF(ISBLANK($P630),"", "-" &amp; $P630) &amp; IF(ISBLANK($O630),"", "-" &amp; $O630) &amp; IF(ISBLANK($N630),"", "-" &amp; $N630),TravelTime,8,FALSE)) / 1440, ""))</f>
        <v/>
      </c>
      <c r="AA630" s="59"/>
      <c r="AB630" s="52" t="str">
        <f t="shared" ref="AB630:AB634" si="62">IF(AND(LEN(J630)&lt;&gt;0,LEN(B630)&lt;&gt;0),J630,AB629)</f>
        <v>GA01U 4121</v>
      </c>
      <c r="AC630" s="59"/>
      <c r="AD630" s="196"/>
      <c r="AE630" s="59"/>
      <c r="AF630" s="59"/>
      <c r="AG630" s="59"/>
      <c r="AH630" s="59"/>
      <c r="AI630" s="59"/>
      <c r="AJ630" s="59"/>
    </row>
    <row r="631" spans="1:36" ht="14.25" customHeight="1">
      <c r="A631" s="51"/>
      <c r="B631" s="51"/>
      <c r="C631" s="219"/>
      <c r="D631" s="53"/>
      <c r="E631" s="228"/>
      <c r="F631" s="228"/>
      <c r="G631" s="52"/>
      <c r="H631" s="52"/>
      <c r="I631" s="52"/>
      <c r="J631" s="52"/>
      <c r="K631" s="52"/>
      <c r="L631" s="60"/>
      <c r="M631" s="60"/>
      <c r="N631" s="55" t="s">
        <v>513</v>
      </c>
      <c r="O631" s="55"/>
      <c r="P631" s="55"/>
      <c r="Q631" s="55"/>
      <c r="R631" s="55"/>
      <c r="S631" s="55"/>
      <c r="T631" s="193" t="str">
        <f>_xlfn.IFNA(VLOOKUP(N631,Code2Loc,2,FALSE)
&amp; IF( OR( ISNA(O631), LEN(O631)=0), "",  "-" &amp; VLOOKUP(O631,Code2Loc,2,FALSE))
&amp; IF( OR( ISNA(P631), LEN(P631)=0), "",  "-" &amp; VLOOKUP(P631,Code2Loc,2,FALSE))
&amp; IF( OR( ISNA(Q631), LEN(Q631)=0), "",  "-" &amp; VLOOKUP(Q631,Code2Loc,2,FALSE))
&amp; IF( OR( ISNA(R631), LEN(R631)=0), "",  "-" &amp; VLOOKUP(R631,Code2Loc,2,FALSE))
&amp; IF( OR( ISNA(S631), LEN(S631)=0), "",  "-" &amp; VLOOKUP(S631,Code2Loc,2,FALSE)),"")</f>
        <v/>
      </c>
      <c r="U631" s="56">
        <v>0.44444444444444442</v>
      </c>
      <c r="V631" s="57"/>
      <c r="W631" s="57"/>
      <c r="X631" s="57"/>
      <c r="Y631" s="57"/>
      <c r="Z631" s="58" t="str">
        <f>IF(ISBLANK($U631), "", _xlfn.IFNA($U631 + _xlfn.IFNA( VLOOKUP($N631 &amp; IF(ISBLANK($O631),"", "-" &amp; $O631) &amp; IF(ISBLANK($P631),"", "-" &amp; $P631) &amp; IF(ISBLANK($Q631),"", "-" &amp; $Q631) &amp; IF(ISBLANK($R631),"", "-" &amp; $R631) &amp; IF(ISBLANK($S631),"", "-" &amp; $S631),TravelTime,8,FALSE), VLOOKUP($S631 &amp; IF(ISBLANK($R631),"", "-" &amp; $R631) &amp; IF(ISBLANK($Q631),"", "-" &amp; $Q631) &amp; IF(ISBLANK($P631),"", "-" &amp; $P631) &amp; IF(ISBLANK($O631),"", "-" &amp; $O631) &amp; IF(ISBLANK($N631),"", "-" &amp; $N631),TravelTime,8,FALSE)) / 1440, ""))</f>
        <v/>
      </c>
      <c r="AA631" s="59"/>
      <c r="AB631" s="52" t="str">
        <f t="shared" si="62"/>
        <v>GA01U 4121</v>
      </c>
      <c r="AC631" s="59"/>
      <c r="AD631" s="196"/>
      <c r="AE631" s="59"/>
      <c r="AF631" s="59"/>
      <c r="AG631" s="59"/>
      <c r="AH631" s="59"/>
      <c r="AI631" s="59"/>
      <c r="AJ631" s="59"/>
    </row>
    <row r="632" spans="1:36" ht="14.25" customHeight="1">
      <c r="A632" s="51"/>
      <c r="B632" s="51"/>
      <c r="C632" s="219"/>
      <c r="D632" s="53"/>
      <c r="E632" s="228"/>
      <c r="F632" s="228"/>
      <c r="G632" s="52"/>
      <c r="H632" s="52"/>
      <c r="I632" s="52"/>
      <c r="J632" s="52"/>
      <c r="K632" s="52"/>
      <c r="L632" s="60"/>
      <c r="M632" s="60"/>
      <c r="N632" s="55" t="s">
        <v>579</v>
      </c>
      <c r="O632" s="55"/>
      <c r="P632" s="55"/>
      <c r="Q632" s="55"/>
      <c r="R632" s="55"/>
      <c r="S632" s="55"/>
      <c r="T632" s="193" t="str">
        <f>_xlfn.IFNA(VLOOKUP(N632,Code2Loc,2,FALSE)
&amp; IF( OR( ISNA(O632), LEN(O632)=0), "",  "-" &amp; VLOOKUP(O632,Code2Loc,2,FALSE))
&amp; IF( OR( ISNA(P632), LEN(P632)=0), "",  "-" &amp; VLOOKUP(P632,Code2Loc,2,FALSE))
&amp; IF( OR( ISNA(Q632), LEN(Q632)=0), "",  "-" &amp; VLOOKUP(Q632,Code2Loc,2,FALSE))
&amp; IF( OR( ISNA(R632), LEN(R632)=0), "",  "-" &amp; VLOOKUP(R632,Code2Loc,2,FALSE))
&amp; IF( OR( ISNA(S632), LEN(S632)=0), "",  "-" &amp; VLOOKUP(S632,Code2Loc,2,FALSE)),"")</f>
        <v/>
      </c>
      <c r="U632" s="56">
        <v>0.54166666666666663</v>
      </c>
      <c r="V632" s="57"/>
      <c r="W632" s="57"/>
      <c r="X632" s="57"/>
      <c r="Y632" s="57"/>
      <c r="Z632" s="58" t="str">
        <f>IF(ISBLANK($U632), "", _xlfn.IFNA($U632 + _xlfn.IFNA( VLOOKUP($N632 &amp; IF(ISBLANK($O632),"", "-" &amp; $O632) &amp; IF(ISBLANK($P632),"", "-" &amp; $P632) &amp; IF(ISBLANK($Q632),"", "-" &amp; $Q632) &amp; IF(ISBLANK($R632),"", "-" &amp; $R632) &amp; IF(ISBLANK($S632),"", "-" &amp; $S632),TravelTime,8,FALSE), VLOOKUP($S632 &amp; IF(ISBLANK($R632),"", "-" &amp; $R632) &amp; IF(ISBLANK($Q632),"", "-" &amp; $Q632) &amp; IF(ISBLANK($P632),"", "-" &amp; $P632) &amp; IF(ISBLANK($O632),"", "-" &amp; $O632) &amp; IF(ISBLANK($N632),"", "-" &amp; $N632),TravelTime,8,FALSE)) / 1440, ""))</f>
        <v/>
      </c>
      <c r="AA632" s="59"/>
      <c r="AB632" s="52" t="str">
        <f t="shared" si="62"/>
        <v>GA01U 4121</v>
      </c>
      <c r="AC632" s="59"/>
      <c r="AD632" s="196"/>
      <c r="AE632" s="59"/>
      <c r="AF632" s="59"/>
      <c r="AG632" s="59"/>
      <c r="AH632" s="59"/>
      <c r="AI632" s="59"/>
      <c r="AJ632" s="59"/>
    </row>
    <row r="633" spans="1:36" ht="14.25" customHeight="1">
      <c r="A633" s="51"/>
      <c r="B633" s="51"/>
      <c r="C633" s="219"/>
      <c r="D633" s="53"/>
      <c r="E633" s="228"/>
      <c r="F633" s="228"/>
      <c r="G633" s="52"/>
      <c r="H633" s="52"/>
      <c r="I633" s="52"/>
      <c r="J633" s="52"/>
      <c r="K633" s="52"/>
      <c r="L633" s="60"/>
      <c r="M633" s="60"/>
      <c r="N633" s="55" t="s">
        <v>439</v>
      </c>
      <c r="O633" s="55"/>
      <c r="P633" s="55"/>
      <c r="Q633" s="55"/>
      <c r="R633" s="55"/>
      <c r="S633" s="55"/>
      <c r="T633" s="193" t="str">
        <f>_xlfn.IFNA(VLOOKUP(N633,Code2Loc,2,FALSE)
&amp; IF( OR( ISNA(O633), LEN(O633)=0), "",  "-" &amp; VLOOKUP(O633,Code2Loc,2,FALSE))
&amp; IF( OR( ISNA(P633), LEN(P633)=0), "",  "-" &amp; VLOOKUP(P633,Code2Loc,2,FALSE))
&amp; IF( OR( ISNA(Q633), LEN(Q633)=0), "",  "-" &amp; VLOOKUP(Q633,Code2Loc,2,FALSE))
&amp; IF( OR( ISNA(R633), LEN(R633)=0), "",  "-" &amp; VLOOKUP(R633,Code2Loc,2,FALSE))
&amp; IF( OR( ISNA(S633), LEN(S633)=0), "",  "-" &amp; VLOOKUP(S633,Code2Loc,2,FALSE)),"")</f>
        <v/>
      </c>
      <c r="U633" s="56">
        <v>0.66666666666666663</v>
      </c>
      <c r="V633" s="57"/>
      <c r="W633" s="57"/>
      <c r="X633" s="57"/>
      <c r="Y633" s="57"/>
      <c r="Z633" s="58" t="str">
        <f>IF(ISBLANK($U633), "", _xlfn.IFNA($U633 + _xlfn.IFNA( VLOOKUP($N633 &amp; IF(ISBLANK($O633),"", "-" &amp; $O633) &amp; IF(ISBLANK($P633),"", "-" &amp; $P633) &amp; IF(ISBLANK($Q633),"", "-" &amp; $Q633) &amp; IF(ISBLANK($R633),"", "-" &amp; $R633) &amp; IF(ISBLANK($S633),"", "-" &amp; $S633),TravelTime,8,FALSE), VLOOKUP($S633 &amp; IF(ISBLANK($R633),"", "-" &amp; $R633) &amp; IF(ISBLANK($Q633),"", "-" &amp; $Q633) &amp; IF(ISBLANK($P633),"", "-" &amp; $P633) &amp; IF(ISBLANK($O633),"", "-" &amp; $O633) &amp; IF(ISBLANK($N633),"", "-" &amp; $N633),TravelTime,8,FALSE)) / 1440, ""))</f>
        <v/>
      </c>
      <c r="AA633" s="59"/>
      <c r="AB633" s="52" t="str">
        <f t="shared" si="62"/>
        <v>GA01U 4121</v>
      </c>
      <c r="AC633" s="59"/>
      <c r="AD633" s="196"/>
      <c r="AE633" s="59"/>
      <c r="AF633" s="59"/>
      <c r="AG633" s="59"/>
      <c r="AH633" s="59"/>
      <c r="AI633" s="59"/>
      <c r="AJ633" s="59"/>
    </row>
    <row r="634" spans="1:36" ht="14.25" customHeight="1">
      <c r="A634" s="51"/>
      <c r="B634" s="51"/>
      <c r="C634" s="219"/>
      <c r="D634" s="53"/>
      <c r="E634" s="228"/>
      <c r="F634" s="228"/>
      <c r="G634" s="52"/>
      <c r="H634" s="52"/>
      <c r="I634" s="52"/>
      <c r="J634" s="52"/>
      <c r="K634" s="52"/>
      <c r="L634" s="60"/>
      <c r="M634" s="60"/>
      <c r="N634" s="55" t="s">
        <v>579</v>
      </c>
      <c r="O634" s="55"/>
      <c r="P634" s="55"/>
      <c r="Q634" s="55"/>
      <c r="R634" s="55"/>
      <c r="S634" s="55"/>
      <c r="T634" s="193" t="str">
        <f>_xlfn.IFNA(VLOOKUP(N634,Code2Loc,2,FALSE)
&amp; IF( OR( ISNA(O634), LEN(O634)=0), "",  "-" &amp; VLOOKUP(O634,Code2Loc,2,FALSE))
&amp; IF( OR( ISNA(P634), LEN(P634)=0), "",  "-" &amp; VLOOKUP(P634,Code2Loc,2,FALSE))
&amp; IF( OR( ISNA(Q634), LEN(Q634)=0), "",  "-" &amp; VLOOKUP(Q634,Code2Loc,2,FALSE))
&amp; IF( OR( ISNA(R634), LEN(R634)=0), "",  "-" &amp; VLOOKUP(R634,Code2Loc,2,FALSE))
&amp; IF( OR( ISNA(S634), LEN(S634)=0), "",  "-" &amp; VLOOKUP(S634,Code2Loc,2,FALSE)),"")</f>
        <v/>
      </c>
      <c r="U634" s="56">
        <v>0.75347222222222221</v>
      </c>
      <c r="V634" s="57"/>
      <c r="W634" s="57"/>
      <c r="X634" s="57"/>
      <c r="Y634" s="57"/>
      <c r="Z634" s="58" t="str">
        <f>IF(ISBLANK($U634), "", _xlfn.IFNA($U634 + _xlfn.IFNA( VLOOKUP($N634 &amp; IF(ISBLANK($O634),"", "-" &amp; $O634) &amp; IF(ISBLANK($P634),"", "-" &amp; $P634) &amp; IF(ISBLANK($Q634),"", "-" &amp; $Q634) &amp; IF(ISBLANK($R634),"", "-" &amp; $R634) &amp; IF(ISBLANK($S634),"", "-" &amp; $S634),TravelTime,8,FALSE), VLOOKUP($S634 &amp; IF(ISBLANK($R634),"", "-" &amp; $R634) &amp; IF(ISBLANK($Q634),"", "-" &amp; $Q634) &amp; IF(ISBLANK($P634),"", "-" &amp; $P634) &amp; IF(ISBLANK($O634),"", "-" &amp; $O634) &amp; IF(ISBLANK($N634),"", "-" &amp; $N634),TravelTime,8,FALSE)) / 1440, ""))</f>
        <v/>
      </c>
      <c r="AA634" s="59"/>
      <c r="AB634" s="52" t="str">
        <f t="shared" si="62"/>
        <v>GA01U 4121</v>
      </c>
      <c r="AC634" s="59"/>
      <c r="AD634" s="196"/>
      <c r="AE634" s="59"/>
      <c r="AF634" s="59"/>
      <c r="AG634" s="59"/>
      <c r="AH634" s="59"/>
      <c r="AI634" s="59"/>
      <c r="AJ634" s="59"/>
    </row>
    <row r="635" spans="1:36" ht="14.25" customHeight="1">
      <c r="A635" s="51"/>
      <c r="B635" s="51" t="s">
        <v>165</v>
      </c>
      <c r="C635" s="219"/>
      <c r="D635" s="53"/>
      <c r="E635" s="228"/>
      <c r="F635" s="228"/>
      <c r="G635" s="52"/>
      <c r="H635" s="52"/>
      <c r="I635" s="52"/>
      <c r="J635" s="52" t="str">
        <f>IF(ISBLANK(B635),"",VLOOKUP(B635,Permits!$F$2:$O$127,10,FALSE))</f>
        <v>GA01U 4993</v>
      </c>
      <c r="K635" s="52"/>
      <c r="L635" s="60"/>
      <c r="M635" s="60"/>
      <c r="N635" s="55" t="s">
        <v>480</v>
      </c>
      <c r="O635" s="55"/>
      <c r="P635" s="55"/>
      <c r="Q635" s="55"/>
      <c r="R635" s="55"/>
      <c r="S635" s="55"/>
      <c r="T635" s="193" t="str">
        <f>_xlfn.IFNA(VLOOKUP(N635,Code2Loc,2,FALSE)
&amp; IF( OR( ISNA(O635), LEN(O635)=0), "",  "-" &amp; VLOOKUP(O635,Code2Loc,2,FALSE))
&amp; IF( OR( ISNA(P635), LEN(P635)=0), "",  "-" &amp; VLOOKUP(P635,Code2Loc,2,FALSE))
&amp; IF( OR( ISNA(Q635), LEN(Q635)=0), "",  "-" &amp; VLOOKUP(Q635,Code2Loc,2,FALSE))
&amp; IF( OR( ISNA(R635), LEN(R635)=0), "",  "-" &amp; VLOOKUP(R635,Code2Loc,2,FALSE))
&amp; IF( OR( ISNA(S635), LEN(S635)=0), "",  "-" &amp; VLOOKUP(S635,Code2Loc,2,FALSE)),"")</f>
        <v/>
      </c>
      <c r="U635" s="56">
        <v>0.36458333333333331</v>
      </c>
      <c r="V635" s="57"/>
      <c r="W635" s="57"/>
      <c r="X635" s="57"/>
      <c r="Y635" s="57"/>
      <c r="Z635" s="58" t="str">
        <f>IF(ISBLANK($U635), "", _xlfn.IFNA($U635 + _xlfn.IFNA( VLOOKUP($N635 &amp; IF(ISBLANK($O635),"", "-" &amp; $O635) &amp; IF(ISBLANK($P635),"", "-" &amp; $P635) &amp; IF(ISBLANK($Q635),"", "-" &amp; $Q635) &amp; IF(ISBLANK($R635),"", "-" &amp; $R635) &amp; IF(ISBLANK($S635),"", "-" &amp; $S635),TravelTime,8,FALSE), VLOOKUP($S635 &amp; IF(ISBLANK($R635),"", "-" &amp; $R635) &amp; IF(ISBLANK($Q635),"", "-" &amp; $Q635) &amp; IF(ISBLANK($P635),"", "-" &amp; $P635) &amp; IF(ISBLANK($O635),"", "-" &amp; $O635) &amp; IF(ISBLANK($N635),"", "-" &amp; $N635),TravelTime,8,FALSE)) / 1440, ""))</f>
        <v/>
      </c>
      <c r="AA635" s="59"/>
      <c r="AB635" s="52" t="str">
        <f>IF(AND(LEN(J635)&lt;&gt;0,LEN(B635)&lt;&gt;0),J635,#REF!)</f>
        <v>GA01U 4993</v>
      </c>
      <c r="AC635" s="59"/>
      <c r="AD635" s="196"/>
      <c r="AE635" s="59"/>
      <c r="AF635" s="59"/>
      <c r="AG635" s="59"/>
      <c r="AH635" s="59"/>
      <c r="AI635" s="59"/>
      <c r="AJ635" s="59"/>
    </row>
    <row r="636" spans="1:36" ht="14.25" customHeight="1">
      <c r="A636" s="51"/>
      <c r="B636" s="51"/>
      <c r="C636" s="219"/>
      <c r="D636" s="53"/>
      <c r="E636" s="228"/>
      <c r="F636" s="228"/>
      <c r="G636" s="52"/>
      <c r="H636" s="52"/>
      <c r="I636" s="52"/>
      <c r="J636" s="52"/>
      <c r="K636" s="52"/>
      <c r="L636" s="60"/>
      <c r="M636" s="60"/>
      <c r="N636" s="55" t="s">
        <v>460</v>
      </c>
      <c r="O636" s="55"/>
      <c r="P636" s="55"/>
      <c r="Q636" s="55"/>
      <c r="R636" s="55"/>
      <c r="S636" s="55"/>
      <c r="T636" s="193" t="str">
        <f>_xlfn.IFNA(VLOOKUP(N636,Code2Loc,2,FALSE)
&amp; IF( OR( ISNA(O636), LEN(O636)=0), "",  "-" &amp; VLOOKUP(O636,Code2Loc,2,FALSE))
&amp; IF( OR( ISNA(P636), LEN(P636)=0), "",  "-" &amp; VLOOKUP(P636,Code2Loc,2,FALSE))
&amp; IF( OR( ISNA(Q636), LEN(Q636)=0), "",  "-" &amp; VLOOKUP(Q636,Code2Loc,2,FALSE))
&amp; IF( OR( ISNA(R636), LEN(R636)=0), "",  "-" &amp; VLOOKUP(R636,Code2Loc,2,FALSE))
&amp; IF( OR( ISNA(S636), LEN(S636)=0), "",  "-" &amp; VLOOKUP(S636,Code2Loc,2,FALSE)),"")</f>
        <v/>
      </c>
      <c r="U636" s="56">
        <v>0.42708333333333331</v>
      </c>
      <c r="V636" s="57"/>
      <c r="W636" s="57"/>
      <c r="X636" s="57"/>
      <c r="Y636" s="57"/>
      <c r="Z636" s="58" t="str">
        <f>IF(ISBLANK($U636), "", _xlfn.IFNA($U636 + _xlfn.IFNA( VLOOKUP($N636 &amp; IF(ISBLANK($O636),"", "-" &amp; $O636) &amp; IF(ISBLANK($P636),"", "-" &amp; $P636) &amp; IF(ISBLANK($Q636),"", "-" &amp; $Q636) &amp; IF(ISBLANK($R636),"", "-" &amp; $R636) &amp; IF(ISBLANK($S636),"", "-" &amp; $S636),TravelTime,8,FALSE), VLOOKUP($S636 &amp; IF(ISBLANK($R636),"", "-" &amp; $R636) &amp; IF(ISBLANK($Q636),"", "-" &amp; $Q636) &amp; IF(ISBLANK($P636),"", "-" &amp; $P636) &amp; IF(ISBLANK($O636),"", "-" &amp; $O636) &amp; IF(ISBLANK($N636),"", "-" &amp; $N636),TravelTime,8,FALSE)) / 1440, ""))</f>
        <v/>
      </c>
      <c r="AA636" s="59"/>
      <c r="AB636" s="52" t="str">
        <f t="shared" ref="AB636:AB641" si="63">IF(AND(LEN(J636)&lt;&gt;0,LEN(B636)&lt;&gt;0),J636,AB635)</f>
        <v>GA01U 4993</v>
      </c>
      <c r="AC636" s="59"/>
      <c r="AD636" s="196"/>
      <c r="AE636" s="59"/>
      <c r="AF636" s="59"/>
      <c r="AG636" s="59"/>
      <c r="AH636" s="59"/>
      <c r="AI636" s="59"/>
      <c r="AJ636" s="59"/>
    </row>
    <row r="637" spans="1:36" ht="14.25" customHeight="1">
      <c r="A637" s="51"/>
      <c r="B637" s="51"/>
      <c r="C637" s="219"/>
      <c r="D637" s="53"/>
      <c r="E637" s="228"/>
      <c r="F637" s="228"/>
      <c r="G637" s="52"/>
      <c r="H637" s="52"/>
      <c r="I637" s="52"/>
      <c r="J637" s="52"/>
      <c r="K637" s="52"/>
      <c r="L637" s="60"/>
      <c r="M637" s="60"/>
      <c r="N637" s="55" t="s">
        <v>714</v>
      </c>
      <c r="O637" s="55"/>
      <c r="P637" s="55"/>
      <c r="Q637" s="55"/>
      <c r="R637" s="55"/>
      <c r="S637" s="55"/>
      <c r="T637" s="193" t="str">
        <f>_xlfn.IFNA(VLOOKUP(N637,Code2Loc,2,FALSE)
&amp; IF( OR( ISNA(O637), LEN(O637)=0), "",  "-" &amp; VLOOKUP(O637,Code2Loc,2,FALSE))
&amp; IF( OR( ISNA(P637), LEN(P637)=0), "",  "-" &amp; VLOOKUP(P637,Code2Loc,2,FALSE))
&amp; IF( OR( ISNA(Q637), LEN(Q637)=0), "",  "-" &amp; VLOOKUP(Q637,Code2Loc,2,FALSE))
&amp; IF( OR( ISNA(R637), LEN(R637)=0), "",  "-" &amp; VLOOKUP(R637,Code2Loc,2,FALSE))
&amp; IF( OR( ISNA(S637), LEN(S637)=0), "",  "-" &amp; VLOOKUP(S637,Code2Loc,2,FALSE)),"")</f>
        <v/>
      </c>
      <c r="U637" s="56">
        <v>0.46875</v>
      </c>
      <c r="V637" s="57"/>
      <c r="W637" s="57"/>
      <c r="X637" s="57"/>
      <c r="Y637" s="57"/>
      <c r="Z637" s="58" t="str">
        <f>IF(ISBLANK($U637), "", _xlfn.IFNA($U637 + _xlfn.IFNA( VLOOKUP($N637 &amp; IF(ISBLANK($O637),"", "-" &amp; $O637) &amp; IF(ISBLANK($P637),"", "-" &amp; $P637) &amp; IF(ISBLANK($Q637),"", "-" &amp; $Q637) &amp; IF(ISBLANK($R637),"", "-" &amp; $R637) &amp; IF(ISBLANK($S637),"", "-" &amp; $S637),TravelTime,8,FALSE), VLOOKUP($S637 &amp; IF(ISBLANK($R637),"", "-" &amp; $R637) &amp; IF(ISBLANK($Q637),"", "-" &amp; $Q637) &amp; IF(ISBLANK($P637),"", "-" &amp; $P637) &amp; IF(ISBLANK($O637),"", "-" &amp; $O637) &amp; IF(ISBLANK($N637),"", "-" &amp; $N637),TravelTime,8,FALSE)) / 1440, ""))</f>
        <v/>
      </c>
      <c r="AA637" s="59"/>
      <c r="AB637" s="52" t="str">
        <f t="shared" si="63"/>
        <v>GA01U 4993</v>
      </c>
      <c r="AC637" s="59"/>
      <c r="AD637" s="196"/>
      <c r="AE637" s="59"/>
      <c r="AF637" s="59"/>
      <c r="AG637" s="59"/>
      <c r="AH637" s="59"/>
      <c r="AI637" s="59"/>
      <c r="AJ637" s="59"/>
    </row>
    <row r="638" spans="1:36" ht="14.25" customHeight="1">
      <c r="A638" s="51"/>
      <c r="B638" s="51"/>
      <c r="C638" s="219"/>
      <c r="D638" s="53"/>
      <c r="E638" s="228"/>
      <c r="F638" s="228"/>
      <c r="G638" s="52"/>
      <c r="H638" s="52"/>
      <c r="I638" s="52"/>
      <c r="J638" s="52"/>
      <c r="K638" s="52"/>
      <c r="L638" s="60"/>
      <c r="M638" s="60"/>
      <c r="N638" s="55" t="s">
        <v>480</v>
      </c>
      <c r="O638" s="55"/>
      <c r="P638" s="55"/>
      <c r="Q638" s="55"/>
      <c r="R638" s="55"/>
      <c r="S638" s="55"/>
      <c r="T638" s="193" t="str">
        <f>_xlfn.IFNA(VLOOKUP(N638,Code2Loc,2,FALSE)
&amp; IF( OR( ISNA(O638), LEN(O638)=0), "",  "-" &amp; VLOOKUP(O638,Code2Loc,2,FALSE))
&amp; IF( OR( ISNA(P638), LEN(P638)=0), "",  "-" &amp; VLOOKUP(P638,Code2Loc,2,FALSE))
&amp; IF( OR( ISNA(Q638), LEN(Q638)=0), "",  "-" &amp; VLOOKUP(Q638,Code2Loc,2,FALSE))
&amp; IF( OR( ISNA(R638), LEN(R638)=0), "",  "-" &amp; VLOOKUP(R638,Code2Loc,2,FALSE))
&amp; IF( OR( ISNA(S638), LEN(S638)=0), "",  "-" &amp; VLOOKUP(S638,Code2Loc,2,FALSE)),"")</f>
        <v/>
      </c>
      <c r="U638" s="56">
        <v>0.5</v>
      </c>
      <c r="V638" s="57"/>
      <c r="W638" s="57"/>
      <c r="X638" s="57"/>
      <c r="Y638" s="57"/>
      <c r="Z638" s="58" t="str">
        <f>IF(ISBLANK($U638), "", _xlfn.IFNA($U638 + _xlfn.IFNA( VLOOKUP($N638 &amp; IF(ISBLANK($O638),"", "-" &amp; $O638) &amp; IF(ISBLANK($P638),"", "-" &amp; $P638) &amp; IF(ISBLANK($Q638),"", "-" &amp; $Q638) &amp; IF(ISBLANK($R638),"", "-" &amp; $R638) &amp; IF(ISBLANK($S638),"", "-" &amp; $S638),TravelTime,8,FALSE), VLOOKUP($S638 &amp; IF(ISBLANK($R638),"", "-" &amp; $R638) &amp; IF(ISBLANK($Q638),"", "-" &amp; $Q638) &amp; IF(ISBLANK($P638),"", "-" &amp; $P638) &amp; IF(ISBLANK($O638),"", "-" &amp; $O638) &amp; IF(ISBLANK($N638),"", "-" &amp; $N638),TravelTime,8,FALSE)) / 1440, ""))</f>
        <v/>
      </c>
      <c r="AA638" s="59"/>
      <c r="AB638" s="52" t="str">
        <f t="shared" si="63"/>
        <v>GA01U 4993</v>
      </c>
      <c r="AC638" s="59"/>
      <c r="AD638" s="196"/>
      <c r="AE638" s="59"/>
      <c r="AF638" s="59"/>
      <c r="AG638" s="59"/>
      <c r="AH638" s="59"/>
      <c r="AI638" s="59"/>
      <c r="AJ638" s="59"/>
    </row>
    <row r="639" spans="1:36" ht="14.25" customHeight="1">
      <c r="A639" s="51"/>
      <c r="B639" s="51"/>
      <c r="C639" s="219"/>
      <c r="D639" s="53"/>
      <c r="E639" s="228"/>
      <c r="F639" s="228"/>
      <c r="G639" s="52"/>
      <c r="H639" s="52"/>
      <c r="I639" s="52"/>
      <c r="J639" s="52"/>
      <c r="K639" s="52"/>
      <c r="L639" s="60"/>
      <c r="M639" s="60"/>
      <c r="N639" s="55" t="s">
        <v>460</v>
      </c>
      <c r="O639" s="55"/>
      <c r="P639" s="55"/>
      <c r="Q639" s="55"/>
      <c r="R639" s="55"/>
      <c r="S639" s="55"/>
      <c r="T639" s="193" t="str">
        <f>_xlfn.IFNA(VLOOKUP(N639,Code2Loc,2,FALSE)
&amp; IF( OR( ISNA(O639), LEN(O639)=0), "",  "-" &amp; VLOOKUP(O639,Code2Loc,2,FALSE))
&amp; IF( OR( ISNA(P639), LEN(P639)=0), "",  "-" &amp; VLOOKUP(P639,Code2Loc,2,FALSE))
&amp; IF( OR( ISNA(Q639), LEN(Q639)=0), "",  "-" &amp; VLOOKUP(Q639,Code2Loc,2,FALSE))
&amp; IF( OR( ISNA(R639), LEN(R639)=0), "",  "-" &amp; VLOOKUP(R639,Code2Loc,2,FALSE))
&amp; IF( OR( ISNA(S639), LEN(S639)=0), "",  "-" &amp; VLOOKUP(S639,Code2Loc,2,FALSE)),"")</f>
        <v/>
      </c>
      <c r="U639" s="56">
        <v>0.64583333333333337</v>
      </c>
      <c r="V639" s="57"/>
      <c r="W639" s="57"/>
      <c r="X639" s="57"/>
      <c r="Y639" s="57"/>
      <c r="Z639" s="58" t="str">
        <f>IF(ISBLANK($U639), "", _xlfn.IFNA($U639 + _xlfn.IFNA( VLOOKUP($N639 &amp; IF(ISBLANK($O639),"", "-" &amp; $O639) &amp; IF(ISBLANK($P639),"", "-" &amp; $P639) &amp; IF(ISBLANK($Q639),"", "-" &amp; $Q639) &amp; IF(ISBLANK($R639),"", "-" &amp; $R639) &amp; IF(ISBLANK($S639),"", "-" &amp; $S639),TravelTime,8,FALSE), VLOOKUP($S639 &amp; IF(ISBLANK($R639),"", "-" &amp; $R639) &amp; IF(ISBLANK($Q639),"", "-" &amp; $Q639) &amp; IF(ISBLANK($P639),"", "-" &amp; $P639) &amp; IF(ISBLANK($O639),"", "-" &amp; $O639) &amp; IF(ISBLANK($N639),"", "-" &amp; $N639),TravelTime,8,FALSE)) / 1440, ""))</f>
        <v/>
      </c>
      <c r="AA639" s="59"/>
      <c r="AB639" s="52" t="str">
        <f t="shared" si="63"/>
        <v>GA01U 4993</v>
      </c>
      <c r="AC639" s="59"/>
      <c r="AD639" s="196"/>
      <c r="AE639" s="59"/>
      <c r="AF639" s="59"/>
      <c r="AG639" s="59"/>
      <c r="AH639" s="59"/>
      <c r="AI639" s="59"/>
      <c r="AJ639" s="59"/>
    </row>
    <row r="640" spans="1:36" ht="14.25" customHeight="1">
      <c r="A640" s="51"/>
      <c r="B640" s="51"/>
      <c r="C640" s="219"/>
      <c r="D640" s="53"/>
      <c r="E640" s="228"/>
      <c r="F640" s="228"/>
      <c r="G640" s="52"/>
      <c r="H640" s="52"/>
      <c r="I640" s="52"/>
      <c r="J640" s="52"/>
      <c r="K640" s="52"/>
      <c r="L640" s="60"/>
      <c r="M640" s="60"/>
      <c r="N640" s="55" t="s">
        <v>714</v>
      </c>
      <c r="O640" s="55"/>
      <c r="P640" s="55"/>
      <c r="Q640" s="55"/>
      <c r="R640" s="55"/>
      <c r="S640" s="55"/>
      <c r="T640" s="193" t="str">
        <f>_xlfn.IFNA(VLOOKUP(N640,Code2Loc,2,FALSE)
&amp; IF( OR( ISNA(O640), LEN(O640)=0), "",  "-" &amp; VLOOKUP(O640,Code2Loc,2,FALSE))
&amp; IF( OR( ISNA(P640), LEN(P640)=0), "",  "-" &amp; VLOOKUP(P640,Code2Loc,2,FALSE))
&amp; IF( OR( ISNA(Q640), LEN(Q640)=0), "",  "-" &amp; VLOOKUP(Q640,Code2Loc,2,FALSE))
&amp; IF( OR( ISNA(R640), LEN(R640)=0), "",  "-" &amp; VLOOKUP(R640,Code2Loc,2,FALSE))
&amp; IF( OR( ISNA(S640), LEN(S640)=0), "",  "-" &amp; VLOOKUP(S640,Code2Loc,2,FALSE)),"")</f>
        <v/>
      </c>
      <c r="U640" s="56">
        <v>0.69791666666666663</v>
      </c>
      <c r="V640" s="57"/>
      <c r="W640" s="57"/>
      <c r="X640" s="57"/>
      <c r="Y640" s="57"/>
      <c r="Z640" s="58" t="str">
        <f>IF(ISBLANK($U640), "", _xlfn.IFNA($U640 + _xlfn.IFNA( VLOOKUP($N640 &amp; IF(ISBLANK($O640),"", "-" &amp; $O640) &amp; IF(ISBLANK($P640),"", "-" &amp; $P640) &amp; IF(ISBLANK($Q640),"", "-" &amp; $Q640) &amp; IF(ISBLANK($R640),"", "-" &amp; $R640) &amp; IF(ISBLANK($S640),"", "-" &amp; $S640),TravelTime,8,FALSE), VLOOKUP($S640 &amp; IF(ISBLANK($R640),"", "-" &amp; $R640) &amp; IF(ISBLANK($Q640),"", "-" &amp; $Q640) &amp; IF(ISBLANK($P640),"", "-" &amp; $P640) &amp; IF(ISBLANK($O640),"", "-" &amp; $O640) &amp; IF(ISBLANK($N640),"", "-" &amp; $N640),TravelTime,8,FALSE)) / 1440, ""))</f>
        <v/>
      </c>
      <c r="AA640" s="59"/>
      <c r="AB640" s="52" t="str">
        <f t="shared" si="63"/>
        <v>GA01U 4993</v>
      </c>
      <c r="AC640" s="59"/>
      <c r="AD640" s="196"/>
      <c r="AE640" s="59"/>
      <c r="AF640" s="59"/>
      <c r="AG640" s="59"/>
      <c r="AH640" s="59"/>
      <c r="AI640" s="59"/>
      <c r="AJ640" s="59"/>
    </row>
    <row r="641" spans="1:36" ht="14.25" customHeight="1">
      <c r="A641" s="51"/>
      <c r="B641" s="51"/>
      <c r="C641" s="219"/>
      <c r="D641" s="53"/>
      <c r="E641" s="228"/>
      <c r="F641" s="228"/>
      <c r="G641" s="52"/>
      <c r="H641" s="52"/>
      <c r="I641" s="52"/>
      <c r="J641" s="52"/>
      <c r="K641" s="52"/>
      <c r="L641" s="60"/>
      <c r="M641" s="60"/>
      <c r="N641" s="55" t="s">
        <v>480</v>
      </c>
      <c r="O641" s="55"/>
      <c r="P641" s="55"/>
      <c r="Q641" s="55"/>
      <c r="R641" s="55"/>
      <c r="S641" s="55"/>
      <c r="T641" s="193" t="str">
        <f>_xlfn.IFNA(VLOOKUP(N641,Code2Loc,2,FALSE)
&amp; IF( OR( ISNA(O641), LEN(O641)=0), "",  "-" &amp; VLOOKUP(O641,Code2Loc,2,FALSE))
&amp; IF( OR( ISNA(P641), LEN(P641)=0), "",  "-" &amp; VLOOKUP(P641,Code2Loc,2,FALSE))
&amp; IF( OR( ISNA(Q641), LEN(Q641)=0), "",  "-" &amp; VLOOKUP(Q641,Code2Loc,2,FALSE))
&amp; IF( OR( ISNA(R641), LEN(R641)=0), "",  "-" &amp; VLOOKUP(R641,Code2Loc,2,FALSE))
&amp; IF( OR( ISNA(S641), LEN(S641)=0), "",  "-" &amp; VLOOKUP(S641,Code2Loc,2,FALSE)),"")</f>
        <v/>
      </c>
      <c r="U641" s="56">
        <v>0.77083333333333337</v>
      </c>
      <c r="V641" s="57"/>
      <c r="W641" s="57"/>
      <c r="X641" s="57"/>
      <c r="Y641" s="57"/>
      <c r="Z641" s="58" t="str">
        <f>IF(ISBLANK($U641), "", _xlfn.IFNA($U641 + _xlfn.IFNA( VLOOKUP($N641 &amp; IF(ISBLANK($O641),"", "-" &amp; $O641) &amp; IF(ISBLANK($P641),"", "-" &amp; $P641) &amp; IF(ISBLANK($Q641),"", "-" &amp; $Q641) &amp; IF(ISBLANK($R641),"", "-" &amp; $R641) &amp; IF(ISBLANK($S641),"", "-" &amp; $S641),TravelTime,8,FALSE), VLOOKUP($S641 &amp; IF(ISBLANK($R641),"", "-" &amp; $R641) &amp; IF(ISBLANK($Q641),"", "-" &amp; $Q641) &amp; IF(ISBLANK($P641),"", "-" &amp; $P641) &amp; IF(ISBLANK($O641),"", "-" &amp; $O641) &amp; IF(ISBLANK($N641),"", "-" &amp; $N641),TravelTime,8,FALSE)) / 1440, ""))</f>
        <v/>
      </c>
      <c r="AA641" s="59"/>
      <c r="AB641" s="52" t="str">
        <f t="shared" si="63"/>
        <v>GA01U 4993</v>
      </c>
      <c r="AC641" s="59"/>
      <c r="AD641" s="196"/>
      <c r="AE641" s="59"/>
      <c r="AF641" s="59"/>
      <c r="AG641" s="59"/>
      <c r="AH641" s="59"/>
      <c r="AI641" s="59"/>
      <c r="AJ641" s="59"/>
    </row>
    <row r="642" spans="1:36" ht="14.25" customHeight="1">
      <c r="A642" s="78"/>
      <c r="B642" s="78" t="s">
        <v>172</v>
      </c>
      <c r="C642" s="219"/>
      <c r="D642" s="53"/>
      <c r="E642" s="228"/>
      <c r="F642" s="228"/>
      <c r="G642" s="52"/>
      <c r="H642" s="52"/>
      <c r="I642" s="52"/>
      <c r="J642" s="52" t="str">
        <f>IF(ISBLANK(B642),"",VLOOKUP(B642,Permits!$F$2:$O$127,10,FALSE))</f>
        <v>GA04T-4254</v>
      </c>
      <c r="K642" s="52"/>
      <c r="L642" s="60"/>
      <c r="M642" s="60"/>
      <c r="N642" s="55" t="s">
        <v>715</v>
      </c>
      <c r="O642" s="55"/>
      <c r="P642" s="55"/>
      <c r="Q642" s="55"/>
      <c r="R642" s="55"/>
      <c r="S642" s="55" t="s">
        <v>455</v>
      </c>
      <c r="T642" s="193" t="str">
        <f>_xlfn.IFNA(VLOOKUP(N642,Code2Loc,2,FALSE)
&amp; IF( OR( ISNA(O642), LEN(O642)=0), "",  "-" &amp; VLOOKUP(O642,Code2Loc,2,FALSE))
&amp; IF( OR( ISNA(P642), LEN(P642)=0), "",  "-" &amp; VLOOKUP(P642,Code2Loc,2,FALSE))
&amp; IF( OR( ISNA(Q642), LEN(Q642)=0), "",  "-" &amp; VLOOKUP(Q642,Code2Loc,2,FALSE))
&amp; IF( OR( ISNA(R642), LEN(R642)=0), "",  "-" &amp; VLOOKUP(R642,Code2Loc,2,FALSE))
&amp; IF( OR( ISNA(S642), LEN(S642)=0), "",  "-" &amp; VLOOKUP(S642,Code2Loc,2,FALSE)),"")</f>
        <v/>
      </c>
      <c r="U642" s="56">
        <v>0.29166666666666669</v>
      </c>
      <c r="V642" s="79"/>
      <c r="W642" s="57"/>
      <c r="X642" s="57"/>
      <c r="Y642" s="57"/>
      <c r="Z642" s="58" t="str">
        <f>IF(ISBLANK($U642), "", _xlfn.IFNA($U642 + _xlfn.IFNA( VLOOKUP($N642 &amp; IF(ISBLANK($O642),"", "-" &amp; $O642) &amp; IF(ISBLANK($P642),"", "-" &amp; $P642) &amp; IF(ISBLANK($Q642),"", "-" &amp; $Q642) &amp; IF(ISBLANK($R642),"", "-" &amp; $R642) &amp; IF(ISBLANK($S642),"", "-" &amp; $S642),TravelTime,8,FALSE), VLOOKUP($S642 &amp; IF(ISBLANK($R642),"", "-" &amp; $R642) &amp; IF(ISBLANK($Q642),"", "-" &amp; $Q642) &amp; IF(ISBLANK($P642),"", "-" &amp; $P642) &amp; IF(ISBLANK($O642),"", "-" &amp; $O642) &amp; IF(ISBLANK($N642),"", "-" &amp; $N642),TravelTime,8,FALSE)) / 1440, ""))</f>
        <v/>
      </c>
      <c r="AA642" s="59"/>
      <c r="AB642" s="52" t="str">
        <f>IF(AND(LEN(J642)&lt;&gt;0,LEN(B642)&lt;&gt;0),J642,#REF!)</f>
        <v>GA04T-4254</v>
      </c>
      <c r="AC642" s="59"/>
      <c r="AD642" s="196"/>
      <c r="AE642" s="59"/>
      <c r="AF642" s="59"/>
      <c r="AG642" s="59"/>
      <c r="AH642" s="59"/>
      <c r="AI642" s="59"/>
      <c r="AJ642" s="59"/>
    </row>
    <row r="643" spans="1:36" ht="14.25" customHeight="1">
      <c r="A643" s="78"/>
      <c r="B643" s="78"/>
      <c r="C643" s="219"/>
      <c r="D643" s="53"/>
      <c r="E643" s="228"/>
      <c r="F643" s="228"/>
      <c r="G643" s="52"/>
      <c r="H643" s="52"/>
      <c r="I643" s="52"/>
      <c r="J643" s="52"/>
      <c r="K643" s="52"/>
      <c r="L643" s="60"/>
      <c r="M643" s="60"/>
      <c r="N643" s="55" t="s">
        <v>455</v>
      </c>
      <c r="O643" s="55"/>
      <c r="P643" s="55"/>
      <c r="Q643" s="55"/>
      <c r="R643" s="55"/>
      <c r="S643" s="55" t="s">
        <v>439</v>
      </c>
      <c r="T643" s="193" t="str">
        <f>_xlfn.IFNA(VLOOKUP(N643,Code2Loc,2,FALSE)
&amp; IF( OR( ISNA(O643), LEN(O643)=0), "",  "-" &amp; VLOOKUP(O643,Code2Loc,2,FALSE))
&amp; IF( OR( ISNA(P643), LEN(P643)=0), "",  "-" &amp; VLOOKUP(P643,Code2Loc,2,FALSE))
&amp; IF( OR( ISNA(Q643), LEN(Q643)=0), "",  "-" &amp; VLOOKUP(Q643,Code2Loc,2,FALSE))
&amp; IF( OR( ISNA(R643), LEN(R643)=0), "",  "-" &amp; VLOOKUP(R643,Code2Loc,2,FALSE))
&amp; IF( OR( ISNA(S643), LEN(S643)=0), "",  "-" &amp; VLOOKUP(S643,Code2Loc,2,FALSE)),"")</f>
        <v/>
      </c>
      <c r="U643" s="56">
        <v>0.30208333333333331</v>
      </c>
      <c r="V643" s="79"/>
      <c r="W643" s="57"/>
      <c r="X643" s="57"/>
      <c r="Y643" s="57"/>
      <c r="Z643" s="58" t="str">
        <f>IF(ISBLANK($U643), "", _xlfn.IFNA($U643 + _xlfn.IFNA( VLOOKUP($N643 &amp; IF(ISBLANK($O643),"", "-" &amp; $O643) &amp; IF(ISBLANK($P643),"", "-" &amp; $P643) &amp; IF(ISBLANK($Q643),"", "-" &amp; $Q643) &amp; IF(ISBLANK($R643),"", "-" &amp; $R643) &amp; IF(ISBLANK($S643),"", "-" &amp; $S643),TravelTime,8,FALSE), VLOOKUP($S643 &amp; IF(ISBLANK($R643),"", "-" &amp; $R643) &amp; IF(ISBLANK($Q643),"", "-" &amp; $Q643) &amp; IF(ISBLANK($P643),"", "-" &amp; $P643) &amp; IF(ISBLANK($O643),"", "-" &amp; $O643) &amp; IF(ISBLANK($N643),"", "-" &amp; $N643),TravelTime,8,FALSE)) / 1440, ""))</f>
        <v/>
      </c>
      <c r="AA643" s="59"/>
      <c r="AB643" s="52"/>
      <c r="AC643" s="59"/>
      <c r="AD643" s="196"/>
      <c r="AE643" s="59"/>
      <c r="AF643" s="59"/>
      <c r="AG643" s="59"/>
      <c r="AH643" s="59"/>
      <c r="AI643" s="59"/>
      <c r="AJ643" s="59"/>
    </row>
    <row r="644" spans="1:36" ht="14.25" customHeight="1">
      <c r="A644" s="78"/>
      <c r="B644" s="78"/>
      <c r="C644" s="219"/>
      <c r="D644" s="53"/>
      <c r="E644" s="228"/>
      <c r="F644" s="228"/>
      <c r="G644" s="52"/>
      <c r="H644" s="52"/>
      <c r="I644" s="52"/>
      <c r="J644" s="52"/>
      <c r="K644" s="52"/>
      <c r="L644" s="60"/>
      <c r="M644" s="60"/>
      <c r="N644" s="55" t="s">
        <v>439</v>
      </c>
      <c r="O644" s="55"/>
      <c r="P644" s="55"/>
      <c r="Q644" s="55"/>
      <c r="R644" s="55"/>
      <c r="S644" s="55" t="s">
        <v>715</v>
      </c>
      <c r="T644" s="193" t="str">
        <f>_xlfn.IFNA(VLOOKUP(N644,Code2Loc,2,FALSE)
&amp; IF( OR( ISNA(O644), LEN(O644)=0), "",  "-" &amp; VLOOKUP(O644,Code2Loc,2,FALSE))
&amp; IF( OR( ISNA(P644), LEN(P644)=0), "",  "-" &amp; VLOOKUP(P644,Code2Loc,2,FALSE))
&amp; IF( OR( ISNA(Q644), LEN(Q644)=0), "",  "-" &amp; VLOOKUP(Q644,Code2Loc,2,FALSE))
&amp; IF( OR( ISNA(R644), LEN(R644)=0), "",  "-" &amp; VLOOKUP(R644,Code2Loc,2,FALSE))
&amp; IF( OR( ISNA(S644), LEN(S644)=0), "",  "-" &amp; VLOOKUP(S644,Code2Loc,2,FALSE)),"")</f>
        <v/>
      </c>
      <c r="U644" s="56">
        <v>0.3125</v>
      </c>
      <c r="V644" s="79"/>
      <c r="W644" s="57"/>
      <c r="X644" s="57"/>
      <c r="Y644" s="57"/>
      <c r="Z644" s="58" t="str">
        <f>IF(ISBLANK($U644), "", _xlfn.IFNA($U644 + _xlfn.IFNA( VLOOKUP($N644 &amp; IF(ISBLANK($O644),"", "-" &amp; $O644) &amp; IF(ISBLANK($P644),"", "-" &amp; $P644) &amp; IF(ISBLANK($Q644),"", "-" &amp; $Q644) &amp; IF(ISBLANK($R644),"", "-" &amp; $R644) &amp; IF(ISBLANK($S644),"", "-" &amp; $S644),TravelTime,8,FALSE), VLOOKUP($S644 &amp; IF(ISBLANK($R644),"", "-" &amp; $R644) &amp; IF(ISBLANK($Q644),"", "-" &amp; $Q644) &amp; IF(ISBLANK($P644),"", "-" &amp; $P644) &amp; IF(ISBLANK($O644),"", "-" &amp; $O644) &amp; IF(ISBLANK($N644),"", "-" &amp; $N644),TravelTime,8,FALSE)) / 1440, ""))</f>
        <v/>
      </c>
      <c r="AA644" s="59"/>
      <c r="AB644" s="52"/>
      <c r="AC644" s="59"/>
      <c r="AD644" s="196"/>
      <c r="AE644" s="59"/>
      <c r="AF644" s="59"/>
      <c r="AG644" s="59"/>
      <c r="AH644" s="59"/>
      <c r="AI644" s="59"/>
      <c r="AJ644" s="59"/>
    </row>
    <row r="645" spans="1:36" ht="14.25" customHeight="1">
      <c r="A645" s="78"/>
      <c r="B645" s="78"/>
      <c r="C645" s="219"/>
      <c r="D645" s="53"/>
      <c r="E645" s="228"/>
      <c r="F645" s="228"/>
      <c r="G645" s="52"/>
      <c r="H645" s="52"/>
      <c r="I645" s="52"/>
      <c r="J645" s="52"/>
      <c r="K645" s="52"/>
      <c r="L645" s="60"/>
      <c r="M645" s="60"/>
      <c r="N645" s="55" t="s">
        <v>715</v>
      </c>
      <c r="O645" s="55"/>
      <c r="P645" s="55"/>
      <c r="Q645" s="55"/>
      <c r="R645" s="55"/>
      <c r="S645" s="55" t="s">
        <v>439</v>
      </c>
      <c r="T645" s="193" t="str">
        <f>_xlfn.IFNA(VLOOKUP(N645,Code2Loc,2,FALSE)
&amp; IF( OR( ISNA(O645), LEN(O645)=0), "",  "-" &amp; VLOOKUP(O645,Code2Loc,2,FALSE))
&amp; IF( OR( ISNA(P645), LEN(P645)=0), "",  "-" &amp; VLOOKUP(P645,Code2Loc,2,FALSE))
&amp; IF( OR( ISNA(Q645), LEN(Q645)=0), "",  "-" &amp; VLOOKUP(Q645,Code2Loc,2,FALSE))
&amp; IF( OR( ISNA(R645), LEN(R645)=0), "",  "-" &amp; VLOOKUP(R645,Code2Loc,2,FALSE))
&amp; IF( OR( ISNA(S645), LEN(S645)=0), "",  "-" &amp; VLOOKUP(S645,Code2Loc,2,FALSE)),"")</f>
        <v/>
      </c>
      <c r="U645" s="56">
        <v>0.32291666666666669</v>
      </c>
      <c r="V645" s="79"/>
      <c r="W645" s="57"/>
      <c r="X645" s="57"/>
      <c r="Y645" s="57"/>
      <c r="Z645" s="58" t="str">
        <f>IF(ISBLANK($U645), "", _xlfn.IFNA($U645 + _xlfn.IFNA( VLOOKUP($N645 &amp; IF(ISBLANK($O645),"", "-" &amp; $O645) &amp; IF(ISBLANK($P645),"", "-" &amp; $P645) &amp; IF(ISBLANK($Q645),"", "-" &amp; $Q645) &amp; IF(ISBLANK($R645),"", "-" &amp; $R645) &amp; IF(ISBLANK($S645),"", "-" &amp; $S645),TravelTime,8,FALSE), VLOOKUP($S645 &amp; IF(ISBLANK($R645),"", "-" &amp; $R645) &amp; IF(ISBLANK($Q645),"", "-" &amp; $Q645) &amp; IF(ISBLANK($P645),"", "-" &amp; $P645) &amp; IF(ISBLANK($O645),"", "-" &amp; $O645) &amp; IF(ISBLANK($N645),"", "-" &amp; $N645),TravelTime,8,FALSE)) / 1440, ""))</f>
        <v/>
      </c>
      <c r="AA645" s="59"/>
      <c r="AB645" s="52" t="str">
        <f>IF(AND(LEN(J645)&lt;&gt;0,LEN(B645)&lt;&gt;0),J645,AB642)</f>
        <v>GA04T-4254</v>
      </c>
      <c r="AC645" s="59"/>
      <c r="AD645" s="196"/>
      <c r="AE645" s="59"/>
      <c r="AF645" s="59"/>
      <c r="AG645" s="59"/>
      <c r="AH645" s="59"/>
      <c r="AI645" s="59"/>
      <c r="AJ645" s="59"/>
    </row>
    <row r="646" spans="1:36" ht="14.25" customHeight="1">
      <c r="A646" s="78"/>
      <c r="B646" s="78"/>
      <c r="C646" s="219"/>
      <c r="D646" s="53"/>
      <c r="E646" s="228"/>
      <c r="F646" s="228"/>
      <c r="G646" s="52"/>
      <c r="H646" s="52"/>
      <c r="I646" s="52"/>
      <c r="J646" s="52"/>
      <c r="K646" s="52"/>
      <c r="L646" s="60"/>
      <c r="M646" s="60"/>
      <c r="N646" s="55" t="s">
        <v>439</v>
      </c>
      <c r="O646" s="55"/>
      <c r="P646" s="55"/>
      <c r="Q646" s="55"/>
      <c r="R646" s="55"/>
      <c r="S646" s="55" t="s">
        <v>715</v>
      </c>
      <c r="T646" s="193" t="str">
        <f>_xlfn.IFNA(VLOOKUP(N646,Code2Loc,2,FALSE)
&amp; IF( OR( ISNA(O646), LEN(O646)=0), "",  "-" &amp; VLOOKUP(O646,Code2Loc,2,FALSE))
&amp; IF( OR( ISNA(P646), LEN(P646)=0), "",  "-" &amp; VLOOKUP(P646,Code2Loc,2,FALSE))
&amp; IF( OR( ISNA(Q646), LEN(Q646)=0), "",  "-" &amp; VLOOKUP(Q646,Code2Loc,2,FALSE))
&amp; IF( OR( ISNA(R646), LEN(R646)=0), "",  "-" &amp; VLOOKUP(R646,Code2Loc,2,FALSE))
&amp; IF( OR( ISNA(S646), LEN(S646)=0), "",  "-" &amp; VLOOKUP(S646,Code2Loc,2,FALSE)),"")</f>
        <v/>
      </c>
      <c r="U646" s="56">
        <v>0.33680555555555558</v>
      </c>
      <c r="V646" s="79"/>
      <c r="W646" s="57"/>
      <c r="X646" s="57"/>
      <c r="Y646" s="57"/>
      <c r="Z646" s="58" t="str">
        <f>IF(ISBLANK($U646), "", _xlfn.IFNA($U646 + _xlfn.IFNA( VLOOKUP($N646 &amp; IF(ISBLANK($O646),"", "-" &amp; $O646) &amp; IF(ISBLANK($P646),"", "-" &amp; $P646) &amp; IF(ISBLANK($Q646),"", "-" &amp; $Q646) &amp; IF(ISBLANK($R646),"", "-" &amp; $R646) &amp; IF(ISBLANK($S646),"", "-" &amp; $S646),TravelTime,8,FALSE), VLOOKUP($S646 &amp; IF(ISBLANK($R646),"", "-" &amp; $R646) &amp; IF(ISBLANK($Q646),"", "-" &amp; $Q646) &amp; IF(ISBLANK($P646),"", "-" &amp; $P646) &amp; IF(ISBLANK($O646),"", "-" &amp; $O646) &amp; IF(ISBLANK($N646),"", "-" &amp; $N646),TravelTime,8,FALSE)) / 1440, ""))</f>
        <v/>
      </c>
      <c r="AA646" s="59"/>
      <c r="AB646" s="52"/>
      <c r="AC646" s="59"/>
      <c r="AD646" s="196"/>
      <c r="AE646" s="59"/>
      <c r="AF646" s="59"/>
      <c r="AG646" s="59"/>
      <c r="AH646" s="59"/>
      <c r="AI646" s="59"/>
      <c r="AJ646" s="59"/>
    </row>
    <row r="647" spans="1:36" ht="14.25" customHeight="1">
      <c r="A647" s="78"/>
      <c r="B647" s="78"/>
      <c r="C647" s="219"/>
      <c r="D647" s="53"/>
      <c r="E647" s="228"/>
      <c r="F647" s="228"/>
      <c r="G647" s="52"/>
      <c r="H647" s="52"/>
      <c r="I647" s="52"/>
      <c r="J647" s="52"/>
      <c r="K647" s="52"/>
      <c r="L647" s="60"/>
      <c r="M647" s="60"/>
      <c r="N647" s="55" t="s">
        <v>715</v>
      </c>
      <c r="O647" s="55"/>
      <c r="P647" s="55"/>
      <c r="Q647" s="55"/>
      <c r="R647" s="55"/>
      <c r="S647" s="55" t="s">
        <v>439</v>
      </c>
      <c r="T647" s="193" t="str">
        <f>_xlfn.IFNA(VLOOKUP(N647,Code2Loc,2,FALSE)
&amp; IF( OR( ISNA(O647), LEN(O647)=0), "",  "-" &amp; VLOOKUP(O647,Code2Loc,2,FALSE))
&amp; IF( OR( ISNA(P647), LEN(P647)=0), "",  "-" &amp; VLOOKUP(P647,Code2Loc,2,FALSE))
&amp; IF( OR( ISNA(Q647), LEN(Q647)=0), "",  "-" &amp; VLOOKUP(Q647,Code2Loc,2,FALSE))
&amp; IF( OR( ISNA(R647), LEN(R647)=0), "",  "-" &amp; VLOOKUP(R647,Code2Loc,2,FALSE))
&amp; IF( OR( ISNA(S647), LEN(S647)=0), "",  "-" &amp; VLOOKUP(S647,Code2Loc,2,FALSE)),"")</f>
        <v/>
      </c>
      <c r="U647" s="56">
        <v>0.3576388888888889</v>
      </c>
      <c r="V647" s="79"/>
      <c r="W647" s="57"/>
      <c r="X647" s="57"/>
      <c r="Y647" s="57"/>
      <c r="Z647" s="58" t="str">
        <f>IF(ISBLANK($U647), "", _xlfn.IFNA($U647 + _xlfn.IFNA( VLOOKUP($N647 &amp; IF(ISBLANK($O647),"", "-" &amp; $O647) &amp; IF(ISBLANK($P647),"", "-" &amp; $P647) &amp; IF(ISBLANK($Q647),"", "-" &amp; $Q647) &amp; IF(ISBLANK($R647),"", "-" &amp; $R647) &amp; IF(ISBLANK($S647),"", "-" &amp; $S647),TravelTime,8,FALSE), VLOOKUP($S647 &amp; IF(ISBLANK($R647),"", "-" &amp; $R647) &amp; IF(ISBLANK($Q647),"", "-" &amp; $Q647) &amp; IF(ISBLANK($P647),"", "-" &amp; $P647) &amp; IF(ISBLANK($O647),"", "-" &amp; $O647) &amp; IF(ISBLANK($N647),"", "-" &amp; $N647),TravelTime,8,FALSE)) / 1440, ""))</f>
        <v/>
      </c>
      <c r="AA647" s="59"/>
      <c r="AB647" s="52" t="str">
        <f>IF(AND(LEN(J647)&lt;&gt;0,LEN(B647)&lt;&gt;0),J647,AB645)</f>
        <v>GA04T-4254</v>
      </c>
      <c r="AC647" s="59"/>
      <c r="AD647" s="196"/>
      <c r="AE647" s="59"/>
      <c r="AF647" s="59"/>
      <c r="AG647" s="59"/>
      <c r="AH647" s="59"/>
      <c r="AI647" s="59"/>
      <c r="AJ647" s="59"/>
    </row>
    <row r="648" spans="1:36" ht="14.25" customHeight="1">
      <c r="A648" s="78"/>
      <c r="B648" s="78"/>
      <c r="C648" s="219"/>
      <c r="D648" s="53"/>
      <c r="E648" s="228"/>
      <c r="F648" s="228"/>
      <c r="G648" s="52"/>
      <c r="H648" s="52"/>
      <c r="I648" s="52"/>
      <c r="J648" s="52"/>
      <c r="K648" s="52"/>
      <c r="L648" s="60"/>
      <c r="M648" s="60"/>
      <c r="N648" s="55" t="s">
        <v>439</v>
      </c>
      <c r="O648" s="55"/>
      <c r="P648" s="55"/>
      <c r="Q648" s="55"/>
      <c r="R648" s="55"/>
      <c r="S648" s="55" t="s">
        <v>715</v>
      </c>
      <c r="T648" s="193" t="str">
        <f>_xlfn.IFNA(VLOOKUP(N648,Code2Loc,2,FALSE)
&amp; IF( OR( ISNA(O648), LEN(O648)=0), "",  "-" &amp; VLOOKUP(O648,Code2Loc,2,FALSE))
&amp; IF( OR( ISNA(P648), LEN(P648)=0), "",  "-" &amp; VLOOKUP(P648,Code2Loc,2,FALSE))
&amp; IF( OR( ISNA(Q648), LEN(Q648)=0), "",  "-" &amp; VLOOKUP(Q648,Code2Loc,2,FALSE))
&amp; IF( OR( ISNA(R648), LEN(R648)=0), "",  "-" &amp; VLOOKUP(R648,Code2Loc,2,FALSE))
&amp; IF( OR( ISNA(S648), LEN(S648)=0), "",  "-" &amp; VLOOKUP(S648,Code2Loc,2,FALSE)),"")</f>
        <v/>
      </c>
      <c r="U648" s="56">
        <v>0.375</v>
      </c>
      <c r="V648" s="79"/>
      <c r="W648" s="57"/>
      <c r="X648" s="57"/>
      <c r="Y648" s="57"/>
      <c r="Z648" s="58" t="str">
        <f>IF(ISBLANK($U648), "", _xlfn.IFNA($U648 + _xlfn.IFNA( VLOOKUP($N648 &amp; IF(ISBLANK($O648),"", "-" &amp; $O648) &amp; IF(ISBLANK($P648),"", "-" &amp; $P648) &amp; IF(ISBLANK($Q648),"", "-" &amp; $Q648) &amp; IF(ISBLANK($R648),"", "-" &amp; $R648) &amp; IF(ISBLANK($S648),"", "-" &amp; $S648),TravelTime,8,FALSE), VLOOKUP($S648 &amp; IF(ISBLANK($R648),"", "-" &amp; $R648) &amp; IF(ISBLANK($Q648),"", "-" &amp; $Q648) &amp; IF(ISBLANK($P648),"", "-" &amp; $P648) &amp; IF(ISBLANK($O648),"", "-" &amp; $O648) &amp; IF(ISBLANK($N648),"", "-" &amp; $N648),TravelTime,8,FALSE)) / 1440, ""))</f>
        <v/>
      </c>
      <c r="AA648" s="59"/>
      <c r="AB648" s="52"/>
      <c r="AC648" s="59"/>
      <c r="AD648" s="196"/>
      <c r="AE648" s="59"/>
      <c r="AF648" s="59"/>
      <c r="AG648" s="59"/>
      <c r="AH648" s="59"/>
      <c r="AI648" s="59"/>
      <c r="AJ648" s="59"/>
    </row>
    <row r="649" spans="1:36" ht="14.25" customHeight="1">
      <c r="A649" s="78"/>
      <c r="B649" s="78"/>
      <c r="C649" s="219"/>
      <c r="D649" s="53"/>
      <c r="E649" s="228"/>
      <c r="F649" s="228"/>
      <c r="G649" s="52"/>
      <c r="H649" s="52"/>
      <c r="I649" s="52"/>
      <c r="J649" s="52"/>
      <c r="K649" s="52"/>
      <c r="L649" s="60"/>
      <c r="M649" s="60"/>
      <c r="N649" s="55" t="s">
        <v>715</v>
      </c>
      <c r="O649" s="55"/>
      <c r="P649" s="55"/>
      <c r="Q649" s="55"/>
      <c r="R649" s="55"/>
      <c r="S649" s="55" t="s">
        <v>439</v>
      </c>
      <c r="T649" s="193" t="str">
        <f>_xlfn.IFNA(VLOOKUP(N649,Code2Loc,2,FALSE)
&amp; IF( OR( ISNA(O649), LEN(O649)=0), "",  "-" &amp; VLOOKUP(O649,Code2Loc,2,FALSE))
&amp; IF( OR( ISNA(P649), LEN(P649)=0), "",  "-" &amp; VLOOKUP(P649,Code2Loc,2,FALSE))
&amp; IF( OR( ISNA(Q649), LEN(Q649)=0), "",  "-" &amp; VLOOKUP(Q649,Code2Loc,2,FALSE))
&amp; IF( OR( ISNA(R649), LEN(R649)=0), "",  "-" &amp; VLOOKUP(R649,Code2Loc,2,FALSE))
&amp; IF( OR( ISNA(S649), LEN(S649)=0), "",  "-" &amp; VLOOKUP(S649,Code2Loc,2,FALSE)),"")</f>
        <v/>
      </c>
      <c r="U649" s="56">
        <v>0.40625</v>
      </c>
      <c r="V649" s="79"/>
      <c r="W649" s="57"/>
      <c r="X649" s="57"/>
      <c r="Y649" s="57"/>
      <c r="Z649" s="58" t="str">
        <f>IF(ISBLANK($U649), "", _xlfn.IFNA($U649 + _xlfn.IFNA( VLOOKUP($N649 &amp; IF(ISBLANK($O649),"", "-" &amp; $O649) &amp; IF(ISBLANK($P649),"", "-" &amp; $P649) &amp; IF(ISBLANK($Q649),"", "-" &amp; $Q649) &amp; IF(ISBLANK($R649),"", "-" &amp; $R649) &amp; IF(ISBLANK($S649),"", "-" &amp; $S649),TravelTime,8,FALSE), VLOOKUP($S649 &amp; IF(ISBLANK($R649),"", "-" &amp; $R649) &amp; IF(ISBLANK($Q649),"", "-" &amp; $Q649) &amp; IF(ISBLANK($P649),"", "-" &amp; $P649) &amp; IF(ISBLANK($O649),"", "-" &amp; $O649) &amp; IF(ISBLANK($N649),"", "-" &amp; $N649),TravelTime,8,FALSE)) / 1440, ""))</f>
        <v/>
      </c>
      <c r="AA649" s="59"/>
      <c r="AB649" s="52" t="str">
        <f>IF(AND(LEN(J649)&lt;&gt;0,LEN(B649)&lt;&gt;0),J649,AB647)</f>
        <v>GA04T-4254</v>
      </c>
      <c r="AC649" s="59"/>
      <c r="AD649" s="196"/>
      <c r="AE649" s="59"/>
      <c r="AF649" s="59"/>
      <c r="AG649" s="59"/>
      <c r="AH649" s="59"/>
      <c r="AI649" s="59"/>
      <c r="AJ649" s="59"/>
    </row>
    <row r="650" spans="1:36" ht="14.25" customHeight="1">
      <c r="A650" s="78"/>
      <c r="B650" s="78"/>
      <c r="C650" s="219"/>
      <c r="D650" s="53"/>
      <c r="E650" s="228"/>
      <c r="F650" s="228"/>
      <c r="G650" s="52"/>
      <c r="H650" s="52"/>
      <c r="I650" s="52"/>
      <c r="J650" s="52"/>
      <c r="K650" s="52"/>
      <c r="L650" s="60"/>
      <c r="M650" s="60"/>
      <c r="N650" s="55" t="s">
        <v>715</v>
      </c>
      <c r="O650" s="55"/>
      <c r="P650" s="55"/>
      <c r="Q650" s="55"/>
      <c r="R650" s="55"/>
      <c r="S650" s="55" t="s">
        <v>715</v>
      </c>
      <c r="T650" s="193" t="str">
        <f>_xlfn.IFNA(VLOOKUP(N650,Code2Loc,2,FALSE)
&amp; IF( OR( ISNA(O650), LEN(O650)=0), "",  "-" &amp; VLOOKUP(O650,Code2Loc,2,FALSE))
&amp; IF( OR( ISNA(P650), LEN(P650)=0), "",  "-" &amp; VLOOKUP(P650,Code2Loc,2,FALSE))
&amp; IF( OR( ISNA(Q650), LEN(Q650)=0), "",  "-" &amp; VLOOKUP(Q650,Code2Loc,2,FALSE))
&amp; IF( OR( ISNA(R650), LEN(R650)=0), "",  "-" &amp; VLOOKUP(R650,Code2Loc,2,FALSE))
&amp; IF( OR( ISNA(S650), LEN(S650)=0), "",  "-" &amp; VLOOKUP(S650,Code2Loc,2,FALSE)),"")</f>
        <v/>
      </c>
      <c r="U650" s="56">
        <v>0.4826388888888889</v>
      </c>
      <c r="V650" s="57"/>
      <c r="W650" s="57"/>
      <c r="X650" s="57"/>
      <c r="Y650" s="57"/>
      <c r="Z650" s="58" t="str">
        <f>IF(ISBLANK($U650), "", _xlfn.IFNA($U650 + _xlfn.IFNA( VLOOKUP($N650 &amp; IF(ISBLANK($O650),"", "-" &amp; $O650) &amp; IF(ISBLANK($P650),"", "-" &amp; $P650) &amp; IF(ISBLANK($Q650),"", "-" &amp; $Q650) &amp; IF(ISBLANK($R650),"", "-" &amp; $R650) &amp; IF(ISBLANK($S650),"", "-" &amp; $S650),TravelTime,8,FALSE), VLOOKUP($S650 &amp; IF(ISBLANK($R650),"", "-" &amp; $R650) &amp; IF(ISBLANK($Q650),"", "-" &amp; $Q650) &amp; IF(ISBLANK($P650),"", "-" &amp; $P650) &amp; IF(ISBLANK($O650),"", "-" &amp; $O650) &amp; IF(ISBLANK($N650),"", "-" &amp; $N650),TravelTime,8,FALSE)) / 1440, ""))</f>
        <v/>
      </c>
      <c r="AA650" s="59"/>
      <c r="AB650" s="52" t="str">
        <f>IF(AND(LEN(J650)&lt;&gt;0,LEN(B650)&lt;&gt;0),J650,AB649)</f>
        <v>GA04T-4254</v>
      </c>
      <c r="AC650" s="59"/>
      <c r="AD650" s="196"/>
      <c r="AE650" s="59"/>
      <c r="AF650" s="59"/>
      <c r="AG650" s="59"/>
      <c r="AH650" s="59"/>
      <c r="AI650" s="59"/>
      <c r="AJ650" s="59"/>
    </row>
    <row r="651" spans="1:36" ht="14.25" customHeight="1">
      <c r="A651" s="78"/>
      <c r="B651" s="78"/>
      <c r="C651" s="219"/>
      <c r="D651" s="53"/>
      <c r="E651" s="228"/>
      <c r="F651" s="228"/>
      <c r="G651" s="52"/>
      <c r="H651" s="52"/>
      <c r="I651" s="52"/>
      <c r="J651" s="52"/>
      <c r="K651" s="52"/>
      <c r="L651" s="60"/>
      <c r="M651" s="60"/>
      <c r="N651" s="55" t="s">
        <v>439</v>
      </c>
      <c r="O651" s="55"/>
      <c r="P651" s="55"/>
      <c r="Q651" s="55"/>
      <c r="R651" s="55"/>
      <c r="S651" s="55" t="s">
        <v>715</v>
      </c>
      <c r="T651" s="193" t="str">
        <f>_xlfn.IFNA(VLOOKUP(N651,Code2Loc,2,FALSE)
&amp; IF( OR( ISNA(O651), LEN(O651)=0), "",  "-" &amp; VLOOKUP(O651,Code2Loc,2,FALSE))
&amp; IF( OR( ISNA(P651), LEN(P651)=0), "",  "-" &amp; VLOOKUP(P651,Code2Loc,2,FALSE))
&amp; IF( OR( ISNA(Q651), LEN(Q651)=0), "",  "-" &amp; VLOOKUP(Q651,Code2Loc,2,FALSE))
&amp; IF( OR( ISNA(R651), LEN(R651)=0), "",  "-" &amp; VLOOKUP(R651,Code2Loc,2,FALSE))
&amp; IF( OR( ISNA(S651), LEN(S651)=0), "",  "-" &amp; VLOOKUP(S651,Code2Loc,2,FALSE)),"")</f>
        <v/>
      </c>
      <c r="U651" s="56">
        <v>0.44444444444444442</v>
      </c>
      <c r="V651" s="79"/>
      <c r="W651" s="57"/>
      <c r="X651" s="57"/>
      <c r="Y651" s="57"/>
      <c r="Z651" s="58" t="str">
        <f>IF(ISBLANK($U651), "", _xlfn.IFNA($U651 + _xlfn.IFNA( VLOOKUP($N651 &amp; IF(ISBLANK($O651),"", "-" &amp; $O651) &amp; IF(ISBLANK($P651),"", "-" &amp; $P651) &amp; IF(ISBLANK($Q651),"", "-" &amp; $Q651) &amp; IF(ISBLANK($R651),"", "-" &amp; $R651) &amp; IF(ISBLANK($S651),"", "-" &amp; $S651),TravelTime,8,FALSE), VLOOKUP($S651 &amp; IF(ISBLANK($R651),"", "-" &amp; $R651) &amp; IF(ISBLANK($Q651),"", "-" &amp; $Q651) &amp; IF(ISBLANK($P651),"", "-" &amp; $P651) &amp; IF(ISBLANK($O651),"", "-" &amp; $O651) &amp; IF(ISBLANK($N651),"", "-" &amp; $N651),TravelTime,8,FALSE)) / 1440, ""))</f>
        <v/>
      </c>
      <c r="AA651" s="59"/>
      <c r="AB651" s="52"/>
      <c r="AC651" s="59"/>
      <c r="AD651" s="196"/>
      <c r="AE651" s="59"/>
      <c r="AF651" s="59"/>
      <c r="AG651" s="59"/>
      <c r="AH651" s="59"/>
      <c r="AI651" s="59"/>
      <c r="AJ651" s="59"/>
    </row>
    <row r="652" spans="1:36" ht="14.25" customHeight="1">
      <c r="A652" s="78"/>
      <c r="B652" s="78"/>
      <c r="C652" s="219"/>
      <c r="D652" s="53"/>
      <c r="E652" s="228"/>
      <c r="F652" s="228"/>
      <c r="G652" s="52"/>
      <c r="H652" s="52"/>
      <c r="I652" s="52"/>
      <c r="J652" s="52"/>
      <c r="K652" s="52"/>
      <c r="L652" s="60"/>
      <c r="M652" s="60"/>
      <c r="N652" s="55" t="s">
        <v>715</v>
      </c>
      <c r="O652" s="55"/>
      <c r="P652" s="55"/>
      <c r="Q652" s="55"/>
      <c r="R652" s="55"/>
      <c r="S652" s="55" t="s">
        <v>439</v>
      </c>
      <c r="T652" s="193" t="str">
        <f>_xlfn.IFNA(VLOOKUP(N652,Code2Loc,2,FALSE)
&amp; IF( OR( ISNA(O652), LEN(O652)=0), "",  "-" &amp; VLOOKUP(O652,Code2Loc,2,FALSE))
&amp; IF( OR( ISNA(P652), LEN(P652)=0), "",  "-" &amp; VLOOKUP(P652,Code2Loc,2,FALSE))
&amp; IF( OR( ISNA(Q652), LEN(Q652)=0), "",  "-" &amp; VLOOKUP(Q652,Code2Loc,2,FALSE))
&amp; IF( OR( ISNA(R652), LEN(R652)=0), "",  "-" &amp; VLOOKUP(R652,Code2Loc,2,FALSE))
&amp; IF( OR( ISNA(S652), LEN(S652)=0), "",  "-" &amp; VLOOKUP(S652,Code2Loc,2,FALSE)),"")</f>
        <v/>
      </c>
      <c r="U652" s="56">
        <v>0.48958333333333331</v>
      </c>
      <c r="V652" s="79"/>
      <c r="W652" s="57"/>
      <c r="X652" s="57"/>
      <c r="Y652" s="57"/>
      <c r="Z652" s="58" t="str">
        <f>IF(ISBLANK($U652), "", _xlfn.IFNA($U652 + _xlfn.IFNA( VLOOKUP($N652 &amp; IF(ISBLANK($O652),"", "-" &amp; $O652) &amp; IF(ISBLANK($P652),"", "-" &amp; $P652) &amp; IF(ISBLANK($Q652),"", "-" &amp; $Q652) &amp; IF(ISBLANK($R652),"", "-" &amp; $R652) &amp; IF(ISBLANK($S652),"", "-" &amp; $S652),TravelTime,8,FALSE), VLOOKUP($S652 &amp; IF(ISBLANK($R652),"", "-" &amp; $R652) &amp; IF(ISBLANK($Q652),"", "-" &amp; $Q652) &amp; IF(ISBLANK($P652),"", "-" &amp; $P652) &amp; IF(ISBLANK($O652),"", "-" &amp; $O652) &amp; IF(ISBLANK($N652),"", "-" &amp; $N652),TravelTime,8,FALSE)) / 1440, ""))</f>
        <v/>
      </c>
      <c r="AA652" s="59"/>
      <c r="AB652" s="52" t="str">
        <f>IF(AND(LEN(J652)&lt;&gt;0,LEN(B652)&lt;&gt;0),J652,AB650)</f>
        <v>GA04T-4254</v>
      </c>
      <c r="AC652" s="59"/>
      <c r="AD652" s="196"/>
      <c r="AE652" s="59"/>
      <c r="AF652" s="59"/>
      <c r="AG652" s="59"/>
      <c r="AH652" s="59"/>
      <c r="AI652" s="59"/>
      <c r="AJ652" s="59"/>
    </row>
    <row r="653" spans="1:36" ht="14.25" customHeight="1">
      <c r="A653" s="78"/>
      <c r="B653" s="78"/>
      <c r="C653" s="219"/>
      <c r="D653" s="53"/>
      <c r="E653" s="228"/>
      <c r="F653" s="228"/>
      <c r="G653" s="52"/>
      <c r="H653" s="52"/>
      <c r="I653" s="52"/>
      <c r="J653" s="52"/>
      <c r="K653" s="52"/>
      <c r="L653" s="60"/>
      <c r="M653" s="60"/>
      <c r="N653" s="55" t="s">
        <v>439</v>
      </c>
      <c r="O653" s="55"/>
      <c r="P653" s="55"/>
      <c r="Q653" s="55"/>
      <c r="R653" s="55"/>
      <c r="S653" s="55" t="s">
        <v>715</v>
      </c>
      <c r="T653" s="193" t="str">
        <f>_xlfn.IFNA(VLOOKUP(N653,Code2Loc,2,FALSE)
&amp; IF( OR( ISNA(O653), LEN(O653)=0), "",  "-" &amp; VLOOKUP(O653,Code2Loc,2,FALSE))
&amp; IF( OR( ISNA(P653), LEN(P653)=0), "",  "-" &amp; VLOOKUP(P653,Code2Loc,2,FALSE))
&amp; IF( OR( ISNA(Q653), LEN(Q653)=0), "",  "-" &amp; VLOOKUP(Q653,Code2Loc,2,FALSE))
&amp; IF( OR( ISNA(R653), LEN(R653)=0), "",  "-" &amp; VLOOKUP(R653,Code2Loc,2,FALSE))
&amp; IF( OR( ISNA(S653), LEN(S653)=0), "",  "-" &amp; VLOOKUP(S653,Code2Loc,2,FALSE)),"")</f>
        <v/>
      </c>
      <c r="U653" s="56">
        <v>0.5</v>
      </c>
      <c r="V653" s="79"/>
      <c r="W653" s="57"/>
      <c r="X653" s="57"/>
      <c r="Y653" s="57"/>
      <c r="Z653" s="58" t="str">
        <f>IF(ISBLANK($U653), "", _xlfn.IFNA($U653 + _xlfn.IFNA( VLOOKUP($N653 &amp; IF(ISBLANK($O653),"", "-" &amp; $O653) &amp; IF(ISBLANK($P653),"", "-" &amp; $P653) &amp; IF(ISBLANK($Q653),"", "-" &amp; $Q653) &amp; IF(ISBLANK($R653),"", "-" &amp; $R653) &amp; IF(ISBLANK($S653),"", "-" &amp; $S653),TravelTime,8,FALSE), VLOOKUP($S653 &amp; IF(ISBLANK($R653),"", "-" &amp; $R653) &amp; IF(ISBLANK($Q653),"", "-" &amp; $Q653) &amp; IF(ISBLANK($P653),"", "-" &amp; $P653) &amp; IF(ISBLANK($O653),"", "-" &amp; $O653) &amp; IF(ISBLANK($N653),"", "-" &amp; $N653),TravelTime,8,FALSE)) / 1440, ""))</f>
        <v/>
      </c>
      <c r="AA653" s="59"/>
      <c r="AB653" s="52"/>
      <c r="AC653" s="59"/>
      <c r="AD653" s="196"/>
      <c r="AE653" s="59"/>
      <c r="AF653" s="59"/>
      <c r="AG653" s="59"/>
      <c r="AH653" s="59"/>
      <c r="AI653" s="59"/>
      <c r="AJ653" s="59"/>
    </row>
    <row r="654" spans="1:36" ht="14.25" customHeight="1">
      <c r="A654" s="78"/>
      <c r="B654" s="78"/>
      <c r="C654" s="219"/>
      <c r="D654" s="53"/>
      <c r="E654" s="228"/>
      <c r="F654" s="228"/>
      <c r="G654" s="52"/>
      <c r="H654" s="52"/>
      <c r="I654" s="52"/>
      <c r="J654" s="52"/>
      <c r="K654" s="52"/>
      <c r="L654" s="60"/>
      <c r="M654" s="60"/>
      <c r="N654" s="55" t="s">
        <v>715</v>
      </c>
      <c r="O654" s="55"/>
      <c r="P654" s="55"/>
      <c r="Q654" s="55"/>
      <c r="R654" s="55"/>
      <c r="S654" s="55" t="s">
        <v>439</v>
      </c>
      <c r="T654" s="193" t="str">
        <f>_xlfn.IFNA(VLOOKUP(N654,Code2Loc,2,FALSE)
&amp; IF( OR( ISNA(O654), LEN(O654)=0), "",  "-" &amp; VLOOKUP(O654,Code2Loc,2,FALSE))
&amp; IF( OR( ISNA(P654), LEN(P654)=0), "",  "-" &amp; VLOOKUP(P654,Code2Loc,2,FALSE))
&amp; IF( OR( ISNA(Q654), LEN(Q654)=0), "",  "-" &amp; VLOOKUP(Q654,Code2Loc,2,FALSE))
&amp; IF( OR( ISNA(R654), LEN(R654)=0), "",  "-" &amp; VLOOKUP(R654,Code2Loc,2,FALSE))
&amp; IF( OR( ISNA(S654), LEN(S654)=0), "",  "-" &amp; VLOOKUP(S654,Code2Loc,2,FALSE)),"")</f>
        <v/>
      </c>
      <c r="U654" s="56">
        <v>0.52083333333333337</v>
      </c>
      <c r="V654" s="79"/>
      <c r="W654" s="57"/>
      <c r="X654" s="57"/>
      <c r="Y654" s="57"/>
      <c r="Z654" s="58" t="str">
        <f>IF(ISBLANK($U654), "", _xlfn.IFNA($U654 + _xlfn.IFNA( VLOOKUP($N654 &amp; IF(ISBLANK($O654),"", "-" &amp; $O654) &amp; IF(ISBLANK($P654),"", "-" &amp; $P654) &amp; IF(ISBLANK($Q654),"", "-" &amp; $Q654) &amp; IF(ISBLANK($R654),"", "-" &amp; $R654) &amp; IF(ISBLANK($S654),"", "-" &amp; $S654),TravelTime,8,FALSE), VLOOKUP($S654 &amp; IF(ISBLANK($R654),"", "-" &amp; $R654) &amp; IF(ISBLANK($Q654),"", "-" &amp; $Q654) &amp; IF(ISBLANK($P654),"", "-" &amp; $P654) &amp; IF(ISBLANK($O654),"", "-" &amp; $O654) &amp; IF(ISBLANK($N654),"", "-" &amp; $N654),TravelTime,8,FALSE)) / 1440, ""))</f>
        <v/>
      </c>
      <c r="AA654" s="59"/>
      <c r="AB654" s="52" t="str">
        <f>IF(AND(LEN(J654)&lt;&gt;0,LEN(B654)&lt;&gt;0),J654,AB652)</f>
        <v>GA04T-4254</v>
      </c>
      <c r="AC654" s="59"/>
      <c r="AD654" s="196"/>
      <c r="AE654" s="59"/>
      <c r="AF654" s="59"/>
      <c r="AG654" s="59"/>
      <c r="AH654" s="59"/>
      <c r="AI654" s="59"/>
      <c r="AJ654" s="59"/>
    </row>
    <row r="655" spans="1:36" ht="14.25" customHeight="1">
      <c r="A655" s="78"/>
      <c r="B655" s="78"/>
      <c r="C655" s="219"/>
      <c r="D655" s="53"/>
      <c r="E655" s="228"/>
      <c r="F655" s="228"/>
      <c r="G655" s="52"/>
      <c r="H655" s="52"/>
      <c r="I655" s="52"/>
      <c r="J655" s="52"/>
      <c r="K655" s="52"/>
      <c r="L655" s="60"/>
      <c r="M655" s="60"/>
      <c r="N655" s="55" t="s">
        <v>439</v>
      </c>
      <c r="O655" s="55"/>
      <c r="P655" s="55"/>
      <c r="Q655" s="55"/>
      <c r="R655" s="55"/>
      <c r="S655" s="55" t="s">
        <v>715</v>
      </c>
      <c r="T655" s="193" t="str">
        <f>_xlfn.IFNA(VLOOKUP(N655,Code2Loc,2,FALSE)
&amp; IF( OR( ISNA(O655), LEN(O655)=0), "",  "-" &amp; VLOOKUP(O655,Code2Loc,2,FALSE))
&amp; IF( OR( ISNA(P655), LEN(P655)=0), "",  "-" &amp; VLOOKUP(P655,Code2Loc,2,FALSE))
&amp; IF( OR( ISNA(Q655), LEN(Q655)=0), "",  "-" &amp; VLOOKUP(Q655,Code2Loc,2,FALSE))
&amp; IF( OR( ISNA(R655), LEN(R655)=0), "",  "-" &amp; VLOOKUP(R655,Code2Loc,2,FALSE))
&amp; IF( OR( ISNA(S655), LEN(S655)=0), "",  "-" &amp; VLOOKUP(S655,Code2Loc,2,FALSE)),"")</f>
        <v/>
      </c>
      <c r="U655" s="56">
        <v>0.54513888888888884</v>
      </c>
      <c r="V655" s="79"/>
      <c r="W655" s="57"/>
      <c r="X655" s="57"/>
      <c r="Y655" s="57"/>
      <c r="Z655" s="58" t="str">
        <f>IF(ISBLANK($U655), "", _xlfn.IFNA($U655 + _xlfn.IFNA( VLOOKUP($N655 &amp; IF(ISBLANK($O655),"", "-" &amp; $O655) &amp; IF(ISBLANK($P655),"", "-" &amp; $P655) &amp; IF(ISBLANK($Q655),"", "-" &amp; $Q655) &amp; IF(ISBLANK($R655),"", "-" &amp; $R655) &amp; IF(ISBLANK($S655),"", "-" &amp; $S655),TravelTime,8,FALSE), VLOOKUP($S655 &amp; IF(ISBLANK($R655),"", "-" &amp; $R655) &amp; IF(ISBLANK($Q655),"", "-" &amp; $Q655) &amp; IF(ISBLANK($P655),"", "-" &amp; $P655) &amp; IF(ISBLANK($O655),"", "-" &amp; $O655) &amp; IF(ISBLANK($N655),"", "-" &amp; $N655),TravelTime,8,FALSE)) / 1440, ""))</f>
        <v/>
      </c>
      <c r="AA655" s="59"/>
      <c r="AB655" s="52"/>
      <c r="AC655" s="59"/>
      <c r="AD655" s="196"/>
      <c r="AE655" s="59"/>
      <c r="AF655" s="59"/>
      <c r="AG655" s="59"/>
      <c r="AH655" s="59"/>
      <c r="AI655" s="59"/>
      <c r="AJ655" s="59"/>
    </row>
    <row r="656" spans="1:36" ht="14.25" customHeight="1">
      <c r="A656" s="78"/>
      <c r="B656" s="78"/>
      <c r="C656" s="219"/>
      <c r="D656" s="53"/>
      <c r="E656" s="228"/>
      <c r="F656" s="228"/>
      <c r="G656" s="52"/>
      <c r="H656" s="52"/>
      <c r="I656" s="52"/>
      <c r="J656" s="52"/>
      <c r="K656" s="52"/>
      <c r="L656" s="60"/>
      <c r="M656" s="60"/>
      <c r="N656" s="55" t="s">
        <v>715</v>
      </c>
      <c r="O656" s="55"/>
      <c r="P656" s="55"/>
      <c r="Q656" s="55"/>
      <c r="R656" s="55"/>
      <c r="S656" s="55" t="s">
        <v>439</v>
      </c>
      <c r="T656" s="193" t="str">
        <f>_xlfn.IFNA(VLOOKUP(N656,Code2Loc,2,FALSE)
&amp; IF( OR( ISNA(O656), LEN(O656)=0), "",  "-" &amp; VLOOKUP(O656,Code2Loc,2,FALSE))
&amp; IF( OR( ISNA(P656), LEN(P656)=0), "",  "-" &amp; VLOOKUP(P656,Code2Loc,2,FALSE))
&amp; IF( OR( ISNA(Q656), LEN(Q656)=0), "",  "-" &amp; VLOOKUP(Q656,Code2Loc,2,FALSE))
&amp; IF( OR( ISNA(R656), LEN(R656)=0), "",  "-" &amp; VLOOKUP(R656,Code2Loc,2,FALSE))
&amp; IF( OR( ISNA(S656), LEN(S656)=0), "",  "-" &amp; VLOOKUP(S656,Code2Loc,2,FALSE)),"")</f>
        <v/>
      </c>
      <c r="U656" s="56">
        <v>0.59375</v>
      </c>
      <c r="V656" s="79"/>
      <c r="W656" s="57"/>
      <c r="X656" s="57"/>
      <c r="Y656" s="57"/>
      <c r="Z656" s="58" t="str">
        <f>IF(ISBLANK($U656), "", _xlfn.IFNA($U656 + _xlfn.IFNA( VLOOKUP($N656 &amp; IF(ISBLANK($O656),"", "-" &amp; $O656) &amp; IF(ISBLANK($P656),"", "-" &amp; $P656) &amp; IF(ISBLANK($Q656),"", "-" &amp; $Q656) &amp; IF(ISBLANK($R656),"", "-" &amp; $R656) &amp; IF(ISBLANK($S656),"", "-" &amp; $S656),TravelTime,8,FALSE), VLOOKUP($S656 &amp; IF(ISBLANK($R656),"", "-" &amp; $R656) &amp; IF(ISBLANK($Q656),"", "-" &amp; $Q656) &amp; IF(ISBLANK($P656),"", "-" &amp; $P656) &amp; IF(ISBLANK($O656),"", "-" &amp; $O656) &amp; IF(ISBLANK($N656),"", "-" &amp; $N656),TravelTime,8,FALSE)) / 1440, ""))</f>
        <v/>
      </c>
      <c r="AA656" s="59"/>
      <c r="AB656" s="52" t="str">
        <f>IF(AND(LEN(J656)&lt;&gt;0,LEN(B656)&lt;&gt;0),J656,AB654)</f>
        <v>GA04T-4254</v>
      </c>
      <c r="AC656" s="59"/>
      <c r="AD656" s="196"/>
      <c r="AE656" s="59"/>
      <c r="AF656" s="59"/>
      <c r="AG656" s="59"/>
      <c r="AH656" s="59"/>
      <c r="AI656" s="59"/>
      <c r="AJ656" s="59"/>
    </row>
    <row r="657" spans="1:36" ht="14.25" customHeight="1">
      <c r="A657" s="78"/>
      <c r="B657" s="78"/>
      <c r="C657" s="219"/>
      <c r="D657" s="53"/>
      <c r="E657" s="228"/>
      <c r="F657" s="228"/>
      <c r="G657" s="52"/>
      <c r="H657" s="52"/>
      <c r="I657" s="52"/>
      <c r="J657" s="52"/>
      <c r="K657" s="52"/>
      <c r="L657" s="60"/>
      <c r="M657" s="60"/>
      <c r="N657" s="55" t="s">
        <v>439</v>
      </c>
      <c r="O657" s="55"/>
      <c r="P657" s="55"/>
      <c r="Q657" s="55"/>
      <c r="R657" s="55"/>
      <c r="S657" s="55" t="s">
        <v>715</v>
      </c>
      <c r="T657" s="193" t="str">
        <f>_xlfn.IFNA(VLOOKUP(N657,Code2Loc,2,FALSE)
&amp; IF( OR( ISNA(O657), LEN(O657)=0), "",  "-" &amp; VLOOKUP(O657,Code2Loc,2,FALSE))
&amp; IF( OR( ISNA(P657), LEN(P657)=0), "",  "-" &amp; VLOOKUP(P657,Code2Loc,2,FALSE))
&amp; IF( OR( ISNA(Q657), LEN(Q657)=0), "",  "-" &amp; VLOOKUP(Q657,Code2Loc,2,FALSE))
&amp; IF( OR( ISNA(R657), LEN(R657)=0), "",  "-" &amp; VLOOKUP(R657,Code2Loc,2,FALSE))
&amp; IF( OR( ISNA(S657), LEN(S657)=0), "",  "-" &amp; VLOOKUP(S657,Code2Loc,2,FALSE)),"")</f>
        <v/>
      </c>
      <c r="U657" s="56">
        <v>0.60416666666666663</v>
      </c>
      <c r="V657" s="79"/>
      <c r="W657" s="57"/>
      <c r="X657" s="57"/>
      <c r="Y657" s="57"/>
      <c r="Z657" s="58" t="str">
        <f>IF(ISBLANK($U657), "", _xlfn.IFNA($U657 + _xlfn.IFNA( VLOOKUP($N657 &amp; IF(ISBLANK($O657),"", "-" &amp; $O657) &amp; IF(ISBLANK($P657),"", "-" &amp; $P657) &amp; IF(ISBLANK($Q657),"", "-" &amp; $Q657) &amp; IF(ISBLANK($R657),"", "-" &amp; $R657) &amp; IF(ISBLANK($S657),"", "-" &amp; $S657),TravelTime,8,FALSE), VLOOKUP($S657 &amp; IF(ISBLANK($R657),"", "-" &amp; $R657) &amp; IF(ISBLANK($Q657),"", "-" &amp; $Q657) &amp; IF(ISBLANK($P657),"", "-" &amp; $P657) &amp; IF(ISBLANK($O657),"", "-" &amp; $O657) &amp; IF(ISBLANK($N657),"", "-" &amp; $N657),TravelTime,8,FALSE)) / 1440, ""))</f>
        <v/>
      </c>
      <c r="AA657" s="59"/>
      <c r="AB657" s="52"/>
      <c r="AC657" s="59"/>
      <c r="AD657" s="196"/>
      <c r="AE657" s="59"/>
      <c r="AF657" s="59"/>
      <c r="AG657" s="59"/>
      <c r="AH657" s="59"/>
      <c r="AI657" s="59"/>
      <c r="AJ657" s="59"/>
    </row>
    <row r="658" spans="1:36" ht="14.25" customHeight="1">
      <c r="A658" s="78"/>
      <c r="B658" s="78"/>
      <c r="C658" s="219"/>
      <c r="D658" s="53"/>
      <c r="E658" s="228"/>
      <c r="F658" s="228"/>
      <c r="G658" s="52"/>
      <c r="H658" s="52"/>
      <c r="I658" s="52"/>
      <c r="J658" s="52"/>
      <c r="K658" s="52"/>
      <c r="L658" s="60"/>
      <c r="M658" s="60"/>
      <c r="N658" s="55" t="s">
        <v>715</v>
      </c>
      <c r="O658" s="55"/>
      <c r="P658" s="55"/>
      <c r="Q658" s="55"/>
      <c r="R658" s="55"/>
      <c r="S658" s="55" t="s">
        <v>439</v>
      </c>
      <c r="T658" s="193" t="str">
        <f>_xlfn.IFNA(VLOOKUP(N658,Code2Loc,2,FALSE)
&amp; IF( OR( ISNA(O658), LEN(O658)=0), "",  "-" &amp; VLOOKUP(O658,Code2Loc,2,FALSE))
&amp; IF( OR( ISNA(P658), LEN(P658)=0), "",  "-" &amp; VLOOKUP(P658,Code2Loc,2,FALSE))
&amp; IF( OR( ISNA(Q658), LEN(Q658)=0), "",  "-" &amp; VLOOKUP(Q658,Code2Loc,2,FALSE))
&amp; IF( OR( ISNA(R658), LEN(R658)=0), "",  "-" &amp; VLOOKUP(R658,Code2Loc,2,FALSE))
&amp; IF( OR( ISNA(S658), LEN(S658)=0), "",  "-" &amp; VLOOKUP(S658,Code2Loc,2,FALSE)),"")</f>
        <v/>
      </c>
      <c r="U658" s="56">
        <v>0.625</v>
      </c>
      <c r="V658" s="79"/>
      <c r="W658" s="57"/>
      <c r="X658" s="57"/>
      <c r="Y658" s="57"/>
      <c r="Z658" s="58" t="str">
        <f>IF(ISBLANK($U658), "", _xlfn.IFNA($U658 + _xlfn.IFNA( VLOOKUP($N658 &amp; IF(ISBLANK($O658),"", "-" &amp; $O658) &amp; IF(ISBLANK($P658),"", "-" &amp; $P658) &amp; IF(ISBLANK($Q658),"", "-" &amp; $Q658) &amp; IF(ISBLANK($R658),"", "-" &amp; $R658) &amp; IF(ISBLANK($S658),"", "-" &amp; $S658),TravelTime,8,FALSE), VLOOKUP($S658 &amp; IF(ISBLANK($R658),"", "-" &amp; $R658) &amp; IF(ISBLANK($Q658),"", "-" &amp; $Q658) &amp; IF(ISBLANK($P658),"", "-" &amp; $P658) &amp; IF(ISBLANK($O658),"", "-" &amp; $O658) &amp; IF(ISBLANK($N658),"", "-" &amp; $N658),TravelTime,8,FALSE)) / 1440, ""))</f>
        <v/>
      </c>
      <c r="AA658" s="59"/>
      <c r="AB658" s="52" t="str">
        <f>IF(AND(LEN(J658)&lt;&gt;0,LEN(B658)&lt;&gt;0),J658,AB656)</f>
        <v>GA04T-4254</v>
      </c>
      <c r="AC658" s="59"/>
      <c r="AD658" s="196"/>
      <c r="AE658" s="59"/>
      <c r="AF658" s="59"/>
      <c r="AG658" s="59"/>
      <c r="AH658" s="59"/>
      <c r="AI658" s="59"/>
      <c r="AJ658" s="59"/>
    </row>
    <row r="659" spans="1:36" ht="14.25" customHeight="1">
      <c r="A659" s="78"/>
      <c r="B659" s="78"/>
      <c r="C659" s="219"/>
      <c r="D659" s="53"/>
      <c r="E659" s="228"/>
      <c r="F659" s="228"/>
      <c r="G659" s="52"/>
      <c r="H659" s="52"/>
      <c r="I659" s="52"/>
      <c r="J659" s="52"/>
      <c r="K659" s="52"/>
      <c r="L659" s="60"/>
      <c r="M659" s="60"/>
      <c r="N659" s="55" t="s">
        <v>439</v>
      </c>
      <c r="O659" s="55"/>
      <c r="P659" s="55"/>
      <c r="Q659" s="55"/>
      <c r="R659" s="55"/>
      <c r="S659" s="55" t="s">
        <v>715</v>
      </c>
      <c r="T659" s="193" t="str">
        <f>_xlfn.IFNA(VLOOKUP(N659,Code2Loc,2,FALSE)
&amp; IF( OR( ISNA(O659), LEN(O659)=0), "",  "-" &amp; VLOOKUP(O659,Code2Loc,2,FALSE))
&amp; IF( OR( ISNA(P659), LEN(P659)=0), "",  "-" &amp; VLOOKUP(P659,Code2Loc,2,FALSE))
&amp; IF( OR( ISNA(Q659), LEN(Q659)=0), "",  "-" &amp; VLOOKUP(Q659,Code2Loc,2,FALSE))
&amp; IF( OR( ISNA(R659), LEN(R659)=0), "",  "-" &amp; VLOOKUP(R659,Code2Loc,2,FALSE))
&amp; IF( OR( ISNA(S659), LEN(S659)=0), "",  "-" &amp; VLOOKUP(S659,Code2Loc,2,FALSE)),"")</f>
        <v/>
      </c>
      <c r="U659" s="56">
        <v>0.65277777777777779</v>
      </c>
      <c r="V659" s="79"/>
      <c r="W659" s="57"/>
      <c r="X659" s="57"/>
      <c r="Y659" s="57"/>
      <c r="Z659" s="58" t="str">
        <f>IF(ISBLANK($U659), "", _xlfn.IFNA($U659 + _xlfn.IFNA( VLOOKUP($N659 &amp; IF(ISBLANK($O659),"", "-" &amp; $O659) &amp; IF(ISBLANK($P659),"", "-" &amp; $P659) &amp; IF(ISBLANK($Q659),"", "-" &amp; $Q659) &amp; IF(ISBLANK($R659),"", "-" &amp; $R659) &amp; IF(ISBLANK($S659),"", "-" &amp; $S659),TravelTime,8,FALSE), VLOOKUP($S659 &amp; IF(ISBLANK($R659),"", "-" &amp; $R659) &amp; IF(ISBLANK($Q659),"", "-" &amp; $Q659) &amp; IF(ISBLANK($P659),"", "-" &amp; $P659) &amp; IF(ISBLANK($O659),"", "-" &amp; $O659) &amp; IF(ISBLANK($N659),"", "-" &amp; $N659),TravelTime,8,FALSE)) / 1440, ""))</f>
        <v/>
      </c>
      <c r="AA659" s="59"/>
      <c r="AB659" s="52"/>
      <c r="AC659" s="59"/>
      <c r="AD659" s="196"/>
      <c r="AE659" s="59"/>
      <c r="AF659" s="59"/>
      <c r="AG659" s="59"/>
      <c r="AH659" s="59"/>
      <c r="AI659" s="59"/>
      <c r="AJ659" s="59"/>
    </row>
    <row r="660" spans="1:36" ht="14.25" customHeight="1">
      <c r="A660" s="78"/>
      <c r="B660" s="78"/>
      <c r="C660" s="219"/>
      <c r="D660" s="53"/>
      <c r="E660" s="228"/>
      <c r="F660" s="228"/>
      <c r="G660" s="52"/>
      <c r="H660" s="52"/>
      <c r="I660" s="52"/>
      <c r="J660" s="52"/>
      <c r="K660" s="52"/>
      <c r="L660" s="60"/>
      <c r="M660" s="60"/>
      <c r="N660" s="55" t="s">
        <v>715</v>
      </c>
      <c r="O660" s="55"/>
      <c r="P660" s="55"/>
      <c r="Q660" s="55"/>
      <c r="R660" s="55"/>
      <c r="S660" s="55" t="s">
        <v>439</v>
      </c>
      <c r="T660" s="193" t="str">
        <f>_xlfn.IFNA(VLOOKUP(N660,Code2Loc,2,FALSE)
&amp; IF( OR( ISNA(O660), LEN(O660)=0), "",  "-" &amp; VLOOKUP(O660,Code2Loc,2,FALSE))
&amp; IF( OR( ISNA(P660), LEN(P660)=0), "",  "-" &amp; VLOOKUP(P660,Code2Loc,2,FALSE))
&amp; IF( OR( ISNA(Q660), LEN(Q660)=0), "",  "-" &amp; VLOOKUP(Q660,Code2Loc,2,FALSE))
&amp; IF( OR( ISNA(R660), LEN(R660)=0), "",  "-" &amp; VLOOKUP(R660,Code2Loc,2,FALSE))
&amp; IF( OR( ISNA(S660), LEN(S660)=0), "",  "-" &amp; VLOOKUP(S660,Code2Loc,2,FALSE)),"")</f>
        <v/>
      </c>
      <c r="U660" s="56">
        <v>0.68402777777777779</v>
      </c>
      <c r="V660" s="79"/>
      <c r="W660" s="57"/>
      <c r="X660" s="57"/>
      <c r="Y660" s="57"/>
      <c r="Z660" s="58" t="str">
        <f>IF(ISBLANK($U660), "", _xlfn.IFNA($U660 + _xlfn.IFNA( VLOOKUP($N660 &amp; IF(ISBLANK($O660),"", "-" &amp; $O660) &amp; IF(ISBLANK($P660),"", "-" &amp; $P660) &amp; IF(ISBLANK($Q660),"", "-" &amp; $Q660) &amp; IF(ISBLANK($R660),"", "-" &amp; $R660) &amp; IF(ISBLANK($S660),"", "-" &amp; $S660),TravelTime,8,FALSE), VLOOKUP($S660 &amp; IF(ISBLANK($R660),"", "-" &amp; $R660) &amp; IF(ISBLANK($Q660),"", "-" &amp; $Q660) &amp; IF(ISBLANK($P660),"", "-" &amp; $P660) &amp; IF(ISBLANK($O660),"", "-" &amp; $O660) &amp; IF(ISBLANK($N660),"", "-" &amp; $N660),TravelTime,8,FALSE)) / 1440, ""))</f>
        <v/>
      </c>
      <c r="AA660" s="59"/>
      <c r="AB660" s="52" t="str">
        <f>IF(AND(LEN(J660)&lt;&gt;0,LEN(B660)&lt;&gt;0),J660,AB658)</f>
        <v>GA04T-4254</v>
      </c>
      <c r="AC660" s="59"/>
      <c r="AD660" s="196"/>
      <c r="AE660" s="59"/>
      <c r="AF660" s="59"/>
      <c r="AG660" s="59"/>
      <c r="AH660" s="59"/>
      <c r="AI660" s="59"/>
      <c r="AJ660" s="59"/>
    </row>
    <row r="661" spans="1:36" ht="14.25" customHeight="1">
      <c r="A661" s="51"/>
      <c r="B661" s="51"/>
      <c r="C661" s="219"/>
      <c r="D661" s="53"/>
      <c r="E661" s="228"/>
      <c r="F661" s="228"/>
      <c r="G661" s="52"/>
      <c r="H661" s="52"/>
      <c r="I661" s="52"/>
      <c r="J661" s="52"/>
      <c r="K661" s="52"/>
      <c r="L661" s="60"/>
      <c r="M661" s="60"/>
      <c r="N661" s="55"/>
      <c r="O661" s="55"/>
      <c r="P661" s="55"/>
      <c r="Q661" s="55"/>
      <c r="R661" s="55"/>
      <c r="S661" s="55"/>
      <c r="T661" s="193" t="str">
        <f>_xlfn.IFNA(VLOOKUP(N661,Code2Loc,2,FALSE)
&amp; IF( OR( ISNA(O661), LEN(O661)=0), "",  "-" &amp; VLOOKUP(O661,Code2Loc,2,FALSE))
&amp; IF( OR( ISNA(P661), LEN(P661)=0), "",  "-" &amp; VLOOKUP(P661,Code2Loc,2,FALSE))
&amp; IF( OR( ISNA(Q661), LEN(Q661)=0), "",  "-" &amp; VLOOKUP(Q661,Code2Loc,2,FALSE))
&amp; IF( OR( ISNA(R661), LEN(R661)=0), "",  "-" &amp; VLOOKUP(R661,Code2Loc,2,FALSE))
&amp; IF( OR( ISNA(S661), LEN(S661)=0), "",  "-" &amp; VLOOKUP(S661,Code2Loc,2,FALSE)),"")</f>
        <v/>
      </c>
      <c r="U661" s="56"/>
      <c r="V661" s="57"/>
      <c r="W661" s="57"/>
      <c r="X661" s="57"/>
      <c r="Y661" s="57"/>
      <c r="Z661" s="58" t="str">
        <f>IF(ISBLANK($U661), "", _xlfn.IFNA($U661 + _xlfn.IFNA( VLOOKUP($N661 &amp; IF(ISBLANK($O661),"", "-" &amp; $O661) &amp; IF(ISBLANK($P661),"", "-" &amp; $P661) &amp; IF(ISBLANK($Q661),"", "-" &amp; $Q661) &amp; IF(ISBLANK($R661),"", "-" &amp; $R661) &amp; IF(ISBLANK($S661),"", "-" &amp; $S661),TravelTime,8,FALSE), VLOOKUP($S661 &amp; IF(ISBLANK($R661),"", "-" &amp; $R661) &amp; IF(ISBLANK($Q661),"", "-" &amp; $Q661) &amp; IF(ISBLANK($P661),"", "-" &amp; $P661) &amp; IF(ISBLANK($O661),"", "-" &amp; $O661) &amp; IF(ISBLANK($N661),"", "-" &amp; $N661),TravelTime,8,FALSE)) / 1440, ""))</f>
        <v/>
      </c>
      <c r="AA661" s="59"/>
      <c r="AB661" s="52"/>
      <c r="AC661" s="59"/>
      <c r="AD661" s="196"/>
      <c r="AE661" s="59"/>
      <c r="AF661" s="59"/>
      <c r="AG661" s="59"/>
      <c r="AH661" s="59"/>
      <c r="AI661" s="59"/>
      <c r="AJ661" s="59"/>
    </row>
    <row r="662" spans="1:36" ht="14.25" customHeight="1">
      <c r="A662" s="51"/>
      <c r="B662" s="51" t="s">
        <v>178</v>
      </c>
      <c r="C662" s="219"/>
      <c r="D662" s="53"/>
      <c r="E662" s="228"/>
      <c r="F662" s="228"/>
      <c r="G662" s="52"/>
      <c r="H662" s="52"/>
      <c r="I662" s="52"/>
      <c r="J662" s="52" t="str">
        <f>IF(ISBLANK(B662),"",VLOOKUP(B662,Permits!$F$2:$O$127,10,FALSE))</f>
        <v>GA04T 9699</v>
      </c>
      <c r="K662" s="52"/>
      <c r="L662" s="60"/>
      <c r="M662" s="60"/>
      <c r="N662" s="55"/>
      <c r="O662" s="55"/>
      <c r="P662" s="55"/>
      <c r="Q662" s="55"/>
      <c r="R662" s="55"/>
      <c r="S662" s="55"/>
      <c r="T662" s="193" t="str">
        <f>_xlfn.IFNA(VLOOKUP(N662,Code2Loc,2,FALSE)
&amp; IF( OR( ISNA(O662), LEN(O662)=0), "",  "-" &amp; VLOOKUP(O662,Code2Loc,2,FALSE))
&amp; IF( OR( ISNA(P662), LEN(P662)=0), "",  "-" &amp; VLOOKUP(P662,Code2Loc,2,FALSE))
&amp; IF( OR( ISNA(Q662), LEN(Q662)=0), "",  "-" &amp; VLOOKUP(Q662,Code2Loc,2,FALSE))
&amp; IF( OR( ISNA(R662), LEN(R662)=0), "",  "-" &amp; VLOOKUP(R662,Code2Loc,2,FALSE))
&amp; IF( OR( ISNA(S662), LEN(S662)=0), "",  "-" &amp; VLOOKUP(S662,Code2Loc,2,FALSE)),"")</f>
        <v/>
      </c>
      <c r="U662" s="56"/>
      <c r="V662" s="57"/>
      <c r="W662" s="57"/>
      <c r="X662" s="57"/>
      <c r="Y662" s="57"/>
      <c r="Z662" s="58" t="str">
        <f>IF(ISBLANK($U662), "", _xlfn.IFNA($U662 + _xlfn.IFNA( VLOOKUP($N662 &amp; IF(ISBLANK($O662),"", "-" &amp; $O662) &amp; IF(ISBLANK($P662),"", "-" &amp; $P662) &amp; IF(ISBLANK($Q662),"", "-" &amp; $Q662) &amp; IF(ISBLANK($R662),"", "-" &amp; $R662) &amp; IF(ISBLANK($S662),"", "-" &amp; $S662),TravelTime,8,FALSE), VLOOKUP($S662 &amp; IF(ISBLANK($R662),"", "-" &amp; $R662) &amp; IF(ISBLANK($Q662),"", "-" &amp; $Q662) &amp; IF(ISBLANK($P662),"", "-" &amp; $P662) &amp; IF(ISBLANK($O662),"", "-" &amp; $O662) &amp; IF(ISBLANK($N662),"", "-" &amp; $N662),TravelTime,8,FALSE)) / 1440, ""))</f>
        <v/>
      </c>
      <c r="AA662" s="59"/>
      <c r="AB662" s="52" t="str">
        <f>IF(AND(LEN(J662)&lt;&gt;0,LEN(B662)&lt;&gt;0),J662,#REF!)</f>
        <v>GA04T 9699</v>
      </c>
      <c r="AC662" s="59"/>
      <c r="AD662" s="196"/>
      <c r="AE662" s="59"/>
      <c r="AF662" s="59"/>
      <c r="AG662" s="59"/>
      <c r="AH662" s="59"/>
      <c r="AI662" s="59"/>
      <c r="AJ662" s="59"/>
    </row>
    <row r="663" spans="1:36" ht="14.25" customHeight="1">
      <c r="A663" s="51"/>
      <c r="B663" s="51"/>
      <c r="C663" s="219"/>
      <c r="D663" s="53"/>
      <c r="E663" s="228"/>
      <c r="F663" s="228"/>
      <c r="G663" s="52"/>
      <c r="H663" s="52"/>
      <c r="I663" s="52"/>
      <c r="J663" s="52"/>
      <c r="K663" s="52"/>
      <c r="L663" s="60"/>
      <c r="M663" s="60"/>
      <c r="N663" s="55"/>
      <c r="O663" s="55"/>
      <c r="P663" s="55"/>
      <c r="Q663" s="55"/>
      <c r="R663" s="55"/>
      <c r="S663" s="55"/>
      <c r="T663" s="193" t="str">
        <f>_xlfn.IFNA(VLOOKUP(N663,Code2Loc,2,FALSE)
&amp; IF( OR( ISNA(O663), LEN(O663)=0), "",  "-" &amp; VLOOKUP(O663,Code2Loc,2,FALSE))
&amp; IF( OR( ISNA(P663), LEN(P663)=0), "",  "-" &amp; VLOOKUP(P663,Code2Loc,2,FALSE))
&amp; IF( OR( ISNA(Q663), LEN(Q663)=0), "",  "-" &amp; VLOOKUP(Q663,Code2Loc,2,FALSE))
&amp; IF( OR( ISNA(R663), LEN(R663)=0), "",  "-" &amp; VLOOKUP(R663,Code2Loc,2,FALSE))
&amp; IF( OR( ISNA(S663), LEN(S663)=0), "",  "-" &amp; VLOOKUP(S663,Code2Loc,2,FALSE)),"")</f>
        <v/>
      </c>
      <c r="U663" s="56"/>
      <c r="V663" s="57"/>
      <c r="W663" s="57"/>
      <c r="X663" s="57"/>
      <c r="Y663" s="57"/>
      <c r="Z663" s="58" t="str">
        <f>IF(ISBLANK($U663), "", _xlfn.IFNA($U663 + _xlfn.IFNA( VLOOKUP($N663 &amp; IF(ISBLANK($O663),"", "-" &amp; $O663) &amp; IF(ISBLANK($P663),"", "-" &amp; $P663) &amp; IF(ISBLANK($Q663),"", "-" &amp; $Q663) &amp; IF(ISBLANK($R663),"", "-" &amp; $R663) &amp; IF(ISBLANK($S663),"", "-" &amp; $S663),TravelTime,8,FALSE), VLOOKUP($S663 &amp; IF(ISBLANK($R663),"", "-" &amp; $R663) &amp; IF(ISBLANK($Q663),"", "-" &amp; $Q663) &amp; IF(ISBLANK($P663),"", "-" &amp; $P663) &amp; IF(ISBLANK($O663),"", "-" &amp; $O663) &amp; IF(ISBLANK($N663),"", "-" &amp; $N663),TravelTime,8,FALSE)) / 1440, ""))</f>
        <v/>
      </c>
      <c r="AA663" s="59"/>
      <c r="AB663" s="52"/>
      <c r="AC663" s="59"/>
      <c r="AD663" s="196"/>
      <c r="AE663" s="59"/>
      <c r="AF663" s="59"/>
      <c r="AG663" s="59"/>
      <c r="AH663" s="59"/>
      <c r="AI663" s="59"/>
      <c r="AJ663" s="59"/>
    </row>
    <row r="664" spans="1:36" ht="14.25" customHeight="1">
      <c r="A664" s="51"/>
      <c r="B664" s="51" t="s">
        <v>182</v>
      </c>
      <c r="C664" s="219"/>
      <c r="D664" s="53"/>
      <c r="E664" s="228"/>
      <c r="F664" s="228"/>
      <c r="G664" s="52"/>
      <c r="H664" s="52"/>
      <c r="I664" s="52"/>
      <c r="J664" s="52" t="str">
        <f>IF(ISBLANK(B664),"",VLOOKUP(B664,Permits!$F$2:$O$127,10,FALSE))</f>
        <v>GA01U 3199</v>
      </c>
      <c r="K664" s="52"/>
      <c r="L664" s="60"/>
      <c r="M664" s="60"/>
      <c r="N664" s="55" t="s">
        <v>716</v>
      </c>
      <c r="O664" s="55" t="s">
        <v>717</v>
      </c>
      <c r="P664" s="55"/>
      <c r="Q664" s="55"/>
      <c r="R664" s="55"/>
      <c r="S664" s="55"/>
      <c r="T664" s="193" t="str">
        <f>_xlfn.IFNA(VLOOKUP(N664,Code2Loc,2,FALSE)
&amp; IF( OR( ISNA(O664), LEN(O664)=0), "",  "-" &amp; VLOOKUP(O664,Code2Loc,2,FALSE))
&amp; IF( OR( ISNA(P664), LEN(P664)=0), "",  "-" &amp; VLOOKUP(P664,Code2Loc,2,FALSE))
&amp; IF( OR( ISNA(Q664), LEN(Q664)=0), "",  "-" &amp; VLOOKUP(Q664,Code2Loc,2,FALSE))
&amp; IF( OR( ISNA(R664), LEN(R664)=0), "",  "-" &amp; VLOOKUP(R664,Code2Loc,2,FALSE))
&amp; IF( OR( ISNA(S664), LEN(S664)=0), "",  "-" &amp; VLOOKUP(S664,Code2Loc,2,FALSE)),"")</f>
        <v/>
      </c>
      <c r="U664" s="56">
        <v>0.31597222222222221</v>
      </c>
      <c r="V664" s="57"/>
      <c r="W664" s="57"/>
      <c r="X664" s="57"/>
      <c r="Y664" s="57"/>
      <c r="Z664" s="58" t="str">
        <f>IF(ISBLANK($U664), "", _xlfn.IFNA($U664 + _xlfn.IFNA( VLOOKUP($N664 &amp; IF(ISBLANK($O664),"", "-" &amp; $O664) &amp; IF(ISBLANK($P664),"", "-" &amp; $P664) &amp; IF(ISBLANK($Q664),"", "-" &amp; $Q664) &amp; IF(ISBLANK($R664),"", "-" &amp; $R664) &amp; IF(ISBLANK($S664),"", "-" &amp; $S664),TravelTime,8,FALSE), VLOOKUP($S664 &amp; IF(ISBLANK($R664),"", "-" &amp; $R664) &amp; IF(ISBLANK($Q664),"", "-" &amp; $Q664) &amp; IF(ISBLANK($P664),"", "-" &amp; $P664) &amp; IF(ISBLANK($O664),"", "-" &amp; $O664) &amp; IF(ISBLANK($N664),"", "-" &amp; $N664),TravelTime,8,FALSE)) / 1440, ""))</f>
        <v/>
      </c>
      <c r="AA664" s="59"/>
      <c r="AB664" s="52" t="str">
        <f>IF(AND(LEN(J664)&lt;&gt;0,LEN(B664)&lt;&gt;0),J664,#REF!)</f>
        <v>GA01U 3199</v>
      </c>
      <c r="AC664" s="59"/>
      <c r="AD664" s="196"/>
      <c r="AE664" s="59"/>
      <c r="AF664" s="59"/>
      <c r="AG664" s="59"/>
      <c r="AH664" s="59"/>
      <c r="AI664" s="59"/>
      <c r="AJ664" s="59"/>
    </row>
    <row r="665" spans="1:36" ht="14.25" customHeight="1">
      <c r="A665" s="51"/>
      <c r="B665" s="51"/>
      <c r="C665" s="219"/>
      <c r="D665" s="53"/>
      <c r="E665" s="228"/>
      <c r="F665" s="228"/>
      <c r="G665" s="52"/>
      <c r="H665" s="52"/>
      <c r="I665" s="52"/>
      <c r="J665" s="52"/>
      <c r="K665" s="52"/>
      <c r="L665" s="60"/>
      <c r="M665" s="60"/>
      <c r="N665" s="55" t="s">
        <v>446</v>
      </c>
      <c r="O665" s="55"/>
      <c r="P665" s="55"/>
      <c r="Q665" s="55"/>
      <c r="R665" s="55"/>
      <c r="S665" s="55" t="s">
        <v>718</v>
      </c>
      <c r="T665" s="193" t="str">
        <f>_xlfn.IFNA(VLOOKUP(N665,Code2Loc,2,FALSE)
&amp; IF( OR( ISNA(O665), LEN(O665)=0), "",  "-" &amp; VLOOKUP(O665,Code2Loc,2,FALSE))
&amp; IF( OR( ISNA(P665), LEN(P665)=0), "",  "-" &amp; VLOOKUP(P665,Code2Loc,2,FALSE))
&amp; IF( OR( ISNA(Q665), LEN(Q665)=0), "",  "-" &amp; VLOOKUP(Q665,Code2Loc,2,FALSE))
&amp; IF( OR( ISNA(R665), LEN(R665)=0), "",  "-" &amp; VLOOKUP(R665,Code2Loc,2,FALSE))
&amp; IF( OR( ISNA(S665), LEN(S665)=0), "",  "-" &amp; VLOOKUP(S665,Code2Loc,2,FALSE)),"")</f>
        <v/>
      </c>
      <c r="U665" s="56">
        <v>0.39930555555555558</v>
      </c>
      <c r="V665" s="57"/>
      <c r="W665" s="57"/>
      <c r="X665" s="57"/>
      <c r="Y665" s="57"/>
      <c r="Z665" s="58" t="str">
        <f>IF(ISBLANK($U665), "", _xlfn.IFNA($U665 + _xlfn.IFNA( VLOOKUP($N665 &amp; IF(ISBLANK($O665),"", "-" &amp; $O665) &amp; IF(ISBLANK($P665),"", "-" &amp; $P665) &amp; IF(ISBLANK($Q665),"", "-" &amp; $Q665) &amp; IF(ISBLANK($R665),"", "-" &amp; $R665) &amp; IF(ISBLANK($S665),"", "-" &amp; $S665),TravelTime,8,FALSE), VLOOKUP($S665 &amp; IF(ISBLANK($R665),"", "-" &amp; $R665) &amp; IF(ISBLANK($Q665),"", "-" &amp; $Q665) &amp; IF(ISBLANK($P665),"", "-" &amp; $P665) &amp; IF(ISBLANK($O665),"", "-" &amp; $O665) &amp; IF(ISBLANK($N665),"", "-" &amp; $N665),TravelTime,8,FALSE)) / 1440, ""))</f>
        <v/>
      </c>
      <c r="AA665" s="59"/>
      <c r="AB665" s="52"/>
      <c r="AC665" s="59"/>
      <c r="AD665" s="196"/>
      <c r="AE665" s="59"/>
      <c r="AF665" s="59"/>
      <c r="AG665" s="59"/>
      <c r="AH665" s="59"/>
      <c r="AI665" s="59"/>
      <c r="AJ665" s="59"/>
    </row>
    <row r="666" spans="1:36" ht="14.25" customHeight="1">
      <c r="A666" s="51"/>
      <c r="B666" s="51"/>
      <c r="C666" s="219"/>
      <c r="D666" s="53"/>
      <c r="E666" s="228"/>
      <c r="F666" s="228"/>
      <c r="G666" s="52"/>
      <c r="H666" s="52"/>
      <c r="I666" s="52"/>
      <c r="J666" s="52"/>
      <c r="K666" s="52"/>
      <c r="L666" s="60"/>
      <c r="M666" s="60"/>
      <c r="N666" s="55" t="s">
        <v>716</v>
      </c>
      <c r="O666" s="55" t="s">
        <v>719</v>
      </c>
      <c r="P666" s="55"/>
      <c r="Q666" s="55"/>
      <c r="R666" s="55"/>
      <c r="S666" s="55" t="s">
        <v>476</v>
      </c>
      <c r="T666" s="193" t="str">
        <f>_xlfn.IFNA(VLOOKUP(N666,Code2Loc,2,FALSE)
&amp; IF( OR( ISNA(O666), LEN(O666)=0), "",  "-" &amp; VLOOKUP(O666,Code2Loc,2,FALSE))
&amp; IF( OR( ISNA(P666), LEN(P666)=0), "",  "-" &amp; VLOOKUP(P666,Code2Loc,2,FALSE))
&amp; IF( OR( ISNA(Q666), LEN(Q666)=0), "",  "-" &amp; VLOOKUP(Q666,Code2Loc,2,FALSE))
&amp; IF( OR( ISNA(R666), LEN(R666)=0), "",  "-" &amp; VLOOKUP(R666,Code2Loc,2,FALSE))
&amp; IF( OR( ISNA(S666), LEN(S666)=0), "",  "-" &amp; VLOOKUP(S666,Code2Loc,2,FALSE)),"")</f>
        <v/>
      </c>
      <c r="U666" s="56">
        <v>0.47222222222222227</v>
      </c>
      <c r="V666" s="57"/>
      <c r="W666" s="57"/>
      <c r="X666" s="57"/>
      <c r="Y666" s="57"/>
      <c r="Z666" s="58" t="str">
        <f>IF(ISBLANK($U666), "", _xlfn.IFNA($U666 + _xlfn.IFNA( VLOOKUP($N666 &amp; IF(ISBLANK($O666),"", "-" &amp; $O666) &amp; IF(ISBLANK($P666),"", "-" &amp; $P666) &amp; IF(ISBLANK($Q666),"", "-" &amp; $Q666) &amp; IF(ISBLANK($R666),"", "-" &amp; $R666) &amp; IF(ISBLANK($S666),"", "-" &amp; $S666),TravelTime,8,FALSE), VLOOKUP($S666 &amp; IF(ISBLANK($R666),"", "-" &amp; $R666) &amp; IF(ISBLANK($Q666),"", "-" &amp; $Q666) &amp; IF(ISBLANK($P666),"", "-" &amp; $P666) &amp; IF(ISBLANK($O666),"", "-" &amp; $O666) &amp; IF(ISBLANK($N666),"", "-" &amp; $N666),TravelTime,8,FALSE)) / 1440, ""))</f>
        <v/>
      </c>
      <c r="AA666" s="59"/>
      <c r="AB666" s="52"/>
      <c r="AC666" s="59"/>
      <c r="AD666" s="196"/>
      <c r="AE666" s="59"/>
      <c r="AF666" s="59"/>
      <c r="AG666" s="59"/>
      <c r="AH666" s="59"/>
      <c r="AI666" s="59"/>
      <c r="AJ666" s="59"/>
    </row>
    <row r="667" spans="1:36" ht="14.25" customHeight="1">
      <c r="A667" s="51"/>
      <c r="B667" s="51"/>
      <c r="C667" s="219"/>
      <c r="D667" s="53"/>
      <c r="E667" s="228"/>
      <c r="F667" s="228"/>
      <c r="G667" s="52"/>
      <c r="H667" s="52"/>
      <c r="I667" s="52"/>
      <c r="J667" s="52"/>
      <c r="K667" s="52"/>
      <c r="L667" s="60"/>
      <c r="M667" s="60"/>
      <c r="N667" s="55" t="s">
        <v>476</v>
      </c>
      <c r="O667" s="55"/>
      <c r="P667" s="55"/>
      <c r="Q667" s="55"/>
      <c r="R667" s="55"/>
      <c r="S667" s="55" t="s">
        <v>446</v>
      </c>
      <c r="T667" s="193" t="str">
        <f>_xlfn.IFNA(VLOOKUP(N667,Code2Loc,2,FALSE)
&amp; IF( OR( ISNA(O667), LEN(O667)=0), "",  "-" &amp; VLOOKUP(O667,Code2Loc,2,FALSE))
&amp; IF( OR( ISNA(P667), LEN(P667)=0), "",  "-" &amp; VLOOKUP(P667,Code2Loc,2,FALSE))
&amp; IF( OR( ISNA(Q667), LEN(Q667)=0), "",  "-" &amp; VLOOKUP(Q667,Code2Loc,2,FALSE))
&amp; IF( OR( ISNA(R667), LEN(R667)=0), "",  "-" &amp; VLOOKUP(R667,Code2Loc,2,FALSE))
&amp; IF( OR( ISNA(S667), LEN(S667)=0), "",  "-" &amp; VLOOKUP(S667,Code2Loc,2,FALSE)),"")</f>
        <v/>
      </c>
      <c r="U667" s="56">
        <v>0.55208333333333337</v>
      </c>
      <c r="V667" s="57"/>
      <c r="W667" s="57"/>
      <c r="X667" s="57"/>
      <c r="Y667" s="57"/>
      <c r="Z667" s="58" t="str">
        <f>IF(ISBLANK($U667), "", _xlfn.IFNA($U667 + _xlfn.IFNA( VLOOKUP($N667 &amp; IF(ISBLANK($O667),"", "-" &amp; $O667) &amp; IF(ISBLANK($P667),"", "-" &amp; $P667) &amp; IF(ISBLANK($Q667),"", "-" &amp; $Q667) &amp; IF(ISBLANK($R667),"", "-" &amp; $R667) &amp; IF(ISBLANK($S667),"", "-" &amp; $S667),TravelTime,8,FALSE), VLOOKUP($S667 &amp; IF(ISBLANK($R667),"", "-" &amp; $R667) &amp; IF(ISBLANK($Q667),"", "-" &amp; $Q667) &amp; IF(ISBLANK($P667),"", "-" &amp; $P667) &amp; IF(ISBLANK($O667),"", "-" &amp; $O667) &amp; IF(ISBLANK($N667),"", "-" &amp; $N667),TravelTime,8,FALSE)) / 1440, ""))</f>
        <v/>
      </c>
      <c r="AA667" s="59"/>
      <c r="AB667" s="52"/>
      <c r="AC667" s="59"/>
      <c r="AD667" s="196"/>
      <c r="AE667" s="59"/>
      <c r="AF667" s="59"/>
      <c r="AG667" s="59"/>
      <c r="AH667" s="59"/>
      <c r="AI667" s="59"/>
      <c r="AJ667" s="59"/>
    </row>
    <row r="668" spans="1:36" ht="14.25" customHeight="1">
      <c r="A668" s="51"/>
      <c r="B668" s="51"/>
      <c r="C668" s="219"/>
      <c r="D668" s="53"/>
      <c r="E668" s="228"/>
      <c r="F668" s="228"/>
      <c r="G668" s="52"/>
      <c r="H668" s="52"/>
      <c r="I668" s="52"/>
      <c r="J668" s="52"/>
      <c r="K668" s="52"/>
      <c r="L668" s="60"/>
      <c r="M668" s="60"/>
      <c r="N668" s="55" t="s">
        <v>446</v>
      </c>
      <c r="O668" s="55" t="s">
        <v>719</v>
      </c>
      <c r="P668" s="55" t="s">
        <v>718</v>
      </c>
      <c r="Q668" s="55"/>
      <c r="R668" s="55"/>
      <c r="S668" s="55" t="s">
        <v>720</v>
      </c>
      <c r="T668" s="193" t="str">
        <f>_xlfn.IFNA(VLOOKUP(N668,Code2Loc,2,FALSE)
&amp; IF( OR( ISNA(O668), LEN(O668)=0), "",  "-" &amp; VLOOKUP(O668,Code2Loc,2,FALSE))
&amp; IF( OR( ISNA(P668), LEN(P668)=0), "",  "-" &amp; VLOOKUP(P668,Code2Loc,2,FALSE))
&amp; IF( OR( ISNA(Q668), LEN(Q668)=0), "",  "-" &amp; VLOOKUP(Q668,Code2Loc,2,FALSE))
&amp; IF( OR( ISNA(R668), LEN(R668)=0), "",  "-" &amp; VLOOKUP(R668,Code2Loc,2,FALSE))
&amp; IF( OR( ISNA(S668), LEN(S668)=0), "",  "-" &amp; VLOOKUP(S668,Code2Loc,2,FALSE)),"")</f>
        <v/>
      </c>
      <c r="U668" s="56">
        <v>0.70833333333333337</v>
      </c>
      <c r="V668" s="57"/>
      <c r="W668" s="57"/>
      <c r="X668" s="57"/>
      <c r="Y668" s="57"/>
      <c r="Z668" s="58" t="str">
        <f>IF(ISBLANK($U668), "", _xlfn.IFNA($U668 + _xlfn.IFNA( VLOOKUP($N668 &amp; IF(ISBLANK($O668),"", "-" &amp; $O668) &amp; IF(ISBLANK($P668),"", "-" &amp; $P668) &amp; IF(ISBLANK($Q668),"", "-" &amp; $Q668) &amp; IF(ISBLANK($R668),"", "-" &amp; $R668) &amp; IF(ISBLANK($S668),"", "-" &amp; $S668),TravelTime,8,FALSE), VLOOKUP($S668 &amp; IF(ISBLANK($R668),"", "-" &amp; $R668) &amp; IF(ISBLANK($Q668),"", "-" &amp; $Q668) &amp; IF(ISBLANK($P668),"", "-" &amp; $P668) &amp; IF(ISBLANK($O668),"", "-" &amp; $O668) &amp; IF(ISBLANK($N668),"", "-" &amp; $N668),TravelTime,8,FALSE)) / 1440, ""))</f>
        <v/>
      </c>
      <c r="AA668" s="59"/>
      <c r="AB668" s="52"/>
      <c r="AC668" s="59"/>
      <c r="AD668" s="196"/>
      <c r="AE668" s="59"/>
      <c r="AF668" s="59"/>
      <c r="AG668" s="59"/>
      <c r="AH668" s="59"/>
      <c r="AI668" s="59"/>
      <c r="AJ668" s="59"/>
    </row>
    <row r="669" spans="1:36" ht="14.25" customHeight="1">
      <c r="A669" s="51"/>
      <c r="B669" s="51"/>
      <c r="C669" s="219"/>
      <c r="D669" s="53"/>
      <c r="E669" s="228"/>
      <c r="F669" s="228"/>
      <c r="G669" s="52"/>
      <c r="H669" s="52"/>
      <c r="I669" s="52"/>
      <c r="J669" s="52"/>
      <c r="K669" s="52"/>
      <c r="L669" s="60"/>
      <c r="M669" s="60"/>
      <c r="N669" s="55" t="s">
        <v>716</v>
      </c>
      <c r="O669" s="55" t="s">
        <v>719</v>
      </c>
      <c r="P669" s="55"/>
      <c r="Q669" s="55"/>
      <c r="R669" s="55"/>
      <c r="S669" s="55" t="s">
        <v>446</v>
      </c>
      <c r="T669" s="193" t="str">
        <f>_xlfn.IFNA(VLOOKUP(N669,Code2Loc,2,FALSE)
&amp; IF( OR( ISNA(O669), LEN(O669)=0), "",  "-" &amp; VLOOKUP(O669,Code2Loc,2,FALSE))
&amp; IF( OR( ISNA(P669), LEN(P669)=0), "",  "-" &amp; VLOOKUP(P669,Code2Loc,2,FALSE))
&amp; IF( OR( ISNA(Q669), LEN(Q669)=0), "",  "-" &amp; VLOOKUP(Q669,Code2Loc,2,FALSE))
&amp; IF( OR( ISNA(R669), LEN(R669)=0), "",  "-" &amp; VLOOKUP(R669,Code2Loc,2,FALSE))
&amp; IF( OR( ISNA(S669), LEN(S669)=0), "",  "-" &amp; VLOOKUP(S669,Code2Loc,2,FALSE)),"")</f>
        <v/>
      </c>
      <c r="U669" s="56">
        <v>0.76041666666666663</v>
      </c>
      <c r="V669" s="57"/>
      <c r="W669" s="57"/>
      <c r="X669" s="57"/>
      <c r="Y669" s="57"/>
      <c r="Z669" s="58" t="str">
        <f>IF(ISBLANK($U669), "", _xlfn.IFNA($U669 + _xlfn.IFNA( VLOOKUP($N669 &amp; IF(ISBLANK($O669),"", "-" &amp; $O669) &amp; IF(ISBLANK($P669),"", "-" &amp; $P669) &amp; IF(ISBLANK($Q669),"", "-" &amp; $Q669) &amp; IF(ISBLANK($R669),"", "-" &amp; $R669) &amp; IF(ISBLANK($S669),"", "-" &amp; $S669),TravelTime,8,FALSE), VLOOKUP($S669 &amp; IF(ISBLANK($R669),"", "-" &amp; $R669) &amp; IF(ISBLANK($Q669),"", "-" &amp; $Q669) &amp; IF(ISBLANK($P669),"", "-" &amp; $P669) &amp; IF(ISBLANK($O669),"", "-" &amp; $O669) &amp; IF(ISBLANK($N669),"", "-" &amp; $N669),TravelTime,8,FALSE)) / 1440, ""))</f>
        <v/>
      </c>
      <c r="AA669" s="59"/>
      <c r="AB669" s="52"/>
      <c r="AC669" s="59"/>
      <c r="AD669" s="196"/>
      <c r="AE669" s="59"/>
      <c r="AF669" s="59"/>
      <c r="AG669" s="59"/>
      <c r="AH669" s="59"/>
      <c r="AI669" s="59"/>
      <c r="AJ669" s="59"/>
    </row>
    <row r="670" spans="1:36" ht="14.25" customHeight="1">
      <c r="A670" s="51"/>
      <c r="B670" s="51"/>
      <c r="C670" s="219"/>
      <c r="D670" s="53"/>
      <c r="E670" s="228"/>
      <c r="F670" s="228"/>
      <c r="G670" s="52"/>
      <c r="H670" s="52"/>
      <c r="I670" s="52"/>
      <c r="J670" s="52"/>
      <c r="K670" s="52"/>
      <c r="L670" s="60"/>
      <c r="M670" s="60"/>
      <c r="N670" s="55"/>
      <c r="O670" s="55"/>
      <c r="P670" s="55"/>
      <c r="Q670" s="55"/>
      <c r="R670" s="55"/>
      <c r="S670" s="55"/>
      <c r="T670" s="193" t="str">
        <f>_xlfn.IFNA(VLOOKUP(N670,Code2Loc,2,FALSE)
&amp; IF( OR( ISNA(O670), LEN(O670)=0), "",  "-" &amp; VLOOKUP(O670,Code2Loc,2,FALSE))
&amp; IF( OR( ISNA(P670), LEN(P670)=0), "",  "-" &amp; VLOOKUP(P670,Code2Loc,2,FALSE))
&amp; IF( OR( ISNA(Q670), LEN(Q670)=0), "",  "-" &amp; VLOOKUP(Q670,Code2Loc,2,FALSE))
&amp; IF( OR( ISNA(R670), LEN(R670)=0), "",  "-" &amp; VLOOKUP(R670,Code2Loc,2,FALSE))
&amp; IF( OR( ISNA(S670), LEN(S670)=0), "",  "-" &amp; VLOOKUP(S670,Code2Loc,2,FALSE)),"")</f>
        <v/>
      </c>
      <c r="U670" s="56"/>
      <c r="V670" s="57"/>
      <c r="W670" s="57"/>
      <c r="X670" s="57"/>
      <c r="Y670" s="57"/>
      <c r="Z670" s="58" t="str">
        <f>IF(ISBLANK($U670), "", _xlfn.IFNA($U670 + _xlfn.IFNA( VLOOKUP($N670 &amp; IF(ISBLANK($O670),"", "-" &amp; $O670) &amp; IF(ISBLANK($P670),"", "-" &amp; $P670) &amp; IF(ISBLANK($Q670),"", "-" &amp; $Q670) &amp; IF(ISBLANK($R670),"", "-" &amp; $R670) &amp; IF(ISBLANK($S670),"", "-" &amp; $S670),TravelTime,8,FALSE), VLOOKUP($S670 &amp; IF(ISBLANK($R670),"", "-" &amp; $R670) &amp; IF(ISBLANK($Q670),"", "-" &amp; $Q670) &amp; IF(ISBLANK($P670),"", "-" &amp; $P670) &amp; IF(ISBLANK($O670),"", "-" &amp; $O670) &amp; IF(ISBLANK($N670),"", "-" &amp; $N670),TravelTime,8,FALSE)) / 1440, ""))</f>
        <v/>
      </c>
      <c r="AA670" s="59"/>
      <c r="AB670" s="52"/>
      <c r="AC670" s="59"/>
      <c r="AD670" s="196"/>
      <c r="AE670" s="59"/>
      <c r="AF670" s="59"/>
      <c r="AG670" s="59"/>
      <c r="AH670" s="59"/>
      <c r="AI670" s="59"/>
      <c r="AJ670" s="59"/>
    </row>
    <row r="671" spans="1:36" ht="14.25" customHeight="1">
      <c r="A671" s="51"/>
      <c r="B671" s="51"/>
      <c r="C671" s="219"/>
      <c r="D671" s="53"/>
      <c r="E671" s="228"/>
      <c r="F671" s="228"/>
      <c r="G671" s="52"/>
      <c r="H671" s="52"/>
      <c r="I671" s="52"/>
      <c r="J671" s="52"/>
      <c r="K671" s="52"/>
      <c r="L671" s="60"/>
      <c r="M671" s="60"/>
      <c r="N671" s="55" t="s">
        <v>446</v>
      </c>
      <c r="O671" s="55" t="s">
        <v>721</v>
      </c>
      <c r="P671" s="55"/>
      <c r="Q671" s="55"/>
      <c r="R671" s="55"/>
      <c r="S671" s="55" t="s">
        <v>722</v>
      </c>
      <c r="T671" s="193" t="str">
        <f>_xlfn.IFNA(VLOOKUP(N671,Code2Loc,2,FALSE)
&amp; IF( OR( ISNA(O671), LEN(O671)=0), "",  "-" &amp; VLOOKUP(O671,Code2Loc,2,FALSE))
&amp; IF( OR( ISNA(P671), LEN(P671)=0), "",  "-" &amp; VLOOKUP(P671,Code2Loc,2,FALSE))
&amp; IF( OR( ISNA(Q671), LEN(Q671)=0), "",  "-" &amp; VLOOKUP(Q671,Code2Loc,2,FALSE))
&amp; IF( OR( ISNA(R671), LEN(R671)=0), "",  "-" &amp; VLOOKUP(R671,Code2Loc,2,FALSE))
&amp; IF( OR( ISNA(S671), LEN(S671)=0), "",  "-" &amp; VLOOKUP(S671,Code2Loc,2,FALSE)),"")</f>
        <v/>
      </c>
      <c r="U671" s="56">
        <v>0.84722222222222221</v>
      </c>
      <c r="V671" s="57"/>
      <c r="W671" s="57"/>
      <c r="X671" s="57"/>
      <c r="Y671" s="57"/>
      <c r="Z671" s="58" t="str">
        <f>IF(ISBLANK($U671), "", _xlfn.IFNA($U671 + _xlfn.IFNA( VLOOKUP($N671 &amp; IF(ISBLANK($O671),"", "-" &amp; $O671) &amp; IF(ISBLANK($P671),"", "-" &amp; $P671) &amp; IF(ISBLANK($Q671),"", "-" &amp; $Q671) &amp; IF(ISBLANK($R671),"", "-" &amp; $R671) &amp; IF(ISBLANK($S671),"", "-" &amp; $S671),TravelTime,8,FALSE), VLOOKUP($S671 &amp; IF(ISBLANK($R671),"", "-" &amp; $R671) &amp; IF(ISBLANK($Q671),"", "-" &amp; $Q671) &amp; IF(ISBLANK($P671),"", "-" &amp; $P671) &amp; IF(ISBLANK($O671),"", "-" &amp; $O671) &amp; IF(ISBLANK($N671),"", "-" &amp; $N671),TravelTime,8,FALSE)) / 1440, ""))</f>
        <v/>
      </c>
      <c r="AA671" s="59"/>
      <c r="AB671" s="52"/>
      <c r="AC671" s="59"/>
      <c r="AD671" s="196"/>
      <c r="AE671" s="59"/>
      <c r="AF671" s="59"/>
      <c r="AG671" s="59"/>
      <c r="AH671" s="59"/>
      <c r="AI671" s="59"/>
      <c r="AJ671" s="59"/>
    </row>
    <row r="672" spans="1:36" ht="14.25" customHeight="1">
      <c r="A672" s="51"/>
      <c r="B672" s="51"/>
      <c r="C672" s="219"/>
      <c r="D672" s="53"/>
      <c r="E672" s="228"/>
      <c r="F672" s="228"/>
      <c r="G672" s="52"/>
      <c r="H672" s="52"/>
      <c r="I672" s="52"/>
      <c r="J672" s="52"/>
      <c r="K672" s="52"/>
      <c r="L672" s="60"/>
      <c r="M672" s="60"/>
      <c r="N672" s="55"/>
      <c r="O672" s="55"/>
      <c r="P672" s="55"/>
      <c r="Q672" s="55"/>
      <c r="R672" s="55"/>
      <c r="S672" s="55"/>
      <c r="T672" s="193" t="str">
        <f>_xlfn.IFNA(VLOOKUP(N672,Code2Loc,2,FALSE)
&amp; IF( OR( ISNA(O672), LEN(O672)=0), "",  "-" &amp; VLOOKUP(O672,Code2Loc,2,FALSE))
&amp; IF( OR( ISNA(P672), LEN(P672)=0), "",  "-" &amp; VLOOKUP(P672,Code2Loc,2,FALSE))
&amp; IF( OR( ISNA(Q672), LEN(Q672)=0), "",  "-" &amp; VLOOKUP(Q672,Code2Loc,2,FALSE))
&amp; IF( OR( ISNA(R672), LEN(R672)=0), "",  "-" &amp; VLOOKUP(R672,Code2Loc,2,FALSE))
&amp; IF( OR( ISNA(S672), LEN(S672)=0), "",  "-" &amp; VLOOKUP(S672,Code2Loc,2,FALSE)),"")</f>
        <v/>
      </c>
      <c r="U672" s="56"/>
      <c r="V672" s="57"/>
      <c r="W672" s="57"/>
      <c r="X672" s="57"/>
      <c r="Y672" s="57"/>
      <c r="Z672" s="58" t="str">
        <f>IF(ISBLANK($U672), "", _xlfn.IFNA($U672 + _xlfn.IFNA( VLOOKUP($N672 &amp; IF(ISBLANK($O672),"", "-" &amp; $O672) &amp; IF(ISBLANK($P672),"", "-" &amp; $P672) &amp; IF(ISBLANK($Q672),"", "-" &amp; $Q672) &amp; IF(ISBLANK($R672),"", "-" &amp; $R672) &amp; IF(ISBLANK($S672),"", "-" &amp; $S672),TravelTime,8,FALSE), VLOOKUP($S672 &amp; IF(ISBLANK($R672),"", "-" &amp; $R672) &amp; IF(ISBLANK($Q672),"", "-" &amp; $Q672) &amp; IF(ISBLANK($P672),"", "-" &amp; $P672) &amp; IF(ISBLANK($O672),"", "-" &amp; $O672) &amp; IF(ISBLANK($N672),"", "-" &amp; $N672),TravelTime,8,FALSE)) / 1440, ""))</f>
        <v/>
      </c>
      <c r="AA672" s="59"/>
      <c r="AB672" s="52"/>
      <c r="AC672" s="59"/>
      <c r="AD672" s="196"/>
      <c r="AE672" s="59"/>
      <c r="AF672" s="59"/>
      <c r="AG672" s="59"/>
      <c r="AH672" s="59"/>
      <c r="AI672" s="59"/>
      <c r="AJ672" s="59"/>
    </row>
    <row r="673" spans="1:36" ht="14.25" customHeight="1">
      <c r="A673" s="51"/>
      <c r="B673" s="51"/>
      <c r="C673" s="219"/>
      <c r="D673" s="53"/>
      <c r="E673" s="228"/>
      <c r="F673" s="228"/>
      <c r="G673" s="52"/>
      <c r="H673" s="52"/>
      <c r="I673" s="52"/>
      <c r="J673" s="52"/>
      <c r="K673" s="52"/>
      <c r="L673" s="60"/>
      <c r="M673" s="60"/>
      <c r="N673" s="55"/>
      <c r="O673" s="55"/>
      <c r="P673" s="55"/>
      <c r="Q673" s="55"/>
      <c r="R673" s="55"/>
      <c r="S673" s="55"/>
      <c r="T673" s="193" t="str">
        <f>_xlfn.IFNA(VLOOKUP(N673,Code2Loc,2,FALSE)
&amp; IF( OR( ISNA(O673), LEN(O673)=0), "",  "-" &amp; VLOOKUP(O673,Code2Loc,2,FALSE))
&amp; IF( OR( ISNA(P673), LEN(P673)=0), "",  "-" &amp; VLOOKUP(P673,Code2Loc,2,FALSE))
&amp; IF( OR( ISNA(Q673), LEN(Q673)=0), "",  "-" &amp; VLOOKUP(Q673,Code2Loc,2,FALSE))
&amp; IF( OR( ISNA(R673), LEN(R673)=0), "",  "-" &amp; VLOOKUP(R673,Code2Loc,2,FALSE))
&amp; IF( OR( ISNA(S673), LEN(S673)=0), "",  "-" &amp; VLOOKUP(S673,Code2Loc,2,FALSE)),"")</f>
        <v/>
      </c>
      <c r="U673" s="56"/>
      <c r="V673" s="57"/>
      <c r="W673" s="57"/>
      <c r="X673" s="57"/>
      <c r="Y673" s="57"/>
      <c r="Z673" s="58" t="str">
        <f>IF(ISBLANK($U673), "", _xlfn.IFNA($U673 + _xlfn.IFNA( VLOOKUP($N673 &amp; IF(ISBLANK($O673),"", "-" &amp; $O673) &amp; IF(ISBLANK($P673),"", "-" &amp; $P673) &amp; IF(ISBLANK($Q673),"", "-" &amp; $Q673) &amp; IF(ISBLANK($R673),"", "-" &amp; $R673) &amp; IF(ISBLANK($S673),"", "-" &amp; $S673),TravelTime,8,FALSE), VLOOKUP($S673 &amp; IF(ISBLANK($R673),"", "-" &amp; $R673) &amp; IF(ISBLANK($Q673),"", "-" &amp; $Q673) &amp; IF(ISBLANK($P673),"", "-" &amp; $P673) &amp; IF(ISBLANK($O673),"", "-" &amp; $O673) &amp; IF(ISBLANK($N673),"", "-" &amp; $N673),TravelTime,8,FALSE)) / 1440, ""))</f>
        <v/>
      </c>
      <c r="AA673" s="59"/>
      <c r="AB673" s="52"/>
      <c r="AC673" s="59"/>
      <c r="AD673" s="196"/>
      <c r="AE673" s="59"/>
      <c r="AF673" s="59"/>
      <c r="AG673" s="59"/>
      <c r="AH673" s="59"/>
      <c r="AI673" s="59"/>
      <c r="AJ673" s="59"/>
    </row>
    <row r="674" spans="1:36" ht="14.25" customHeight="1">
      <c r="A674" s="51"/>
      <c r="B674" s="51" t="s">
        <v>186</v>
      </c>
      <c r="C674" s="219"/>
      <c r="D674" s="53"/>
      <c r="E674" s="228"/>
      <c r="F674" s="228"/>
      <c r="G674" s="52"/>
      <c r="H674" s="52"/>
      <c r="I674" s="52"/>
      <c r="J674" s="52" t="str">
        <f>IF(ISBLANK(B674),"",VLOOKUP(B674,Permits!$F$2:$O$127,10,FALSE))</f>
        <v>GA04T 4334</v>
      </c>
      <c r="K674" s="52"/>
      <c r="L674" s="60"/>
      <c r="M674" s="60"/>
      <c r="N674" s="55"/>
      <c r="O674" s="55"/>
      <c r="P674" s="55"/>
      <c r="Q674" s="55"/>
      <c r="R674" s="55"/>
      <c r="S674" s="55"/>
      <c r="T674" s="193" t="str">
        <f>_xlfn.IFNA(VLOOKUP(N674,Code2Loc,2,FALSE)
&amp; IF( OR( ISNA(O674), LEN(O674)=0), "",  "-" &amp; VLOOKUP(O674,Code2Loc,2,FALSE))
&amp; IF( OR( ISNA(P674), LEN(P674)=0), "",  "-" &amp; VLOOKUP(P674,Code2Loc,2,FALSE))
&amp; IF( OR( ISNA(Q674), LEN(Q674)=0), "",  "-" &amp; VLOOKUP(Q674,Code2Loc,2,FALSE))
&amp; IF( OR( ISNA(R674), LEN(R674)=0), "",  "-" &amp; VLOOKUP(R674,Code2Loc,2,FALSE))
&amp; IF( OR( ISNA(S674), LEN(S674)=0), "",  "-" &amp; VLOOKUP(S674,Code2Loc,2,FALSE)),"")</f>
        <v/>
      </c>
      <c r="U674" s="56"/>
      <c r="V674" s="57"/>
      <c r="W674" s="57"/>
      <c r="X674" s="57"/>
      <c r="Y674" s="57"/>
      <c r="Z674" s="58" t="str">
        <f>IF(ISBLANK($U674), "", _xlfn.IFNA($U674 + _xlfn.IFNA( VLOOKUP($N674 &amp; IF(ISBLANK($O674),"", "-" &amp; $O674) &amp; IF(ISBLANK($P674),"", "-" &amp; $P674) &amp; IF(ISBLANK($Q674),"", "-" &amp; $Q674) &amp; IF(ISBLANK($R674),"", "-" &amp; $R674) &amp; IF(ISBLANK($S674),"", "-" &amp; $S674),TravelTime,8,FALSE), VLOOKUP($S674 &amp; IF(ISBLANK($R674),"", "-" &amp; $R674) &amp; IF(ISBLANK($Q674),"", "-" &amp; $Q674) &amp; IF(ISBLANK($P674),"", "-" &amp; $P674) &amp; IF(ISBLANK($O674),"", "-" &amp; $O674) &amp; IF(ISBLANK($N674),"", "-" &amp; $N674),TravelTime,8,FALSE)) / 1440, ""))</f>
        <v/>
      </c>
      <c r="AA674" s="59"/>
      <c r="AB674" s="52" t="str">
        <f>IF(AND(LEN(J674)&lt;&gt;0,LEN(B674)&lt;&gt;0),J674,#REF!)</f>
        <v>GA04T 4334</v>
      </c>
      <c r="AC674" s="59"/>
      <c r="AD674" s="196"/>
      <c r="AE674" s="59"/>
      <c r="AF674" s="59"/>
      <c r="AG674" s="59"/>
      <c r="AH674" s="59"/>
      <c r="AI674" s="59"/>
      <c r="AJ674" s="59"/>
    </row>
    <row r="675" spans="1:36" ht="14.25" customHeight="1">
      <c r="A675" s="51"/>
      <c r="B675" s="51"/>
      <c r="C675" s="219"/>
      <c r="D675" s="53"/>
      <c r="E675" s="228"/>
      <c r="F675" s="228"/>
      <c r="G675" s="52"/>
      <c r="H675" s="52"/>
      <c r="I675" s="52"/>
      <c r="J675" s="52"/>
      <c r="K675" s="52"/>
      <c r="L675" s="60"/>
      <c r="M675" s="60"/>
      <c r="N675" s="55"/>
      <c r="O675" s="55"/>
      <c r="P675" s="55"/>
      <c r="Q675" s="55"/>
      <c r="R675" s="55"/>
      <c r="S675" s="55"/>
      <c r="T675" s="193" t="str">
        <f>_xlfn.IFNA(VLOOKUP(N675,Code2Loc,2,FALSE)
&amp; IF( OR( ISNA(O675), LEN(O675)=0), "",  "-" &amp; VLOOKUP(O675,Code2Loc,2,FALSE))
&amp; IF( OR( ISNA(P675), LEN(P675)=0), "",  "-" &amp; VLOOKUP(P675,Code2Loc,2,FALSE))
&amp; IF( OR( ISNA(Q675), LEN(Q675)=0), "",  "-" &amp; VLOOKUP(Q675,Code2Loc,2,FALSE))
&amp; IF( OR( ISNA(R675), LEN(R675)=0), "",  "-" &amp; VLOOKUP(R675,Code2Loc,2,FALSE))
&amp; IF( OR( ISNA(S675), LEN(S675)=0), "",  "-" &amp; VLOOKUP(S675,Code2Loc,2,FALSE)),"")</f>
        <v/>
      </c>
      <c r="U675" s="56"/>
      <c r="V675" s="57"/>
      <c r="W675" s="57"/>
      <c r="X675" s="57"/>
      <c r="Y675" s="57"/>
      <c r="Z675" s="58" t="str">
        <f>IF(ISBLANK($U675), "", _xlfn.IFNA($U675 + _xlfn.IFNA( VLOOKUP($N675 &amp; IF(ISBLANK($O675),"", "-" &amp; $O675) &amp; IF(ISBLANK($P675),"", "-" &amp; $P675) &amp; IF(ISBLANK($Q675),"", "-" &amp; $Q675) &amp; IF(ISBLANK($R675),"", "-" &amp; $R675) &amp; IF(ISBLANK($S675),"", "-" &amp; $S675),TravelTime,8,FALSE), VLOOKUP($S675 &amp; IF(ISBLANK($R675),"", "-" &amp; $R675) &amp; IF(ISBLANK($Q675),"", "-" &amp; $Q675) &amp; IF(ISBLANK($P675),"", "-" &amp; $P675) &amp; IF(ISBLANK($O675),"", "-" &amp; $O675) &amp; IF(ISBLANK($N675),"", "-" &amp; $N675),TravelTime,8,FALSE)) / 1440, ""))</f>
        <v/>
      </c>
      <c r="AA675" s="59"/>
      <c r="AB675" s="52"/>
      <c r="AC675" s="59"/>
      <c r="AD675" s="196"/>
      <c r="AE675" s="59"/>
      <c r="AF675" s="59"/>
      <c r="AG675" s="59"/>
      <c r="AH675" s="59"/>
      <c r="AI675" s="59"/>
      <c r="AJ675" s="59"/>
    </row>
    <row r="676" spans="1:36" ht="14.25" customHeight="1">
      <c r="A676" s="51"/>
      <c r="B676" s="51"/>
      <c r="C676" s="219"/>
      <c r="D676" s="53"/>
      <c r="E676" s="228"/>
      <c r="F676" s="228"/>
      <c r="G676" s="52"/>
      <c r="H676" s="52"/>
      <c r="I676" s="52"/>
      <c r="J676" s="52"/>
      <c r="K676" s="52"/>
      <c r="L676" s="60"/>
      <c r="M676" s="60"/>
      <c r="N676" s="55"/>
      <c r="O676" s="55"/>
      <c r="P676" s="55"/>
      <c r="Q676" s="55"/>
      <c r="R676" s="55"/>
      <c r="S676" s="55"/>
      <c r="T676" s="193" t="str">
        <f>_xlfn.IFNA(VLOOKUP(N676,Code2Loc,2,FALSE)
&amp; IF( OR( ISNA(O676), LEN(O676)=0), "",  "-" &amp; VLOOKUP(O676,Code2Loc,2,FALSE))
&amp; IF( OR( ISNA(P676), LEN(P676)=0), "",  "-" &amp; VLOOKUP(P676,Code2Loc,2,FALSE))
&amp; IF( OR( ISNA(Q676), LEN(Q676)=0), "",  "-" &amp; VLOOKUP(Q676,Code2Loc,2,FALSE))
&amp; IF( OR( ISNA(R676), LEN(R676)=0), "",  "-" &amp; VLOOKUP(R676,Code2Loc,2,FALSE))
&amp; IF( OR( ISNA(S676), LEN(S676)=0), "",  "-" &amp; VLOOKUP(S676,Code2Loc,2,FALSE)),"")</f>
        <v/>
      </c>
      <c r="U676" s="56"/>
      <c r="V676" s="57"/>
      <c r="W676" s="57"/>
      <c r="X676" s="57"/>
      <c r="Y676" s="57"/>
      <c r="Z676" s="58" t="str">
        <f>IF(ISBLANK($U676), "", _xlfn.IFNA($U676 + _xlfn.IFNA( VLOOKUP($N676 &amp; IF(ISBLANK($O676),"", "-" &amp; $O676) &amp; IF(ISBLANK($P676),"", "-" &amp; $P676) &amp; IF(ISBLANK($Q676),"", "-" &amp; $Q676) &amp; IF(ISBLANK($R676),"", "-" &amp; $R676) &amp; IF(ISBLANK($S676),"", "-" &amp; $S676),TravelTime,8,FALSE), VLOOKUP($S676 &amp; IF(ISBLANK($R676),"", "-" &amp; $R676) &amp; IF(ISBLANK($Q676),"", "-" &amp; $Q676) &amp; IF(ISBLANK($P676),"", "-" &amp; $P676) &amp; IF(ISBLANK($O676),"", "-" &amp; $O676) &amp; IF(ISBLANK($N676),"", "-" &amp; $N676),TravelTime,8,FALSE)) / 1440, ""))</f>
        <v/>
      </c>
      <c r="AA676" s="59"/>
      <c r="AB676" s="52"/>
      <c r="AC676" s="59"/>
      <c r="AD676" s="196"/>
      <c r="AE676" s="59"/>
      <c r="AF676" s="59"/>
      <c r="AG676" s="59"/>
      <c r="AH676" s="59"/>
      <c r="AI676" s="59"/>
      <c r="AJ676" s="59"/>
    </row>
    <row r="677" spans="1:36" ht="14.25" customHeight="1">
      <c r="A677" s="51"/>
      <c r="B677" s="51"/>
      <c r="C677" s="219"/>
      <c r="D677" s="53"/>
      <c r="E677" s="228"/>
      <c r="F677" s="228"/>
      <c r="G677" s="52"/>
      <c r="H677" s="52"/>
      <c r="I677" s="52"/>
      <c r="J677" s="52"/>
      <c r="K677" s="52"/>
      <c r="L677" s="60"/>
      <c r="M677" s="60"/>
      <c r="N677" s="55"/>
      <c r="O677" s="55"/>
      <c r="P677" s="55"/>
      <c r="Q677" s="55"/>
      <c r="R677" s="55"/>
      <c r="S677" s="55"/>
      <c r="T677" s="193" t="str">
        <f>_xlfn.IFNA(VLOOKUP(N677,Code2Loc,2,FALSE)
&amp; IF( OR( ISNA(O677), LEN(O677)=0), "",  "-" &amp; VLOOKUP(O677,Code2Loc,2,FALSE))
&amp; IF( OR( ISNA(P677), LEN(P677)=0), "",  "-" &amp; VLOOKUP(P677,Code2Loc,2,FALSE))
&amp; IF( OR( ISNA(Q677), LEN(Q677)=0), "",  "-" &amp; VLOOKUP(Q677,Code2Loc,2,FALSE))
&amp; IF( OR( ISNA(R677), LEN(R677)=0), "",  "-" &amp; VLOOKUP(R677,Code2Loc,2,FALSE))
&amp; IF( OR( ISNA(S677), LEN(S677)=0), "",  "-" &amp; VLOOKUP(S677,Code2Loc,2,FALSE)),"")</f>
        <v/>
      </c>
      <c r="U677" s="56"/>
      <c r="V677" s="57"/>
      <c r="W677" s="57"/>
      <c r="X677" s="57"/>
      <c r="Y677" s="57"/>
      <c r="Z677" s="58" t="str">
        <f>IF(ISBLANK($U677), "", _xlfn.IFNA($U677 + _xlfn.IFNA( VLOOKUP($N677 &amp; IF(ISBLANK($O677),"", "-" &amp; $O677) &amp; IF(ISBLANK($P677),"", "-" &amp; $P677) &amp; IF(ISBLANK($Q677),"", "-" &amp; $Q677) &amp; IF(ISBLANK($R677),"", "-" &amp; $R677) &amp; IF(ISBLANK($S677),"", "-" &amp; $S677),TravelTime,8,FALSE), VLOOKUP($S677 &amp; IF(ISBLANK($R677),"", "-" &amp; $R677) &amp; IF(ISBLANK($Q677),"", "-" &amp; $Q677) &amp; IF(ISBLANK($P677),"", "-" &amp; $P677) &amp; IF(ISBLANK($O677),"", "-" &amp; $O677) &amp; IF(ISBLANK($N677),"", "-" &amp; $N677),TravelTime,8,FALSE)) / 1440, ""))</f>
        <v/>
      </c>
      <c r="AA677" s="59"/>
      <c r="AB677" s="52"/>
      <c r="AC677" s="59"/>
      <c r="AD677" s="196"/>
      <c r="AE677" s="59"/>
      <c r="AF677" s="59"/>
      <c r="AG677" s="59"/>
      <c r="AH677" s="59"/>
      <c r="AI677" s="59"/>
      <c r="AJ677" s="59"/>
    </row>
    <row r="678" spans="1:36" ht="14.25" customHeight="1">
      <c r="A678" s="51"/>
      <c r="B678" s="51"/>
      <c r="C678" s="219"/>
      <c r="D678" s="53"/>
      <c r="E678" s="228"/>
      <c r="F678" s="228"/>
      <c r="G678" s="52"/>
      <c r="H678" s="52"/>
      <c r="I678" s="52"/>
      <c r="J678" s="52"/>
      <c r="K678" s="52"/>
      <c r="L678" s="60"/>
      <c r="M678" s="60"/>
      <c r="N678" s="55"/>
      <c r="O678" s="55"/>
      <c r="P678" s="55"/>
      <c r="Q678" s="55"/>
      <c r="R678" s="55"/>
      <c r="S678" s="55"/>
      <c r="T678" s="193" t="str">
        <f>_xlfn.IFNA(VLOOKUP(N678,Code2Loc,2,FALSE)
&amp; IF( OR( ISNA(O678), LEN(O678)=0), "",  "-" &amp; VLOOKUP(O678,Code2Loc,2,FALSE))
&amp; IF( OR( ISNA(P678), LEN(P678)=0), "",  "-" &amp; VLOOKUP(P678,Code2Loc,2,FALSE))
&amp; IF( OR( ISNA(Q678), LEN(Q678)=0), "",  "-" &amp; VLOOKUP(Q678,Code2Loc,2,FALSE))
&amp; IF( OR( ISNA(R678), LEN(R678)=0), "",  "-" &amp; VLOOKUP(R678,Code2Loc,2,FALSE))
&amp; IF( OR( ISNA(S678), LEN(S678)=0), "",  "-" &amp; VLOOKUP(S678,Code2Loc,2,FALSE)),"")</f>
        <v/>
      </c>
      <c r="U678" s="56"/>
      <c r="V678" s="57"/>
      <c r="W678" s="57"/>
      <c r="X678" s="57"/>
      <c r="Y678" s="57"/>
      <c r="Z678" s="58" t="str">
        <f>IF(ISBLANK($U678), "", _xlfn.IFNA($U678 + _xlfn.IFNA( VLOOKUP($N678 &amp; IF(ISBLANK($O678),"", "-" &amp; $O678) &amp; IF(ISBLANK($P678),"", "-" &amp; $P678) &amp; IF(ISBLANK($Q678),"", "-" &amp; $Q678) &amp; IF(ISBLANK($R678),"", "-" &amp; $R678) &amp; IF(ISBLANK($S678),"", "-" &amp; $S678),TravelTime,8,FALSE), VLOOKUP($S678 &amp; IF(ISBLANK($R678),"", "-" &amp; $R678) &amp; IF(ISBLANK($Q678),"", "-" &amp; $Q678) &amp; IF(ISBLANK($P678),"", "-" &amp; $P678) &amp; IF(ISBLANK($O678),"", "-" &amp; $O678) &amp; IF(ISBLANK($N678),"", "-" &amp; $N678),TravelTime,8,FALSE)) / 1440, ""))</f>
        <v/>
      </c>
      <c r="AA678" s="59"/>
      <c r="AB678" s="52"/>
      <c r="AC678" s="59"/>
      <c r="AD678" s="196"/>
      <c r="AE678" s="59"/>
      <c r="AF678" s="59"/>
      <c r="AG678" s="59"/>
      <c r="AH678" s="59"/>
      <c r="AI678" s="59"/>
      <c r="AJ678" s="59"/>
    </row>
    <row r="679" spans="1:36" ht="14.25" customHeight="1">
      <c r="A679" s="51"/>
      <c r="B679" s="51"/>
      <c r="C679" s="219"/>
      <c r="D679" s="53"/>
      <c r="E679" s="228"/>
      <c r="F679" s="228"/>
      <c r="G679" s="52"/>
      <c r="H679" s="52"/>
      <c r="I679" s="52"/>
      <c r="J679" s="52"/>
      <c r="K679" s="52"/>
      <c r="L679" s="60"/>
      <c r="M679" s="60"/>
      <c r="N679" s="55"/>
      <c r="O679" s="55"/>
      <c r="P679" s="55"/>
      <c r="Q679" s="55"/>
      <c r="R679" s="55"/>
      <c r="S679" s="55"/>
      <c r="T679" s="193" t="str">
        <f>_xlfn.IFNA(VLOOKUP(N679,Code2Loc,2,FALSE)
&amp; IF( OR( ISNA(O679), LEN(O679)=0), "",  "-" &amp; VLOOKUP(O679,Code2Loc,2,FALSE))
&amp; IF( OR( ISNA(P679), LEN(P679)=0), "",  "-" &amp; VLOOKUP(P679,Code2Loc,2,FALSE))
&amp; IF( OR( ISNA(Q679), LEN(Q679)=0), "",  "-" &amp; VLOOKUP(Q679,Code2Loc,2,FALSE))
&amp; IF( OR( ISNA(R679), LEN(R679)=0), "",  "-" &amp; VLOOKUP(R679,Code2Loc,2,FALSE))
&amp; IF( OR( ISNA(S679), LEN(S679)=0), "",  "-" &amp; VLOOKUP(S679,Code2Loc,2,FALSE)),"")</f>
        <v/>
      </c>
      <c r="U679" s="56"/>
      <c r="V679" s="57"/>
      <c r="W679" s="57"/>
      <c r="X679" s="57"/>
      <c r="Y679" s="57"/>
      <c r="Z679" s="58" t="str">
        <f>IF(ISBLANK($U679), "", _xlfn.IFNA($U679 + _xlfn.IFNA( VLOOKUP($N679 &amp; IF(ISBLANK($O679),"", "-" &amp; $O679) &amp; IF(ISBLANK($P679),"", "-" &amp; $P679) &amp; IF(ISBLANK($Q679),"", "-" &amp; $Q679) &amp; IF(ISBLANK($R679),"", "-" &amp; $R679) &amp; IF(ISBLANK($S679),"", "-" &amp; $S679),TravelTime,8,FALSE), VLOOKUP($S679 &amp; IF(ISBLANK($R679),"", "-" &amp; $R679) &amp; IF(ISBLANK($Q679),"", "-" &amp; $Q679) &amp; IF(ISBLANK($P679),"", "-" &amp; $P679) &amp; IF(ISBLANK($O679),"", "-" &amp; $O679) &amp; IF(ISBLANK($N679),"", "-" &amp; $N679),TravelTime,8,FALSE)) / 1440, ""))</f>
        <v/>
      </c>
      <c r="AA679" s="59"/>
      <c r="AB679" s="52"/>
      <c r="AC679" s="59"/>
      <c r="AD679" s="196"/>
      <c r="AE679" s="59"/>
      <c r="AF679" s="59"/>
      <c r="AG679" s="59"/>
      <c r="AH679" s="59"/>
      <c r="AI679" s="59"/>
      <c r="AJ679" s="59"/>
    </row>
    <row r="680" spans="1:36" ht="14.25" customHeight="1">
      <c r="A680" s="51"/>
      <c r="B680" s="51"/>
      <c r="C680" s="219"/>
      <c r="D680" s="53"/>
      <c r="E680" s="228"/>
      <c r="F680" s="228"/>
      <c r="G680" s="52"/>
      <c r="H680" s="52"/>
      <c r="I680" s="52"/>
      <c r="J680" s="52"/>
      <c r="K680" s="52"/>
      <c r="L680" s="60"/>
      <c r="M680" s="60"/>
      <c r="N680" s="55"/>
      <c r="O680" s="55"/>
      <c r="P680" s="55"/>
      <c r="Q680" s="55"/>
      <c r="R680" s="55"/>
      <c r="S680" s="55"/>
      <c r="T680" s="193" t="str">
        <f>_xlfn.IFNA(VLOOKUP(N680,Code2Loc,2,FALSE)
&amp; IF( OR( ISNA(O680), LEN(O680)=0), "",  "-" &amp; VLOOKUP(O680,Code2Loc,2,FALSE))
&amp; IF( OR( ISNA(P680), LEN(P680)=0), "",  "-" &amp; VLOOKUP(P680,Code2Loc,2,FALSE))
&amp; IF( OR( ISNA(Q680), LEN(Q680)=0), "",  "-" &amp; VLOOKUP(Q680,Code2Loc,2,FALSE))
&amp; IF( OR( ISNA(R680), LEN(R680)=0), "",  "-" &amp; VLOOKUP(R680,Code2Loc,2,FALSE))
&amp; IF( OR( ISNA(S680), LEN(S680)=0), "",  "-" &amp; VLOOKUP(S680,Code2Loc,2,FALSE)),"")</f>
        <v/>
      </c>
      <c r="U680" s="56"/>
      <c r="V680" s="57"/>
      <c r="W680" s="57"/>
      <c r="X680" s="57"/>
      <c r="Y680" s="57"/>
      <c r="Z680" s="58" t="str">
        <f>IF(ISBLANK($U680), "", _xlfn.IFNA($U680 + _xlfn.IFNA( VLOOKUP($N680 &amp; IF(ISBLANK($O680),"", "-" &amp; $O680) &amp; IF(ISBLANK($P680),"", "-" &amp; $P680) &amp; IF(ISBLANK($Q680),"", "-" &amp; $Q680) &amp; IF(ISBLANK($R680),"", "-" &amp; $R680) &amp; IF(ISBLANK($S680),"", "-" &amp; $S680),TravelTime,8,FALSE), VLOOKUP($S680 &amp; IF(ISBLANK($R680),"", "-" &amp; $R680) &amp; IF(ISBLANK($Q680),"", "-" &amp; $Q680) &amp; IF(ISBLANK($P680),"", "-" &amp; $P680) &amp; IF(ISBLANK($O680),"", "-" &amp; $O680) &amp; IF(ISBLANK($N680),"", "-" &amp; $N680),TravelTime,8,FALSE)) / 1440, ""))</f>
        <v/>
      </c>
      <c r="AA680" s="59"/>
      <c r="AB680" s="52"/>
      <c r="AC680" s="59"/>
      <c r="AD680" s="196"/>
      <c r="AE680" s="59"/>
      <c r="AF680" s="59"/>
      <c r="AG680" s="59"/>
      <c r="AH680" s="59"/>
      <c r="AI680" s="59"/>
      <c r="AJ680" s="59"/>
    </row>
    <row r="681" spans="1:36" ht="14.25" customHeight="1">
      <c r="A681" s="51"/>
      <c r="B681" s="51" t="s">
        <v>201</v>
      </c>
      <c r="C681" s="219"/>
      <c r="D681" s="53"/>
      <c r="E681" s="228"/>
      <c r="F681" s="228"/>
      <c r="G681" s="52"/>
      <c r="H681" s="52"/>
      <c r="I681" s="52"/>
      <c r="J681" s="52" t="str">
        <f>IF(ISBLANK(B681),"",VLOOKUP(B681,Permits!$F$2:$O$127,10,FALSE))</f>
        <v>GA01T 5111</v>
      </c>
      <c r="K681" s="52"/>
      <c r="L681" s="60"/>
      <c r="M681" s="60"/>
      <c r="N681" s="55" t="s">
        <v>608</v>
      </c>
      <c r="O681" s="55"/>
      <c r="P681" s="55"/>
      <c r="Q681" s="55"/>
      <c r="R681" s="55"/>
      <c r="S681" s="55" t="s">
        <v>446</v>
      </c>
      <c r="T681" s="193" t="str">
        <f>_xlfn.IFNA(VLOOKUP(N681,Code2Loc,2,FALSE)
&amp; IF( OR( ISNA(O681), LEN(O681)=0), "",  "-" &amp; VLOOKUP(O681,Code2Loc,2,FALSE))
&amp; IF( OR( ISNA(P681), LEN(P681)=0), "",  "-" &amp; VLOOKUP(P681,Code2Loc,2,FALSE))
&amp; IF( OR( ISNA(Q681), LEN(Q681)=0), "",  "-" &amp; VLOOKUP(Q681,Code2Loc,2,FALSE))
&amp; IF( OR( ISNA(R681), LEN(R681)=0), "",  "-" &amp; VLOOKUP(R681,Code2Loc,2,FALSE))
&amp; IF( OR( ISNA(S681), LEN(S681)=0), "",  "-" &amp; VLOOKUP(S681,Code2Loc,2,FALSE)),"")</f>
        <v/>
      </c>
      <c r="U681" s="56">
        <v>0.27083333333333331</v>
      </c>
      <c r="V681" s="57"/>
      <c r="W681" s="57"/>
      <c r="X681" s="57"/>
      <c r="Y681" s="57"/>
      <c r="Z681" s="58" t="str">
        <f>IF(ISBLANK($U681), "", _xlfn.IFNA($U681 + _xlfn.IFNA( VLOOKUP($N681 &amp; IF(ISBLANK($O681),"", "-" &amp; $O681) &amp; IF(ISBLANK($P681),"", "-" &amp; $P681) &amp; IF(ISBLANK($Q681),"", "-" &amp; $Q681) &amp; IF(ISBLANK($R681),"", "-" &amp; $R681) &amp; IF(ISBLANK($S681),"", "-" &amp; $S681),TravelTime,8,FALSE), VLOOKUP($S681 &amp; IF(ISBLANK($R681),"", "-" &amp; $R681) &amp; IF(ISBLANK($Q681),"", "-" &amp; $Q681) &amp; IF(ISBLANK($P681),"", "-" &amp; $P681) &amp; IF(ISBLANK($O681),"", "-" &amp; $O681) &amp; IF(ISBLANK($N681),"", "-" &amp; $N681),TravelTime,8,FALSE)) / 1440, ""))</f>
        <v/>
      </c>
      <c r="AA681" s="59"/>
      <c r="AB681" s="52" t="str">
        <f>IF(AND(LEN(J681)&lt;&gt;0,LEN(B681)&lt;&gt;0),J681,AB273)</f>
        <v>GA01T 5111</v>
      </c>
      <c r="AC681" s="59"/>
      <c r="AD681" s="196"/>
      <c r="AE681" s="59"/>
      <c r="AF681" s="59"/>
      <c r="AG681" s="59"/>
      <c r="AH681" s="59"/>
      <c r="AI681" s="59"/>
      <c r="AJ681" s="59"/>
    </row>
    <row r="682" spans="1:36" ht="14.25" customHeight="1">
      <c r="A682" s="51"/>
      <c r="B682" s="51"/>
      <c r="C682" s="219"/>
      <c r="D682" s="53"/>
      <c r="E682" s="228"/>
      <c r="F682" s="228"/>
      <c r="G682" s="52"/>
      <c r="H682" s="52"/>
      <c r="I682" s="52"/>
      <c r="J682" s="52"/>
      <c r="K682" s="52"/>
      <c r="L682" s="60"/>
      <c r="M682" s="60"/>
      <c r="N682" s="55" t="s">
        <v>446</v>
      </c>
      <c r="O682" s="55"/>
      <c r="P682" s="55"/>
      <c r="Q682" s="55"/>
      <c r="R682" s="55"/>
      <c r="S682" s="55" t="s">
        <v>608</v>
      </c>
      <c r="T682" s="193" t="str">
        <f>_xlfn.IFNA(VLOOKUP(N682,Code2Loc,2,FALSE)
&amp; IF( OR( ISNA(O682), LEN(O682)=0), "",  "-" &amp; VLOOKUP(O682,Code2Loc,2,FALSE))
&amp; IF( OR( ISNA(P682), LEN(P682)=0), "",  "-" &amp; VLOOKUP(P682,Code2Loc,2,FALSE))
&amp; IF( OR( ISNA(Q682), LEN(Q682)=0), "",  "-" &amp; VLOOKUP(Q682,Code2Loc,2,FALSE))
&amp; IF( OR( ISNA(R682), LEN(R682)=0), "",  "-" &amp; VLOOKUP(R682,Code2Loc,2,FALSE))
&amp; IF( OR( ISNA(S682), LEN(S682)=0), "",  "-" &amp; VLOOKUP(S682,Code2Loc,2,FALSE)),"")</f>
        <v/>
      </c>
      <c r="U682" s="56">
        <v>0.33333333333333331</v>
      </c>
      <c r="V682" s="57"/>
      <c r="W682" s="57"/>
      <c r="X682" s="57"/>
      <c r="Y682" s="57"/>
      <c r="Z682" s="58" t="str">
        <f>IF(ISBLANK($U682), "", _xlfn.IFNA($U682 + _xlfn.IFNA( VLOOKUP($N682 &amp; IF(ISBLANK($O682),"", "-" &amp; $O682) &amp; IF(ISBLANK($P682),"", "-" &amp; $P682) &amp; IF(ISBLANK($Q682),"", "-" &amp; $Q682) &amp; IF(ISBLANK($R682),"", "-" &amp; $R682) &amp; IF(ISBLANK($S682),"", "-" &amp; $S682),TravelTime,8,FALSE), VLOOKUP($S682 &amp; IF(ISBLANK($R682),"", "-" &amp; $R682) &amp; IF(ISBLANK($Q682),"", "-" &amp; $Q682) &amp; IF(ISBLANK($P682),"", "-" &amp; $P682) &amp; IF(ISBLANK($O682),"", "-" &amp; $O682) &amp; IF(ISBLANK($N682),"", "-" &amp; $N682),TravelTime,8,FALSE)) / 1440, ""))</f>
        <v/>
      </c>
      <c r="AA682" s="59"/>
      <c r="AB682" s="52" t="str">
        <f t="shared" ref="AB682:AB688" si="64">IF(AND(LEN(J682)&lt;&gt;0,LEN(B682)&lt;&gt;0),J682,AB681)</f>
        <v>GA01T 5111</v>
      </c>
      <c r="AC682" s="59"/>
      <c r="AD682" s="196"/>
      <c r="AE682" s="59"/>
      <c r="AF682" s="59"/>
      <c r="AG682" s="59"/>
      <c r="AH682" s="59"/>
      <c r="AI682" s="59"/>
      <c r="AJ682" s="59"/>
    </row>
    <row r="683" spans="1:36" ht="14.25" customHeight="1">
      <c r="A683" s="51"/>
      <c r="B683" s="51"/>
      <c r="C683" s="219"/>
      <c r="D683" s="53"/>
      <c r="E683" s="228"/>
      <c r="F683" s="228"/>
      <c r="G683" s="52"/>
      <c r="H683" s="52"/>
      <c r="I683" s="52"/>
      <c r="J683" s="52"/>
      <c r="K683" s="52"/>
      <c r="L683" s="60"/>
      <c r="M683" s="60"/>
      <c r="N683" s="55" t="s">
        <v>608</v>
      </c>
      <c r="O683" s="55"/>
      <c r="P683" s="55"/>
      <c r="Q683" s="55"/>
      <c r="R683" s="55"/>
      <c r="S683" s="55" t="s">
        <v>446</v>
      </c>
      <c r="T683" s="193" t="str">
        <f>_xlfn.IFNA(VLOOKUP(N683,Code2Loc,2,FALSE)
&amp; IF( OR( ISNA(O683), LEN(O683)=0), "",  "-" &amp; VLOOKUP(O683,Code2Loc,2,FALSE))
&amp; IF( OR( ISNA(P683), LEN(P683)=0), "",  "-" &amp; VLOOKUP(P683,Code2Loc,2,FALSE))
&amp; IF( OR( ISNA(Q683), LEN(Q683)=0), "",  "-" &amp; VLOOKUP(Q683,Code2Loc,2,FALSE))
&amp; IF( OR( ISNA(R683), LEN(R683)=0), "",  "-" &amp; VLOOKUP(R683,Code2Loc,2,FALSE))
&amp; IF( OR( ISNA(S683), LEN(S683)=0), "",  "-" &amp; VLOOKUP(S683,Code2Loc,2,FALSE)),"")</f>
        <v/>
      </c>
      <c r="U683" s="56">
        <v>0.39583333333333331</v>
      </c>
      <c r="V683" s="57"/>
      <c r="W683" s="57"/>
      <c r="X683" s="57"/>
      <c r="Y683" s="57"/>
      <c r="Z683" s="58" t="str">
        <f>IF(ISBLANK($U683), "", _xlfn.IFNA($U683 + _xlfn.IFNA( VLOOKUP($N683 &amp; IF(ISBLANK($O683),"", "-" &amp; $O683) &amp; IF(ISBLANK($P683),"", "-" &amp; $P683) &amp; IF(ISBLANK($Q683),"", "-" &amp; $Q683) &amp; IF(ISBLANK($R683),"", "-" &amp; $R683) &amp; IF(ISBLANK($S683),"", "-" &amp; $S683),TravelTime,8,FALSE), VLOOKUP($S683 &amp; IF(ISBLANK($R683),"", "-" &amp; $R683) &amp; IF(ISBLANK($Q683),"", "-" &amp; $Q683) &amp; IF(ISBLANK($P683),"", "-" &amp; $P683) &amp; IF(ISBLANK($O683),"", "-" &amp; $O683) &amp; IF(ISBLANK($N683),"", "-" &amp; $N683),TravelTime,8,FALSE)) / 1440, ""))</f>
        <v/>
      </c>
      <c r="AA683" s="59"/>
      <c r="AB683" s="52" t="str">
        <f t="shared" si="64"/>
        <v>GA01T 5111</v>
      </c>
      <c r="AC683" s="59"/>
      <c r="AD683" s="196"/>
      <c r="AE683" s="59"/>
      <c r="AF683" s="59"/>
      <c r="AG683" s="59"/>
      <c r="AH683" s="59"/>
      <c r="AI683" s="59"/>
      <c r="AJ683" s="59"/>
    </row>
    <row r="684" spans="1:36" ht="14.25" customHeight="1">
      <c r="A684" s="51"/>
      <c r="B684" s="51"/>
      <c r="C684" s="219"/>
      <c r="D684" s="53"/>
      <c r="E684" s="228"/>
      <c r="F684" s="228"/>
      <c r="G684" s="52"/>
      <c r="H684" s="52"/>
      <c r="I684" s="52"/>
      <c r="J684" s="52"/>
      <c r="K684" s="52"/>
      <c r="L684" s="60"/>
      <c r="M684" s="60"/>
      <c r="N684" s="55" t="s">
        <v>446</v>
      </c>
      <c r="O684" s="55"/>
      <c r="P684" s="55"/>
      <c r="Q684" s="55"/>
      <c r="R684" s="55"/>
      <c r="S684" s="55" t="s">
        <v>608</v>
      </c>
      <c r="T684" s="193" t="str">
        <f>_xlfn.IFNA(VLOOKUP(N684,Code2Loc,2,FALSE)
&amp; IF( OR( ISNA(O684), LEN(O684)=0), "",  "-" &amp; VLOOKUP(O684,Code2Loc,2,FALSE))
&amp; IF( OR( ISNA(P684), LEN(P684)=0), "",  "-" &amp; VLOOKUP(P684,Code2Loc,2,FALSE))
&amp; IF( OR( ISNA(Q684), LEN(Q684)=0), "",  "-" &amp; VLOOKUP(Q684,Code2Loc,2,FALSE))
&amp; IF( OR( ISNA(R684), LEN(R684)=0), "",  "-" &amp; VLOOKUP(R684,Code2Loc,2,FALSE))
&amp; IF( OR( ISNA(S684), LEN(S684)=0), "",  "-" &amp; VLOOKUP(S684,Code2Loc,2,FALSE)),"")</f>
        <v/>
      </c>
      <c r="U684" s="56">
        <v>0.47569444444444442</v>
      </c>
      <c r="V684" s="57"/>
      <c r="W684" s="57"/>
      <c r="X684" s="57"/>
      <c r="Y684" s="57"/>
      <c r="Z684" s="58" t="str">
        <f>IF(ISBLANK($U684), "", _xlfn.IFNA($U684 + _xlfn.IFNA( VLOOKUP($N684 &amp; IF(ISBLANK($O684),"", "-" &amp; $O684) &amp; IF(ISBLANK($P684),"", "-" &amp; $P684) &amp; IF(ISBLANK($Q684),"", "-" &amp; $Q684) &amp; IF(ISBLANK($R684),"", "-" &amp; $R684) &amp; IF(ISBLANK($S684),"", "-" &amp; $S684),TravelTime,8,FALSE), VLOOKUP($S684 &amp; IF(ISBLANK($R684),"", "-" &amp; $R684) &amp; IF(ISBLANK($Q684),"", "-" &amp; $Q684) &amp; IF(ISBLANK($P684),"", "-" &amp; $P684) &amp; IF(ISBLANK($O684),"", "-" &amp; $O684) &amp; IF(ISBLANK($N684),"", "-" &amp; $N684),TravelTime,8,FALSE)) / 1440, ""))</f>
        <v/>
      </c>
      <c r="AA684" s="59"/>
      <c r="AB684" s="52" t="str">
        <f t="shared" si="64"/>
        <v>GA01T 5111</v>
      </c>
      <c r="AC684" s="59"/>
      <c r="AD684" s="196"/>
      <c r="AE684" s="59"/>
      <c r="AF684" s="59"/>
      <c r="AG684" s="59"/>
      <c r="AH684" s="59"/>
      <c r="AI684" s="59"/>
      <c r="AJ684" s="59"/>
    </row>
    <row r="685" spans="1:36" ht="14.25" customHeight="1">
      <c r="A685" s="51"/>
      <c r="B685" s="51"/>
      <c r="C685" s="219"/>
      <c r="D685" s="53"/>
      <c r="E685" s="228"/>
      <c r="F685" s="228"/>
      <c r="G685" s="52"/>
      <c r="H685" s="52"/>
      <c r="I685" s="52"/>
      <c r="J685" s="52"/>
      <c r="K685" s="52"/>
      <c r="L685" s="60"/>
      <c r="M685" s="60"/>
      <c r="N685" s="55" t="s">
        <v>608</v>
      </c>
      <c r="O685" s="55"/>
      <c r="P685" s="55"/>
      <c r="Q685" s="55"/>
      <c r="R685" s="55"/>
      <c r="S685" s="55" t="s">
        <v>446</v>
      </c>
      <c r="T685" s="193" t="str">
        <f>_xlfn.IFNA(VLOOKUP(N685,Code2Loc,2,FALSE)
&amp; IF( OR( ISNA(O685), LEN(O685)=0), "",  "-" &amp; VLOOKUP(O685,Code2Loc,2,FALSE))
&amp; IF( OR( ISNA(P685), LEN(P685)=0), "",  "-" &amp; VLOOKUP(P685,Code2Loc,2,FALSE))
&amp; IF( OR( ISNA(Q685), LEN(Q685)=0), "",  "-" &amp; VLOOKUP(Q685,Code2Loc,2,FALSE))
&amp; IF( OR( ISNA(R685), LEN(R685)=0), "",  "-" &amp; VLOOKUP(R685,Code2Loc,2,FALSE))
&amp; IF( OR( ISNA(S685), LEN(S685)=0), "",  "-" &amp; VLOOKUP(S685,Code2Loc,2,FALSE)),"")</f>
        <v/>
      </c>
      <c r="U685" s="56">
        <v>0.53125</v>
      </c>
      <c r="V685" s="57"/>
      <c r="W685" s="57"/>
      <c r="X685" s="57"/>
      <c r="Y685" s="57"/>
      <c r="Z685" s="58" t="str">
        <f>IF(ISBLANK($U685), "", _xlfn.IFNA($U685 + _xlfn.IFNA( VLOOKUP($N685 &amp; IF(ISBLANK($O685),"", "-" &amp; $O685) &amp; IF(ISBLANK($P685),"", "-" &amp; $P685) &amp; IF(ISBLANK($Q685),"", "-" &amp; $Q685) &amp; IF(ISBLANK($R685),"", "-" &amp; $R685) &amp; IF(ISBLANK($S685),"", "-" &amp; $S685),TravelTime,8,FALSE), VLOOKUP($S685 &amp; IF(ISBLANK($R685),"", "-" &amp; $R685) &amp; IF(ISBLANK($Q685),"", "-" &amp; $Q685) &amp; IF(ISBLANK($P685),"", "-" &amp; $P685) &amp; IF(ISBLANK($O685),"", "-" &amp; $O685) &amp; IF(ISBLANK($N685),"", "-" &amp; $N685),TravelTime,8,FALSE)) / 1440, ""))</f>
        <v/>
      </c>
      <c r="AA685" s="59"/>
      <c r="AB685" s="52" t="str">
        <f t="shared" si="64"/>
        <v>GA01T 5111</v>
      </c>
      <c r="AC685" s="59"/>
      <c r="AD685" s="196"/>
      <c r="AE685" s="59"/>
      <c r="AF685" s="59"/>
      <c r="AG685" s="59"/>
      <c r="AH685" s="59"/>
      <c r="AI685" s="59"/>
      <c r="AJ685" s="59"/>
    </row>
    <row r="686" spans="1:36" ht="14.25" customHeight="1">
      <c r="A686" s="51"/>
      <c r="B686" s="51"/>
      <c r="C686" s="219"/>
      <c r="D686" s="53"/>
      <c r="E686" s="228"/>
      <c r="F686" s="228"/>
      <c r="G686" s="52"/>
      <c r="H686" s="52"/>
      <c r="I686" s="52"/>
      <c r="J686" s="52"/>
      <c r="K686" s="52"/>
      <c r="L686" s="60"/>
      <c r="M686" s="60"/>
      <c r="N686" s="55" t="s">
        <v>446</v>
      </c>
      <c r="O686" s="55"/>
      <c r="P686" s="55"/>
      <c r="Q686" s="55"/>
      <c r="R686" s="55"/>
      <c r="S686" s="55" t="s">
        <v>608</v>
      </c>
      <c r="T686" s="193" t="str">
        <f>_xlfn.IFNA(VLOOKUP(N686,Code2Loc,2,FALSE)
&amp; IF( OR( ISNA(O686), LEN(O686)=0), "",  "-" &amp; VLOOKUP(O686,Code2Loc,2,FALSE))
&amp; IF( OR( ISNA(P686), LEN(P686)=0), "",  "-" &amp; VLOOKUP(P686,Code2Loc,2,FALSE))
&amp; IF( OR( ISNA(Q686), LEN(Q686)=0), "",  "-" &amp; VLOOKUP(Q686,Code2Loc,2,FALSE))
&amp; IF( OR( ISNA(R686), LEN(R686)=0), "",  "-" &amp; VLOOKUP(R686,Code2Loc,2,FALSE))
&amp; IF( OR( ISNA(S686), LEN(S686)=0), "",  "-" &amp; VLOOKUP(S686,Code2Loc,2,FALSE)),"")</f>
        <v/>
      </c>
      <c r="U686" s="56">
        <v>0.58333333333333337</v>
      </c>
      <c r="V686" s="57"/>
      <c r="W686" s="57"/>
      <c r="X686" s="57"/>
      <c r="Y686" s="57"/>
      <c r="Z686" s="58" t="str">
        <f>IF(ISBLANK($U686), "", _xlfn.IFNA($U686 + _xlfn.IFNA( VLOOKUP($N686 &amp; IF(ISBLANK($O686),"", "-" &amp; $O686) &amp; IF(ISBLANK($P686),"", "-" &amp; $P686) &amp; IF(ISBLANK($Q686),"", "-" &amp; $Q686) &amp; IF(ISBLANK($R686),"", "-" &amp; $R686) &amp; IF(ISBLANK($S686),"", "-" &amp; $S686),TravelTime,8,FALSE), VLOOKUP($S686 &amp; IF(ISBLANK($R686),"", "-" &amp; $R686) &amp; IF(ISBLANK($Q686),"", "-" &amp; $Q686) &amp; IF(ISBLANK($P686),"", "-" &amp; $P686) &amp; IF(ISBLANK($O686),"", "-" &amp; $O686) &amp; IF(ISBLANK($N686),"", "-" &amp; $N686),TravelTime,8,FALSE)) / 1440, ""))</f>
        <v/>
      </c>
      <c r="AA686" s="59"/>
      <c r="AB686" s="52" t="str">
        <f t="shared" si="64"/>
        <v>GA01T 5111</v>
      </c>
      <c r="AC686" s="59"/>
      <c r="AD686" s="196"/>
      <c r="AE686" s="59"/>
      <c r="AF686" s="59"/>
      <c r="AG686" s="59"/>
      <c r="AH686" s="59"/>
      <c r="AI686" s="59"/>
      <c r="AJ686" s="59"/>
    </row>
    <row r="687" spans="1:36" ht="14.25" customHeight="1">
      <c r="A687" s="51"/>
      <c r="B687" s="51"/>
      <c r="C687" s="219"/>
      <c r="D687" s="53"/>
      <c r="E687" s="228"/>
      <c r="F687" s="228"/>
      <c r="G687" s="52"/>
      <c r="H687" s="52"/>
      <c r="I687" s="52"/>
      <c r="J687" s="52"/>
      <c r="K687" s="52"/>
      <c r="L687" s="60"/>
      <c r="M687" s="60"/>
      <c r="N687" s="55" t="s">
        <v>608</v>
      </c>
      <c r="O687" s="55"/>
      <c r="P687" s="55"/>
      <c r="Q687" s="55"/>
      <c r="R687" s="55"/>
      <c r="S687" s="55" t="s">
        <v>446</v>
      </c>
      <c r="T687" s="193" t="str">
        <f>_xlfn.IFNA(VLOOKUP(N687,Code2Loc,2,FALSE)
&amp; IF( OR( ISNA(O687), LEN(O687)=0), "",  "-" &amp; VLOOKUP(O687,Code2Loc,2,FALSE))
&amp; IF( OR( ISNA(P687), LEN(P687)=0), "",  "-" &amp; VLOOKUP(P687,Code2Loc,2,FALSE))
&amp; IF( OR( ISNA(Q687), LEN(Q687)=0), "",  "-" &amp; VLOOKUP(Q687,Code2Loc,2,FALSE))
&amp; IF( OR( ISNA(R687), LEN(R687)=0), "",  "-" &amp; VLOOKUP(R687,Code2Loc,2,FALSE))
&amp; IF( OR( ISNA(S687), LEN(S687)=0), "",  "-" &amp; VLOOKUP(S687,Code2Loc,2,FALSE)),"")</f>
        <v/>
      </c>
      <c r="U687" s="56">
        <v>0.64583333333333337</v>
      </c>
      <c r="V687" s="57"/>
      <c r="W687" s="57"/>
      <c r="X687" s="57"/>
      <c r="Y687" s="57"/>
      <c r="Z687" s="58" t="str">
        <f>IF(ISBLANK($U687), "", _xlfn.IFNA($U687 + _xlfn.IFNA( VLOOKUP($N687 &amp; IF(ISBLANK($O687),"", "-" &amp; $O687) &amp; IF(ISBLANK($P687),"", "-" &amp; $P687) &amp; IF(ISBLANK($Q687),"", "-" &amp; $Q687) &amp; IF(ISBLANK($R687),"", "-" &amp; $R687) &amp; IF(ISBLANK($S687),"", "-" &amp; $S687),TravelTime,8,FALSE), VLOOKUP($S687 &amp; IF(ISBLANK($R687),"", "-" &amp; $R687) &amp; IF(ISBLANK($Q687),"", "-" &amp; $Q687) &amp; IF(ISBLANK($P687),"", "-" &amp; $P687) &amp; IF(ISBLANK($O687),"", "-" &amp; $O687) &amp; IF(ISBLANK($N687),"", "-" &amp; $N687),TravelTime,8,FALSE)) / 1440, ""))</f>
        <v/>
      </c>
      <c r="AA687" s="59"/>
      <c r="AB687" s="52" t="str">
        <f t="shared" si="64"/>
        <v>GA01T 5111</v>
      </c>
      <c r="AC687" s="59"/>
      <c r="AD687" s="196"/>
      <c r="AE687" s="59"/>
      <c r="AF687" s="59"/>
      <c r="AG687" s="59"/>
      <c r="AH687" s="59"/>
      <c r="AI687" s="59"/>
      <c r="AJ687" s="59"/>
    </row>
    <row r="688" spans="1:36" ht="14.25" customHeight="1">
      <c r="A688" s="51"/>
      <c r="B688" s="51"/>
      <c r="C688" s="219"/>
      <c r="D688" s="53"/>
      <c r="E688" s="228"/>
      <c r="F688" s="228"/>
      <c r="G688" s="52"/>
      <c r="H688" s="52"/>
      <c r="I688" s="52"/>
      <c r="J688" s="52"/>
      <c r="K688" s="52"/>
      <c r="L688" s="60"/>
      <c r="M688" s="60"/>
      <c r="N688" s="55" t="s">
        <v>446</v>
      </c>
      <c r="O688" s="55"/>
      <c r="P688" s="55"/>
      <c r="Q688" s="55"/>
      <c r="R688" s="55"/>
      <c r="S688" s="55" t="s">
        <v>608</v>
      </c>
      <c r="T688" s="193" t="str">
        <f>_xlfn.IFNA(VLOOKUP(N688,Code2Loc,2,FALSE)
&amp; IF( OR( ISNA(O688), LEN(O688)=0), "",  "-" &amp; VLOOKUP(O688,Code2Loc,2,FALSE))
&amp; IF( OR( ISNA(P688), LEN(P688)=0), "",  "-" &amp; VLOOKUP(P688,Code2Loc,2,FALSE))
&amp; IF( OR( ISNA(Q688), LEN(Q688)=0), "",  "-" &amp; VLOOKUP(Q688,Code2Loc,2,FALSE))
&amp; IF( OR( ISNA(R688), LEN(R688)=0), "",  "-" &amp; VLOOKUP(R688,Code2Loc,2,FALSE))
&amp; IF( OR( ISNA(S688), LEN(S688)=0), "",  "-" &amp; VLOOKUP(S688,Code2Loc,2,FALSE)),"")</f>
        <v/>
      </c>
      <c r="U688" s="56">
        <v>0.74305555555555547</v>
      </c>
      <c r="V688" s="57"/>
      <c r="W688" s="57"/>
      <c r="X688" s="57"/>
      <c r="Y688" s="57"/>
      <c r="Z688" s="58" t="str">
        <f>IF(ISBLANK($U688), "", _xlfn.IFNA($U688 + _xlfn.IFNA( VLOOKUP($N688 &amp; IF(ISBLANK($O688),"", "-" &amp; $O688) &amp; IF(ISBLANK($P688),"", "-" &amp; $P688) &amp; IF(ISBLANK($Q688),"", "-" &amp; $Q688) &amp; IF(ISBLANK($R688),"", "-" &amp; $R688) &amp; IF(ISBLANK($S688),"", "-" &amp; $S688),TravelTime,8,FALSE), VLOOKUP($S688 &amp; IF(ISBLANK($R688),"", "-" &amp; $R688) &amp; IF(ISBLANK($Q688),"", "-" &amp; $Q688) &amp; IF(ISBLANK($P688),"", "-" &amp; $P688) &amp; IF(ISBLANK($O688),"", "-" &amp; $O688) &amp; IF(ISBLANK($N688),"", "-" &amp; $N688),TravelTime,8,FALSE)) / 1440, ""))</f>
        <v/>
      </c>
      <c r="AA688" s="59"/>
      <c r="AB688" s="52" t="str">
        <f t="shared" si="64"/>
        <v>GA01T 5111</v>
      </c>
      <c r="AC688" s="59"/>
      <c r="AD688" s="196"/>
      <c r="AE688" s="59"/>
      <c r="AF688" s="59"/>
      <c r="AG688" s="59"/>
      <c r="AH688" s="59"/>
      <c r="AI688" s="59"/>
      <c r="AJ688" s="59"/>
    </row>
    <row r="689" spans="1:36" ht="14.25" customHeight="1">
      <c r="A689" s="51"/>
      <c r="B689" s="51"/>
      <c r="C689" s="219"/>
      <c r="D689" s="53"/>
      <c r="E689" s="228"/>
      <c r="F689" s="228"/>
      <c r="G689" s="52"/>
      <c r="H689" s="52"/>
      <c r="I689" s="52"/>
      <c r="J689" s="52"/>
      <c r="K689" s="52"/>
      <c r="L689" s="60"/>
      <c r="M689" s="60"/>
      <c r="N689" s="55"/>
      <c r="O689" s="55"/>
      <c r="P689" s="55"/>
      <c r="Q689" s="55"/>
      <c r="R689" s="55"/>
      <c r="S689" s="55"/>
      <c r="T689" s="193" t="str">
        <f>_xlfn.IFNA(VLOOKUP(N689,Code2Loc,2,FALSE)
&amp; IF( OR( ISNA(O689), LEN(O689)=0), "",  "-" &amp; VLOOKUP(O689,Code2Loc,2,FALSE))
&amp; IF( OR( ISNA(P689), LEN(P689)=0), "",  "-" &amp; VLOOKUP(P689,Code2Loc,2,FALSE))
&amp; IF( OR( ISNA(Q689), LEN(Q689)=0), "",  "-" &amp; VLOOKUP(Q689,Code2Loc,2,FALSE))
&amp; IF( OR( ISNA(R689), LEN(R689)=0), "",  "-" &amp; VLOOKUP(R689,Code2Loc,2,FALSE))
&amp; IF( OR( ISNA(S689), LEN(S689)=0), "",  "-" &amp; VLOOKUP(S689,Code2Loc,2,FALSE)),"")</f>
        <v/>
      </c>
      <c r="U689" s="56"/>
      <c r="V689" s="57"/>
      <c r="W689" s="57"/>
      <c r="X689" s="57"/>
      <c r="Y689" s="57"/>
      <c r="Z689" s="58" t="str">
        <f>IF(ISBLANK($U689), "", _xlfn.IFNA($U689 + _xlfn.IFNA( VLOOKUP($N689 &amp; IF(ISBLANK($O689),"", "-" &amp; $O689) &amp; IF(ISBLANK($P689),"", "-" &amp; $P689) &amp; IF(ISBLANK($Q689),"", "-" &amp; $Q689) &amp; IF(ISBLANK($R689),"", "-" &amp; $R689) &amp; IF(ISBLANK($S689),"", "-" &amp; $S689),TravelTime,8,FALSE), VLOOKUP($S689 &amp; IF(ISBLANK($R689),"", "-" &amp; $R689) &amp; IF(ISBLANK($Q689),"", "-" &amp; $Q689) &amp; IF(ISBLANK($P689),"", "-" &amp; $P689) &amp; IF(ISBLANK($O689),"", "-" &amp; $O689) &amp; IF(ISBLANK($N689),"", "-" &amp; $N689),TravelTime,8,FALSE)) / 1440, ""))</f>
        <v/>
      </c>
      <c r="AA689" s="59"/>
      <c r="AB689" s="52"/>
      <c r="AC689" s="59"/>
      <c r="AD689" s="196"/>
      <c r="AE689" s="59"/>
      <c r="AF689" s="59"/>
      <c r="AG689" s="59"/>
      <c r="AH689" s="59"/>
      <c r="AI689" s="59"/>
      <c r="AJ689" s="59"/>
    </row>
    <row r="690" spans="1:36" ht="14.25" customHeight="1">
      <c r="A690" s="51"/>
      <c r="B690" s="51"/>
      <c r="C690" s="219"/>
      <c r="D690" s="53"/>
      <c r="E690" s="228"/>
      <c r="F690" s="228"/>
      <c r="G690" s="52"/>
      <c r="H690" s="52"/>
      <c r="I690" s="52"/>
      <c r="J690" s="52"/>
      <c r="K690" s="52"/>
      <c r="L690" s="60"/>
      <c r="M690" s="60"/>
      <c r="N690" s="55"/>
      <c r="O690" s="55"/>
      <c r="P690" s="55"/>
      <c r="Q690" s="55"/>
      <c r="R690" s="55"/>
      <c r="S690" s="55"/>
      <c r="T690" s="193" t="str">
        <f>_xlfn.IFNA(VLOOKUP(N690,Code2Loc,2,FALSE)
&amp; IF( OR( ISNA(O690), LEN(O690)=0), "",  "-" &amp; VLOOKUP(O690,Code2Loc,2,FALSE))
&amp; IF( OR( ISNA(P690), LEN(P690)=0), "",  "-" &amp; VLOOKUP(P690,Code2Loc,2,FALSE))
&amp; IF( OR( ISNA(Q690), LEN(Q690)=0), "",  "-" &amp; VLOOKUP(Q690,Code2Loc,2,FALSE))
&amp; IF( OR( ISNA(R690), LEN(R690)=0), "",  "-" &amp; VLOOKUP(R690,Code2Loc,2,FALSE))
&amp; IF( OR( ISNA(S690), LEN(S690)=0), "",  "-" &amp; VLOOKUP(S690,Code2Loc,2,FALSE)),"")</f>
        <v/>
      </c>
      <c r="U690" s="56"/>
      <c r="V690" s="57"/>
      <c r="W690" s="57"/>
      <c r="X690" s="57"/>
      <c r="Y690" s="57"/>
      <c r="Z690" s="58" t="str">
        <f>IF(ISBLANK($U690), "", _xlfn.IFNA($U690 + _xlfn.IFNA( VLOOKUP($N690 &amp; IF(ISBLANK($O690),"", "-" &amp; $O690) &amp; IF(ISBLANK($P690),"", "-" &amp; $P690) &amp; IF(ISBLANK($Q690),"", "-" &amp; $Q690) &amp; IF(ISBLANK($R690),"", "-" &amp; $R690) &amp; IF(ISBLANK($S690),"", "-" &amp; $S690),TravelTime,8,FALSE), VLOOKUP($S690 &amp; IF(ISBLANK($R690),"", "-" &amp; $R690) &amp; IF(ISBLANK($Q690),"", "-" &amp; $Q690) &amp; IF(ISBLANK($P690),"", "-" &amp; $P690) &amp; IF(ISBLANK($O690),"", "-" &amp; $O690) &amp; IF(ISBLANK($N690),"", "-" &amp; $N690),TravelTime,8,FALSE)) / 1440, ""))</f>
        <v/>
      </c>
      <c r="AA690" s="59"/>
      <c r="AB690" s="52"/>
      <c r="AC690" s="59"/>
      <c r="AD690" s="196"/>
      <c r="AE690" s="59"/>
      <c r="AF690" s="59"/>
      <c r="AG690" s="59"/>
      <c r="AH690" s="59"/>
      <c r="AI690" s="59"/>
      <c r="AJ690" s="59"/>
    </row>
    <row r="691" spans="1:36" ht="14.25" customHeight="1">
      <c r="A691" s="51"/>
      <c r="B691" s="51"/>
      <c r="C691" s="219"/>
      <c r="D691" s="53"/>
      <c r="E691" s="228"/>
      <c r="F691" s="228"/>
      <c r="G691" s="52"/>
      <c r="H691" s="52"/>
      <c r="I691" s="52"/>
      <c r="J691" s="52"/>
      <c r="K691" s="52"/>
      <c r="L691" s="60"/>
      <c r="M691" s="60"/>
      <c r="N691" s="55"/>
      <c r="O691" s="55"/>
      <c r="P691" s="55"/>
      <c r="Q691" s="55"/>
      <c r="R691" s="55"/>
      <c r="S691" s="55"/>
      <c r="T691" s="193" t="str">
        <f>_xlfn.IFNA(VLOOKUP(N691,Code2Loc,2,FALSE)
&amp; IF( OR( ISNA(O691), LEN(O691)=0), "",  "-" &amp; VLOOKUP(O691,Code2Loc,2,FALSE))
&amp; IF( OR( ISNA(P691), LEN(P691)=0), "",  "-" &amp; VLOOKUP(P691,Code2Loc,2,FALSE))
&amp; IF( OR( ISNA(Q691), LEN(Q691)=0), "",  "-" &amp; VLOOKUP(Q691,Code2Loc,2,FALSE))
&amp; IF( OR( ISNA(R691), LEN(R691)=0), "",  "-" &amp; VLOOKUP(R691,Code2Loc,2,FALSE))
&amp; IF( OR( ISNA(S691), LEN(S691)=0), "",  "-" &amp; VLOOKUP(S691,Code2Loc,2,FALSE)),"")</f>
        <v/>
      </c>
      <c r="U691" s="56"/>
      <c r="V691" s="57"/>
      <c r="W691" s="57"/>
      <c r="X691" s="57"/>
      <c r="Y691" s="57"/>
      <c r="Z691" s="58" t="str">
        <f>IF(ISBLANK($U691), "", _xlfn.IFNA($U691 + _xlfn.IFNA( VLOOKUP($N691 &amp; IF(ISBLANK($O691),"", "-" &amp; $O691) &amp; IF(ISBLANK($P691),"", "-" &amp; $P691) &amp; IF(ISBLANK($Q691),"", "-" &amp; $Q691) &amp; IF(ISBLANK($R691),"", "-" &amp; $R691) &amp; IF(ISBLANK($S691),"", "-" &amp; $S691),TravelTime,8,FALSE), VLOOKUP($S691 &amp; IF(ISBLANK($R691),"", "-" &amp; $R691) &amp; IF(ISBLANK($Q691),"", "-" &amp; $Q691) &amp; IF(ISBLANK($P691),"", "-" &amp; $P691) &amp; IF(ISBLANK($O691),"", "-" &amp; $O691) &amp; IF(ISBLANK($N691),"", "-" &amp; $N691),TravelTime,8,FALSE)) / 1440, ""))</f>
        <v/>
      </c>
      <c r="AA691" s="59"/>
      <c r="AB691" s="52"/>
      <c r="AC691" s="59"/>
      <c r="AD691" s="196"/>
      <c r="AE691" s="59"/>
      <c r="AF691" s="59"/>
      <c r="AG691" s="59"/>
      <c r="AH691" s="59"/>
      <c r="AI691" s="59"/>
      <c r="AJ691" s="59"/>
    </row>
    <row r="692" spans="1:36" ht="14.25" customHeight="1">
      <c r="A692" s="51"/>
      <c r="B692" s="51" t="s">
        <v>209</v>
      </c>
      <c r="C692" s="219"/>
      <c r="D692" s="53"/>
      <c r="E692" s="228"/>
      <c r="F692" s="228"/>
      <c r="G692" s="52"/>
      <c r="H692" s="52"/>
      <c r="I692" s="52"/>
      <c r="J692" s="52" t="str">
        <f>IF(ISBLANK(B692),"",VLOOKUP(B692,Permits!$F$2:$O$127,10,FALSE))</f>
        <v>GA04T 2999</v>
      </c>
      <c r="K692" s="52"/>
      <c r="L692" s="60"/>
      <c r="M692" s="60"/>
      <c r="N692" s="55" t="s">
        <v>480</v>
      </c>
      <c r="O692" s="55" t="s">
        <v>723</v>
      </c>
      <c r="P692" s="55"/>
      <c r="Q692" s="55"/>
      <c r="R692" s="55"/>
      <c r="S692" s="55" t="s">
        <v>459</v>
      </c>
      <c r="T692" s="193" t="str">
        <f>_xlfn.IFNA(VLOOKUP(N692,Code2Loc,2,FALSE)
&amp; IF( OR( ISNA(O692), LEN(O692)=0), "",  "-" &amp; VLOOKUP(O692,Code2Loc,2,FALSE))
&amp; IF( OR( ISNA(P692), LEN(P692)=0), "",  "-" &amp; VLOOKUP(P692,Code2Loc,2,FALSE))
&amp; IF( OR( ISNA(Q692), LEN(Q692)=0), "",  "-" &amp; VLOOKUP(Q692,Code2Loc,2,FALSE))
&amp; IF( OR( ISNA(R692), LEN(R692)=0), "",  "-" &amp; VLOOKUP(R692,Code2Loc,2,FALSE))
&amp; IF( OR( ISNA(S692), LEN(S692)=0), "",  "-" &amp; VLOOKUP(S692,Code2Loc,2,FALSE)),"")</f>
        <v/>
      </c>
      <c r="U692" s="58">
        <v>0.26041666666666669</v>
      </c>
      <c r="V692" s="57"/>
      <c r="W692" s="57"/>
      <c r="X692" s="57"/>
      <c r="Y692" s="57"/>
      <c r="Z692" s="58" t="str">
        <f>IF(ISBLANK($U692), "", _xlfn.IFNA($U692 + _xlfn.IFNA( VLOOKUP($N692 &amp; IF(ISBLANK($O692),"", "-" &amp; $O692) &amp; IF(ISBLANK($P692),"", "-" &amp; $P692) &amp; IF(ISBLANK($Q692),"", "-" &amp; $Q692) &amp; IF(ISBLANK($R692),"", "-" &amp; $R692) &amp; IF(ISBLANK($S692),"", "-" &amp; $S692),TravelTime,8,FALSE), VLOOKUP($S692 &amp; IF(ISBLANK($R692),"", "-" &amp; $R692) &amp; IF(ISBLANK($Q692),"", "-" &amp; $Q692) &amp; IF(ISBLANK($P692),"", "-" &amp; $P692) &amp; IF(ISBLANK($O692),"", "-" &amp; $O692) &amp; IF(ISBLANK($N692),"", "-" &amp; $N692),TravelTime,8,FALSE)) / 1440, ""))</f>
        <v/>
      </c>
      <c r="AA692" s="59"/>
      <c r="AB692" s="52" t="str">
        <f>IF(AND(LEN(J692)&lt;&gt;0,LEN(B692)&lt;&gt;0),J692,#REF!)</f>
        <v>GA04T 2999</v>
      </c>
      <c r="AC692" s="59"/>
      <c r="AD692" s="196"/>
      <c r="AE692" s="59"/>
      <c r="AF692" s="59"/>
      <c r="AG692" s="59"/>
      <c r="AH692" s="59"/>
      <c r="AI692" s="59"/>
      <c r="AJ692" s="59"/>
    </row>
    <row r="693" spans="1:36" ht="14.25" customHeight="1">
      <c r="A693" s="51"/>
      <c r="B693" s="51"/>
      <c r="C693" s="219"/>
      <c r="D693" s="53"/>
      <c r="E693" s="228"/>
      <c r="F693" s="228"/>
      <c r="G693" s="52"/>
      <c r="H693" s="52"/>
      <c r="I693" s="52"/>
      <c r="J693" s="52"/>
      <c r="K693" s="52"/>
      <c r="L693" s="60"/>
      <c r="M693" s="60"/>
      <c r="N693" s="55" t="s">
        <v>459</v>
      </c>
      <c r="O693" s="55" t="s">
        <v>723</v>
      </c>
      <c r="P693" s="55"/>
      <c r="Q693" s="55"/>
      <c r="R693" s="55"/>
      <c r="S693" s="55" t="s">
        <v>459</v>
      </c>
      <c r="T693" s="193" t="str">
        <f>_xlfn.IFNA(VLOOKUP(N693,Code2Loc,2,FALSE)
&amp; IF( OR( ISNA(O693), LEN(O693)=0), "",  "-" &amp; VLOOKUP(O693,Code2Loc,2,FALSE))
&amp; IF( OR( ISNA(P693), LEN(P693)=0), "",  "-" &amp; VLOOKUP(P693,Code2Loc,2,FALSE))
&amp; IF( OR( ISNA(Q693), LEN(Q693)=0), "",  "-" &amp; VLOOKUP(Q693,Code2Loc,2,FALSE))
&amp; IF( OR( ISNA(R693), LEN(R693)=0), "",  "-" &amp; VLOOKUP(R693,Code2Loc,2,FALSE))
&amp; IF( OR( ISNA(S693), LEN(S693)=0), "",  "-" &amp; VLOOKUP(S693,Code2Loc,2,FALSE)),"")</f>
        <v/>
      </c>
      <c r="U693" s="58">
        <v>0.33680555555555558</v>
      </c>
      <c r="V693" s="57"/>
      <c r="W693" s="57"/>
      <c r="X693" s="57"/>
      <c r="Y693" s="57"/>
      <c r="Z693" s="58" t="str">
        <f>IF(ISBLANK($U693), "", _xlfn.IFNA($U693 + _xlfn.IFNA( VLOOKUP($N693 &amp; IF(ISBLANK($O693),"", "-" &amp; $O693) &amp; IF(ISBLANK($P693),"", "-" &amp; $P693) &amp; IF(ISBLANK($Q693),"", "-" &amp; $Q693) &amp; IF(ISBLANK($R693),"", "-" &amp; $R693) &amp; IF(ISBLANK($S693),"", "-" &amp; $S693),TravelTime,8,FALSE), VLOOKUP($S693 &amp; IF(ISBLANK($R693),"", "-" &amp; $R693) &amp; IF(ISBLANK($Q693),"", "-" &amp; $Q693) &amp; IF(ISBLANK($P693),"", "-" &amp; $P693) &amp; IF(ISBLANK($O693),"", "-" &amp; $O693) &amp; IF(ISBLANK($N693),"", "-" &amp; $N693),TravelTime,8,FALSE)) / 1440, ""))</f>
        <v/>
      </c>
      <c r="AA693" s="59"/>
      <c r="AB693" s="52"/>
      <c r="AC693" s="59"/>
      <c r="AD693" s="196"/>
      <c r="AE693" s="59"/>
      <c r="AF693" s="59"/>
      <c r="AG693" s="59"/>
      <c r="AH693" s="59"/>
      <c r="AI693" s="59"/>
      <c r="AJ693" s="59"/>
    </row>
    <row r="694" spans="1:36" ht="14.25" customHeight="1">
      <c r="A694" s="51"/>
      <c r="B694" s="51"/>
      <c r="C694" s="219"/>
      <c r="D694" s="53"/>
      <c r="E694" s="228"/>
      <c r="F694" s="228"/>
      <c r="G694" s="52"/>
      <c r="H694" s="52"/>
      <c r="I694" s="52"/>
      <c r="J694" s="52"/>
      <c r="K694" s="52"/>
      <c r="L694" s="60"/>
      <c r="M694" s="60"/>
      <c r="N694" s="55" t="s">
        <v>480</v>
      </c>
      <c r="O694" s="55"/>
      <c r="P694" s="55"/>
      <c r="Q694" s="55"/>
      <c r="R694" s="55"/>
      <c r="S694" s="55" t="s">
        <v>446</v>
      </c>
      <c r="T694" s="193" t="str">
        <f>_xlfn.IFNA(VLOOKUP(N694,Code2Loc,2,FALSE)
&amp; IF( OR( ISNA(O694), LEN(O694)=0), "",  "-" &amp; VLOOKUP(O694,Code2Loc,2,FALSE))
&amp; IF( OR( ISNA(P694), LEN(P694)=0), "",  "-" &amp; VLOOKUP(P694,Code2Loc,2,FALSE))
&amp; IF( OR( ISNA(Q694), LEN(Q694)=0), "",  "-" &amp; VLOOKUP(Q694,Code2Loc,2,FALSE))
&amp; IF( OR( ISNA(R694), LEN(R694)=0), "",  "-" &amp; VLOOKUP(R694,Code2Loc,2,FALSE))
&amp; IF( OR( ISNA(S694), LEN(S694)=0), "",  "-" &amp; VLOOKUP(S694,Code2Loc,2,FALSE)),"")</f>
        <v/>
      </c>
      <c r="U694" s="58">
        <v>0.40277777777777779</v>
      </c>
      <c r="V694" s="57"/>
      <c r="W694" s="57"/>
      <c r="X694" s="57"/>
      <c r="Y694" s="57"/>
      <c r="Z694" s="58" t="str">
        <f>IF(ISBLANK($U694), "", _xlfn.IFNA($U694 + _xlfn.IFNA( VLOOKUP($N694 &amp; IF(ISBLANK($O694),"", "-" &amp; $O694) &amp; IF(ISBLANK($P694),"", "-" &amp; $P694) &amp; IF(ISBLANK($Q694),"", "-" &amp; $Q694) &amp; IF(ISBLANK($R694),"", "-" &amp; $R694) &amp; IF(ISBLANK($S694),"", "-" &amp; $S694),TravelTime,8,FALSE), VLOOKUP($S694 &amp; IF(ISBLANK($R694),"", "-" &amp; $R694) &amp; IF(ISBLANK($Q694),"", "-" &amp; $Q694) &amp; IF(ISBLANK($P694),"", "-" &amp; $P694) &amp; IF(ISBLANK($O694),"", "-" &amp; $O694) &amp; IF(ISBLANK($N694),"", "-" &amp; $N694),TravelTime,8,FALSE)) / 1440, ""))</f>
        <v/>
      </c>
      <c r="AA694" s="59"/>
      <c r="AB694" s="52"/>
      <c r="AC694" s="59"/>
      <c r="AD694" s="196"/>
      <c r="AE694" s="59"/>
      <c r="AF694" s="59"/>
      <c r="AG694" s="59"/>
      <c r="AH694" s="59"/>
      <c r="AI694" s="59"/>
      <c r="AJ694" s="59"/>
    </row>
    <row r="695" spans="1:36" ht="14.25" customHeight="1">
      <c r="A695" s="51"/>
      <c r="B695" s="51"/>
      <c r="C695" s="219"/>
      <c r="D695" s="53"/>
      <c r="E695" s="228"/>
      <c r="F695" s="228"/>
      <c r="G695" s="52"/>
      <c r="H695" s="52"/>
      <c r="I695" s="52"/>
      <c r="J695" s="52"/>
      <c r="K695" s="52"/>
      <c r="L695" s="60"/>
      <c r="M695" s="60"/>
      <c r="N695" s="55" t="s">
        <v>446</v>
      </c>
      <c r="O695" s="55"/>
      <c r="P695" s="55"/>
      <c r="Q695" s="55"/>
      <c r="R695" s="55"/>
      <c r="S695" s="55" t="s">
        <v>476</v>
      </c>
      <c r="T695" s="193" t="str">
        <f>_xlfn.IFNA(VLOOKUP(N695,Code2Loc,2,FALSE)
&amp; IF( OR( ISNA(O695), LEN(O695)=0), "",  "-" &amp; VLOOKUP(O695,Code2Loc,2,FALSE))
&amp; IF( OR( ISNA(P695), LEN(P695)=0), "",  "-" &amp; VLOOKUP(P695,Code2Loc,2,FALSE))
&amp; IF( OR( ISNA(Q695), LEN(Q695)=0), "",  "-" &amp; VLOOKUP(Q695,Code2Loc,2,FALSE))
&amp; IF( OR( ISNA(R695), LEN(R695)=0), "",  "-" &amp; VLOOKUP(R695,Code2Loc,2,FALSE))
&amp; IF( OR( ISNA(S695), LEN(S695)=0), "",  "-" &amp; VLOOKUP(S695,Code2Loc,2,FALSE)),"")</f>
        <v/>
      </c>
      <c r="U695" s="58">
        <v>0.52777777777777779</v>
      </c>
      <c r="V695" s="57"/>
      <c r="W695" s="57"/>
      <c r="X695" s="57"/>
      <c r="Y695" s="57"/>
      <c r="Z695" s="58" t="str">
        <f>IF(ISBLANK($U695), "", _xlfn.IFNA($U695 + _xlfn.IFNA( VLOOKUP($N695 &amp; IF(ISBLANK($O695),"", "-" &amp; $O695) &amp; IF(ISBLANK($P695),"", "-" &amp; $P695) &amp; IF(ISBLANK($Q695),"", "-" &amp; $Q695) &amp; IF(ISBLANK($R695),"", "-" &amp; $R695) &amp; IF(ISBLANK($S695),"", "-" &amp; $S695),TravelTime,8,FALSE), VLOOKUP($S695 &amp; IF(ISBLANK($R695),"", "-" &amp; $R695) &amp; IF(ISBLANK($Q695),"", "-" &amp; $Q695) &amp; IF(ISBLANK($P695),"", "-" &amp; $P695) &amp; IF(ISBLANK($O695),"", "-" &amp; $O695) &amp; IF(ISBLANK($N695),"", "-" &amp; $N695),TravelTime,8,FALSE)) / 1440, ""))</f>
        <v/>
      </c>
      <c r="AA695" s="59"/>
      <c r="AB695" s="52"/>
      <c r="AC695" s="59"/>
      <c r="AD695" s="196"/>
      <c r="AE695" s="59"/>
      <c r="AF695" s="59"/>
      <c r="AG695" s="59"/>
      <c r="AH695" s="59"/>
      <c r="AI695" s="59"/>
      <c r="AJ695" s="59"/>
    </row>
    <row r="696" spans="1:36" ht="14.25" customHeight="1">
      <c r="A696" s="51"/>
      <c r="B696" s="51"/>
      <c r="C696" s="219"/>
      <c r="D696" s="53"/>
      <c r="E696" s="228"/>
      <c r="F696" s="228"/>
      <c r="G696" s="52"/>
      <c r="H696" s="52"/>
      <c r="I696" s="52"/>
      <c r="J696" s="52"/>
      <c r="K696" s="52"/>
      <c r="L696" s="60"/>
      <c r="M696" s="60"/>
      <c r="N696" s="55" t="s">
        <v>480</v>
      </c>
      <c r="O696" s="55"/>
      <c r="P696" s="55"/>
      <c r="Q696" s="55"/>
      <c r="R696" s="55"/>
      <c r="S696" s="55" t="s">
        <v>459</v>
      </c>
      <c r="T696" s="193" t="str">
        <f>_xlfn.IFNA(VLOOKUP(N696,Code2Loc,2,FALSE)
&amp; IF( OR( ISNA(O696), LEN(O696)=0), "",  "-" &amp; VLOOKUP(O696,Code2Loc,2,FALSE))
&amp; IF( OR( ISNA(P696), LEN(P696)=0), "",  "-" &amp; VLOOKUP(P696,Code2Loc,2,FALSE))
&amp; IF( OR( ISNA(Q696), LEN(Q696)=0), "",  "-" &amp; VLOOKUP(Q696,Code2Loc,2,FALSE))
&amp; IF( OR( ISNA(R696), LEN(R696)=0), "",  "-" &amp; VLOOKUP(R696,Code2Loc,2,FALSE))
&amp; IF( OR( ISNA(S696), LEN(S696)=0), "",  "-" &amp; VLOOKUP(S696,Code2Loc,2,FALSE)),"")</f>
        <v/>
      </c>
      <c r="U696" s="56">
        <v>0.6875</v>
      </c>
      <c r="V696" s="57"/>
      <c r="W696" s="57"/>
      <c r="X696" s="57"/>
      <c r="Y696" s="57"/>
      <c r="Z696" s="58" t="str">
        <f>IF(ISBLANK($U696), "", _xlfn.IFNA($U696 + _xlfn.IFNA( VLOOKUP($N696 &amp; IF(ISBLANK($O696),"", "-" &amp; $O696) &amp; IF(ISBLANK($P696),"", "-" &amp; $P696) &amp; IF(ISBLANK($Q696),"", "-" &amp; $Q696) &amp; IF(ISBLANK($R696),"", "-" &amp; $R696) &amp; IF(ISBLANK($S696),"", "-" &amp; $S696),TravelTime,8,FALSE), VLOOKUP($S696 &amp; IF(ISBLANK($R696),"", "-" &amp; $R696) &amp; IF(ISBLANK($Q696),"", "-" &amp; $Q696) &amp; IF(ISBLANK($P696),"", "-" &amp; $P696) &amp; IF(ISBLANK($O696),"", "-" &amp; $O696) &amp; IF(ISBLANK($N696),"", "-" &amp; $N696),TravelTime,8,FALSE)) / 1440, ""))</f>
        <v/>
      </c>
      <c r="AA696" s="59"/>
      <c r="AB696" s="52"/>
      <c r="AC696" s="59"/>
      <c r="AD696" s="196"/>
      <c r="AE696" s="59"/>
      <c r="AF696" s="59"/>
      <c r="AG696" s="59"/>
      <c r="AH696" s="59"/>
      <c r="AI696" s="59"/>
      <c r="AJ696" s="59"/>
    </row>
    <row r="697" spans="1:36" ht="14.25" customHeight="1">
      <c r="A697" s="51"/>
      <c r="B697" s="51"/>
      <c r="C697" s="219"/>
      <c r="D697" s="53"/>
      <c r="E697" s="228"/>
      <c r="F697" s="228"/>
      <c r="G697" s="52"/>
      <c r="H697" s="52"/>
      <c r="I697" s="52"/>
      <c r="J697" s="52"/>
      <c r="K697" s="52"/>
      <c r="L697" s="60"/>
      <c r="M697" s="60"/>
      <c r="N697" s="55" t="s">
        <v>459</v>
      </c>
      <c r="O697" s="55"/>
      <c r="P697" s="55"/>
      <c r="Q697" s="55"/>
      <c r="R697" s="55"/>
      <c r="S697" s="55" t="s">
        <v>476</v>
      </c>
      <c r="T697" s="193" t="str">
        <f>_xlfn.IFNA(VLOOKUP(N697,Code2Loc,2,FALSE)
&amp; IF( OR( ISNA(O697), LEN(O697)=0), "",  "-" &amp; VLOOKUP(O697,Code2Loc,2,FALSE))
&amp; IF( OR( ISNA(P697), LEN(P697)=0), "",  "-" &amp; VLOOKUP(P697,Code2Loc,2,FALSE))
&amp; IF( OR( ISNA(Q697), LEN(Q697)=0), "",  "-" &amp; VLOOKUP(Q697,Code2Loc,2,FALSE))
&amp; IF( OR( ISNA(R697), LEN(R697)=0), "",  "-" &amp; VLOOKUP(R697,Code2Loc,2,FALSE))
&amp; IF( OR( ISNA(S697), LEN(S697)=0), "",  "-" &amp; VLOOKUP(S697,Code2Loc,2,FALSE)),"")</f>
        <v/>
      </c>
      <c r="U697" s="56">
        <v>0.81944444444444453</v>
      </c>
      <c r="V697" s="57"/>
      <c r="W697" s="57"/>
      <c r="X697" s="57"/>
      <c r="Y697" s="57"/>
      <c r="Z697" s="58" t="str">
        <f>IF(ISBLANK($U697), "", _xlfn.IFNA($U697 + _xlfn.IFNA( VLOOKUP($N697 &amp; IF(ISBLANK($O697),"", "-" &amp; $O697) &amp; IF(ISBLANK($P697),"", "-" &amp; $P697) &amp; IF(ISBLANK($Q697),"", "-" &amp; $Q697) &amp; IF(ISBLANK($R697),"", "-" &amp; $R697) &amp; IF(ISBLANK($S697),"", "-" &amp; $S697),TravelTime,8,FALSE), VLOOKUP($S697 &amp; IF(ISBLANK($R697),"", "-" &amp; $R697) &amp; IF(ISBLANK($Q697),"", "-" &amp; $Q697) &amp; IF(ISBLANK($P697),"", "-" &amp; $P697) &amp; IF(ISBLANK($O697),"", "-" &amp; $O697) &amp; IF(ISBLANK($N697),"", "-" &amp; $N697),TravelTime,8,FALSE)) / 1440, ""))</f>
        <v/>
      </c>
      <c r="AA697" s="59"/>
      <c r="AB697" s="52"/>
      <c r="AC697" s="59"/>
      <c r="AD697" s="196"/>
      <c r="AE697" s="59"/>
      <c r="AF697" s="59"/>
      <c r="AG697" s="59"/>
      <c r="AH697" s="59"/>
      <c r="AI697" s="59"/>
      <c r="AJ697" s="59"/>
    </row>
    <row r="698" spans="1:36" ht="14.25" customHeight="1">
      <c r="A698" s="51"/>
      <c r="B698" s="51"/>
      <c r="C698" s="219"/>
      <c r="D698" s="53"/>
      <c r="E698" s="228"/>
      <c r="F698" s="228"/>
      <c r="G698" s="52"/>
      <c r="H698" s="52"/>
      <c r="I698" s="52"/>
      <c r="J698" s="52"/>
      <c r="K698" s="52"/>
      <c r="L698" s="60"/>
      <c r="M698" s="60"/>
      <c r="N698" s="55"/>
      <c r="O698" s="55"/>
      <c r="P698" s="55"/>
      <c r="Q698" s="55"/>
      <c r="R698" s="55"/>
      <c r="S698" s="55"/>
      <c r="T698" s="193" t="str">
        <f>_xlfn.IFNA(VLOOKUP(N698,Code2Loc,2,FALSE)
&amp; IF( OR( ISNA(O698), LEN(O698)=0), "",  "-" &amp; VLOOKUP(O698,Code2Loc,2,FALSE))
&amp; IF( OR( ISNA(P698), LEN(P698)=0), "",  "-" &amp; VLOOKUP(P698,Code2Loc,2,FALSE))
&amp; IF( OR( ISNA(Q698), LEN(Q698)=0), "",  "-" &amp; VLOOKUP(Q698,Code2Loc,2,FALSE))
&amp; IF( OR( ISNA(R698), LEN(R698)=0), "",  "-" &amp; VLOOKUP(R698,Code2Loc,2,FALSE))
&amp; IF( OR( ISNA(S698), LEN(S698)=0), "",  "-" &amp; VLOOKUP(S698,Code2Loc,2,FALSE)),"")</f>
        <v/>
      </c>
      <c r="U698" s="56"/>
      <c r="V698" s="57"/>
      <c r="W698" s="57"/>
      <c r="X698" s="57"/>
      <c r="Y698" s="57"/>
      <c r="Z698" s="58" t="str">
        <f>IF(ISBLANK($U698), "", _xlfn.IFNA($U698 + _xlfn.IFNA( VLOOKUP($N698 &amp; IF(ISBLANK($O698),"", "-" &amp; $O698) &amp; IF(ISBLANK($P698),"", "-" &amp; $P698) &amp; IF(ISBLANK($Q698),"", "-" &amp; $Q698) &amp; IF(ISBLANK($R698),"", "-" &amp; $R698) &amp; IF(ISBLANK($S698),"", "-" &amp; $S698),TravelTime,8,FALSE), VLOOKUP($S698 &amp; IF(ISBLANK($R698),"", "-" &amp; $R698) &amp; IF(ISBLANK($Q698),"", "-" &amp; $Q698) &amp; IF(ISBLANK($P698),"", "-" &amp; $P698) &amp; IF(ISBLANK($O698),"", "-" &amp; $O698) &amp; IF(ISBLANK($N698),"", "-" &amp; $N698),TravelTime,8,FALSE)) / 1440, ""))</f>
        <v/>
      </c>
      <c r="AA698" s="59"/>
      <c r="AB698" s="52"/>
      <c r="AC698" s="59"/>
      <c r="AD698" s="196"/>
      <c r="AE698" s="59"/>
      <c r="AF698" s="59"/>
      <c r="AG698" s="59"/>
      <c r="AH698" s="59"/>
      <c r="AI698" s="59"/>
      <c r="AJ698" s="59"/>
    </row>
    <row r="699" spans="1:36" ht="14.25" customHeight="1">
      <c r="A699" s="51"/>
      <c r="B699" s="51"/>
      <c r="C699" s="219"/>
      <c r="D699" s="53"/>
      <c r="E699" s="228"/>
      <c r="F699" s="228"/>
      <c r="G699" s="52"/>
      <c r="H699" s="52"/>
      <c r="I699" s="52"/>
      <c r="J699" s="52"/>
      <c r="K699" s="52"/>
      <c r="L699" s="60"/>
      <c r="M699" s="60"/>
      <c r="N699" s="55"/>
      <c r="O699" s="55"/>
      <c r="P699" s="55"/>
      <c r="Q699" s="55"/>
      <c r="R699" s="55"/>
      <c r="S699" s="55"/>
      <c r="T699" s="193" t="str">
        <f>_xlfn.IFNA(VLOOKUP(N699,Code2Loc,2,FALSE)
&amp; IF( OR( ISNA(O699), LEN(O699)=0), "",  "-" &amp; VLOOKUP(O699,Code2Loc,2,FALSE))
&amp; IF( OR( ISNA(P699), LEN(P699)=0), "",  "-" &amp; VLOOKUP(P699,Code2Loc,2,FALSE))
&amp; IF( OR( ISNA(Q699), LEN(Q699)=0), "",  "-" &amp; VLOOKUP(Q699,Code2Loc,2,FALSE))
&amp; IF( OR( ISNA(R699), LEN(R699)=0), "",  "-" &amp; VLOOKUP(R699,Code2Loc,2,FALSE))
&amp; IF( OR( ISNA(S699), LEN(S699)=0), "",  "-" &amp; VLOOKUP(S699,Code2Loc,2,FALSE)),"")</f>
        <v/>
      </c>
      <c r="U699" s="56"/>
      <c r="V699" s="57"/>
      <c r="W699" s="57"/>
      <c r="X699" s="57"/>
      <c r="Y699" s="57"/>
      <c r="Z699" s="58" t="str">
        <f>IF(ISBLANK($U699), "", _xlfn.IFNA($U699 + _xlfn.IFNA( VLOOKUP($N699 &amp; IF(ISBLANK($O699),"", "-" &amp; $O699) &amp; IF(ISBLANK($P699),"", "-" &amp; $P699) &amp; IF(ISBLANK($Q699),"", "-" &amp; $Q699) &amp; IF(ISBLANK($R699),"", "-" &amp; $R699) &amp; IF(ISBLANK($S699),"", "-" &amp; $S699),TravelTime,8,FALSE), VLOOKUP($S699 &amp; IF(ISBLANK($R699),"", "-" &amp; $R699) &amp; IF(ISBLANK($Q699),"", "-" &amp; $Q699) &amp; IF(ISBLANK($P699),"", "-" &amp; $P699) &amp; IF(ISBLANK($O699),"", "-" &amp; $O699) &amp; IF(ISBLANK($N699),"", "-" &amp; $N699),TravelTime,8,FALSE)) / 1440, ""))</f>
        <v/>
      </c>
      <c r="AA699" s="59"/>
      <c r="AB699" s="52"/>
      <c r="AC699" s="59"/>
      <c r="AD699" s="196"/>
      <c r="AE699" s="59"/>
      <c r="AF699" s="59"/>
      <c r="AG699" s="59"/>
      <c r="AH699" s="59"/>
      <c r="AI699" s="59"/>
      <c r="AJ699" s="59"/>
    </row>
    <row r="700" spans="1:36" ht="14.25" customHeight="1">
      <c r="A700" s="51"/>
      <c r="B700" s="51"/>
      <c r="C700" s="219"/>
      <c r="D700" s="53"/>
      <c r="E700" s="228"/>
      <c r="F700" s="228"/>
      <c r="G700" s="52"/>
      <c r="H700" s="52"/>
      <c r="I700" s="52"/>
      <c r="J700" s="52"/>
      <c r="K700" s="52"/>
      <c r="L700" s="60"/>
      <c r="M700" s="60"/>
      <c r="N700" s="55"/>
      <c r="O700" s="55"/>
      <c r="P700" s="55"/>
      <c r="Q700" s="55"/>
      <c r="R700" s="55"/>
      <c r="S700" s="55"/>
      <c r="T700" s="193" t="str">
        <f>_xlfn.IFNA(VLOOKUP(N700,Code2Loc,2,FALSE)
&amp; IF( OR( ISNA(O700), LEN(O700)=0), "",  "-" &amp; VLOOKUP(O700,Code2Loc,2,FALSE))
&amp; IF( OR( ISNA(P700), LEN(P700)=0), "",  "-" &amp; VLOOKUP(P700,Code2Loc,2,FALSE))
&amp; IF( OR( ISNA(Q700), LEN(Q700)=0), "",  "-" &amp; VLOOKUP(Q700,Code2Loc,2,FALSE))
&amp; IF( OR( ISNA(R700), LEN(R700)=0), "",  "-" &amp; VLOOKUP(R700,Code2Loc,2,FALSE))
&amp; IF( OR( ISNA(S700), LEN(S700)=0), "",  "-" &amp; VLOOKUP(S700,Code2Loc,2,FALSE)),"")</f>
        <v/>
      </c>
      <c r="U700" s="56"/>
      <c r="V700" s="57"/>
      <c r="W700" s="57"/>
      <c r="X700" s="57"/>
      <c r="Y700" s="57"/>
      <c r="Z700" s="58" t="str">
        <f>IF(ISBLANK($U700), "", _xlfn.IFNA($U700 + _xlfn.IFNA( VLOOKUP($N700 &amp; IF(ISBLANK($O700),"", "-" &amp; $O700) &amp; IF(ISBLANK($P700),"", "-" &amp; $P700) &amp; IF(ISBLANK($Q700),"", "-" &amp; $Q700) &amp; IF(ISBLANK($R700),"", "-" &amp; $R700) &amp; IF(ISBLANK($S700),"", "-" &amp; $S700),TravelTime,8,FALSE), VLOOKUP($S700 &amp; IF(ISBLANK($R700),"", "-" &amp; $R700) &amp; IF(ISBLANK($Q700),"", "-" &amp; $Q700) &amp; IF(ISBLANK($P700),"", "-" &amp; $P700) &amp; IF(ISBLANK($O700),"", "-" &amp; $O700) &amp; IF(ISBLANK($N700),"", "-" &amp; $N700),TravelTime,8,FALSE)) / 1440, ""))</f>
        <v/>
      </c>
      <c r="AA700" s="59"/>
      <c r="AB700" s="52"/>
      <c r="AC700" s="59"/>
      <c r="AD700" s="196"/>
      <c r="AE700" s="59"/>
      <c r="AF700" s="59"/>
      <c r="AG700" s="59"/>
      <c r="AH700" s="59"/>
      <c r="AI700" s="59"/>
      <c r="AJ700" s="59"/>
    </row>
    <row r="701" spans="1:36" ht="14.25" customHeight="1">
      <c r="A701" s="51"/>
      <c r="B701" s="51"/>
      <c r="C701" s="219"/>
      <c r="D701" s="53"/>
      <c r="E701" s="228"/>
      <c r="F701" s="228"/>
      <c r="G701" s="52"/>
      <c r="H701" s="52"/>
      <c r="I701" s="52"/>
      <c r="J701" s="52"/>
      <c r="K701" s="52"/>
      <c r="L701" s="60"/>
      <c r="M701" s="60"/>
      <c r="N701" s="55"/>
      <c r="O701" s="55"/>
      <c r="P701" s="55"/>
      <c r="Q701" s="55"/>
      <c r="R701" s="55"/>
      <c r="S701" s="55"/>
      <c r="T701" s="193" t="str">
        <f>_xlfn.IFNA(VLOOKUP(N701,Code2Loc,2,FALSE)
&amp; IF( OR( ISNA(O701), LEN(O701)=0), "",  "-" &amp; VLOOKUP(O701,Code2Loc,2,FALSE))
&amp; IF( OR( ISNA(P701), LEN(P701)=0), "",  "-" &amp; VLOOKUP(P701,Code2Loc,2,FALSE))
&amp; IF( OR( ISNA(Q701), LEN(Q701)=0), "",  "-" &amp; VLOOKUP(Q701,Code2Loc,2,FALSE))
&amp; IF( OR( ISNA(R701), LEN(R701)=0), "",  "-" &amp; VLOOKUP(R701,Code2Loc,2,FALSE))
&amp; IF( OR( ISNA(S701), LEN(S701)=0), "",  "-" &amp; VLOOKUP(S701,Code2Loc,2,FALSE)),"")</f>
        <v/>
      </c>
      <c r="U701" s="56"/>
      <c r="V701" s="57"/>
      <c r="W701" s="57"/>
      <c r="X701" s="57"/>
      <c r="Y701" s="57"/>
      <c r="Z701" s="58" t="str">
        <f>IF(ISBLANK($U701), "", _xlfn.IFNA($U701 + _xlfn.IFNA( VLOOKUP($N701 &amp; IF(ISBLANK($O701),"", "-" &amp; $O701) &amp; IF(ISBLANK($P701),"", "-" &amp; $P701) &amp; IF(ISBLANK($Q701),"", "-" &amp; $Q701) &amp; IF(ISBLANK($R701),"", "-" &amp; $R701) &amp; IF(ISBLANK($S701),"", "-" &amp; $S701),TravelTime,8,FALSE), VLOOKUP($S701 &amp; IF(ISBLANK($R701),"", "-" &amp; $R701) &amp; IF(ISBLANK($Q701),"", "-" &amp; $Q701) &amp; IF(ISBLANK($P701),"", "-" &amp; $P701) &amp; IF(ISBLANK($O701),"", "-" &amp; $O701) &amp; IF(ISBLANK($N701),"", "-" &amp; $N701),TravelTime,8,FALSE)) / 1440, ""))</f>
        <v/>
      </c>
      <c r="AA701" s="59"/>
      <c r="AB701" s="52"/>
      <c r="AC701" s="59"/>
      <c r="AD701" s="196"/>
      <c r="AE701" s="59"/>
      <c r="AF701" s="59"/>
      <c r="AG701" s="59"/>
      <c r="AH701" s="59"/>
      <c r="AI701" s="59"/>
      <c r="AJ701" s="59"/>
    </row>
    <row r="702" spans="1:36" ht="14.25" customHeight="1">
      <c r="A702" s="51"/>
      <c r="B702" s="51"/>
      <c r="C702" s="219"/>
      <c r="D702" s="53"/>
      <c r="E702" s="228"/>
      <c r="F702" s="228"/>
      <c r="G702" s="52"/>
      <c r="H702" s="52"/>
      <c r="I702" s="52"/>
      <c r="J702" s="52"/>
      <c r="K702" s="52"/>
      <c r="L702" s="60"/>
      <c r="M702" s="60"/>
      <c r="N702" s="55"/>
      <c r="O702" s="55"/>
      <c r="P702" s="55"/>
      <c r="Q702" s="55"/>
      <c r="R702" s="55"/>
      <c r="S702" s="55"/>
      <c r="T702" s="193" t="str">
        <f>_xlfn.IFNA(VLOOKUP(N702,Code2Loc,2,FALSE)
&amp; IF( OR( ISNA(O702), LEN(O702)=0), "",  "-" &amp; VLOOKUP(O702,Code2Loc,2,FALSE))
&amp; IF( OR( ISNA(P702), LEN(P702)=0), "",  "-" &amp; VLOOKUP(P702,Code2Loc,2,FALSE))
&amp; IF( OR( ISNA(Q702), LEN(Q702)=0), "",  "-" &amp; VLOOKUP(Q702,Code2Loc,2,FALSE))
&amp; IF( OR( ISNA(R702), LEN(R702)=0), "",  "-" &amp; VLOOKUP(R702,Code2Loc,2,FALSE))
&amp; IF( OR( ISNA(S702), LEN(S702)=0), "",  "-" &amp; VLOOKUP(S702,Code2Loc,2,FALSE)),"")</f>
        <v/>
      </c>
      <c r="U702" s="56"/>
      <c r="V702" s="57"/>
      <c r="W702" s="57"/>
      <c r="X702" s="57"/>
      <c r="Y702" s="57"/>
      <c r="Z702" s="58" t="str">
        <f>IF(ISBLANK($U702), "", _xlfn.IFNA($U702 + _xlfn.IFNA( VLOOKUP($N702 &amp; IF(ISBLANK($O702),"", "-" &amp; $O702) &amp; IF(ISBLANK($P702),"", "-" &amp; $P702) &amp; IF(ISBLANK($Q702),"", "-" &amp; $Q702) &amp; IF(ISBLANK($R702),"", "-" &amp; $R702) &amp; IF(ISBLANK($S702),"", "-" &amp; $S702),TravelTime,8,FALSE), VLOOKUP($S702 &amp; IF(ISBLANK($R702),"", "-" &amp; $R702) &amp; IF(ISBLANK($Q702),"", "-" &amp; $Q702) &amp; IF(ISBLANK($P702),"", "-" &amp; $P702) &amp; IF(ISBLANK($O702),"", "-" &amp; $O702) &amp; IF(ISBLANK($N702),"", "-" &amp; $N702),TravelTime,8,FALSE)) / 1440, ""))</f>
        <v/>
      </c>
      <c r="AA702" s="59"/>
      <c r="AB702" s="52"/>
      <c r="AC702" s="59"/>
      <c r="AD702" s="196"/>
      <c r="AE702" s="59"/>
      <c r="AF702" s="59"/>
      <c r="AG702" s="59"/>
      <c r="AH702" s="59"/>
      <c r="AI702" s="59"/>
      <c r="AJ702" s="59"/>
    </row>
    <row r="703" spans="1:36" ht="14.25" customHeight="1">
      <c r="A703" s="51"/>
      <c r="B703" s="51"/>
      <c r="C703" s="219"/>
      <c r="D703" s="53"/>
      <c r="E703" s="228"/>
      <c r="F703" s="228"/>
      <c r="G703" s="52"/>
      <c r="H703" s="52"/>
      <c r="I703" s="52"/>
      <c r="J703" s="52"/>
      <c r="K703" s="52"/>
      <c r="L703" s="60"/>
      <c r="M703" s="60"/>
      <c r="N703" s="55"/>
      <c r="O703" s="55"/>
      <c r="P703" s="55"/>
      <c r="Q703" s="55"/>
      <c r="R703" s="55"/>
      <c r="S703" s="55"/>
      <c r="T703" s="193" t="str">
        <f>_xlfn.IFNA(VLOOKUP(N703,Code2Loc,2,FALSE)
&amp; IF( OR( ISNA(O703), LEN(O703)=0), "",  "-" &amp; VLOOKUP(O703,Code2Loc,2,FALSE))
&amp; IF( OR( ISNA(P703), LEN(P703)=0), "",  "-" &amp; VLOOKUP(P703,Code2Loc,2,FALSE))
&amp; IF( OR( ISNA(Q703), LEN(Q703)=0), "",  "-" &amp; VLOOKUP(Q703,Code2Loc,2,FALSE))
&amp; IF( OR( ISNA(R703), LEN(R703)=0), "",  "-" &amp; VLOOKUP(R703,Code2Loc,2,FALSE))
&amp; IF( OR( ISNA(S703), LEN(S703)=0), "",  "-" &amp; VLOOKUP(S703,Code2Loc,2,FALSE)),"")</f>
        <v/>
      </c>
      <c r="U703" s="56"/>
      <c r="V703" s="57"/>
      <c r="W703" s="57"/>
      <c r="X703" s="57"/>
      <c r="Y703" s="57"/>
      <c r="Z703" s="58" t="str">
        <f>IF(ISBLANK($U703), "", _xlfn.IFNA($U703 + _xlfn.IFNA( VLOOKUP($N703 &amp; IF(ISBLANK($O703),"", "-" &amp; $O703) &amp; IF(ISBLANK($P703),"", "-" &amp; $P703) &amp; IF(ISBLANK($Q703),"", "-" &amp; $Q703) &amp; IF(ISBLANK($R703),"", "-" &amp; $R703) &amp; IF(ISBLANK($S703),"", "-" &amp; $S703),TravelTime,8,FALSE), VLOOKUP($S703 &amp; IF(ISBLANK($R703),"", "-" &amp; $R703) &amp; IF(ISBLANK($Q703),"", "-" &amp; $Q703) &amp; IF(ISBLANK($P703),"", "-" &amp; $P703) &amp; IF(ISBLANK($O703),"", "-" &amp; $O703) &amp; IF(ISBLANK($N703),"", "-" &amp; $N703),TravelTime,8,FALSE)) / 1440, ""))</f>
        <v/>
      </c>
      <c r="AA703" s="59"/>
      <c r="AB703" s="52"/>
      <c r="AC703" s="59"/>
      <c r="AD703" s="196"/>
      <c r="AE703" s="59"/>
      <c r="AF703" s="59"/>
      <c r="AG703" s="59"/>
      <c r="AH703" s="59"/>
      <c r="AI703" s="59"/>
      <c r="AJ703" s="59"/>
    </row>
    <row r="704" spans="1:36" ht="14.25" customHeight="1">
      <c r="A704" s="51"/>
      <c r="B704" s="51" t="s">
        <v>215</v>
      </c>
      <c r="C704" s="219"/>
      <c r="D704" s="53"/>
      <c r="E704" s="228"/>
      <c r="F704" s="228"/>
      <c r="G704" s="52"/>
      <c r="H704" s="52"/>
      <c r="I704" s="52"/>
      <c r="J704" s="52" t="str">
        <f>IF(ISBLANK(B704),"",VLOOKUP(B704,Permits!$F$2:$O$127,10,FALSE))</f>
        <v>GA04T 4476</v>
      </c>
      <c r="K704" s="52"/>
      <c r="L704" s="60"/>
      <c r="M704" s="60"/>
      <c r="N704" s="55"/>
      <c r="O704" s="55"/>
      <c r="P704" s="55"/>
      <c r="Q704" s="55"/>
      <c r="R704" s="55"/>
      <c r="S704" s="55"/>
      <c r="T704" s="193" t="str">
        <f>_xlfn.IFNA(VLOOKUP(N704,Code2Loc,2,FALSE)
&amp; IF( OR( ISNA(O704), LEN(O704)=0), "",  "-" &amp; VLOOKUP(O704,Code2Loc,2,FALSE))
&amp; IF( OR( ISNA(P704), LEN(P704)=0), "",  "-" &amp; VLOOKUP(P704,Code2Loc,2,FALSE))
&amp; IF( OR( ISNA(Q704), LEN(Q704)=0), "",  "-" &amp; VLOOKUP(Q704,Code2Loc,2,FALSE))
&amp; IF( OR( ISNA(R704), LEN(R704)=0), "",  "-" &amp; VLOOKUP(R704,Code2Loc,2,FALSE))
&amp; IF( OR( ISNA(S704), LEN(S704)=0), "",  "-" &amp; VLOOKUP(S704,Code2Loc,2,FALSE)),"")</f>
        <v/>
      </c>
      <c r="U704" s="56"/>
      <c r="V704" s="57"/>
      <c r="W704" s="57"/>
      <c r="X704" s="57"/>
      <c r="Y704" s="57"/>
      <c r="Z704" s="58" t="str">
        <f>IF(ISBLANK($U704), "", _xlfn.IFNA($U704 + _xlfn.IFNA( VLOOKUP($N704 &amp; IF(ISBLANK($O704),"", "-" &amp; $O704) &amp; IF(ISBLANK($P704),"", "-" &amp; $P704) &amp; IF(ISBLANK($Q704),"", "-" &amp; $Q704) &amp; IF(ISBLANK($R704),"", "-" &amp; $R704) &amp; IF(ISBLANK($S704),"", "-" &amp; $S704),TravelTime,8,FALSE), VLOOKUP($S704 &amp; IF(ISBLANK($R704),"", "-" &amp; $R704) &amp; IF(ISBLANK($Q704),"", "-" &amp; $Q704) &amp; IF(ISBLANK($P704),"", "-" &amp; $P704) &amp; IF(ISBLANK($O704),"", "-" &amp; $O704) &amp; IF(ISBLANK($N704),"", "-" &amp; $N704),TravelTime,8,FALSE)) / 1440, ""))</f>
        <v/>
      </c>
      <c r="AA704" s="59"/>
      <c r="AB704" s="52" t="str">
        <f t="shared" ref="AB704:AB705" si="65">IF(AND(LEN(J704)&lt;&gt;0,LEN(B704)&lt;&gt;0),J704,AB703)</f>
        <v>GA04T 4476</v>
      </c>
      <c r="AC704" s="59"/>
      <c r="AD704" s="196"/>
      <c r="AE704" s="59"/>
      <c r="AF704" s="59"/>
      <c r="AG704" s="59"/>
      <c r="AH704" s="59"/>
      <c r="AI704" s="59"/>
      <c r="AJ704" s="59"/>
    </row>
    <row r="705" spans="1:36" ht="14.25" customHeight="1">
      <c r="A705" s="52"/>
      <c r="B705" s="52" t="s">
        <v>218</v>
      </c>
      <c r="C705" s="219"/>
      <c r="D705" s="53"/>
      <c r="E705" s="228"/>
      <c r="F705" s="228"/>
      <c r="G705" s="52"/>
      <c r="H705" s="52"/>
      <c r="I705" s="52"/>
      <c r="J705" s="52" t="str">
        <f>IF(ISBLANK(B705),"",VLOOKUP(B705,Permits!$F$2:$O$127,10,FALSE))</f>
        <v>GA01T 9408</v>
      </c>
      <c r="K705" s="52"/>
      <c r="L705" s="60"/>
      <c r="M705" s="60"/>
      <c r="N705" s="55" t="s">
        <v>480</v>
      </c>
      <c r="O705" s="55"/>
      <c r="P705" s="55"/>
      <c r="Q705" s="55"/>
      <c r="R705" s="55"/>
      <c r="S705" s="55"/>
      <c r="T705" s="193" t="str">
        <f>_xlfn.IFNA(VLOOKUP(N705,Code2Loc,2,FALSE)
&amp; IF( OR( ISNA(O705), LEN(O705)=0), "",  "-" &amp; VLOOKUP(O705,Code2Loc,2,FALSE))
&amp; IF( OR( ISNA(P705), LEN(P705)=0), "",  "-" &amp; VLOOKUP(P705,Code2Loc,2,FALSE))
&amp; IF( OR( ISNA(Q705), LEN(Q705)=0), "",  "-" &amp; VLOOKUP(Q705,Code2Loc,2,FALSE))
&amp; IF( OR( ISNA(R705), LEN(R705)=0), "",  "-" &amp; VLOOKUP(R705,Code2Loc,2,FALSE))
&amp; IF( OR( ISNA(S705), LEN(S705)=0), "",  "-" &amp; VLOOKUP(S705,Code2Loc,2,FALSE)),"")</f>
        <v/>
      </c>
      <c r="U705" s="56">
        <v>0.25694444444444448</v>
      </c>
      <c r="V705" s="57"/>
      <c r="W705" s="57"/>
      <c r="X705" s="57"/>
      <c r="Y705" s="57"/>
      <c r="Z705" s="58" t="str">
        <f>IF(ISBLANK($U705), "", _xlfn.IFNA($U705 + _xlfn.IFNA( VLOOKUP($N705 &amp; IF(ISBLANK($O705),"", "-" &amp; $O705) &amp; IF(ISBLANK($P705),"", "-" &amp; $P705) &amp; IF(ISBLANK($Q705),"", "-" &amp; $Q705) &amp; IF(ISBLANK($R705),"", "-" &amp; $R705) &amp; IF(ISBLANK($S705),"", "-" &amp; $S705),TravelTime,8,FALSE), VLOOKUP($S705 &amp; IF(ISBLANK($R705),"", "-" &amp; $R705) &amp; IF(ISBLANK($Q705),"", "-" &amp; $Q705) &amp; IF(ISBLANK($P705),"", "-" &amp; $P705) &amp; IF(ISBLANK($O705),"", "-" &amp; $O705) &amp; IF(ISBLANK($N705),"", "-" &amp; $N705),TravelTime,8,FALSE)) / 1440, ""))</f>
        <v/>
      </c>
      <c r="AA705" s="59"/>
      <c r="AB705" s="52" t="str">
        <f t="shared" si="65"/>
        <v>GA01T 9408</v>
      </c>
      <c r="AC705" s="59"/>
      <c r="AD705" s="196"/>
      <c r="AE705" s="59"/>
      <c r="AF705" s="59"/>
      <c r="AG705" s="59"/>
      <c r="AH705" s="59"/>
      <c r="AI705" s="59"/>
      <c r="AJ705" s="59"/>
    </row>
    <row r="706" spans="1:36" ht="14.25" customHeight="1">
      <c r="A706" s="52"/>
      <c r="B706" s="52"/>
      <c r="C706" s="219"/>
      <c r="D706" s="53"/>
      <c r="E706" s="228"/>
      <c r="F706" s="228"/>
      <c r="G706" s="52"/>
      <c r="H706" s="52"/>
      <c r="I706" s="52"/>
      <c r="J706" s="52"/>
      <c r="K706" s="52"/>
      <c r="L706" s="60"/>
      <c r="M706" s="60"/>
      <c r="N706" s="55" t="s">
        <v>439</v>
      </c>
      <c r="O706" s="55"/>
      <c r="P706" s="55"/>
      <c r="Q706" s="55"/>
      <c r="R706" s="55"/>
      <c r="S706" s="55" t="s">
        <v>715</v>
      </c>
      <c r="T706" s="193" t="str">
        <f>_xlfn.IFNA(VLOOKUP(N706,Code2Loc,2,FALSE)
&amp; IF( OR( ISNA(O706), LEN(O706)=0), "",  "-" &amp; VLOOKUP(O706,Code2Loc,2,FALSE))
&amp; IF( OR( ISNA(P706), LEN(P706)=0), "",  "-" &amp; VLOOKUP(P706,Code2Loc,2,FALSE))
&amp; IF( OR( ISNA(Q706), LEN(Q706)=0), "",  "-" &amp; VLOOKUP(Q706,Code2Loc,2,FALSE))
&amp; IF( OR( ISNA(R706), LEN(R706)=0), "",  "-" &amp; VLOOKUP(R706,Code2Loc,2,FALSE))
&amp; IF( OR( ISNA(S706), LEN(S706)=0), "",  "-" &amp; VLOOKUP(S706,Code2Loc,2,FALSE)),"")</f>
        <v/>
      </c>
      <c r="U706" s="56">
        <v>0.71875</v>
      </c>
      <c r="V706" s="57"/>
      <c r="W706" s="57"/>
      <c r="X706" s="57"/>
      <c r="Y706" s="57"/>
      <c r="Z706" s="58" t="str">
        <f>IF(ISBLANK($U706), "", _xlfn.IFNA($U706 + _xlfn.IFNA( VLOOKUP($N706 &amp; IF(ISBLANK($O706),"", "-" &amp; $O706) &amp; IF(ISBLANK($P706),"", "-" &amp; $P706) &amp; IF(ISBLANK($Q706),"", "-" &amp; $Q706) &amp; IF(ISBLANK($R706),"", "-" &amp; $R706) &amp; IF(ISBLANK($S706),"", "-" &amp; $S706),TravelTime,8,FALSE), VLOOKUP($S706 &amp; IF(ISBLANK($R706),"", "-" &amp; $R706) &amp; IF(ISBLANK($Q706),"", "-" &amp; $Q706) &amp; IF(ISBLANK($P706),"", "-" &amp; $P706) &amp; IF(ISBLANK($O706),"", "-" &amp; $O706) &amp; IF(ISBLANK($N706),"", "-" &amp; $N706),TravelTime,8,FALSE)) / 1440, ""))</f>
        <v/>
      </c>
      <c r="AA706" s="59"/>
      <c r="AB706" s="52"/>
      <c r="AC706" s="59"/>
      <c r="AD706" s="196"/>
      <c r="AE706" s="59"/>
      <c r="AF706" s="59"/>
      <c r="AG706" s="59"/>
      <c r="AH706" s="59"/>
      <c r="AI706" s="59"/>
      <c r="AJ706" s="59"/>
    </row>
    <row r="707" spans="1:36" ht="14.25" customHeight="1">
      <c r="A707" s="52"/>
      <c r="B707" s="52"/>
      <c r="C707" s="219"/>
      <c r="D707" s="53"/>
      <c r="E707" s="228"/>
      <c r="F707" s="228"/>
      <c r="G707" s="52"/>
      <c r="H707" s="52"/>
      <c r="I707" s="52"/>
      <c r="J707" s="52"/>
      <c r="K707" s="52"/>
      <c r="L707" s="60"/>
      <c r="M707" s="60"/>
      <c r="N707" s="55" t="s">
        <v>715</v>
      </c>
      <c r="O707" s="55"/>
      <c r="P707" s="55"/>
      <c r="Q707" s="55"/>
      <c r="R707" s="55"/>
      <c r="S707" s="55" t="s">
        <v>439</v>
      </c>
      <c r="T707" s="193" t="str">
        <f>_xlfn.IFNA(VLOOKUP(N707,Code2Loc,2,FALSE)
&amp; IF( OR( ISNA(O707), LEN(O707)=0), "",  "-" &amp; VLOOKUP(O707,Code2Loc,2,FALSE))
&amp; IF( OR( ISNA(P707), LEN(P707)=0), "",  "-" &amp; VLOOKUP(P707,Code2Loc,2,FALSE))
&amp; IF( OR( ISNA(Q707), LEN(Q707)=0), "",  "-" &amp; VLOOKUP(Q707,Code2Loc,2,FALSE))
&amp; IF( OR( ISNA(R707), LEN(R707)=0), "",  "-" &amp; VLOOKUP(R707,Code2Loc,2,FALSE))
&amp; IF( OR( ISNA(S707), LEN(S707)=0), "",  "-" &amp; VLOOKUP(S707,Code2Loc,2,FALSE)),"")</f>
        <v/>
      </c>
      <c r="U707" s="56">
        <v>0.74652777777777779</v>
      </c>
      <c r="V707" s="57"/>
      <c r="W707" s="57"/>
      <c r="X707" s="57"/>
      <c r="Y707" s="57"/>
      <c r="Z707" s="58" t="str">
        <f>IF(ISBLANK($U707), "", _xlfn.IFNA($U707 + _xlfn.IFNA( VLOOKUP($N707 &amp; IF(ISBLANK($O707),"", "-" &amp; $O707) &amp; IF(ISBLANK($P707),"", "-" &amp; $P707) &amp; IF(ISBLANK($Q707),"", "-" &amp; $Q707) &amp; IF(ISBLANK($R707),"", "-" &amp; $R707) &amp; IF(ISBLANK($S707),"", "-" &amp; $S707),TravelTime,8,FALSE), VLOOKUP($S707 &amp; IF(ISBLANK($R707),"", "-" &amp; $R707) &amp; IF(ISBLANK($Q707),"", "-" &amp; $Q707) &amp; IF(ISBLANK($P707),"", "-" &amp; $P707) &amp; IF(ISBLANK($O707),"", "-" &amp; $O707) &amp; IF(ISBLANK($N707),"", "-" &amp; $N707),TravelTime,8,FALSE)) / 1440, ""))</f>
        <v/>
      </c>
      <c r="AA707" s="59"/>
      <c r="AB707" s="52"/>
      <c r="AC707" s="59"/>
      <c r="AD707" s="196"/>
      <c r="AE707" s="59"/>
      <c r="AF707" s="59"/>
      <c r="AG707" s="59"/>
      <c r="AH707" s="59"/>
      <c r="AI707" s="59"/>
      <c r="AJ707" s="59"/>
    </row>
    <row r="708" spans="1:36" ht="14.25" customHeight="1">
      <c r="A708" s="52"/>
      <c r="B708" s="52"/>
      <c r="C708" s="219"/>
      <c r="D708" s="53"/>
      <c r="E708" s="228"/>
      <c r="F708" s="228"/>
      <c r="G708" s="52"/>
      <c r="H708" s="52"/>
      <c r="I708" s="52"/>
      <c r="J708" s="52"/>
      <c r="K708" s="52"/>
      <c r="L708" s="60"/>
      <c r="M708" s="60"/>
      <c r="N708" s="55" t="s">
        <v>439</v>
      </c>
      <c r="O708" s="55"/>
      <c r="P708" s="55"/>
      <c r="Q708" s="55"/>
      <c r="R708" s="55"/>
      <c r="S708" s="55" t="s">
        <v>715</v>
      </c>
      <c r="T708" s="193" t="str">
        <f>_xlfn.IFNA(VLOOKUP(N708,Code2Loc,2,FALSE)
&amp; IF( OR( ISNA(O708), LEN(O708)=0), "",  "-" &amp; VLOOKUP(O708,Code2Loc,2,FALSE))
&amp; IF( OR( ISNA(P708), LEN(P708)=0), "",  "-" &amp; VLOOKUP(P708,Code2Loc,2,FALSE))
&amp; IF( OR( ISNA(Q708), LEN(Q708)=0), "",  "-" &amp; VLOOKUP(Q708,Code2Loc,2,FALSE))
&amp; IF( OR( ISNA(R708), LEN(R708)=0), "",  "-" &amp; VLOOKUP(R708,Code2Loc,2,FALSE))
&amp; IF( OR( ISNA(S708), LEN(S708)=0), "",  "-" &amp; VLOOKUP(S708,Code2Loc,2,FALSE)),"")</f>
        <v/>
      </c>
      <c r="U708" s="56">
        <v>0.77777777777777779</v>
      </c>
      <c r="V708" s="57"/>
      <c r="W708" s="57"/>
      <c r="X708" s="57"/>
      <c r="Y708" s="57"/>
      <c r="Z708" s="58" t="str">
        <f>IF(ISBLANK($U708), "", _xlfn.IFNA($U708 + _xlfn.IFNA( VLOOKUP($N708 &amp; IF(ISBLANK($O708),"", "-" &amp; $O708) &amp; IF(ISBLANK($P708),"", "-" &amp; $P708) &amp; IF(ISBLANK($Q708),"", "-" &amp; $Q708) &amp; IF(ISBLANK($R708),"", "-" &amp; $R708) &amp; IF(ISBLANK($S708),"", "-" &amp; $S708),TravelTime,8,FALSE), VLOOKUP($S708 &amp; IF(ISBLANK($R708),"", "-" &amp; $R708) &amp; IF(ISBLANK($Q708),"", "-" &amp; $Q708) &amp; IF(ISBLANK($P708),"", "-" &amp; $P708) &amp; IF(ISBLANK($O708),"", "-" &amp; $O708) &amp; IF(ISBLANK($N708),"", "-" &amp; $N708),TravelTime,8,FALSE)) / 1440, ""))</f>
        <v/>
      </c>
      <c r="AA708" s="59"/>
      <c r="AB708" s="52"/>
      <c r="AC708" s="59"/>
      <c r="AD708" s="196"/>
      <c r="AE708" s="59"/>
      <c r="AF708" s="59"/>
      <c r="AG708" s="59"/>
      <c r="AH708" s="59"/>
      <c r="AI708" s="59"/>
      <c r="AJ708" s="59"/>
    </row>
    <row r="709" spans="1:36" ht="14.25" customHeight="1">
      <c r="A709" s="52"/>
      <c r="B709" s="52"/>
      <c r="C709" s="219"/>
      <c r="D709" s="53"/>
      <c r="E709" s="228"/>
      <c r="F709" s="228"/>
      <c r="G709" s="52"/>
      <c r="H709" s="52"/>
      <c r="I709" s="52"/>
      <c r="J709" s="52"/>
      <c r="K709" s="52"/>
      <c r="L709" s="60"/>
      <c r="M709" s="60"/>
      <c r="N709" s="55"/>
      <c r="O709" s="55"/>
      <c r="P709" s="55"/>
      <c r="Q709" s="55"/>
      <c r="R709" s="55"/>
      <c r="S709" s="55"/>
      <c r="T709" s="193" t="str">
        <f>_xlfn.IFNA(VLOOKUP(N709,Code2Loc,2,FALSE)
&amp; IF( OR( ISNA(O709), LEN(O709)=0), "",  "-" &amp; VLOOKUP(O709,Code2Loc,2,FALSE))
&amp; IF( OR( ISNA(P709), LEN(P709)=0), "",  "-" &amp; VLOOKUP(P709,Code2Loc,2,FALSE))
&amp; IF( OR( ISNA(Q709), LEN(Q709)=0), "",  "-" &amp; VLOOKUP(Q709,Code2Loc,2,FALSE))
&amp; IF( OR( ISNA(R709), LEN(R709)=0), "",  "-" &amp; VLOOKUP(R709,Code2Loc,2,FALSE))
&amp; IF( OR( ISNA(S709), LEN(S709)=0), "",  "-" &amp; VLOOKUP(S709,Code2Loc,2,FALSE)),"")</f>
        <v/>
      </c>
      <c r="U709" s="56"/>
      <c r="V709" s="57"/>
      <c r="W709" s="57"/>
      <c r="X709" s="57"/>
      <c r="Y709" s="57"/>
      <c r="Z709" s="58" t="str">
        <f>IF(ISBLANK($U709), "", _xlfn.IFNA($U709 + _xlfn.IFNA( VLOOKUP($N709 &amp; IF(ISBLANK($O709),"", "-" &amp; $O709) &amp; IF(ISBLANK($P709),"", "-" &amp; $P709) &amp; IF(ISBLANK($Q709),"", "-" &amp; $Q709) &amp; IF(ISBLANK($R709),"", "-" &amp; $R709) &amp; IF(ISBLANK($S709),"", "-" &amp; $S709),TravelTime,8,FALSE), VLOOKUP($S709 &amp; IF(ISBLANK($R709),"", "-" &amp; $R709) &amp; IF(ISBLANK($Q709),"", "-" &amp; $Q709) &amp; IF(ISBLANK($P709),"", "-" &amp; $P709) &amp; IF(ISBLANK($O709),"", "-" &amp; $O709) &amp; IF(ISBLANK($N709),"", "-" &amp; $N709),TravelTime,8,FALSE)) / 1440, ""))</f>
        <v/>
      </c>
      <c r="AA709" s="59"/>
      <c r="AB709" s="52"/>
      <c r="AC709" s="59"/>
      <c r="AD709" s="196"/>
      <c r="AE709" s="59"/>
      <c r="AF709" s="59"/>
      <c r="AG709" s="59"/>
      <c r="AH709" s="59"/>
      <c r="AI709" s="59"/>
      <c r="AJ709" s="59"/>
    </row>
    <row r="710" spans="1:36" ht="14.25" customHeight="1">
      <c r="A710" s="52"/>
      <c r="B710" s="52"/>
      <c r="C710" s="219"/>
      <c r="D710" s="53"/>
      <c r="E710" s="228"/>
      <c r="F710" s="228"/>
      <c r="G710" s="52"/>
      <c r="H710" s="52"/>
      <c r="I710" s="52"/>
      <c r="J710" s="52"/>
      <c r="K710" s="52"/>
      <c r="L710" s="60"/>
      <c r="M710" s="60"/>
      <c r="N710" s="55"/>
      <c r="O710" s="55"/>
      <c r="P710" s="55"/>
      <c r="Q710" s="55"/>
      <c r="R710" s="55"/>
      <c r="S710" s="55"/>
      <c r="T710" s="193" t="str">
        <f>_xlfn.IFNA(VLOOKUP(N710,Code2Loc,2,FALSE)
&amp; IF( OR( ISNA(O710), LEN(O710)=0), "",  "-" &amp; VLOOKUP(O710,Code2Loc,2,FALSE))
&amp; IF( OR( ISNA(P710), LEN(P710)=0), "",  "-" &amp; VLOOKUP(P710,Code2Loc,2,FALSE))
&amp; IF( OR( ISNA(Q710), LEN(Q710)=0), "",  "-" &amp; VLOOKUP(Q710,Code2Loc,2,FALSE))
&amp; IF( OR( ISNA(R710), LEN(R710)=0), "",  "-" &amp; VLOOKUP(R710,Code2Loc,2,FALSE))
&amp; IF( OR( ISNA(S710), LEN(S710)=0), "",  "-" &amp; VLOOKUP(S710,Code2Loc,2,FALSE)),"")</f>
        <v/>
      </c>
      <c r="U710" s="56"/>
      <c r="V710" s="57"/>
      <c r="W710" s="57"/>
      <c r="X710" s="57"/>
      <c r="Y710" s="57"/>
      <c r="Z710" s="58" t="str">
        <f>IF(ISBLANK($U710), "", _xlfn.IFNA($U710 + _xlfn.IFNA( VLOOKUP($N710 &amp; IF(ISBLANK($O710),"", "-" &amp; $O710) &amp; IF(ISBLANK($P710),"", "-" &amp; $P710) &amp; IF(ISBLANK($Q710),"", "-" &amp; $Q710) &amp; IF(ISBLANK($R710),"", "-" &amp; $R710) &amp; IF(ISBLANK($S710),"", "-" &amp; $S710),TravelTime,8,FALSE), VLOOKUP($S710 &amp; IF(ISBLANK($R710),"", "-" &amp; $R710) &amp; IF(ISBLANK($Q710),"", "-" &amp; $Q710) &amp; IF(ISBLANK($P710),"", "-" &amp; $P710) &amp; IF(ISBLANK($O710),"", "-" &amp; $O710) &amp; IF(ISBLANK($N710),"", "-" &amp; $N710),TravelTime,8,FALSE)) / 1440, ""))</f>
        <v/>
      </c>
      <c r="AA710" s="59"/>
      <c r="AB710" s="52"/>
      <c r="AC710" s="59"/>
      <c r="AD710" s="196"/>
      <c r="AE710" s="59"/>
      <c r="AF710" s="59"/>
      <c r="AG710" s="59"/>
      <c r="AH710" s="59"/>
      <c r="AI710" s="59"/>
      <c r="AJ710" s="59"/>
    </row>
    <row r="711" spans="1:36" ht="14.25" customHeight="1">
      <c r="A711" s="52"/>
      <c r="B711" s="52"/>
      <c r="C711" s="219"/>
      <c r="D711" s="53"/>
      <c r="E711" s="228"/>
      <c r="F711" s="228"/>
      <c r="G711" s="52"/>
      <c r="H711" s="52"/>
      <c r="I711" s="52"/>
      <c r="J711" s="52" t="str">
        <f>IF(ISBLANK(B711),"",VLOOKUP(B711,Permits!$F$2:$O$127,10,FALSE))</f>
        <v/>
      </c>
      <c r="K711" s="52"/>
      <c r="L711" s="60"/>
      <c r="M711" s="60"/>
      <c r="N711" s="55" t="s">
        <v>446</v>
      </c>
      <c r="O711" s="55" t="s">
        <v>439</v>
      </c>
      <c r="P711" s="55"/>
      <c r="Q711" s="55"/>
      <c r="R711" s="55"/>
      <c r="S711" s="55" t="s">
        <v>513</v>
      </c>
      <c r="T711" s="193" t="str">
        <f>_xlfn.IFNA(VLOOKUP(N711,Code2Loc,2,FALSE)
&amp; IF( OR( ISNA(O711), LEN(O711)=0), "",  "-" &amp; VLOOKUP(O711,Code2Loc,2,FALSE))
&amp; IF( OR( ISNA(P711), LEN(P711)=0), "",  "-" &amp; VLOOKUP(P711,Code2Loc,2,FALSE))
&amp; IF( OR( ISNA(Q711), LEN(Q711)=0), "",  "-" &amp; VLOOKUP(Q711,Code2Loc,2,FALSE))
&amp; IF( OR( ISNA(R711), LEN(R711)=0), "",  "-" &amp; VLOOKUP(R711,Code2Loc,2,FALSE))
&amp; IF( OR( ISNA(S711), LEN(S711)=0), "",  "-" &amp; VLOOKUP(S711,Code2Loc,2,FALSE)),"")</f>
        <v/>
      </c>
      <c r="U711" s="56"/>
      <c r="V711" s="79"/>
      <c r="W711" s="57"/>
      <c r="X711" s="57"/>
      <c r="Y711" s="57"/>
      <c r="Z711" s="58" t="str">
        <f>IF(ISBLANK($U711), "", _xlfn.IFNA($U711 + _xlfn.IFNA( VLOOKUP($N711 &amp; IF(ISBLANK($O711),"", "-" &amp; $O711) &amp; IF(ISBLANK($P711),"", "-" &amp; $P711) &amp; IF(ISBLANK($Q711),"", "-" &amp; $Q711) &amp; IF(ISBLANK($R711),"", "-" &amp; $R711) &amp; IF(ISBLANK($S711),"", "-" &amp; $S711),TravelTime,8,FALSE), VLOOKUP($S711 &amp; IF(ISBLANK($R711),"", "-" &amp; $R711) &amp; IF(ISBLANK($Q711),"", "-" &amp; $Q711) &amp; IF(ISBLANK($P711),"", "-" &amp; $P711) &amp; IF(ISBLANK($O711),"", "-" &amp; $O711) &amp; IF(ISBLANK($N711),"", "-" &amp; $N711),TravelTime,8,FALSE)) / 1440, ""))</f>
        <v/>
      </c>
      <c r="AA711" s="59"/>
      <c r="AB711" s="52" t="str">
        <f>IF(AND(LEN(J711)&lt;&gt;0,LEN(B711)&lt;&gt;0),J711,AB705)</f>
        <v>GA01T 9408</v>
      </c>
      <c r="AC711" s="59"/>
      <c r="AD711" s="196"/>
      <c r="AE711" s="59"/>
      <c r="AF711" s="59"/>
      <c r="AG711" s="59"/>
      <c r="AH711" s="59"/>
      <c r="AI711" s="59"/>
      <c r="AJ711" s="59"/>
    </row>
    <row r="712" spans="1:36" ht="14.25" customHeight="1">
      <c r="A712" s="52"/>
      <c r="B712" s="52"/>
      <c r="C712" s="219"/>
      <c r="D712" s="53"/>
      <c r="E712" s="228"/>
      <c r="F712" s="228"/>
      <c r="G712" s="52"/>
      <c r="H712" s="52"/>
      <c r="I712" s="52"/>
      <c r="J712" s="52" t="str">
        <f>IF(ISBLANK(B712),"",VLOOKUP(B712,Permits!$F$2:$O$127,10,FALSE))</f>
        <v/>
      </c>
      <c r="K712" s="52"/>
      <c r="L712" s="60"/>
      <c r="M712" s="60"/>
      <c r="N712" s="55" t="s">
        <v>513</v>
      </c>
      <c r="O712" s="55"/>
      <c r="P712" s="55"/>
      <c r="Q712" s="55"/>
      <c r="R712" s="55"/>
      <c r="S712" s="55"/>
      <c r="T712" s="193" t="str">
        <f>_xlfn.IFNA(VLOOKUP(N712,Code2Loc,2,FALSE)
&amp; IF( OR( ISNA(O712), LEN(O712)=0), "",  "-" &amp; VLOOKUP(O712,Code2Loc,2,FALSE))
&amp; IF( OR( ISNA(P712), LEN(P712)=0), "",  "-" &amp; VLOOKUP(P712,Code2Loc,2,FALSE))
&amp; IF( OR( ISNA(Q712), LEN(Q712)=0), "",  "-" &amp; VLOOKUP(Q712,Code2Loc,2,FALSE))
&amp; IF( OR( ISNA(R712), LEN(R712)=0), "",  "-" &amp; VLOOKUP(R712,Code2Loc,2,FALSE))
&amp; IF( OR( ISNA(S712), LEN(S712)=0), "",  "-" &amp; VLOOKUP(S712,Code2Loc,2,FALSE)),"")</f>
        <v/>
      </c>
      <c r="U712" s="56">
        <v>0.6875</v>
      </c>
      <c r="V712" s="57"/>
      <c r="W712" s="57"/>
      <c r="X712" s="57"/>
      <c r="Y712" s="57"/>
      <c r="Z712" s="58" t="str">
        <f>IF(ISBLANK($U712), "", _xlfn.IFNA($U712 + _xlfn.IFNA( VLOOKUP($N712 &amp; IF(ISBLANK($O712),"", "-" &amp; $O712) &amp; IF(ISBLANK($P712),"", "-" &amp; $P712) &amp; IF(ISBLANK($Q712),"", "-" &amp; $Q712) &amp; IF(ISBLANK($R712),"", "-" &amp; $R712) &amp; IF(ISBLANK($S712),"", "-" &amp; $S712),TravelTime,8,FALSE), VLOOKUP($S712 &amp; IF(ISBLANK($R712),"", "-" &amp; $R712) &amp; IF(ISBLANK($Q712),"", "-" &amp; $Q712) &amp; IF(ISBLANK($P712),"", "-" &amp; $P712) &amp; IF(ISBLANK($O712),"", "-" &amp; $O712) &amp; IF(ISBLANK($N712),"", "-" &amp; $N712),TravelTime,8,FALSE)) / 1440, ""))</f>
        <v/>
      </c>
      <c r="AA712" s="59"/>
      <c r="AB712" s="52" t="str">
        <f t="shared" ref="AB712:AB713" si="66">IF(AND(LEN(J712)&lt;&gt;0,LEN(B712)&lt;&gt;0),J712,AB711)</f>
        <v>GA01T 9408</v>
      </c>
      <c r="AC712" s="59"/>
      <c r="AD712" s="196"/>
      <c r="AE712" s="59"/>
      <c r="AF712" s="59"/>
      <c r="AG712" s="59"/>
      <c r="AH712" s="59"/>
      <c r="AI712" s="59"/>
      <c r="AJ712" s="59"/>
    </row>
    <row r="713" spans="1:36" ht="14.25" customHeight="1">
      <c r="A713" s="52"/>
      <c r="B713" s="52"/>
      <c r="C713" s="219"/>
      <c r="D713" s="53"/>
      <c r="E713" s="228"/>
      <c r="F713" s="228"/>
      <c r="G713" s="52"/>
      <c r="H713" s="52"/>
      <c r="I713" s="52"/>
      <c r="J713" s="52" t="str">
        <f>IF(ISBLANK(B713),"",VLOOKUP(B713,Permits!$F$2:$O$127,10,FALSE))</f>
        <v/>
      </c>
      <c r="K713" s="52"/>
      <c r="L713" s="60"/>
      <c r="M713" s="60"/>
      <c r="N713" s="55" t="s">
        <v>446</v>
      </c>
      <c r="O713" s="55"/>
      <c r="P713" s="55"/>
      <c r="Q713" s="55"/>
      <c r="R713" s="55"/>
      <c r="S713" s="55"/>
      <c r="T713" s="193" t="str">
        <f>_xlfn.IFNA(VLOOKUP(N713,Code2Loc,2,FALSE)
&amp; IF( OR( ISNA(O713), LEN(O713)=0), "",  "-" &amp; VLOOKUP(O713,Code2Loc,2,FALSE))
&amp; IF( OR( ISNA(P713), LEN(P713)=0), "",  "-" &amp; VLOOKUP(P713,Code2Loc,2,FALSE))
&amp; IF( OR( ISNA(Q713), LEN(Q713)=0), "",  "-" &amp; VLOOKUP(Q713,Code2Loc,2,FALSE))
&amp; IF( OR( ISNA(R713), LEN(R713)=0), "",  "-" &amp; VLOOKUP(R713,Code2Loc,2,FALSE))
&amp; IF( OR( ISNA(S713), LEN(S713)=0), "",  "-" &amp; VLOOKUP(S713,Code2Loc,2,FALSE)),"")</f>
        <v/>
      </c>
      <c r="U713" s="56">
        <v>0.78819444444444453</v>
      </c>
      <c r="V713" s="57"/>
      <c r="W713" s="57"/>
      <c r="X713" s="57"/>
      <c r="Y713" s="57"/>
      <c r="Z713" s="58" t="str">
        <f>IF(ISBLANK($U713), "", _xlfn.IFNA($U713 + _xlfn.IFNA( VLOOKUP($N713 &amp; IF(ISBLANK($O713),"", "-" &amp; $O713) &amp; IF(ISBLANK($P713),"", "-" &amp; $P713) &amp; IF(ISBLANK($Q713),"", "-" &amp; $Q713) &amp; IF(ISBLANK($R713),"", "-" &amp; $R713) &amp; IF(ISBLANK($S713),"", "-" &amp; $S713),TravelTime,8,FALSE), VLOOKUP($S713 &amp; IF(ISBLANK($R713),"", "-" &amp; $R713) &amp; IF(ISBLANK($Q713),"", "-" &amp; $Q713) &amp; IF(ISBLANK($P713),"", "-" &amp; $P713) &amp; IF(ISBLANK($O713),"", "-" &amp; $O713) &amp; IF(ISBLANK($N713),"", "-" &amp; $N713),TravelTime,8,FALSE)) / 1440, ""))</f>
        <v/>
      </c>
      <c r="AA713" s="59"/>
      <c r="AB713" s="52" t="str">
        <f t="shared" si="66"/>
        <v>GA01T 9408</v>
      </c>
      <c r="AC713" s="59"/>
      <c r="AD713" s="196"/>
      <c r="AE713" s="59"/>
      <c r="AF713" s="59"/>
      <c r="AG713" s="59"/>
      <c r="AH713" s="59"/>
      <c r="AI713" s="59"/>
      <c r="AJ713" s="59"/>
    </row>
    <row r="714" spans="1:36" ht="14.25" customHeight="1">
      <c r="A714" s="51"/>
      <c r="B714" s="51" t="s">
        <v>224</v>
      </c>
      <c r="C714" s="219"/>
      <c r="D714" s="53"/>
      <c r="E714" s="228"/>
      <c r="F714" s="228"/>
      <c r="G714" s="52"/>
      <c r="H714" s="52"/>
      <c r="I714" s="52"/>
      <c r="J714" s="52" t="str">
        <f>IF(ISBLANK(B714),"",VLOOKUP(B714,Permits!$F$2:$O$127,10,FALSE))</f>
        <v>GA04T 5091</v>
      </c>
      <c r="K714" s="52"/>
      <c r="L714" s="60"/>
      <c r="M714" s="60"/>
      <c r="N714" s="55" t="s">
        <v>480</v>
      </c>
      <c r="O714" s="55"/>
      <c r="P714" s="55"/>
      <c r="Q714" s="55"/>
      <c r="R714" s="55"/>
      <c r="S714" s="55" t="s">
        <v>446</v>
      </c>
      <c r="T714" s="193" t="str">
        <f>_xlfn.IFNA(VLOOKUP(N714,Code2Loc,2,FALSE)
&amp; IF( OR( ISNA(O714), LEN(O714)=0), "",  "-" &amp; VLOOKUP(O714,Code2Loc,2,FALSE))
&amp; IF( OR( ISNA(P714), LEN(P714)=0), "",  "-" &amp; VLOOKUP(P714,Code2Loc,2,FALSE))
&amp; IF( OR( ISNA(Q714), LEN(Q714)=0), "",  "-" &amp; VLOOKUP(Q714,Code2Loc,2,FALSE))
&amp; IF( OR( ISNA(R714), LEN(R714)=0), "",  "-" &amp; VLOOKUP(R714,Code2Loc,2,FALSE))
&amp; IF( OR( ISNA(S714), LEN(S714)=0), "",  "-" &amp; VLOOKUP(S714,Code2Loc,2,FALSE)),"")</f>
        <v/>
      </c>
      <c r="U714" s="56">
        <v>0.23611111111111113</v>
      </c>
      <c r="V714" s="57"/>
      <c r="W714" s="57"/>
      <c r="X714" s="57"/>
      <c r="Y714" s="57"/>
      <c r="Z714" s="58" t="str">
        <f>IF(ISBLANK($U714), "", _xlfn.IFNA($U714 + _xlfn.IFNA( VLOOKUP($N714 &amp; IF(ISBLANK($O714),"", "-" &amp; $O714) &amp; IF(ISBLANK($P714),"", "-" &amp; $P714) &amp; IF(ISBLANK($Q714),"", "-" &amp; $Q714) &amp; IF(ISBLANK($R714),"", "-" &amp; $R714) &amp; IF(ISBLANK($S714),"", "-" &amp; $S714),TravelTime,8,FALSE), VLOOKUP($S714 &amp; IF(ISBLANK($R714),"", "-" &amp; $R714) &amp; IF(ISBLANK($Q714),"", "-" &amp; $Q714) &amp; IF(ISBLANK($P714),"", "-" &amp; $P714) &amp; IF(ISBLANK($O714),"", "-" &amp; $O714) &amp; IF(ISBLANK($N714),"", "-" &amp; $N714),TravelTime,8,FALSE)) / 1440, ""))</f>
        <v/>
      </c>
      <c r="AA714" s="59"/>
      <c r="AB714" s="52" t="str">
        <f>IF(AND(LEN(J714)&lt;&gt;0,LEN(B714)&lt;&gt;0),J714,#REF!)</f>
        <v>GA04T 5091</v>
      </c>
      <c r="AC714" s="59"/>
      <c r="AD714" s="196"/>
      <c r="AE714" s="59"/>
      <c r="AF714" s="59"/>
      <c r="AG714" s="59"/>
      <c r="AH714" s="59"/>
      <c r="AI714" s="59"/>
      <c r="AJ714" s="59"/>
    </row>
    <row r="715" spans="1:36" ht="14.25" customHeight="1">
      <c r="A715" s="51"/>
      <c r="B715" s="51"/>
      <c r="C715" s="219"/>
      <c r="D715" s="53"/>
      <c r="E715" s="228"/>
      <c r="F715" s="228"/>
      <c r="G715" s="52"/>
      <c r="H715" s="52"/>
      <c r="I715" s="52"/>
      <c r="J715" s="52"/>
      <c r="K715" s="52"/>
      <c r="L715" s="60"/>
      <c r="M715" s="60"/>
      <c r="N715" s="55" t="s">
        <v>446</v>
      </c>
      <c r="O715" s="55"/>
      <c r="P715" s="55"/>
      <c r="Q715" s="55"/>
      <c r="R715" s="55"/>
      <c r="S715" s="55" t="s">
        <v>460</v>
      </c>
      <c r="T715" s="193" t="str">
        <f>_xlfn.IFNA(VLOOKUP(N715,Code2Loc,2,FALSE)
&amp; IF( OR( ISNA(O715), LEN(O715)=0), "",  "-" &amp; VLOOKUP(O715,Code2Loc,2,FALSE))
&amp; IF( OR( ISNA(P715), LEN(P715)=0), "",  "-" &amp; VLOOKUP(P715,Code2Loc,2,FALSE))
&amp; IF( OR( ISNA(Q715), LEN(Q715)=0), "",  "-" &amp; VLOOKUP(Q715,Code2Loc,2,FALSE))
&amp; IF( OR( ISNA(R715), LEN(R715)=0), "",  "-" &amp; VLOOKUP(R715,Code2Loc,2,FALSE))
&amp; IF( OR( ISNA(S715), LEN(S715)=0), "",  "-" &amp; VLOOKUP(S715,Code2Loc,2,FALSE)),"")</f>
        <v/>
      </c>
      <c r="U715" s="56">
        <v>0.28125</v>
      </c>
      <c r="V715" s="57"/>
      <c r="W715" s="57"/>
      <c r="X715" s="57"/>
      <c r="Y715" s="57"/>
      <c r="Z715" s="58" t="str">
        <f>IF(ISBLANK($U715), "", _xlfn.IFNA($U715 + _xlfn.IFNA( VLOOKUP($N715 &amp; IF(ISBLANK($O715),"", "-" &amp; $O715) &amp; IF(ISBLANK($P715),"", "-" &amp; $P715) &amp; IF(ISBLANK($Q715),"", "-" &amp; $Q715) &amp; IF(ISBLANK($R715),"", "-" &amp; $R715) &amp; IF(ISBLANK($S715),"", "-" &amp; $S715),TravelTime,8,FALSE), VLOOKUP($S715 &amp; IF(ISBLANK($R715),"", "-" &amp; $R715) &amp; IF(ISBLANK($Q715),"", "-" &amp; $Q715) &amp; IF(ISBLANK($P715),"", "-" &amp; $P715) &amp; IF(ISBLANK($O715),"", "-" &amp; $O715) &amp; IF(ISBLANK($N715),"", "-" &amp; $N715),TravelTime,8,FALSE)) / 1440, ""))</f>
        <v/>
      </c>
      <c r="AA715" s="59"/>
      <c r="AB715" s="52" t="str">
        <f t="shared" ref="AB715:AB728" si="67">IF(AND(LEN(J715)&lt;&gt;0,LEN(B715)&lt;&gt;0),J715,AB714)</f>
        <v>GA04T 5091</v>
      </c>
      <c r="AC715" s="59"/>
      <c r="AD715" s="196"/>
      <c r="AE715" s="59"/>
      <c r="AF715" s="59"/>
      <c r="AG715" s="59"/>
      <c r="AH715" s="59"/>
      <c r="AI715" s="59"/>
      <c r="AJ715" s="59"/>
    </row>
    <row r="716" spans="1:36" ht="14.25" customHeight="1">
      <c r="A716" s="51"/>
      <c r="B716" s="51"/>
      <c r="C716" s="219"/>
      <c r="D716" s="53"/>
      <c r="E716" s="228"/>
      <c r="F716" s="228"/>
      <c r="G716" s="52"/>
      <c r="H716" s="52"/>
      <c r="I716" s="52"/>
      <c r="J716" s="52"/>
      <c r="K716" s="52"/>
      <c r="L716" s="60"/>
      <c r="M716" s="60"/>
      <c r="N716" s="55"/>
      <c r="O716" s="55"/>
      <c r="P716" s="55"/>
      <c r="Q716" s="55"/>
      <c r="R716" s="55"/>
      <c r="S716" s="55"/>
      <c r="T716" s="193" t="str">
        <f>_xlfn.IFNA(VLOOKUP(N716,Code2Loc,2,FALSE)
&amp; IF( OR( ISNA(O716), LEN(O716)=0), "",  "-" &amp; VLOOKUP(O716,Code2Loc,2,FALSE))
&amp; IF( OR( ISNA(P716), LEN(P716)=0), "",  "-" &amp; VLOOKUP(P716,Code2Loc,2,FALSE))
&amp; IF( OR( ISNA(Q716), LEN(Q716)=0), "",  "-" &amp; VLOOKUP(Q716,Code2Loc,2,FALSE))
&amp; IF( OR( ISNA(R716), LEN(R716)=0), "",  "-" &amp; VLOOKUP(R716,Code2Loc,2,FALSE))
&amp; IF( OR( ISNA(S716), LEN(S716)=0), "",  "-" &amp; VLOOKUP(S716,Code2Loc,2,FALSE)),"")</f>
        <v/>
      </c>
      <c r="U716" s="56"/>
      <c r="V716" s="57"/>
      <c r="W716" s="57"/>
      <c r="X716" s="57"/>
      <c r="Y716" s="57"/>
      <c r="Z716" s="58" t="str">
        <f>IF(ISBLANK($U716), "", _xlfn.IFNA($U716 + _xlfn.IFNA( VLOOKUP($N716 &amp; IF(ISBLANK($O716),"", "-" &amp; $O716) &amp; IF(ISBLANK($P716),"", "-" &amp; $P716) &amp; IF(ISBLANK($Q716),"", "-" &amp; $Q716) &amp; IF(ISBLANK($R716),"", "-" &amp; $R716) &amp; IF(ISBLANK($S716),"", "-" &amp; $S716),TravelTime,8,FALSE), VLOOKUP($S716 &amp; IF(ISBLANK($R716),"", "-" &amp; $R716) &amp; IF(ISBLANK($Q716),"", "-" &amp; $Q716) &amp; IF(ISBLANK($P716),"", "-" &amp; $P716) &amp; IF(ISBLANK($O716),"", "-" &amp; $O716) &amp; IF(ISBLANK($N716),"", "-" &amp; $N716),TravelTime,8,FALSE)) / 1440, ""))</f>
        <v/>
      </c>
      <c r="AA716" s="59"/>
      <c r="AB716" s="52" t="str">
        <f t="shared" si="67"/>
        <v>GA04T 5091</v>
      </c>
      <c r="AC716" s="59"/>
      <c r="AD716" s="196"/>
      <c r="AE716" s="59"/>
      <c r="AF716" s="59"/>
      <c r="AG716" s="59"/>
      <c r="AH716" s="59"/>
      <c r="AI716" s="59"/>
      <c r="AJ716" s="59"/>
    </row>
    <row r="717" spans="1:36" ht="14.25" customHeight="1">
      <c r="A717" s="51"/>
      <c r="B717" s="51"/>
      <c r="C717" s="219"/>
      <c r="D717" s="53"/>
      <c r="E717" s="228"/>
      <c r="F717" s="228"/>
      <c r="G717" s="52"/>
      <c r="H717" s="52"/>
      <c r="I717" s="52"/>
      <c r="J717" s="52"/>
      <c r="K717" s="52"/>
      <c r="L717" s="60"/>
      <c r="M717" s="60"/>
      <c r="N717" s="55" t="s">
        <v>460</v>
      </c>
      <c r="O717" s="55"/>
      <c r="P717" s="55"/>
      <c r="Q717" s="55"/>
      <c r="R717" s="55"/>
      <c r="S717" s="55"/>
      <c r="T717" s="193" t="str">
        <f>_xlfn.IFNA(VLOOKUP(N717,Code2Loc,2,FALSE)
&amp; IF( OR( ISNA(O717), LEN(O717)=0), "",  "-" &amp; VLOOKUP(O717,Code2Loc,2,FALSE))
&amp; IF( OR( ISNA(P717), LEN(P717)=0), "",  "-" &amp; VLOOKUP(P717,Code2Loc,2,FALSE))
&amp; IF( OR( ISNA(Q717), LEN(Q717)=0), "",  "-" &amp; VLOOKUP(Q717,Code2Loc,2,FALSE))
&amp; IF( OR( ISNA(R717), LEN(R717)=0), "",  "-" &amp; VLOOKUP(R717,Code2Loc,2,FALSE))
&amp; IF( OR( ISNA(S717), LEN(S717)=0), "",  "-" &amp; VLOOKUP(S717,Code2Loc,2,FALSE)),"")</f>
        <v/>
      </c>
      <c r="U717" s="56">
        <v>0.39583333333333331</v>
      </c>
      <c r="V717" s="57"/>
      <c r="W717" s="57"/>
      <c r="X717" s="57"/>
      <c r="Y717" s="57"/>
      <c r="Z717" s="58" t="str">
        <f>IF(ISBLANK($U717), "", _xlfn.IFNA($U717 + _xlfn.IFNA( VLOOKUP($N717 &amp; IF(ISBLANK($O717),"", "-" &amp; $O717) &amp; IF(ISBLANK($P717),"", "-" &amp; $P717) &amp; IF(ISBLANK($Q717),"", "-" &amp; $Q717) &amp; IF(ISBLANK($R717),"", "-" &amp; $R717) &amp; IF(ISBLANK($S717),"", "-" &amp; $S717),TravelTime,8,FALSE), VLOOKUP($S717 &amp; IF(ISBLANK($R717),"", "-" &amp; $R717) &amp; IF(ISBLANK($Q717),"", "-" &amp; $Q717) &amp; IF(ISBLANK($P717),"", "-" &amp; $P717) &amp; IF(ISBLANK($O717),"", "-" &amp; $O717) &amp; IF(ISBLANK($N717),"", "-" &amp; $N717),TravelTime,8,FALSE)) / 1440, ""))</f>
        <v/>
      </c>
      <c r="AA717" s="59"/>
      <c r="AB717" s="52" t="str">
        <f t="shared" si="67"/>
        <v>GA04T 5091</v>
      </c>
      <c r="AC717" s="59"/>
      <c r="AD717" s="196"/>
      <c r="AE717" s="59"/>
      <c r="AF717" s="59"/>
      <c r="AG717" s="59"/>
      <c r="AH717" s="59"/>
      <c r="AI717" s="59"/>
      <c r="AJ717" s="59"/>
    </row>
    <row r="718" spans="1:36" ht="14.25" customHeight="1">
      <c r="A718" s="51"/>
      <c r="B718" s="51"/>
      <c r="C718" s="219"/>
      <c r="D718" s="53"/>
      <c r="E718" s="228"/>
      <c r="F718" s="228"/>
      <c r="G718" s="52"/>
      <c r="H718" s="52"/>
      <c r="I718" s="52"/>
      <c r="J718" s="52"/>
      <c r="K718" s="52"/>
      <c r="L718" s="60"/>
      <c r="M718" s="60"/>
      <c r="N718" s="55" t="s">
        <v>459</v>
      </c>
      <c r="O718" s="55" t="s">
        <v>724</v>
      </c>
      <c r="P718" s="55" t="s">
        <v>725</v>
      </c>
      <c r="Q718" s="55"/>
      <c r="R718" s="55"/>
      <c r="S718" s="55" t="s">
        <v>480</v>
      </c>
      <c r="T718" s="193" t="str">
        <f>_xlfn.IFNA(VLOOKUP(N718,Code2Loc,2,FALSE)
&amp; IF( OR( ISNA(O718), LEN(O718)=0), "",  "-" &amp; VLOOKUP(O718,Code2Loc,2,FALSE))
&amp; IF( OR( ISNA(P718), LEN(P718)=0), "",  "-" &amp; VLOOKUP(P718,Code2Loc,2,FALSE))
&amp; IF( OR( ISNA(Q718), LEN(Q718)=0), "",  "-" &amp; VLOOKUP(Q718,Code2Loc,2,FALSE))
&amp; IF( OR( ISNA(R718), LEN(R718)=0), "",  "-" &amp; VLOOKUP(R718,Code2Loc,2,FALSE))
&amp; IF( OR( ISNA(S718), LEN(S718)=0), "",  "-" &amp; VLOOKUP(S718,Code2Loc,2,FALSE)),"")</f>
        <v/>
      </c>
      <c r="U718" s="56">
        <v>0.78472222222222221</v>
      </c>
      <c r="V718" s="57"/>
      <c r="W718" s="57"/>
      <c r="X718" s="57"/>
      <c r="Y718" s="57"/>
      <c r="Z718" s="58" t="str">
        <f>IF(ISBLANK($U718), "", _xlfn.IFNA($U718 + _xlfn.IFNA( VLOOKUP($N718 &amp; IF(ISBLANK($O718),"", "-" &amp; $O718) &amp; IF(ISBLANK($P718),"", "-" &amp; $P718) &amp; IF(ISBLANK($Q718),"", "-" &amp; $Q718) &amp; IF(ISBLANK($R718),"", "-" &amp; $R718) &amp; IF(ISBLANK($S718),"", "-" &amp; $S718),TravelTime,8,FALSE), VLOOKUP($S718 &amp; IF(ISBLANK($R718),"", "-" &amp; $R718) &amp; IF(ISBLANK($Q718),"", "-" &amp; $Q718) &amp; IF(ISBLANK($P718),"", "-" &amp; $P718) &amp; IF(ISBLANK($O718),"", "-" &amp; $O718) &amp; IF(ISBLANK($N718),"", "-" &amp; $N718),TravelTime,8,FALSE)) / 1440, ""))</f>
        <v/>
      </c>
      <c r="AA718" s="59"/>
      <c r="AB718" s="52" t="str">
        <f t="shared" si="67"/>
        <v>GA04T 5091</v>
      </c>
      <c r="AC718" s="59"/>
      <c r="AD718" s="196"/>
      <c r="AE718" s="59"/>
      <c r="AF718" s="59"/>
      <c r="AG718" s="59"/>
      <c r="AH718" s="59"/>
      <c r="AI718" s="59"/>
      <c r="AJ718" s="59"/>
    </row>
    <row r="719" spans="1:36" ht="14.25" customHeight="1">
      <c r="A719" s="51"/>
      <c r="B719" s="51"/>
      <c r="C719" s="219"/>
      <c r="D719" s="53"/>
      <c r="E719" s="228"/>
      <c r="F719" s="228"/>
      <c r="G719" s="52"/>
      <c r="H719" s="52"/>
      <c r="I719" s="52"/>
      <c r="J719" s="52"/>
      <c r="K719" s="52"/>
      <c r="L719" s="60"/>
      <c r="M719" s="60"/>
      <c r="N719" s="55"/>
      <c r="O719" s="55"/>
      <c r="P719" s="55"/>
      <c r="Q719" s="55"/>
      <c r="R719" s="55"/>
      <c r="S719" s="55"/>
      <c r="T719" s="193" t="str">
        <f>_xlfn.IFNA(VLOOKUP(N719,Code2Loc,2,FALSE)
&amp; IF( OR( ISNA(O719), LEN(O719)=0), "",  "-" &amp; VLOOKUP(O719,Code2Loc,2,FALSE))
&amp; IF( OR( ISNA(P719), LEN(P719)=0), "",  "-" &amp; VLOOKUP(P719,Code2Loc,2,FALSE))
&amp; IF( OR( ISNA(Q719), LEN(Q719)=0), "",  "-" &amp; VLOOKUP(Q719,Code2Loc,2,FALSE))
&amp; IF( OR( ISNA(R719), LEN(R719)=0), "",  "-" &amp; VLOOKUP(R719,Code2Loc,2,FALSE))
&amp; IF( OR( ISNA(S719), LEN(S719)=0), "",  "-" &amp; VLOOKUP(S719,Code2Loc,2,FALSE)),"")</f>
        <v/>
      </c>
      <c r="U719" s="56"/>
      <c r="V719" s="57"/>
      <c r="W719" s="57"/>
      <c r="X719" s="57"/>
      <c r="Y719" s="57"/>
      <c r="Z719" s="58" t="str">
        <f>IF(ISBLANK($U719), "", _xlfn.IFNA($U719 + _xlfn.IFNA( VLOOKUP($N719 &amp; IF(ISBLANK($O719),"", "-" &amp; $O719) &amp; IF(ISBLANK($P719),"", "-" &amp; $P719) &amp; IF(ISBLANK($Q719),"", "-" &amp; $Q719) &amp; IF(ISBLANK($R719),"", "-" &amp; $R719) &amp; IF(ISBLANK($S719),"", "-" &amp; $S719),TravelTime,8,FALSE), VLOOKUP($S719 &amp; IF(ISBLANK($R719),"", "-" &amp; $R719) &amp; IF(ISBLANK($Q719),"", "-" &amp; $Q719) &amp; IF(ISBLANK($P719),"", "-" &amp; $P719) &amp; IF(ISBLANK($O719),"", "-" &amp; $O719) &amp; IF(ISBLANK($N719),"", "-" &amp; $N719),TravelTime,8,FALSE)) / 1440, ""))</f>
        <v/>
      </c>
      <c r="AA719" s="59"/>
      <c r="AB719" s="52" t="str">
        <f t="shared" si="67"/>
        <v>GA04T 5091</v>
      </c>
      <c r="AC719" s="59"/>
      <c r="AD719" s="196"/>
      <c r="AE719" s="59"/>
      <c r="AF719" s="59"/>
      <c r="AG719" s="59"/>
      <c r="AH719" s="59"/>
      <c r="AI719" s="59"/>
      <c r="AJ719" s="59"/>
    </row>
    <row r="720" spans="1:36" ht="14.25" customHeight="1">
      <c r="A720" s="51"/>
      <c r="B720" s="51" t="s">
        <v>227</v>
      </c>
      <c r="C720" s="219"/>
      <c r="D720" s="53"/>
      <c r="E720" s="228"/>
      <c r="F720" s="228"/>
      <c r="G720" s="52"/>
      <c r="H720" s="52"/>
      <c r="I720" s="52"/>
      <c r="J720" s="52" t="str">
        <f>IF(ISBLANK(B720),"",VLOOKUP(B720,Permits!$F$2:$O$127,10,FALSE))</f>
        <v>GA04T 1131</v>
      </c>
      <c r="K720" s="52"/>
      <c r="L720" s="60"/>
      <c r="M720" s="60"/>
      <c r="N720" s="55" t="s">
        <v>699</v>
      </c>
      <c r="O720" s="55" t="s">
        <v>726</v>
      </c>
      <c r="P720" s="55"/>
      <c r="Q720" s="55"/>
      <c r="R720" s="55"/>
      <c r="S720" s="55" t="s">
        <v>459</v>
      </c>
      <c r="T720" s="193" t="str">
        <f>_xlfn.IFNA(VLOOKUP(N720,Code2Loc,2,FALSE)
&amp; IF( OR( ISNA(O720), LEN(O720)=0), "",  "-" &amp; VLOOKUP(O720,Code2Loc,2,FALSE))
&amp; IF( OR( ISNA(P720), LEN(P720)=0), "",  "-" &amp; VLOOKUP(P720,Code2Loc,2,FALSE))
&amp; IF( OR( ISNA(Q720), LEN(Q720)=0), "",  "-" &amp; VLOOKUP(Q720,Code2Loc,2,FALSE))
&amp; IF( OR( ISNA(R720), LEN(R720)=0), "",  "-" &amp; VLOOKUP(R720,Code2Loc,2,FALSE))
&amp; IF( OR( ISNA(S720), LEN(S720)=0), "",  "-" &amp; VLOOKUP(S720,Code2Loc,2,FALSE)),"")</f>
        <v/>
      </c>
      <c r="U720" s="56">
        <v>0.2638888888888889</v>
      </c>
      <c r="V720" s="57"/>
      <c r="W720" s="57"/>
      <c r="X720" s="57"/>
      <c r="Y720" s="57"/>
      <c r="Z720" s="58" t="str">
        <f>IF(ISBLANK($U720), "", _xlfn.IFNA($U720 + _xlfn.IFNA( VLOOKUP($N720 &amp; IF(ISBLANK($O720),"", "-" &amp; $O720) &amp; IF(ISBLANK($P720),"", "-" &amp; $P720) &amp; IF(ISBLANK($Q720),"", "-" &amp; $Q720) &amp; IF(ISBLANK($R720),"", "-" &amp; $R720) &amp; IF(ISBLANK($S720),"", "-" &amp; $S720),TravelTime,8,FALSE), VLOOKUP($S720 &amp; IF(ISBLANK($R720),"", "-" &amp; $R720) &amp; IF(ISBLANK($Q720),"", "-" &amp; $Q720) &amp; IF(ISBLANK($P720),"", "-" &amp; $P720) &amp; IF(ISBLANK($O720),"", "-" &amp; $O720) &amp; IF(ISBLANK($N720),"", "-" &amp; $N720),TravelTime,8,FALSE)) / 1440, ""))</f>
        <v/>
      </c>
      <c r="AA720" s="59"/>
      <c r="AB720" s="52" t="str">
        <f t="shared" si="67"/>
        <v>GA04T 1131</v>
      </c>
      <c r="AC720" s="59"/>
      <c r="AD720" s="196"/>
      <c r="AE720" s="59"/>
      <c r="AF720" s="59"/>
      <c r="AG720" s="59"/>
      <c r="AH720" s="59"/>
      <c r="AI720" s="59"/>
      <c r="AJ720" s="59"/>
    </row>
    <row r="721" spans="1:36" ht="14.25" customHeight="1">
      <c r="A721" s="51"/>
      <c r="B721" s="51"/>
      <c r="C721" s="219"/>
      <c r="D721" s="53"/>
      <c r="E721" s="228"/>
      <c r="F721" s="228"/>
      <c r="G721" s="52"/>
      <c r="H721" s="52"/>
      <c r="I721" s="52"/>
      <c r="J721" s="52"/>
      <c r="K721" s="52"/>
      <c r="L721" s="60"/>
      <c r="M721" s="60"/>
      <c r="N721" s="55" t="s">
        <v>459</v>
      </c>
      <c r="O721" s="55" t="s">
        <v>727</v>
      </c>
      <c r="P721" s="55"/>
      <c r="Q721" s="55"/>
      <c r="R721" s="55"/>
      <c r="S721" s="55" t="s">
        <v>460</v>
      </c>
      <c r="T721" s="193" t="str">
        <f>_xlfn.IFNA(VLOOKUP(N721,Code2Loc,2,FALSE)
&amp; IF( OR( ISNA(O721), LEN(O721)=0), "",  "-" &amp; VLOOKUP(O721,Code2Loc,2,FALSE))
&amp; IF( OR( ISNA(P721), LEN(P721)=0), "",  "-" &amp; VLOOKUP(P721,Code2Loc,2,FALSE))
&amp; IF( OR( ISNA(Q721), LEN(Q721)=0), "",  "-" &amp; VLOOKUP(Q721,Code2Loc,2,FALSE))
&amp; IF( OR( ISNA(R721), LEN(R721)=0), "",  "-" &amp; VLOOKUP(R721,Code2Loc,2,FALSE))
&amp; IF( OR( ISNA(S721), LEN(S721)=0), "",  "-" &amp; VLOOKUP(S721,Code2Loc,2,FALSE)),"")</f>
        <v/>
      </c>
      <c r="U721" s="56">
        <v>0.34375</v>
      </c>
      <c r="V721" s="57"/>
      <c r="W721" s="57"/>
      <c r="X721" s="57"/>
      <c r="Y721" s="57"/>
      <c r="Z721" s="58" t="str">
        <f>IF(ISBLANK($U721), "", _xlfn.IFNA($U721 + _xlfn.IFNA( VLOOKUP($N721 &amp; IF(ISBLANK($O721),"", "-" &amp; $O721) &amp; IF(ISBLANK($P721),"", "-" &amp; $P721) &amp; IF(ISBLANK($Q721),"", "-" &amp; $Q721) &amp; IF(ISBLANK($R721),"", "-" &amp; $R721) &amp; IF(ISBLANK($S721),"", "-" &amp; $S721),TravelTime,8,FALSE), VLOOKUP($S721 &amp; IF(ISBLANK($R721),"", "-" &amp; $R721) &amp; IF(ISBLANK($Q721),"", "-" &amp; $Q721) &amp; IF(ISBLANK($P721),"", "-" &amp; $P721) &amp; IF(ISBLANK($O721),"", "-" &amp; $O721) &amp; IF(ISBLANK($N721),"", "-" &amp; $N721),TravelTime,8,FALSE)) / 1440, ""))</f>
        <v/>
      </c>
      <c r="AA721" s="59"/>
      <c r="AB721" s="52" t="str">
        <f t="shared" si="67"/>
        <v>GA04T 1131</v>
      </c>
      <c r="AC721" s="59"/>
      <c r="AD721" s="196"/>
      <c r="AE721" s="59"/>
      <c r="AF721" s="59"/>
      <c r="AG721" s="59"/>
      <c r="AH721" s="59"/>
      <c r="AI721" s="59"/>
      <c r="AJ721" s="59"/>
    </row>
    <row r="722" spans="1:36" ht="14.25" customHeight="1">
      <c r="A722" s="51"/>
      <c r="B722" s="51"/>
      <c r="C722" s="219"/>
      <c r="D722" s="53"/>
      <c r="E722" s="228"/>
      <c r="F722" s="228"/>
      <c r="G722" s="52"/>
      <c r="H722" s="52"/>
      <c r="I722" s="52"/>
      <c r="J722" s="52"/>
      <c r="K722" s="52"/>
      <c r="L722" s="60"/>
      <c r="M722" s="60"/>
      <c r="N722" s="55" t="s">
        <v>460</v>
      </c>
      <c r="O722" s="55"/>
      <c r="P722" s="55"/>
      <c r="Q722" s="55"/>
      <c r="R722" s="55"/>
      <c r="S722" s="55" t="s">
        <v>446</v>
      </c>
      <c r="T722" s="193" t="str">
        <f>_xlfn.IFNA(VLOOKUP(N722,Code2Loc,2,FALSE)
&amp; IF( OR( ISNA(O722), LEN(O722)=0), "",  "-" &amp; VLOOKUP(O722,Code2Loc,2,FALSE))
&amp; IF( OR( ISNA(P722), LEN(P722)=0), "",  "-" &amp; VLOOKUP(P722,Code2Loc,2,FALSE))
&amp; IF( OR( ISNA(Q722), LEN(Q722)=0), "",  "-" &amp; VLOOKUP(Q722,Code2Loc,2,FALSE))
&amp; IF( OR( ISNA(R722), LEN(R722)=0), "",  "-" &amp; VLOOKUP(R722,Code2Loc,2,FALSE))
&amp; IF( OR( ISNA(S722), LEN(S722)=0), "",  "-" &amp; VLOOKUP(S722,Code2Loc,2,FALSE)),"")</f>
        <v/>
      </c>
      <c r="U722" s="56">
        <v>0.46180555555555558</v>
      </c>
      <c r="V722" s="57"/>
      <c r="W722" s="57"/>
      <c r="X722" s="57"/>
      <c r="Y722" s="57"/>
      <c r="Z722" s="58" t="str">
        <f>IF(ISBLANK($U722), "", _xlfn.IFNA($U722 + _xlfn.IFNA( VLOOKUP($N722 &amp; IF(ISBLANK($O722),"", "-" &amp; $O722) &amp; IF(ISBLANK($P722),"", "-" &amp; $P722) &amp; IF(ISBLANK($Q722),"", "-" &amp; $Q722) &amp; IF(ISBLANK($R722),"", "-" &amp; $R722) &amp; IF(ISBLANK($S722),"", "-" &amp; $S722),TravelTime,8,FALSE), VLOOKUP($S722 &amp; IF(ISBLANK($R722),"", "-" &amp; $R722) &amp; IF(ISBLANK($Q722),"", "-" &amp; $Q722) &amp; IF(ISBLANK($P722),"", "-" &amp; $P722) &amp; IF(ISBLANK($O722),"", "-" &amp; $O722) &amp; IF(ISBLANK($N722),"", "-" &amp; $N722),TravelTime,8,FALSE)) / 1440, ""))</f>
        <v/>
      </c>
      <c r="AA722" s="59"/>
      <c r="AB722" s="52" t="str">
        <f t="shared" si="67"/>
        <v>GA04T 1131</v>
      </c>
      <c r="AC722" s="59"/>
      <c r="AD722" s="196"/>
      <c r="AE722" s="59"/>
      <c r="AF722" s="59"/>
      <c r="AG722" s="59"/>
      <c r="AH722" s="59"/>
      <c r="AI722" s="59"/>
      <c r="AJ722" s="59"/>
    </row>
    <row r="723" spans="1:36" ht="14.25" customHeight="1">
      <c r="A723" s="51"/>
      <c r="B723" s="51"/>
      <c r="C723" s="219"/>
      <c r="D723" s="53"/>
      <c r="E723" s="228"/>
      <c r="F723" s="228"/>
      <c r="G723" s="52"/>
      <c r="H723" s="52"/>
      <c r="I723" s="52"/>
      <c r="J723" s="52"/>
      <c r="K723" s="52"/>
      <c r="L723" s="60"/>
      <c r="M723" s="60"/>
      <c r="N723" s="55" t="s">
        <v>446</v>
      </c>
      <c r="O723" s="55"/>
      <c r="P723" s="55"/>
      <c r="Q723" s="55"/>
      <c r="R723" s="55"/>
      <c r="S723" s="55" t="s">
        <v>728</v>
      </c>
      <c r="T723" s="193" t="str">
        <f>_xlfn.IFNA(VLOOKUP(N723,Code2Loc,2,FALSE)
&amp; IF( OR( ISNA(O723), LEN(O723)=0), "",  "-" &amp; VLOOKUP(O723,Code2Loc,2,FALSE))
&amp; IF( OR( ISNA(P723), LEN(P723)=0), "",  "-" &amp; VLOOKUP(P723,Code2Loc,2,FALSE))
&amp; IF( OR( ISNA(Q723), LEN(Q723)=0), "",  "-" &amp; VLOOKUP(Q723,Code2Loc,2,FALSE))
&amp; IF( OR( ISNA(R723), LEN(R723)=0), "",  "-" &amp; VLOOKUP(R723,Code2Loc,2,FALSE))
&amp; IF( OR( ISNA(S723), LEN(S723)=0), "",  "-" &amp; VLOOKUP(S723,Code2Loc,2,FALSE)),"")</f>
        <v/>
      </c>
      <c r="U723" s="56">
        <v>0.61458333333333337</v>
      </c>
      <c r="V723" s="57"/>
      <c r="W723" s="57"/>
      <c r="X723" s="57"/>
      <c r="Y723" s="57"/>
      <c r="Z723" s="58" t="str">
        <f>IF(ISBLANK($U723), "", _xlfn.IFNA($U723 + _xlfn.IFNA( VLOOKUP($N723 &amp; IF(ISBLANK($O723),"", "-" &amp; $O723) &amp; IF(ISBLANK($P723),"", "-" &amp; $P723) &amp; IF(ISBLANK($Q723),"", "-" &amp; $Q723) &amp; IF(ISBLANK($R723),"", "-" &amp; $R723) &amp; IF(ISBLANK($S723),"", "-" &amp; $S723),TravelTime,8,FALSE), VLOOKUP($S723 &amp; IF(ISBLANK($R723),"", "-" &amp; $R723) &amp; IF(ISBLANK($Q723),"", "-" &amp; $Q723) &amp; IF(ISBLANK($P723),"", "-" &amp; $P723) &amp; IF(ISBLANK($O723),"", "-" &amp; $O723) &amp; IF(ISBLANK($N723),"", "-" &amp; $N723),TravelTime,8,FALSE)) / 1440, ""))</f>
        <v/>
      </c>
      <c r="AA723" s="59"/>
      <c r="AB723" s="52" t="str">
        <f t="shared" si="67"/>
        <v>GA04T 1131</v>
      </c>
      <c r="AC723" s="59"/>
      <c r="AD723" s="196"/>
      <c r="AE723" s="59"/>
      <c r="AF723" s="59"/>
      <c r="AG723" s="59"/>
      <c r="AH723" s="59"/>
      <c r="AI723" s="59"/>
      <c r="AJ723" s="59"/>
    </row>
    <row r="724" spans="1:36" ht="14.25" customHeight="1">
      <c r="A724" s="51"/>
      <c r="B724" s="51"/>
      <c r="C724" s="219"/>
      <c r="D724" s="53"/>
      <c r="E724" s="228"/>
      <c r="F724" s="228"/>
      <c r="G724" s="52"/>
      <c r="H724" s="52"/>
      <c r="I724" s="52"/>
      <c r="J724" s="52"/>
      <c r="K724" s="52"/>
      <c r="L724" s="60"/>
      <c r="M724" s="60"/>
      <c r="N724" s="55" t="s">
        <v>460</v>
      </c>
      <c r="O724" s="55"/>
      <c r="P724" s="55"/>
      <c r="Q724" s="55"/>
      <c r="R724" s="55"/>
      <c r="S724" s="55" t="s">
        <v>459</v>
      </c>
      <c r="T724" s="193" t="str">
        <f>_xlfn.IFNA(VLOOKUP(N724,Code2Loc,2,FALSE)
&amp; IF( OR( ISNA(O724), LEN(O724)=0), "",  "-" &amp; VLOOKUP(O724,Code2Loc,2,FALSE))
&amp; IF( OR( ISNA(P724), LEN(P724)=0), "",  "-" &amp; VLOOKUP(P724,Code2Loc,2,FALSE))
&amp; IF( OR( ISNA(Q724), LEN(Q724)=0), "",  "-" &amp; VLOOKUP(Q724,Code2Loc,2,FALSE))
&amp; IF( OR( ISNA(R724), LEN(R724)=0), "",  "-" &amp; VLOOKUP(R724,Code2Loc,2,FALSE))
&amp; IF( OR( ISNA(S724), LEN(S724)=0), "",  "-" &amp; VLOOKUP(S724,Code2Loc,2,FALSE)),"")</f>
        <v/>
      </c>
      <c r="U724" s="56">
        <v>0.71875</v>
      </c>
      <c r="V724" s="57"/>
      <c r="W724" s="57"/>
      <c r="X724" s="57"/>
      <c r="Y724" s="57"/>
      <c r="Z724" s="58" t="str">
        <f>IF(ISBLANK($U724), "", _xlfn.IFNA($U724 + _xlfn.IFNA( VLOOKUP($N724 &amp; IF(ISBLANK($O724),"", "-" &amp; $O724) &amp; IF(ISBLANK($P724),"", "-" &amp; $P724) &amp; IF(ISBLANK($Q724),"", "-" &amp; $Q724) &amp; IF(ISBLANK($R724),"", "-" &amp; $R724) &amp; IF(ISBLANK($S724),"", "-" &amp; $S724),TravelTime,8,FALSE), VLOOKUP($S724 &amp; IF(ISBLANK($R724),"", "-" &amp; $R724) &amp; IF(ISBLANK($Q724),"", "-" &amp; $Q724) &amp; IF(ISBLANK($P724),"", "-" &amp; $P724) &amp; IF(ISBLANK($O724),"", "-" &amp; $O724) &amp; IF(ISBLANK($N724),"", "-" &amp; $N724),TravelTime,8,FALSE)) / 1440, ""))</f>
        <v/>
      </c>
      <c r="AA724" s="59"/>
      <c r="AB724" s="52" t="str">
        <f t="shared" si="67"/>
        <v>GA04T 1131</v>
      </c>
      <c r="AC724" s="59"/>
      <c r="AD724" s="196"/>
      <c r="AE724" s="59"/>
      <c r="AF724" s="59"/>
      <c r="AG724" s="59"/>
      <c r="AH724" s="59"/>
      <c r="AI724" s="59"/>
      <c r="AJ724" s="59"/>
    </row>
    <row r="725" spans="1:36" ht="14.25" customHeight="1">
      <c r="A725" s="51"/>
      <c r="B725" s="51"/>
      <c r="C725" s="219"/>
      <c r="D725" s="53"/>
      <c r="E725" s="228"/>
      <c r="F725" s="228"/>
      <c r="G725" s="52"/>
      <c r="H725" s="52"/>
      <c r="I725" s="52"/>
      <c r="J725" s="52"/>
      <c r="K725" s="52"/>
      <c r="L725" s="60"/>
      <c r="M725" s="60"/>
      <c r="N725" s="55" t="s">
        <v>446</v>
      </c>
      <c r="O725" s="55"/>
      <c r="P725" s="55"/>
      <c r="Q725" s="55"/>
      <c r="R725" s="55"/>
      <c r="S725" s="55" t="s">
        <v>460</v>
      </c>
      <c r="T725" s="193" t="str">
        <f>_xlfn.IFNA(VLOOKUP(N725,Code2Loc,2,FALSE)
&amp; IF( OR( ISNA(O725), LEN(O725)=0), "",  "-" &amp; VLOOKUP(O725,Code2Loc,2,FALSE))
&amp; IF( OR( ISNA(P725), LEN(P725)=0), "",  "-" &amp; VLOOKUP(P725,Code2Loc,2,FALSE))
&amp; IF( OR( ISNA(Q725), LEN(Q725)=0), "",  "-" &amp; VLOOKUP(Q725,Code2Loc,2,FALSE))
&amp; IF( OR( ISNA(R725), LEN(R725)=0), "",  "-" &amp; VLOOKUP(R725,Code2Loc,2,FALSE))
&amp; IF( OR( ISNA(S725), LEN(S725)=0), "",  "-" &amp; VLOOKUP(S725,Code2Loc,2,FALSE)),"")</f>
        <v/>
      </c>
      <c r="U725" s="56">
        <v>0.60763888888888895</v>
      </c>
      <c r="V725" s="57"/>
      <c r="W725" s="57"/>
      <c r="X725" s="57"/>
      <c r="Y725" s="57"/>
      <c r="Z725" s="58" t="str">
        <f>IF(ISBLANK($U725), "", _xlfn.IFNA($U725 + _xlfn.IFNA( VLOOKUP($N725 &amp; IF(ISBLANK($O725),"", "-" &amp; $O725) &amp; IF(ISBLANK($P725),"", "-" &amp; $P725) &amp; IF(ISBLANK($Q725),"", "-" &amp; $Q725) &amp; IF(ISBLANK($R725),"", "-" &amp; $R725) &amp; IF(ISBLANK($S725),"", "-" &amp; $S725),TravelTime,8,FALSE), VLOOKUP($S725 &amp; IF(ISBLANK($R725),"", "-" &amp; $R725) &amp; IF(ISBLANK($Q725),"", "-" &amp; $Q725) &amp; IF(ISBLANK($P725),"", "-" &amp; $P725) &amp; IF(ISBLANK($O725),"", "-" &amp; $O725) &amp; IF(ISBLANK($N725),"", "-" &amp; $N725),TravelTime,8,FALSE)) / 1440, ""))</f>
        <v/>
      </c>
      <c r="AA725" s="59"/>
      <c r="AB725" s="52" t="str">
        <f t="shared" si="67"/>
        <v>GA04T 1131</v>
      </c>
      <c r="AC725" s="59"/>
      <c r="AD725" s="196"/>
      <c r="AE725" s="59"/>
      <c r="AF725" s="59"/>
      <c r="AG725" s="59"/>
      <c r="AH725" s="59"/>
      <c r="AI725" s="59"/>
      <c r="AJ725" s="59"/>
    </row>
    <row r="726" spans="1:36" ht="14.25" customHeight="1">
      <c r="A726" s="51"/>
      <c r="B726" s="51"/>
      <c r="C726" s="219"/>
      <c r="D726" s="53"/>
      <c r="E726" s="228"/>
      <c r="F726" s="228"/>
      <c r="G726" s="52"/>
      <c r="H726" s="52"/>
      <c r="I726" s="52"/>
      <c r="J726" s="52"/>
      <c r="K726" s="52"/>
      <c r="L726" s="60"/>
      <c r="M726" s="60"/>
      <c r="N726" s="55" t="s">
        <v>459</v>
      </c>
      <c r="O726" s="55" t="s">
        <v>729</v>
      </c>
      <c r="P726" s="55"/>
      <c r="Q726" s="55"/>
      <c r="R726" s="55"/>
      <c r="S726" s="55" t="s">
        <v>699</v>
      </c>
      <c r="T726" s="193" t="str">
        <f>_xlfn.IFNA(VLOOKUP(N726,Code2Loc,2,FALSE)
&amp; IF( OR( ISNA(O726), LEN(O726)=0), "",  "-" &amp; VLOOKUP(O726,Code2Loc,2,FALSE))
&amp; IF( OR( ISNA(P726), LEN(P726)=0), "",  "-" &amp; VLOOKUP(P726,Code2Loc,2,FALSE))
&amp; IF( OR( ISNA(Q726), LEN(Q726)=0), "",  "-" &amp; VLOOKUP(Q726,Code2Loc,2,FALSE))
&amp; IF( OR( ISNA(R726), LEN(R726)=0), "",  "-" &amp; VLOOKUP(R726,Code2Loc,2,FALSE))
&amp; IF( OR( ISNA(S726), LEN(S726)=0), "",  "-" &amp; VLOOKUP(S726,Code2Loc,2,FALSE)),"")</f>
        <v/>
      </c>
      <c r="U726" s="56">
        <v>0.80208333333333337</v>
      </c>
      <c r="V726" s="57"/>
      <c r="W726" s="57"/>
      <c r="X726" s="57"/>
      <c r="Y726" s="57"/>
      <c r="Z726" s="58" t="str">
        <f>IF(ISBLANK($U726), "", _xlfn.IFNA($U726 + _xlfn.IFNA( VLOOKUP($N726 &amp; IF(ISBLANK($O726),"", "-" &amp; $O726) &amp; IF(ISBLANK($P726),"", "-" &amp; $P726) &amp; IF(ISBLANK($Q726),"", "-" &amp; $Q726) &amp; IF(ISBLANK($R726),"", "-" &amp; $R726) &amp; IF(ISBLANK($S726),"", "-" &amp; $S726),TravelTime,8,FALSE), VLOOKUP($S726 &amp; IF(ISBLANK($R726),"", "-" &amp; $R726) &amp; IF(ISBLANK($Q726),"", "-" &amp; $Q726) &amp; IF(ISBLANK($P726),"", "-" &amp; $P726) &amp; IF(ISBLANK($O726),"", "-" &amp; $O726) &amp; IF(ISBLANK($N726),"", "-" &amp; $N726),TravelTime,8,FALSE)) / 1440, ""))</f>
        <v/>
      </c>
      <c r="AA726" s="59"/>
      <c r="AB726" s="52" t="str">
        <f t="shared" si="67"/>
        <v>GA04T 1131</v>
      </c>
      <c r="AC726" s="59"/>
      <c r="AD726" s="196"/>
      <c r="AE726" s="59"/>
      <c r="AF726" s="59"/>
      <c r="AG726" s="59"/>
      <c r="AH726" s="59"/>
      <c r="AI726" s="59"/>
      <c r="AJ726" s="59"/>
    </row>
    <row r="727" spans="1:36" ht="14.25" customHeight="1">
      <c r="A727" s="51"/>
      <c r="B727" s="51"/>
      <c r="C727" s="219"/>
      <c r="D727" s="53"/>
      <c r="E727" s="228"/>
      <c r="F727" s="228"/>
      <c r="G727" s="52"/>
      <c r="H727" s="52"/>
      <c r="I727" s="52"/>
      <c r="J727" s="52"/>
      <c r="K727" s="52"/>
      <c r="L727" s="60"/>
      <c r="M727" s="60"/>
      <c r="N727" s="55"/>
      <c r="O727" s="55"/>
      <c r="P727" s="55"/>
      <c r="Q727" s="55"/>
      <c r="R727" s="55"/>
      <c r="S727" s="55"/>
      <c r="T727" s="193" t="str">
        <f>_xlfn.IFNA(VLOOKUP(N727,Code2Loc,2,FALSE)
&amp; IF( OR( ISNA(O727), LEN(O727)=0), "",  "-" &amp; VLOOKUP(O727,Code2Loc,2,FALSE))
&amp; IF( OR( ISNA(P727), LEN(P727)=0), "",  "-" &amp; VLOOKUP(P727,Code2Loc,2,FALSE))
&amp; IF( OR( ISNA(Q727), LEN(Q727)=0), "",  "-" &amp; VLOOKUP(Q727,Code2Loc,2,FALSE))
&amp; IF( OR( ISNA(R727), LEN(R727)=0), "",  "-" &amp; VLOOKUP(R727,Code2Loc,2,FALSE))
&amp; IF( OR( ISNA(S727), LEN(S727)=0), "",  "-" &amp; VLOOKUP(S727,Code2Loc,2,FALSE)),"")</f>
        <v/>
      </c>
      <c r="U727" s="56"/>
      <c r="V727" s="57"/>
      <c r="W727" s="57"/>
      <c r="X727" s="57"/>
      <c r="Y727" s="57"/>
      <c r="Z727" s="58" t="str">
        <f>IF(ISBLANK($U727), "", _xlfn.IFNA($U727 + _xlfn.IFNA( VLOOKUP($N727 &amp; IF(ISBLANK($O727),"", "-" &amp; $O727) &amp; IF(ISBLANK($P727),"", "-" &amp; $P727) &amp; IF(ISBLANK($Q727),"", "-" &amp; $Q727) &amp; IF(ISBLANK($R727),"", "-" &amp; $R727) &amp; IF(ISBLANK($S727),"", "-" &amp; $S727),TravelTime,8,FALSE), VLOOKUP($S727 &amp; IF(ISBLANK($R727),"", "-" &amp; $R727) &amp; IF(ISBLANK($Q727),"", "-" &amp; $Q727) &amp; IF(ISBLANK($P727),"", "-" &amp; $P727) &amp; IF(ISBLANK($O727),"", "-" &amp; $O727) &amp; IF(ISBLANK($N727),"", "-" &amp; $N727),TravelTime,8,FALSE)) / 1440, ""))</f>
        <v/>
      </c>
      <c r="AA727" s="59"/>
      <c r="AB727" s="52" t="str">
        <f t="shared" si="67"/>
        <v>GA04T 1131</v>
      </c>
      <c r="AC727" s="59"/>
      <c r="AD727" s="196"/>
      <c r="AE727" s="59"/>
      <c r="AF727" s="59"/>
      <c r="AG727" s="59"/>
      <c r="AH727" s="59"/>
      <c r="AI727" s="59"/>
      <c r="AJ727" s="59"/>
    </row>
    <row r="728" spans="1:36" ht="14.25" customHeight="1">
      <c r="A728" s="51"/>
      <c r="B728" s="51" t="s">
        <v>230</v>
      </c>
      <c r="C728" s="219"/>
      <c r="D728" s="53"/>
      <c r="E728" s="228"/>
      <c r="F728" s="228"/>
      <c r="G728" s="52"/>
      <c r="H728" s="52"/>
      <c r="I728" s="52"/>
      <c r="J728" s="52" t="str">
        <f>IF(ISBLANK(B728),"",VLOOKUP(B728,Permits!$F$2:$O$127,10,FALSE))</f>
        <v>GA04T 3543</v>
      </c>
      <c r="K728" s="52"/>
      <c r="L728" s="60"/>
      <c r="M728" s="60"/>
      <c r="N728" s="55" t="s">
        <v>730</v>
      </c>
      <c r="O728" s="55"/>
      <c r="P728" s="55"/>
      <c r="Q728" s="55"/>
      <c r="R728" s="55"/>
      <c r="S728" s="55" t="s">
        <v>513</v>
      </c>
      <c r="T728" s="193" t="str">
        <f>_xlfn.IFNA(VLOOKUP(N728,Code2Loc,2,FALSE)
&amp; IF( OR( ISNA(O728), LEN(O728)=0), "",  "-" &amp; VLOOKUP(O728,Code2Loc,2,FALSE))
&amp; IF( OR( ISNA(P728), LEN(P728)=0), "",  "-" &amp; VLOOKUP(P728,Code2Loc,2,FALSE))
&amp; IF( OR( ISNA(Q728), LEN(Q728)=0), "",  "-" &amp; VLOOKUP(Q728,Code2Loc,2,FALSE))
&amp; IF( OR( ISNA(R728), LEN(R728)=0), "",  "-" &amp; VLOOKUP(R728,Code2Loc,2,FALSE))
&amp; IF( OR( ISNA(S728), LEN(S728)=0), "",  "-" &amp; VLOOKUP(S728,Code2Loc,2,FALSE)),"")</f>
        <v/>
      </c>
      <c r="U728" s="56">
        <v>0.34375</v>
      </c>
      <c r="V728" s="57"/>
      <c r="W728" s="57"/>
      <c r="X728" s="57"/>
      <c r="Y728" s="57"/>
      <c r="Z728" s="58" t="str">
        <f>IF(ISBLANK($U728), "", _xlfn.IFNA($U728 + _xlfn.IFNA( VLOOKUP($N728 &amp; IF(ISBLANK($O728),"", "-" &amp; $O728) &amp; IF(ISBLANK($P728),"", "-" &amp; $P728) &amp; IF(ISBLANK($Q728),"", "-" &amp; $Q728) &amp; IF(ISBLANK($R728),"", "-" &amp; $R728) &amp; IF(ISBLANK($S728),"", "-" &amp; $S728),TravelTime,8,FALSE), VLOOKUP($S728 &amp; IF(ISBLANK($R728),"", "-" &amp; $R728) &amp; IF(ISBLANK($Q728),"", "-" &amp; $Q728) &amp; IF(ISBLANK($P728),"", "-" &amp; $P728) &amp; IF(ISBLANK($O728),"", "-" &amp; $O728) &amp; IF(ISBLANK($N728),"", "-" &amp; $N728),TravelTime,8,FALSE)) / 1440, ""))</f>
        <v/>
      </c>
      <c r="AA728" s="59"/>
      <c r="AB728" s="52" t="str">
        <f t="shared" si="67"/>
        <v>GA04T 3543</v>
      </c>
      <c r="AC728" s="59"/>
      <c r="AD728" s="196"/>
      <c r="AE728" s="59"/>
      <c r="AF728" s="59"/>
      <c r="AG728" s="59"/>
      <c r="AH728" s="59"/>
      <c r="AI728" s="59"/>
      <c r="AJ728" s="59"/>
    </row>
    <row r="729" spans="1:36" ht="14.25" customHeight="1">
      <c r="A729" s="51"/>
      <c r="B729" s="51"/>
      <c r="C729" s="219"/>
      <c r="D729" s="53"/>
      <c r="E729" s="228"/>
      <c r="F729" s="228"/>
      <c r="G729" s="52"/>
      <c r="H729" s="52"/>
      <c r="I729" s="52"/>
      <c r="J729" s="52"/>
      <c r="K729" s="52"/>
      <c r="L729" s="60"/>
      <c r="M729" s="60"/>
      <c r="N729" s="55" t="s">
        <v>513</v>
      </c>
      <c r="O729" s="55"/>
      <c r="P729" s="55"/>
      <c r="Q729" s="55"/>
      <c r="R729" s="55"/>
      <c r="S729" s="55" t="s">
        <v>730</v>
      </c>
      <c r="T729" s="193" t="str">
        <f>_xlfn.IFNA(VLOOKUP(N729,Code2Loc,2,FALSE)
&amp; IF( OR( ISNA(O729), LEN(O729)=0), "",  "-" &amp; VLOOKUP(O729,Code2Loc,2,FALSE))
&amp; IF( OR( ISNA(P729), LEN(P729)=0), "",  "-" &amp; VLOOKUP(P729,Code2Loc,2,FALSE))
&amp; IF( OR( ISNA(Q729), LEN(Q729)=0), "",  "-" &amp; VLOOKUP(Q729,Code2Loc,2,FALSE))
&amp; IF( OR( ISNA(R729), LEN(R729)=0), "",  "-" &amp; VLOOKUP(R729,Code2Loc,2,FALSE))
&amp; IF( OR( ISNA(S729), LEN(S729)=0), "",  "-" &amp; VLOOKUP(S729,Code2Loc,2,FALSE)),"")</f>
        <v/>
      </c>
      <c r="U729" s="56">
        <v>0.43402777777777773</v>
      </c>
      <c r="V729" s="57"/>
      <c r="W729" s="57"/>
      <c r="X729" s="57"/>
      <c r="Y729" s="57"/>
      <c r="Z729" s="58" t="str">
        <f>IF(ISBLANK($U729), "", _xlfn.IFNA($U729 + _xlfn.IFNA( VLOOKUP($N729 &amp; IF(ISBLANK($O729),"", "-" &amp; $O729) &amp; IF(ISBLANK($P729),"", "-" &amp; $P729) &amp; IF(ISBLANK($Q729),"", "-" &amp; $Q729) &amp; IF(ISBLANK($R729),"", "-" &amp; $R729) &amp; IF(ISBLANK($S729),"", "-" &amp; $S729),TravelTime,8,FALSE), VLOOKUP($S729 &amp; IF(ISBLANK($R729),"", "-" &amp; $R729) &amp; IF(ISBLANK($Q729),"", "-" &amp; $Q729) &amp; IF(ISBLANK($P729),"", "-" &amp; $P729) &amp; IF(ISBLANK($O729),"", "-" &amp; $O729) &amp; IF(ISBLANK($N729),"", "-" &amp; $N729),TravelTime,8,FALSE)) / 1440, ""))</f>
        <v/>
      </c>
      <c r="AA729" s="59"/>
      <c r="AB729" s="52"/>
      <c r="AC729" s="59"/>
      <c r="AD729" s="196"/>
      <c r="AE729" s="59"/>
      <c r="AF729" s="59"/>
      <c r="AG729" s="59"/>
      <c r="AH729" s="59"/>
      <c r="AI729" s="59"/>
      <c r="AJ729" s="59"/>
    </row>
    <row r="730" spans="1:36" ht="14.25" customHeight="1">
      <c r="A730" s="51"/>
      <c r="B730" s="51"/>
      <c r="C730" s="219"/>
      <c r="D730" s="53"/>
      <c r="E730" s="228"/>
      <c r="F730" s="228"/>
      <c r="G730" s="52"/>
      <c r="H730" s="52"/>
      <c r="I730" s="52"/>
      <c r="J730" s="52"/>
      <c r="K730" s="52"/>
      <c r="L730" s="60"/>
      <c r="M730" s="60"/>
      <c r="N730" s="55" t="s">
        <v>730</v>
      </c>
      <c r="O730" s="55"/>
      <c r="P730" s="55"/>
      <c r="Q730" s="55"/>
      <c r="R730" s="55"/>
      <c r="S730" s="55" t="s">
        <v>513</v>
      </c>
      <c r="T730" s="193" t="str">
        <f>_xlfn.IFNA(VLOOKUP(N730,Code2Loc,2,FALSE)
&amp; IF( OR( ISNA(O730), LEN(O730)=0), "",  "-" &amp; VLOOKUP(O730,Code2Loc,2,FALSE))
&amp; IF( OR( ISNA(P730), LEN(P730)=0), "",  "-" &amp; VLOOKUP(P730,Code2Loc,2,FALSE))
&amp; IF( OR( ISNA(Q730), LEN(Q730)=0), "",  "-" &amp; VLOOKUP(Q730,Code2Loc,2,FALSE))
&amp; IF( OR( ISNA(R730), LEN(R730)=0), "",  "-" &amp; VLOOKUP(R730,Code2Loc,2,FALSE))
&amp; IF( OR( ISNA(S730), LEN(S730)=0), "",  "-" &amp; VLOOKUP(S730,Code2Loc,2,FALSE)),"")</f>
        <v/>
      </c>
      <c r="U730" s="56">
        <v>0.47916666666666669</v>
      </c>
      <c r="V730" s="57"/>
      <c r="W730" s="57"/>
      <c r="X730" s="57"/>
      <c r="Y730" s="57"/>
      <c r="Z730" s="58" t="str">
        <f>IF(ISBLANK($U730), "", _xlfn.IFNA($U730 + _xlfn.IFNA( VLOOKUP($N730 &amp; IF(ISBLANK($O730),"", "-" &amp; $O730) &amp; IF(ISBLANK($P730),"", "-" &amp; $P730) &amp; IF(ISBLANK($Q730),"", "-" &amp; $Q730) &amp; IF(ISBLANK($R730),"", "-" &amp; $R730) &amp; IF(ISBLANK($S730),"", "-" &amp; $S730),TravelTime,8,FALSE), VLOOKUP($S730 &amp; IF(ISBLANK($R730),"", "-" &amp; $R730) &amp; IF(ISBLANK($Q730),"", "-" &amp; $Q730) &amp; IF(ISBLANK($P730),"", "-" &amp; $P730) &amp; IF(ISBLANK($O730),"", "-" &amp; $O730) &amp; IF(ISBLANK($N730),"", "-" &amp; $N730),TravelTime,8,FALSE)) / 1440, ""))</f>
        <v/>
      </c>
      <c r="AA730" s="59"/>
      <c r="AB730" s="52"/>
      <c r="AC730" s="59"/>
      <c r="AD730" s="196"/>
      <c r="AE730" s="59"/>
      <c r="AF730" s="59"/>
      <c r="AG730" s="59"/>
      <c r="AH730" s="59"/>
      <c r="AI730" s="59"/>
      <c r="AJ730" s="59"/>
    </row>
    <row r="731" spans="1:36" ht="14.25" customHeight="1">
      <c r="A731" s="51"/>
      <c r="B731" s="51"/>
      <c r="C731" s="219"/>
      <c r="D731" s="53"/>
      <c r="E731" s="228"/>
      <c r="F731" s="228"/>
      <c r="G731" s="52"/>
      <c r="H731" s="52"/>
      <c r="I731" s="52"/>
      <c r="J731" s="52"/>
      <c r="K731" s="52"/>
      <c r="L731" s="60"/>
      <c r="M731" s="60"/>
      <c r="N731" s="55" t="s">
        <v>513</v>
      </c>
      <c r="O731" s="55"/>
      <c r="P731" s="55"/>
      <c r="Q731" s="55"/>
      <c r="R731" s="55"/>
      <c r="S731" s="55" t="s">
        <v>730</v>
      </c>
      <c r="T731" s="193" t="str">
        <f>_xlfn.IFNA(VLOOKUP(N731,Code2Loc,2,FALSE)
&amp; IF( OR( ISNA(O731), LEN(O731)=0), "",  "-" &amp; VLOOKUP(O731,Code2Loc,2,FALSE))
&amp; IF( OR( ISNA(P731), LEN(P731)=0), "",  "-" &amp; VLOOKUP(P731,Code2Loc,2,FALSE))
&amp; IF( OR( ISNA(Q731), LEN(Q731)=0), "",  "-" &amp; VLOOKUP(Q731,Code2Loc,2,FALSE))
&amp; IF( OR( ISNA(R731), LEN(R731)=0), "",  "-" &amp; VLOOKUP(R731,Code2Loc,2,FALSE))
&amp; IF( OR( ISNA(S731), LEN(S731)=0), "",  "-" &amp; VLOOKUP(S731,Code2Loc,2,FALSE)),"")</f>
        <v/>
      </c>
      <c r="U731" s="56">
        <v>0.54513888888888895</v>
      </c>
      <c r="V731" s="57"/>
      <c r="W731" s="57"/>
      <c r="X731" s="57"/>
      <c r="Y731" s="57"/>
      <c r="Z731" s="58" t="str">
        <f>IF(ISBLANK($U731), "", _xlfn.IFNA($U731 + _xlfn.IFNA( VLOOKUP($N731 &amp; IF(ISBLANK($O731),"", "-" &amp; $O731) &amp; IF(ISBLANK($P731),"", "-" &amp; $P731) &amp; IF(ISBLANK($Q731),"", "-" &amp; $Q731) &amp; IF(ISBLANK($R731),"", "-" &amp; $R731) &amp; IF(ISBLANK($S731),"", "-" &amp; $S731),TravelTime,8,FALSE), VLOOKUP($S731 &amp; IF(ISBLANK($R731),"", "-" &amp; $R731) &amp; IF(ISBLANK($Q731),"", "-" &amp; $Q731) &amp; IF(ISBLANK($P731),"", "-" &amp; $P731) &amp; IF(ISBLANK($O731),"", "-" &amp; $O731) &amp; IF(ISBLANK($N731),"", "-" &amp; $N731),TravelTime,8,FALSE)) / 1440, ""))</f>
        <v/>
      </c>
      <c r="AA731" s="59"/>
      <c r="AB731" s="52"/>
      <c r="AC731" s="59"/>
      <c r="AD731" s="196"/>
      <c r="AE731" s="59"/>
      <c r="AF731" s="59"/>
      <c r="AG731" s="59"/>
      <c r="AH731" s="59"/>
      <c r="AI731" s="59"/>
      <c r="AJ731" s="59"/>
    </row>
    <row r="732" spans="1:36" ht="14.25" customHeight="1">
      <c r="A732" s="51"/>
      <c r="B732" s="51"/>
      <c r="C732" s="219"/>
      <c r="D732" s="53"/>
      <c r="E732" s="228"/>
      <c r="F732" s="228"/>
      <c r="G732" s="52"/>
      <c r="H732" s="52"/>
      <c r="I732" s="52"/>
      <c r="J732" s="52"/>
      <c r="K732" s="52"/>
      <c r="L732" s="60"/>
      <c r="M732" s="60"/>
      <c r="N732" s="55" t="s">
        <v>730</v>
      </c>
      <c r="O732" s="55"/>
      <c r="P732" s="55"/>
      <c r="Q732" s="55"/>
      <c r="R732" s="55"/>
      <c r="S732" s="55" t="s">
        <v>513</v>
      </c>
      <c r="T732" s="193" t="str">
        <f>_xlfn.IFNA(VLOOKUP(N732,Code2Loc,2,FALSE)
&amp; IF( OR( ISNA(O732), LEN(O732)=0), "",  "-" &amp; VLOOKUP(O732,Code2Loc,2,FALSE))
&amp; IF( OR( ISNA(P732), LEN(P732)=0), "",  "-" &amp; VLOOKUP(P732,Code2Loc,2,FALSE))
&amp; IF( OR( ISNA(Q732), LEN(Q732)=0), "",  "-" &amp; VLOOKUP(Q732,Code2Loc,2,FALSE))
&amp; IF( OR( ISNA(R732), LEN(R732)=0), "",  "-" &amp; VLOOKUP(R732,Code2Loc,2,FALSE))
&amp; IF( OR( ISNA(S732), LEN(S732)=0), "",  "-" &amp; VLOOKUP(S732,Code2Loc,2,FALSE)),"")</f>
        <v/>
      </c>
      <c r="U732" s="56">
        <v>0.64930555555555558</v>
      </c>
      <c r="V732" s="57"/>
      <c r="W732" s="57"/>
      <c r="X732" s="57"/>
      <c r="Y732" s="57"/>
      <c r="Z732" s="58" t="str">
        <f>IF(ISBLANK($U732), "", _xlfn.IFNA($U732 + _xlfn.IFNA( VLOOKUP($N732 &amp; IF(ISBLANK($O732),"", "-" &amp; $O732) &amp; IF(ISBLANK($P732),"", "-" &amp; $P732) &amp; IF(ISBLANK($Q732),"", "-" &amp; $Q732) &amp; IF(ISBLANK($R732),"", "-" &amp; $R732) &amp; IF(ISBLANK($S732),"", "-" &amp; $S732),TravelTime,8,FALSE), VLOOKUP($S732 &amp; IF(ISBLANK($R732),"", "-" &amp; $R732) &amp; IF(ISBLANK($Q732),"", "-" &amp; $Q732) &amp; IF(ISBLANK($P732),"", "-" &amp; $P732) &amp; IF(ISBLANK($O732),"", "-" &amp; $O732) &amp; IF(ISBLANK($N732),"", "-" &amp; $N732),TravelTime,8,FALSE)) / 1440, ""))</f>
        <v/>
      </c>
      <c r="AA732" s="59"/>
      <c r="AB732" s="52"/>
      <c r="AC732" s="59"/>
      <c r="AD732" s="196"/>
      <c r="AE732" s="59"/>
      <c r="AF732" s="59"/>
      <c r="AG732" s="59"/>
      <c r="AH732" s="59"/>
      <c r="AI732" s="59"/>
      <c r="AJ732" s="59"/>
    </row>
    <row r="733" spans="1:36" ht="14.25" customHeight="1">
      <c r="A733" s="51"/>
      <c r="B733" s="51"/>
      <c r="C733" s="219"/>
      <c r="D733" s="53"/>
      <c r="E733" s="228"/>
      <c r="F733" s="228"/>
      <c r="G733" s="52"/>
      <c r="H733" s="52"/>
      <c r="I733" s="52"/>
      <c r="J733" s="52"/>
      <c r="K733" s="52"/>
      <c r="L733" s="60"/>
      <c r="M733" s="60"/>
      <c r="N733" s="55" t="s">
        <v>513</v>
      </c>
      <c r="O733" s="55"/>
      <c r="P733" s="55"/>
      <c r="Q733" s="55"/>
      <c r="R733" s="55"/>
      <c r="S733" s="55" t="s">
        <v>730</v>
      </c>
      <c r="T733" s="193" t="str">
        <f>_xlfn.IFNA(VLOOKUP(N733,Code2Loc,2,FALSE)
&amp; IF( OR( ISNA(O733), LEN(O733)=0), "",  "-" &amp; VLOOKUP(O733,Code2Loc,2,FALSE))
&amp; IF( OR( ISNA(P733), LEN(P733)=0), "",  "-" &amp; VLOOKUP(P733,Code2Loc,2,FALSE))
&amp; IF( OR( ISNA(Q733), LEN(Q733)=0), "",  "-" &amp; VLOOKUP(Q733,Code2Loc,2,FALSE))
&amp; IF( OR( ISNA(R733), LEN(R733)=0), "",  "-" &amp; VLOOKUP(R733,Code2Loc,2,FALSE))
&amp; IF( OR( ISNA(S733), LEN(S733)=0), "",  "-" &amp; VLOOKUP(S733,Code2Loc,2,FALSE)),"")</f>
        <v/>
      </c>
      <c r="U733" s="56">
        <v>0.71527777777777779</v>
      </c>
      <c r="V733" s="57"/>
      <c r="W733" s="57"/>
      <c r="X733" s="57"/>
      <c r="Y733" s="57"/>
      <c r="Z733" s="58" t="str">
        <f>IF(ISBLANK($U733), "", _xlfn.IFNA($U733 + _xlfn.IFNA( VLOOKUP($N733 &amp; IF(ISBLANK($O733),"", "-" &amp; $O733) &amp; IF(ISBLANK($P733),"", "-" &amp; $P733) &amp; IF(ISBLANK($Q733),"", "-" &amp; $Q733) &amp; IF(ISBLANK($R733),"", "-" &amp; $R733) &amp; IF(ISBLANK($S733),"", "-" &amp; $S733),TravelTime,8,FALSE), VLOOKUP($S733 &amp; IF(ISBLANK($R733),"", "-" &amp; $R733) &amp; IF(ISBLANK($Q733),"", "-" &amp; $Q733) &amp; IF(ISBLANK($P733),"", "-" &amp; $P733) &amp; IF(ISBLANK($O733),"", "-" &amp; $O733) &amp; IF(ISBLANK($N733),"", "-" &amp; $N733),TravelTime,8,FALSE)) / 1440, ""))</f>
        <v/>
      </c>
      <c r="AA733" s="59"/>
      <c r="AB733" s="52"/>
      <c r="AC733" s="59"/>
      <c r="AD733" s="196"/>
      <c r="AE733" s="59"/>
      <c r="AF733" s="59"/>
      <c r="AG733" s="59"/>
      <c r="AH733" s="59"/>
      <c r="AI733" s="59"/>
      <c r="AJ733" s="59"/>
    </row>
    <row r="734" spans="1:36" ht="14.25" customHeight="1">
      <c r="A734" s="51"/>
      <c r="B734" s="51"/>
      <c r="C734" s="219"/>
      <c r="D734" s="53"/>
      <c r="E734" s="228"/>
      <c r="F734" s="228"/>
      <c r="G734" s="52"/>
      <c r="H734" s="52"/>
      <c r="I734" s="52"/>
      <c r="J734" s="52"/>
      <c r="K734" s="52"/>
      <c r="L734" s="60"/>
      <c r="M734" s="60"/>
      <c r="N734" s="55"/>
      <c r="O734" s="55"/>
      <c r="P734" s="55"/>
      <c r="Q734" s="55"/>
      <c r="R734" s="55"/>
      <c r="S734" s="55"/>
      <c r="T734" s="193" t="str">
        <f>_xlfn.IFNA(VLOOKUP(N734,Code2Loc,2,FALSE)
&amp; IF( OR( ISNA(O734), LEN(O734)=0), "",  "-" &amp; VLOOKUP(O734,Code2Loc,2,FALSE))
&amp; IF( OR( ISNA(P734), LEN(P734)=0), "",  "-" &amp; VLOOKUP(P734,Code2Loc,2,FALSE))
&amp; IF( OR( ISNA(Q734), LEN(Q734)=0), "",  "-" &amp; VLOOKUP(Q734,Code2Loc,2,FALSE))
&amp; IF( OR( ISNA(R734), LEN(R734)=0), "",  "-" &amp; VLOOKUP(R734,Code2Loc,2,FALSE))
&amp; IF( OR( ISNA(S734), LEN(S734)=0), "",  "-" &amp; VLOOKUP(S734,Code2Loc,2,FALSE)),"")</f>
        <v/>
      </c>
      <c r="U734" s="56"/>
      <c r="V734" s="57"/>
      <c r="W734" s="57"/>
      <c r="X734" s="57"/>
      <c r="Y734" s="57"/>
      <c r="Z734" s="58" t="str">
        <f>IF(ISBLANK($U734), "", _xlfn.IFNA($U734 + _xlfn.IFNA( VLOOKUP($N734 &amp; IF(ISBLANK($O734),"", "-" &amp; $O734) &amp; IF(ISBLANK($P734),"", "-" &amp; $P734) &amp; IF(ISBLANK($Q734),"", "-" &amp; $Q734) &amp; IF(ISBLANK($R734),"", "-" &amp; $R734) &amp; IF(ISBLANK($S734),"", "-" &amp; $S734),TravelTime,8,FALSE), VLOOKUP($S734 &amp; IF(ISBLANK($R734),"", "-" &amp; $R734) &amp; IF(ISBLANK($Q734),"", "-" &amp; $Q734) &amp; IF(ISBLANK($P734),"", "-" &amp; $P734) &amp; IF(ISBLANK($O734),"", "-" &amp; $O734) &amp; IF(ISBLANK($N734),"", "-" &amp; $N734),TravelTime,8,FALSE)) / 1440, ""))</f>
        <v/>
      </c>
      <c r="AA734" s="59"/>
      <c r="AB734" s="52"/>
      <c r="AC734" s="59"/>
      <c r="AD734" s="196"/>
      <c r="AE734" s="59"/>
      <c r="AF734" s="59"/>
      <c r="AG734" s="59"/>
      <c r="AH734" s="59"/>
      <c r="AI734" s="59"/>
      <c r="AJ734" s="59"/>
    </row>
    <row r="735" spans="1:36" ht="14.25" customHeight="1">
      <c r="A735" s="51"/>
      <c r="B735" s="51"/>
      <c r="C735" s="219"/>
      <c r="D735" s="53"/>
      <c r="E735" s="228"/>
      <c r="F735" s="228"/>
      <c r="G735" s="52"/>
      <c r="H735" s="52"/>
      <c r="I735" s="52"/>
      <c r="J735" s="52"/>
      <c r="K735" s="52"/>
      <c r="L735" s="60"/>
      <c r="M735" s="60"/>
      <c r="N735" s="55"/>
      <c r="O735" s="55"/>
      <c r="P735" s="55"/>
      <c r="Q735" s="55"/>
      <c r="R735" s="55"/>
      <c r="S735" s="55"/>
      <c r="T735" s="193" t="str">
        <f>_xlfn.IFNA(VLOOKUP(N735,Code2Loc,2,FALSE)
&amp; IF( OR( ISNA(O735), LEN(O735)=0), "",  "-" &amp; VLOOKUP(O735,Code2Loc,2,FALSE))
&amp; IF( OR( ISNA(P735), LEN(P735)=0), "",  "-" &amp; VLOOKUP(P735,Code2Loc,2,FALSE))
&amp; IF( OR( ISNA(Q735), LEN(Q735)=0), "",  "-" &amp; VLOOKUP(Q735,Code2Loc,2,FALSE))
&amp; IF( OR( ISNA(R735), LEN(R735)=0), "",  "-" &amp; VLOOKUP(R735,Code2Loc,2,FALSE))
&amp; IF( OR( ISNA(S735), LEN(S735)=0), "",  "-" &amp; VLOOKUP(S735,Code2Loc,2,FALSE)),"")</f>
        <v/>
      </c>
      <c r="U735" s="56"/>
      <c r="V735" s="57"/>
      <c r="W735" s="57"/>
      <c r="X735" s="57"/>
      <c r="Y735" s="57"/>
      <c r="Z735" s="58" t="str">
        <f>IF(ISBLANK($U735), "", _xlfn.IFNA($U735 + _xlfn.IFNA( VLOOKUP($N735 &amp; IF(ISBLANK($O735),"", "-" &amp; $O735) &amp; IF(ISBLANK($P735),"", "-" &amp; $P735) &amp; IF(ISBLANK($Q735),"", "-" &amp; $Q735) &amp; IF(ISBLANK($R735),"", "-" &amp; $R735) &amp; IF(ISBLANK($S735),"", "-" &amp; $S735),TravelTime,8,FALSE), VLOOKUP($S735 &amp; IF(ISBLANK($R735),"", "-" &amp; $R735) &amp; IF(ISBLANK($Q735),"", "-" &amp; $Q735) &amp; IF(ISBLANK($P735),"", "-" &amp; $P735) &amp; IF(ISBLANK($O735),"", "-" &amp; $O735) &amp; IF(ISBLANK($N735),"", "-" &amp; $N735),TravelTime,8,FALSE)) / 1440, ""))</f>
        <v/>
      </c>
      <c r="AA735" s="59"/>
      <c r="AB735" s="52"/>
      <c r="AC735" s="59"/>
      <c r="AD735" s="196"/>
      <c r="AE735" s="59"/>
      <c r="AF735" s="59"/>
      <c r="AG735" s="59"/>
      <c r="AH735" s="59"/>
      <c r="AI735" s="59"/>
      <c r="AJ735" s="59"/>
    </row>
    <row r="736" spans="1:36" ht="14.25" customHeight="1">
      <c r="A736" s="51"/>
      <c r="B736" s="51"/>
      <c r="C736" s="219"/>
      <c r="D736" s="53"/>
      <c r="E736" s="228"/>
      <c r="F736" s="228"/>
      <c r="G736" s="52"/>
      <c r="H736" s="52"/>
      <c r="I736" s="52"/>
      <c r="J736" s="52"/>
      <c r="K736" s="52"/>
      <c r="L736" s="60"/>
      <c r="M736" s="60"/>
      <c r="N736" s="55"/>
      <c r="O736" s="55"/>
      <c r="P736" s="55"/>
      <c r="Q736" s="55"/>
      <c r="R736" s="55"/>
      <c r="S736" s="55"/>
      <c r="T736" s="193" t="str">
        <f>_xlfn.IFNA(VLOOKUP(N736,Code2Loc,2,FALSE)
&amp; IF( OR( ISNA(O736), LEN(O736)=0), "",  "-" &amp; VLOOKUP(O736,Code2Loc,2,FALSE))
&amp; IF( OR( ISNA(P736), LEN(P736)=0), "",  "-" &amp; VLOOKUP(P736,Code2Loc,2,FALSE))
&amp; IF( OR( ISNA(Q736), LEN(Q736)=0), "",  "-" &amp; VLOOKUP(Q736,Code2Loc,2,FALSE))
&amp; IF( OR( ISNA(R736), LEN(R736)=0), "",  "-" &amp; VLOOKUP(R736,Code2Loc,2,FALSE))
&amp; IF( OR( ISNA(S736), LEN(S736)=0), "",  "-" &amp; VLOOKUP(S736,Code2Loc,2,FALSE)),"")</f>
        <v/>
      </c>
      <c r="U736" s="56"/>
      <c r="V736" s="57"/>
      <c r="W736" s="57"/>
      <c r="X736" s="57"/>
      <c r="Y736" s="57"/>
      <c r="Z736" s="58" t="str">
        <f>IF(ISBLANK($U736), "", _xlfn.IFNA($U736 + _xlfn.IFNA( VLOOKUP($N736 &amp; IF(ISBLANK($O736),"", "-" &amp; $O736) &amp; IF(ISBLANK($P736),"", "-" &amp; $P736) &amp; IF(ISBLANK($Q736),"", "-" &amp; $Q736) &amp; IF(ISBLANK($R736),"", "-" &amp; $R736) &amp; IF(ISBLANK($S736),"", "-" &amp; $S736),TravelTime,8,FALSE), VLOOKUP($S736 &amp; IF(ISBLANK($R736),"", "-" &amp; $R736) &amp; IF(ISBLANK($Q736),"", "-" &amp; $Q736) &amp; IF(ISBLANK($P736),"", "-" &amp; $P736) &amp; IF(ISBLANK($O736),"", "-" &amp; $O736) &amp; IF(ISBLANK($N736),"", "-" &amp; $N736),TravelTime,8,FALSE)) / 1440, ""))</f>
        <v/>
      </c>
      <c r="AA736" s="59"/>
      <c r="AB736" s="52"/>
      <c r="AC736" s="59"/>
      <c r="AD736" s="196"/>
      <c r="AE736" s="59"/>
      <c r="AF736" s="59"/>
      <c r="AG736" s="59"/>
      <c r="AH736" s="59"/>
      <c r="AI736" s="59"/>
      <c r="AJ736" s="59"/>
    </row>
    <row r="737" spans="1:36" ht="14.25" customHeight="1">
      <c r="A737" s="51"/>
      <c r="B737" s="51"/>
      <c r="C737" s="219"/>
      <c r="D737" s="53"/>
      <c r="E737" s="228"/>
      <c r="F737" s="228"/>
      <c r="G737" s="52"/>
      <c r="H737" s="52"/>
      <c r="I737" s="52"/>
      <c r="J737" s="52"/>
      <c r="K737" s="52"/>
      <c r="L737" s="60"/>
      <c r="M737" s="60"/>
      <c r="N737" s="55"/>
      <c r="O737" s="55"/>
      <c r="P737" s="55"/>
      <c r="Q737" s="55"/>
      <c r="R737" s="55"/>
      <c r="S737" s="55"/>
      <c r="T737" s="193" t="str">
        <f>_xlfn.IFNA(VLOOKUP(N737,Code2Loc,2,FALSE)
&amp; IF( OR( ISNA(O737), LEN(O737)=0), "",  "-" &amp; VLOOKUP(O737,Code2Loc,2,FALSE))
&amp; IF( OR( ISNA(P737), LEN(P737)=0), "",  "-" &amp; VLOOKUP(P737,Code2Loc,2,FALSE))
&amp; IF( OR( ISNA(Q737), LEN(Q737)=0), "",  "-" &amp; VLOOKUP(Q737,Code2Loc,2,FALSE))
&amp; IF( OR( ISNA(R737), LEN(R737)=0), "",  "-" &amp; VLOOKUP(R737,Code2Loc,2,FALSE))
&amp; IF( OR( ISNA(S737), LEN(S737)=0), "",  "-" &amp; VLOOKUP(S737,Code2Loc,2,FALSE)),"")</f>
        <v/>
      </c>
      <c r="U737" s="56"/>
      <c r="V737" s="57"/>
      <c r="W737" s="57"/>
      <c r="X737" s="57"/>
      <c r="Y737" s="57"/>
      <c r="Z737" s="58" t="str">
        <f>IF(ISBLANK($U737), "", _xlfn.IFNA($U737 + _xlfn.IFNA( VLOOKUP($N737 &amp; IF(ISBLANK($O737),"", "-" &amp; $O737) &amp; IF(ISBLANK($P737),"", "-" &amp; $P737) &amp; IF(ISBLANK($Q737),"", "-" &amp; $Q737) &amp; IF(ISBLANK($R737),"", "-" &amp; $R737) &amp; IF(ISBLANK($S737),"", "-" &amp; $S737),TravelTime,8,FALSE), VLOOKUP($S737 &amp; IF(ISBLANK($R737),"", "-" &amp; $R737) &amp; IF(ISBLANK($Q737),"", "-" &amp; $Q737) &amp; IF(ISBLANK($P737),"", "-" &amp; $P737) &amp; IF(ISBLANK($O737),"", "-" &amp; $O737) &amp; IF(ISBLANK($N737),"", "-" &amp; $N737),TravelTime,8,FALSE)) / 1440, ""))</f>
        <v/>
      </c>
      <c r="AA737" s="59"/>
      <c r="AB737" s="52"/>
      <c r="AC737" s="59"/>
      <c r="AD737" s="196"/>
      <c r="AE737" s="59"/>
      <c r="AF737" s="59"/>
      <c r="AG737" s="59"/>
      <c r="AH737" s="59"/>
      <c r="AI737" s="59"/>
      <c r="AJ737" s="59"/>
    </row>
    <row r="738" spans="1:36" ht="14.25" customHeight="1">
      <c r="A738" s="51"/>
      <c r="B738" s="51"/>
      <c r="C738" s="219"/>
      <c r="D738" s="53"/>
      <c r="E738" s="228"/>
      <c r="F738" s="228"/>
      <c r="G738" s="52"/>
      <c r="H738" s="52"/>
      <c r="I738" s="52"/>
      <c r="J738" s="52"/>
      <c r="K738" s="52"/>
      <c r="L738" s="60"/>
      <c r="M738" s="60"/>
      <c r="N738" s="55"/>
      <c r="O738" s="55"/>
      <c r="P738" s="55"/>
      <c r="Q738" s="55"/>
      <c r="R738" s="55"/>
      <c r="S738" s="55"/>
      <c r="T738" s="193" t="str">
        <f>_xlfn.IFNA(VLOOKUP(N738,Code2Loc,2,FALSE)
&amp; IF( OR( ISNA(O738), LEN(O738)=0), "",  "-" &amp; VLOOKUP(O738,Code2Loc,2,FALSE))
&amp; IF( OR( ISNA(P738), LEN(P738)=0), "",  "-" &amp; VLOOKUP(P738,Code2Loc,2,FALSE))
&amp; IF( OR( ISNA(Q738), LEN(Q738)=0), "",  "-" &amp; VLOOKUP(Q738,Code2Loc,2,FALSE))
&amp; IF( OR( ISNA(R738), LEN(R738)=0), "",  "-" &amp; VLOOKUP(R738,Code2Loc,2,FALSE))
&amp; IF( OR( ISNA(S738), LEN(S738)=0), "",  "-" &amp; VLOOKUP(S738,Code2Loc,2,FALSE)),"")</f>
        <v/>
      </c>
      <c r="U738" s="56"/>
      <c r="V738" s="57"/>
      <c r="W738" s="57"/>
      <c r="X738" s="57"/>
      <c r="Y738" s="57"/>
      <c r="Z738" s="58" t="str">
        <f>IF(ISBLANK($U738), "", _xlfn.IFNA($U738 + _xlfn.IFNA( VLOOKUP($N738 &amp; IF(ISBLANK($O738),"", "-" &amp; $O738) &amp; IF(ISBLANK($P738),"", "-" &amp; $P738) &amp; IF(ISBLANK($Q738),"", "-" &amp; $Q738) &amp; IF(ISBLANK($R738),"", "-" &amp; $R738) &amp; IF(ISBLANK($S738),"", "-" &amp; $S738),TravelTime,8,FALSE), VLOOKUP($S738 &amp; IF(ISBLANK($R738),"", "-" &amp; $R738) &amp; IF(ISBLANK($Q738),"", "-" &amp; $Q738) &amp; IF(ISBLANK($P738),"", "-" &amp; $P738) &amp; IF(ISBLANK($O738),"", "-" &amp; $O738) &amp; IF(ISBLANK($N738),"", "-" &amp; $N738),TravelTime,8,FALSE)) / 1440, ""))</f>
        <v/>
      </c>
      <c r="AA738" s="59"/>
      <c r="AB738" s="52"/>
      <c r="AC738" s="59"/>
      <c r="AD738" s="196"/>
      <c r="AE738" s="59"/>
      <c r="AF738" s="59"/>
      <c r="AG738" s="59"/>
      <c r="AH738" s="59"/>
      <c r="AI738" s="59"/>
      <c r="AJ738" s="59"/>
    </row>
    <row r="739" spans="1:36" ht="14.25" customHeight="1">
      <c r="A739" s="51"/>
      <c r="B739" s="51"/>
      <c r="C739" s="219"/>
      <c r="D739" s="53"/>
      <c r="E739" s="228"/>
      <c r="F739" s="228"/>
      <c r="G739" s="52"/>
      <c r="H739" s="52"/>
      <c r="I739" s="52"/>
      <c r="J739" s="52"/>
      <c r="K739" s="52"/>
      <c r="L739" s="60"/>
      <c r="M739" s="60"/>
      <c r="N739" s="55"/>
      <c r="O739" s="55"/>
      <c r="P739" s="55"/>
      <c r="Q739" s="55"/>
      <c r="R739" s="55"/>
      <c r="S739" s="55"/>
      <c r="T739" s="193" t="str">
        <f>_xlfn.IFNA(VLOOKUP(N739,Code2Loc,2,FALSE)
&amp; IF( OR( ISNA(O739), LEN(O739)=0), "",  "-" &amp; VLOOKUP(O739,Code2Loc,2,FALSE))
&amp; IF( OR( ISNA(P739), LEN(P739)=0), "",  "-" &amp; VLOOKUP(P739,Code2Loc,2,FALSE))
&amp; IF( OR( ISNA(Q739), LEN(Q739)=0), "",  "-" &amp; VLOOKUP(Q739,Code2Loc,2,FALSE))
&amp; IF( OR( ISNA(R739), LEN(R739)=0), "",  "-" &amp; VLOOKUP(R739,Code2Loc,2,FALSE))
&amp; IF( OR( ISNA(S739), LEN(S739)=0), "",  "-" &amp; VLOOKUP(S739,Code2Loc,2,FALSE)),"")</f>
        <v/>
      </c>
      <c r="U739" s="56"/>
      <c r="V739" s="57"/>
      <c r="W739" s="57"/>
      <c r="X739" s="57"/>
      <c r="Y739" s="57"/>
      <c r="Z739" s="58" t="str">
        <f>IF(ISBLANK($U739), "", _xlfn.IFNA($U739 + _xlfn.IFNA( VLOOKUP($N739 &amp; IF(ISBLANK($O739),"", "-" &amp; $O739) &amp; IF(ISBLANK($P739),"", "-" &amp; $P739) &amp; IF(ISBLANK($Q739),"", "-" &amp; $Q739) &amp; IF(ISBLANK($R739),"", "-" &amp; $R739) &amp; IF(ISBLANK($S739),"", "-" &amp; $S739),TravelTime,8,FALSE), VLOOKUP($S739 &amp; IF(ISBLANK($R739),"", "-" &amp; $R739) &amp; IF(ISBLANK($Q739),"", "-" &amp; $Q739) &amp; IF(ISBLANK($P739),"", "-" &amp; $P739) &amp; IF(ISBLANK($O739),"", "-" &amp; $O739) &amp; IF(ISBLANK($N739),"", "-" &amp; $N739),TravelTime,8,FALSE)) / 1440, ""))</f>
        <v/>
      </c>
      <c r="AA739" s="59"/>
      <c r="AB739" s="52"/>
      <c r="AC739" s="59"/>
      <c r="AD739" s="196"/>
      <c r="AE739" s="59"/>
      <c r="AF739" s="59"/>
      <c r="AG739" s="59"/>
      <c r="AH739" s="59"/>
      <c r="AI739" s="59"/>
      <c r="AJ739" s="59"/>
    </row>
    <row r="740" spans="1:36" ht="14.25" customHeight="1">
      <c r="A740" s="51"/>
      <c r="B740" s="51"/>
      <c r="C740" s="219"/>
      <c r="D740" s="53"/>
      <c r="E740" s="228"/>
      <c r="F740" s="228"/>
      <c r="G740" s="52"/>
      <c r="H740" s="52"/>
      <c r="I740" s="52"/>
      <c r="J740" s="52"/>
      <c r="K740" s="52"/>
      <c r="L740" s="60"/>
      <c r="M740" s="60"/>
      <c r="N740" s="55"/>
      <c r="O740" s="55"/>
      <c r="P740" s="55"/>
      <c r="Q740" s="55"/>
      <c r="R740" s="55"/>
      <c r="S740" s="55"/>
      <c r="T740" s="193" t="str">
        <f>_xlfn.IFNA(VLOOKUP(N740,Code2Loc,2,FALSE)
&amp; IF( OR( ISNA(O740), LEN(O740)=0), "",  "-" &amp; VLOOKUP(O740,Code2Loc,2,FALSE))
&amp; IF( OR( ISNA(P740), LEN(P740)=0), "",  "-" &amp; VLOOKUP(P740,Code2Loc,2,FALSE))
&amp; IF( OR( ISNA(Q740), LEN(Q740)=0), "",  "-" &amp; VLOOKUP(Q740,Code2Loc,2,FALSE))
&amp; IF( OR( ISNA(R740), LEN(R740)=0), "",  "-" &amp; VLOOKUP(R740,Code2Loc,2,FALSE))
&amp; IF( OR( ISNA(S740), LEN(S740)=0), "",  "-" &amp; VLOOKUP(S740,Code2Loc,2,FALSE)),"")</f>
        <v/>
      </c>
      <c r="U740" s="56"/>
      <c r="V740" s="57"/>
      <c r="W740" s="57"/>
      <c r="X740" s="57"/>
      <c r="Y740" s="57"/>
      <c r="Z740" s="58" t="str">
        <f>IF(ISBLANK($U740), "", _xlfn.IFNA($U740 + _xlfn.IFNA( VLOOKUP($N740 &amp; IF(ISBLANK($O740),"", "-" &amp; $O740) &amp; IF(ISBLANK($P740),"", "-" &amp; $P740) &amp; IF(ISBLANK($Q740),"", "-" &amp; $Q740) &amp; IF(ISBLANK($R740),"", "-" &amp; $R740) &amp; IF(ISBLANK($S740),"", "-" &amp; $S740),TravelTime,8,FALSE), VLOOKUP($S740 &amp; IF(ISBLANK($R740),"", "-" &amp; $R740) &amp; IF(ISBLANK($Q740),"", "-" &amp; $Q740) &amp; IF(ISBLANK($P740),"", "-" &amp; $P740) &amp; IF(ISBLANK($O740),"", "-" &amp; $O740) &amp; IF(ISBLANK($N740),"", "-" &amp; $N740),TravelTime,8,FALSE)) / 1440, ""))</f>
        <v/>
      </c>
      <c r="AA740" s="59"/>
      <c r="AB740" s="52"/>
      <c r="AC740" s="59"/>
      <c r="AD740" s="196"/>
      <c r="AE740" s="59"/>
      <c r="AF740" s="59"/>
      <c r="AG740" s="59"/>
      <c r="AH740" s="59"/>
      <c r="AI740" s="59"/>
      <c r="AJ740" s="59"/>
    </row>
    <row r="741" spans="1:36" ht="14.25" customHeight="1">
      <c r="A741" s="51"/>
      <c r="B741" s="51" t="s">
        <v>245</v>
      </c>
      <c r="C741" s="219"/>
      <c r="D741" s="53"/>
      <c r="E741" s="228"/>
      <c r="F741" s="228"/>
      <c r="G741" s="52"/>
      <c r="H741" s="52"/>
      <c r="I741" s="52"/>
      <c r="J741" s="52" t="str">
        <f>IF(ISBLANK(B741),"",VLOOKUP(B741,Permits!$F$2:$O$127,10,FALSE))</f>
        <v>GA04T 4938</v>
      </c>
      <c r="K741" s="52"/>
      <c r="L741" s="60"/>
      <c r="M741" s="60"/>
      <c r="N741" s="55" t="s">
        <v>444</v>
      </c>
      <c r="O741" s="55"/>
      <c r="P741" s="55"/>
      <c r="Q741" s="55"/>
      <c r="R741" s="55"/>
      <c r="S741" s="55"/>
      <c r="T741" s="193" t="str">
        <f>_xlfn.IFNA(VLOOKUP(N741,Code2Loc,2,FALSE)
&amp; IF( OR( ISNA(O741), LEN(O741)=0), "",  "-" &amp; VLOOKUP(O741,Code2Loc,2,FALSE))
&amp; IF( OR( ISNA(P741), LEN(P741)=0), "",  "-" &amp; VLOOKUP(P741,Code2Loc,2,FALSE))
&amp; IF( OR( ISNA(Q741), LEN(Q741)=0), "",  "-" &amp; VLOOKUP(Q741,Code2Loc,2,FALSE))
&amp; IF( OR( ISNA(R741), LEN(R741)=0), "",  "-" &amp; VLOOKUP(R741,Code2Loc,2,FALSE))
&amp; IF( OR( ISNA(S741), LEN(S741)=0), "",  "-" &amp; VLOOKUP(S741,Code2Loc,2,FALSE)),"")</f>
        <v/>
      </c>
      <c r="U741" s="56">
        <v>0.28125</v>
      </c>
      <c r="V741" s="57"/>
      <c r="W741" s="57"/>
      <c r="X741" s="57"/>
      <c r="Y741" s="57"/>
      <c r="Z741" s="58" t="str">
        <f>IF(ISBLANK($U741), "", _xlfn.IFNA($U741 + _xlfn.IFNA( VLOOKUP($N741 &amp; IF(ISBLANK($O741),"", "-" &amp; $O741) &amp; IF(ISBLANK($P741),"", "-" &amp; $P741) &amp; IF(ISBLANK($Q741),"", "-" &amp; $Q741) &amp; IF(ISBLANK($R741),"", "-" &amp; $R741) &amp; IF(ISBLANK($S741),"", "-" &amp; $S741),TravelTime,8,FALSE), VLOOKUP($S741 &amp; IF(ISBLANK($R741),"", "-" &amp; $R741) &amp; IF(ISBLANK($Q741),"", "-" &amp; $Q741) &amp; IF(ISBLANK($P741),"", "-" &amp; $P741) &amp; IF(ISBLANK($O741),"", "-" &amp; $O741) &amp; IF(ISBLANK($N741),"", "-" &amp; $N741),TravelTime,8,FALSE)) / 1440, ""))</f>
        <v/>
      </c>
      <c r="AA741" s="59"/>
      <c r="AB741" s="52" t="str">
        <f>IF(AND(LEN(J741)&lt;&gt;0,LEN(B741)&lt;&gt;0),J741,AB409)</f>
        <v>GA04T 4938</v>
      </c>
      <c r="AC741" s="59"/>
      <c r="AD741" s="196"/>
      <c r="AE741" s="59"/>
      <c r="AF741" s="59"/>
      <c r="AG741" s="59"/>
      <c r="AH741" s="59"/>
      <c r="AI741" s="59"/>
      <c r="AJ741" s="59"/>
    </row>
    <row r="742" spans="1:36" ht="14.25" customHeight="1">
      <c r="A742" s="51"/>
      <c r="B742" s="51"/>
      <c r="C742" s="219"/>
      <c r="D742" s="53"/>
      <c r="E742" s="228"/>
      <c r="F742" s="228"/>
      <c r="G742" s="52"/>
      <c r="H742" s="52"/>
      <c r="I742" s="52"/>
      <c r="J742" s="52"/>
      <c r="K742" s="52"/>
      <c r="L742" s="60"/>
      <c r="M742" s="60"/>
      <c r="N742" s="55" t="s">
        <v>446</v>
      </c>
      <c r="O742" s="55"/>
      <c r="P742" s="55"/>
      <c r="Q742" s="55"/>
      <c r="R742" s="55"/>
      <c r="S742" s="55"/>
      <c r="T742" s="193" t="str">
        <f>_xlfn.IFNA(VLOOKUP(N742,Code2Loc,2,FALSE)
&amp; IF( OR( ISNA(O742), LEN(O742)=0), "",  "-" &amp; VLOOKUP(O742,Code2Loc,2,FALSE))
&amp; IF( OR( ISNA(P742), LEN(P742)=0), "",  "-" &amp; VLOOKUP(P742,Code2Loc,2,FALSE))
&amp; IF( OR( ISNA(Q742), LEN(Q742)=0), "",  "-" &amp; VLOOKUP(Q742,Code2Loc,2,FALSE))
&amp; IF( OR( ISNA(R742), LEN(R742)=0), "",  "-" &amp; VLOOKUP(R742,Code2Loc,2,FALSE))
&amp; IF( OR( ISNA(S742), LEN(S742)=0), "",  "-" &amp; VLOOKUP(S742,Code2Loc,2,FALSE)),"")</f>
        <v/>
      </c>
      <c r="U742" s="56">
        <v>0.35069444444444442</v>
      </c>
      <c r="V742" s="57"/>
      <c r="W742" s="57"/>
      <c r="X742" s="57"/>
      <c r="Y742" s="57"/>
      <c r="Z742" s="58" t="str">
        <f>IF(ISBLANK($U742), "", _xlfn.IFNA($U742 + _xlfn.IFNA( VLOOKUP($N742 &amp; IF(ISBLANK($O742),"", "-" &amp; $O742) &amp; IF(ISBLANK($P742),"", "-" &amp; $P742) &amp; IF(ISBLANK($Q742),"", "-" &amp; $Q742) &amp; IF(ISBLANK($R742),"", "-" &amp; $R742) &amp; IF(ISBLANK($S742),"", "-" &amp; $S742),TravelTime,8,FALSE), VLOOKUP($S742 &amp; IF(ISBLANK($R742),"", "-" &amp; $R742) &amp; IF(ISBLANK($Q742),"", "-" &amp; $Q742) &amp; IF(ISBLANK($P742),"", "-" &amp; $P742) &amp; IF(ISBLANK($O742),"", "-" &amp; $O742) &amp; IF(ISBLANK($N742),"", "-" &amp; $N742),TravelTime,8,FALSE)) / 1440, ""))</f>
        <v/>
      </c>
      <c r="AA742" s="59"/>
      <c r="AB742" s="52"/>
      <c r="AC742" s="59"/>
      <c r="AD742" s="196"/>
      <c r="AE742" s="59"/>
      <c r="AF742" s="59"/>
      <c r="AG742" s="59"/>
      <c r="AH742" s="59"/>
      <c r="AI742" s="59"/>
      <c r="AJ742" s="59"/>
    </row>
    <row r="743" spans="1:36" ht="14.25" customHeight="1">
      <c r="A743" s="51"/>
      <c r="B743" s="51"/>
      <c r="C743" s="219"/>
      <c r="D743" s="53"/>
      <c r="E743" s="228"/>
      <c r="F743" s="228"/>
      <c r="G743" s="52"/>
      <c r="H743" s="52"/>
      <c r="I743" s="52"/>
      <c r="J743" s="52"/>
      <c r="K743" s="52"/>
      <c r="L743" s="60"/>
      <c r="M743" s="60"/>
      <c r="N743" s="55" t="s">
        <v>480</v>
      </c>
      <c r="O743" s="55"/>
      <c r="P743" s="55"/>
      <c r="Q743" s="55"/>
      <c r="R743" s="55"/>
      <c r="S743" s="55"/>
      <c r="T743" s="193" t="str">
        <f>_xlfn.IFNA(VLOOKUP(N743,Code2Loc,2,FALSE)
&amp; IF( OR( ISNA(O743), LEN(O743)=0), "",  "-" &amp; VLOOKUP(O743,Code2Loc,2,FALSE))
&amp; IF( OR( ISNA(P743), LEN(P743)=0), "",  "-" &amp; VLOOKUP(P743,Code2Loc,2,FALSE))
&amp; IF( OR( ISNA(Q743), LEN(Q743)=0), "",  "-" &amp; VLOOKUP(Q743,Code2Loc,2,FALSE))
&amp; IF( OR( ISNA(R743), LEN(R743)=0), "",  "-" &amp; VLOOKUP(R743,Code2Loc,2,FALSE))
&amp; IF( OR( ISNA(S743), LEN(S743)=0), "",  "-" &amp; VLOOKUP(S743,Code2Loc,2,FALSE)),"")</f>
        <v/>
      </c>
      <c r="U743" s="56">
        <v>0.41319444444444442</v>
      </c>
      <c r="V743" s="57"/>
      <c r="W743" s="57"/>
      <c r="X743" s="57"/>
      <c r="Y743" s="57"/>
      <c r="Z743" s="58" t="str">
        <f>IF(ISBLANK($U743), "", _xlfn.IFNA($U743 + _xlfn.IFNA( VLOOKUP($N743 &amp; IF(ISBLANK($O743),"", "-" &amp; $O743) &amp; IF(ISBLANK($P743),"", "-" &amp; $P743) &amp; IF(ISBLANK($Q743),"", "-" &amp; $Q743) &amp; IF(ISBLANK($R743),"", "-" &amp; $R743) &amp; IF(ISBLANK($S743),"", "-" &amp; $S743),TravelTime,8,FALSE), VLOOKUP($S743 &amp; IF(ISBLANK($R743),"", "-" &amp; $R743) &amp; IF(ISBLANK($Q743),"", "-" &amp; $Q743) &amp; IF(ISBLANK($P743),"", "-" &amp; $P743) &amp; IF(ISBLANK($O743),"", "-" &amp; $O743) &amp; IF(ISBLANK($N743),"", "-" &amp; $N743),TravelTime,8,FALSE)) / 1440, ""))</f>
        <v/>
      </c>
      <c r="AA743" s="59"/>
      <c r="AB743" s="52"/>
      <c r="AC743" s="59"/>
      <c r="AD743" s="196"/>
      <c r="AE743" s="59"/>
      <c r="AF743" s="59"/>
      <c r="AG743" s="59"/>
      <c r="AH743" s="59"/>
      <c r="AI743" s="59"/>
      <c r="AJ743" s="59"/>
    </row>
    <row r="744" spans="1:36" ht="14.25" customHeight="1">
      <c r="A744" s="51"/>
      <c r="B744" s="51"/>
      <c r="C744" s="219"/>
      <c r="D744" s="53"/>
      <c r="E744" s="228"/>
      <c r="F744" s="228"/>
      <c r="G744" s="52"/>
      <c r="H744" s="52"/>
      <c r="I744" s="52"/>
      <c r="J744" s="52"/>
      <c r="K744" s="52"/>
      <c r="L744" s="60"/>
      <c r="M744" s="60"/>
      <c r="N744" s="55" t="s">
        <v>459</v>
      </c>
      <c r="O744" s="55" t="s">
        <v>731</v>
      </c>
      <c r="P744" s="55"/>
      <c r="Q744" s="55"/>
      <c r="R744" s="55"/>
      <c r="S744" s="55" t="s">
        <v>480</v>
      </c>
      <c r="T744" s="193" t="str">
        <f>_xlfn.IFNA(VLOOKUP(N744,Code2Loc,2,FALSE)
&amp; IF( OR( ISNA(O744), LEN(O744)=0), "",  "-" &amp; VLOOKUP(O744,Code2Loc,2,FALSE))
&amp; IF( OR( ISNA(P744), LEN(P744)=0), "",  "-" &amp; VLOOKUP(P744,Code2Loc,2,FALSE))
&amp; IF( OR( ISNA(Q744), LEN(Q744)=0), "",  "-" &amp; VLOOKUP(Q744,Code2Loc,2,FALSE))
&amp; IF( OR( ISNA(R744), LEN(R744)=0), "",  "-" &amp; VLOOKUP(R744,Code2Loc,2,FALSE))
&amp; IF( OR( ISNA(S744), LEN(S744)=0), "",  "-" &amp; VLOOKUP(S744,Code2Loc,2,FALSE)),"")</f>
        <v/>
      </c>
      <c r="U744" s="56">
        <v>0.51736111111111105</v>
      </c>
      <c r="V744" s="57"/>
      <c r="W744" s="57"/>
      <c r="X744" s="57"/>
      <c r="Y744" s="57"/>
      <c r="Z744" s="58" t="str">
        <f>IF(ISBLANK($U744), "", _xlfn.IFNA($U744 + _xlfn.IFNA( VLOOKUP($N744 &amp; IF(ISBLANK($O744),"", "-" &amp; $O744) &amp; IF(ISBLANK($P744),"", "-" &amp; $P744) &amp; IF(ISBLANK($Q744),"", "-" &amp; $Q744) &amp; IF(ISBLANK($R744),"", "-" &amp; $R744) &amp; IF(ISBLANK($S744),"", "-" &amp; $S744),TravelTime,8,FALSE), VLOOKUP($S744 &amp; IF(ISBLANK($R744),"", "-" &amp; $R744) &amp; IF(ISBLANK($Q744),"", "-" &amp; $Q744) &amp; IF(ISBLANK($P744),"", "-" &amp; $P744) &amp; IF(ISBLANK($O744),"", "-" &amp; $O744) &amp; IF(ISBLANK($N744),"", "-" &amp; $N744),TravelTime,8,FALSE)) / 1440, ""))</f>
        <v/>
      </c>
      <c r="AA744" s="59"/>
      <c r="AB744" s="52"/>
      <c r="AC744" s="59"/>
      <c r="AD744" s="196"/>
      <c r="AE744" s="59"/>
      <c r="AF744" s="59"/>
      <c r="AG744" s="59"/>
      <c r="AH744" s="59"/>
      <c r="AI744" s="59"/>
      <c r="AJ744" s="59"/>
    </row>
    <row r="745" spans="1:36" ht="14.25" customHeight="1">
      <c r="A745" s="51"/>
      <c r="B745" s="51"/>
      <c r="C745" s="219"/>
      <c r="D745" s="53"/>
      <c r="E745" s="228"/>
      <c r="F745" s="228"/>
      <c r="G745" s="52"/>
      <c r="H745" s="52"/>
      <c r="I745" s="52"/>
      <c r="J745" s="52"/>
      <c r="K745" s="52"/>
      <c r="L745" s="60"/>
      <c r="M745" s="60"/>
      <c r="N745" s="55" t="s">
        <v>480</v>
      </c>
      <c r="O745" s="55" t="s">
        <v>731</v>
      </c>
      <c r="P745" s="55" t="s">
        <v>439</v>
      </c>
      <c r="Q745" s="55"/>
      <c r="R745" s="55"/>
      <c r="S745" s="55" t="s">
        <v>459</v>
      </c>
      <c r="T745" s="193" t="str">
        <f>_xlfn.IFNA(VLOOKUP(N745,Code2Loc,2,FALSE)
&amp; IF( OR( ISNA(O745), LEN(O745)=0), "",  "-" &amp; VLOOKUP(O745,Code2Loc,2,FALSE))
&amp; IF( OR( ISNA(P745), LEN(P745)=0), "",  "-" &amp; VLOOKUP(P745,Code2Loc,2,FALSE))
&amp; IF( OR( ISNA(Q745), LEN(Q745)=0), "",  "-" &amp; VLOOKUP(Q745,Code2Loc,2,FALSE))
&amp; IF( OR( ISNA(R745), LEN(R745)=0), "",  "-" &amp; VLOOKUP(R745,Code2Loc,2,FALSE))
&amp; IF( OR( ISNA(S745), LEN(S745)=0), "",  "-" &amp; VLOOKUP(S745,Code2Loc,2,FALSE)),"")</f>
        <v/>
      </c>
      <c r="U745" s="56">
        <v>0.62152777777777779</v>
      </c>
      <c r="V745" s="57"/>
      <c r="W745" s="57"/>
      <c r="X745" s="57"/>
      <c r="Y745" s="57"/>
      <c r="Z745" s="58" t="str">
        <f>IF(ISBLANK($U745), "", _xlfn.IFNA($U745 + _xlfn.IFNA( VLOOKUP($N745 &amp; IF(ISBLANK($O745),"", "-" &amp; $O745) &amp; IF(ISBLANK($P745),"", "-" &amp; $P745) &amp; IF(ISBLANK($Q745),"", "-" &amp; $Q745) &amp; IF(ISBLANK($R745),"", "-" &amp; $R745) &amp; IF(ISBLANK($S745),"", "-" &amp; $S745),TravelTime,8,FALSE), VLOOKUP($S745 &amp; IF(ISBLANK($R745),"", "-" &amp; $R745) &amp; IF(ISBLANK($Q745),"", "-" &amp; $Q745) &amp; IF(ISBLANK($P745),"", "-" &amp; $P745) &amp; IF(ISBLANK($O745),"", "-" &amp; $O745) &amp; IF(ISBLANK($N745),"", "-" &amp; $N745),TravelTime,8,FALSE)) / 1440, ""))</f>
        <v/>
      </c>
      <c r="AA745" s="59"/>
      <c r="AB745" s="52"/>
      <c r="AC745" s="59"/>
      <c r="AD745" s="196"/>
      <c r="AE745" s="59"/>
      <c r="AF745" s="59"/>
      <c r="AG745" s="59"/>
      <c r="AH745" s="59"/>
      <c r="AI745" s="59"/>
      <c r="AJ745" s="59"/>
    </row>
    <row r="746" spans="1:36" ht="14.25" customHeight="1">
      <c r="A746" s="51"/>
      <c r="B746" s="51"/>
      <c r="C746" s="219"/>
      <c r="D746" s="53"/>
      <c r="E746" s="228"/>
      <c r="F746" s="228"/>
      <c r="G746" s="52"/>
      <c r="H746" s="52"/>
      <c r="I746" s="52"/>
      <c r="J746" s="52"/>
      <c r="K746" s="52"/>
      <c r="L746" s="60"/>
      <c r="M746" s="60"/>
      <c r="N746" s="55" t="s">
        <v>459</v>
      </c>
      <c r="O746" s="55"/>
      <c r="P746" s="55"/>
      <c r="Q746" s="55"/>
      <c r="R746" s="55"/>
      <c r="S746" s="55"/>
      <c r="T746" s="193" t="str">
        <f>_xlfn.IFNA(VLOOKUP(N746,Code2Loc,2,FALSE)
&amp; IF( OR( ISNA(O746), LEN(O746)=0), "",  "-" &amp; VLOOKUP(O746,Code2Loc,2,FALSE))
&amp; IF( OR( ISNA(P746), LEN(P746)=0), "",  "-" &amp; VLOOKUP(P746,Code2Loc,2,FALSE))
&amp; IF( OR( ISNA(Q746), LEN(Q746)=0), "",  "-" &amp; VLOOKUP(Q746,Code2Loc,2,FALSE))
&amp; IF( OR( ISNA(R746), LEN(R746)=0), "",  "-" &amp; VLOOKUP(R746,Code2Loc,2,FALSE))
&amp; IF( OR( ISNA(S746), LEN(S746)=0), "",  "-" &amp; VLOOKUP(S746,Code2Loc,2,FALSE)),"")</f>
        <v/>
      </c>
      <c r="U746" s="56">
        <v>0.71527777777777779</v>
      </c>
      <c r="V746" s="57"/>
      <c r="W746" s="57"/>
      <c r="X746" s="57"/>
      <c r="Y746" s="57"/>
      <c r="Z746" s="58" t="str">
        <f>IF(ISBLANK($U746), "", _xlfn.IFNA($U746 + _xlfn.IFNA( VLOOKUP($N746 &amp; IF(ISBLANK($O746),"", "-" &amp; $O746) &amp; IF(ISBLANK($P746),"", "-" &amp; $P746) &amp; IF(ISBLANK($Q746),"", "-" &amp; $Q746) &amp; IF(ISBLANK($R746),"", "-" &amp; $R746) &amp; IF(ISBLANK($S746),"", "-" &amp; $S746),TravelTime,8,FALSE), VLOOKUP($S746 &amp; IF(ISBLANK($R746),"", "-" &amp; $R746) &amp; IF(ISBLANK($Q746),"", "-" &amp; $Q746) &amp; IF(ISBLANK($P746),"", "-" &amp; $P746) &amp; IF(ISBLANK($O746),"", "-" &amp; $O746) &amp; IF(ISBLANK($N746),"", "-" &amp; $N746),TravelTime,8,FALSE)) / 1440, ""))</f>
        <v/>
      </c>
      <c r="AA746" s="59"/>
      <c r="AB746" s="52"/>
      <c r="AC746" s="59"/>
      <c r="AD746" s="196"/>
      <c r="AE746" s="59"/>
      <c r="AF746" s="59"/>
      <c r="AG746" s="59"/>
      <c r="AH746" s="59"/>
      <c r="AI746" s="59"/>
      <c r="AJ746" s="59"/>
    </row>
    <row r="747" spans="1:36" ht="14.25" customHeight="1">
      <c r="A747" s="51"/>
      <c r="B747" s="51"/>
      <c r="C747" s="219"/>
      <c r="D747" s="53"/>
      <c r="E747" s="228"/>
      <c r="F747" s="228"/>
      <c r="G747" s="52"/>
      <c r="H747" s="52"/>
      <c r="I747" s="52"/>
      <c r="J747" s="52"/>
      <c r="K747" s="52"/>
      <c r="L747" s="60"/>
      <c r="M747" s="60"/>
      <c r="N747" s="55" t="s">
        <v>480</v>
      </c>
      <c r="O747" s="55"/>
      <c r="P747" s="55"/>
      <c r="Q747" s="55"/>
      <c r="R747" s="55"/>
      <c r="S747" s="55" t="s">
        <v>445</v>
      </c>
      <c r="T747" s="193" t="str">
        <f>_xlfn.IFNA(VLOOKUP(N747,Code2Loc,2,FALSE)
&amp; IF( OR( ISNA(O747), LEN(O747)=0), "",  "-" &amp; VLOOKUP(O747,Code2Loc,2,FALSE))
&amp; IF( OR( ISNA(P747), LEN(P747)=0), "",  "-" &amp; VLOOKUP(P747,Code2Loc,2,FALSE))
&amp; IF( OR( ISNA(Q747), LEN(Q747)=0), "",  "-" &amp; VLOOKUP(Q747,Code2Loc,2,FALSE))
&amp; IF( OR( ISNA(R747), LEN(R747)=0), "",  "-" &amp; VLOOKUP(R747,Code2Loc,2,FALSE))
&amp; IF( OR( ISNA(S747), LEN(S747)=0), "",  "-" &amp; VLOOKUP(S747,Code2Loc,2,FALSE)),"")</f>
        <v/>
      </c>
      <c r="U747" s="56">
        <v>0.77430555555555547</v>
      </c>
      <c r="V747" s="57"/>
      <c r="W747" s="57"/>
      <c r="X747" s="57"/>
      <c r="Y747" s="57"/>
      <c r="Z747" s="58" t="str">
        <f>IF(ISBLANK($U747), "", _xlfn.IFNA($U747 + _xlfn.IFNA( VLOOKUP($N747 &amp; IF(ISBLANK($O747),"", "-" &amp; $O747) &amp; IF(ISBLANK($P747),"", "-" &amp; $P747) &amp; IF(ISBLANK($Q747),"", "-" &amp; $Q747) &amp; IF(ISBLANK($R747),"", "-" &amp; $R747) &amp; IF(ISBLANK($S747),"", "-" &amp; $S747),TravelTime,8,FALSE), VLOOKUP($S747 &amp; IF(ISBLANK($R747),"", "-" &amp; $R747) &amp; IF(ISBLANK($Q747),"", "-" &amp; $Q747) &amp; IF(ISBLANK($P747),"", "-" &amp; $P747) &amp; IF(ISBLANK($O747),"", "-" &amp; $O747) &amp; IF(ISBLANK($N747),"", "-" &amp; $N747),TravelTime,8,FALSE)) / 1440, ""))</f>
        <v/>
      </c>
      <c r="AA747" s="59"/>
      <c r="AB747" s="52" t="str">
        <f>IF(AND(LEN(J747)&lt;&gt;0,LEN(B747)&lt;&gt;0),J747,AB741)</f>
        <v>GA04T 4938</v>
      </c>
      <c r="AC747" s="59"/>
      <c r="AD747" s="196"/>
      <c r="AE747" s="59"/>
      <c r="AF747" s="59"/>
      <c r="AG747" s="59"/>
      <c r="AH747" s="59"/>
      <c r="AI747" s="59"/>
      <c r="AJ747" s="59"/>
    </row>
    <row r="748" spans="1:36" ht="14.25" customHeight="1">
      <c r="A748" s="51"/>
      <c r="B748" s="51"/>
      <c r="C748" s="219"/>
      <c r="D748" s="53"/>
      <c r="E748" s="228"/>
      <c r="F748" s="228"/>
      <c r="G748" s="52"/>
      <c r="H748" s="52"/>
      <c r="I748" s="52"/>
      <c r="J748" s="52"/>
      <c r="K748" s="52"/>
      <c r="L748" s="60"/>
      <c r="M748" s="60"/>
      <c r="N748" s="55" t="s">
        <v>439</v>
      </c>
      <c r="O748" s="55"/>
      <c r="P748" s="55"/>
      <c r="Q748" s="55"/>
      <c r="R748" s="55"/>
      <c r="S748" s="55" t="s">
        <v>445</v>
      </c>
      <c r="T748" s="193" t="str">
        <f>_xlfn.IFNA(VLOOKUP(N748,Code2Loc,2,FALSE)
&amp; IF( OR( ISNA(O748), LEN(O748)=0), "",  "-" &amp; VLOOKUP(O748,Code2Loc,2,FALSE))
&amp; IF( OR( ISNA(P748), LEN(P748)=0), "",  "-" &amp; VLOOKUP(P748,Code2Loc,2,FALSE))
&amp; IF( OR( ISNA(Q748), LEN(Q748)=0), "",  "-" &amp; VLOOKUP(Q748,Code2Loc,2,FALSE))
&amp; IF( OR( ISNA(R748), LEN(R748)=0), "",  "-" &amp; VLOOKUP(R748,Code2Loc,2,FALSE))
&amp; IF( OR( ISNA(S748), LEN(S748)=0), "",  "-" &amp; VLOOKUP(S748,Code2Loc,2,FALSE)),"")</f>
        <v/>
      </c>
      <c r="U748" s="56">
        <v>0.80208333333333337</v>
      </c>
      <c r="V748" s="57"/>
      <c r="W748" s="57"/>
      <c r="X748" s="57"/>
      <c r="Y748" s="57"/>
      <c r="Z748" s="58" t="str">
        <f>IF(ISBLANK($U748), "", _xlfn.IFNA($U748 + _xlfn.IFNA( VLOOKUP($N748 &amp; IF(ISBLANK($O748),"", "-" &amp; $O748) &amp; IF(ISBLANK($P748),"", "-" &amp; $P748) &amp; IF(ISBLANK($Q748),"", "-" &amp; $Q748) &amp; IF(ISBLANK($R748),"", "-" &amp; $R748) &amp; IF(ISBLANK($S748),"", "-" &amp; $S748),TravelTime,8,FALSE), VLOOKUP($S748 &amp; IF(ISBLANK($R748),"", "-" &amp; $R748) &amp; IF(ISBLANK($Q748),"", "-" &amp; $Q748) &amp; IF(ISBLANK($P748),"", "-" &amp; $P748) &amp; IF(ISBLANK($O748),"", "-" &amp; $O748) &amp; IF(ISBLANK($N748),"", "-" &amp; $N748),TravelTime,8,FALSE)) / 1440, ""))</f>
        <v/>
      </c>
      <c r="AA748" s="59"/>
      <c r="AB748" s="52"/>
      <c r="AC748" s="59"/>
      <c r="AD748" s="196"/>
      <c r="AE748" s="59"/>
      <c r="AF748" s="59"/>
      <c r="AG748" s="59"/>
      <c r="AH748" s="59"/>
      <c r="AI748" s="59"/>
      <c r="AJ748" s="59"/>
    </row>
    <row r="749" spans="1:36" ht="14.25" customHeight="1">
      <c r="A749" s="51"/>
      <c r="B749" s="51"/>
      <c r="C749" s="219"/>
      <c r="D749" s="53"/>
      <c r="E749" s="228"/>
      <c r="F749" s="228"/>
      <c r="G749" s="52"/>
      <c r="H749" s="52"/>
      <c r="I749" s="52"/>
      <c r="J749" s="52"/>
      <c r="K749" s="52"/>
      <c r="L749" s="60"/>
      <c r="M749" s="60"/>
      <c r="N749" s="55"/>
      <c r="O749" s="55"/>
      <c r="P749" s="55"/>
      <c r="Q749" s="55"/>
      <c r="R749" s="55"/>
      <c r="S749" s="55"/>
      <c r="T749" s="193" t="str">
        <f>_xlfn.IFNA(VLOOKUP(N749,Code2Loc,2,FALSE)
&amp; IF( OR( ISNA(O749), LEN(O749)=0), "",  "-" &amp; VLOOKUP(O749,Code2Loc,2,FALSE))
&amp; IF( OR( ISNA(P749), LEN(P749)=0), "",  "-" &amp; VLOOKUP(P749,Code2Loc,2,FALSE))
&amp; IF( OR( ISNA(Q749), LEN(Q749)=0), "",  "-" &amp; VLOOKUP(Q749,Code2Loc,2,FALSE))
&amp; IF( OR( ISNA(R749), LEN(R749)=0), "",  "-" &amp; VLOOKUP(R749,Code2Loc,2,FALSE))
&amp; IF( OR( ISNA(S749), LEN(S749)=0), "",  "-" &amp; VLOOKUP(S749,Code2Loc,2,FALSE)),"")</f>
        <v/>
      </c>
      <c r="U749" s="56"/>
      <c r="V749" s="57"/>
      <c r="W749" s="57"/>
      <c r="X749" s="57"/>
      <c r="Y749" s="57"/>
      <c r="Z749" s="58" t="str">
        <f>IF(ISBLANK($U749), "", _xlfn.IFNA($U749 + _xlfn.IFNA( VLOOKUP($N749 &amp; IF(ISBLANK($O749),"", "-" &amp; $O749) &amp; IF(ISBLANK($P749),"", "-" &amp; $P749) &amp; IF(ISBLANK($Q749),"", "-" &amp; $Q749) &amp; IF(ISBLANK($R749),"", "-" &amp; $R749) &amp; IF(ISBLANK($S749),"", "-" &amp; $S749),TravelTime,8,FALSE), VLOOKUP($S749 &amp; IF(ISBLANK($R749),"", "-" &amp; $R749) &amp; IF(ISBLANK($Q749),"", "-" &amp; $Q749) &amp; IF(ISBLANK($P749),"", "-" &amp; $P749) &amp; IF(ISBLANK($O749),"", "-" &amp; $O749) &amp; IF(ISBLANK($N749),"", "-" &amp; $N749),TravelTime,8,FALSE)) / 1440, ""))</f>
        <v/>
      </c>
      <c r="AA749" s="59"/>
      <c r="AB749" s="52"/>
      <c r="AC749" s="59"/>
      <c r="AD749" s="196"/>
      <c r="AE749" s="59"/>
      <c r="AF749" s="59"/>
      <c r="AG749" s="59"/>
      <c r="AH749" s="59"/>
      <c r="AI749" s="59"/>
      <c r="AJ749" s="59"/>
    </row>
    <row r="750" spans="1:36" ht="14.25" customHeight="1">
      <c r="A750" s="51"/>
      <c r="B750" s="51"/>
      <c r="C750" s="219"/>
      <c r="D750" s="53"/>
      <c r="E750" s="228"/>
      <c r="F750" s="228"/>
      <c r="G750" s="52"/>
      <c r="H750" s="52"/>
      <c r="I750" s="52"/>
      <c r="J750" s="52"/>
      <c r="K750" s="52"/>
      <c r="L750" s="60"/>
      <c r="M750" s="60"/>
      <c r="N750" s="55"/>
      <c r="O750" s="55"/>
      <c r="P750" s="55"/>
      <c r="Q750" s="55"/>
      <c r="R750" s="55"/>
      <c r="S750" s="55"/>
      <c r="T750" s="193" t="str">
        <f>_xlfn.IFNA(VLOOKUP(N750,Code2Loc,2,FALSE)
&amp; IF( OR( ISNA(O750), LEN(O750)=0), "",  "-" &amp; VLOOKUP(O750,Code2Loc,2,FALSE))
&amp; IF( OR( ISNA(P750), LEN(P750)=0), "",  "-" &amp; VLOOKUP(P750,Code2Loc,2,FALSE))
&amp; IF( OR( ISNA(Q750), LEN(Q750)=0), "",  "-" &amp; VLOOKUP(Q750,Code2Loc,2,FALSE))
&amp; IF( OR( ISNA(R750), LEN(R750)=0), "",  "-" &amp; VLOOKUP(R750,Code2Loc,2,FALSE))
&amp; IF( OR( ISNA(S750), LEN(S750)=0), "",  "-" &amp; VLOOKUP(S750,Code2Loc,2,FALSE)),"")</f>
        <v/>
      </c>
      <c r="U750" s="56"/>
      <c r="V750" s="57"/>
      <c r="W750" s="57"/>
      <c r="X750" s="57"/>
      <c r="Y750" s="57"/>
      <c r="Z750" s="58" t="str">
        <f>IF(ISBLANK($U750), "", _xlfn.IFNA($U750 + _xlfn.IFNA( VLOOKUP($N750 &amp; IF(ISBLANK($O750),"", "-" &amp; $O750) &amp; IF(ISBLANK($P750),"", "-" &amp; $P750) &amp; IF(ISBLANK($Q750),"", "-" &amp; $Q750) &amp; IF(ISBLANK($R750),"", "-" &amp; $R750) &amp; IF(ISBLANK($S750),"", "-" &amp; $S750),TravelTime,8,FALSE), VLOOKUP($S750 &amp; IF(ISBLANK($R750),"", "-" &amp; $R750) &amp; IF(ISBLANK($Q750),"", "-" &amp; $Q750) &amp; IF(ISBLANK($P750),"", "-" &amp; $P750) &amp; IF(ISBLANK($O750),"", "-" &amp; $O750) &amp; IF(ISBLANK($N750),"", "-" &amp; $N750),TravelTime,8,FALSE)) / 1440, ""))</f>
        <v/>
      </c>
      <c r="AA750" s="59"/>
      <c r="AB750" s="52"/>
      <c r="AC750" s="59"/>
      <c r="AD750" s="196"/>
      <c r="AE750" s="59"/>
      <c r="AF750" s="59"/>
      <c r="AG750" s="59"/>
      <c r="AH750" s="59"/>
      <c r="AI750" s="59"/>
      <c r="AJ750" s="59"/>
    </row>
    <row r="751" spans="1:36" ht="14.25" customHeight="1">
      <c r="A751" s="51"/>
      <c r="B751" s="51"/>
      <c r="C751" s="219"/>
      <c r="D751" s="53"/>
      <c r="E751" s="228"/>
      <c r="F751" s="228"/>
      <c r="G751" s="52"/>
      <c r="H751" s="52"/>
      <c r="I751" s="52"/>
      <c r="J751" s="52"/>
      <c r="K751" s="59"/>
      <c r="L751" s="71"/>
      <c r="M751" s="71"/>
      <c r="N751" s="55"/>
      <c r="O751" s="55"/>
      <c r="P751" s="55"/>
      <c r="Q751" s="55"/>
      <c r="R751" s="55"/>
      <c r="S751" s="55"/>
      <c r="T751" s="193" t="str">
        <f>_xlfn.IFNA(VLOOKUP(N751,Code2Loc,2,FALSE)
&amp; IF( OR( ISNA(O751), LEN(O751)=0), "",  "-" &amp; VLOOKUP(O751,Code2Loc,2,FALSE))
&amp; IF( OR( ISNA(P751), LEN(P751)=0), "",  "-" &amp; VLOOKUP(P751,Code2Loc,2,FALSE))
&amp; IF( OR( ISNA(Q751), LEN(Q751)=0), "",  "-" &amp; VLOOKUP(Q751,Code2Loc,2,FALSE))
&amp; IF( OR( ISNA(R751), LEN(R751)=0), "",  "-" &amp; VLOOKUP(R751,Code2Loc,2,FALSE))
&amp; IF( OR( ISNA(S751), LEN(S751)=0), "",  "-" &amp; VLOOKUP(S751,Code2Loc,2,FALSE)),"")</f>
        <v/>
      </c>
      <c r="U751" s="56"/>
      <c r="V751" s="57"/>
      <c r="W751" s="57"/>
      <c r="X751" s="57"/>
      <c r="Y751" s="57"/>
      <c r="Z751" s="58" t="str">
        <f>IF(ISBLANK($U751), "", _xlfn.IFNA($U751 + _xlfn.IFNA( VLOOKUP($N751 &amp; IF(ISBLANK($O751),"", "-" &amp; $O751) &amp; IF(ISBLANK($P751),"", "-" &amp; $P751) &amp; IF(ISBLANK($Q751),"", "-" &amp; $Q751) &amp; IF(ISBLANK($R751),"", "-" &amp; $R751) &amp; IF(ISBLANK($S751),"", "-" &amp; $S751),TravelTime,8,FALSE), VLOOKUP($S751 &amp; IF(ISBLANK($R751),"", "-" &amp; $R751) &amp; IF(ISBLANK($Q751),"", "-" &amp; $Q751) &amp; IF(ISBLANK($P751),"", "-" &amp; $P751) &amp; IF(ISBLANK($O751),"", "-" &amp; $O751) &amp; IF(ISBLANK($N751),"", "-" &amp; $N751),TravelTime,8,FALSE)) / 1440, ""))</f>
        <v/>
      </c>
      <c r="AA751" s="59"/>
      <c r="AB751" s="59"/>
      <c r="AC751" s="59"/>
      <c r="AD751" s="196"/>
      <c r="AE751" s="59"/>
      <c r="AF751" s="59"/>
      <c r="AG751" s="59"/>
      <c r="AH751" s="59"/>
      <c r="AI751" s="59"/>
      <c r="AJ751" s="59"/>
    </row>
    <row r="752" spans="1:36" ht="14.25" customHeight="1">
      <c r="A752" s="51"/>
      <c r="B752" s="51"/>
      <c r="C752" s="219"/>
      <c r="D752" s="53"/>
      <c r="E752" s="228"/>
      <c r="F752" s="228"/>
      <c r="G752" s="52"/>
      <c r="H752" s="52"/>
      <c r="I752" s="52"/>
      <c r="J752" s="52"/>
      <c r="K752" s="52"/>
      <c r="L752" s="60"/>
      <c r="M752" s="60"/>
      <c r="N752" s="55"/>
      <c r="O752" s="55"/>
      <c r="P752" s="55"/>
      <c r="Q752" s="55"/>
      <c r="R752" s="55"/>
      <c r="S752" s="55"/>
      <c r="T752" s="193" t="str">
        <f>_xlfn.IFNA(VLOOKUP(N752,Code2Loc,2,FALSE)
&amp; IF( OR( ISNA(O752), LEN(O752)=0), "",  "-" &amp; VLOOKUP(O752,Code2Loc,2,FALSE))
&amp; IF( OR( ISNA(P752), LEN(P752)=0), "",  "-" &amp; VLOOKUP(P752,Code2Loc,2,FALSE))
&amp; IF( OR( ISNA(Q752), LEN(Q752)=0), "",  "-" &amp; VLOOKUP(Q752,Code2Loc,2,FALSE))
&amp; IF( OR( ISNA(R752), LEN(R752)=0), "",  "-" &amp; VLOOKUP(R752,Code2Loc,2,FALSE))
&amp; IF( OR( ISNA(S752), LEN(S752)=0), "",  "-" &amp; VLOOKUP(S752,Code2Loc,2,FALSE)),"")</f>
        <v/>
      </c>
      <c r="U752" s="56"/>
      <c r="V752" s="57"/>
      <c r="W752" s="57"/>
      <c r="X752" s="57"/>
      <c r="Y752" s="57"/>
      <c r="Z752" s="58" t="str">
        <f>IF(ISBLANK($U752), "", _xlfn.IFNA($U752 + _xlfn.IFNA( VLOOKUP($N752 &amp; IF(ISBLANK($O752),"", "-" &amp; $O752) &amp; IF(ISBLANK($P752),"", "-" &amp; $P752) &amp; IF(ISBLANK($Q752),"", "-" &amp; $Q752) &amp; IF(ISBLANK($R752),"", "-" &amp; $R752) &amp; IF(ISBLANK($S752),"", "-" &amp; $S752),TravelTime,8,FALSE), VLOOKUP($S752 &amp; IF(ISBLANK($R752),"", "-" &amp; $R752) &amp; IF(ISBLANK($Q752),"", "-" &amp; $Q752) &amp; IF(ISBLANK($P752),"", "-" &amp; $P752) &amp; IF(ISBLANK($O752),"", "-" &amp; $O752) &amp; IF(ISBLANK($N752),"", "-" &amp; $N752),TravelTime,8,FALSE)) / 1440, ""))</f>
        <v/>
      </c>
      <c r="AA752" s="59"/>
      <c r="AB752" s="52"/>
      <c r="AC752" s="59"/>
      <c r="AD752" s="196"/>
      <c r="AE752" s="59"/>
      <c r="AF752" s="59"/>
      <c r="AG752" s="59"/>
      <c r="AH752" s="59"/>
      <c r="AI752" s="59"/>
      <c r="AJ752" s="59"/>
    </row>
    <row r="753" spans="1:36" ht="14.25" customHeight="1">
      <c r="A753" s="51"/>
      <c r="B753" s="51"/>
      <c r="C753" s="219"/>
      <c r="D753" s="53"/>
      <c r="E753" s="228"/>
      <c r="F753" s="228"/>
      <c r="G753" s="52"/>
      <c r="H753" s="52"/>
      <c r="I753" s="52"/>
      <c r="J753" s="52"/>
      <c r="K753" s="52"/>
      <c r="L753" s="60"/>
      <c r="M753" s="60"/>
      <c r="N753" s="55"/>
      <c r="O753" s="55"/>
      <c r="P753" s="55"/>
      <c r="Q753" s="55"/>
      <c r="R753" s="55"/>
      <c r="S753" s="55"/>
      <c r="T753" s="193" t="str">
        <f>_xlfn.IFNA(VLOOKUP(N753,Code2Loc,2,FALSE)
&amp; IF( OR( ISNA(O753), LEN(O753)=0), "",  "-" &amp; VLOOKUP(O753,Code2Loc,2,FALSE))
&amp; IF( OR( ISNA(P753), LEN(P753)=0), "",  "-" &amp; VLOOKUP(P753,Code2Loc,2,FALSE))
&amp; IF( OR( ISNA(Q753), LEN(Q753)=0), "",  "-" &amp; VLOOKUP(Q753,Code2Loc,2,FALSE))
&amp; IF( OR( ISNA(R753), LEN(R753)=0), "",  "-" &amp; VLOOKUP(R753,Code2Loc,2,FALSE))
&amp; IF( OR( ISNA(S753), LEN(S753)=0), "",  "-" &amp; VLOOKUP(S753,Code2Loc,2,FALSE)),"")</f>
        <v/>
      </c>
      <c r="U753" s="56"/>
      <c r="V753" s="57"/>
      <c r="W753" s="57"/>
      <c r="X753" s="57"/>
      <c r="Y753" s="57"/>
      <c r="Z753" s="58" t="str">
        <f>IF(ISBLANK($U753), "", _xlfn.IFNA($U753 + _xlfn.IFNA( VLOOKUP($N753 &amp; IF(ISBLANK($O753),"", "-" &amp; $O753) &amp; IF(ISBLANK($P753),"", "-" &amp; $P753) &amp; IF(ISBLANK($Q753),"", "-" &amp; $Q753) &amp; IF(ISBLANK($R753),"", "-" &amp; $R753) &amp; IF(ISBLANK($S753),"", "-" &amp; $S753),TravelTime,8,FALSE), VLOOKUP($S753 &amp; IF(ISBLANK($R753),"", "-" &amp; $R753) &amp; IF(ISBLANK($Q753),"", "-" &amp; $Q753) &amp; IF(ISBLANK($P753),"", "-" &amp; $P753) &amp; IF(ISBLANK($O753),"", "-" &amp; $O753) &amp; IF(ISBLANK($N753),"", "-" &amp; $N753),TravelTime,8,FALSE)) / 1440, ""))</f>
        <v/>
      </c>
      <c r="AA753" s="59"/>
      <c r="AB753" s="52"/>
      <c r="AC753" s="59"/>
      <c r="AD753" s="196"/>
      <c r="AE753" s="59"/>
      <c r="AF753" s="59"/>
      <c r="AG753" s="59"/>
      <c r="AH753" s="59"/>
      <c r="AI753" s="59"/>
      <c r="AJ753" s="59"/>
    </row>
    <row r="754" spans="1:36" ht="14.25" customHeight="1">
      <c r="A754" s="51"/>
      <c r="B754" s="51" t="s">
        <v>257</v>
      </c>
      <c r="C754" s="219"/>
      <c r="D754" s="53"/>
      <c r="E754" s="228"/>
      <c r="F754" s="228"/>
      <c r="G754" s="52"/>
      <c r="H754" s="52"/>
      <c r="I754" s="52"/>
      <c r="J754" s="52" t="str">
        <f>IF(ISBLANK(B754),"",VLOOKUP(B754,Permits!$F$2:$O$127,10,FALSE))</f>
        <v>GA01U 2228</v>
      </c>
      <c r="K754" s="52"/>
      <c r="L754" s="60"/>
      <c r="M754" s="60"/>
      <c r="N754" s="55" t="s">
        <v>678</v>
      </c>
      <c r="O754" s="55"/>
      <c r="P754" s="55"/>
      <c r="Q754" s="55"/>
      <c r="R754" s="55"/>
      <c r="S754" s="55"/>
      <c r="T754" s="193" t="str">
        <f>_xlfn.IFNA(VLOOKUP(N754,Code2Loc,2,FALSE)
&amp; IF( OR( ISNA(O754), LEN(O754)=0), "",  "-" &amp; VLOOKUP(O754,Code2Loc,2,FALSE))
&amp; IF( OR( ISNA(P754), LEN(P754)=0), "",  "-" &amp; VLOOKUP(P754,Code2Loc,2,FALSE))
&amp; IF( OR( ISNA(Q754), LEN(Q754)=0), "",  "-" &amp; VLOOKUP(Q754,Code2Loc,2,FALSE))
&amp; IF( OR( ISNA(R754), LEN(R754)=0), "",  "-" &amp; VLOOKUP(R754,Code2Loc,2,FALSE))
&amp; IF( OR( ISNA(S754), LEN(S754)=0), "",  "-" &amp; VLOOKUP(S754,Code2Loc,2,FALSE)),"")</f>
        <v/>
      </c>
      <c r="U754" s="56">
        <v>0.27083333333333331</v>
      </c>
      <c r="V754" s="57"/>
      <c r="W754" s="57"/>
      <c r="X754" s="57"/>
      <c r="Y754" s="57"/>
      <c r="Z754" s="58" t="str">
        <f>IF(ISBLANK($U754), "", _xlfn.IFNA($U754 + _xlfn.IFNA( VLOOKUP($N754 &amp; IF(ISBLANK($O754),"", "-" &amp; $O754) &amp; IF(ISBLANK($P754),"", "-" &amp; $P754) &amp; IF(ISBLANK($Q754),"", "-" &amp; $Q754) &amp; IF(ISBLANK($R754),"", "-" &amp; $R754) &amp; IF(ISBLANK($S754),"", "-" &amp; $S754),TravelTime,8,FALSE), VLOOKUP($S754 &amp; IF(ISBLANK($R754),"", "-" &amp; $R754) &amp; IF(ISBLANK($Q754),"", "-" &amp; $Q754) &amp; IF(ISBLANK($P754),"", "-" &amp; $P754) &amp; IF(ISBLANK($O754),"", "-" &amp; $O754) &amp; IF(ISBLANK($N754),"", "-" &amp; $N754),TravelTime,8,FALSE)) / 1440, ""))</f>
        <v/>
      </c>
      <c r="AA754" s="59"/>
      <c r="AB754" s="52" t="str">
        <f>IF(AND(LEN(J754)&lt;&gt;0,LEN(B754)&lt;&gt;0),J754,AB304)</f>
        <v>GA01U 2228</v>
      </c>
      <c r="AC754" s="59"/>
      <c r="AD754" s="196"/>
      <c r="AE754" s="59"/>
      <c r="AF754" s="59"/>
      <c r="AG754" s="59"/>
      <c r="AH754" s="59"/>
      <c r="AI754" s="59"/>
      <c r="AJ754" s="59"/>
    </row>
    <row r="755" spans="1:36" ht="14.25" customHeight="1">
      <c r="A755" s="51"/>
      <c r="B755" s="51"/>
      <c r="C755" s="219"/>
      <c r="D755" s="53"/>
      <c r="E755" s="228"/>
      <c r="F755" s="228"/>
      <c r="G755" s="52"/>
      <c r="H755" s="52"/>
      <c r="I755" s="52"/>
      <c r="J755" s="52"/>
      <c r="K755" s="52"/>
      <c r="L755" s="60"/>
      <c r="M755" s="60"/>
      <c r="N755" s="55" t="s">
        <v>439</v>
      </c>
      <c r="O755" s="55"/>
      <c r="P755" s="55"/>
      <c r="Q755" s="55"/>
      <c r="R755" s="55"/>
      <c r="S755" s="55"/>
      <c r="T755" s="193" t="str">
        <f>_xlfn.IFNA(VLOOKUP(N755,Code2Loc,2,FALSE)
&amp; IF( OR( ISNA(O755), LEN(O755)=0), "",  "-" &amp; VLOOKUP(O755,Code2Loc,2,FALSE))
&amp; IF( OR( ISNA(P755), LEN(P755)=0), "",  "-" &amp; VLOOKUP(P755,Code2Loc,2,FALSE))
&amp; IF( OR( ISNA(Q755), LEN(Q755)=0), "",  "-" &amp; VLOOKUP(Q755,Code2Loc,2,FALSE))
&amp; IF( OR( ISNA(R755), LEN(R755)=0), "",  "-" &amp; VLOOKUP(R755,Code2Loc,2,FALSE))
&amp; IF( OR( ISNA(S755), LEN(S755)=0), "",  "-" &amp; VLOOKUP(S755,Code2Loc,2,FALSE)),"")</f>
        <v/>
      </c>
      <c r="U755" s="56">
        <v>0.3263888888888889</v>
      </c>
      <c r="V755" s="57"/>
      <c r="W755" s="57"/>
      <c r="X755" s="57"/>
      <c r="Y755" s="57"/>
      <c r="Z755" s="58" t="str">
        <f>IF(ISBLANK($U755), "", _xlfn.IFNA($U755 + _xlfn.IFNA( VLOOKUP($N755 &amp; IF(ISBLANK($O755),"", "-" &amp; $O755) &amp; IF(ISBLANK($P755),"", "-" &amp; $P755) &amp; IF(ISBLANK($Q755),"", "-" &amp; $Q755) &amp; IF(ISBLANK($R755),"", "-" &amp; $R755) &amp; IF(ISBLANK($S755),"", "-" &amp; $S755),TravelTime,8,FALSE), VLOOKUP($S755 &amp; IF(ISBLANK($R755),"", "-" &amp; $R755) &amp; IF(ISBLANK($Q755),"", "-" &amp; $Q755) &amp; IF(ISBLANK($P755),"", "-" &amp; $P755) &amp; IF(ISBLANK($O755),"", "-" &amp; $O755) &amp; IF(ISBLANK($N755),"", "-" &amp; $N755),TravelTime,8,FALSE)) / 1440, ""))</f>
        <v/>
      </c>
      <c r="AA755" s="59"/>
      <c r="AB755" s="52"/>
      <c r="AC755" s="59"/>
      <c r="AD755" s="196"/>
      <c r="AE755" s="59"/>
      <c r="AF755" s="59"/>
      <c r="AG755" s="59"/>
      <c r="AH755" s="59"/>
      <c r="AI755" s="59"/>
      <c r="AJ755" s="59"/>
    </row>
    <row r="756" spans="1:36" ht="14.25" customHeight="1">
      <c r="A756" s="51"/>
      <c r="B756" s="51"/>
      <c r="C756" s="219"/>
      <c r="D756" s="53"/>
      <c r="E756" s="228"/>
      <c r="F756" s="228"/>
      <c r="G756" s="52"/>
      <c r="H756" s="52"/>
      <c r="I756" s="52"/>
      <c r="J756" s="52"/>
      <c r="K756" s="52"/>
      <c r="L756" s="60"/>
      <c r="M756" s="60"/>
      <c r="N756" s="55" t="s">
        <v>513</v>
      </c>
      <c r="O756" s="55"/>
      <c r="P756" s="55"/>
      <c r="Q756" s="55"/>
      <c r="R756" s="55"/>
      <c r="S756" s="55"/>
      <c r="T756" s="193" t="str">
        <f>_xlfn.IFNA(VLOOKUP(N756,Code2Loc,2,FALSE)
&amp; IF( OR( ISNA(O756), LEN(O756)=0), "",  "-" &amp; VLOOKUP(O756,Code2Loc,2,FALSE))
&amp; IF( OR( ISNA(P756), LEN(P756)=0), "",  "-" &amp; VLOOKUP(P756,Code2Loc,2,FALSE))
&amp; IF( OR( ISNA(Q756), LEN(Q756)=0), "",  "-" &amp; VLOOKUP(Q756,Code2Loc,2,FALSE))
&amp; IF( OR( ISNA(R756), LEN(R756)=0), "",  "-" &amp; VLOOKUP(R756,Code2Loc,2,FALSE))
&amp; IF( OR( ISNA(S756), LEN(S756)=0), "",  "-" &amp; VLOOKUP(S756,Code2Loc,2,FALSE)),"")</f>
        <v/>
      </c>
      <c r="U756" s="56">
        <v>0.42708333333333331</v>
      </c>
      <c r="V756" s="57"/>
      <c r="W756" s="57"/>
      <c r="X756" s="57"/>
      <c r="Y756" s="57"/>
      <c r="Z756" s="58" t="str">
        <f>IF(ISBLANK($U756), "", _xlfn.IFNA($U756 + _xlfn.IFNA( VLOOKUP($N756 &amp; IF(ISBLANK($O756),"", "-" &amp; $O756) &amp; IF(ISBLANK($P756),"", "-" &amp; $P756) &amp; IF(ISBLANK($Q756),"", "-" &amp; $Q756) &amp; IF(ISBLANK($R756),"", "-" &amp; $R756) &amp; IF(ISBLANK($S756),"", "-" &amp; $S756),TravelTime,8,FALSE), VLOOKUP($S756 &amp; IF(ISBLANK($R756),"", "-" &amp; $R756) &amp; IF(ISBLANK($Q756),"", "-" &amp; $Q756) &amp; IF(ISBLANK($P756),"", "-" &amp; $P756) &amp; IF(ISBLANK($O756),"", "-" &amp; $O756) &amp; IF(ISBLANK($N756),"", "-" &amp; $N756),TravelTime,8,FALSE)) / 1440, ""))</f>
        <v/>
      </c>
      <c r="AA756" s="59"/>
      <c r="AB756" s="52"/>
      <c r="AC756" s="59"/>
      <c r="AD756" s="196"/>
      <c r="AE756" s="59"/>
      <c r="AF756" s="59"/>
      <c r="AG756" s="59"/>
      <c r="AH756" s="59"/>
      <c r="AI756" s="59"/>
      <c r="AJ756" s="59"/>
    </row>
    <row r="757" spans="1:36" ht="14.25" customHeight="1">
      <c r="A757" s="51"/>
      <c r="B757" s="51"/>
      <c r="C757" s="219"/>
      <c r="D757" s="53"/>
      <c r="E757" s="228"/>
      <c r="F757" s="228"/>
      <c r="G757" s="52"/>
      <c r="H757" s="52"/>
      <c r="I757" s="52"/>
      <c r="J757" s="52"/>
      <c r="K757" s="52"/>
      <c r="L757" s="60"/>
      <c r="M757" s="60"/>
      <c r="N757" s="55" t="s">
        <v>439</v>
      </c>
      <c r="O757" s="55"/>
      <c r="P757" s="55"/>
      <c r="Q757" s="55"/>
      <c r="R757" s="55"/>
      <c r="S757" s="55"/>
      <c r="T757" s="193" t="str">
        <f>_xlfn.IFNA(VLOOKUP(N757,Code2Loc,2,FALSE)
&amp; IF( OR( ISNA(O757), LEN(O757)=0), "",  "-" &amp; VLOOKUP(O757,Code2Loc,2,FALSE))
&amp; IF( OR( ISNA(P757), LEN(P757)=0), "",  "-" &amp; VLOOKUP(P757,Code2Loc,2,FALSE))
&amp; IF( OR( ISNA(Q757), LEN(Q757)=0), "",  "-" &amp; VLOOKUP(Q757,Code2Loc,2,FALSE))
&amp; IF( OR( ISNA(R757), LEN(R757)=0), "",  "-" &amp; VLOOKUP(R757,Code2Loc,2,FALSE))
&amp; IF( OR( ISNA(S757), LEN(S757)=0), "",  "-" &amp; VLOOKUP(S757,Code2Loc,2,FALSE)),"")</f>
        <v/>
      </c>
      <c r="U757" s="56">
        <v>0.53472222222222221</v>
      </c>
      <c r="V757" s="57"/>
      <c r="W757" s="57"/>
      <c r="X757" s="57"/>
      <c r="Y757" s="57"/>
      <c r="Z757" s="58" t="str">
        <f>IF(ISBLANK($U757), "", _xlfn.IFNA($U757 + _xlfn.IFNA( VLOOKUP($N757 &amp; IF(ISBLANK($O757),"", "-" &amp; $O757) &amp; IF(ISBLANK($P757),"", "-" &amp; $P757) &amp; IF(ISBLANK($Q757),"", "-" &amp; $Q757) &amp; IF(ISBLANK($R757),"", "-" &amp; $R757) &amp; IF(ISBLANK($S757),"", "-" &amp; $S757),TravelTime,8,FALSE), VLOOKUP($S757 &amp; IF(ISBLANK($R757),"", "-" &amp; $R757) &amp; IF(ISBLANK($Q757),"", "-" &amp; $Q757) &amp; IF(ISBLANK($P757),"", "-" &amp; $P757) &amp; IF(ISBLANK($O757),"", "-" &amp; $O757) &amp; IF(ISBLANK($N757),"", "-" &amp; $N757),TravelTime,8,FALSE)) / 1440, ""))</f>
        <v/>
      </c>
      <c r="AA757" s="59"/>
      <c r="AB757" s="52"/>
      <c r="AC757" s="59"/>
      <c r="AD757" s="196"/>
      <c r="AE757" s="59"/>
      <c r="AF757" s="59"/>
      <c r="AG757" s="59"/>
      <c r="AH757" s="59"/>
      <c r="AI757" s="59"/>
      <c r="AJ757" s="59"/>
    </row>
    <row r="758" spans="1:36" ht="14.25" customHeight="1">
      <c r="A758" s="51"/>
      <c r="B758" s="51"/>
      <c r="C758" s="219"/>
      <c r="D758" s="53"/>
      <c r="E758" s="228"/>
      <c r="F758" s="228"/>
      <c r="G758" s="52"/>
      <c r="H758" s="52"/>
      <c r="I758" s="52"/>
      <c r="J758" s="52"/>
      <c r="K758" s="52"/>
      <c r="L758" s="60"/>
      <c r="M758" s="60"/>
      <c r="N758" s="55" t="s">
        <v>513</v>
      </c>
      <c r="O758" s="55"/>
      <c r="P758" s="55"/>
      <c r="Q758" s="55"/>
      <c r="R758" s="55"/>
      <c r="S758" s="55"/>
      <c r="T758" s="193" t="str">
        <f>_xlfn.IFNA(VLOOKUP(N758,Code2Loc,2,FALSE)
&amp; IF( OR( ISNA(O758), LEN(O758)=0), "",  "-" &amp; VLOOKUP(O758,Code2Loc,2,FALSE))
&amp; IF( OR( ISNA(P758), LEN(P758)=0), "",  "-" &amp; VLOOKUP(P758,Code2Loc,2,FALSE))
&amp; IF( OR( ISNA(Q758), LEN(Q758)=0), "",  "-" &amp; VLOOKUP(Q758,Code2Loc,2,FALSE))
&amp; IF( OR( ISNA(R758), LEN(R758)=0), "",  "-" &amp; VLOOKUP(R758,Code2Loc,2,FALSE))
&amp; IF( OR( ISNA(S758), LEN(S758)=0), "",  "-" &amp; VLOOKUP(S758,Code2Loc,2,FALSE)),"")</f>
        <v/>
      </c>
      <c r="U758" s="56">
        <v>0.65277777777777779</v>
      </c>
      <c r="V758" s="57"/>
      <c r="W758" s="57"/>
      <c r="X758" s="57"/>
      <c r="Y758" s="57"/>
      <c r="Z758" s="58" t="str">
        <f>IF(ISBLANK($U758), "", _xlfn.IFNA($U758 + _xlfn.IFNA( VLOOKUP($N758 &amp; IF(ISBLANK($O758),"", "-" &amp; $O758) &amp; IF(ISBLANK($P758),"", "-" &amp; $P758) &amp; IF(ISBLANK($Q758),"", "-" &amp; $Q758) &amp; IF(ISBLANK($R758),"", "-" &amp; $R758) &amp; IF(ISBLANK($S758),"", "-" &amp; $S758),TravelTime,8,FALSE), VLOOKUP($S758 &amp; IF(ISBLANK($R758),"", "-" &amp; $R758) &amp; IF(ISBLANK($Q758),"", "-" &amp; $Q758) &amp; IF(ISBLANK($P758),"", "-" &amp; $P758) &amp; IF(ISBLANK($O758),"", "-" &amp; $O758) &amp; IF(ISBLANK($N758),"", "-" &amp; $N758),TravelTime,8,FALSE)) / 1440, ""))</f>
        <v/>
      </c>
      <c r="AA758" s="59"/>
      <c r="AB758" s="52"/>
      <c r="AC758" s="59"/>
      <c r="AD758" s="196"/>
      <c r="AE758" s="59"/>
      <c r="AF758" s="59"/>
      <c r="AG758" s="59"/>
      <c r="AH758" s="59"/>
      <c r="AI758" s="59"/>
      <c r="AJ758" s="59"/>
    </row>
    <row r="759" spans="1:36" ht="14.25" customHeight="1">
      <c r="A759" s="51"/>
      <c r="B759" s="51"/>
      <c r="C759" s="219"/>
      <c r="D759" s="53"/>
      <c r="E759" s="228"/>
      <c r="F759" s="228"/>
      <c r="G759" s="52"/>
      <c r="H759" s="52"/>
      <c r="I759" s="52"/>
      <c r="J759" s="52"/>
      <c r="K759" s="52"/>
      <c r="L759" s="60"/>
      <c r="M759" s="60"/>
      <c r="N759" s="55" t="s">
        <v>446</v>
      </c>
      <c r="O759" s="55"/>
      <c r="P759" s="55"/>
      <c r="Q759" s="55"/>
      <c r="R759" s="55"/>
      <c r="S759" s="55"/>
      <c r="T759" s="193" t="str">
        <f>_xlfn.IFNA(VLOOKUP(N759,Code2Loc,2,FALSE)
&amp; IF( OR( ISNA(O759), LEN(O759)=0), "",  "-" &amp; VLOOKUP(O759,Code2Loc,2,FALSE))
&amp; IF( OR( ISNA(P759), LEN(P759)=0), "",  "-" &amp; VLOOKUP(P759,Code2Loc,2,FALSE))
&amp; IF( OR( ISNA(Q759), LEN(Q759)=0), "",  "-" &amp; VLOOKUP(Q759,Code2Loc,2,FALSE))
&amp; IF( OR( ISNA(R759), LEN(R759)=0), "",  "-" &amp; VLOOKUP(R759,Code2Loc,2,FALSE))
&amp; IF( OR( ISNA(S759), LEN(S759)=0), "",  "-" &amp; VLOOKUP(S759,Code2Loc,2,FALSE)),"")</f>
        <v/>
      </c>
      <c r="U759" s="56">
        <v>0.77777777777777779</v>
      </c>
      <c r="V759" s="57"/>
      <c r="W759" s="57"/>
      <c r="X759" s="57"/>
      <c r="Y759" s="57"/>
      <c r="Z759" s="58" t="str">
        <f>IF(ISBLANK($U759), "", _xlfn.IFNA($U759 + _xlfn.IFNA( VLOOKUP($N759 &amp; IF(ISBLANK($O759),"", "-" &amp; $O759) &amp; IF(ISBLANK($P759),"", "-" &amp; $P759) &amp; IF(ISBLANK($Q759),"", "-" &amp; $Q759) &amp; IF(ISBLANK($R759),"", "-" &amp; $R759) &amp; IF(ISBLANK($S759),"", "-" &amp; $S759),TravelTime,8,FALSE), VLOOKUP($S759 &amp; IF(ISBLANK($R759),"", "-" &amp; $R759) &amp; IF(ISBLANK($Q759),"", "-" &amp; $Q759) &amp; IF(ISBLANK($P759),"", "-" &amp; $P759) &amp; IF(ISBLANK($O759),"", "-" &amp; $O759) &amp; IF(ISBLANK($N759),"", "-" &amp; $N759),TravelTime,8,FALSE)) / 1440, ""))</f>
        <v/>
      </c>
      <c r="AA759" s="59"/>
      <c r="AB759" s="52"/>
      <c r="AC759" s="59"/>
      <c r="AD759" s="196"/>
      <c r="AE759" s="59"/>
      <c r="AF759" s="59"/>
      <c r="AG759" s="59"/>
      <c r="AH759" s="59"/>
      <c r="AI759" s="59"/>
      <c r="AJ759" s="59"/>
    </row>
    <row r="760" spans="1:36" ht="14.25" customHeight="1">
      <c r="A760" s="51"/>
      <c r="B760" s="51"/>
      <c r="C760" s="219"/>
      <c r="D760" s="53"/>
      <c r="E760" s="228"/>
      <c r="F760" s="228"/>
      <c r="G760" s="52"/>
      <c r="H760" s="52"/>
      <c r="I760" s="52"/>
      <c r="J760" s="52"/>
      <c r="K760" s="52"/>
      <c r="L760" s="60"/>
      <c r="M760" s="60"/>
      <c r="N760" s="55"/>
      <c r="O760" s="55"/>
      <c r="P760" s="55"/>
      <c r="Q760" s="55"/>
      <c r="R760" s="55"/>
      <c r="S760" s="55"/>
      <c r="T760" s="193" t="str">
        <f>_xlfn.IFNA(VLOOKUP(N760,Code2Loc,2,FALSE)
&amp; IF( OR( ISNA(O760), LEN(O760)=0), "",  "-" &amp; VLOOKUP(O760,Code2Loc,2,FALSE))
&amp; IF( OR( ISNA(P760), LEN(P760)=0), "",  "-" &amp; VLOOKUP(P760,Code2Loc,2,FALSE))
&amp; IF( OR( ISNA(Q760), LEN(Q760)=0), "",  "-" &amp; VLOOKUP(Q760,Code2Loc,2,FALSE))
&amp; IF( OR( ISNA(R760), LEN(R760)=0), "",  "-" &amp; VLOOKUP(R760,Code2Loc,2,FALSE))
&amp; IF( OR( ISNA(S760), LEN(S760)=0), "",  "-" &amp; VLOOKUP(S760,Code2Loc,2,FALSE)),"")</f>
        <v/>
      </c>
      <c r="U760" s="56"/>
      <c r="V760" s="57"/>
      <c r="W760" s="57"/>
      <c r="X760" s="57"/>
      <c r="Y760" s="57"/>
      <c r="Z760" s="58" t="str">
        <f>IF(ISBLANK($U760), "", _xlfn.IFNA($U760 + _xlfn.IFNA( VLOOKUP($N760 &amp; IF(ISBLANK($O760),"", "-" &amp; $O760) &amp; IF(ISBLANK($P760),"", "-" &amp; $P760) &amp; IF(ISBLANK($Q760),"", "-" &amp; $Q760) &amp; IF(ISBLANK($R760),"", "-" &amp; $R760) &amp; IF(ISBLANK($S760),"", "-" &amp; $S760),TravelTime,8,FALSE), VLOOKUP($S760 &amp; IF(ISBLANK($R760),"", "-" &amp; $R760) &amp; IF(ISBLANK($Q760),"", "-" &amp; $Q760) &amp; IF(ISBLANK($P760),"", "-" &amp; $P760) &amp; IF(ISBLANK($O760),"", "-" &amp; $O760) &amp; IF(ISBLANK($N760),"", "-" &amp; $N760),TravelTime,8,FALSE)) / 1440, ""))</f>
        <v/>
      </c>
      <c r="AA760" s="59"/>
      <c r="AB760" s="52"/>
      <c r="AC760" s="59"/>
      <c r="AD760" s="196"/>
      <c r="AE760" s="59"/>
      <c r="AF760" s="59"/>
      <c r="AG760" s="59"/>
      <c r="AH760" s="59"/>
      <c r="AI760" s="59"/>
      <c r="AJ760" s="59"/>
    </row>
    <row r="761" spans="1:36" ht="14.25" customHeight="1">
      <c r="A761" s="51"/>
      <c r="B761" s="51" t="s">
        <v>260</v>
      </c>
      <c r="C761" s="219"/>
      <c r="D761" s="53"/>
      <c r="E761" s="228"/>
      <c r="F761" s="228"/>
      <c r="G761" s="52"/>
      <c r="H761" s="52"/>
      <c r="I761" s="52"/>
      <c r="J761" s="52" t="str">
        <f>IF(ISBLANK(B761),"",VLOOKUP(B761,Permits!$F$2:$O$127,10,FALSE))</f>
        <v>GA04T 2738</v>
      </c>
      <c r="K761" s="52"/>
      <c r="L761" s="60"/>
      <c r="M761" s="60"/>
      <c r="N761" s="55" t="s">
        <v>460</v>
      </c>
      <c r="O761" s="55"/>
      <c r="P761" s="55"/>
      <c r="Q761" s="55"/>
      <c r="R761" s="55"/>
      <c r="S761" s="55" t="s">
        <v>446</v>
      </c>
      <c r="T761" s="193" t="str">
        <f>_xlfn.IFNA(VLOOKUP(N761,Code2Loc,2,FALSE)
&amp; IF( OR( ISNA(O761), LEN(O761)=0), "",  "-" &amp; VLOOKUP(O761,Code2Loc,2,FALSE))
&amp; IF( OR( ISNA(P761), LEN(P761)=0), "",  "-" &amp; VLOOKUP(P761,Code2Loc,2,FALSE))
&amp; IF( OR( ISNA(Q761), LEN(Q761)=0), "",  "-" &amp; VLOOKUP(Q761,Code2Loc,2,FALSE))
&amp; IF( OR( ISNA(R761), LEN(R761)=0), "",  "-" &amp; VLOOKUP(R761,Code2Loc,2,FALSE))
&amp; IF( OR( ISNA(S761), LEN(S761)=0), "",  "-" &amp; VLOOKUP(S761,Code2Loc,2,FALSE)),"")</f>
        <v/>
      </c>
      <c r="U761" s="56">
        <v>0.2638888888888889</v>
      </c>
      <c r="V761" s="57"/>
      <c r="W761" s="57"/>
      <c r="X761" s="57"/>
      <c r="Y761" s="57"/>
      <c r="Z761" s="58" t="str">
        <f>IF(ISBLANK($U761), "", _xlfn.IFNA($U761 + _xlfn.IFNA( VLOOKUP($N761 &amp; IF(ISBLANK($O761),"", "-" &amp; $O761) &amp; IF(ISBLANK($P761),"", "-" &amp; $P761) &amp; IF(ISBLANK($Q761),"", "-" &amp; $Q761) &amp; IF(ISBLANK($R761),"", "-" &amp; $R761) &amp; IF(ISBLANK($S761),"", "-" &amp; $S761),TravelTime,8,FALSE), VLOOKUP($S761 &amp; IF(ISBLANK($R761),"", "-" &amp; $R761) &amp; IF(ISBLANK($Q761),"", "-" &amp; $Q761) &amp; IF(ISBLANK($P761),"", "-" &amp; $P761) &amp; IF(ISBLANK($O761),"", "-" &amp; $O761) &amp; IF(ISBLANK($N761),"", "-" &amp; $N761),TravelTime,8,FALSE)) / 1440, ""))</f>
        <v/>
      </c>
      <c r="AA761" s="59"/>
      <c r="AB761" s="52" t="str">
        <f>IF(AND(LEN(J761)&lt;&gt;0,LEN(B761)&lt;&gt;0),J761,AB754)</f>
        <v>GA04T 2738</v>
      </c>
      <c r="AC761" s="59"/>
      <c r="AD761" s="196"/>
      <c r="AE761" s="59"/>
      <c r="AF761" s="59"/>
      <c r="AG761" s="59"/>
      <c r="AH761" s="59"/>
      <c r="AI761" s="59"/>
      <c r="AJ761" s="59"/>
    </row>
    <row r="762" spans="1:36" ht="14.25" customHeight="1">
      <c r="A762" s="51"/>
      <c r="B762" s="51"/>
      <c r="C762" s="219"/>
      <c r="D762" s="53"/>
      <c r="E762" s="228"/>
      <c r="F762" s="228"/>
      <c r="G762" s="52"/>
      <c r="H762" s="52"/>
      <c r="I762" s="52"/>
      <c r="J762" s="52"/>
      <c r="K762" s="52"/>
      <c r="L762" s="60"/>
      <c r="M762" s="60"/>
      <c r="N762" s="55" t="s">
        <v>446</v>
      </c>
      <c r="O762" s="55"/>
      <c r="P762" s="55"/>
      <c r="Q762" s="55"/>
      <c r="R762" s="55"/>
      <c r="S762" s="55" t="s">
        <v>460</v>
      </c>
      <c r="T762" s="193" t="str">
        <f>_xlfn.IFNA(VLOOKUP(N762,Code2Loc,2,FALSE)
&amp; IF( OR( ISNA(O762), LEN(O762)=0), "",  "-" &amp; VLOOKUP(O762,Code2Loc,2,FALSE))
&amp; IF( OR( ISNA(P762), LEN(P762)=0), "",  "-" &amp; VLOOKUP(P762,Code2Loc,2,FALSE))
&amp; IF( OR( ISNA(Q762), LEN(Q762)=0), "",  "-" &amp; VLOOKUP(Q762,Code2Loc,2,FALSE))
&amp; IF( OR( ISNA(R762), LEN(R762)=0), "",  "-" &amp; VLOOKUP(R762,Code2Loc,2,FALSE))
&amp; IF( OR( ISNA(S762), LEN(S762)=0), "",  "-" &amp; VLOOKUP(S762,Code2Loc,2,FALSE)),"")</f>
        <v/>
      </c>
      <c r="U762" s="56">
        <v>0.3263888888888889</v>
      </c>
      <c r="V762" s="57"/>
      <c r="W762" s="57"/>
      <c r="X762" s="57"/>
      <c r="Y762" s="57"/>
      <c r="Z762" s="58" t="str">
        <f>IF(ISBLANK($U762), "", _xlfn.IFNA($U762 + _xlfn.IFNA( VLOOKUP($N762 &amp; IF(ISBLANK($O762),"", "-" &amp; $O762) &amp; IF(ISBLANK($P762),"", "-" &amp; $P762) &amp; IF(ISBLANK($Q762),"", "-" &amp; $Q762) &amp; IF(ISBLANK($R762),"", "-" &amp; $R762) &amp; IF(ISBLANK($S762),"", "-" &amp; $S762),TravelTime,8,FALSE), VLOOKUP($S762 &amp; IF(ISBLANK($R762),"", "-" &amp; $R762) &amp; IF(ISBLANK($Q762),"", "-" &amp; $Q762) &amp; IF(ISBLANK($P762),"", "-" &amp; $P762) &amp; IF(ISBLANK($O762),"", "-" &amp; $O762) &amp; IF(ISBLANK($N762),"", "-" &amp; $N762),TravelTime,8,FALSE)) / 1440, ""))</f>
        <v/>
      </c>
      <c r="AA762" s="59"/>
      <c r="AB762" s="52"/>
      <c r="AC762" s="59"/>
      <c r="AD762" s="196"/>
      <c r="AE762" s="59"/>
      <c r="AF762" s="59"/>
      <c r="AG762" s="59"/>
      <c r="AH762" s="59"/>
      <c r="AI762" s="59"/>
      <c r="AJ762" s="59"/>
    </row>
    <row r="763" spans="1:36" ht="14.25" customHeight="1">
      <c r="A763" s="51"/>
      <c r="B763" s="51"/>
      <c r="C763" s="219"/>
      <c r="D763" s="53"/>
      <c r="E763" s="228"/>
      <c r="F763" s="228"/>
      <c r="G763" s="52"/>
      <c r="H763" s="52"/>
      <c r="I763" s="52"/>
      <c r="J763" s="52"/>
      <c r="K763" s="52"/>
      <c r="L763" s="60"/>
      <c r="M763" s="60"/>
      <c r="N763" s="55" t="s">
        <v>460</v>
      </c>
      <c r="O763" s="55"/>
      <c r="P763" s="55"/>
      <c r="Q763" s="55"/>
      <c r="R763" s="55"/>
      <c r="S763" s="55" t="s">
        <v>446</v>
      </c>
      <c r="T763" s="193" t="str">
        <f>_xlfn.IFNA(VLOOKUP(N763,Code2Loc,2,FALSE)
&amp; IF( OR( ISNA(O763), LEN(O763)=0), "",  "-" &amp; VLOOKUP(O763,Code2Loc,2,FALSE))
&amp; IF( OR( ISNA(P763), LEN(P763)=0), "",  "-" &amp; VLOOKUP(P763,Code2Loc,2,FALSE))
&amp; IF( OR( ISNA(Q763), LEN(Q763)=0), "",  "-" &amp; VLOOKUP(Q763,Code2Loc,2,FALSE))
&amp; IF( OR( ISNA(R763), LEN(R763)=0), "",  "-" &amp; VLOOKUP(R763,Code2Loc,2,FALSE))
&amp; IF( OR( ISNA(S763), LEN(S763)=0), "",  "-" &amp; VLOOKUP(S763,Code2Loc,2,FALSE)),"")</f>
        <v/>
      </c>
      <c r="U763" s="56">
        <v>0.4375</v>
      </c>
      <c r="V763" s="57"/>
      <c r="W763" s="57"/>
      <c r="X763" s="57"/>
      <c r="Y763" s="57"/>
      <c r="Z763" s="58" t="str">
        <f>IF(ISBLANK($U763), "", _xlfn.IFNA($U763 + _xlfn.IFNA( VLOOKUP($N763 &amp; IF(ISBLANK($O763),"", "-" &amp; $O763) &amp; IF(ISBLANK($P763),"", "-" &amp; $P763) &amp; IF(ISBLANK($Q763),"", "-" &amp; $Q763) &amp; IF(ISBLANK($R763),"", "-" &amp; $R763) &amp; IF(ISBLANK($S763),"", "-" &amp; $S763),TravelTime,8,FALSE), VLOOKUP($S763 &amp; IF(ISBLANK($R763),"", "-" &amp; $R763) &amp; IF(ISBLANK($Q763),"", "-" &amp; $Q763) &amp; IF(ISBLANK($P763),"", "-" &amp; $P763) &amp; IF(ISBLANK($O763),"", "-" &amp; $O763) &amp; IF(ISBLANK($N763),"", "-" &amp; $N763),TravelTime,8,FALSE)) / 1440, ""))</f>
        <v/>
      </c>
      <c r="AA763" s="59"/>
      <c r="AB763" s="52"/>
      <c r="AC763" s="59"/>
      <c r="AD763" s="196"/>
      <c r="AE763" s="59"/>
      <c r="AF763" s="59"/>
      <c r="AG763" s="59"/>
      <c r="AH763" s="59"/>
      <c r="AI763" s="59"/>
      <c r="AJ763" s="59"/>
    </row>
    <row r="764" spans="1:36" ht="14.25" customHeight="1">
      <c r="A764" s="51"/>
      <c r="B764" s="51"/>
      <c r="C764" s="219"/>
      <c r="D764" s="53"/>
      <c r="E764" s="228"/>
      <c r="F764" s="228"/>
      <c r="G764" s="52"/>
      <c r="H764" s="52"/>
      <c r="I764" s="52"/>
      <c r="J764" s="52"/>
      <c r="K764" s="52"/>
      <c r="L764" s="60"/>
      <c r="M764" s="60"/>
      <c r="N764" s="55" t="s">
        <v>446</v>
      </c>
      <c r="O764" s="55"/>
      <c r="P764" s="55"/>
      <c r="Q764" s="55"/>
      <c r="R764" s="55"/>
      <c r="S764" s="55" t="s">
        <v>460</v>
      </c>
      <c r="T764" s="193" t="str">
        <f>_xlfn.IFNA(VLOOKUP(N764,Code2Loc,2,FALSE)
&amp; IF( OR( ISNA(O764), LEN(O764)=0), "",  "-" &amp; VLOOKUP(O764,Code2Loc,2,FALSE))
&amp; IF( OR( ISNA(P764), LEN(P764)=0), "",  "-" &amp; VLOOKUP(P764,Code2Loc,2,FALSE))
&amp; IF( OR( ISNA(Q764), LEN(Q764)=0), "",  "-" &amp; VLOOKUP(Q764,Code2Loc,2,FALSE))
&amp; IF( OR( ISNA(R764), LEN(R764)=0), "",  "-" &amp; VLOOKUP(R764,Code2Loc,2,FALSE))
&amp; IF( OR( ISNA(S764), LEN(S764)=0), "",  "-" &amp; VLOOKUP(S764,Code2Loc,2,FALSE)),"")</f>
        <v/>
      </c>
      <c r="U764" s="56">
        <v>0.53472222222222221</v>
      </c>
      <c r="V764" s="57"/>
      <c r="W764" s="57"/>
      <c r="X764" s="57"/>
      <c r="Y764" s="57"/>
      <c r="Z764" s="58" t="str">
        <f>IF(ISBLANK($U764), "", _xlfn.IFNA($U764 + _xlfn.IFNA( VLOOKUP($N764 &amp; IF(ISBLANK($O764),"", "-" &amp; $O764) &amp; IF(ISBLANK($P764),"", "-" &amp; $P764) &amp; IF(ISBLANK($Q764),"", "-" &amp; $Q764) &amp; IF(ISBLANK($R764),"", "-" &amp; $R764) &amp; IF(ISBLANK($S764),"", "-" &amp; $S764),TravelTime,8,FALSE), VLOOKUP($S764 &amp; IF(ISBLANK($R764),"", "-" &amp; $R764) &amp; IF(ISBLANK($Q764),"", "-" &amp; $Q764) &amp; IF(ISBLANK($P764),"", "-" &amp; $P764) &amp; IF(ISBLANK($O764),"", "-" &amp; $O764) &amp; IF(ISBLANK($N764),"", "-" &amp; $N764),TravelTime,8,FALSE)) / 1440, ""))</f>
        <v/>
      </c>
      <c r="AA764" s="59"/>
      <c r="AB764" s="52"/>
      <c r="AC764" s="59"/>
      <c r="AD764" s="196"/>
      <c r="AE764" s="59"/>
      <c r="AF764" s="59"/>
      <c r="AG764" s="59"/>
      <c r="AH764" s="59"/>
      <c r="AI764" s="59"/>
      <c r="AJ764" s="59"/>
    </row>
    <row r="765" spans="1:36" ht="14.25" customHeight="1">
      <c r="A765" s="51"/>
      <c r="B765" s="51"/>
      <c r="C765" s="219"/>
      <c r="D765" s="53"/>
      <c r="E765" s="228"/>
      <c r="F765" s="228"/>
      <c r="G765" s="52"/>
      <c r="H765" s="52"/>
      <c r="I765" s="52"/>
      <c r="J765" s="52"/>
      <c r="K765" s="52"/>
      <c r="L765" s="60"/>
      <c r="M765" s="60"/>
      <c r="N765" s="55" t="s">
        <v>460</v>
      </c>
      <c r="O765" s="55"/>
      <c r="P765" s="55"/>
      <c r="Q765" s="55"/>
      <c r="R765" s="55"/>
      <c r="S765" s="55" t="s">
        <v>446</v>
      </c>
      <c r="T765" s="193" t="str">
        <f>_xlfn.IFNA(VLOOKUP(N765,Code2Loc,2,FALSE)
&amp; IF( OR( ISNA(O765), LEN(O765)=0), "",  "-" &amp; VLOOKUP(O765,Code2Loc,2,FALSE))
&amp; IF( OR( ISNA(P765), LEN(P765)=0), "",  "-" &amp; VLOOKUP(P765,Code2Loc,2,FALSE))
&amp; IF( OR( ISNA(Q765), LEN(Q765)=0), "",  "-" &amp; VLOOKUP(Q765,Code2Loc,2,FALSE))
&amp; IF( OR( ISNA(R765), LEN(R765)=0), "",  "-" &amp; VLOOKUP(R765,Code2Loc,2,FALSE))
&amp; IF( OR( ISNA(S765), LEN(S765)=0), "",  "-" &amp; VLOOKUP(S765,Code2Loc,2,FALSE)),"")</f>
        <v/>
      </c>
      <c r="U765" s="56">
        <v>0.68055555555555547</v>
      </c>
      <c r="V765" s="57"/>
      <c r="W765" s="57"/>
      <c r="X765" s="57"/>
      <c r="Y765" s="57"/>
      <c r="Z765" s="58" t="str">
        <f>IF(ISBLANK($U765), "", _xlfn.IFNA($U765 + _xlfn.IFNA( VLOOKUP($N765 &amp; IF(ISBLANK($O765),"", "-" &amp; $O765) &amp; IF(ISBLANK($P765),"", "-" &amp; $P765) &amp; IF(ISBLANK($Q765),"", "-" &amp; $Q765) &amp; IF(ISBLANK($R765),"", "-" &amp; $R765) &amp; IF(ISBLANK($S765),"", "-" &amp; $S765),TravelTime,8,FALSE), VLOOKUP($S765 &amp; IF(ISBLANK($R765),"", "-" &amp; $R765) &amp; IF(ISBLANK($Q765),"", "-" &amp; $Q765) &amp; IF(ISBLANK($P765),"", "-" &amp; $P765) &amp; IF(ISBLANK($O765),"", "-" &amp; $O765) &amp; IF(ISBLANK($N765),"", "-" &amp; $N765),TravelTime,8,FALSE)) / 1440, ""))</f>
        <v/>
      </c>
      <c r="AA765" s="59"/>
      <c r="AB765" s="52"/>
      <c r="AC765" s="59"/>
      <c r="AD765" s="196"/>
      <c r="AE765" s="59"/>
      <c r="AF765" s="59"/>
      <c r="AG765" s="59"/>
      <c r="AH765" s="59"/>
      <c r="AI765" s="59"/>
      <c r="AJ765" s="59"/>
    </row>
    <row r="766" spans="1:36" ht="14.25" customHeight="1">
      <c r="A766" s="51"/>
      <c r="B766" s="51"/>
      <c r="C766" s="219"/>
      <c r="D766" s="53"/>
      <c r="E766" s="228"/>
      <c r="F766" s="228"/>
      <c r="G766" s="52"/>
      <c r="H766" s="52"/>
      <c r="I766" s="52"/>
      <c r="J766" s="52"/>
      <c r="K766" s="52"/>
      <c r="L766" s="60"/>
      <c r="M766" s="60"/>
      <c r="N766" s="55" t="s">
        <v>446</v>
      </c>
      <c r="O766" s="55"/>
      <c r="P766" s="55"/>
      <c r="Q766" s="55"/>
      <c r="R766" s="55"/>
      <c r="S766" s="55"/>
      <c r="T766" s="193" t="str">
        <f>_xlfn.IFNA(VLOOKUP(N766,Code2Loc,2,FALSE)
&amp; IF( OR( ISNA(O766), LEN(O766)=0), "",  "-" &amp; VLOOKUP(O766,Code2Loc,2,FALSE))
&amp; IF( OR( ISNA(P766), LEN(P766)=0), "",  "-" &amp; VLOOKUP(P766,Code2Loc,2,FALSE))
&amp; IF( OR( ISNA(Q766), LEN(Q766)=0), "",  "-" &amp; VLOOKUP(Q766,Code2Loc,2,FALSE))
&amp; IF( OR( ISNA(R766), LEN(R766)=0), "",  "-" &amp; VLOOKUP(R766,Code2Loc,2,FALSE))
&amp; IF( OR( ISNA(S766), LEN(S766)=0), "",  "-" &amp; VLOOKUP(S766,Code2Loc,2,FALSE)),"")</f>
        <v/>
      </c>
      <c r="U766" s="56">
        <v>0.75694444444444453</v>
      </c>
      <c r="V766" s="57"/>
      <c r="W766" s="57"/>
      <c r="X766" s="57"/>
      <c r="Y766" s="57"/>
      <c r="Z766" s="58" t="str">
        <f>IF(ISBLANK($U766), "", _xlfn.IFNA($U766 + _xlfn.IFNA( VLOOKUP($N766 &amp; IF(ISBLANK($O766),"", "-" &amp; $O766) &amp; IF(ISBLANK($P766),"", "-" &amp; $P766) &amp; IF(ISBLANK($Q766),"", "-" &amp; $Q766) &amp; IF(ISBLANK($R766),"", "-" &amp; $R766) &amp; IF(ISBLANK($S766),"", "-" &amp; $S766),TravelTime,8,FALSE), VLOOKUP($S766 &amp; IF(ISBLANK($R766),"", "-" &amp; $R766) &amp; IF(ISBLANK($Q766),"", "-" &amp; $Q766) &amp; IF(ISBLANK($P766),"", "-" &amp; $P766) &amp; IF(ISBLANK($O766),"", "-" &amp; $O766) &amp; IF(ISBLANK($N766),"", "-" &amp; $N766),TravelTime,8,FALSE)) / 1440, ""))</f>
        <v/>
      </c>
      <c r="AA766" s="59"/>
      <c r="AB766" s="52"/>
      <c r="AC766" s="59"/>
      <c r="AD766" s="196"/>
      <c r="AE766" s="59"/>
      <c r="AF766" s="59"/>
      <c r="AG766" s="59"/>
      <c r="AH766" s="59"/>
      <c r="AI766" s="59"/>
      <c r="AJ766" s="59"/>
    </row>
    <row r="767" spans="1:36" ht="14.25" customHeight="1">
      <c r="A767" s="51"/>
      <c r="B767" s="51"/>
      <c r="C767" s="219"/>
      <c r="D767" s="53"/>
      <c r="E767" s="228"/>
      <c r="F767" s="228"/>
      <c r="G767" s="52"/>
      <c r="H767" s="52"/>
      <c r="I767" s="52"/>
      <c r="J767" s="52"/>
      <c r="K767" s="52"/>
      <c r="L767" s="60"/>
      <c r="M767" s="60"/>
      <c r="N767" s="55"/>
      <c r="O767" s="55"/>
      <c r="P767" s="55"/>
      <c r="Q767" s="55"/>
      <c r="R767" s="55"/>
      <c r="S767" s="55"/>
      <c r="T767" s="193" t="str">
        <f>_xlfn.IFNA(VLOOKUP(N767,Code2Loc,2,FALSE)
&amp; IF( OR( ISNA(O767), LEN(O767)=0), "",  "-" &amp; VLOOKUP(O767,Code2Loc,2,FALSE))
&amp; IF( OR( ISNA(P767), LEN(P767)=0), "",  "-" &amp; VLOOKUP(P767,Code2Loc,2,FALSE))
&amp; IF( OR( ISNA(Q767), LEN(Q767)=0), "",  "-" &amp; VLOOKUP(Q767,Code2Loc,2,FALSE))
&amp; IF( OR( ISNA(R767), LEN(R767)=0), "",  "-" &amp; VLOOKUP(R767,Code2Loc,2,FALSE))
&amp; IF( OR( ISNA(S767), LEN(S767)=0), "",  "-" &amp; VLOOKUP(S767,Code2Loc,2,FALSE)),"")</f>
        <v/>
      </c>
      <c r="U767" s="56"/>
      <c r="V767" s="57"/>
      <c r="W767" s="57"/>
      <c r="X767" s="57"/>
      <c r="Y767" s="57"/>
      <c r="Z767" s="58" t="str">
        <f>IF(ISBLANK($U767), "", _xlfn.IFNA($U767 + _xlfn.IFNA( VLOOKUP($N767 &amp; IF(ISBLANK($O767),"", "-" &amp; $O767) &amp; IF(ISBLANK($P767),"", "-" &amp; $P767) &amp; IF(ISBLANK($Q767),"", "-" &amp; $Q767) &amp; IF(ISBLANK($R767),"", "-" &amp; $R767) &amp; IF(ISBLANK($S767),"", "-" &amp; $S767),TravelTime,8,FALSE), VLOOKUP($S767 &amp; IF(ISBLANK($R767),"", "-" &amp; $R767) &amp; IF(ISBLANK($Q767),"", "-" &amp; $Q767) &amp; IF(ISBLANK($P767),"", "-" &amp; $P767) &amp; IF(ISBLANK($O767),"", "-" &amp; $O767) &amp; IF(ISBLANK($N767),"", "-" &amp; $N767),TravelTime,8,FALSE)) / 1440, ""))</f>
        <v/>
      </c>
      <c r="AA767" s="59"/>
      <c r="AB767" s="52"/>
      <c r="AC767" s="59"/>
      <c r="AD767" s="196"/>
      <c r="AE767" s="59"/>
      <c r="AF767" s="59"/>
      <c r="AG767" s="59"/>
      <c r="AH767" s="59"/>
      <c r="AI767" s="59"/>
      <c r="AJ767" s="59"/>
    </row>
    <row r="768" spans="1:36" ht="14.25" customHeight="1">
      <c r="A768" s="51"/>
      <c r="B768" s="51" t="s">
        <v>262</v>
      </c>
      <c r="C768" s="219"/>
      <c r="D768" s="53"/>
      <c r="E768" s="228"/>
      <c r="F768" s="228"/>
      <c r="G768" s="52"/>
      <c r="H768" s="52"/>
      <c r="I768" s="52"/>
      <c r="J768" s="52" t="str">
        <f>IF(ISBLANK(B768),"",VLOOKUP(B768,Permits!$F$2:$O$127,10,FALSE))</f>
        <v>GA03K 5630</v>
      </c>
      <c r="K768" s="52"/>
      <c r="L768" s="60"/>
      <c r="M768" s="60"/>
      <c r="N768" s="55"/>
      <c r="O768" s="55"/>
      <c r="P768" s="55"/>
      <c r="Q768" s="55"/>
      <c r="R768" s="55"/>
      <c r="S768" s="55"/>
      <c r="T768" s="193" t="str">
        <f>_xlfn.IFNA(VLOOKUP(N768,Code2Loc,2,FALSE)
&amp; IF( OR( ISNA(O768), LEN(O768)=0), "",  "-" &amp; VLOOKUP(O768,Code2Loc,2,FALSE))
&amp; IF( OR( ISNA(P768), LEN(P768)=0), "",  "-" &amp; VLOOKUP(P768,Code2Loc,2,FALSE))
&amp; IF( OR( ISNA(Q768), LEN(Q768)=0), "",  "-" &amp; VLOOKUP(Q768,Code2Loc,2,FALSE))
&amp; IF( OR( ISNA(R768), LEN(R768)=0), "",  "-" &amp; VLOOKUP(R768,Code2Loc,2,FALSE))
&amp; IF( OR( ISNA(S768), LEN(S768)=0), "",  "-" &amp; VLOOKUP(S768,Code2Loc,2,FALSE)),"")</f>
        <v/>
      </c>
      <c r="U768" s="56"/>
      <c r="V768" s="57"/>
      <c r="W768" s="57"/>
      <c r="X768" s="57"/>
      <c r="Y768" s="57"/>
      <c r="Z768" s="58" t="str">
        <f>IF(ISBLANK($U768), "", _xlfn.IFNA($U768 + _xlfn.IFNA( VLOOKUP($N768 &amp; IF(ISBLANK($O768),"", "-" &amp; $O768) &amp; IF(ISBLANK($P768),"", "-" &amp; $P768) &amp; IF(ISBLANK($Q768),"", "-" &amp; $Q768) &amp; IF(ISBLANK($R768),"", "-" &amp; $R768) &amp; IF(ISBLANK($S768),"", "-" &amp; $S768),TravelTime,8,FALSE), VLOOKUP($S768 &amp; IF(ISBLANK($R768),"", "-" &amp; $R768) &amp; IF(ISBLANK($Q768),"", "-" &amp; $Q768) &amp; IF(ISBLANK($P768),"", "-" &amp; $P768) &amp; IF(ISBLANK($O768),"", "-" &amp; $O768) &amp; IF(ISBLANK($N768),"", "-" &amp; $N768),TravelTime,8,FALSE)) / 1440, ""))</f>
        <v/>
      </c>
      <c r="AA768" s="59"/>
      <c r="AB768" s="52" t="str">
        <f>IF(AND(LEN(J768)&lt;&gt;0,LEN(B768)&lt;&gt;0),J768,AB761)</f>
        <v>GA03K 5630</v>
      </c>
      <c r="AC768" s="59"/>
      <c r="AD768" s="196"/>
      <c r="AE768" s="59"/>
      <c r="AF768" s="59"/>
      <c r="AG768" s="59"/>
      <c r="AH768" s="59"/>
      <c r="AI768" s="59"/>
      <c r="AJ768" s="59"/>
    </row>
    <row r="769" spans="1:36" ht="14.25" customHeight="1">
      <c r="A769" s="51"/>
      <c r="B769" s="51"/>
      <c r="C769" s="219"/>
      <c r="D769" s="53"/>
      <c r="E769" s="228"/>
      <c r="F769" s="228"/>
      <c r="G769" s="52"/>
      <c r="H769" s="52"/>
      <c r="I769" s="52"/>
      <c r="J769" s="52"/>
      <c r="K769" s="52"/>
      <c r="L769" s="60"/>
      <c r="M769" s="60"/>
      <c r="N769" s="55"/>
      <c r="O769" s="55"/>
      <c r="P769" s="55"/>
      <c r="Q769" s="55"/>
      <c r="R769" s="55"/>
      <c r="S769" s="55"/>
      <c r="T769" s="193" t="str">
        <f>_xlfn.IFNA(VLOOKUP(N769,Code2Loc,2,FALSE)
&amp; IF( OR( ISNA(O769), LEN(O769)=0), "",  "-" &amp; VLOOKUP(O769,Code2Loc,2,FALSE))
&amp; IF( OR( ISNA(P769), LEN(P769)=0), "",  "-" &amp; VLOOKUP(P769,Code2Loc,2,FALSE))
&amp; IF( OR( ISNA(Q769), LEN(Q769)=0), "",  "-" &amp; VLOOKUP(Q769,Code2Loc,2,FALSE))
&amp; IF( OR( ISNA(R769), LEN(R769)=0), "",  "-" &amp; VLOOKUP(R769,Code2Loc,2,FALSE))
&amp; IF( OR( ISNA(S769), LEN(S769)=0), "",  "-" &amp; VLOOKUP(S769,Code2Loc,2,FALSE)),"")</f>
        <v/>
      </c>
      <c r="U769" s="56"/>
      <c r="V769" s="57"/>
      <c r="W769" s="57"/>
      <c r="X769" s="57"/>
      <c r="Y769" s="57"/>
      <c r="Z769" s="58" t="str">
        <f>IF(ISBLANK($U769), "", _xlfn.IFNA($U769 + _xlfn.IFNA( VLOOKUP($N769 &amp; IF(ISBLANK($O769),"", "-" &amp; $O769) &amp; IF(ISBLANK($P769),"", "-" &amp; $P769) &amp; IF(ISBLANK($Q769),"", "-" &amp; $Q769) &amp; IF(ISBLANK($R769),"", "-" &amp; $R769) &amp; IF(ISBLANK($S769),"", "-" &amp; $S769),TravelTime,8,FALSE), VLOOKUP($S769 &amp; IF(ISBLANK($R769),"", "-" &amp; $R769) &amp; IF(ISBLANK($Q769),"", "-" &amp; $Q769) &amp; IF(ISBLANK($P769),"", "-" &amp; $P769) &amp; IF(ISBLANK($O769),"", "-" &amp; $O769) &amp; IF(ISBLANK($N769),"", "-" &amp; $N769),TravelTime,8,FALSE)) / 1440, ""))</f>
        <v/>
      </c>
      <c r="AA769" s="59"/>
      <c r="AB769" s="52"/>
      <c r="AC769" s="59"/>
      <c r="AD769" s="196"/>
      <c r="AE769" s="59"/>
      <c r="AF769" s="59"/>
      <c r="AG769" s="59"/>
      <c r="AH769" s="59"/>
      <c r="AI769" s="59"/>
      <c r="AJ769" s="59"/>
    </row>
    <row r="770" spans="1:36" ht="14.25" customHeight="1">
      <c r="A770" s="51"/>
      <c r="B770" s="51"/>
      <c r="C770" s="219"/>
      <c r="D770" s="53"/>
      <c r="E770" s="228"/>
      <c r="F770" s="228"/>
      <c r="G770" s="52"/>
      <c r="H770" s="52"/>
      <c r="I770" s="52"/>
      <c r="J770" s="52"/>
      <c r="K770" s="52"/>
      <c r="L770" s="60"/>
      <c r="M770" s="60"/>
      <c r="N770" s="55"/>
      <c r="O770" s="55"/>
      <c r="P770" s="55"/>
      <c r="Q770" s="55"/>
      <c r="R770" s="55"/>
      <c r="S770" s="55"/>
      <c r="T770" s="193" t="str">
        <f>_xlfn.IFNA(VLOOKUP(N770,Code2Loc,2,FALSE)
&amp; IF( OR( ISNA(O770), LEN(O770)=0), "",  "-" &amp; VLOOKUP(O770,Code2Loc,2,FALSE))
&amp; IF( OR( ISNA(P770), LEN(P770)=0), "",  "-" &amp; VLOOKUP(P770,Code2Loc,2,FALSE))
&amp; IF( OR( ISNA(Q770), LEN(Q770)=0), "",  "-" &amp; VLOOKUP(Q770,Code2Loc,2,FALSE))
&amp; IF( OR( ISNA(R770), LEN(R770)=0), "",  "-" &amp; VLOOKUP(R770,Code2Loc,2,FALSE))
&amp; IF( OR( ISNA(S770), LEN(S770)=0), "",  "-" &amp; VLOOKUP(S770,Code2Loc,2,FALSE)),"")</f>
        <v/>
      </c>
      <c r="U770" s="56"/>
      <c r="V770" s="57"/>
      <c r="W770" s="57"/>
      <c r="X770" s="57"/>
      <c r="Y770" s="57"/>
      <c r="Z770" s="58" t="str">
        <f>IF(ISBLANK($U770), "", _xlfn.IFNA($U770 + _xlfn.IFNA( VLOOKUP($N770 &amp; IF(ISBLANK($O770),"", "-" &amp; $O770) &amp; IF(ISBLANK($P770),"", "-" &amp; $P770) &amp; IF(ISBLANK($Q770),"", "-" &amp; $Q770) &amp; IF(ISBLANK($R770),"", "-" &amp; $R770) &amp; IF(ISBLANK($S770),"", "-" &amp; $S770),TravelTime,8,FALSE), VLOOKUP($S770 &amp; IF(ISBLANK($R770),"", "-" &amp; $R770) &amp; IF(ISBLANK($Q770),"", "-" &amp; $Q770) &amp; IF(ISBLANK($P770),"", "-" &amp; $P770) &amp; IF(ISBLANK($O770),"", "-" &amp; $O770) &amp; IF(ISBLANK($N770),"", "-" &amp; $N770),TravelTime,8,FALSE)) / 1440, ""))</f>
        <v/>
      </c>
      <c r="AA770" s="59"/>
      <c r="AB770" s="52"/>
      <c r="AC770" s="59"/>
      <c r="AD770" s="196"/>
      <c r="AE770" s="59"/>
      <c r="AF770" s="59"/>
      <c r="AG770" s="59"/>
      <c r="AH770" s="59"/>
      <c r="AI770" s="59"/>
      <c r="AJ770" s="59"/>
    </row>
    <row r="771" spans="1:36" ht="14.25" customHeight="1">
      <c r="A771" s="51"/>
      <c r="B771" s="51"/>
      <c r="C771" s="219"/>
      <c r="D771" s="53"/>
      <c r="E771" s="228"/>
      <c r="F771" s="228"/>
      <c r="G771" s="52"/>
      <c r="H771" s="52"/>
      <c r="I771" s="52"/>
      <c r="J771" s="52"/>
      <c r="K771" s="52"/>
      <c r="L771" s="60"/>
      <c r="M771" s="60"/>
      <c r="N771" s="55"/>
      <c r="O771" s="55"/>
      <c r="P771" s="55"/>
      <c r="Q771" s="55"/>
      <c r="R771" s="55"/>
      <c r="S771" s="55"/>
      <c r="T771" s="193" t="str">
        <f>_xlfn.IFNA(VLOOKUP(N771,Code2Loc,2,FALSE)
&amp; IF( OR( ISNA(O771), LEN(O771)=0), "",  "-" &amp; VLOOKUP(O771,Code2Loc,2,FALSE))
&amp; IF( OR( ISNA(P771), LEN(P771)=0), "",  "-" &amp; VLOOKUP(P771,Code2Loc,2,FALSE))
&amp; IF( OR( ISNA(Q771), LEN(Q771)=0), "",  "-" &amp; VLOOKUP(Q771,Code2Loc,2,FALSE))
&amp; IF( OR( ISNA(R771), LEN(R771)=0), "",  "-" &amp; VLOOKUP(R771,Code2Loc,2,FALSE))
&amp; IF( OR( ISNA(S771), LEN(S771)=0), "",  "-" &amp; VLOOKUP(S771,Code2Loc,2,FALSE)),"")</f>
        <v/>
      </c>
      <c r="U771" s="56"/>
      <c r="V771" s="57"/>
      <c r="W771" s="57"/>
      <c r="X771" s="57"/>
      <c r="Y771" s="57"/>
      <c r="Z771" s="58" t="str">
        <f>IF(ISBLANK($U771), "", _xlfn.IFNA($U771 + _xlfn.IFNA( VLOOKUP($N771 &amp; IF(ISBLANK($O771),"", "-" &amp; $O771) &amp; IF(ISBLANK($P771),"", "-" &amp; $P771) &amp; IF(ISBLANK($Q771),"", "-" &amp; $Q771) &amp; IF(ISBLANK($R771),"", "-" &amp; $R771) &amp; IF(ISBLANK($S771),"", "-" &amp; $S771),TravelTime,8,FALSE), VLOOKUP($S771 &amp; IF(ISBLANK($R771),"", "-" &amp; $R771) &amp; IF(ISBLANK($Q771),"", "-" &amp; $Q771) &amp; IF(ISBLANK($P771),"", "-" &amp; $P771) &amp; IF(ISBLANK($O771),"", "-" &amp; $O771) &amp; IF(ISBLANK($N771),"", "-" &amp; $N771),TravelTime,8,FALSE)) / 1440, ""))</f>
        <v/>
      </c>
      <c r="AA771" s="59"/>
      <c r="AB771" s="52"/>
      <c r="AC771" s="59"/>
      <c r="AD771" s="196"/>
      <c r="AE771" s="59"/>
      <c r="AF771" s="59"/>
      <c r="AG771" s="59"/>
      <c r="AH771" s="59"/>
      <c r="AI771" s="59"/>
      <c r="AJ771" s="59"/>
    </row>
    <row r="772" spans="1:36" ht="14.25" customHeight="1">
      <c r="A772" s="51"/>
      <c r="B772" s="51"/>
      <c r="C772" s="219"/>
      <c r="D772" s="53"/>
      <c r="E772" s="228"/>
      <c r="F772" s="228"/>
      <c r="G772" s="52"/>
      <c r="H772" s="52"/>
      <c r="I772" s="52"/>
      <c r="J772" s="52"/>
      <c r="K772" s="52"/>
      <c r="L772" s="60"/>
      <c r="M772" s="60"/>
      <c r="N772" s="55"/>
      <c r="O772" s="55"/>
      <c r="P772" s="55"/>
      <c r="Q772" s="55"/>
      <c r="R772" s="55"/>
      <c r="S772" s="55"/>
      <c r="T772" s="193" t="str">
        <f>_xlfn.IFNA(VLOOKUP(N772,Code2Loc,2,FALSE)
&amp; IF( OR( ISNA(O772), LEN(O772)=0), "",  "-" &amp; VLOOKUP(O772,Code2Loc,2,FALSE))
&amp; IF( OR( ISNA(P772), LEN(P772)=0), "",  "-" &amp; VLOOKUP(P772,Code2Loc,2,FALSE))
&amp; IF( OR( ISNA(Q772), LEN(Q772)=0), "",  "-" &amp; VLOOKUP(Q772,Code2Loc,2,FALSE))
&amp; IF( OR( ISNA(R772), LEN(R772)=0), "",  "-" &amp; VLOOKUP(R772,Code2Loc,2,FALSE))
&amp; IF( OR( ISNA(S772), LEN(S772)=0), "",  "-" &amp; VLOOKUP(S772,Code2Loc,2,FALSE)),"")</f>
        <v/>
      </c>
      <c r="U772" s="56"/>
      <c r="V772" s="57"/>
      <c r="W772" s="57"/>
      <c r="X772" s="57"/>
      <c r="Y772" s="57"/>
      <c r="Z772" s="58" t="str">
        <f>IF(ISBLANK($U772), "", _xlfn.IFNA($U772 + _xlfn.IFNA( VLOOKUP($N772 &amp; IF(ISBLANK($O772),"", "-" &amp; $O772) &amp; IF(ISBLANK($P772),"", "-" &amp; $P772) &amp; IF(ISBLANK($Q772),"", "-" &amp; $Q772) &amp; IF(ISBLANK($R772),"", "-" &amp; $R772) &amp; IF(ISBLANK($S772),"", "-" &amp; $S772),TravelTime,8,FALSE), VLOOKUP($S772 &amp; IF(ISBLANK($R772),"", "-" &amp; $R772) &amp; IF(ISBLANK($Q772),"", "-" &amp; $Q772) &amp; IF(ISBLANK($P772),"", "-" &amp; $P772) &amp; IF(ISBLANK($O772),"", "-" &amp; $O772) &amp; IF(ISBLANK($N772),"", "-" &amp; $N772),TravelTime,8,FALSE)) / 1440, ""))</f>
        <v/>
      </c>
      <c r="AA772" s="59"/>
      <c r="AB772" s="52"/>
      <c r="AC772" s="59"/>
      <c r="AD772" s="196"/>
      <c r="AE772" s="59"/>
      <c r="AF772" s="59"/>
      <c r="AG772" s="59"/>
      <c r="AH772" s="59"/>
      <c r="AI772" s="59"/>
      <c r="AJ772" s="59"/>
    </row>
    <row r="773" spans="1:36" ht="14.25" customHeight="1">
      <c r="A773" s="51"/>
      <c r="B773" s="51"/>
      <c r="C773" s="219"/>
      <c r="D773" s="53"/>
      <c r="E773" s="228"/>
      <c r="F773" s="228"/>
      <c r="G773" s="52"/>
      <c r="H773" s="52"/>
      <c r="I773" s="52"/>
      <c r="J773" s="52"/>
      <c r="K773" s="52"/>
      <c r="L773" s="60"/>
      <c r="M773" s="60"/>
      <c r="N773" s="55"/>
      <c r="O773" s="55"/>
      <c r="P773" s="55"/>
      <c r="Q773" s="55"/>
      <c r="R773" s="55"/>
      <c r="S773" s="55"/>
      <c r="T773" s="193" t="str">
        <f>_xlfn.IFNA(VLOOKUP(N773,Code2Loc,2,FALSE)
&amp; IF( OR( ISNA(O773), LEN(O773)=0), "",  "-" &amp; VLOOKUP(O773,Code2Loc,2,FALSE))
&amp; IF( OR( ISNA(P773), LEN(P773)=0), "",  "-" &amp; VLOOKUP(P773,Code2Loc,2,FALSE))
&amp; IF( OR( ISNA(Q773), LEN(Q773)=0), "",  "-" &amp; VLOOKUP(Q773,Code2Loc,2,FALSE))
&amp; IF( OR( ISNA(R773), LEN(R773)=0), "",  "-" &amp; VLOOKUP(R773,Code2Loc,2,FALSE))
&amp; IF( OR( ISNA(S773), LEN(S773)=0), "",  "-" &amp; VLOOKUP(S773,Code2Loc,2,FALSE)),"")</f>
        <v/>
      </c>
      <c r="U773" s="56"/>
      <c r="V773" s="57"/>
      <c r="W773" s="57"/>
      <c r="X773" s="57"/>
      <c r="Y773" s="57"/>
      <c r="Z773" s="58" t="str">
        <f>IF(ISBLANK($U773), "", _xlfn.IFNA($U773 + _xlfn.IFNA( VLOOKUP($N773 &amp; IF(ISBLANK($O773),"", "-" &amp; $O773) &amp; IF(ISBLANK($P773),"", "-" &amp; $P773) &amp; IF(ISBLANK($Q773),"", "-" &amp; $Q773) &amp; IF(ISBLANK($R773),"", "-" &amp; $R773) &amp; IF(ISBLANK($S773),"", "-" &amp; $S773),TravelTime,8,FALSE), VLOOKUP($S773 &amp; IF(ISBLANK($R773),"", "-" &amp; $R773) &amp; IF(ISBLANK($Q773),"", "-" &amp; $Q773) &amp; IF(ISBLANK($P773),"", "-" &amp; $P773) &amp; IF(ISBLANK($O773),"", "-" &amp; $O773) &amp; IF(ISBLANK($N773),"", "-" &amp; $N773),TravelTime,8,FALSE)) / 1440, ""))</f>
        <v/>
      </c>
      <c r="AA773" s="59"/>
      <c r="AB773" s="52"/>
      <c r="AC773" s="59"/>
      <c r="AD773" s="196"/>
      <c r="AE773" s="59"/>
      <c r="AF773" s="59"/>
      <c r="AG773" s="59"/>
      <c r="AH773" s="59"/>
      <c r="AI773" s="59"/>
      <c r="AJ773" s="59"/>
    </row>
    <row r="774" spans="1:36" ht="14.25" customHeight="1">
      <c r="A774" s="51"/>
      <c r="B774" s="51"/>
      <c r="C774" s="219"/>
      <c r="D774" s="53"/>
      <c r="E774" s="228"/>
      <c r="F774" s="228"/>
      <c r="G774" s="52"/>
      <c r="H774" s="52"/>
      <c r="I774" s="52"/>
      <c r="J774" s="52"/>
      <c r="K774" s="52"/>
      <c r="L774" s="60"/>
      <c r="M774" s="60"/>
      <c r="N774" s="55"/>
      <c r="O774" s="55"/>
      <c r="P774" s="55"/>
      <c r="Q774" s="55"/>
      <c r="R774" s="55"/>
      <c r="S774" s="55"/>
      <c r="T774" s="193" t="str">
        <f>_xlfn.IFNA(VLOOKUP(N774,Code2Loc,2,FALSE)
&amp; IF( OR( ISNA(O774), LEN(O774)=0), "",  "-" &amp; VLOOKUP(O774,Code2Loc,2,FALSE))
&amp; IF( OR( ISNA(P774), LEN(P774)=0), "",  "-" &amp; VLOOKUP(P774,Code2Loc,2,FALSE))
&amp; IF( OR( ISNA(Q774), LEN(Q774)=0), "",  "-" &amp; VLOOKUP(Q774,Code2Loc,2,FALSE))
&amp; IF( OR( ISNA(R774), LEN(R774)=0), "",  "-" &amp; VLOOKUP(R774,Code2Loc,2,FALSE))
&amp; IF( OR( ISNA(S774), LEN(S774)=0), "",  "-" &amp; VLOOKUP(S774,Code2Loc,2,FALSE)),"")</f>
        <v/>
      </c>
      <c r="U774" s="56"/>
      <c r="V774" s="57"/>
      <c r="W774" s="57"/>
      <c r="X774" s="57"/>
      <c r="Y774" s="57"/>
      <c r="Z774" s="58" t="str">
        <f>IF(ISBLANK($U774), "", _xlfn.IFNA($U774 + _xlfn.IFNA( VLOOKUP($N774 &amp; IF(ISBLANK($O774),"", "-" &amp; $O774) &amp; IF(ISBLANK($P774),"", "-" &amp; $P774) &amp; IF(ISBLANK($Q774),"", "-" &amp; $Q774) &amp; IF(ISBLANK($R774),"", "-" &amp; $R774) &amp; IF(ISBLANK($S774),"", "-" &amp; $S774),TravelTime,8,FALSE), VLOOKUP($S774 &amp; IF(ISBLANK($R774),"", "-" &amp; $R774) &amp; IF(ISBLANK($Q774),"", "-" &amp; $Q774) &amp; IF(ISBLANK($P774),"", "-" &amp; $P774) &amp; IF(ISBLANK($O774),"", "-" &amp; $O774) &amp; IF(ISBLANK($N774),"", "-" &amp; $N774),TravelTime,8,FALSE)) / 1440, ""))</f>
        <v/>
      </c>
      <c r="AA774" s="59"/>
      <c r="AB774" s="52"/>
      <c r="AC774" s="59"/>
      <c r="AD774" s="196"/>
      <c r="AE774" s="59"/>
      <c r="AF774" s="59"/>
      <c r="AG774" s="59"/>
      <c r="AH774" s="59"/>
      <c r="AI774" s="59"/>
      <c r="AJ774" s="59"/>
    </row>
    <row r="775" spans="1:36" ht="14.25" customHeight="1">
      <c r="A775" s="51"/>
      <c r="B775" s="51" t="s">
        <v>264</v>
      </c>
      <c r="C775" s="219"/>
      <c r="D775" s="53"/>
      <c r="E775" s="228"/>
      <c r="F775" s="228"/>
      <c r="G775" s="52"/>
      <c r="H775" s="52"/>
      <c r="I775" s="52"/>
      <c r="J775" s="52" t="str">
        <f>IF(ISBLANK(B775),"",VLOOKUP(B775,Permits!$F$2:$O$127,10,FALSE))</f>
        <v>GA01U 2810</v>
      </c>
      <c r="K775" s="52"/>
      <c r="L775" s="60"/>
      <c r="M775" s="60"/>
      <c r="N775" s="55" t="s">
        <v>460</v>
      </c>
      <c r="O775" s="55"/>
      <c r="P775" s="55"/>
      <c r="Q775" s="55"/>
      <c r="R775" s="55"/>
      <c r="S775" s="55" t="s">
        <v>459</v>
      </c>
      <c r="T775" s="193" t="str">
        <f>_xlfn.IFNA(VLOOKUP(N775,Code2Loc,2,FALSE)
&amp; IF( OR( ISNA(O775), LEN(O775)=0), "",  "-" &amp; VLOOKUP(O775,Code2Loc,2,FALSE))
&amp; IF( OR( ISNA(P775), LEN(P775)=0), "",  "-" &amp; VLOOKUP(P775,Code2Loc,2,FALSE))
&amp; IF( OR( ISNA(Q775), LEN(Q775)=0), "",  "-" &amp; VLOOKUP(Q775,Code2Loc,2,FALSE))
&amp; IF( OR( ISNA(R775), LEN(R775)=0), "",  "-" &amp; VLOOKUP(R775,Code2Loc,2,FALSE))
&amp; IF( OR( ISNA(S775), LEN(S775)=0), "",  "-" &amp; VLOOKUP(S775,Code2Loc,2,FALSE)),"")</f>
        <v/>
      </c>
      <c r="U775" s="56">
        <v>0.25347222222222221</v>
      </c>
      <c r="V775" s="57"/>
      <c r="W775" s="57"/>
      <c r="X775" s="57"/>
      <c r="Y775" s="57"/>
      <c r="Z775" s="58" t="str">
        <f>IF(ISBLANK($U775), "", _xlfn.IFNA($U775 + _xlfn.IFNA( VLOOKUP($N775 &amp; IF(ISBLANK($O775),"", "-" &amp; $O775) &amp; IF(ISBLANK($P775),"", "-" &amp; $P775) &amp; IF(ISBLANK($Q775),"", "-" &amp; $Q775) &amp; IF(ISBLANK($R775),"", "-" &amp; $R775) &amp; IF(ISBLANK($S775),"", "-" &amp; $S775),TravelTime,8,FALSE), VLOOKUP($S775 &amp; IF(ISBLANK($R775),"", "-" &amp; $R775) &amp; IF(ISBLANK($Q775),"", "-" &amp; $Q775) &amp; IF(ISBLANK($P775),"", "-" &amp; $P775) &amp; IF(ISBLANK($O775),"", "-" &amp; $O775) &amp; IF(ISBLANK($N775),"", "-" &amp; $N775),TravelTime,8,FALSE)) / 1440, ""))</f>
        <v/>
      </c>
      <c r="AA775" s="59"/>
      <c r="AB775" s="52" t="str">
        <f>IF(AND(LEN(J775)&lt;&gt;0,LEN(B775)&lt;&gt;0),J775,AB768)</f>
        <v>GA01U 2810</v>
      </c>
      <c r="AC775" s="59"/>
      <c r="AD775" s="196"/>
      <c r="AE775" s="59"/>
      <c r="AF775" s="59"/>
      <c r="AG775" s="59"/>
      <c r="AH775" s="59"/>
      <c r="AI775" s="59"/>
      <c r="AJ775" s="59"/>
    </row>
    <row r="776" spans="1:36" ht="14.25" customHeight="1">
      <c r="A776" s="51"/>
      <c r="B776" s="51"/>
      <c r="C776" s="219"/>
      <c r="D776" s="53"/>
      <c r="E776" s="228"/>
      <c r="F776" s="228"/>
      <c r="G776" s="52"/>
      <c r="H776" s="52"/>
      <c r="I776" s="52"/>
      <c r="J776" s="52"/>
      <c r="K776" s="52"/>
      <c r="L776" s="60"/>
      <c r="M776" s="60"/>
      <c r="N776" s="55" t="s">
        <v>459</v>
      </c>
      <c r="O776" s="55"/>
      <c r="P776" s="55"/>
      <c r="Q776" s="55"/>
      <c r="R776" s="55"/>
      <c r="S776" s="55" t="s">
        <v>460</v>
      </c>
      <c r="T776" s="193" t="str">
        <f>_xlfn.IFNA(VLOOKUP(N776,Code2Loc,2,FALSE)
&amp; IF( OR( ISNA(O776), LEN(O776)=0), "",  "-" &amp; VLOOKUP(O776,Code2Loc,2,FALSE))
&amp; IF( OR( ISNA(P776), LEN(P776)=0), "",  "-" &amp; VLOOKUP(P776,Code2Loc,2,FALSE))
&amp; IF( OR( ISNA(Q776), LEN(Q776)=0), "",  "-" &amp; VLOOKUP(Q776,Code2Loc,2,FALSE))
&amp; IF( OR( ISNA(R776), LEN(R776)=0), "",  "-" &amp; VLOOKUP(R776,Code2Loc,2,FALSE))
&amp; IF( OR( ISNA(S776), LEN(S776)=0), "",  "-" &amp; VLOOKUP(S776,Code2Loc,2,FALSE)),"")</f>
        <v/>
      </c>
      <c r="U776" s="56">
        <v>0.34722222222222227</v>
      </c>
      <c r="V776" s="57"/>
      <c r="W776" s="57"/>
      <c r="X776" s="57"/>
      <c r="Y776" s="57"/>
      <c r="Z776" s="58" t="str">
        <f>IF(ISBLANK($U776), "", _xlfn.IFNA($U776 + _xlfn.IFNA( VLOOKUP($N776 &amp; IF(ISBLANK($O776),"", "-" &amp; $O776) &amp; IF(ISBLANK($P776),"", "-" &amp; $P776) &amp; IF(ISBLANK($Q776),"", "-" &amp; $Q776) &amp; IF(ISBLANK($R776),"", "-" &amp; $R776) &amp; IF(ISBLANK($S776),"", "-" &amp; $S776),TravelTime,8,FALSE), VLOOKUP($S776 &amp; IF(ISBLANK($R776),"", "-" &amp; $R776) &amp; IF(ISBLANK($Q776),"", "-" &amp; $Q776) &amp; IF(ISBLANK($P776),"", "-" &amp; $P776) &amp; IF(ISBLANK($O776),"", "-" &amp; $O776) &amp; IF(ISBLANK($N776),"", "-" &amp; $N776),TravelTime,8,FALSE)) / 1440, ""))</f>
        <v/>
      </c>
      <c r="AA776" s="59"/>
      <c r="AB776" s="52"/>
      <c r="AC776" s="59"/>
      <c r="AD776" s="196"/>
      <c r="AE776" s="59"/>
      <c r="AF776" s="59"/>
      <c r="AG776" s="59"/>
      <c r="AH776" s="59"/>
      <c r="AI776" s="59"/>
      <c r="AJ776" s="59"/>
    </row>
    <row r="777" spans="1:36" ht="14.25" customHeight="1">
      <c r="A777" s="51"/>
      <c r="B777" s="51"/>
      <c r="C777" s="219"/>
      <c r="D777" s="53"/>
      <c r="E777" s="228"/>
      <c r="F777" s="228"/>
      <c r="G777" s="52"/>
      <c r="H777" s="52"/>
      <c r="I777" s="52"/>
      <c r="J777" s="52"/>
      <c r="K777" s="52"/>
      <c r="L777" s="60"/>
      <c r="M777" s="60"/>
      <c r="N777" s="55" t="s">
        <v>460</v>
      </c>
      <c r="O777" s="55"/>
      <c r="P777" s="55"/>
      <c r="Q777" s="55"/>
      <c r="R777" s="55"/>
      <c r="S777" s="55" t="s">
        <v>459</v>
      </c>
      <c r="T777" s="193" t="str">
        <f>_xlfn.IFNA(VLOOKUP(N777,Code2Loc,2,FALSE)
&amp; IF( OR( ISNA(O777), LEN(O777)=0), "",  "-" &amp; VLOOKUP(O777,Code2Loc,2,FALSE))
&amp; IF( OR( ISNA(P777), LEN(P777)=0), "",  "-" &amp; VLOOKUP(P777,Code2Loc,2,FALSE))
&amp; IF( OR( ISNA(Q777), LEN(Q777)=0), "",  "-" &amp; VLOOKUP(Q777,Code2Loc,2,FALSE))
&amp; IF( OR( ISNA(R777), LEN(R777)=0), "",  "-" &amp; VLOOKUP(R777,Code2Loc,2,FALSE))
&amp; IF( OR( ISNA(S777), LEN(S777)=0), "",  "-" &amp; VLOOKUP(S777,Code2Loc,2,FALSE)),"")</f>
        <v/>
      </c>
      <c r="U777" s="56">
        <v>0.47430555555555554</v>
      </c>
      <c r="V777" s="57"/>
      <c r="W777" s="57"/>
      <c r="X777" s="57"/>
      <c r="Y777" s="57"/>
      <c r="Z777" s="58" t="str">
        <f>IF(ISBLANK($U777), "", _xlfn.IFNA($U777 + _xlfn.IFNA( VLOOKUP($N777 &amp; IF(ISBLANK($O777),"", "-" &amp; $O777) &amp; IF(ISBLANK($P777),"", "-" &amp; $P777) &amp; IF(ISBLANK($Q777),"", "-" &amp; $Q777) &amp; IF(ISBLANK($R777),"", "-" &amp; $R777) &amp; IF(ISBLANK($S777),"", "-" &amp; $S777),TravelTime,8,FALSE), VLOOKUP($S777 &amp; IF(ISBLANK($R777),"", "-" &amp; $R777) &amp; IF(ISBLANK($Q777),"", "-" &amp; $Q777) &amp; IF(ISBLANK($P777),"", "-" &amp; $P777) &amp; IF(ISBLANK($O777),"", "-" &amp; $O777) &amp; IF(ISBLANK($N777),"", "-" &amp; $N777),TravelTime,8,FALSE)) / 1440, ""))</f>
        <v/>
      </c>
      <c r="AA777" s="59"/>
      <c r="AB777" s="52"/>
      <c r="AC777" s="59"/>
      <c r="AD777" s="196"/>
      <c r="AE777" s="59"/>
      <c r="AF777" s="59"/>
      <c r="AG777" s="59"/>
      <c r="AH777" s="59"/>
      <c r="AI777" s="59"/>
      <c r="AJ777" s="59"/>
    </row>
    <row r="778" spans="1:36" ht="14.25" customHeight="1">
      <c r="A778" s="51"/>
      <c r="B778" s="51"/>
      <c r="C778" s="219"/>
      <c r="D778" s="53"/>
      <c r="E778" s="228"/>
      <c r="F778" s="228"/>
      <c r="G778" s="52"/>
      <c r="H778" s="52"/>
      <c r="I778" s="52"/>
      <c r="J778" s="52"/>
      <c r="K778" s="52"/>
      <c r="L778" s="60"/>
      <c r="M778" s="60"/>
      <c r="N778" s="55" t="s">
        <v>459</v>
      </c>
      <c r="O778" s="55"/>
      <c r="P778" s="55"/>
      <c r="Q778" s="55"/>
      <c r="R778" s="55"/>
      <c r="S778" s="55" t="s">
        <v>460</v>
      </c>
      <c r="T778" s="193" t="str">
        <f>_xlfn.IFNA(VLOOKUP(N778,Code2Loc,2,FALSE)
&amp; IF( OR( ISNA(O778), LEN(O778)=0), "",  "-" &amp; VLOOKUP(O778,Code2Loc,2,FALSE))
&amp; IF( OR( ISNA(P778), LEN(P778)=0), "",  "-" &amp; VLOOKUP(P778,Code2Loc,2,FALSE))
&amp; IF( OR( ISNA(Q778), LEN(Q778)=0), "",  "-" &amp; VLOOKUP(Q778,Code2Loc,2,FALSE))
&amp; IF( OR( ISNA(R778), LEN(R778)=0), "",  "-" &amp; VLOOKUP(R778,Code2Loc,2,FALSE))
&amp; IF( OR( ISNA(S778), LEN(S778)=0), "",  "-" &amp; VLOOKUP(S778,Code2Loc,2,FALSE)),"")</f>
        <v/>
      </c>
      <c r="U778" s="56">
        <v>0.63194444444444442</v>
      </c>
      <c r="V778" s="57"/>
      <c r="W778" s="57"/>
      <c r="X778" s="57"/>
      <c r="Y778" s="57"/>
      <c r="Z778" s="58" t="str">
        <f>IF(ISBLANK($U778), "", _xlfn.IFNA($U778 + _xlfn.IFNA( VLOOKUP($N778 &amp; IF(ISBLANK($O778),"", "-" &amp; $O778) &amp; IF(ISBLANK($P778),"", "-" &amp; $P778) &amp; IF(ISBLANK($Q778),"", "-" &amp; $Q778) &amp; IF(ISBLANK($R778),"", "-" &amp; $R778) &amp; IF(ISBLANK($S778),"", "-" &amp; $S778),TravelTime,8,FALSE), VLOOKUP($S778 &amp; IF(ISBLANK($R778),"", "-" &amp; $R778) &amp; IF(ISBLANK($Q778),"", "-" &amp; $Q778) &amp; IF(ISBLANK($P778),"", "-" &amp; $P778) &amp; IF(ISBLANK($O778),"", "-" &amp; $O778) &amp; IF(ISBLANK($N778),"", "-" &amp; $N778),TravelTime,8,FALSE)) / 1440, ""))</f>
        <v/>
      </c>
      <c r="AA778" s="59"/>
      <c r="AB778" s="52"/>
      <c r="AC778" s="59"/>
      <c r="AD778" s="196"/>
      <c r="AE778" s="59"/>
      <c r="AF778" s="59"/>
      <c r="AG778" s="59"/>
      <c r="AH778" s="59"/>
      <c r="AI778" s="59"/>
      <c r="AJ778" s="59"/>
    </row>
    <row r="779" spans="1:36" ht="14.25" customHeight="1">
      <c r="A779" s="51"/>
      <c r="B779" s="51"/>
      <c r="C779" s="219"/>
      <c r="D779" s="53"/>
      <c r="E779" s="228"/>
      <c r="F779" s="228"/>
      <c r="G779" s="52"/>
      <c r="H779" s="52"/>
      <c r="I779" s="52"/>
      <c r="J779" s="52"/>
      <c r="K779" s="52"/>
      <c r="L779" s="60"/>
      <c r="M779" s="60"/>
      <c r="N779" s="55"/>
      <c r="O779" s="55"/>
      <c r="P779" s="55"/>
      <c r="Q779" s="55"/>
      <c r="R779" s="55"/>
      <c r="S779" s="55"/>
      <c r="T779" s="193" t="str">
        <f>_xlfn.IFNA(VLOOKUP(N779,Code2Loc,2,FALSE)
&amp; IF( OR( ISNA(O779), LEN(O779)=0), "",  "-" &amp; VLOOKUP(O779,Code2Loc,2,FALSE))
&amp; IF( OR( ISNA(P779), LEN(P779)=0), "",  "-" &amp; VLOOKUP(P779,Code2Loc,2,FALSE))
&amp; IF( OR( ISNA(Q779), LEN(Q779)=0), "",  "-" &amp; VLOOKUP(Q779,Code2Loc,2,FALSE))
&amp; IF( OR( ISNA(R779), LEN(R779)=0), "",  "-" &amp; VLOOKUP(R779,Code2Loc,2,FALSE))
&amp; IF( OR( ISNA(S779), LEN(S779)=0), "",  "-" &amp; VLOOKUP(S779,Code2Loc,2,FALSE)),"")</f>
        <v/>
      </c>
      <c r="U779" s="56"/>
      <c r="V779" s="57"/>
      <c r="W779" s="57"/>
      <c r="X779" s="57"/>
      <c r="Y779" s="57"/>
      <c r="Z779" s="58" t="str">
        <f>IF(ISBLANK($U779), "", _xlfn.IFNA($U779 + _xlfn.IFNA( VLOOKUP($N779 &amp; IF(ISBLANK($O779),"", "-" &amp; $O779) &amp; IF(ISBLANK($P779),"", "-" &amp; $P779) &amp; IF(ISBLANK($Q779),"", "-" &amp; $Q779) &amp; IF(ISBLANK($R779),"", "-" &amp; $R779) &amp; IF(ISBLANK($S779),"", "-" &amp; $S779),TravelTime,8,FALSE), VLOOKUP($S779 &amp; IF(ISBLANK($R779),"", "-" &amp; $R779) &amp; IF(ISBLANK($Q779),"", "-" &amp; $Q779) &amp; IF(ISBLANK($P779),"", "-" &amp; $P779) &amp; IF(ISBLANK($O779),"", "-" &amp; $O779) &amp; IF(ISBLANK($N779),"", "-" &amp; $N779),TravelTime,8,FALSE)) / 1440, ""))</f>
        <v/>
      </c>
      <c r="AA779" s="59"/>
      <c r="AB779" s="52"/>
      <c r="AC779" s="59"/>
      <c r="AD779" s="196"/>
      <c r="AE779" s="59"/>
      <c r="AF779" s="59"/>
      <c r="AG779" s="59"/>
      <c r="AH779" s="59"/>
      <c r="AI779" s="59"/>
      <c r="AJ779" s="59"/>
    </row>
    <row r="780" spans="1:36" ht="14.25" customHeight="1">
      <c r="A780" s="51"/>
      <c r="B780" s="51"/>
      <c r="C780" s="219"/>
      <c r="D780" s="53"/>
      <c r="E780" s="228"/>
      <c r="F780" s="228"/>
      <c r="G780" s="52"/>
      <c r="H780" s="52"/>
      <c r="I780" s="52"/>
      <c r="J780" s="52"/>
      <c r="K780" s="52"/>
      <c r="L780" s="60"/>
      <c r="M780" s="60"/>
      <c r="N780" s="55"/>
      <c r="O780" s="55"/>
      <c r="P780" s="55"/>
      <c r="Q780" s="55"/>
      <c r="R780" s="55"/>
      <c r="S780" s="55"/>
      <c r="T780" s="193" t="str">
        <f>_xlfn.IFNA(VLOOKUP(N780,Code2Loc,2,FALSE)
&amp; IF( OR( ISNA(O780), LEN(O780)=0), "",  "-" &amp; VLOOKUP(O780,Code2Loc,2,FALSE))
&amp; IF( OR( ISNA(P780), LEN(P780)=0), "",  "-" &amp; VLOOKUP(P780,Code2Loc,2,FALSE))
&amp; IF( OR( ISNA(Q780), LEN(Q780)=0), "",  "-" &amp; VLOOKUP(Q780,Code2Loc,2,FALSE))
&amp; IF( OR( ISNA(R780), LEN(R780)=0), "",  "-" &amp; VLOOKUP(R780,Code2Loc,2,FALSE))
&amp; IF( OR( ISNA(S780), LEN(S780)=0), "",  "-" &amp; VLOOKUP(S780,Code2Loc,2,FALSE)),"")</f>
        <v/>
      </c>
      <c r="U780" s="56"/>
      <c r="V780" s="57"/>
      <c r="W780" s="57"/>
      <c r="X780" s="57"/>
      <c r="Y780" s="57"/>
      <c r="Z780" s="58" t="str">
        <f>IF(ISBLANK($U780), "", _xlfn.IFNA($U780 + _xlfn.IFNA( VLOOKUP($N780 &amp; IF(ISBLANK($O780),"", "-" &amp; $O780) &amp; IF(ISBLANK($P780),"", "-" &amp; $P780) &amp; IF(ISBLANK($Q780),"", "-" &amp; $Q780) &amp; IF(ISBLANK($R780),"", "-" &amp; $R780) &amp; IF(ISBLANK($S780),"", "-" &amp; $S780),TravelTime,8,FALSE), VLOOKUP($S780 &amp; IF(ISBLANK($R780),"", "-" &amp; $R780) &amp; IF(ISBLANK($Q780),"", "-" &amp; $Q780) &amp; IF(ISBLANK($P780),"", "-" &amp; $P780) &amp; IF(ISBLANK($O780),"", "-" &amp; $O780) &amp; IF(ISBLANK($N780),"", "-" &amp; $N780),TravelTime,8,FALSE)) / 1440, ""))</f>
        <v/>
      </c>
      <c r="AA780" s="59"/>
      <c r="AB780" s="52"/>
      <c r="AC780" s="59"/>
      <c r="AD780" s="196"/>
      <c r="AE780" s="59"/>
      <c r="AF780" s="59"/>
      <c r="AG780" s="59"/>
      <c r="AH780" s="59"/>
      <c r="AI780" s="59"/>
      <c r="AJ780" s="59"/>
    </row>
    <row r="781" spans="1:36" ht="14.25" customHeight="1">
      <c r="A781" s="51"/>
      <c r="B781" s="51"/>
      <c r="C781" s="219"/>
      <c r="D781" s="53"/>
      <c r="E781" s="228"/>
      <c r="F781" s="228"/>
      <c r="G781" s="52"/>
      <c r="H781" s="52"/>
      <c r="I781" s="52"/>
      <c r="J781" s="52"/>
      <c r="K781" s="52"/>
      <c r="L781" s="60"/>
      <c r="M781" s="60"/>
      <c r="N781" s="55"/>
      <c r="O781" s="55"/>
      <c r="P781" s="55"/>
      <c r="Q781" s="55"/>
      <c r="R781" s="55"/>
      <c r="S781" s="55"/>
      <c r="T781" s="193" t="str">
        <f>_xlfn.IFNA(VLOOKUP(N781,Code2Loc,2,FALSE)
&amp; IF( OR( ISNA(O781), LEN(O781)=0), "",  "-" &amp; VLOOKUP(O781,Code2Loc,2,FALSE))
&amp; IF( OR( ISNA(P781), LEN(P781)=0), "",  "-" &amp; VLOOKUP(P781,Code2Loc,2,FALSE))
&amp; IF( OR( ISNA(Q781), LEN(Q781)=0), "",  "-" &amp; VLOOKUP(Q781,Code2Loc,2,FALSE))
&amp; IF( OR( ISNA(R781), LEN(R781)=0), "",  "-" &amp; VLOOKUP(R781,Code2Loc,2,FALSE))
&amp; IF( OR( ISNA(S781), LEN(S781)=0), "",  "-" &amp; VLOOKUP(S781,Code2Loc,2,FALSE)),"")</f>
        <v/>
      </c>
      <c r="U781" s="56"/>
      <c r="V781" s="57"/>
      <c r="W781" s="57"/>
      <c r="X781" s="57"/>
      <c r="Y781" s="57"/>
      <c r="Z781" s="58" t="str">
        <f>IF(ISBLANK($U781), "", _xlfn.IFNA($U781 + _xlfn.IFNA( VLOOKUP($N781 &amp; IF(ISBLANK($O781),"", "-" &amp; $O781) &amp; IF(ISBLANK($P781),"", "-" &amp; $P781) &amp; IF(ISBLANK($Q781),"", "-" &amp; $Q781) &amp; IF(ISBLANK($R781),"", "-" &amp; $R781) &amp; IF(ISBLANK($S781),"", "-" &amp; $S781),TravelTime,8,FALSE), VLOOKUP($S781 &amp; IF(ISBLANK($R781),"", "-" &amp; $R781) &amp; IF(ISBLANK($Q781),"", "-" &amp; $Q781) &amp; IF(ISBLANK($P781),"", "-" &amp; $P781) &amp; IF(ISBLANK($O781),"", "-" &amp; $O781) &amp; IF(ISBLANK($N781),"", "-" &amp; $N781),TravelTime,8,FALSE)) / 1440, ""))</f>
        <v/>
      </c>
      <c r="AA781" s="59"/>
      <c r="AB781" s="52"/>
      <c r="AC781" s="59"/>
      <c r="AD781" s="196"/>
      <c r="AE781" s="59"/>
      <c r="AF781" s="59"/>
      <c r="AG781" s="59"/>
      <c r="AH781" s="59"/>
      <c r="AI781" s="59"/>
      <c r="AJ781" s="59"/>
    </row>
    <row r="782" spans="1:36" ht="14.25" customHeight="1">
      <c r="A782" s="51"/>
      <c r="B782" s="51"/>
      <c r="C782" s="219"/>
      <c r="D782" s="53"/>
      <c r="E782" s="228"/>
      <c r="F782" s="228"/>
      <c r="G782" s="52"/>
      <c r="H782" s="52"/>
      <c r="I782" s="52"/>
      <c r="J782" s="52"/>
      <c r="K782" s="52"/>
      <c r="L782" s="60"/>
      <c r="M782" s="60"/>
      <c r="N782" s="55"/>
      <c r="O782" s="55"/>
      <c r="P782" s="55"/>
      <c r="Q782" s="55"/>
      <c r="R782" s="55"/>
      <c r="S782" s="55"/>
      <c r="T782" s="193" t="str">
        <f>_xlfn.IFNA(VLOOKUP(N782,Code2Loc,2,FALSE)
&amp; IF( OR( ISNA(O782), LEN(O782)=0), "",  "-" &amp; VLOOKUP(O782,Code2Loc,2,FALSE))
&amp; IF( OR( ISNA(P782), LEN(P782)=0), "",  "-" &amp; VLOOKUP(P782,Code2Loc,2,FALSE))
&amp; IF( OR( ISNA(Q782), LEN(Q782)=0), "",  "-" &amp; VLOOKUP(Q782,Code2Loc,2,FALSE))
&amp; IF( OR( ISNA(R782), LEN(R782)=0), "",  "-" &amp; VLOOKUP(R782,Code2Loc,2,FALSE))
&amp; IF( OR( ISNA(S782), LEN(S782)=0), "",  "-" &amp; VLOOKUP(S782,Code2Loc,2,FALSE)),"")</f>
        <v/>
      </c>
      <c r="U782" s="56"/>
      <c r="V782" s="57"/>
      <c r="W782" s="57"/>
      <c r="X782" s="57"/>
      <c r="Y782" s="57"/>
      <c r="Z782" s="58" t="str">
        <f>IF(ISBLANK($U782), "", _xlfn.IFNA($U782 + _xlfn.IFNA( VLOOKUP($N782 &amp; IF(ISBLANK($O782),"", "-" &amp; $O782) &amp; IF(ISBLANK($P782),"", "-" &amp; $P782) &amp; IF(ISBLANK($Q782),"", "-" &amp; $Q782) &amp; IF(ISBLANK($R782),"", "-" &amp; $R782) &amp; IF(ISBLANK($S782),"", "-" &amp; $S782),TravelTime,8,FALSE), VLOOKUP($S782 &amp; IF(ISBLANK($R782),"", "-" &amp; $R782) &amp; IF(ISBLANK($Q782),"", "-" &amp; $Q782) &amp; IF(ISBLANK($P782),"", "-" &amp; $P782) &amp; IF(ISBLANK($O782),"", "-" &amp; $O782) &amp; IF(ISBLANK($N782),"", "-" &amp; $N782),TravelTime,8,FALSE)) / 1440, ""))</f>
        <v/>
      </c>
      <c r="AA782" s="59"/>
      <c r="AB782" s="52"/>
      <c r="AC782" s="59"/>
      <c r="AD782" s="196"/>
      <c r="AE782" s="59"/>
      <c r="AF782" s="59"/>
      <c r="AG782" s="59"/>
      <c r="AH782" s="59"/>
      <c r="AI782" s="59"/>
      <c r="AJ782" s="59"/>
    </row>
    <row r="783" spans="1:36" ht="14.25" customHeight="1">
      <c r="A783" s="51"/>
      <c r="B783" s="51" t="s">
        <v>267</v>
      </c>
      <c r="C783" s="219"/>
      <c r="D783" s="53"/>
      <c r="E783" s="228"/>
      <c r="F783" s="228"/>
      <c r="G783" s="52"/>
      <c r="H783" s="52"/>
      <c r="I783" s="52"/>
      <c r="J783" s="52" t="str">
        <f>IF(ISBLANK(B783),"",VLOOKUP(B783,Permits!$F$2:$O$127,10,FALSE))</f>
        <v>GA03K 5537</v>
      </c>
      <c r="K783" s="52"/>
      <c r="L783" s="60"/>
      <c r="M783" s="60"/>
      <c r="N783" s="55" t="s">
        <v>459</v>
      </c>
      <c r="O783" s="55"/>
      <c r="P783" s="55"/>
      <c r="Q783" s="55"/>
      <c r="R783" s="55"/>
      <c r="S783" s="55"/>
      <c r="T783" s="193" t="str">
        <f>_xlfn.IFNA(VLOOKUP(N783,Code2Loc,2,FALSE)
&amp; IF( OR( ISNA(O783), LEN(O783)=0), "",  "-" &amp; VLOOKUP(O783,Code2Loc,2,FALSE))
&amp; IF( OR( ISNA(P783), LEN(P783)=0), "",  "-" &amp; VLOOKUP(P783,Code2Loc,2,FALSE))
&amp; IF( OR( ISNA(Q783), LEN(Q783)=0), "",  "-" &amp; VLOOKUP(Q783,Code2Loc,2,FALSE))
&amp; IF( OR( ISNA(R783), LEN(R783)=0), "",  "-" &amp; VLOOKUP(R783,Code2Loc,2,FALSE))
&amp; IF( OR( ISNA(S783), LEN(S783)=0), "",  "-" &amp; VLOOKUP(S783,Code2Loc,2,FALSE)),"")</f>
        <v/>
      </c>
      <c r="U783" s="56">
        <v>0.31944444444444448</v>
      </c>
      <c r="V783" s="57"/>
      <c r="W783" s="57"/>
      <c r="X783" s="57"/>
      <c r="Y783" s="57"/>
      <c r="Z783" s="58" t="str">
        <f>IF(ISBLANK($U783), "", _xlfn.IFNA($U783 + _xlfn.IFNA( VLOOKUP($N783 &amp; IF(ISBLANK($O783),"", "-" &amp; $O783) &amp; IF(ISBLANK($P783),"", "-" &amp; $P783) &amp; IF(ISBLANK($Q783),"", "-" &amp; $Q783) &amp; IF(ISBLANK($R783),"", "-" &amp; $R783) &amp; IF(ISBLANK($S783),"", "-" &amp; $S783),TravelTime,8,FALSE), VLOOKUP($S783 &amp; IF(ISBLANK($R783),"", "-" &amp; $R783) &amp; IF(ISBLANK($Q783),"", "-" &amp; $Q783) &amp; IF(ISBLANK($P783),"", "-" &amp; $P783) &amp; IF(ISBLANK($O783),"", "-" &amp; $O783) &amp; IF(ISBLANK($N783),"", "-" &amp; $N783),TravelTime,8,FALSE)) / 1440, ""))</f>
        <v/>
      </c>
      <c r="AA783" s="59"/>
      <c r="AB783" s="52" t="str">
        <f>IF(AND(LEN(J783)&lt;&gt;0,LEN(B783)&lt;&gt;0),J783,AB775)</f>
        <v>GA03K 5537</v>
      </c>
      <c r="AC783" s="59"/>
      <c r="AD783" s="196"/>
      <c r="AE783" s="59"/>
      <c r="AF783" s="59"/>
      <c r="AG783" s="59"/>
      <c r="AH783" s="59"/>
      <c r="AI783" s="59"/>
      <c r="AJ783" s="59"/>
    </row>
    <row r="784" spans="1:36" ht="14.25" customHeight="1">
      <c r="A784" s="51"/>
      <c r="B784" s="51"/>
      <c r="C784" s="219"/>
      <c r="D784" s="53"/>
      <c r="E784" s="228"/>
      <c r="F784" s="228"/>
      <c r="G784" s="52"/>
      <c r="H784" s="52"/>
      <c r="I784" s="52"/>
      <c r="J784" s="52"/>
      <c r="K784" s="52"/>
      <c r="L784" s="60"/>
      <c r="M784" s="60"/>
      <c r="N784" s="55" t="s">
        <v>460</v>
      </c>
      <c r="O784" s="55"/>
      <c r="P784" s="55"/>
      <c r="Q784" s="55"/>
      <c r="R784" s="55"/>
      <c r="S784" s="55"/>
      <c r="T784" s="193" t="str">
        <f>_xlfn.IFNA(VLOOKUP(N784,Code2Loc,2,FALSE)
&amp; IF( OR( ISNA(O784), LEN(O784)=0), "",  "-" &amp; VLOOKUP(O784,Code2Loc,2,FALSE))
&amp; IF( OR( ISNA(P784), LEN(P784)=0), "",  "-" &amp; VLOOKUP(P784,Code2Loc,2,FALSE))
&amp; IF( OR( ISNA(Q784), LEN(Q784)=0), "",  "-" &amp; VLOOKUP(Q784,Code2Loc,2,FALSE))
&amp; IF( OR( ISNA(R784), LEN(R784)=0), "",  "-" &amp; VLOOKUP(R784,Code2Loc,2,FALSE))
&amp; IF( OR( ISNA(S784), LEN(S784)=0), "",  "-" &amp; VLOOKUP(S784,Code2Loc,2,FALSE)),"")</f>
        <v/>
      </c>
      <c r="U784" s="56">
        <v>0.43402777777777773</v>
      </c>
      <c r="V784" s="57"/>
      <c r="W784" s="57"/>
      <c r="X784" s="57"/>
      <c r="Y784" s="57"/>
      <c r="Z784" s="58" t="str">
        <f>IF(ISBLANK($U784), "", _xlfn.IFNA($U784 + _xlfn.IFNA( VLOOKUP($N784 &amp; IF(ISBLANK($O784),"", "-" &amp; $O784) &amp; IF(ISBLANK($P784),"", "-" &amp; $P784) &amp; IF(ISBLANK($Q784),"", "-" &amp; $Q784) &amp; IF(ISBLANK($R784),"", "-" &amp; $R784) &amp; IF(ISBLANK($S784),"", "-" &amp; $S784),TravelTime,8,FALSE), VLOOKUP($S784 &amp; IF(ISBLANK($R784),"", "-" &amp; $R784) &amp; IF(ISBLANK($Q784),"", "-" &amp; $Q784) &amp; IF(ISBLANK($P784),"", "-" &amp; $P784) &amp; IF(ISBLANK($O784),"", "-" &amp; $O784) &amp; IF(ISBLANK($N784),"", "-" &amp; $N784),TravelTime,8,FALSE)) / 1440, ""))</f>
        <v/>
      </c>
      <c r="AA784" s="59"/>
      <c r="AB784" s="52"/>
      <c r="AC784" s="59"/>
      <c r="AD784" s="196"/>
      <c r="AE784" s="59"/>
      <c r="AF784" s="59"/>
      <c r="AG784" s="59"/>
      <c r="AH784" s="59"/>
      <c r="AI784" s="59"/>
      <c r="AJ784" s="59"/>
    </row>
    <row r="785" spans="1:36" ht="14.25" customHeight="1">
      <c r="A785" s="51"/>
      <c r="B785" s="51"/>
      <c r="C785" s="219"/>
      <c r="D785" s="53"/>
      <c r="E785" s="228"/>
      <c r="F785" s="228"/>
      <c r="G785" s="52"/>
      <c r="H785" s="52"/>
      <c r="I785" s="52"/>
      <c r="J785" s="52"/>
      <c r="K785" s="52"/>
      <c r="L785" s="60"/>
      <c r="M785" s="60"/>
      <c r="N785" s="55" t="s">
        <v>459</v>
      </c>
      <c r="O785" s="55"/>
      <c r="P785" s="55"/>
      <c r="Q785" s="55"/>
      <c r="R785" s="55"/>
      <c r="S785" s="55"/>
      <c r="T785" s="193" t="str">
        <f>_xlfn.IFNA(VLOOKUP(N785,Code2Loc,2,FALSE)
&amp; IF( OR( ISNA(O785), LEN(O785)=0), "",  "-" &amp; VLOOKUP(O785,Code2Loc,2,FALSE))
&amp; IF( OR( ISNA(P785), LEN(P785)=0), "",  "-" &amp; VLOOKUP(P785,Code2Loc,2,FALSE))
&amp; IF( OR( ISNA(Q785), LEN(Q785)=0), "",  "-" &amp; VLOOKUP(Q785,Code2Loc,2,FALSE))
&amp; IF( OR( ISNA(R785), LEN(R785)=0), "",  "-" &amp; VLOOKUP(R785,Code2Loc,2,FALSE))
&amp; IF( OR( ISNA(S785), LEN(S785)=0), "",  "-" &amp; VLOOKUP(S785,Code2Loc,2,FALSE)),"")</f>
        <v/>
      </c>
      <c r="U785" s="56">
        <v>0.57638888888888895</v>
      </c>
      <c r="V785" s="57"/>
      <c r="W785" s="57"/>
      <c r="X785" s="57"/>
      <c r="Y785" s="57"/>
      <c r="Z785" s="58" t="str">
        <f>IF(ISBLANK($U785), "", _xlfn.IFNA($U785 + _xlfn.IFNA( VLOOKUP($N785 &amp; IF(ISBLANK($O785),"", "-" &amp; $O785) &amp; IF(ISBLANK($P785),"", "-" &amp; $P785) &amp; IF(ISBLANK($Q785),"", "-" &amp; $Q785) &amp; IF(ISBLANK($R785),"", "-" &amp; $R785) &amp; IF(ISBLANK($S785),"", "-" &amp; $S785),TravelTime,8,FALSE), VLOOKUP($S785 &amp; IF(ISBLANK($R785),"", "-" &amp; $R785) &amp; IF(ISBLANK($Q785),"", "-" &amp; $Q785) &amp; IF(ISBLANK($P785),"", "-" &amp; $P785) &amp; IF(ISBLANK($O785),"", "-" &amp; $O785) &amp; IF(ISBLANK($N785),"", "-" &amp; $N785),TravelTime,8,FALSE)) / 1440, ""))</f>
        <v/>
      </c>
      <c r="AA785" s="59"/>
      <c r="AB785" s="52"/>
      <c r="AC785" s="59"/>
      <c r="AD785" s="196"/>
      <c r="AE785" s="59"/>
      <c r="AF785" s="59"/>
      <c r="AG785" s="59"/>
      <c r="AH785" s="59"/>
      <c r="AI785" s="59"/>
      <c r="AJ785" s="59"/>
    </row>
    <row r="786" spans="1:36" ht="14.25" customHeight="1">
      <c r="A786" s="51"/>
      <c r="B786" s="51"/>
      <c r="C786" s="219"/>
      <c r="D786" s="53"/>
      <c r="E786" s="228"/>
      <c r="F786" s="228"/>
      <c r="G786" s="52"/>
      <c r="H786" s="52"/>
      <c r="I786" s="52"/>
      <c r="J786" s="52"/>
      <c r="K786" s="52"/>
      <c r="L786" s="60"/>
      <c r="M786" s="60"/>
      <c r="N786" s="55" t="s">
        <v>460</v>
      </c>
      <c r="O786" s="55"/>
      <c r="P786" s="55"/>
      <c r="Q786" s="55"/>
      <c r="R786" s="55"/>
      <c r="S786" s="55"/>
      <c r="T786" s="193" t="str">
        <f>_xlfn.IFNA(VLOOKUP(N786,Code2Loc,2,FALSE)
&amp; IF( OR( ISNA(O786), LEN(O786)=0), "",  "-" &amp; VLOOKUP(O786,Code2Loc,2,FALSE))
&amp; IF( OR( ISNA(P786), LEN(P786)=0), "",  "-" &amp; VLOOKUP(P786,Code2Loc,2,FALSE))
&amp; IF( OR( ISNA(Q786), LEN(Q786)=0), "",  "-" &amp; VLOOKUP(Q786,Code2Loc,2,FALSE))
&amp; IF( OR( ISNA(R786), LEN(R786)=0), "",  "-" &amp; VLOOKUP(R786,Code2Loc,2,FALSE))
&amp; IF( OR( ISNA(S786), LEN(S786)=0), "",  "-" &amp; VLOOKUP(S786,Code2Loc,2,FALSE)),"")</f>
        <v/>
      </c>
      <c r="U786" s="56">
        <v>0.71180555555555547</v>
      </c>
      <c r="V786" s="57"/>
      <c r="W786" s="57"/>
      <c r="X786" s="57"/>
      <c r="Y786" s="57"/>
      <c r="Z786" s="58" t="str">
        <f>IF(ISBLANK($U786), "", _xlfn.IFNA($U786 + _xlfn.IFNA( VLOOKUP($N786 &amp; IF(ISBLANK($O786),"", "-" &amp; $O786) &amp; IF(ISBLANK($P786),"", "-" &amp; $P786) &amp; IF(ISBLANK($Q786),"", "-" &amp; $Q786) &amp; IF(ISBLANK($R786),"", "-" &amp; $R786) &amp; IF(ISBLANK($S786),"", "-" &amp; $S786),TravelTime,8,FALSE), VLOOKUP($S786 &amp; IF(ISBLANK($R786),"", "-" &amp; $R786) &amp; IF(ISBLANK($Q786),"", "-" &amp; $Q786) &amp; IF(ISBLANK($P786),"", "-" &amp; $P786) &amp; IF(ISBLANK($O786),"", "-" &amp; $O786) &amp; IF(ISBLANK($N786),"", "-" &amp; $N786),TravelTime,8,FALSE)) / 1440, ""))</f>
        <v/>
      </c>
      <c r="AA786" s="59"/>
      <c r="AB786" s="52"/>
      <c r="AC786" s="59"/>
      <c r="AD786" s="196"/>
      <c r="AE786" s="59"/>
      <c r="AF786" s="59"/>
      <c r="AG786" s="59"/>
      <c r="AH786" s="59"/>
      <c r="AI786" s="59"/>
      <c r="AJ786" s="59"/>
    </row>
    <row r="787" spans="1:36" ht="14.25" customHeight="1">
      <c r="A787" s="51"/>
      <c r="B787" s="51"/>
      <c r="C787" s="219"/>
      <c r="D787" s="53"/>
      <c r="E787" s="228"/>
      <c r="F787" s="228"/>
      <c r="G787" s="52"/>
      <c r="H787" s="52"/>
      <c r="I787" s="52"/>
      <c r="J787" s="52"/>
      <c r="K787" s="52"/>
      <c r="L787" s="60"/>
      <c r="M787" s="60"/>
      <c r="N787" s="55" t="s">
        <v>446</v>
      </c>
      <c r="O787" s="55"/>
      <c r="P787" s="55"/>
      <c r="Q787" s="55"/>
      <c r="R787" s="55"/>
      <c r="S787" s="55"/>
      <c r="T787" s="193" t="str">
        <f>_xlfn.IFNA(VLOOKUP(N787,Code2Loc,2,FALSE)
&amp; IF( OR( ISNA(O787), LEN(O787)=0), "",  "-" &amp; VLOOKUP(O787,Code2Loc,2,FALSE))
&amp; IF( OR( ISNA(P787), LEN(P787)=0), "",  "-" &amp; VLOOKUP(P787,Code2Loc,2,FALSE))
&amp; IF( OR( ISNA(Q787), LEN(Q787)=0), "",  "-" &amp; VLOOKUP(Q787,Code2Loc,2,FALSE))
&amp; IF( OR( ISNA(R787), LEN(R787)=0), "",  "-" &amp; VLOOKUP(R787,Code2Loc,2,FALSE))
&amp; IF( OR( ISNA(S787), LEN(S787)=0), "",  "-" &amp; VLOOKUP(S787,Code2Loc,2,FALSE)),"")</f>
        <v/>
      </c>
      <c r="U787" s="56">
        <v>0.79513888888888884</v>
      </c>
      <c r="V787" s="57"/>
      <c r="W787" s="57"/>
      <c r="X787" s="57"/>
      <c r="Y787" s="57"/>
      <c r="Z787" s="58" t="str">
        <f>IF(ISBLANK($U787), "", _xlfn.IFNA($U787 + _xlfn.IFNA( VLOOKUP($N787 &amp; IF(ISBLANK($O787),"", "-" &amp; $O787) &amp; IF(ISBLANK($P787),"", "-" &amp; $P787) &amp; IF(ISBLANK($Q787),"", "-" &amp; $Q787) &amp; IF(ISBLANK($R787),"", "-" &amp; $R787) &amp; IF(ISBLANK($S787),"", "-" &amp; $S787),TravelTime,8,FALSE), VLOOKUP($S787 &amp; IF(ISBLANK($R787),"", "-" &amp; $R787) &amp; IF(ISBLANK($Q787),"", "-" &amp; $Q787) &amp; IF(ISBLANK($P787),"", "-" &amp; $P787) &amp; IF(ISBLANK($O787),"", "-" &amp; $O787) &amp; IF(ISBLANK($N787),"", "-" &amp; $N787),TravelTime,8,FALSE)) / 1440, ""))</f>
        <v/>
      </c>
      <c r="AA787" s="59"/>
      <c r="AB787" s="52"/>
      <c r="AC787" s="59"/>
      <c r="AD787" s="196"/>
      <c r="AE787" s="59"/>
      <c r="AF787" s="59"/>
      <c r="AG787" s="59"/>
      <c r="AH787" s="59"/>
      <c r="AI787" s="59"/>
      <c r="AJ787" s="59"/>
    </row>
    <row r="788" spans="1:36" ht="14.25" customHeight="1">
      <c r="A788" s="51"/>
      <c r="B788" s="51"/>
      <c r="C788" s="219"/>
      <c r="D788" s="53"/>
      <c r="E788" s="228"/>
      <c r="F788" s="228"/>
      <c r="G788" s="52"/>
      <c r="H788" s="52"/>
      <c r="I788" s="52"/>
      <c r="J788" s="52"/>
      <c r="K788" s="52"/>
      <c r="L788" s="60"/>
      <c r="M788" s="60"/>
      <c r="N788" s="55"/>
      <c r="O788" s="55"/>
      <c r="P788" s="55"/>
      <c r="Q788" s="55"/>
      <c r="R788" s="55"/>
      <c r="S788" s="55"/>
      <c r="T788" s="193" t="str">
        <f>_xlfn.IFNA(VLOOKUP(N788,Code2Loc,2,FALSE)
&amp; IF( OR( ISNA(O788), LEN(O788)=0), "",  "-" &amp; VLOOKUP(O788,Code2Loc,2,FALSE))
&amp; IF( OR( ISNA(P788), LEN(P788)=0), "",  "-" &amp; VLOOKUP(P788,Code2Loc,2,FALSE))
&amp; IF( OR( ISNA(Q788), LEN(Q788)=0), "",  "-" &amp; VLOOKUP(Q788,Code2Loc,2,FALSE))
&amp; IF( OR( ISNA(R788), LEN(R788)=0), "",  "-" &amp; VLOOKUP(R788,Code2Loc,2,FALSE))
&amp; IF( OR( ISNA(S788), LEN(S788)=0), "",  "-" &amp; VLOOKUP(S788,Code2Loc,2,FALSE)),"")</f>
        <v/>
      </c>
      <c r="U788" s="56"/>
      <c r="V788" s="57"/>
      <c r="W788" s="57"/>
      <c r="X788" s="57"/>
      <c r="Y788" s="57"/>
      <c r="Z788" s="58" t="str">
        <f>IF(ISBLANK($U788), "", _xlfn.IFNA($U788 + _xlfn.IFNA( VLOOKUP($N788 &amp; IF(ISBLANK($O788),"", "-" &amp; $O788) &amp; IF(ISBLANK($P788),"", "-" &amp; $P788) &amp; IF(ISBLANK($Q788),"", "-" &amp; $Q788) &amp; IF(ISBLANK($R788),"", "-" &amp; $R788) &amp; IF(ISBLANK($S788),"", "-" &amp; $S788),TravelTime,8,FALSE), VLOOKUP($S788 &amp; IF(ISBLANK($R788),"", "-" &amp; $R788) &amp; IF(ISBLANK($Q788),"", "-" &amp; $Q788) &amp; IF(ISBLANK($P788),"", "-" &amp; $P788) &amp; IF(ISBLANK($O788),"", "-" &amp; $O788) &amp; IF(ISBLANK($N788),"", "-" &amp; $N788),TravelTime,8,FALSE)) / 1440, ""))</f>
        <v/>
      </c>
      <c r="AA788" s="59"/>
      <c r="AB788" s="52"/>
      <c r="AC788" s="59"/>
      <c r="AD788" s="196"/>
      <c r="AE788" s="59"/>
      <c r="AF788" s="59"/>
      <c r="AG788" s="59"/>
      <c r="AH788" s="59"/>
      <c r="AI788" s="59"/>
      <c r="AJ788" s="59"/>
    </row>
    <row r="789" spans="1:36" ht="14.25" customHeight="1">
      <c r="A789" s="51"/>
      <c r="B789" s="51"/>
      <c r="C789" s="219"/>
      <c r="D789" s="53"/>
      <c r="E789" s="228"/>
      <c r="F789" s="228"/>
      <c r="G789" s="52"/>
      <c r="H789" s="52"/>
      <c r="I789" s="52"/>
      <c r="J789" s="52"/>
      <c r="K789" s="52"/>
      <c r="L789" s="60"/>
      <c r="M789" s="60"/>
      <c r="N789" s="55"/>
      <c r="O789" s="55"/>
      <c r="P789" s="55"/>
      <c r="Q789" s="55"/>
      <c r="R789" s="55"/>
      <c r="S789" s="55"/>
      <c r="T789" s="193" t="str">
        <f>_xlfn.IFNA(VLOOKUP(N789,Code2Loc,2,FALSE)
&amp; IF( OR( ISNA(O789), LEN(O789)=0), "",  "-" &amp; VLOOKUP(O789,Code2Loc,2,FALSE))
&amp; IF( OR( ISNA(P789), LEN(P789)=0), "",  "-" &amp; VLOOKUP(P789,Code2Loc,2,FALSE))
&amp; IF( OR( ISNA(Q789), LEN(Q789)=0), "",  "-" &amp; VLOOKUP(Q789,Code2Loc,2,FALSE))
&amp; IF( OR( ISNA(R789), LEN(R789)=0), "",  "-" &amp; VLOOKUP(R789,Code2Loc,2,FALSE))
&amp; IF( OR( ISNA(S789), LEN(S789)=0), "",  "-" &amp; VLOOKUP(S789,Code2Loc,2,FALSE)),"")</f>
        <v/>
      </c>
      <c r="U789" s="56"/>
      <c r="V789" s="57"/>
      <c r="W789" s="57"/>
      <c r="X789" s="57"/>
      <c r="Y789" s="57"/>
      <c r="Z789" s="58" t="str">
        <f>IF(ISBLANK($U789), "", _xlfn.IFNA($U789 + _xlfn.IFNA( VLOOKUP($N789 &amp; IF(ISBLANK($O789),"", "-" &amp; $O789) &amp; IF(ISBLANK($P789),"", "-" &amp; $P789) &amp; IF(ISBLANK($Q789),"", "-" &amp; $Q789) &amp; IF(ISBLANK($R789),"", "-" &amp; $R789) &amp; IF(ISBLANK($S789),"", "-" &amp; $S789),TravelTime,8,FALSE), VLOOKUP($S789 &amp; IF(ISBLANK($R789),"", "-" &amp; $R789) &amp; IF(ISBLANK($Q789),"", "-" &amp; $Q789) &amp; IF(ISBLANK($P789),"", "-" &amp; $P789) &amp; IF(ISBLANK($O789),"", "-" &amp; $O789) &amp; IF(ISBLANK($N789),"", "-" &amp; $N789),TravelTime,8,FALSE)) / 1440, ""))</f>
        <v/>
      </c>
      <c r="AA789" s="59"/>
      <c r="AB789" s="52"/>
      <c r="AC789" s="59"/>
      <c r="AD789" s="196"/>
      <c r="AE789" s="59"/>
      <c r="AF789" s="59"/>
      <c r="AG789" s="59"/>
      <c r="AH789" s="59"/>
      <c r="AI789" s="59"/>
      <c r="AJ789" s="59"/>
    </row>
    <row r="790" spans="1:36" ht="14.25" customHeight="1">
      <c r="A790" s="51"/>
      <c r="B790" s="51"/>
      <c r="C790" s="219"/>
      <c r="D790" s="53"/>
      <c r="E790" s="228"/>
      <c r="F790" s="228"/>
      <c r="G790" s="52"/>
      <c r="H790" s="52"/>
      <c r="I790" s="52"/>
      <c r="J790" s="52"/>
      <c r="K790" s="52"/>
      <c r="L790" s="60"/>
      <c r="M790" s="60"/>
      <c r="N790" s="55"/>
      <c r="O790" s="55"/>
      <c r="P790" s="55"/>
      <c r="Q790" s="55"/>
      <c r="R790" s="55"/>
      <c r="S790" s="55"/>
      <c r="T790" s="193" t="str">
        <f>_xlfn.IFNA(VLOOKUP(N790,Code2Loc,2,FALSE)
&amp; IF( OR( ISNA(O790), LEN(O790)=0), "",  "-" &amp; VLOOKUP(O790,Code2Loc,2,FALSE))
&amp; IF( OR( ISNA(P790), LEN(P790)=0), "",  "-" &amp; VLOOKUP(P790,Code2Loc,2,FALSE))
&amp; IF( OR( ISNA(Q790), LEN(Q790)=0), "",  "-" &amp; VLOOKUP(Q790,Code2Loc,2,FALSE))
&amp; IF( OR( ISNA(R790), LEN(R790)=0), "",  "-" &amp; VLOOKUP(R790,Code2Loc,2,FALSE))
&amp; IF( OR( ISNA(S790), LEN(S790)=0), "",  "-" &amp; VLOOKUP(S790,Code2Loc,2,FALSE)),"")</f>
        <v/>
      </c>
      <c r="U790" s="56"/>
      <c r="V790" s="57"/>
      <c r="W790" s="57"/>
      <c r="X790" s="57"/>
      <c r="Y790" s="57"/>
      <c r="Z790" s="58" t="str">
        <f>IF(ISBLANK($U790), "", _xlfn.IFNA($U790 + _xlfn.IFNA( VLOOKUP($N790 &amp; IF(ISBLANK($O790),"", "-" &amp; $O790) &amp; IF(ISBLANK($P790),"", "-" &amp; $P790) &amp; IF(ISBLANK($Q790),"", "-" &amp; $Q790) &amp; IF(ISBLANK($R790),"", "-" &amp; $R790) &amp; IF(ISBLANK($S790),"", "-" &amp; $S790),TravelTime,8,FALSE), VLOOKUP($S790 &amp; IF(ISBLANK($R790),"", "-" &amp; $R790) &amp; IF(ISBLANK($Q790),"", "-" &amp; $Q790) &amp; IF(ISBLANK($P790),"", "-" &amp; $P790) &amp; IF(ISBLANK($O790),"", "-" &amp; $O790) &amp; IF(ISBLANK($N790),"", "-" &amp; $N790),TravelTime,8,FALSE)) / 1440, ""))</f>
        <v/>
      </c>
      <c r="AA790" s="59"/>
      <c r="AB790" s="52"/>
      <c r="AC790" s="59"/>
      <c r="AD790" s="196"/>
      <c r="AE790" s="59"/>
      <c r="AF790" s="59"/>
      <c r="AG790" s="59"/>
      <c r="AH790" s="59"/>
      <c r="AI790" s="59"/>
      <c r="AJ790" s="59"/>
    </row>
    <row r="791" spans="1:36" ht="14.25" customHeight="1">
      <c r="A791" s="51"/>
      <c r="B791" s="51" t="s">
        <v>271</v>
      </c>
      <c r="C791" s="219"/>
      <c r="D791" s="53"/>
      <c r="E791" s="228"/>
      <c r="F791" s="228"/>
      <c r="G791" s="52"/>
      <c r="H791" s="52"/>
      <c r="I791" s="52"/>
      <c r="J791" s="52" t="str">
        <f>IF(ISBLANK(B791),"",VLOOKUP(B791,Permits!$F$2:$O$127,10,FALSE))</f>
        <v>GA03K 8394</v>
      </c>
      <c r="K791" s="52"/>
      <c r="L791" s="60"/>
      <c r="M791" s="60"/>
      <c r="N791" s="55" t="s">
        <v>459</v>
      </c>
      <c r="O791" s="55"/>
      <c r="P791" s="55"/>
      <c r="Q791" s="55"/>
      <c r="R791" s="55"/>
      <c r="S791" s="55"/>
      <c r="T791" s="193" t="str">
        <f>_xlfn.IFNA(VLOOKUP(N791,Code2Loc,2,FALSE)
&amp; IF( OR( ISNA(O791), LEN(O791)=0), "",  "-" &amp; VLOOKUP(O791,Code2Loc,2,FALSE))
&amp; IF( OR( ISNA(P791), LEN(P791)=0), "",  "-" &amp; VLOOKUP(P791,Code2Loc,2,FALSE))
&amp; IF( OR( ISNA(Q791), LEN(Q791)=0), "",  "-" &amp; VLOOKUP(Q791,Code2Loc,2,FALSE))
&amp; IF( OR( ISNA(R791), LEN(R791)=0), "",  "-" &amp; VLOOKUP(R791,Code2Loc,2,FALSE))
&amp; IF( OR( ISNA(S791), LEN(S791)=0), "",  "-" &amp; VLOOKUP(S791,Code2Loc,2,FALSE)),"")</f>
        <v/>
      </c>
      <c r="U791" s="56">
        <v>0.30555555555555552</v>
      </c>
      <c r="V791" s="57"/>
      <c r="W791" s="57"/>
      <c r="X791" s="57"/>
      <c r="Y791" s="57"/>
      <c r="Z791" s="58" t="str">
        <f>IF(ISBLANK($U791), "", _xlfn.IFNA($U791 + _xlfn.IFNA( VLOOKUP($N791 &amp; IF(ISBLANK($O791),"", "-" &amp; $O791) &amp; IF(ISBLANK($P791),"", "-" &amp; $P791) &amp; IF(ISBLANK($Q791),"", "-" &amp; $Q791) &amp; IF(ISBLANK($R791),"", "-" &amp; $R791) &amp; IF(ISBLANK($S791),"", "-" &amp; $S791),TravelTime,8,FALSE), VLOOKUP($S791 &amp; IF(ISBLANK($R791),"", "-" &amp; $R791) &amp; IF(ISBLANK($Q791),"", "-" &amp; $Q791) &amp; IF(ISBLANK($P791),"", "-" &amp; $P791) &amp; IF(ISBLANK($O791),"", "-" &amp; $O791) &amp; IF(ISBLANK($N791),"", "-" &amp; $N791),TravelTime,8,FALSE)) / 1440, ""))</f>
        <v/>
      </c>
      <c r="AA791" s="59"/>
      <c r="AB791" s="52" t="str">
        <f>IF(AND(LEN(J791)&lt;&gt;0,LEN(B791)&lt;&gt;0),J791,AB783)</f>
        <v>GA03K 8394</v>
      </c>
      <c r="AC791" s="59"/>
      <c r="AD791" s="196"/>
      <c r="AE791" s="59"/>
      <c r="AF791" s="59"/>
      <c r="AG791" s="59"/>
      <c r="AH791" s="59"/>
      <c r="AI791" s="59"/>
      <c r="AJ791" s="59"/>
    </row>
    <row r="792" spans="1:36" ht="14.25" customHeight="1">
      <c r="A792" s="51"/>
      <c r="B792" s="51"/>
      <c r="C792" s="219"/>
      <c r="D792" s="53"/>
      <c r="E792" s="228"/>
      <c r="F792" s="228"/>
      <c r="G792" s="52"/>
      <c r="H792" s="52"/>
      <c r="I792" s="52"/>
      <c r="J792" s="52"/>
      <c r="K792" s="52"/>
      <c r="L792" s="60"/>
      <c r="M792" s="60"/>
      <c r="N792" s="55" t="s">
        <v>460</v>
      </c>
      <c r="O792" s="55"/>
      <c r="P792" s="55"/>
      <c r="Q792" s="55"/>
      <c r="R792" s="55"/>
      <c r="S792" s="55"/>
      <c r="T792" s="193" t="str">
        <f>_xlfn.IFNA(VLOOKUP(N792,Code2Loc,2,FALSE)
&amp; IF( OR( ISNA(O792), LEN(O792)=0), "",  "-" &amp; VLOOKUP(O792,Code2Loc,2,FALSE))
&amp; IF( OR( ISNA(P792), LEN(P792)=0), "",  "-" &amp; VLOOKUP(P792,Code2Loc,2,FALSE))
&amp; IF( OR( ISNA(Q792), LEN(Q792)=0), "",  "-" &amp; VLOOKUP(Q792,Code2Loc,2,FALSE))
&amp; IF( OR( ISNA(R792), LEN(R792)=0), "",  "-" &amp; VLOOKUP(R792,Code2Loc,2,FALSE))
&amp; IF( OR( ISNA(S792), LEN(S792)=0), "",  "-" &amp; VLOOKUP(S792,Code2Loc,2,FALSE)),"")</f>
        <v/>
      </c>
      <c r="U792" s="56">
        <v>0.4236111111111111</v>
      </c>
      <c r="V792" s="57"/>
      <c r="W792" s="57"/>
      <c r="X792" s="57"/>
      <c r="Y792" s="57"/>
      <c r="Z792" s="58" t="str">
        <f>IF(ISBLANK($U792), "", _xlfn.IFNA($U792 + _xlfn.IFNA( VLOOKUP($N792 &amp; IF(ISBLANK($O792),"", "-" &amp; $O792) &amp; IF(ISBLANK($P792),"", "-" &amp; $P792) &amp; IF(ISBLANK($Q792),"", "-" &amp; $Q792) &amp; IF(ISBLANK($R792),"", "-" &amp; $R792) &amp; IF(ISBLANK($S792),"", "-" &amp; $S792),TravelTime,8,FALSE), VLOOKUP($S792 &amp; IF(ISBLANK($R792),"", "-" &amp; $R792) &amp; IF(ISBLANK($Q792),"", "-" &amp; $Q792) &amp; IF(ISBLANK($P792),"", "-" &amp; $P792) &amp; IF(ISBLANK($O792),"", "-" &amp; $O792) &amp; IF(ISBLANK($N792),"", "-" &amp; $N792),TravelTime,8,FALSE)) / 1440, ""))</f>
        <v/>
      </c>
      <c r="AA792" s="59"/>
      <c r="AB792" s="52"/>
      <c r="AC792" s="59"/>
      <c r="AD792" s="196"/>
      <c r="AE792" s="59"/>
      <c r="AF792" s="59"/>
      <c r="AG792" s="59"/>
      <c r="AH792" s="59"/>
      <c r="AI792" s="59"/>
      <c r="AJ792" s="59"/>
    </row>
    <row r="793" spans="1:36" ht="14.25" customHeight="1">
      <c r="A793" s="51"/>
      <c r="B793" s="51"/>
      <c r="C793" s="219"/>
      <c r="D793" s="53"/>
      <c r="E793" s="228"/>
      <c r="F793" s="228"/>
      <c r="G793" s="52"/>
      <c r="H793" s="52"/>
      <c r="I793" s="52"/>
      <c r="J793" s="52"/>
      <c r="K793" s="52"/>
      <c r="L793" s="60"/>
      <c r="M793" s="60"/>
      <c r="N793" s="55" t="s">
        <v>459</v>
      </c>
      <c r="O793" s="55"/>
      <c r="P793" s="55"/>
      <c r="Q793" s="55"/>
      <c r="R793" s="55"/>
      <c r="S793" s="55"/>
      <c r="T793" s="193" t="str">
        <f>_xlfn.IFNA(VLOOKUP(N793,Code2Loc,2,FALSE)
&amp; IF( OR( ISNA(O793), LEN(O793)=0), "",  "-" &amp; VLOOKUP(O793,Code2Loc,2,FALSE))
&amp; IF( OR( ISNA(P793), LEN(P793)=0), "",  "-" &amp; VLOOKUP(P793,Code2Loc,2,FALSE))
&amp; IF( OR( ISNA(Q793), LEN(Q793)=0), "",  "-" &amp; VLOOKUP(Q793,Code2Loc,2,FALSE))
&amp; IF( OR( ISNA(R793), LEN(R793)=0), "",  "-" &amp; VLOOKUP(R793,Code2Loc,2,FALSE))
&amp; IF( OR( ISNA(S793), LEN(S793)=0), "",  "-" &amp; VLOOKUP(S793,Code2Loc,2,FALSE)),"")</f>
        <v/>
      </c>
      <c r="U793" s="56">
        <v>0.59027777777777779</v>
      </c>
      <c r="V793" s="57"/>
      <c r="W793" s="57"/>
      <c r="X793" s="57"/>
      <c r="Y793" s="57"/>
      <c r="Z793" s="58" t="str">
        <f>IF(ISBLANK($U793), "", _xlfn.IFNA($U793 + _xlfn.IFNA( VLOOKUP($N793 &amp; IF(ISBLANK($O793),"", "-" &amp; $O793) &amp; IF(ISBLANK($P793),"", "-" &amp; $P793) &amp; IF(ISBLANK($Q793),"", "-" &amp; $Q793) &amp; IF(ISBLANK($R793),"", "-" &amp; $R793) &amp; IF(ISBLANK($S793),"", "-" &amp; $S793),TravelTime,8,FALSE), VLOOKUP($S793 &amp; IF(ISBLANK($R793),"", "-" &amp; $R793) &amp; IF(ISBLANK($Q793),"", "-" &amp; $Q793) &amp; IF(ISBLANK($P793),"", "-" &amp; $P793) &amp; IF(ISBLANK($O793),"", "-" &amp; $O793) &amp; IF(ISBLANK($N793),"", "-" &amp; $N793),TravelTime,8,FALSE)) / 1440, ""))</f>
        <v/>
      </c>
      <c r="AA793" s="59"/>
      <c r="AB793" s="52"/>
      <c r="AC793" s="59"/>
      <c r="AD793" s="196"/>
      <c r="AE793" s="59"/>
      <c r="AF793" s="59"/>
      <c r="AG793" s="59"/>
      <c r="AH793" s="59"/>
      <c r="AI793" s="59"/>
      <c r="AJ793" s="59"/>
    </row>
    <row r="794" spans="1:36" ht="14.25" customHeight="1">
      <c r="A794" s="51"/>
      <c r="B794" s="51"/>
      <c r="C794" s="219"/>
      <c r="D794" s="53"/>
      <c r="E794" s="228"/>
      <c r="F794" s="228"/>
      <c r="G794" s="52"/>
      <c r="H794" s="52"/>
      <c r="I794" s="52"/>
      <c r="J794" s="52"/>
      <c r="K794" s="52"/>
      <c r="L794" s="60"/>
      <c r="M794" s="60"/>
      <c r="N794" s="55" t="s">
        <v>460</v>
      </c>
      <c r="O794" s="55"/>
      <c r="P794" s="55"/>
      <c r="Q794" s="55"/>
      <c r="R794" s="55"/>
      <c r="S794" s="55"/>
      <c r="T794" s="193" t="str">
        <f>_xlfn.IFNA(VLOOKUP(N794,Code2Loc,2,FALSE)
&amp; IF( OR( ISNA(O794), LEN(O794)=0), "",  "-" &amp; VLOOKUP(O794,Code2Loc,2,FALSE))
&amp; IF( OR( ISNA(P794), LEN(P794)=0), "",  "-" &amp; VLOOKUP(P794,Code2Loc,2,FALSE))
&amp; IF( OR( ISNA(Q794), LEN(Q794)=0), "",  "-" &amp; VLOOKUP(Q794,Code2Loc,2,FALSE))
&amp; IF( OR( ISNA(R794), LEN(R794)=0), "",  "-" &amp; VLOOKUP(R794,Code2Loc,2,FALSE))
&amp; IF( OR( ISNA(S794), LEN(S794)=0), "",  "-" &amp; VLOOKUP(S794,Code2Loc,2,FALSE)),"")</f>
        <v/>
      </c>
      <c r="U794" s="56">
        <v>0.70486111111111116</v>
      </c>
      <c r="V794" s="57"/>
      <c r="W794" s="57"/>
      <c r="X794" s="57"/>
      <c r="Y794" s="57"/>
      <c r="Z794" s="58" t="str">
        <f>IF(ISBLANK($U794), "", _xlfn.IFNA($U794 + _xlfn.IFNA( VLOOKUP($N794 &amp; IF(ISBLANK($O794),"", "-" &amp; $O794) &amp; IF(ISBLANK($P794),"", "-" &amp; $P794) &amp; IF(ISBLANK($Q794),"", "-" &amp; $Q794) &amp; IF(ISBLANK($R794),"", "-" &amp; $R794) &amp; IF(ISBLANK($S794),"", "-" &amp; $S794),TravelTime,8,FALSE), VLOOKUP($S794 &amp; IF(ISBLANK($R794),"", "-" &amp; $R794) &amp; IF(ISBLANK($Q794),"", "-" &amp; $Q794) &amp; IF(ISBLANK($P794),"", "-" &amp; $P794) &amp; IF(ISBLANK($O794),"", "-" &amp; $O794) &amp; IF(ISBLANK($N794),"", "-" &amp; $N794),TravelTime,8,FALSE)) / 1440, ""))</f>
        <v/>
      </c>
      <c r="AA794" s="59"/>
      <c r="AB794" s="52"/>
      <c r="AC794" s="59"/>
      <c r="AD794" s="196"/>
      <c r="AE794" s="59"/>
      <c r="AF794" s="59"/>
      <c r="AG794" s="59"/>
      <c r="AH794" s="59"/>
      <c r="AI794" s="59"/>
      <c r="AJ794" s="59"/>
    </row>
    <row r="795" spans="1:36" ht="14.25" customHeight="1">
      <c r="A795" s="51"/>
      <c r="B795" s="51"/>
      <c r="C795" s="219"/>
      <c r="D795" s="53"/>
      <c r="E795" s="228"/>
      <c r="F795" s="228"/>
      <c r="G795" s="52"/>
      <c r="H795" s="52"/>
      <c r="I795" s="52"/>
      <c r="J795" s="52"/>
      <c r="K795" s="52"/>
      <c r="L795" s="60"/>
      <c r="M795" s="60"/>
      <c r="N795" s="55"/>
      <c r="O795" s="55"/>
      <c r="P795" s="55"/>
      <c r="Q795" s="55"/>
      <c r="R795" s="55"/>
      <c r="S795" s="55"/>
      <c r="T795" s="193" t="str">
        <f>_xlfn.IFNA(VLOOKUP(N795,Code2Loc,2,FALSE)
&amp; IF( OR( ISNA(O795), LEN(O795)=0), "",  "-" &amp; VLOOKUP(O795,Code2Loc,2,FALSE))
&amp; IF( OR( ISNA(P795), LEN(P795)=0), "",  "-" &amp; VLOOKUP(P795,Code2Loc,2,FALSE))
&amp; IF( OR( ISNA(Q795), LEN(Q795)=0), "",  "-" &amp; VLOOKUP(Q795,Code2Loc,2,FALSE))
&amp; IF( OR( ISNA(R795), LEN(R795)=0), "",  "-" &amp; VLOOKUP(R795,Code2Loc,2,FALSE))
&amp; IF( OR( ISNA(S795), LEN(S795)=0), "",  "-" &amp; VLOOKUP(S795,Code2Loc,2,FALSE)),"")</f>
        <v/>
      </c>
      <c r="U795" s="56"/>
      <c r="V795" s="57"/>
      <c r="W795" s="57"/>
      <c r="X795" s="57"/>
      <c r="Y795" s="57"/>
      <c r="Z795" s="58" t="str">
        <f>IF(ISBLANK($U795), "", _xlfn.IFNA($U795 + _xlfn.IFNA( VLOOKUP($N795 &amp; IF(ISBLANK($O795),"", "-" &amp; $O795) &amp; IF(ISBLANK($P795),"", "-" &amp; $P795) &amp; IF(ISBLANK($Q795),"", "-" &amp; $Q795) &amp; IF(ISBLANK($R795),"", "-" &amp; $R795) &amp; IF(ISBLANK($S795),"", "-" &amp; $S795),TravelTime,8,FALSE), VLOOKUP($S795 &amp; IF(ISBLANK($R795),"", "-" &amp; $R795) &amp; IF(ISBLANK($Q795),"", "-" &amp; $Q795) &amp; IF(ISBLANK($P795),"", "-" &amp; $P795) &amp; IF(ISBLANK($O795),"", "-" &amp; $O795) &amp; IF(ISBLANK($N795),"", "-" &amp; $N795),TravelTime,8,FALSE)) / 1440, ""))</f>
        <v/>
      </c>
      <c r="AA795" s="59"/>
      <c r="AB795" s="52"/>
      <c r="AC795" s="59"/>
      <c r="AD795" s="196"/>
      <c r="AE795" s="59"/>
      <c r="AF795" s="59"/>
      <c r="AG795" s="59"/>
      <c r="AH795" s="59"/>
      <c r="AI795" s="59"/>
      <c r="AJ795" s="59"/>
    </row>
    <row r="796" spans="1:36" ht="14.25" customHeight="1">
      <c r="A796" s="51"/>
      <c r="B796" s="51"/>
      <c r="C796" s="219"/>
      <c r="D796" s="53"/>
      <c r="E796" s="228"/>
      <c r="F796" s="228"/>
      <c r="G796" s="52"/>
      <c r="H796" s="52"/>
      <c r="I796" s="52"/>
      <c r="J796" s="52"/>
      <c r="K796" s="52"/>
      <c r="L796" s="60"/>
      <c r="M796" s="60"/>
      <c r="N796" s="55"/>
      <c r="O796" s="55"/>
      <c r="P796" s="55"/>
      <c r="Q796" s="55"/>
      <c r="R796" s="55"/>
      <c r="S796" s="55"/>
      <c r="T796" s="193" t="str">
        <f>_xlfn.IFNA(VLOOKUP(N796,Code2Loc,2,FALSE)
&amp; IF( OR( ISNA(O796), LEN(O796)=0), "",  "-" &amp; VLOOKUP(O796,Code2Loc,2,FALSE))
&amp; IF( OR( ISNA(P796), LEN(P796)=0), "",  "-" &amp; VLOOKUP(P796,Code2Loc,2,FALSE))
&amp; IF( OR( ISNA(Q796), LEN(Q796)=0), "",  "-" &amp; VLOOKUP(Q796,Code2Loc,2,FALSE))
&amp; IF( OR( ISNA(R796), LEN(R796)=0), "",  "-" &amp; VLOOKUP(R796,Code2Loc,2,FALSE))
&amp; IF( OR( ISNA(S796), LEN(S796)=0), "",  "-" &amp; VLOOKUP(S796,Code2Loc,2,FALSE)),"")</f>
        <v/>
      </c>
      <c r="U796" s="56"/>
      <c r="V796" s="57"/>
      <c r="W796" s="57"/>
      <c r="X796" s="57"/>
      <c r="Y796" s="57"/>
      <c r="Z796" s="58" t="str">
        <f>IF(ISBLANK($U796), "", _xlfn.IFNA($U796 + _xlfn.IFNA( VLOOKUP($N796 &amp; IF(ISBLANK($O796),"", "-" &amp; $O796) &amp; IF(ISBLANK($P796),"", "-" &amp; $P796) &amp; IF(ISBLANK($Q796),"", "-" &amp; $Q796) &amp; IF(ISBLANK($R796),"", "-" &amp; $R796) &amp; IF(ISBLANK($S796),"", "-" &amp; $S796),TravelTime,8,FALSE), VLOOKUP($S796 &amp; IF(ISBLANK($R796),"", "-" &amp; $R796) &amp; IF(ISBLANK($Q796),"", "-" &amp; $Q796) &amp; IF(ISBLANK($P796),"", "-" &amp; $P796) &amp; IF(ISBLANK($O796),"", "-" &amp; $O796) &amp; IF(ISBLANK($N796),"", "-" &amp; $N796),TravelTime,8,FALSE)) / 1440, ""))</f>
        <v/>
      </c>
      <c r="AA796" s="59"/>
      <c r="AB796" s="52"/>
      <c r="AC796" s="59"/>
      <c r="AD796" s="196"/>
      <c r="AE796" s="59"/>
      <c r="AF796" s="59"/>
      <c r="AG796" s="59"/>
      <c r="AH796" s="59"/>
      <c r="AI796" s="59"/>
      <c r="AJ796" s="59"/>
    </row>
    <row r="797" spans="1:36" ht="14.25" customHeight="1">
      <c r="A797" s="51"/>
      <c r="B797" s="51"/>
      <c r="C797" s="219"/>
      <c r="D797" s="53"/>
      <c r="E797" s="228"/>
      <c r="F797" s="228"/>
      <c r="G797" s="52"/>
      <c r="H797" s="52"/>
      <c r="I797" s="52"/>
      <c r="J797" s="52"/>
      <c r="K797" s="52"/>
      <c r="L797" s="60"/>
      <c r="M797" s="60"/>
      <c r="N797" s="55"/>
      <c r="O797" s="55"/>
      <c r="P797" s="55"/>
      <c r="Q797" s="55"/>
      <c r="R797" s="55"/>
      <c r="S797" s="55"/>
      <c r="T797" s="193" t="str">
        <f>_xlfn.IFNA(VLOOKUP(N797,Code2Loc,2,FALSE)
&amp; IF( OR( ISNA(O797), LEN(O797)=0), "",  "-" &amp; VLOOKUP(O797,Code2Loc,2,FALSE))
&amp; IF( OR( ISNA(P797), LEN(P797)=0), "",  "-" &amp; VLOOKUP(P797,Code2Loc,2,FALSE))
&amp; IF( OR( ISNA(Q797), LEN(Q797)=0), "",  "-" &amp; VLOOKUP(Q797,Code2Loc,2,FALSE))
&amp; IF( OR( ISNA(R797), LEN(R797)=0), "",  "-" &amp; VLOOKUP(R797,Code2Loc,2,FALSE))
&amp; IF( OR( ISNA(S797), LEN(S797)=0), "",  "-" &amp; VLOOKUP(S797,Code2Loc,2,FALSE)),"")</f>
        <v/>
      </c>
      <c r="U797" s="56"/>
      <c r="V797" s="57"/>
      <c r="W797" s="57"/>
      <c r="X797" s="57"/>
      <c r="Y797" s="57"/>
      <c r="Z797" s="58" t="str">
        <f>IF(ISBLANK($U797), "", _xlfn.IFNA($U797 + _xlfn.IFNA( VLOOKUP($N797 &amp; IF(ISBLANK($O797),"", "-" &amp; $O797) &amp; IF(ISBLANK($P797),"", "-" &amp; $P797) &amp; IF(ISBLANK($Q797),"", "-" &amp; $Q797) &amp; IF(ISBLANK($R797),"", "-" &amp; $R797) &amp; IF(ISBLANK($S797),"", "-" &amp; $S797),TravelTime,8,FALSE), VLOOKUP($S797 &amp; IF(ISBLANK($R797),"", "-" &amp; $R797) &amp; IF(ISBLANK($Q797),"", "-" &amp; $Q797) &amp; IF(ISBLANK($P797),"", "-" &amp; $P797) &amp; IF(ISBLANK($O797),"", "-" &amp; $O797) &amp; IF(ISBLANK($N797),"", "-" &amp; $N797),TravelTime,8,FALSE)) / 1440, ""))</f>
        <v/>
      </c>
      <c r="AA797" s="59"/>
      <c r="AB797" s="52"/>
      <c r="AC797" s="59"/>
      <c r="AD797" s="196"/>
      <c r="AE797" s="59"/>
      <c r="AF797" s="59"/>
      <c r="AG797" s="59"/>
      <c r="AH797" s="59"/>
      <c r="AI797" s="59"/>
      <c r="AJ797" s="59"/>
    </row>
    <row r="798" spans="1:36" ht="14.25" customHeight="1">
      <c r="A798" s="51"/>
      <c r="B798" s="51" t="s">
        <v>280</v>
      </c>
      <c r="C798" s="219"/>
      <c r="D798" s="53"/>
      <c r="E798" s="228"/>
      <c r="F798" s="228"/>
      <c r="G798" s="52"/>
      <c r="H798" s="52"/>
      <c r="I798" s="52"/>
      <c r="J798" s="52" t="str">
        <f>IF(ISBLANK(B798),"",VLOOKUP(B798,Permits!$F$2:$O$127,10,FALSE))</f>
        <v>GA01W 4516</v>
      </c>
      <c r="K798" s="52"/>
      <c r="L798" s="60"/>
      <c r="M798" s="60"/>
      <c r="N798" s="55" t="s">
        <v>584</v>
      </c>
      <c r="O798" s="55"/>
      <c r="P798" s="55"/>
      <c r="Q798" s="55"/>
      <c r="R798" s="55"/>
      <c r="S798" s="55"/>
      <c r="T798" s="193" t="str">
        <f>_xlfn.IFNA(VLOOKUP(N798,Code2Loc,2,FALSE)
&amp; IF( OR( ISNA(O798), LEN(O798)=0), "",  "-" &amp; VLOOKUP(O798,Code2Loc,2,FALSE))
&amp; IF( OR( ISNA(P798), LEN(P798)=0), "",  "-" &amp; VLOOKUP(P798,Code2Loc,2,FALSE))
&amp; IF( OR( ISNA(Q798), LEN(Q798)=0), "",  "-" &amp; VLOOKUP(Q798,Code2Loc,2,FALSE))
&amp; IF( OR( ISNA(R798), LEN(R798)=0), "",  "-" &amp; VLOOKUP(R798,Code2Loc,2,FALSE))
&amp; IF( OR( ISNA(S798), LEN(S798)=0), "",  "-" &amp; VLOOKUP(S798,Code2Loc,2,FALSE)),"")</f>
        <v/>
      </c>
      <c r="U798" s="56">
        <v>0.31597222222222221</v>
      </c>
      <c r="V798" s="57"/>
      <c r="W798" s="57"/>
      <c r="X798" s="57"/>
      <c r="Y798" s="57"/>
      <c r="Z798" s="58" t="str">
        <f>IF(ISBLANK($U798), "", _xlfn.IFNA($U798 + _xlfn.IFNA( VLOOKUP($N798 &amp; IF(ISBLANK($O798),"", "-" &amp; $O798) &amp; IF(ISBLANK($P798),"", "-" &amp; $P798) &amp; IF(ISBLANK($Q798),"", "-" &amp; $Q798) &amp; IF(ISBLANK($R798),"", "-" &amp; $R798) &amp; IF(ISBLANK($S798),"", "-" &amp; $S798),TravelTime,8,FALSE), VLOOKUP($S798 &amp; IF(ISBLANK($R798),"", "-" &amp; $R798) &amp; IF(ISBLANK($Q798),"", "-" &amp; $Q798) &amp; IF(ISBLANK($P798),"", "-" &amp; $P798) &amp; IF(ISBLANK($O798),"", "-" &amp; $O798) &amp; IF(ISBLANK($N798),"", "-" &amp; $N798),TravelTime,8,FALSE)) / 1440, ""))</f>
        <v/>
      </c>
      <c r="AA798" s="59"/>
      <c r="AB798" s="52" t="str">
        <f>IF(AND(LEN(J798)&lt;&gt;0,LEN(B798)&lt;&gt;0),J798,#REF!)</f>
        <v>GA01W 4516</v>
      </c>
      <c r="AC798" s="59"/>
      <c r="AD798" s="196"/>
      <c r="AE798" s="59"/>
      <c r="AF798" s="59"/>
      <c r="AG798" s="59"/>
      <c r="AH798" s="59"/>
      <c r="AI798" s="59"/>
      <c r="AJ798" s="59"/>
    </row>
    <row r="799" spans="1:36" ht="14.25" customHeight="1">
      <c r="A799" s="51"/>
      <c r="B799" s="51"/>
      <c r="C799" s="219"/>
      <c r="D799" s="53"/>
      <c r="E799" s="228"/>
      <c r="F799" s="228"/>
      <c r="G799" s="52"/>
      <c r="H799" s="52"/>
      <c r="I799" s="52"/>
      <c r="J799" s="52"/>
      <c r="K799" s="52"/>
      <c r="L799" s="60"/>
      <c r="M799" s="60"/>
      <c r="N799" s="55" t="s">
        <v>513</v>
      </c>
      <c r="O799" s="55"/>
      <c r="P799" s="55"/>
      <c r="Q799" s="55"/>
      <c r="R799" s="55"/>
      <c r="S799" s="55"/>
      <c r="T799" s="193" t="str">
        <f>_xlfn.IFNA(VLOOKUP(N799,Code2Loc,2,FALSE)
&amp; IF( OR( ISNA(O799), LEN(O799)=0), "",  "-" &amp; VLOOKUP(O799,Code2Loc,2,FALSE))
&amp; IF( OR( ISNA(P799), LEN(P799)=0), "",  "-" &amp; VLOOKUP(P799,Code2Loc,2,FALSE))
&amp; IF( OR( ISNA(Q799), LEN(Q799)=0), "",  "-" &amp; VLOOKUP(Q799,Code2Loc,2,FALSE))
&amp; IF( OR( ISNA(R799), LEN(R799)=0), "",  "-" &amp; VLOOKUP(R799,Code2Loc,2,FALSE))
&amp; IF( OR( ISNA(S799), LEN(S799)=0), "",  "-" &amp; VLOOKUP(S799,Code2Loc,2,FALSE)),"")</f>
        <v/>
      </c>
      <c r="U799" s="80">
        <v>0.3888888888888889</v>
      </c>
      <c r="V799" s="57"/>
      <c r="W799" s="57"/>
      <c r="X799" s="57"/>
      <c r="Y799" s="57"/>
      <c r="Z799" s="58" t="str">
        <f>IF(ISBLANK($U799), "", _xlfn.IFNA($U799 + _xlfn.IFNA( VLOOKUP($N799 &amp; IF(ISBLANK($O799),"", "-" &amp; $O799) &amp; IF(ISBLANK($P799),"", "-" &amp; $P799) &amp; IF(ISBLANK($Q799),"", "-" &amp; $Q799) &amp; IF(ISBLANK($R799),"", "-" &amp; $R799) &amp; IF(ISBLANK($S799),"", "-" &amp; $S799),TravelTime,8,FALSE), VLOOKUP($S799 &amp; IF(ISBLANK($R799),"", "-" &amp; $R799) &amp; IF(ISBLANK($Q799),"", "-" &amp; $Q799) &amp; IF(ISBLANK($P799),"", "-" &amp; $P799) &amp; IF(ISBLANK($O799),"", "-" &amp; $O799) &amp; IF(ISBLANK($N799),"", "-" &amp; $N799),TravelTime,8,FALSE)) / 1440, ""))</f>
        <v/>
      </c>
      <c r="AA799" s="59"/>
      <c r="AB799" s="52" t="str">
        <f t="shared" ref="AB799:AB802" si="68">IF(AND(LEN(J799)&lt;&gt;0,LEN(B799)&lt;&gt;0),J799,AB798)</f>
        <v>GA01W 4516</v>
      </c>
      <c r="AC799" s="59"/>
      <c r="AD799" s="196"/>
      <c r="AE799" s="59"/>
      <c r="AF799" s="59"/>
      <c r="AG799" s="59"/>
      <c r="AH799" s="59"/>
      <c r="AI799" s="59"/>
      <c r="AJ799" s="59"/>
    </row>
    <row r="800" spans="1:36" ht="14.25" customHeight="1">
      <c r="A800" s="51"/>
      <c r="B800" s="51"/>
      <c r="C800" s="219"/>
      <c r="D800" s="53"/>
      <c r="E800" s="228"/>
      <c r="F800" s="228"/>
      <c r="G800" s="52"/>
      <c r="H800" s="52"/>
      <c r="I800" s="52"/>
      <c r="J800" s="52"/>
      <c r="K800" s="52"/>
      <c r="L800" s="60"/>
      <c r="M800" s="60"/>
      <c r="N800" s="55" t="s">
        <v>513</v>
      </c>
      <c r="O800" s="55"/>
      <c r="P800" s="55"/>
      <c r="Q800" s="55"/>
      <c r="R800" s="55"/>
      <c r="S800" s="55"/>
      <c r="T800" s="193" t="str">
        <f>_xlfn.IFNA(VLOOKUP(N800,Code2Loc,2,FALSE)
&amp; IF( OR( ISNA(O800), LEN(O800)=0), "",  "-" &amp; VLOOKUP(O800,Code2Loc,2,FALSE))
&amp; IF( OR( ISNA(P800), LEN(P800)=0), "",  "-" &amp; VLOOKUP(P800,Code2Loc,2,FALSE))
&amp; IF( OR( ISNA(Q800), LEN(Q800)=0), "",  "-" &amp; VLOOKUP(Q800,Code2Loc,2,FALSE))
&amp; IF( OR( ISNA(R800), LEN(R800)=0), "",  "-" &amp; VLOOKUP(R800,Code2Loc,2,FALSE))
&amp; IF( OR( ISNA(S800), LEN(S800)=0), "",  "-" &amp; VLOOKUP(S800,Code2Loc,2,FALSE)),"")</f>
        <v/>
      </c>
      <c r="U800" s="80">
        <v>0.33680555555555558</v>
      </c>
      <c r="V800" s="57"/>
      <c r="W800" s="57"/>
      <c r="X800" s="57"/>
      <c r="Y800" s="57"/>
      <c r="Z800" s="58" t="str">
        <f>IF(ISBLANK($U800), "", _xlfn.IFNA($U800 + _xlfn.IFNA( VLOOKUP($N800 &amp; IF(ISBLANK($O800),"", "-" &amp; $O800) &amp; IF(ISBLANK($P800),"", "-" &amp; $P800) &amp; IF(ISBLANK($Q800),"", "-" &amp; $Q800) &amp; IF(ISBLANK($R800),"", "-" &amp; $R800) &amp; IF(ISBLANK($S800),"", "-" &amp; $S800),TravelTime,8,FALSE), VLOOKUP($S800 &amp; IF(ISBLANK($R800),"", "-" &amp; $R800) &amp; IF(ISBLANK($Q800),"", "-" &amp; $Q800) &amp; IF(ISBLANK($P800),"", "-" &amp; $P800) &amp; IF(ISBLANK($O800),"", "-" &amp; $O800) &amp; IF(ISBLANK($N800),"", "-" &amp; $N800),TravelTime,8,FALSE)) / 1440, ""))</f>
        <v/>
      </c>
      <c r="AA800" s="59"/>
      <c r="AB800" s="52" t="str">
        <f t="shared" si="68"/>
        <v>GA01W 4516</v>
      </c>
      <c r="AC800" s="59"/>
      <c r="AD800" s="196"/>
      <c r="AE800" s="59"/>
      <c r="AF800" s="59"/>
      <c r="AG800" s="59"/>
      <c r="AH800" s="59"/>
      <c r="AI800" s="59"/>
      <c r="AJ800" s="59"/>
    </row>
    <row r="801" spans="1:36" ht="14.25" customHeight="1">
      <c r="A801" s="51"/>
      <c r="B801" s="51"/>
      <c r="C801" s="219"/>
      <c r="D801" s="53"/>
      <c r="E801" s="228"/>
      <c r="F801" s="228"/>
      <c r="G801" s="52"/>
      <c r="H801" s="52"/>
      <c r="I801" s="52"/>
      <c r="J801" s="52"/>
      <c r="K801" s="52"/>
      <c r="L801" s="60"/>
      <c r="M801" s="60"/>
      <c r="N801" s="55" t="s">
        <v>439</v>
      </c>
      <c r="O801" s="55"/>
      <c r="P801" s="55"/>
      <c r="Q801" s="55"/>
      <c r="R801" s="55"/>
      <c r="S801" s="55"/>
      <c r="T801" s="193" t="str">
        <f>_xlfn.IFNA(VLOOKUP(N801,Code2Loc,2,FALSE)
&amp; IF( OR( ISNA(O801), LEN(O801)=0), "",  "-" &amp; VLOOKUP(O801,Code2Loc,2,FALSE))
&amp; IF( OR( ISNA(P801), LEN(P801)=0), "",  "-" &amp; VLOOKUP(P801,Code2Loc,2,FALSE))
&amp; IF( OR( ISNA(Q801), LEN(Q801)=0), "",  "-" &amp; VLOOKUP(Q801,Code2Loc,2,FALSE))
&amp; IF( OR( ISNA(R801), LEN(R801)=0), "",  "-" &amp; VLOOKUP(R801,Code2Loc,2,FALSE))
&amp; IF( OR( ISNA(S801), LEN(S801)=0), "",  "-" &amp; VLOOKUP(S801,Code2Loc,2,FALSE)),"")</f>
        <v/>
      </c>
      <c r="U801" s="56">
        <v>0.69097222222222221</v>
      </c>
      <c r="V801" s="57"/>
      <c r="W801" s="57"/>
      <c r="X801" s="57"/>
      <c r="Y801" s="57"/>
      <c r="Z801" s="58" t="str">
        <f>IF(ISBLANK($U801), "", _xlfn.IFNA($U801 + _xlfn.IFNA( VLOOKUP($N801 &amp; IF(ISBLANK($O801),"", "-" &amp; $O801) &amp; IF(ISBLANK($P801),"", "-" &amp; $P801) &amp; IF(ISBLANK($Q801),"", "-" &amp; $Q801) &amp; IF(ISBLANK($R801),"", "-" &amp; $R801) &amp; IF(ISBLANK($S801),"", "-" &amp; $S801),TravelTime,8,FALSE), VLOOKUP($S801 &amp; IF(ISBLANK($R801),"", "-" &amp; $R801) &amp; IF(ISBLANK($Q801),"", "-" &amp; $Q801) &amp; IF(ISBLANK($P801),"", "-" &amp; $P801) &amp; IF(ISBLANK($O801),"", "-" &amp; $O801) &amp; IF(ISBLANK($N801),"", "-" &amp; $N801),TravelTime,8,FALSE)) / 1440, ""))</f>
        <v/>
      </c>
      <c r="AA801" s="59"/>
      <c r="AB801" s="52" t="str">
        <f t="shared" si="68"/>
        <v>GA01W 4516</v>
      </c>
      <c r="AC801" s="59"/>
      <c r="AD801" s="196"/>
      <c r="AE801" s="59"/>
      <c r="AF801" s="59"/>
      <c r="AG801" s="59"/>
      <c r="AH801" s="59"/>
      <c r="AI801" s="59"/>
      <c r="AJ801" s="59"/>
    </row>
    <row r="802" spans="1:36" ht="14.25" customHeight="1">
      <c r="A802" s="51"/>
      <c r="B802" s="51"/>
      <c r="C802" s="219"/>
      <c r="D802" s="53"/>
      <c r="E802" s="228"/>
      <c r="F802" s="228"/>
      <c r="G802" s="52"/>
      <c r="H802" s="52"/>
      <c r="I802" s="52"/>
      <c r="J802" s="52"/>
      <c r="K802" s="52"/>
      <c r="L802" s="60"/>
      <c r="M802" s="60"/>
      <c r="N802" s="55"/>
      <c r="O802" s="55"/>
      <c r="P802" s="55"/>
      <c r="Q802" s="55"/>
      <c r="R802" s="55"/>
      <c r="S802" s="55"/>
      <c r="T802" s="193" t="str">
        <f>_xlfn.IFNA(VLOOKUP(N802,Code2Loc,2,FALSE)
&amp; IF( OR( ISNA(O802), LEN(O802)=0), "",  "-" &amp; VLOOKUP(O802,Code2Loc,2,FALSE))
&amp; IF( OR( ISNA(P802), LEN(P802)=0), "",  "-" &amp; VLOOKUP(P802,Code2Loc,2,FALSE))
&amp; IF( OR( ISNA(Q802), LEN(Q802)=0), "",  "-" &amp; VLOOKUP(Q802,Code2Loc,2,FALSE))
&amp; IF( OR( ISNA(R802), LEN(R802)=0), "",  "-" &amp; VLOOKUP(R802,Code2Loc,2,FALSE))
&amp; IF( OR( ISNA(S802), LEN(S802)=0), "",  "-" &amp; VLOOKUP(S802,Code2Loc,2,FALSE)),"")</f>
        <v/>
      </c>
      <c r="U802" s="56"/>
      <c r="V802" s="57"/>
      <c r="W802" s="57"/>
      <c r="X802" s="57"/>
      <c r="Y802" s="57"/>
      <c r="Z802" s="58" t="str">
        <f>IF(ISBLANK($U802), "", _xlfn.IFNA($U802 + _xlfn.IFNA( VLOOKUP($N802 &amp; IF(ISBLANK($O802),"", "-" &amp; $O802) &amp; IF(ISBLANK($P802),"", "-" &amp; $P802) &amp; IF(ISBLANK($Q802),"", "-" &amp; $Q802) &amp; IF(ISBLANK($R802),"", "-" &amp; $R802) &amp; IF(ISBLANK($S802),"", "-" &amp; $S802),TravelTime,8,FALSE), VLOOKUP($S802 &amp; IF(ISBLANK($R802),"", "-" &amp; $R802) &amp; IF(ISBLANK($Q802),"", "-" &amp; $Q802) &amp; IF(ISBLANK($P802),"", "-" &amp; $P802) &amp; IF(ISBLANK($O802),"", "-" &amp; $O802) &amp; IF(ISBLANK($N802),"", "-" &amp; $N802),TravelTime,8,FALSE)) / 1440, ""))</f>
        <v/>
      </c>
      <c r="AA802" s="59"/>
      <c r="AB802" s="52" t="str">
        <f t="shared" si="68"/>
        <v>GA01W 4516</v>
      </c>
      <c r="AC802" s="75" t="s">
        <v>732</v>
      </c>
      <c r="AD802" s="197" t="s">
        <v>733</v>
      </c>
      <c r="AE802" s="59"/>
      <c r="AF802" s="59"/>
      <c r="AG802" s="59"/>
      <c r="AH802" s="59"/>
      <c r="AI802" s="59"/>
      <c r="AJ802" s="59"/>
    </row>
    <row r="803" spans="1:36" ht="14.25" customHeight="1">
      <c r="A803" s="81"/>
      <c r="B803" s="81"/>
      <c r="C803" s="222"/>
      <c r="D803" s="82"/>
      <c r="E803" s="230"/>
      <c r="F803" s="230"/>
      <c r="G803" s="83"/>
      <c r="H803" s="83"/>
      <c r="I803" s="83"/>
      <c r="J803" s="83"/>
      <c r="K803" s="83"/>
      <c r="L803" s="84"/>
      <c r="M803" s="84"/>
      <c r="N803" s="55"/>
      <c r="O803" s="55"/>
      <c r="P803" s="55"/>
      <c r="Q803" s="55"/>
      <c r="R803" s="55"/>
      <c r="S803" s="55"/>
      <c r="T803" s="193" t="str">
        <f>_xlfn.IFNA(VLOOKUP(N803,Code2Loc,2,FALSE)
&amp; IF( OR( ISNA(O803), LEN(O803)=0), "",  "-" &amp; VLOOKUP(O803,Code2Loc,2,FALSE))
&amp; IF( OR( ISNA(P803), LEN(P803)=0), "",  "-" &amp; VLOOKUP(P803,Code2Loc,2,FALSE))
&amp; IF( OR( ISNA(Q803), LEN(Q803)=0), "",  "-" &amp; VLOOKUP(Q803,Code2Loc,2,FALSE))
&amp; IF( OR( ISNA(R803), LEN(R803)=0), "",  "-" &amp; VLOOKUP(R803,Code2Loc,2,FALSE))
&amp; IF( OR( ISNA(S803), LEN(S803)=0), "",  "-" &amp; VLOOKUP(S803,Code2Loc,2,FALSE)),"")</f>
        <v/>
      </c>
      <c r="U803" s="56"/>
      <c r="V803" s="57"/>
      <c r="W803" s="57"/>
      <c r="X803" s="57"/>
      <c r="Y803" s="57"/>
      <c r="Z803" s="58" t="str">
        <f>IF(ISBLANK($U803), "", _xlfn.IFNA($U803 + _xlfn.IFNA( VLOOKUP($N803 &amp; IF(ISBLANK($O803),"", "-" &amp; $O803) &amp; IF(ISBLANK($P803),"", "-" &amp; $P803) &amp; IF(ISBLANK($Q803),"", "-" &amp; $Q803) &amp; IF(ISBLANK($R803),"", "-" &amp; $R803) &amp; IF(ISBLANK($S803),"", "-" &amp; $S803),TravelTime,8,FALSE), VLOOKUP($S803 &amp; IF(ISBLANK($R803),"", "-" &amp; $R803) &amp; IF(ISBLANK($Q803),"", "-" &amp; $Q803) &amp; IF(ISBLANK($P803),"", "-" &amp; $P803) &amp; IF(ISBLANK($O803),"", "-" &amp; $O803) &amp; IF(ISBLANK($N803),"", "-" &amp; $N803),TravelTime,8,FALSE)) / 1440, ""))</f>
        <v/>
      </c>
      <c r="AA803" s="59"/>
      <c r="AB803" s="83"/>
      <c r="AC803" s="59"/>
      <c r="AD803" s="196"/>
      <c r="AE803" s="59"/>
      <c r="AF803" s="59"/>
      <c r="AG803" s="59"/>
      <c r="AH803" s="59"/>
      <c r="AI803" s="59"/>
      <c r="AJ803" s="59"/>
    </row>
    <row r="804" spans="1:36" ht="14.25" customHeight="1">
      <c r="A804" s="51"/>
      <c r="B804" s="51"/>
      <c r="C804" s="219"/>
      <c r="D804" s="53"/>
      <c r="E804" s="228"/>
      <c r="F804" s="228"/>
      <c r="G804" s="52"/>
      <c r="H804" s="52"/>
      <c r="I804" s="52"/>
      <c r="J804" s="52"/>
      <c r="K804" s="52"/>
      <c r="L804" s="60"/>
      <c r="M804" s="60"/>
      <c r="N804" s="55"/>
      <c r="O804" s="55"/>
      <c r="P804" s="55"/>
      <c r="Q804" s="55"/>
      <c r="R804" s="55"/>
      <c r="S804" s="55"/>
      <c r="T804" s="193" t="str">
        <f>_xlfn.IFNA(VLOOKUP(N804,Code2Loc,2,FALSE)
&amp; IF( OR( ISNA(O804), LEN(O804)=0), "",  "-" &amp; VLOOKUP(O804,Code2Loc,2,FALSE))
&amp; IF( OR( ISNA(P804), LEN(P804)=0), "",  "-" &amp; VLOOKUP(P804,Code2Loc,2,FALSE))
&amp; IF( OR( ISNA(Q804), LEN(Q804)=0), "",  "-" &amp; VLOOKUP(Q804,Code2Loc,2,FALSE))
&amp; IF( OR( ISNA(R804), LEN(R804)=0), "",  "-" &amp; VLOOKUP(R804,Code2Loc,2,FALSE))
&amp; IF( OR( ISNA(S804), LEN(S804)=0), "",  "-" &amp; VLOOKUP(S804,Code2Loc,2,FALSE)),"")</f>
        <v/>
      </c>
      <c r="U804" s="56"/>
      <c r="V804" s="57"/>
      <c r="W804" s="57"/>
      <c r="X804" s="57"/>
      <c r="Y804" s="57"/>
      <c r="Z804" s="58" t="str">
        <f>IF(ISBLANK($U804), "", _xlfn.IFNA($U804 + _xlfn.IFNA( VLOOKUP($N804 &amp; IF(ISBLANK($O804),"", "-" &amp; $O804) &amp; IF(ISBLANK($P804),"", "-" &amp; $P804) &amp; IF(ISBLANK($Q804),"", "-" &amp; $Q804) &amp; IF(ISBLANK($R804),"", "-" &amp; $R804) &amp; IF(ISBLANK($S804),"", "-" &amp; $S804),TravelTime,8,FALSE), VLOOKUP($S804 &amp; IF(ISBLANK($R804),"", "-" &amp; $R804) &amp; IF(ISBLANK($Q804),"", "-" &amp; $Q804) &amp; IF(ISBLANK($P804),"", "-" &amp; $P804) &amp; IF(ISBLANK($O804),"", "-" &amp; $O804) &amp; IF(ISBLANK($N804),"", "-" &amp; $N804),TravelTime,8,FALSE)) / 1440, ""))</f>
        <v/>
      </c>
      <c r="AA804" s="59"/>
      <c r="AB804" s="52"/>
      <c r="AC804" s="59"/>
      <c r="AD804" s="196"/>
      <c r="AE804" s="59"/>
      <c r="AF804" s="59"/>
      <c r="AG804" s="59"/>
      <c r="AH804" s="59"/>
      <c r="AI804" s="59"/>
      <c r="AJ804" s="59"/>
    </row>
    <row r="805" spans="1:36" ht="14.25" customHeight="1">
      <c r="A805" s="51"/>
      <c r="B805" s="51"/>
      <c r="C805" s="219"/>
      <c r="D805" s="53"/>
      <c r="E805" s="228"/>
      <c r="F805" s="228"/>
      <c r="G805" s="52"/>
      <c r="H805" s="52"/>
      <c r="I805" s="52"/>
      <c r="J805" s="52"/>
      <c r="K805" s="52"/>
      <c r="L805" s="60"/>
      <c r="M805" s="60"/>
      <c r="N805" s="55"/>
      <c r="O805" s="55"/>
      <c r="P805" s="55"/>
      <c r="Q805" s="55"/>
      <c r="R805" s="55"/>
      <c r="S805" s="55"/>
      <c r="T805" s="193" t="str">
        <f>_xlfn.IFNA(VLOOKUP(N805,Code2Loc,2,FALSE)
&amp; IF( OR( ISNA(O805), LEN(O805)=0), "",  "-" &amp; VLOOKUP(O805,Code2Loc,2,FALSE))
&amp; IF( OR( ISNA(P805), LEN(P805)=0), "",  "-" &amp; VLOOKUP(P805,Code2Loc,2,FALSE))
&amp; IF( OR( ISNA(Q805), LEN(Q805)=0), "",  "-" &amp; VLOOKUP(Q805,Code2Loc,2,FALSE))
&amp; IF( OR( ISNA(R805), LEN(R805)=0), "",  "-" &amp; VLOOKUP(R805,Code2Loc,2,FALSE))
&amp; IF( OR( ISNA(S805), LEN(S805)=0), "",  "-" &amp; VLOOKUP(S805,Code2Loc,2,FALSE)),"")</f>
        <v/>
      </c>
      <c r="U805" s="56"/>
      <c r="V805" s="57"/>
      <c r="W805" s="57"/>
      <c r="X805" s="57"/>
      <c r="Y805" s="57"/>
      <c r="Z805" s="58" t="str">
        <f>IF(ISBLANK($U805), "", _xlfn.IFNA($U805 + _xlfn.IFNA( VLOOKUP($N805 &amp; IF(ISBLANK($O805),"", "-" &amp; $O805) &amp; IF(ISBLANK($P805),"", "-" &amp; $P805) &amp; IF(ISBLANK($Q805),"", "-" &amp; $Q805) &amp; IF(ISBLANK($R805),"", "-" &amp; $R805) &amp; IF(ISBLANK($S805),"", "-" &amp; $S805),TravelTime,8,FALSE), VLOOKUP($S805 &amp; IF(ISBLANK($R805),"", "-" &amp; $R805) &amp; IF(ISBLANK($Q805),"", "-" &amp; $Q805) &amp; IF(ISBLANK($P805),"", "-" &amp; $P805) &amp; IF(ISBLANK($O805),"", "-" &amp; $O805) &amp; IF(ISBLANK($N805),"", "-" &amp; $N805),TravelTime,8,FALSE)) / 1440, ""))</f>
        <v/>
      </c>
      <c r="AA805" s="59"/>
      <c r="AB805" s="52"/>
      <c r="AC805" s="59"/>
      <c r="AD805" s="196"/>
      <c r="AE805" s="59"/>
      <c r="AF805" s="59"/>
      <c r="AG805" s="59"/>
      <c r="AH805" s="59"/>
      <c r="AI805" s="59"/>
      <c r="AJ805" s="59"/>
    </row>
    <row r="806" spans="1:36" ht="14.25" customHeight="1">
      <c r="A806" s="51"/>
      <c r="B806" s="51" t="s">
        <v>293</v>
      </c>
      <c r="C806" s="219"/>
      <c r="D806" s="53"/>
      <c r="E806" s="228"/>
      <c r="F806" s="228"/>
      <c r="G806" s="52"/>
      <c r="H806" s="52"/>
      <c r="I806" s="52"/>
      <c r="J806" s="52" t="str">
        <f>IF(ISBLANK(B806),"",VLOOKUP(B806,Permits!$F$2:$O$127,10,FALSE))</f>
        <v>GA04T 6299</v>
      </c>
      <c r="K806" s="52"/>
      <c r="L806" s="60"/>
      <c r="M806" s="60"/>
      <c r="N806" s="55" t="s">
        <v>596</v>
      </c>
      <c r="O806" s="55"/>
      <c r="P806" s="55"/>
      <c r="Q806" s="55"/>
      <c r="R806" s="55"/>
      <c r="S806" s="55" t="s">
        <v>660</v>
      </c>
      <c r="T806" s="193" t="str">
        <f>_xlfn.IFNA(VLOOKUP(N806,Code2Loc,2,FALSE)
&amp; IF( OR( ISNA(O806), LEN(O806)=0), "",  "-" &amp; VLOOKUP(O806,Code2Loc,2,FALSE))
&amp; IF( OR( ISNA(P806), LEN(P806)=0), "",  "-" &amp; VLOOKUP(P806,Code2Loc,2,FALSE))
&amp; IF( OR( ISNA(Q806), LEN(Q806)=0), "",  "-" &amp; VLOOKUP(Q806,Code2Loc,2,FALSE))
&amp; IF( OR( ISNA(R806), LEN(R806)=0), "",  "-" &amp; VLOOKUP(R806,Code2Loc,2,FALSE))
&amp; IF( OR( ISNA(S806), LEN(S806)=0), "",  "-" &amp; VLOOKUP(S806,Code2Loc,2,FALSE)),"")</f>
        <v/>
      </c>
      <c r="U806" s="56">
        <v>0.2986111111111111</v>
      </c>
      <c r="V806" s="57"/>
      <c r="W806" s="57"/>
      <c r="X806" s="57"/>
      <c r="Y806" s="57"/>
      <c r="Z806" s="58" t="str">
        <f>IF(ISBLANK($U806), "", _xlfn.IFNA($U806 + _xlfn.IFNA( VLOOKUP($N806 &amp; IF(ISBLANK($O806),"", "-" &amp; $O806) &amp; IF(ISBLANK($P806),"", "-" &amp; $P806) &amp; IF(ISBLANK($Q806),"", "-" &amp; $Q806) &amp; IF(ISBLANK($R806),"", "-" &amp; $R806) &amp; IF(ISBLANK($S806),"", "-" &amp; $S806),TravelTime,8,FALSE), VLOOKUP($S806 &amp; IF(ISBLANK($R806),"", "-" &amp; $R806) &amp; IF(ISBLANK($Q806),"", "-" &amp; $Q806) &amp; IF(ISBLANK($P806),"", "-" &amp; $P806) &amp; IF(ISBLANK($O806),"", "-" &amp; $O806) &amp; IF(ISBLANK($N806),"", "-" &amp; $N806),TravelTime,8,FALSE)) / 1440, ""))</f>
        <v/>
      </c>
      <c r="AA806" s="59"/>
      <c r="AB806" s="52" t="str">
        <f>IF(AND(LEN(J806)&lt;&gt;0,LEN(B806)&lt;&gt;0),J806,AB803)</f>
        <v>GA04T 6299</v>
      </c>
      <c r="AC806" s="59"/>
      <c r="AD806" s="196"/>
      <c r="AE806" s="59"/>
      <c r="AF806" s="59"/>
      <c r="AG806" s="59"/>
      <c r="AH806" s="59"/>
      <c r="AI806" s="59"/>
      <c r="AJ806" s="59"/>
    </row>
    <row r="807" spans="1:36" ht="14.25" customHeight="1">
      <c r="A807" s="51"/>
      <c r="B807" s="51"/>
      <c r="C807" s="219"/>
      <c r="D807" s="53"/>
      <c r="E807" s="228"/>
      <c r="F807" s="228"/>
      <c r="G807" s="52"/>
      <c r="H807" s="52"/>
      <c r="I807" s="52"/>
      <c r="J807" s="52"/>
      <c r="K807" s="52"/>
      <c r="L807" s="60"/>
      <c r="M807" s="60"/>
      <c r="N807" s="55" t="s">
        <v>660</v>
      </c>
      <c r="O807" s="55"/>
      <c r="P807" s="55"/>
      <c r="Q807" s="55"/>
      <c r="R807" s="55"/>
      <c r="S807" s="55" t="s">
        <v>596</v>
      </c>
      <c r="T807" s="193" t="str">
        <f>_xlfn.IFNA(VLOOKUP(N807,Code2Loc,2,FALSE)
&amp; IF( OR( ISNA(O807), LEN(O807)=0), "",  "-" &amp; VLOOKUP(O807,Code2Loc,2,FALSE))
&amp; IF( OR( ISNA(P807), LEN(P807)=0), "",  "-" &amp; VLOOKUP(P807,Code2Loc,2,FALSE))
&amp; IF( OR( ISNA(Q807), LEN(Q807)=0), "",  "-" &amp; VLOOKUP(Q807,Code2Loc,2,FALSE))
&amp; IF( OR( ISNA(R807), LEN(R807)=0), "",  "-" &amp; VLOOKUP(R807,Code2Loc,2,FALSE))
&amp; IF( OR( ISNA(S807), LEN(S807)=0), "",  "-" &amp; VLOOKUP(S807,Code2Loc,2,FALSE)),"")</f>
        <v/>
      </c>
      <c r="U807" s="56">
        <v>0.50694444444444442</v>
      </c>
      <c r="V807" s="57"/>
      <c r="W807" s="57"/>
      <c r="X807" s="57"/>
      <c r="Y807" s="57"/>
      <c r="Z807" s="58" t="str">
        <f>IF(ISBLANK($U807), "", _xlfn.IFNA($U807 + _xlfn.IFNA( VLOOKUP($N807 &amp; IF(ISBLANK($O807),"", "-" &amp; $O807) &amp; IF(ISBLANK($P807),"", "-" &amp; $P807) &amp; IF(ISBLANK($Q807),"", "-" &amp; $Q807) &amp; IF(ISBLANK($R807),"", "-" &amp; $R807) &amp; IF(ISBLANK($S807),"", "-" &amp; $S807),TravelTime,8,FALSE), VLOOKUP($S807 &amp; IF(ISBLANK($R807),"", "-" &amp; $R807) &amp; IF(ISBLANK($Q807),"", "-" &amp; $Q807) &amp; IF(ISBLANK($P807),"", "-" &amp; $P807) &amp; IF(ISBLANK($O807),"", "-" &amp; $O807) &amp; IF(ISBLANK($N807),"", "-" &amp; $N807),TravelTime,8,FALSE)) / 1440, ""))</f>
        <v/>
      </c>
      <c r="AA807" s="59"/>
      <c r="AB807" s="52"/>
      <c r="AC807" s="59"/>
      <c r="AD807" s="196"/>
      <c r="AE807" s="59"/>
      <c r="AF807" s="59"/>
      <c r="AG807" s="59"/>
      <c r="AH807" s="59"/>
      <c r="AI807" s="59"/>
      <c r="AJ807" s="59"/>
    </row>
    <row r="808" spans="1:36" ht="14.25" customHeight="1">
      <c r="A808" s="51"/>
      <c r="B808" s="51"/>
      <c r="C808" s="219"/>
      <c r="D808" s="53"/>
      <c r="E808" s="228"/>
      <c r="F808" s="228"/>
      <c r="G808" s="52"/>
      <c r="H808" s="52"/>
      <c r="I808" s="52"/>
      <c r="J808" s="52"/>
      <c r="K808" s="52"/>
      <c r="L808" s="60"/>
      <c r="M808" s="60"/>
      <c r="N808" s="55" t="s">
        <v>596</v>
      </c>
      <c r="O808" s="55"/>
      <c r="P808" s="55"/>
      <c r="Q808" s="55"/>
      <c r="R808" s="55"/>
      <c r="S808" s="55" t="s">
        <v>446</v>
      </c>
      <c r="T808" s="193" t="str">
        <f>_xlfn.IFNA(VLOOKUP(N808,Code2Loc,2,FALSE)
&amp; IF( OR( ISNA(O808), LEN(O808)=0), "",  "-" &amp; VLOOKUP(O808,Code2Loc,2,FALSE))
&amp; IF( OR( ISNA(P808), LEN(P808)=0), "",  "-" &amp; VLOOKUP(P808,Code2Loc,2,FALSE))
&amp; IF( OR( ISNA(Q808), LEN(Q808)=0), "",  "-" &amp; VLOOKUP(Q808,Code2Loc,2,FALSE))
&amp; IF( OR( ISNA(R808), LEN(R808)=0), "",  "-" &amp; VLOOKUP(R808,Code2Loc,2,FALSE))
&amp; IF( OR( ISNA(S808), LEN(S808)=0), "",  "-" &amp; VLOOKUP(S808,Code2Loc,2,FALSE)),"")</f>
        <v/>
      </c>
      <c r="U808" s="56">
        <v>0.59027777777777779</v>
      </c>
      <c r="V808" s="57"/>
      <c r="W808" s="57"/>
      <c r="X808" s="57"/>
      <c r="Y808" s="57"/>
      <c r="Z808" s="58" t="str">
        <f>IF(ISBLANK($U808), "", _xlfn.IFNA($U808 + _xlfn.IFNA( VLOOKUP($N808 &amp; IF(ISBLANK($O808),"", "-" &amp; $O808) &amp; IF(ISBLANK($P808),"", "-" &amp; $P808) &amp; IF(ISBLANK($Q808),"", "-" &amp; $Q808) &amp; IF(ISBLANK($R808),"", "-" &amp; $R808) &amp; IF(ISBLANK($S808),"", "-" &amp; $S808),TravelTime,8,FALSE), VLOOKUP($S808 &amp; IF(ISBLANK($R808),"", "-" &amp; $R808) &amp; IF(ISBLANK($Q808),"", "-" &amp; $Q808) &amp; IF(ISBLANK($P808),"", "-" &amp; $P808) &amp; IF(ISBLANK($O808),"", "-" &amp; $O808) &amp; IF(ISBLANK($N808),"", "-" &amp; $N808),TravelTime,8,FALSE)) / 1440, ""))</f>
        <v/>
      </c>
      <c r="AA808" s="59"/>
      <c r="AB808" s="52"/>
      <c r="AC808" s="59"/>
      <c r="AD808" s="196"/>
      <c r="AE808" s="59"/>
      <c r="AF808" s="59"/>
      <c r="AG808" s="59"/>
      <c r="AH808" s="59"/>
      <c r="AI808" s="59"/>
      <c r="AJ808" s="59"/>
    </row>
    <row r="809" spans="1:36" ht="14.25" customHeight="1">
      <c r="A809" s="51"/>
      <c r="B809" s="51"/>
      <c r="C809" s="219"/>
      <c r="D809" s="53"/>
      <c r="E809" s="228"/>
      <c r="F809" s="228"/>
      <c r="G809" s="52"/>
      <c r="H809" s="52"/>
      <c r="I809" s="52"/>
      <c r="J809" s="52"/>
      <c r="K809" s="52"/>
      <c r="L809" s="60"/>
      <c r="M809" s="60"/>
      <c r="N809" s="55" t="s">
        <v>446</v>
      </c>
      <c r="O809" s="55"/>
      <c r="P809" s="55"/>
      <c r="Q809" s="55"/>
      <c r="R809" s="55"/>
      <c r="S809" s="55" t="s">
        <v>596</v>
      </c>
      <c r="T809" s="193" t="str">
        <f>_xlfn.IFNA(VLOOKUP(N809,Code2Loc,2,FALSE)
&amp; IF( OR( ISNA(O809), LEN(O809)=0), "",  "-" &amp; VLOOKUP(O809,Code2Loc,2,FALSE))
&amp; IF( OR( ISNA(P809), LEN(P809)=0), "",  "-" &amp; VLOOKUP(P809,Code2Loc,2,FALSE))
&amp; IF( OR( ISNA(Q809), LEN(Q809)=0), "",  "-" &amp; VLOOKUP(Q809,Code2Loc,2,FALSE))
&amp; IF( OR( ISNA(R809), LEN(R809)=0), "",  "-" &amp; VLOOKUP(R809,Code2Loc,2,FALSE))
&amp; IF( OR( ISNA(S809), LEN(S809)=0), "",  "-" &amp; VLOOKUP(S809,Code2Loc,2,FALSE)),"")</f>
        <v/>
      </c>
      <c r="U809" s="56">
        <v>0.69791666666666663</v>
      </c>
      <c r="V809" s="57"/>
      <c r="W809" s="57"/>
      <c r="X809" s="57"/>
      <c r="Y809" s="57"/>
      <c r="Z809" s="58" t="str">
        <f>IF(ISBLANK($U809), "", _xlfn.IFNA($U809 + _xlfn.IFNA( VLOOKUP($N809 &amp; IF(ISBLANK($O809),"", "-" &amp; $O809) &amp; IF(ISBLANK($P809),"", "-" &amp; $P809) &amp; IF(ISBLANK($Q809),"", "-" &amp; $Q809) &amp; IF(ISBLANK($R809),"", "-" &amp; $R809) &amp; IF(ISBLANK($S809),"", "-" &amp; $S809),TravelTime,8,FALSE), VLOOKUP($S809 &amp; IF(ISBLANK($R809),"", "-" &amp; $R809) &amp; IF(ISBLANK($Q809),"", "-" &amp; $Q809) &amp; IF(ISBLANK($P809),"", "-" &amp; $P809) &amp; IF(ISBLANK($O809),"", "-" &amp; $O809) &amp; IF(ISBLANK($N809),"", "-" &amp; $N809),TravelTime,8,FALSE)) / 1440, ""))</f>
        <v/>
      </c>
      <c r="AA809" s="59"/>
      <c r="AB809" s="52"/>
      <c r="AC809" s="59"/>
      <c r="AD809" s="196"/>
      <c r="AE809" s="59"/>
      <c r="AF809" s="59"/>
      <c r="AG809" s="59"/>
      <c r="AH809" s="59"/>
      <c r="AI809" s="59"/>
      <c r="AJ809" s="59"/>
    </row>
    <row r="810" spans="1:36" ht="14.25" customHeight="1">
      <c r="A810" s="51"/>
      <c r="B810" s="51"/>
      <c r="C810" s="219"/>
      <c r="D810" s="53"/>
      <c r="E810" s="228"/>
      <c r="F810" s="228"/>
      <c r="G810" s="52"/>
      <c r="H810" s="52"/>
      <c r="I810" s="52"/>
      <c r="J810" s="52"/>
      <c r="K810" s="52"/>
      <c r="L810" s="60"/>
      <c r="M810" s="60"/>
      <c r="N810" s="55" t="s">
        <v>596</v>
      </c>
      <c r="O810" s="55"/>
      <c r="P810" s="55"/>
      <c r="Q810" s="55"/>
      <c r="R810" s="55"/>
      <c r="S810" s="55" t="s">
        <v>446</v>
      </c>
      <c r="T810" s="193" t="str">
        <f>_xlfn.IFNA(VLOOKUP(N810,Code2Loc,2,FALSE)
&amp; IF( OR( ISNA(O810), LEN(O810)=0), "",  "-" &amp; VLOOKUP(O810,Code2Loc,2,FALSE))
&amp; IF( OR( ISNA(P810), LEN(P810)=0), "",  "-" &amp; VLOOKUP(P810,Code2Loc,2,FALSE))
&amp; IF( OR( ISNA(Q810), LEN(Q810)=0), "",  "-" &amp; VLOOKUP(Q810,Code2Loc,2,FALSE))
&amp; IF( OR( ISNA(R810), LEN(R810)=0), "",  "-" &amp; VLOOKUP(R810,Code2Loc,2,FALSE))
&amp; IF( OR( ISNA(S810), LEN(S810)=0), "",  "-" &amp; VLOOKUP(S810,Code2Loc,2,FALSE)),"")</f>
        <v/>
      </c>
      <c r="U810" s="56">
        <v>0.75694444444444453</v>
      </c>
      <c r="V810" s="57"/>
      <c r="W810" s="57"/>
      <c r="X810" s="57"/>
      <c r="Y810" s="57"/>
      <c r="Z810" s="58" t="str">
        <f>IF(ISBLANK($U810), "", _xlfn.IFNA($U810 + _xlfn.IFNA( VLOOKUP($N810 &amp; IF(ISBLANK($O810),"", "-" &amp; $O810) &amp; IF(ISBLANK($P810),"", "-" &amp; $P810) &amp; IF(ISBLANK($Q810),"", "-" &amp; $Q810) &amp; IF(ISBLANK($R810),"", "-" &amp; $R810) &amp; IF(ISBLANK($S810),"", "-" &amp; $S810),TravelTime,8,FALSE), VLOOKUP($S810 &amp; IF(ISBLANK($R810),"", "-" &amp; $R810) &amp; IF(ISBLANK($Q810),"", "-" &amp; $Q810) &amp; IF(ISBLANK($P810),"", "-" &amp; $P810) &amp; IF(ISBLANK($O810),"", "-" &amp; $O810) &amp; IF(ISBLANK($N810),"", "-" &amp; $N810),TravelTime,8,FALSE)) / 1440, ""))</f>
        <v/>
      </c>
      <c r="AA810" s="59"/>
      <c r="AB810" s="52"/>
      <c r="AC810" s="59"/>
      <c r="AD810" s="196"/>
      <c r="AE810" s="59"/>
      <c r="AF810" s="59"/>
      <c r="AG810" s="59"/>
      <c r="AH810" s="59"/>
      <c r="AI810" s="59"/>
      <c r="AJ810" s="59"/>
    </row>
    <row r="811" spans="1:36" ht="14.25" customHeight="1">
      <c r="A811" s="51"/>
      <c r="B811" s="51"/>
      <c r="C811" s="219"/>
      <c r="D811" s="53"/>
      <c r="E811" s="228"/>
      <c r="F811" s="228"/>
      <c r="G811" s="52"/>
      <c r="H811" s="52"/>
      <c r="I811" s="52"/>
      <c r="J811" s="52"/>
      <c r="K811" s="52"/>
      <c r="L811" s="60"/>
      <c r="M811" s="60"/>
      <c r="N811" s="55" t="s">
        <v>446</v>
      </c>
      <c r="O811" s="55"/>
      <c r="P811" s="55"/>
      <c r="Q811" s="55"/>
      <c r="R811" s="55"/>
      <c r="S811" s="55"/>
      <c r="T811" s="193" t="str">
        <f>_xlfn.IFNA(VLOOKUP(N811,Code2Loc,2,FALSE)
&amp; IF( OR( ISNA(O811), LEN(O811)=0), "",  "-" &amp; VLOOKUP(O811,Code2Loc,2,FALSE))
&amp; IF( OR( ISNA(P811), LEN(P811)=0), "",  "-" &amp; VLOOKUP(P811,Code2Loc,2,FALSE))
&amp; IF( OR( ISNA(Q811), LEN(Q811)=0), "",  "-" &amp; VLOOKUP(Q811,Code2Loc,2,FALSE))
&amp; IF( OR( ISNA(R811), LEN(R811)=0), "",  "-" &amp; VLOOKUP(R811,Code2Loc,2,FALSE))
&amp; IF( OR( ISNA(S811), LEN(S811)=0), "",  "-" &amp; VLOOKUP(S811,Code2Loc,2,FALSE)),"")</f>
        <v/>
      </c>
      <c r="U811" s="56">
        <v>0.82986111111111116</v>
      </c>
      <c r="V811" s="57"/>
      <c r="W811" s="57"/>
      <c r="X811" s="57"/>
      <c r="Y811" s="57"/>
      <c r="Z811" s="58" t="str">
        <f>IF(ISBLANK($U811), "", _xlfn.IFNA($U811 + _xlfn.IFNA( VLOOKUP($N811 &amp; IF(ISBLANK($O811),"", "-" &amp; $O811) &amp; IF(ISBLANK($P811),"", "-" &amp; $P811) &amp; IF(ISBLANK($Q811),"", "-" &amp; $Q811) &amp; IF(ISBLANK($R811),"", "-" &amp; $R811) &amp; IF(ISBLANK($S811),"", "-" &amp; $S811),TravelTime,8,FALSE), VLOOKUP($S811 &amp; IF(ISBLANK($R811),"", "-" &amp; $R811) &amp; IF(ISBLANK($Q811),"", "-" &amp; $Q811) &amp; IF(ISBLANK($P811),"", "-" &amp; $P811) &amp; IF(ISBLANK($O811),"", "-" &amp; $O811) &amp; IF(ISBLANK($N811),"", "-" &amp; $N811),TravelTime,8,FALSE)) / 1440, ""))</f>
        <v/>
      </c>
      <c r="AA811" s="59"/>
      <c r="AB811" s="52"/>
      <c r="AC811" s="59"/>
      <c r="AD811" s="196"/>
      <c r="AE811" s="59"/>
      <c r="AF811" s="59"/>
      <c r="AG811" s="59"/>
      <c r="AH811" s="59"/>
      <c r="AI811" s="59"/>
      <c r="AJ811" s="59"/>
    </row>
    <row r="812" spans="1:36" ht="14.25" customHeight="1">
      <c r="A812" s="51"/>
      <c r="B812" s="51"/>
      <c r="C812" s="219"/>
      <c r="D812" s="53"/>
      <c r="E812" s="228"/>
      <c r="F812" s="228"/>
      <c r="G812" s="52"/>
      <c r="H812" s="52"/>
      <c r="I812" s="52"/>
      <c r="J812" s="52"/>
      <c r="K812" s="52"/>
      <c r="L812" s="60"/>
      <c r="M812" s="60"/>
      <c r="N812" s="55"/>
      <c r="O812" s="55"/>
      <c r="P812" s="55"/>
      <c r="Q812" s="55"/>
      <c r="R812" s="55"/>
      <c r="S812" s="55"/>
      <c r="T812" s="193" t="str">
        <f>_xlfn.IFNA(VLOOKUP(N812,Code2Loc,2,FALSE)
&amp; IF( OR( ISNA(O812), LEN(O812)=0), "",  "-" &amp; VLOOKUP(O812,Code2Loc,2,FALSE))
&amp; IF( OR( ISNA(P812), LEN(P812)=0), "",  "-" &amp; VLOOKUP(P812,Code2Loc,2,FALSE))
&amp; IF( OR( ISNA(Q812), LEN(Q812)=0), "",  "-" &amp; VLOOKUP(Q812,Code2Loc,2,FALSE))
&amp; IF( OR( ISNA(R812), LEN(R812)=0), "",  "-" &amp; VLOOKUP(R812,Code2Loc,2,FALSE))
&amp; IF( OR( ISNA(S812), LEN(S812)=0), "",  "-" &amp; VLOOKUP(S812,Code2Loc,2,FALSE)),"")</f>
        <v/>
      </c>
      <c r="U812" s="56"/>
      <c r="V812" s="57"/>
      <c r="W812" s="57"/>
      <c r="X812" s="57"/>
      <c r="Y812" s="57"/>
      <c r="Z812" s="58" t="str">
        <f>IF(ISBLANK($U812), "", _xlfn.IFNA($U812 + _xlfn.IFNA( VLOOKUP($N812 &amp; IF(ISBLANK($O812),"", "-" &amp; $O812) &amp; IF(ISBLANK($P812),"", "-" &amp; $P812) &amp; IF(ISBLANK($Q812),"", "-" &amp; $Q812) &amp; IF(ISBLANK($R812),"", "-" &amp; $R812) &amp; IF(ISBLANK($S812),"", "-" &amp; $S812),TravelTime,8,FALSE), VLOOKUP($S812 &amp; IF(ISBLANK($R812),"", "-" &amp; $R812) &amp; IF(ISBLANK($Q812),"", "-" &amp; $Q812) &amp; IF(ISBLANK($P812),"", "-" &amp; $P812) &amp; IF(ISBLANK($O812),"", "-" &amp; $O812) &amp; IF(ISBLANK($N812),"", "-" &amp; $N812),TravelTime,8,FALSE)) / 1440, ""))</f>
        <v/>
      </c>
      <c r="AA812" s="59"/>
      <c r="AB812" s="52"/>
      <c r="AC812" s="59"/>
      <c r="AD812" s="196"/>
      <c r="AE812" s="59"/>
      <c r="AF812" s="59"/>
      <c r="AG812" s="59"/>
      <c r="AH812" s="59"/>
      <c r="AI812" s="59"/>
      <c r="AJ812" s="59"/>
    </row>
    <row r="813" spans="1:36" ht="14.25" customHeight="1">
      <c r="A813" s="51"/>
      <c r="B813" s="51"/>
      <c r="C813" s="219"/>
      <c r="D813" s="53"/>
      <c r="E813" s="228"/>
      <c r="F813" s="228"/>
      <c r="G813" s="52"/>
      <c r="H813" s="52"/>
      <c r="I813" s="52"/>
      <c r="J813" s="52"/>
      <c r="K813" s="52"/>
      <c r="L813" s="60"/>
      <c r="M813" s="60"/>
      <c r="N813" s="55"/>
      <c r="O813" s="55"/>
      <c r="P813" s="55"/>
      <c r="Q813" s="55"/>
      <c r="R813" s="55"/>
      <c r="S813" s="55"/>
      <c r="T813" s="193" t="str">
        <f>_xlfn.IFNA(VLOOKUP(N813,Code2Loc,2,FALSE)
&amp; IF( OR( ISNA(O813), LEN(O813)=0), "",  "-" &amp; VLOOKUP(O813,Code2Loc,2,FALSE))
&amp; IF( OR( ISNA(P813), LEN(P813)=0), "",  "-" &amp; VLOOKUP(P813,Code2Loc,2,FALSE))
&amp; IF( OR( ISNA(Q813), LEN(Q813)=0), "",  "-" &amp; VLOOKUP(Q813,Code2Loc,2,FALSE))
&amp; IF( OR( ISNA(R813), LEN(R813)=0), "",  "-" &amp; VLOOKUP(R813,Code2Loc,2,FALSE))
&amp; IF( OR( ISNA(S813), LEN(S813)=0), "",  "-" &amp; VLOOKUP(S813,Code2Loc,2,FALSE)),"")</f>
        <v/>
      </c>
      <c r="U813" s="56"/>
      <c r="V813" s="57"/>
      <c r="W813" s="57"/>
      <c r="X813" s="57"/>
      <c r="Y813" s="57"/>
      <c r="Z813" s="58" t="str">
        <f>IF(ISBLANK($U813), "", _xlfn.IFNA($U813 + _xlfn.IFNA( VLOOKUP($N813 &amp; IF(ISBLANK($O813),"", "-" &amp; $O813) &amp; IF(ISBLANK($P813),"", "-" &amp; $P813) &amp; IF(ISBLANK($Q813),"", "-" &amp; $Q813) &amp; IF(ISBLANK($R813),"", "-" &amp; $R813) &amp; IF(ISBLANK($S813),"", "-" &amp; $S813),TravelTime,8,FALSE), VLOOKUP($S813 &amp; IF(ISBLANK($R813),"", "-" &amp; $R813) &amp; IF(ISBLANK($Q813),"", "-" &amp; $Q813) &amp; IF(ISBLANK($P813),"", "-" &amp; $P813) &amp; IF(ISBLANK($O813),"", "-" &amp; $O813) &amp; IF(ISBLANK($N813),"", "-" &amp; $N813),TravelTime,8,FALSE)) / 1440, ""))</f>
        <v/>
      </c>
      <c r="AA813" s="59"/>
      <c r="AB813" s="52"/>
      <c r="AC813" s="59"/>
      <c r="AD813" s="196"/>
      <c r="AE813" s="59"/>
      <c r="AF813" s="59"/>
      <c r="AG813" s="59"/>
      <c r="AH813" s="59"/>
      <c r="AI813" s="59"/>
      <c r="AJ813" s="59"/>
    </row>
    <row r="814" spans="1:36" ht="14.25" customHeight="1">
      <c r="A814" s="51"/>
      <c r="B814" s="51"/>
      <c r="C814" s="219"/>
      <c r="D814" s="53"/>
      <c r="E814" s="228"/>
      <c r="F814" s="228"/>
      <c r="G814" s="52"/>
      <c r="H814" s="52"/>
      <c r="I814" s="52"/>
      <c r="J814" s="52"/>
      <c r="K814" s="52"/>
      <c r="L814" s="60"/>
      <c r="M814" s="60"/>
      <c r="N814" s="55"/>
      <c r="O814" s="55"/>
      <c r="P814" s="55"/>
      <c r="Q814" s="55"/>
      <c r="R814" s="55"/>
      <c r="S814" s="55"/>
      <c r="T814" s="193" t="str">
        <f>_xlfn.IFNA(VLOOKUP(N814,Code2Loc,2,FALSE)
&amp; IF( OR( ISNA(O814), LEN(O814)=0), "",  "-" &amp; VLOOKUP(O814,Code2Loc,2,FALSE))
&amp; IF( OR( ISNA(P814), LEN(P814)=0), "",  "-" &amp; VLOOKUP(P814,Code2Loc,2,FALSE))
&amp; IF( OR( ISNA(Q814), LEN(Q814)=0), "",  "-" &amp; VLOOKUP(Q814,Code2Loc,2,FALSE))
&amp; IF( OR( ISNA(R814), LEN(R814)=0), "",  "-" &amp; VLOOKUP(R814,Code2Loc,2,FALSE))
&amp; IF( OR( ISNA(S814), LEN(S814)=0), "",  "-" &amp; VLOOKUP(S814,Code2Loc,2,FALSE)),"")</f>
        <v/>
      </c>
      <c r="U814" s="56"/>
      <c r="V814" s="57"/>
      <c r="W814" s="57"/>
      <c r="X814" s="57"/>
      <c r="Y814" s="57"/>
      <c r="Z814" s="58" t="str">
        <f>IF(ISBLANK($U814), "", _xlfn.IFNA($U814 + _xlfn.IFNA( VLOOKUP($N814 &amp; IF(ISBLANK($O814),"", "-" &amp; $O814) &amp; IF(ISBLANK($P814),"", "-" &amp; $P814) &amp; IF(ISBLANK($Q814),"", "-" &amp; $Q814) &amp; IF(ISBLANK($R814),"", "-" &amp; $R814) &amp; IF(ISBLANK($S814),"", "-" &amp; $S814),TravelTime,8,FALSE), VLOOKUP($S814 &amp; IF(ISBLANK($R814),"", "-" &amp; $R814) &amp; IF(ISBLANK($Q814),"", "-" &amp; $Q814) &amp; IF(ISBLANK($P814),"", "-" &amp; $P814) &amp; IF(ISBLANK($O814),"", "-" &amp; $O814) &amp; IF(ISBLANK($N814),"", "-" &amp; $N814),TravelTime,8,FALSE)) / 1440, ""))</f>
        <v/>
      </c>
      <c r="AA814" s="59"/>
      <c r="AB814" s="52"/>
      <c r="AC814" s="59"/>
      <c r="AD814" s="196"/>
      <c r="AE814" s="59"/>
      <c r="AF814" s="59"/>
      <c r="AG814" s="59"/>
      <c r="AH814" s="59"/>
      <c r="AI814" s="59"/>
      <c r="AJ814" s="59"/>
    </row>
    <row r="815" spans="1:36" ht="14.25" customHeight="1">
      <c r="A815" s="51"/>
      <c r="B815" s="51"/>
      <c r="C815" s="219"/>
      <c r="D815" s="53"/>
      <c r="E815" s="228"/>
      <c r="F815" s="228"/>
      <c r="G815" s="52"/>
      <c r="H815" s="52"/>
      <c r="I815" s="52"/>
      <c r="J815" s="52"/>
      <c r="K815" s="52"/>
      <c r="L815" s="60"/>
      <c r="M815" s="60"/>
      <c r="N815" s="55"/>
      <c r="O815" s="55"/>
      <c r="P815" s="55"/>
      <c r="Q815" s="55"/>
      <c r="R815" s="55"/>
      <c r="S815" s="55"/>
      <c r="T815" s="193" t="str">
        <f>_xlfn.IFNA(VLOOKUP(N815,Code2Loc,2,FALSE)
&amp; IF( OR( ISNA(O815), LEN(O815)=0), "",  "-" &amp; VLOOKUP(O815,Code2Loc,2,FALSE))
&amp; IF( OR( ISNA(P815), LEN(P815)=0), "",  "-" &amp; VLOOKUP(P815,Code2Loc,2,FALSE))
&amp; IF( OR( ISNA(Q815), LEN(Q815)=0), "",  "-" &amp; VLOOKUP(Q815,Code2Loc,2,FALSE))
&amp; IF( OR( ISNA(R815), LEN(R815)=0), "",  "-" &amp; VLOOKUP(R815,Code2Loc,2,FALSE))
&amp; IF( OR( ISNA(S815), LEN(S815)=0), "",  "-" &amp; VLOOKUP(S815,Code2Loc,2,FALSE)),"")</f>
        <v/>
      </c>
      <c r="U815" s="56"/>
      <c r="V815" s="57"/>
      <c r="W815" s="57"/>
      <c r="X815" s="57"/>
      <c r="Y815" s="57"/>
      <c r="Z815" s="58" t="str">
        <f>IF(ISBLANK($U815), "", _xlfn.IFNA($U815 + _xlfn.IFNA( VLOOKUP($N815 &amp; IF(ISBLANK($O815),"", "-" &amp; $O815) &amp; IF(ISBLANK($P815),"", "-" &amp; $P815) &amp; IF(ISBLANK($Q815),"", "-" &amp; $Q815) &amp; IF(ISBLANK($R815),"", "-" &amp; $R815) &amp; IF(ISBLANK($S815),"", "-" &amp; $S815),TravelTime,8,FALSE), VLOOKUP($S815 &amp; IF(ISBLANK($R815),"", "-" &amp; $R815) &amp; IF(ISBLANK($Q815),"", "-" &amp; $Q815) &amp; IF(ISBLANK($P815),"", "-" &amp; $P815) &amp; IF(ISBLANK($O815),"", "-" &amp; $O815) &amp; IF(ISBLANK($N815),"", "-" &amp; $N815),TravelTime,8,FALSE)) / 1440, ""))</f>
        <v/>
      </c>
      <c r="AA815" s="59"/>
      <c r="AB815" s="52"/>
      <c r="AC815" s="59"/>
      <c r="AD815" s="196"/>
      <c r="AE815" s="59"/>
      <c r="AF815" s="59"/>
      <c r="AG815" s="59"/>
      <c r="AH815" s="59"/>
      <c r="AI815" s="59"/>
      <c r="AJ815" s="59"/>
    </row>
    <row r="816" spans="1:36" ht="14.25" customHeight="1">
      <c r="A816" s="51"/>
      <c r="B816" s="51" t="s">
        <v>302</v>
      </c>
      <c r="C816" s="219"/>
      <c r="D816" s="53"/>
      <c r="E816" s="228"/>
      <c r="F816" s="228"/>
      <c r="G816" s="52"/>
      <c r="H816" s="52"/>
      <c r="I816" s="52"/>
      <c r="J816" s="52" t="str">
        <f>IF(ISBLANK(B816),"",VLOOKUP(B816,Permits!$F$2:$O$127,10,FALSE))</f>
        <v>GA04T 6499</v>
      </c>
      <c r="K816" s="52"/>
      <c r="L816" s="60"/>
      <c r="M816" s="60"/>
      <c r="N816" s="55" t="s">
        <v>734</v>
      </c>
      <c r="O816" s="55"/>
      <c r="P816" s="55"/>
      <c r="Q816" s="55"/>
      <c r="R816" s="55"/>
      <c r="S816" s="55" t="s">
        <v>460</v>
      </c>
      <c r="T816" s="193" t="str">
        <f>_xlfn.IFNA(VLOOKUP(N816,Code2Loc,2,FALSE)
&amp; IF( OR( ISNA(O816), LEN(O816)=0), "",  "-" &amp; VLOOKUP(O816,Code2Loc,2,FALSE))
&amp; IF( OR( ISNA(P816), LEN(P816)=0), "",  "-" &amp; VLOOKUP(P816,Code2Loc,2,FALSE))
&amp; IF( OR( ISNA(Q816), LEN(Q816)=0), "",  "-" &amp; VLOOKUP(Q816,Code2Loc,2,FALSE))
&amp; IF( OR( ISNA(R816), LEN(R816)=0), "",  "-" &amp; VLOOKUP(R816,Code2Loc,2,FALSE))
&amp; IF( OR( ISNA(S816), LEN(S816)=0), "",  "-" &amp; VLOOKUP(S816,Code2Loc,2,FALSE)),"")</f>
        <v/>
      </c>
      <c r="U816" s="56">
        <v>0.2673611111111111</v>
      </c>
      <c r="V816" s="57"/>
      <c r="W816" s="57"/>
      <c r="X816" s="57"/>
      <c r="Y816" s="57"/>
      <c r="Z816" s="58" t="str">
        <f>IF(ISBLANK($U816), "", _xlfn.IFNA($U816 + _xlfn.IFNA( VLOOKUP($N816 &amp; IF(ISBLANK($O816),"", "-" &amp; $O816) &amp; IF(ISBLANK($P816),"", "-" &amp; $P816) &amp; IF(ISBLANK($Q816),"", "-" &amp; $Q816) &amp; IF(ISBLANK($R816),"", "-" &amp; $R816) &amp; IF(ISBLANK($S816),"", "-" &amp; $S816),TravelTime,8,FALSE), VLOOKUP($S816 &amp; IF(ISBLANK($R816),"", "-" &amp; $R816) &amp; IF(ISBLANK($Q816),"", "-" &amp; $Q816) &amp; IF(ISBLANK($P816),"", "-" &amp; $P816) &amp; IF(ISBLANK($O816),"", "-" &amp; $O816) &amp; IF(ISBLANK($N816),"", "-" &amp; $N816),TravelTime,8,FALSE)) / 1440, ""))</f>
        <v/>
      </c>
      <c r="AA816" s="59"/>
      <c r="AB816" s="52" t="str">
        <f>IF(AND(LEN(J816)&lt;&gt;0,LEN(B816)&lt;&gt;0),J816,AB333)</f>
        <v>GA04T 6499</v>
      </c>
      <c r="AC816" s="59"/>
      <c r="AD816" s="196"/>
      <c r="AE816" s="59"/>
      <c r="AF816" s="59"/>
      <c r="AG816" s="59"/>
      <c r="AH816" s="59"/>
      <c r="AI816" s="59"/>
      <c r="AJ816" s="59"/>
    </row>
    <row r="817" spans="1:36" ht="14.25" customHeight="1">
      <c r="A817" s="51"/>
      <c r="B817" s="51"/>
      <c r="C817" s="219"/>
      <c r="D817" s="53"/>
      <c r="E817" s="228"/>
      <c r="F817" s="228"/>
      <c r="G817" s="52"/>
      <c r="H817" s="52"/>
      <c r="I817" s="52"/>
      <c r="J817" s="52"/>
      <c r="K817" s="52"/>
      <c r="L817" s="60"/>
      <c r="M817" s="60"/>
      <c r="N817" s="55" t="s">
        <v>460</v>
      </c>
      <c r="O817" s="55"/>
      <c r="P817" s="55"/>
      <c r="Q817" s="55"/>
      <c r="R817" s="55"/>
      <c r="S817" s="55" t="s">
        <v>459</v>
      </c>
      <c r="T817" s="193" t="str">
        <f>_xlfn.IFNA(VLOOKUP(N817,Code2Loc,2,FALSE)
&amp; IF( OR( ISNA(O817), LEN(O817)=0), "",  "-" &amp; VLOOKUP(O817,Code2Loc,2,FALSE))
&amp; IF( OR( ISNA(P817), LEN(P817)=0), "",  "-" &amp; VLOOKUP(P817,Code2Loc,2,FALSE))
&amp; IF( OR( ISNA(Q817), LEN(Q817)=0), "",  "-" &amp; VLOOKUP(Q817,Code2Loc,2,FALSE))
&amp; IF( OR( ISNA(R817), LEN(R817)=0), "",  "-" &amp; VLOOKUP(R817,Code2Loc,2,FALSE))
&amp; IF( OR( ISNA(S817), LEN(S817)=0), "",  "-" &amp; VLOOKUP(S817,Code2Loc,2,FALSE)),"")</f>
        <v/>
      </c>
      <c r="U817" s="56">
        <v>0.28472222222222221</v>
      </c>
      <c r="V817" s="57"/>
      <c r="W817" s="57"/>
      <c r="X817" s="57"/>
      <c r="Y817" s="57"/>
      <c r="Z817" s="58" t="str">
        <f>IF(ISBLANK($U817), "", _xlfn.IFNA($U817 + _xlfn.IFNA( VLOOKUP($N817 &amp; IF(ISBLANK($O817),"", "-" &amp; $O817) &amp; IF(ISBLANK($P817),"", "-" &amp; $P817) &amp; IF(ISBLANK($Q817),"", "-" &amp; $Q817) &amp; IF(ISBLANK($R817),"", "-" &amp; $R817) &amp; IF(ISBLANK($S817),"", "-" &amp; $S817),TravelTime,8,FALSE), VLOOKUP($S817 &amp; IF(ISBLANK($R817),"", "-" &amp; $R817) &amp; IF(ISBLANK($Q817),"", "-" &amp; $Q817) &amp; IF(ISBLANK($P817),"", "-" &amp; $P817) &amp; IF(ISBLANK($O817),"", "-" &amp; $O817) &amp; IF(ISBLANK($N817),"", "-" &amp; $N817),TravelTime,8,FALSE)) / 1440, ""))</f>
        <v/>
      </c>
      <c r="AA817" s="59"/>
      <c r="AB817" s="52"/>
      <c r="AC817" s="59"/>
      <c r="AD817" s="196"/>
      <c r="AE817" s="59"/>
      <c r="AF817" s="59"/>
      <c r="AG817" s="59"/>
      <c r="AH817" s="59"/>
      <c r="AI817" s="59"/>
      <c r="AJ817" s="59"/>
    </row>
    <row r="818" spans="1:36" ht="14.25" customHeight="1">
      <c r="A818" s="51"/>
      <c r="B818" s="51"/>
      <c r="C818" s="219"/>
      <c r="D818" s="53"/>
      <c r="E818" s="228"/>
      <c r="F818" s="228"/>
      <c r="G818" s="52"/>
      <c r="H818" s="52"/>
      <c r="I818" s="52"/>
      <c r="J818" s="52"/>
      <c r="K818" s="52"/>
      <c r="L818" s="60"/>
      <c r="M818" s="60"/>
      <c r="N818" s="55" t="s">
        <v>459</v>
      </c>
      <c r="O818" s="55"/>
      <c r="P818" s="55"/>
      <c r="Q818" s="55"/>
      <c r="R818" s="55"/>
      <c r="S818" s="55" t="s">
        <v>460</v>
      </c>
      <c r="T818" s="193" t="str">
        <f>_xlfn.IFNA(VLOOKUP(N818,Code2Loc,2,FALSE)
&amp; IF( OR( ISNA(O818), LEN(O818)=0), "",  "-" &amp; VLOOKUP(O818,Code2Loc,2,FALSE))
&amp; IF( OR( ISNA(P818), LEN(P818)=0), "",  "-" &amp; VLOOKUP(P818,Code2Loc,2,FALSE))
&amp; IF( OR( ISNA(Q818), LEN(Q818)=0), "",  "-" &amp; VLOOKUP(Q818,Code2Loc,2,FALSE))
&amp; IF( OR( ISNA(R818), LEN(R818)=0), "",  "-" &amp; VLOOKUP(R818,Code2Loc,2,FALSE))
&amp; IF( OR( ISNA(S818), LEN(S818)=0), "",  "-" &amp; VLOOKUP(S818,Code2Loc,2,FALSE)),"")</f>
        <v/>
      </c>
      <c r="U818" s="56">
        <v>0.36805555555555558</v>
      </c>
      <c r="V818" s="57"/>
      <c r="W818" s="57"/>
      <c r="X818" s="57"/>
      <c r="Y818" s="57"/>
      <c r="Z818" s="58" t="str">
        <f>IF(ISBLANK($U818), "", _xlfn.IFNA($U818 + _xlfn.IFNA( VLOOKUP($N818 &amp; IF(ISBLANK($O818),"", "-" &amp; $O818) &amp; IF(ISBLANK($P818),"", "-" &amp; $P818) &amp; IF(ISBLANK($Q818),"", "-" &amp; $Q818) &amp; IF(ISBLANK($R818),"", "-" &amp; $R818) &amp; IF(ISBLANK($S818),"", "-" &amp; $S818),TravelTime,8,FALSE), VLOOKUP($S818 &amp; IF(ISBLANK($R818),"", "-" &amp; $R818) &amp; IF(ISBLANK($Q818),"", "-" &amp; $Q818) &amp; IF(ISBLANK($P818),"", "-" &amp; $P818) &amp; IF(ISBLANK($O818),"", "-" &amp; $O818) &amp; IF(ISBLANK($N818),"", "-" &amp; $N818),TravelTime,8,FALSE)) / 1440, ""))</f>
        <v/>
      </c>
      <c r="AA818" s="59"/>
      <c r="AB818" s="52"/>
      <c r="AC818" s="59"/>
      <c r="AD818" s="196"/>
      <c r="AE818" s="59"/>
      <c r="AF818" s="59"/>
      <c r="AG818" s="59"/>
      <c r="AH818" s="59"/>
      <c r="AI818" s="59"/>
      <c r="AJ818" s="59"/>
    </row>
    <row r="819" spans="1:36" ht="14.25" customHeight="1">
      <c r="A819" s="51"/>
      <c r="B819" s="51"/>
      <c r="C819" s="219"/>
      <c r="D819" s="53"/>
      <c r="E819" s="228"/>
      <c r="F819" s="228"/>
      <c r="G819" s="52"/>
      <c r="H819" s="52"/>
      <c r="I819" s="52"/>
      <c r="J819" s="52"/>
      <c r="K819" s="52"/>
      <c r="L819" s="60"/>
      <c r="M819" s="60"/>
      <c r="N819" s="55" t="s">
        <v>460</v>
      </c>
      <c r="O819" s="55"/>
      <c r="P819" s="55"/>
      <c r="Q819" s="55"/>
      <c r="R819" s="55"/>
      <c r="S819" s="55" t="s">
        <v>734</v>
      </c>
      <c r="T819" s="193" t="str">
        <f>_xlfn.IFNA(VLOOKUP(N819,Code2Loc,2,FALSE)
&amp; IF( OR( ISNA(O819), LEN(O819)=0), "",  "-" &amp; VLOOKUP(O819,Code2Loc,2,FALSE))
&amp; IF( OR( ISNA(P819), LEN(P819)=0), "",  "-" &amp; VLOOKUP(P819,Code2Loc,2,FALSE))
&amp; IF( OR( ISNA(Q819), LEN(Q819)=0), "",  "-" &amp; VLOOKUP(Q819,Code2Loc,2,FALSE))
&amp; IF( OR( ISNA(R819), LEN(R819)=0), "",  "-" &amp; VLOOKUP(R819,Code2Loc,2,FALSE))
&amp; IF( OR( ISNA(S819), LEN(S819)=0), "",  "-" &amp; VLOOKUP(S819,Code2Loc,2,FALSE)),"")</f>
        <v/>
      </c>
      <c r="U819" s="56">
        <v>0.47222222222222227</v>
      </c>
      <c r="V819" s="57"/>
      <c r="W819" s="57"/>
      <c r="X819" s="57"/>
      <c r="Y819" s="57"/>
      <c r="Z819" s="58" t="str">
        <f>IF(ISBLANK($U819), "", _xlfn.IFNA($U819 + _xlfn.IFNA( VLOOKUP($N819 &amp; IF(ISBLANK($O819),"", "-" &amp; $O819) &amp; IF(ISBLANK($P819),"", "-" &amp; $P819) &amp; IF(ISBLANK($Q819),"", "-" &amp; $Q819) &amp; IF(ISBLANK($R819),"", "-" &amp; $R819) &amp; IF(ISBLANK($S819),"", "-" &amp; $S819),TravelTime,8,FALSE), VLOOKUP($S819 &amp; IF(ISBLANK($R819),"", "-" &amp; $R819) &amp; IF(ISBLANK($Q819),"", "-" &amp; $Q819) &amp; IF(ISBLANK($P819),"", "-" &amp; $P819) &amp; IF(ISBLANK($O819),"", "-" &amp; $O819) &amp; IF(ISBLANK($N819),"", "-" &amp; $N819),TravelTime,8,FALSE)) / 1440, ""))</f>
        <v/>
      </c>
      <c r="AA819" s="59"/>
      <c r="AB819" s="52"/>
      <c r="AC819" s="59"/>
      <c r="AD819" s="196"/>
      <c r="AE819" s="59"/>
      <c r="AF819" s="59"/>
      <c r="AG819" s="59"/>
      <c r="AH819" s="59"/>
      <c r="AI819" s="59"/>
      <c r="AJ819" s="59"/>
    </row>
    <row r="820" spans="1:36" ht="14.25" customHeight="1">
      <c r="A820" s="51"/>
      <c r="B820" s="51"/>
      <c r="C820" s="219"/>
      <c r="D820" s="53"/>
      <c r="E820" s="228"/>
      <c r="F820" s="228"/>
      <c r="G820" s="52"/>
      <c r="H820" s="52"/>
      <c r="I820" s="52"/>
      <c r="J820" s="52"/>
      <c r="K820" s="52"/>
      <c r="L820" s="60"/>
      <c r="M820" s="60"/>
      <c r="N820" s="55" t="s">
        <v>734</v>
      </c>
      <c r="O820" s="55"/>
      <c r="P820" s="55"/>
      <c r="Q820" s="55"/>
      <c r="R820" s="55"/>
      <c r="S820" s="55" t="s">
        <v>459</v>
      </c>
      <c r="T820" s="193" t="str">
        <f>_xlfn.IFNA(VLOOKUP(N820,Code2Loc,2,FALSE)
&amp; IF( OR( ISNA(O820), LEN(O820)=0), "",  "-" &amp; VLOOKUP(O820,Code2Loc,2,FALSE))
&amp; IF( OR( ISNA(P820), LEN(P820)=0), "",  "-" &amp; VLOOKUP(P820,Code2Loc,2,FALSE))
&amp; IF( OR( ISNA(Q820), LEN(Q820)=0), "",  "-" &amp; VLOOKUP(Q820,Code2Loc,2,FALSE))
&amp; IF( OR( ISNA(R820), LEN(R820)=0), "",  "-" &amp; VLOOKUP(R820,Code2Loc,2,FALSE))
&amp; IF( OR( ISNA(S820), LEN(S820)=0), "",  "-" &amp; VLOOKUP(S820,Code2Loc,2,FALSE)),"")</f>
        <v/>
      </c>
      <c r="U820" s="56">
        <v>0.48958333333333331</v>
      </c>
      <c r="V820" s="57"/>
      <c r="W820" s="57"/>
      <c r="X820" s="57"/>
      <c r="Y820" s="57"/>
      <c r="Z820" s="58" t="str">
        <f>IF(ISBLANK($U820), "", _xlfn.IFNA($U820 + _xlfn.IFNA( VLOOKUP($N820 &amp; IF(ISBLANK($O820),"", "-" &amp; $O820) &amp; IF(ISBLANK($P820),"", "-" &amp; $P820) &amp; IF(ISBLANK($Q820),"", "-" &amp; $Q820) &amp; IF(ISBLANK($R820),"", "-" &amp; $R820) &amp; IF(ISBLANK($S820),"", "-" &amp; $S820),TravelTime,8,FALSE), VLOOKUP($S820 &amp; IF(ISBLANK($R820),"", "-" &amp; $R820) &amp; IF(ISBLANK($Q820),"", "-" &amp; $Q820) &amp; IF(ISBLANK($P820),"", "-" &amp; $P820) &amp; IF(ISBLANK($O820),"", "-" &amp; $O820) &amp; IF(ISBLANK($N820),"", "-" &amp; $N820),TravelTime,8,FALSE)) / 1440, ""))</f>
        <v/>
      </c>
      <c r="AA820" s="59"/>
      <c r="AB820" s="52"/>
      <c r="AC820" s="59"/>
      <c r="AD820" s="196"/>
      <c r="AE820" s="59"/>
      <c r="AF820" s="59"/>
      <c r="AG820" s="59"/>
      <c r="AH820" s="59"/>
      <c r="AI820" s="59"/>
      <c r="AJ820" s="59"/>
    </row>
    <row r="821" spans="1:36" ht="14.25" customHeight="1">
      <c r="A821" s="51"/>
      <c r="B821" s="51"/>
      <c r="C821" s="219"/>
      <c r="D821" s="53"/>
      <c r="E821" s="228"/>
      <c r="F821" s="228"/>
      <c r="G821" s="52"/>
      <c r="H821" s="52"/>
      <c r="I821" s="52"/>
      <c r="J821" s="52"/>
      <c r="K821" s="52"/>
      <c r="L821" s="60"/>
      <c r="M821" s="60"/>
      <c r="N821" s="55" t="s">
        <v>459</v>
      </c>
      <c r="O821" s="55"/>
      <c r="P821" s="55"/>
      <c r="Q821" s="55"/>
      <c r="R821" s="55"/>
      <c r="S821" s="55" t="s">
        <v>460</v>
      </c>
      <c r="T821" s="193" t="str">
        <f>_xlfn.IFNA(VLOOKUP(N821,Code2Loc,2,FALSE)
&amp; IF( OR( ISNA(O821), LEN(O821)=0), "",  "-" &amp; VLOOKUP(O821,Code2Loc,2,FALSE))
&amp; IF( OR( ISNA(P821), LEN(P821)=0), "",  "-" &amp; VLOOKUP(P821,Code2Loc,2,FALSE))
&amp; IF( OR( ISNA(Q821), LEN(Q821)=0), "",  "-" &amp; VLOOKUP(Q821,Code2Loc,2,FALSE))
&amp; IF( OR( ISNA(R821), LEN(R821)=0), "",  "-" &amp; VLOOKUP(R821,Code2Loc,2,FALSE))
&amp; IF( OR( ISNA(S821), LEN(S821)=0), "",  "-" &amp; VLOOKUP(S821,Code2Loc,2,FALSE)),"")</f>
        <v/>
      </c>
      <c r="U821" s="56">
        <v>0.68055555555555547</v>
      </c>
      <c r="V821" s="57"/>
      <c r="W821" s="57"/>
      <c r="X821" s="57"/>
      <c r="Y821" s="57"/>
      <c r="Z821" s="58" t="str">
        <f>IF(ISBLANK($U821), "", _xlfn.IFNA($U821 + _xlfn.IFNA( VLOOKUP($N821 &amp; IF(ISBLANK($O821),"", "-" &amp; $O821) &amp; IF(ISBLANK($P821),"", "-" &amp; $P821) &amp; IF(ISBLANK($Q821),"", "-" &amp; $Q821) &amp; IF(ISBLANK($R821),"", "-" &amp; $R821) &amp; IF(ISBLANK($S821),"", "-" &amp; $S821),TravelTime,8,FALSE), VLOOKUP($S821 &amp; IF(ISBLANK($R821),"", "-" &amp; $R821) &amp; IF(ISBLANK($Q821),"", "-" &amp; $Q821) &amp; IF(ISBLANK($P821),"", "-" &amp; $P821) &amp; IF(ISBLANK($O821),"", "-" &amp; $O821) &amp; IF(ISBLANK($N821),"", "-" &amp; $N821),TravelTime,8,FALSE)) / 1440, ""))</f>
        <v/>
      </c>
      <c r="AA821" s="59"/>
      <c r="AB821" s="52"/>
      <c r="AC821" s="59"/>
      <c r="AD821" s="196"/>
      <c r="AE821" s="59"/>
      <c r="AF821" s="59"/>
      <c r="AG821" s="59"/>
      <c r="AH821" s="59"/>
      <c r="AI821" s="59"/>
      <c r="AJ821" s="59"/>
    </row>
    <row r="822" spans="1:36" ht="14.25" customHeight="1">
      <c r="A822" s="59"/>
      <c r="B822" s="59"/>
      <c r="C822" s="220"/>
      <c r="D822" s="62"/>
      <c r="E822" s="229"/>
      <c r="F822" s="229"/>
      <c r="G822" s="63"/>
      <c r="H822" s="63"/>
      <c r="I822" s="59"/>
      <c r="J822" s="59"/>
      <c r="K822" s="59"/>
      <c r="L822" s="71"/>
      <c r="M822" s="71"/>
      <c r="N822" s="55" t="s">
        <v>460</v>
      </c>
      <c r="O822" s="55" t="s">
        <v>735</v>
      </c>
      <c r="P822" s="55"/>
      <c r="Q822" s="55"/>
      <c r="R822" s="55"/>
      <c r="S822" s="55" t="s">
        <v>734</v>
      </c>
      <c r="T822" s="193" t="str">
        <f>_xlfn.IFNA(VLOOKUP(N822,Code2Loc,2,FALSE)
&amp; IF( OR( ISNA(O822), LEN(O822)=0), "",  "-" &amp; VLOOKUP(O822,Code2Loc,2,FALSE))
&amp; IF( OR( ISNA(P822), LEN(P822)=0), "",  "-" &amp; VLOOKUP(P822,Code2Loc,2,FALSE))
&amp; IF( OR( ISNA(Q822), LEN(Q822)=0), "",  "-" &amp; VLOOKUP(Q822,Code2Loc,2,FALSE))
&amp; IF( OR( ISNA(R822), LEN(R822)=0), "",  "-" &amp; VLOOKUP(R822,Code2Loc,2,FALSE))
&amp; IF( OR( ISNA(S822), LEN(S822)=0), "",  "-" &amp; VLOOKUP(S822,Code2Loc,2,FALSE)),"")</f>
        <v/>
      </c>
      <c r="U822" s="56">
        <v>0.78125</v>
      </c>
      <c r="V822" s="57"/>
      <c r="W822" s="57"/>
      <c r="X822" s="57"/>
      <c r="Y822" s="57"/>
      <c r="Z822" s="58" t="str">
        <f>IF(ISBLANK($U822), "", _xlfn.IFNA($U822 + _xlfn.IFNA( VLOOKUP($N822 &amp; IF(ISBLANK($O822),"", "-" &amp; $O822) &amp; IF(ISBLANK($P822),"", "-" &amp; $P822) &amp; IF(ISBLANK($Q822),"", "-" &amp; $Q822) &amp; IF(ISBLANK($R822),"", "-" &amp; $R822) &amp; IF(ISBLANK($S822),"", "-" &amp; $S822),TravelTime,8,FALSE), VLOOKUP($S822 &amp; IF(ISBLANK($R822),"", "-" &amp; $R822) &amp; IF(ISBLANK($Q822),"", "-" &amp; $Q822) &amp; IF(ISBLANK($P822),"", "-" &amp; $P822) &amp; IF(ISBLANK($O822),"", "-" &amp; $O822) &amp; IF(ISBLANK($N822),"", "-" &amp; $N822),TravelTime,8,FALSE)) / 1440, ""))</f>
        <v/>
      </c>
      <c r="AA822" s="59"/>
      <c r="AB822" s="59"/>
      <c r="AC822" s="59"/>
      <c r="AD822" s="196"/>
      <c r="AE822" s="59"/>
      <c r="AF822" s="59"/>
      <c r="AG822" s="59"/>
      <c r="AH822" s="59"/>
      <c r="AI822" s="59"/>
      <c r="AJ822" s="59"/>
    </row>
    <row r="823" spans="1:36" ht="14.25" customHeight="1">
      <c r="A823" s="59"/>
      <c r="B823" s="59"/>
      <c r="C823" s="220"/>
      <c r="D823" s="62"/>
      <c r="E823" s="229"/>
      <c r="F823" s="229"/>
      <c r="G823" s="63"/>
      <c r="H823" s="63"/>
      <c r="I823" s="59"/>
      <c r="J823" s="59"/>
      <c r="K823" s="59"/>
      <c r="L823" s="71"/>
      <c r="M823" s="71"/>
      <c r="N823" s="55"/>
      <c r="O823" s="55"/>
      <c r="P823" s="55"/>
      <c r="Q823" s="55"/>
      <c r="R823" s="55"/>
      <c r="S823" s="55"/>
      <c r="T823" s="193" t="str">
        <f>_xlfn.IFNA(VLOOKUP(N823,Code2Loc,2,FALSE)
&amp; IF( OR( ISNA(O823), LEN(O823)=0), "",  "-" &amp; VLOOKUP(O823,Code2Loc,2,FALSE))
&amp; IF( OR( ISNA(P823), LEN(P823)=0), "",  "-" &amp; VLOOKUP(P823,Code2Loc,2,FALSE))
&amp; IF( OR( ISNA(Q823), LEN(Q823)=0), "",  "-" &amp; VLOOKUP(Q823,Code2Loc,2,FALSE))
&amp; IF( OR( ISNA(R823), LEN(R823)=0), "",  "-" &amp; VLOOKUP(R823,Code2Loc,2,FALSE))
&amp; IF( OR( ISNA(S823), LEN(S823)=0), "",  "-" &amp; VLOOKUP(S823,Code2Loc,2,FALSE)),"")</f>
        <v/>
      </c>
      <c r="U823" s="56"/>
      <c r="V823" s="57"/>
      <c r="W823" s="57"/>
      <c r="X823" s="57"/>
      <c r="Y823" s="57"/>
      <c r="Z823" s="58" t="str">
        <f>IF(ISBLANK($U823), "", _xlfn.IFNA($U823 + _xlfn.IFNA( VLOOKUP($N823 &amp; IF(ISBLANK($O823),"", "-" &amp; $O823) &amp; IF(ISBLANK($P823),"", "-" &amp; $P823) &amp; IF(ISBLANK($Q823),"", "-" &amp; $Q823) &amp; IF(ISBLANK($R823),"", "-" &amp; $R823) &amp; IF(ISBLANK($S823),"", "-" &amp; $S823),TravelTime,8,FALSE), VLOOKUP($S823 &amp; IF(ISBLANK($R823),"", "-" &amp; $R823) &amp; IF(ISBLANK($Q823),"", "-" &amp; $Q823) &amp; IF(ISBLANK($P823),"", "-" &amp; $P823) &amp; IF(ISBLANK($O823),"", "-" &amp; $O823) &amp; IF(ISBLANK($N823),"", "-" &amp; $N823),TravelTime,8,FALSE)) / 1440, ""))</f>
        <v/>
      </c>
      <c r="AA823" s="59"/>
      <c r="AB823" s="59"/>
      <c r="AC823" s="59"/>
      <c r="AD823" s="196"/>
      <c r="AE823" s="59"/>
      <c r="AF823" s="59"/>
      <c r="AG823" s="59"/>
      <c r="AH823" s="59"/>
      <c r="AI823" s="59"/>
      <c r="AJ823" s="59"/>
    </row>
    <row r="824" spans="1:36" ht="14.25" customHeight="1">
      <c r="A824" s="51"/>
      <c r="B824" s="51" t="s">
        <v>305</v>
      </c>
      <c r="C824" s="219"/>
      <c r="D824" s="53"/>
      <c r="E824" s="228"/>
      <c r="F824" s="228"/>
      <c r="G824" s="52"/>
      <c r="H824" s="52"/>
      <c r="I824" s="52"/>
      <c r="J824" s="52" t="str">
        <f>IF(ISBLANK(B824),"",VLOOKUP(B824,Permits!$F$2:$O$127,10,FALSE))</f>
        <v>GA01U 2307</v>
      </c>
      <c r="K824" s="52"/>
      <c r="L824" s="60"/>
      <c r="M824" s="60"/>
      <c r="N824" s="55" t="s">
        <v>572</v>
      </c>
      <c r="O824" s="55" t="s">
        <v>736</v>
      </c>
      <c r="P824" s="55"/>
      <c r="Q824" s="55"/>
      <c r="R824" s="55"/>
      <c r="S824" s="55"/>
      <c r="T824" s="193" t="str">
        <f>_xlfn.IFNA(VLOOKUP(N824,Code2Loc,2,FALSE)
&amp; IF( OR( ISNA(O824), LEN(O824)=0), "",  "-" &amp; VLOOKUP(O824,Code2Loc,2,FALSE))
&amp; IF( OR( ISNA(P824), LEN(P824)=0), "",  "-" &amp; VLOOKUP(P824,Code2Loc,2,FALSE))
&amp; IF( OR( ISNA(Q824), LEN(Q824)=0), "",  "-" &amp; VLOOKUP(Q824,Code2Loc,2,FALSE))
&amp; IF( OR( ISNA(R824), LEN(R824)=0), "",  "-" &amp; VLOOKUP(R824,Code2Loc,2,FALSE))
&amp; IF( OR( ISNA(S824), LEN(S824)=0), "",  "-" &amp; VLOOKUP(S824,Code2Loc,2,FALSE)),"")</f>
        <v/>
      </c>
      <c r="U824" s="56">
        <v>0.2986111111111111</v>
      </c>
      <c r="V824" s="57"/>
      <c r="W824" s="57"/>
      <c r="X824" s="57"/>
      <c r="Y824" s="57"/>
      <c r="Z824" s="58" t="str">
        <f>IF(ISBLANK($U824), "", _xlfn.IFNA($U824 + _xlfn.IFNA( VLOOKUP($N824 &amp; IF(ISBLANK($O824),"", "-" &amp; $O824) &amp; IF(ISBLANK($P824),"", "-" &amp; $P824) &amp; IF(ISBLANK($Q824),"", "-" &amp; $Q824) &amp; IF(ISBLANK($R824),"", "-" &amp; $R824) &amp; IF(ISBLANK($S824),"", "-" &amp; $S824),TravelTime,8,FALSE), VLOOKUP($S824 &amp; IF(ISBLANK($R824),"", "-" &amp; $R824) &amp; IF(ISBLANK($Q824),"", "-" &amp; $Q824) &amp; IF(ISBLANK($P824),"", "-" &amp; $P824) &amp; IF(ISBLANK($O824),"", "-" &amp; $O824) &amp; IF(ISBLANK($N824),"", "-" &amp; $N824),TravelTime,8,FALSE)) / 1440, ""))</f>
        <v/>
      </c>
      <c r="AA824" s="59"/>
      <c r="AB824" s="52" t="str">
        <f>IF(AND(LEN(J824)&lt;&gt;0,LEN(B824)&lt;&gt;0),J824,AB816)</f>
        <v>GA01U 2307</v>
      </c>
      <c r="AC824" s="59"/>
      <c r="AD824" s="196"/>
      <c r="AE824" s="59"/>
      <c r="AF824" s="59"/>
      <c r="AG824" s="59"/>
      <c r="AH824" s="59"/>
      <c r="AI824" s="59"/>
      <c r="AJ824" s="59"/>
    </row>
    <row r="825" spans="1:36" ht="14.25" customHeight="1">
      <c r="A825" s="51"/>
      <c r="B825" s="51"/>
      <c r="C825" s="219"/>
      <c r="D825" s="53"/>
      <c r="E825" s="228"/>
      <c r="F825" s="228"/>
      <c r="G825" s="52"/>
      <c r="H825" s="52"/>
      <c r="I825" s="52"/>
      <c r="J825" s="52"/>
      <c r="K825" s="52"/>
      <c r="L825" s="60"/>
      <c r="M825" s="60"/>
      <c r="N825" s="55" t="s">
        <v>460</v>
      </c>
      <c r="O825" s="55"/>
      <c r="P825" s="55"/>
      <c r="Q825" s="55"/>
      <c r="R825" s="55"/>
      <c r="S825" s="55"/>
      <c r="T825" s="193" t="str">
        <f>_xlfn.IFNA(VLOOKUP(N825,Code2Loc,2,FALSE)
&amp; IF( OR( ISNA(O825), LEN(O825)=0), "",  "-" &amp; VLOOKUP(O825,Code2Loc,2,FALSE))
&amp; IF( OR( ISNA(P825), LEN(P825)=0), "",  "-" &amp; VLOOKUP(P825,Code2Loc,2,FALSE))
&amp; IF( OR( ISNA(Q825), LEN(Q825)=0), "",  "-" &amp; VLOOKUP(Q825,Code2Loc,2,FALSE))
&amp; IF( OR( ISNA(R825), LEN(R825)=0), "",  "-" &amp; VLOOKUP(R825,Code2Loc,2,FALSE))
&amp; IF( OR( ISNA(S825), LEN(S825)=0), "",  "-" &amp; VLOOKUP(S825,Code2Loc,2,FALSE)),"")</f>
        <v/>
      </c>
      <c r="U825" s="56">
        <v>0.33680555555555558</v>
      </c>
      <c r="V825" s="57"/>
      <c r="W825" s="57"/>
      <c r="X825" s="57"/>
      <c r="Y825" s="57"/>
      <c r="Z825" s="58" t="str">
        <f>IF(ISBLANK($U825), "", _xlfn.IFNA($U825 + _xlfn.IFNA( VLOOKUP($N825 &amp; IF(ISBLANK($O825),"", "-" &amp; $O825) &amp; IF(ISBLANK($P825),"", "-" &amp; $P825) &amp; IF(ISBLANK($Q825),"", "-" &amp; $Q825) &amp; IF(ISBLANK($R825),"", "-" &amp; $R825) &amp; IF(ISBLANK($S825),"", "-" &amp; $S825),TravelTime,8,FALSE), VLOOKUP($S825 &amp; IF(ISBLANK($R825),"", "-" &amp; $R825) &amp; IF(ISBLANK($Q825),"", "-" &amp; $Q825) &amp; IF(ISBLANK($P825),"", "-" &amp; $P825) &amp; IF(ISBLANK($O825),"", "-" &amp; $O825) &amp; IF(ISBLANK($N825),"", "-" &amp; $N825),TravelTime,8,FALSE)) / 1440, ""))</f>
        <v/>
      </c>
      <c r="AA825" s="59"/>
      <c r="AB825" s="52"/>
      <c r="AC825" s="59"/>
      <c r="AD825" s="196"/>
      <c r="AE825" s="59"/>
      <c r="AF825" s="59"/>
      <c r="AG825" s="59"/>
      <c r="AH825" s="59"/>
      <c r="AI825" s="59"/>
      <c r="AJ825" s="59"/>
    </row>
    <row r="826" spans="1:36" ht="14.25" customHeight="1">
      <c r="A826" s="51"/>
      <c r="B826" s="51"/>
      <c r="C826" s="219"/>
      <c r="D826" s="53"/>
      <c r="E826" s="228"/>
      <c r="F826" s="228"/>
      <c r="G826" s="52"/>
      <c r="H826" s="52"/>
      <c r="I826" s="52"/>
      <c r="J826" s="52"/>
      <c r="K826" s="52"/>
      <c r="L826" s="60"/>
      <c r="M826" s="60"/>
      <c r="N826" s="55" t="s">
        <v>737</v>
      </c>
      <c r="O826" s="55"/>
      <c r="P826" s="55"/>
      <c r="Q826" s="55"/>
      <c r="R826" s="55"/>
      <c r="S826" s="55"/>
      <c r="T826" s="193" t="str">
        <f>_xlfn.IFNA(VLOOKUP(N826,Code2Loc,2,FALSE)
&amp; IF( OR( ISNA(O826), LEN(O826)=0), "",  "-" &amp; VLOOKUP(O826,Code2Loc,2,FALSE))
&amp; IF( OR( ISNA(P826), LEN(P826)=0), "",  "-" &amp; VLOOKUP(P826,Code2Loc,2,FALSE))
&amp; IF( OR( ISNA(Q826), LEN(Q826)=0), "",  "-" &amp; VLOOKUP(Q826,Code2Loc,2,FALSE))
&amp; IF( OR( ISNA(R826), LEN(R826)=0), "",  "-" &amp; VLOOKUP(R826,Code2Loc,2,FALSE))
&amp; IF( OR( ISNA(S826), LEN(S826)=0), "",  "-" &amp; VLOOKUP(S826,Code2Loc,2,FALSE)),"")</f>
        <v/>
      </c>
      <c r="U826" s="56">
        <v>0.3576388888888889</v>
      </c>
      <c r="V826" s="57"/>
      <c r="W826" s="57"/>
      <c r="X826" s="57"/>
      <c r="Y826" s="57"/>
      <c r="Z826" s="58" t="str">
        <f>IF(ISBLANK($U826), "", _xlfn.IFNA($U826 + _xlfn.IFNA( VLOOKUP($N826 &amp; IF(ISBLANK($O826),"", "-" &amp; $O826) &amp; IF(ISBLANK($P826),"", "-" &amp; $P826) &amp; IF(ISBLANK($Q826),"", "-" &amp; $Q826) &amp; IF(ISBLANK($R826),"", "-" &amp; $R826) &amp; IF(ISBLANK($S826),"", "-" &amp; $S826),TravelTime,8,FALSE), VLOOKUP($S826 &amp; IF(ISBLANK($R826),"", "-" &amp; $R826) &amp; IF(ISBLANK($Q826),"", "-" &amp; $Q826) &amp; IF(ISBLANK($P826),"", "-" &amp; $P826) &amp; IF(ISBLANK($O826),"", "-" &amp; $O826) &amp; IF(ISBLANK($N826),"", "-" &amp; $N826),TravelTime,8,FALSE)) / 1440, ""))</f>
        <v/>
      </c>
      <c r="AA826" s="59"/>
      <c r="AB826" s="52"/>
      <c r="AC826" s="59"/>
      <c r="AD826" s="196"/>
      <c r="AE826" s="59"/>
      <c r="AF826" s="59"/>
      <c r="AG826" s="59"/>
      <c r="AH826" s="59"/>
      <c r="AI826" s="59"/>
      <c r="AJ826" s="59"/>
    </row>
    <row r="827" spans="1:36" ht="14.25" customHeight="1">
      <c r="A827" s="51"/>
      <c r="B827" s="51"/>
      <c r="C827" s="219"/>
      <c r="D827" s="53"/>
      <c r="E827" s="228"/>
      <c r="F827" s="228"/>
      <c r="G827" s="52"/>
      <c r="H827" s="52"/>
      <c r="I827" s="52"/>
      <c r="J827" s="52"/>
      <c r="K827" s="52"/>
      <c r="L827" s="60"/>
      <c r="M827" s="60"/>
      <c r="N827" s="55" t="s">
        <v>460</v>
      </c>
      <c r="O827" s="55"/>
      <c r="P827" s="55"/>
      <c r="Q827" s="55"/>
      <c r="R827" s="55"/>
      <c r="S827" s="55"/>
      <c r="T827" s="193" t="str">
        <f>_xlfn.IFNA(VLOOKUP(N827,Code2Loc,2,FALSE)
&amp; IF( OR( ISNA(O827), LEN(O827)=0), "",  "-" &amp; VLOOKUP(O827,Code2Loc,2,FALSE))
&amp; IF( OR( ISNA(P827), LEN(P827)=0), "",  "-" &amp; VLOOKUP(P827,Code2Loc,2,FALSE))
&amp; IF( OR( ISNA(Q827), LEN(Q827)=0), "",  "-" &amp; VLOOKUP(Q827,Code2Loc,2,FALSE))
&amp; IF( OR( ISNA(R827), LEN(R827)=0), "",  "-" &amp; VLOOKUP(R827,Code2Loc,2,FALSE))
&amp; IF( OR( ISNA(S827), LEN(S827)=0), "",  "-" &amp; VLOOKUP(S827,Code2Loc,2,FALSE)),"")</f>
        <v/>
      </c>
      <c r="U827" s="56">
        <v>0.375</v>
      </c>
      <c r="V827" s="57"/>
      <c r="W827" s="57"/>
      <c r="X827" s="57"/>
      <c r="Y827" s="57"/>
      <c r="Z827" s="58" t="str">
        <f>IF(ISBLANK($U827), "", _xlfn.IFNA($U827 + _xlfn.IFNA( VLOOKUP($N827 &amp; IF(ISBLANK($O827),"", "-" &amp; $O827) &amp; IF(ISBLANK($P827),"", "-" &amp; $P827) &amp; IF(ISBLANK($Q827),"", "-" &amp; $Q827) &amp; IF(ISBLANK($R827),"", "-" &amp; $R827) &amp; IF(ISBLANK($S827),"", "-" &amp; $S827),TravelTime,8,FALSE), VLOOKUP($S827 &amp; IF(ISBLANK($R827),"", "-" &amp; $R827) &amp; IF(ISBLANK($Q827),"", "-" &amp; $Q827) &amp; IF(ISBLANK($P827),"", "-" &amp; $P827) &amp; IF(ISBLANK($O827),"", "-" &amp; $O827) &amp; IF(ISBLANK($N827),"", "-" &amp; $N827),TravelTime,8,FALSE)) / 1440, ""))</f>
        <v/>
      </c>
      <c r="AA827" s="59"/>
      <c r="AB827" s="52"/>
      <c r="AC827" s="59"/>
      <c r="AD827" s="196"/>
      <c r="AE827" s="59"/>
      <c r="AF827" s="59"/>
      <c r="AG827" s="59"/>
      <c r="AH827" s="59"/>
      <c r="AI827" s="59"/>
      <c r="AJ827" s="59"/>
    </row>
    <row r="828" spans="1:36" ht="14.25" customHeight="1">
      <c r="A828" s="51"/>
      <c r="B828" s="51"/>
      <c r="C828" s="219"/>
      <c r="D828" s="53"/>
      <c r="E828" s="228"/>
      <c r="F828" s="228"/>
      <c r="G828" s="52"/>
      <c r="H828" s="52"/>
      <c r="I828" s="52"/>
      <c r="J828" s="52"/>
      <c r="K828" s="52"/>
      <c r="L828" s="60"/>
      <c r="M828" s="60"/>
      <c r="N828" s="55" t="s">
        <v>617</v>
      </c>
      <c r="O828" s="55"/>
      <c r="P828" s="55"/>
      <c r="Q828" s="55"/>
      <c r="R828" s="55"/>
      <c r="S828" s="55"/>
      <c r="T828" s="193" t="str">
        <f>_xlfn.IFNA(VLOOKUP(N828,Code2Loc,2,FALSE)
&amp; IF( OR( ISNA(O828), LEN(O828)=0), "",  "-" &amp; VLOOKUP(O828,Code2Loc,2,FALSE))
&amp; IF( OR( ISNA(P828), LEN(P828)=0), "",  "-" &amp; VLOOKUP(P828,Code2Loc,2,FALSE))
&amp; IF( OR( ISNA(Q828), LEN(Q828)=0), "",  "-" &amp; VLOOKUP(Q828,Code2Loc,2,FALSE))
&amp; IF( OR( ISNA(R828), LEN(R828)=0), "",  "-" &amp; VLOOKUP(R828,Code2Loc,2,FALSE))
&amp; IF( OR( ISNA(S828), LEN(S828)=0), "",  "-" &amp; VLOOKUP(S828,Code2Loc,2,FALSE)),"")</f>
        <v/>
      </c>
      <c r="U828" s="56">
        <v>0.3923611111111111</v>
      </c>
      <c r="V828" s="57"/>
      <c r="W828" s="57"/>
      <c r="X828" s="57"/>
      <c r="Y828" s="57"/>
      <c r="Z828" s="58" t="str">
        <f>IF(ISBLANK($U828), "", _xlfn.IFNA($U828 + _xlfn.IFNA( VLOOKUP($N828 &amp; IF(ISBLANK($O828),"", "-" &amp; $O828) &amp; IF(ISBLANK($P828),"", "-" &amp; $P828) &amp; IF(ISBLANK($Q828),"", "-" &amp; $Q828) &amp; IF(ISBLANK($R828),"", "-" &amp; $R828) &amp; IF(ISBLANK($S828),"", "-" &amp; $S828),TravelTime,8,FALSE), VLOOKUP($S828 &amp; IF(ISBLANK($R828),"", "-" &amp; $R828) &amp; IF(ISBLANK($Q828),"", "-" &amp; $Q828) &amp; IF(ISBLANK($P828),"", "-" &amp; $P828) &amp; IF(ISBLANK($O828),"", "-" &amp; $O828) &amp; IF(ISBLANK($N828),"", "-" &amp; $N828),TravelTime,8,FALSE)) / 1440, ""))</f>
        <v/>
      </c>
      <c r="AA828" s="59"/>
      <c r="AB828" s="52"/>
      <c r="AC828" s="59"/>
      <c r="AD828" s="196"/>
      <c r="AE828" s="59"/>
      <c r="AF828" s="59"/>
      <c r="AG828" s="59"/>
      <c r="AH828" s="59"/>
      <c r="AI828" s="59"/>
      <c r="AJ828" s="59"/>
    </row>
    <row r="829" spans="1:36" ht="14.25" customHeight="1">
      <c r="A829" s="51"/>
      <c r="B829" s="51"/>
      <c r="C829" s="219"/>
      <c r="D829" s="53"/>
      <c r="E829" s="228"/>
      <c r="F829" s="228"/>
      <c r="G829" s="52"/>
      <c r="H829" s="52"/>
      <c r="I829" s="52"/>
      <c r="J829" s="52"/>
      <c r="K829" s="52"/>
      <c r="L829" s="60"/>
      <c r="M829" s="60"/>
      <c r="N829" s="55" t="s">
        <v>460</v>
      </c>
      <c r="O829" s="55"/>
      <c r="P829" s="55"/>
      <c r="Q829" s="55"/>
      <c r="R829" s="55"/>
      <c r="S829" s="55"/>
      <c r="T829" s="193" t="str">
        <f>_xlfn.IFNA(VLOOKUP(N829,Code2Loc,2,FALSE)
&amp; IF( OR( ISNA(O829), LEN(O829)=0), "",  "-" &amp; VLOOKUP(O829,Code2Loc,2,FALSE))
&amp; IF( OR( ISNA(P829), LEN(P829)=0), "",  "-" &amp; VLOOKUP(P829,Code2Loc,2,FALSE))
&amp; IF( OR( ISNA(Q829), LEN(Q829)=0), "",  "-" &amp; VLOOKUP(Q829,Code2Loc,2,FALSE))
&amp; IF( OR( ISNA(R829), LEN(R829)=0), "",  "-" &amp; VLOOKUP(R829,Code2Loc,2,FALSE))
&amp; IF( OR( ISNA(S829), LEN(S829)=0), "",  "-" &amp; VLOOKUP(S829,Code2Loc,2,FALSE)),"")</f>
        <v/>
      </c>
      <c r="U829" s="56">
        <v>0.4201388888888889</v>
      </c>
      <c r="V829" s="57"/>
      <c r="W829" s="57"/>
      <c r="X829" s="57"/>
      <c r="Y829" s="57"/>
      <c r="Z829" s="58" t="str">
        <f>IF(ISBLANK($U829), "", _xlfn.IFNA($U829 + _xlfn.IFNA( VLOOKUP($N829 &amp; IF(ISBLANK($O829),"", "-" &amp; $O829) &amp; IF(ISBLANK($P829),"", "-" &amp; $P829) &amp; IF(ISBLANK($Q829),"", "-" &amp; $Q829) &amp; IF(ISBLANK($R829),"", "-" &amp; $R829) &amp; IF(ISBLANK($S829),"", "-" &amp; $S829),TravelTime,8,FALSE), VLOOKUP($S829 &amp; IF(ISBLANK($R829),"", "-" &amp; $R829) &amp; IF(ISBLANK($Q829),"", "-" &amp; $Q829) &amp; IF(ISBLANK($P829),"", "-" &amp; $P829) &amp; IF(ISBLANK($O829),"", "-" &amp; $O829) &amp; IF(ISBLANK($N829),"", "-" &amp; $N829),TravelTime,8,FALSE)) / 1440, ""))</f>
        <v/>
      </c>
      <c r="AA829" s="59"/>
      <c r="AB829" s="52"/>
      <c r="AC829" s="59"/>
      <c r="AD829" s="196"/>
      <c r="AE829" s="59"/>
      <c r="AF829" s="59"/>
      <c r="AG829" s="59"/>
      <c r="AH829" s="59"/>
      <c r="AI829" s="59"/>
      <c r="AJ829" s="59"/>
    </row>
    <row r="830" spans="1:36" ht="14.25" customHeight="1">
      <c r="A830" s="51"/>
      <c r="B830" s="51"/>
      <c r="C830" s="219"/>
      <c r="D830" s="53"/>
      <c r="E830" s="228"/>
      <c r="F830" s="228"/>
      <c r="G830" s="52"/>
      <c r="H830" s="52"/>
      <c r="I830" s="52"/>
      <c r="J830" s="52"/>
      <c r="K830" s="52"/>
      <c r="L830" s="60"/>
      <c r="M830" s="60"/>
      <c r="N830" s="55" t="s">
        <v>737</v>
      </c>
      <c r="O830" s="55"/>
      <c r="P830" s="55"/>
      <c r="Q830" s="55"/>
      <c r="R830" s="55"/>
      <c r="S830" s="55"/>
      <c r="T830" s="193" t="str">
        <f>_xlfn.IFNA(VLOOKUP(N830,Code2Loc,2,FALSE)
&amp; IF( OR( ISNA(O830), LEN(O830)=0), "",  "-" &amp; VLOOKUP(O830,Code2Loc,2,FALSE))
&amp; IF( OR( ISNA(P830), LEN(P830)=0), "",  "-" &amp; VLOOKUP(P830,Code2Loc,2,FALSE))
&amp; IF( OR( ISNA(Q830), LEN(Q830)=0), "",  "-" &amp; VLOOKUP(Q830,Code2Loc,2,FALSE))
&amp; IF( OR( ISNA(R830), LEN(R830)=0), "",  "-" &amp; VLOOKUP(R830,Code2Loc,2,FALSE))
&amp; IF( OR( ISNA(S830), LEN(S830)=0), "",  "-" &amp; VLOOKUP(S830,Code2Loc,2,FALSE)),"")</f>
        <v/>
      </c>
      <c r="U830" s="56">
        <v>0.44097222222222227</v>
      </c>
      <c r="V830" s="57"/>
      <c r="W830" s="57"/>
      <c r="X830" s="57"/>
      <c r="Y830" s="57"/>
      <c r="Z830" s="58" t="str">
        <f>IF(ISBLANK($U830), "", _xlfn.IFNA($U830 + _xlfn.IFNA( VLOOKUP($N830 &amp; IF(ISBLANK($O830),"", "-" &amp; $O830) &amp; IF(ISBLANK($P830),"", "-" &amp; $P830) &amp; IF(ISBLANK($Q830),"", "-" &amp; $Q830) &amp; IF(ISBLANK($R830),"", "-" &amp; $R830) &amp; IF(ISBLANK($S830),"", "-" &amp; $S830),TravelTime,8,FALSE), VLOOKUP($S830 &amp; IF(ISBLANK($R830),"", "-" &amp; $R830) &amp; IF(ISBLANK($Q830),"", "-" &amp; $Q830) &amp; IF(ISBLANK($P830),"", "-" &amp; $P830) &amp; IF(ISBLANK($O830),"", "-" &amp; $O830) &amp; IF(ISBLANK($N830),"", "-" &amp; $N830),TravelTime,8,FALSE)) / 1440, ""))</f>
        <v/>
      </c>
      <c r="AA830" s="59"/>
      <c r="AB830" s="52"/>
      <c r="AC830" s="59"/>
      <c r="AD830" s="196"/>
      <c r="AE830" s="59"/>
      <c r="AF830" s="59"/>
      <c r="AG830" s="59"/>
      <c r="AH830" s="59"/>
      <c r="AI830" s="59"/>
      <c r="AJ830" s="59"/>
    </row>
    <row r="831" spans="1:36" ht="14.25" customHeight="1">
      <c r="A831" s="51"/>
      <c r="B831" s="51"/>
      <c r="C831" s="219"/>
      <c r="D831" s="53"/>
      <c r="E831" s="228"/>
      <c r="F831" s="228"/>
      <c r="G831" s="52"/>
      <c r="H831" s="52"/>
      <c r="I831" s="52"/>
      <c r="J831" s="52"/>
      <c r="K831" s="52"/>
      <c r="L831" s="60"/>
      <c r="M831" s="60"/>
      <c r="N831" s="55" t="s">
        <v>460</v>
      </c>
      <c r="O831" s="55"/>
      <c r="P831" s="55"/>
      <c r="Q831" s="55"/>
      <c r="R831" s="55"/>
      <c r="S831" s="55"/>
      <c r="T831" s="193" t="str">
        <f>_xlfn.IFNA(VLOOKUP(N831,Code2Loc,2,FALSE)
&amp; IF( OR( ISNA(O831), LEN(O831)=0), "",  "-" &amp; VLOOKUP(O831,Code2Loc,2,FALSE))
&amp; IF( OR( ISNA(P831), LEN(P831)=0), "",  "-" &amp; VLOOKUP(P831,Code2Loc,2,FALSE))
&amp; IF( OR( ISNA(Q831), LEN(Q831)=0), "",  "-" &amp; VLOOKUP(Q831,Code2Loc,2,FALSE))
&amp; IF( OR( ISNA(R831), LEN(R831)=0), "",  "-" &amp; VLOOKUP(R831,Code2Loc,2,FALSE))
&amp; IF( OR( ISNA(S831), LEN(S831)=0), "",  "-" &amp; VLOOKUP(S831,Code2Loc,2,FALSE)),"")</f>
        <v/>
      </c>
      <c r="U831" s="56">
        <v>0.46180555555555558</v>
      </c>
      <c r="V831" s="57"/>
      <c r="W831" s="57"/>
      <c r="X831" s="57"/>
      <c r="Y831" s="57"/>
      <c r="Z831" s="58" t="str">
        <f>IF(ISBLANK($U831), "", _xlfn.IFNA($U831 + _xlfn.IFNA( VLOOKUP($N831 &amp; IF(ISBLANK($O831),"", "-" &amp; $O831) &amp; IF(ISBLANK($P831),"", "-" &amp; $P831) &amp; IF(ISBLANK($Q831),"", "-" &amp; $Q831) &amp; IF(ISBLANK($R831),"", "-" &amp; $R831) &amp; IF(ISBLANK($S831),"", "-" &amp; $S831),TravelTime,8,FALSE), VLOOKUP($S831 &amp; IF(ISBLANK($R831),"", "-" &amp; $R831) &amp; IF(ISBLANK($Q831),"", "-" &amp; $Q831) &amp; IF(ISBLANK($P831),"", "-" &amp; $P831) &amp; IF(ISBLANK($O831),"", "-" &amp; $O831) &amp; IF(ISBLANK($N831),"", "-" &amp; $N831),TravelTime,8,FALSE)) / 1440, ""))</f>
        <v/>
      </c>
      <c r="AA831" s="59"/>
      <c r="AB831" s="52"/>
      <c r="AC831" s="59"/>
      <c r="AD831" s="196"/>
      <c r="AE831" s="59"/>
      <c r="AF831" s="59"/>
      <c r="AG831" s="59"/>
      <c r="AH831" s="59"/>
      <c r="AI831" s="59"/>
      <c r="AJ831" s="59"/>
    </row>
    <row r="832" spans="1:36" ht="14.25" customHeight="1">
      <c r="A832" s="51"/>
      <c r="B832" s="51"/>
      <c r="C832" s="219"/>
      <c r="D832" s="53"/>
      <c r="E832" s="228"/>
      <c r="F832" s="228"/>
      <c r="G832" s="52"/>
      <c r="H832" s="52"/>
      <c r="I832" s="52"/>
      <c r="J832" s="52"/>
      <c r="K832" s="52"/>
      <c r="L832" s="60"/>
      <c r="M832" s="60"/>
      <c r="N832" s="55" t="s">
        <v>650</v>
      </c>
      <c r="O832" s="55"/>
      <c r="P832" s="55"/>
      <c r="Q832" s="55"/>
      <c r="R832" s="55"/>
      <c r="S832" s="55"/>
      <c r="T832" s="193" t="str">
        <f>_xlfn.IFNA(VLOOKUP(N832,Code2Loc,2,FALSE)
&amp; IF( OR( ISNA(O832), LEN(O832)=0), "",  "-" &amp; VLOOKUP(O832,Code2Loc,2,FALSE))
&amp; IF( OR( ISNA(P832), LEN(P832)=0), "",  "-" &amp; VLOOKUP(P832,Code2Loc,2,FALSE))
&amp; IF( OR( ISNA(Q832), LEN(Q832)=0), "",  "-" &amp; VLOOKUP(Q832,Code2Loc,2,FALSE))
&amp; IF( OR( ISNA(R832), LEN(R832)=0), "",  "-" &amp; VLOOKUP(R832,Code2Loc,2,FALSE))
&amp; IF( OR( ISNA(S832), LEN(S832)=0), "",  "-" &amp; VLOOKUP(S832,Code2Loc,2,FALSE)),"")</f>
        <v/>
      </c>
      <c r="U832" s="56">
        <v>0.50347222222222221</v>
      </c>
      <c r="V832" s="57"/>
      <c r="W832" s="57"/>
      <c r="X832" s="57"/>
      <c r="Y832" s="57"/>
      <c r="Z832" s="58" t="str">
        <f>IF(ISBLANK($U832), "", _xlfn.IFNA($U832 + _xlfn.IFNA( VLOOKUP($N832 &amp; IF(ISBLANK($O832),"", "-" &amp; $O832) &amp; IF(ISBLANK($P832),"", "-" &amp; $P832) &amp; IF(ISBLANK($Q832),"", "-" &amp; $Q832) &amp; IF(ISBLANK($R832),"", "-" &amp; $R832) &amp; IF(ISBLANK($S832),"", "-" &amp; $S832),TravelTime,8,FALSE), VLOOKUP($S832 &amp; IF(ISBLANK($R832),"", "-" &amp; $R832) &amp; IF(ISBLANK($Q832),"", "-" &amp; $Q832) &amp; IF(ISBLANK($P832),"", "-" &amp; $P832) &amp; IF(ISBLANK($O832),"", "-" &amp; $O832) &amp; IF(ISBLANK($N832),"", "-" &amp; $N832),TravelTime,8,FALSE)) / 1440, ""))</f>
        <v/>
      </c>
      <c r="AA832" s="59"/>
      <c r="AB832" s="52"/>
      <c r="AC832" s="59"/>
      <c r="AD832" s="196"/>
      <c r="AE832" s="59"/>
      <c r="AF832" s="59"/>
      <c r="AG832" s="59"/>
      <c r="AH832" s="59"/>
      <c r="AI832" s="59"/>
      <c r="AJ832" s="59"/>
    </row>
    <row r="833" spans="1:36" ht="14.25" customHeight="1">
      <c r="A833" s="51"/>
      <c r="B833" s="51"/>
      <c r="C833" s="219"/>
      <c r="D833" s="53"/>
      <c r="E833" s="228"/>
      <c r="F833" s="228"/>
      <c r="G833" s="52"/>
      <c r="H833" s="52"/>
      <c r="I833" s="52"/>
      <c r="J833" s="52"/>
      <c r="K833" s="52"/>
      <c r="L833" s="60"/>
      <c r="M833" s="60"/>
      <c r="N833" s="55" t="s">
        <v>460</v>
      </c>
      <c r="O833" s="55"/>
      <c r="P833" s="55"/>
      <c r="Q833" s="55"/>
      <c r="R833" s="55"/>
      <c r="S833" s="55"/>
      <c r="T833" s="193" t="str">
        <f>_xlfn.IFNA(VLOOKUP(N833,Code2Loc,2,FALSE)
&amp; IF( OR( ISNA(O833), LEN(O833)=0), "",  "-" &amp; VLOOKUP(O833,Code2Loc,2,FALSE))
&amp; IF( OR( ISNA(P833), LEN(P833)=0), "",  "-" &amp; VLOOKUP(P833,Code2Loc,2,FALSE))
&amp; IF( OR( ISNA(Q833), LEN(Q833)=0), "",  "-" &amp; VLOOKUP(Q833,Code2Loc,2,FALSE))
&amp; IF( OR( ISNA(R833), LEN(R833)=0), "",  "-" &amp; VLOOKUP(R833,Code2Loc,2,FALSE))
&amp; IF( OR( ISNA(S833), LEN(S833)=0), "",  "-" &amp; VLOOKUP(S833,Code2Loc,2,FALSE)),"")</f>
        <v/>
      </c>
      <c r="U833" s="56">
        <v>0.53125</v>
      </c>
      <c r="V833" s="57"/>
      <c r="W833" s="57"/>
      <c r="X833" s="57"/>
      <c r="Y833" s="57"/>
      <c r="Z833" s="58" t="str">
        <f>IF(ISBLANK($U833), "", _xlfn.IFNA($U833 + _xlfn.IFNA( VLOOKUP($N833 &amp; IF(ISBLANK($O833),"", "-" &amp; $O833) &amp; IF(ISBLANK($P833),"", "-" &amp; $P833) &amp; IF(ISBLANK($Q833),"", "-" &amp; $Q833) &amp; IF(ISBLANK($R833),"", "-" &amp; $R833) &amp; IF(ISBLANK($S833),"", "-" &amp; $S833),TravelTime,8,FALSE), VLOOKUP($S833 &amp; IF(ISBLANK($R833),"", "-" &amp; $R833) &amp; IF(ISBLANK($Q833),"", "-" &amp; $Q833) &amp; IF(ISBLANK($P833),"", "-" &amp; $P833) &amp; IF(ISBLANK($O833),"", "-" &amp; $O833) &amp; IF(ISBLANK($N833),"", "-" &amp; $N833),TravelTime,8,FALSE)) / 1440, ""))</f>
        <v/>
      </c>
      <c r="AA833" s="59"/>
      <c r="AB833" s="52"/>
      <c r="AC833" s="59"/>
      <c r="AD833" s="196"/>
      <c r="AE833" s="59"/>
      <c r="AF833" s="59"/>
      <c r="AG833" s="59"/>
      <c r="AH833" s="59"/>
      <c r="AI833" s="59"/>
      <c r="AJ833" s="59"/>
    </row>
    <row r="834" spans="1:36" ht="14.25" customHeight="1">
      <c r="A834" s="51"/>
      <c r="B834" s="51"/>
      <c r="C834" s="219"/>
      <c r="D834" s="53"/>
      <c r="E834" s="228"/>
      <c r="F834" s="228"/>
      <c r="G834" s="52"/>
      <c r="H834" s="52"/>
      <c r="I834" s="52"/>
      <c r="J834" s="52"/>
      <c r="K834" s="52"/>
      <c r="L834" s="60"/>
      <c r="M834" s="60"/>
      <c r="N834" s="55" t="s">
        <v>737</v>
      </c>
      <c r="O834" s="55"/>
      <c r="P834" s="55"/>
      <c r="Q834" s="55"/>
      <c r="R834" s="55"/>
      <c r="S834" s="55"/>
      <c r="T834" s="193" t="str">
        <f>_xlfn.IFNA(VLOOKUP(N834,Code2Loc,2,FALSE)
&amp; IF( OR( ISNA(O834), LEN(O834)=0), "",  "-" &amp; VLOOKUP(O834,Code2Loc,2,FALSE))
&amp; IF( OR( ISNA(P834), LEN(P834)=0), "",  "-" &amp; VLOOKUP(P834,Code2Loc,2,FALSE))
&amp; IF( OR( ISNA(Q834), LEN(Q834)=0), "",  "-" &amp; VLOOKUP(Q834,Code2Loc,2,FALSE))
&amp; IF( OR( ISNA(R834), LEN(R834)=0), "",  "-" &amp; VLOOKUP(R834,Code2Loc,2,FALSE))
&amp; IF( OR( ISNA(S834), LEN(S834)=0), "",  "-" &amp; VLOOKUP(S834,Code2Loc,2,FALSE)),"")</f>
        <v/>
      </c>
      <c r="U834" s="56">
        <v>0.54861111111111105</v>
      </c>
      <c r="V834" s="57"/>
      <c r="W834" s="57"/>
      <c r="X834" s="57"/>
      <c r="Y834" s="57"/>
      <c r="Z834" s="58" t="str">
        <f>IF(ISBLANK($U834), "", _xlfn.IFNA($U834 + _xlfn.IFNA( VLOOKUP($N834 &amp; IF(ISBLANK($O834),"", "-" &amp; $O834) &amp; IF(ISBLANK($P834),"", "-" &amp; $P834) &amp; IF(ISBLANK($Q834),"", "-" &amp; $Q834) &amp; IF(ISBLANK($R834),"", "-" &amp; $R834) &amp; IF(ISBLANK($S834),"", "-" &amp; $S834),TravelTime,8,FALSE), VLOOKUP($S834 &amp; IF(ISBLANK($R834),"", "-" &amp; $R834) &amp; IF(ISBLANK($Q834),"", "-" &amp; $Q834) &amp; IF(ISBLANK($P834),"", "-" &amp; $P834) &amp; IF(ISBLANK($O834),"", "-" &amp; $O834) &amp; IF(ISBLANK($N834),"", "-" &amp; $N834),TravelTime,8,FALSE)) / 1440, ""))</f>
        <v/>
      </c>
      <c r="AA834" s="59"/>
      <c r="AB834" s="52"/>
      <c r="AC834" s="59"/>
      <c r="AD834" s="196"/>
      <c r="AE834" s="59"/>
      <c r="AF834" s="59"/>
      <c r="AG834" s="59"/>
      <c r="AH834" s="59"/>
      <c r="AI834" s="59"/>
      <c r="AJ834" s="59"/>
    </row>
    <row r="835" spans="1:36" ht="14.25" customHeight="1">
      <c r="A835" s="51"/>
      <c r="B835" s="51"/>
      <c r="C835" s="219"/>
      <c r="D835" s="53"/>
      <c r="E835" s="228"/>
      <c r="F835" s="228"/>
      <c r="G835" s="52"/>
      <c r="H835" s="52"/>
      <c r="I835" s="52"/>
      <c r="J835" s="52"/>
      <c r="K835" s="52"/>
      <c r="L835" s="60"/>
      <c r="M835" s="60"/>
      <c r="N835" s="55" t="s">
        <v>460</v>
      </c>
      <c r="O835" s="55"/>
      <c r="P835" s="55"/>
      <c r="Q835" s="55"/>
      <c r="R835" s="55"/>
      <c r="S835" s="55"/>
      <c r="T835" s="193" t="str">
        <f>_xlfn.IFNA(VLOOKUP(N835,Code2Loc,2,FALSE)
&amp; IF( OR( ISNA(O835), LEN(O835)=0), "",  "-" &amp; VLOOKUP(O835,Code2Loc,2,FALSE))
&amp; IF( OR( ISNA(P835), LEN(P835)=0), "",  "-" &amp; VLOOKUP(P835,Code2Loc,2,FALSE))
&amp; IF( OR( ISNA(Q835), LEN(Q835)=0), "",  "-" &amp; VLOOKUP(Q835,Code2Loc,2,FALSE))
&amp; IF( OR( ISNA(R835), LEN(R835)=0), "",  "-" &amp; VLOOKUP(R835,Code2Loc,2,FALSE))
&amp; IF( OR( ISNA(S835), LEN(S835)=0), "",  "-" &amp; VLOOKUP(S835,Code2Loc,2,FALSE)),"")</f>
        <v/>
      </c>
      <c r="U835" s="56">
        <v>0.56597222222222221</v>
      </c>
      <c r="V835" s="57"/>
      <c r="W835" s="57"/>
      <c r="X835" s="57"/>
      <c r="Y835" s="57"/>
      <c r="Z835" s="58" t="str">
        <f>IF(ISBLANK($U835), "", _xlfn.IFNA($U835 + _xlfn.IFNA( VLOOKUP($N835 &amp; IF(ISBLANK($O835),"", "-" &amp; $O835) &amp; IF(ISBLANK($P835),"", "-" &amp; $P835) &amp; IF(ISBLANK($Q835),"", "-" &amp; $Q835) &amp; IF(ISBLANK($R835),"", "-" &amp; $R835) &amp; IF(ISBLANK($S835),"", "-" &amp; $S835),TravelTime,8,FALSE), VLOOKUP($S835 &amp; IF(ISBLANK($R835),"", "-" &amp; $R835) &amp; IF(ISBLANK($Q835),"", "-" &amp; $Q835) &amp; IF(ISBLANK($P835),"", "-" &amp; $P835) &amp; IF(ISBLANK($O835),"", "-" &amp; $O835) &amp; IF(ISBLANK($N835),"", "-" &amp; $N835),TravelTime,8,FALSE)) / 1440, ""))</f>
        <v/>
      </c>
      <c r="AA835" s="59"/>
      <c r="AB835" s="52"/>
      <c r="AC835" s="59"/>
      <c r="AD835" s="196"/>
      <c r="AE835" s="59"/>
      <c r="AF835" s="59"/>
      <c r="AG835" s="59"/>
      <c r="AH835" s="59"/>
      <c r="AI835" s="59"/>
      <c r="AJ835" s="59"/>
    </row>
    <row r="836" spans="1:36" ht="14.25" customHeight="1">
      <c r="A836" s="51"/>
      <c r="B836" s="51"/>
      <c r="C836" s="219"/>
      <c r="D836" s="53"/>
      <c r="E836" s="228"/>
      <c r="F836" s="228"/>
      <c r="G836" s="52"/>
      <c r="H836" s="52"/>
      <c r="I836" s="52"/>
      <c r="J836" s="52"/>
      <c r="K836" s="52"/>
      <c r="L836" s="60"/>
      <c r="M836" s="60"/>
      <c r="N836" s="55" t="s">
        <v>650</v>
      </c>
      <c r="O836" s="55"/>
      <c r="P836" s="55"/>
      <c r="Q836" s="55"/>
      <c r="R836" s="55"/>
      <c r="S836" s="55"/>
      <c r="T836" s="193" t="str">
        <f>_xlfn.IFNA(VLOOKUP(N836,Code2Loc,2,FALSE)
&amp; IF( OR( ISNA(O836), LEN(O836)=0), "",  "-" &amp; VLOOKUP(O836,Code2Loc,2,FALSE))
&amp; IF( OR( ISNA(P836), LEN(P836)=0), "",  "-" &amp; VLOOKUP(P836,Code2Loc,2,FALSE))
&amp; IF( OR( ISNA(Q836), LEN(Q836)=0), "",  "-" &amp; VLOOKUP(Q836,Code2Loc,2,FALSE))
&amp; IF( OR( ISNA(R836), LEN(R836)=0), "",  "-" &amp; VLOOKUP(R836,Code2Loc,2,FALSE))
&amp; IF( OR( ISNA(S836), LEN(S836)=0), "",  "-" &amp; VLOOKUP(S836,Code2Loc,2,FALSE)),"")</f>
        <v/>
      </c>
      <c r="U836" s="56">
        <v>0.58680555555555558</v>
      </c>
      <c r="V836" s="57"/>
      <c r="W836" s="57"/>
      <c r="X836" s="57"/>
      <c r="Y836" s="57"/>
      <c r="Z836" s="58" t="str">
        <f>IF(ISBLANK($U836), "", _xlfn.IFNA($U836 + _xlfn.IFNA( VLOOKUP($N836 &amp; IF(ISBLANK($O836),"", "-" &amp; $O836) &amp; IF(ISBLANK($P836),"", "-" &amp; $P836) &amp; IF(ISBLANK($Q836),"", "-" &amp; $Q836) &amp; IF(ISBLANK($R836),"", "-" &amp; $R836) &amp; IF(ISBLANK($S836),"", "-" &amp; $S836),TravelTime,8,FALSE), VLOOKUP($S836 &amp; IF(ISBLANK($R836),"", "-" &amp; $R836) &amp; IF(ISBLANK($Q836),"", "-" &amp; $Q836) &amp; IF(ISBLANK($P836),"", "-" &amp; $P836) &amp; IF(ISBLANK($O836),"", "-" &amp; $O836) &amp; IF(ISBLANK($N836),"", "-" &amp; $N836),TravelTime,8,FALSE)) / 1440, ""))</f>
        <v/>
      </c>
      <c r="AA836" s="59"/>
      <c r="AB836" s="52"/>
      <c r="AC836" s="59"/>
      <c r="AD836" s="196"/>
      <c r="AE836" s="59"/>
      <c r="AF836" s="59"/>
      <c r="AG836" s="59"/>
      <c r="AH836" s="59"/>
      <c r="AI836" s="59"/>
      <c r="AJ836" s="59"/>
    </row>
    <row r="837" spans="1:36" ht="14.25" customHeight="1">
      <c r="A837" s="51"/>
      <c r="B837" s="51"/>
      <c r="C837" s="219"/>
      <c r="D837" s="53"/>
      <c r="E837" s="228"/>
      <c r="F837" s="228"/>
      <c r="G837" s="52"/>
      <c r="H837" s="52"/>
      <c r="I837" s="52"/>
      <c r="J837" s="52"/>
      <c r="K837" s="52"/>
      <c r="L837" s="60"/>
      <c r="M837" s="60"/>
      <c r="N837" s="55" t="s">
        <v>460</v>
      </c>
      <c r="O837" s="55"/>
      <c r="P837" s="55"/>
      <c r="Q837" s="55"/>
      <c r="R837" s="55"/>
      <c r="S837" s="55" t="s">
        <v>737</v>
      </c>
      <c r="T837" s="193" t="str">
        <f>_xlfn.IFNA(VLOOKUP(N837,Code2Loc,2,FALSE)
&amp; IF( OR( ISNA(O837), LEN(O837)=0), "",  "-" &amp; VLOOKUP(O837,Code2Loc,2,FALSE))
&amp; IF( OR( ISNA(P837), LEN(P837)=0), "",  "-" &amp; VLOOKUP(P837,Code2Loc,2,FALSE))
&amp; IF( OR( ISNA(Q837), LEN(Q837)=0), "",  "-" &amp; VLOOKUP(Q837,Code2Loc,2,FALSE))
&amp; IF( OR( ISNA(R837), LEN(R837)=0), "",  "-" &amp; VLOOKUP(R837,Code2Loc,2,FALSE))
&amp; IF( OR( ISNA(S837), LEN(S837)=0), "",  "-" &amp; VLOOKUP(S837,Code2Loc,2,FALSE)),"")</f>
        <v/>
      </c>
      <c r="U837" s="56">
        <v>0.60416666666666663</v>
      </c>
      <c r="V837" s="57"/>
      <c r="W837" s="57"/>
      <c r="X837" s="57"/>
      <c r="Y837" s="57"/>
      <c r="Z837" s="58" t="str">
        <f>IF(ISBLANK($U837), "", _xlfn.IFNA($U837 + _xlfn.IFNA( VLOOKUP($N837 &amp; IF(ISBLANK($O837),"", "-" &amp; $O837) &amp; IF(ISBLANK($P837),"", "-" &amp; $P837) &amp; IF(ISBLANK($Q837),"", "-" &amp; $Q837) &amp; IF(ISBLANK($R837),"", "-" &amp; $R837) &amp; IF(ISBLANK($S837),"", "-" &amp; $S837),TravelTime,8,FALSE), VLOOKUP($S837 &amp; IF(ISBLANK($R837),"", "-" &amp; $R837) &amp; IF(ISBLANK($Q837),"", "-" &amp; $Q837) &amp; IF(ISBLANK($P837),"", "-" &amp; $P837) &amp; IF(ISBLANK($O837),"", "-" &amp; $O837) &amp; IF(ISBLANK($N837),"", "-" &amp; $N837),TravelTime,8,FALSE)) / 1440, ""))</f>
        <v/>
      </c>
      <c r="AA837" s="59"/>
      <c r="AB837" s="52"/>
      <c r="AC837" s="59"/>
      <c r="AD837" s="196"/>
      <c r="AE837" s="59"/>
      <c r="AF837" s="59"/>
      <c r="AG837" s="59"/>
      <c r="AH837" s="59"/>
      <c r="AI837" s="59"/>
      <c r="AJ837" s="59"/>
    </row>
    <row r="838" spans="1:36" ht="14.25" customHeight="1">
      <c r="A838" s="51"/>
      <c r="B838" s="51"/>
      <c r="C838" s="219"/>
      <c r="D838" s="53"/>
      <c r="E838" s="228"/>
      <c r="F838" s="228"/>
      <c r="G838" s="52"/>
      <c r="H838" s="52"/>
      <c r="I838" s="52"/>
      <c r="J838" s="52"/>
      <c r="K838" s="52"/>
      <c r="L838" s="60"/>
      <c r="M838" s="60"/>
      <c r="N838" s="55" t="s">
        <v>737</v>
      </c>
      <c r="O838" s="55"/>
      <c r="P838" s="55"/>
      <c r="Q838" s="55"/>
      <c r="R838" s="55"/>
      <c r="S838" s="55" t="s">
        <v>460</v>
      </c>
      <c r="T838" s="193" t="str">
        <f>_xlfn.IFNA(VLOOKUP(N838,Code2Loc,2,FALSE)
&amp; IF( OR( ISNA(O838), LEN(O838)=0), "",  "-" &amp; VLOOKUP(O838,Code2Loc,2,FALSE))
&amp; IF( OR( ISNA(P838), LEN(P838)=0), "",  "-" &amp; VLOOKUP(P838,Code2Loc,2,FALSE))
&amp; IF( OR( ISNA(Q838), LEN(Q838)=0), "",  "-" &amp; VLOOKUP(Q838,Code2Loc,2,FALSE))
&amp; IF( OR( ISNA(R838), LEN(R838)=0), "",  "-" &amp; VLOOKUP(R838,Code2Loc,2,FALSE))
&amp; IF( OR( ISNA(S838), LEN(S838)=0), "",  "-" &amp; VLOOKUP(S838,Code2Loc,2,FALSE)),"")</f>
        <v/>
      </c>
      <c r="U838" s="56">
        <v>0.63541666666666663</v>
      </c>
      <c r="V838" s="57"/>
      <c r="W838" s="57"/>
      <c r="X838" s="57"/>
      <c r="Y838" s="57"/>
      <c r="Z838" s="58" t="str">
        <f>IF(ISBLANK($U838), "", _xlfn.IFNA($U838 + _xlfn.IFNA( VLOOKUP($N838 &amp; IF(ISBLANK($O838),"", "-" &amp; $O838) &amp; IF(ISBLANK($P838),"", "-" &amp; $P838) &amp; IF(ISBLANK($Q838),"", "-" &amp; $Q838) &amp; IF(ISBLANK($R838),"", "-" &amp; $R838) &amp; IF(ISBLANK($S838),"", "-" &amp; $S838),TravelTime,8,FALSE), VLOOKUP($S838 &amp; IF(ISBLANK($R838),"", "-" &amp; $R838) &amp; IF(ISBLANK($Q838),"", "-" &amp; $Q838) &amp; IF(ISBLANK($P838),"", "-" &amp; $P838) &amp; IF(ISBLANK($O838),"", "-" &amp; $O838) &amp; IF(ISBLANK($N838),"", "-" &amp; $N838),TravelTime,8,FALSE)) / 1440, ""))</f>
        <v/>
      </c>
      <c r="AA838" s="59"/>
      <c r="AB838" s="52"/>
      <c r="AC838" s="59"/>
      <c r="AD838" s="196"/>
      <c r="AE838" s="59"/>
      <c r="AF838" s="59"/>
      <c r="AG838" s="59"/>
      <c r="AH838" s="59"/>
      <c r="AI838" s="59"/>
      <c r="AJ838" s="59"/>
    </row>
    <row r="839" spans="1:36" ht="14.25" customHeight="1">
      <c r="A839" s="51"/>
      <c r="B839" s="51"/>
      <c r="C839" s="219"/>
      <c r="D839" s="53"/>
      <c r="E839" s="228"/>
      <c r="F839" s="228"/>
      <c r="G839" s="52"/>
      <c r="H839" s="52"/>
      <c r="I839" s="52"/>
      <c r="J839" s="52"/>
      <c r="K839" s="52"/>
      <c r="L839" s="60"/>
      <c r="M839" s="60"/>
      <c r="N839" s="55" t="s">
        <v>460</v>
      </c>
      <c r="O839" s="55"/>
      <c r="P839" s="55"/>
      <c r="Q839" s="55"/>
      <c r="R839" s="55"/>
      <c r="S839" s="55" t="s">
        <v>737</v>
      </c>
      <c r="T839" s="193" t="str">
        <f>_xlfn.IFNA(VLOOKUP(N839,Code2Loc,2,FALSE)
&amp; IF( OR( ISNA(O839), LEN(O839)=0), "",  "-" &amp; VLOOKUP(O839,Code2Loc,2,FALSE))
&amp; IF( OR( ISNA(P839), LEN(P839)=0), "",  "-" &amp; VLOOKUP(P839,Code2Loc,2,FALSE))
&amp; IF( OR( ISNA(Q839), LEN(Q839)=0), "",  "-" &amp; VLOOKUP(Q839,Code2Loc,2,FALSE))
&amp; IF( OR( ISNA(R839), LEN(R839)=0), "",  "-" &amp; VLOOKUP(R839,Code2Loc,2,FALSE))
&amp; IF( OR( ISNA(S839), LEN(S839)=0), "",  "-" &amp; VLOOKUP(S839,Code2Loc,2,FALSE)),"")</f>
        <v/>
      </c>
      <c r="U839" s="56">
        <v>0.64930555555555558</v>
      </c>
      <c r="V839" s="57"/>
      <c r="W839" s="57"/>
      <c r="X839" s="57"/>
      <c r="Y839" s="57"/>
      <c r="Z839" s="58" t="str">
        <f>IF(ISBLANK($U839), "", _xlfn.IFNA($U839 + _xlfn.IFNA( VLOOKUP($N839 &amp; IF(ISBLANK($O839),"", "-" &amp; $O839) &amp; IF(ISBLANK($P839),"", "-" &amp; $P839) &amp; IF(ISBLANK($Q839),"", "-" &amp; $Q839) &amp; IF(ISBLANK($R839),"", "-" &amp; $R839) &amp; IF(ISBLANK($S839),"", "-" &amp; $S839),TravelTime,8,FALSE), VLOOKUP($S839 &amp; IF(ISBLANK($R839),"", "-" &amp; $R839) &amp; IF(ISBLANK($Q839),"", "-" &amp; $Q839) &amp; IF(ISBLANK($P839),"", "-" &amp; $P839) &amp; IF(ISBLANK($O839),"", "-" &amp; $O839) &amp; IF(ISBLANK($N839),"", "-" &amp; $N839),TravelTime,8,FALSE)) / 1440, ""))</f>
        <v/>
      </c>
      <c r="AA839" s="59"/>
      <c r="AB839" s="52"/>
      <c r="AC839" s="59"/>
      <c r="AD839" s="196"/>
      <c r="AE839" s="59"/>
      <c r="AF839" s="59"/>
      <c r="AG839" s="59"/>
      <c r="AH839" s="59"/>
      <c r="AI839" s="59"/>
      <c r="AJ839" s="59"/>
    </row>
    <row r="840" spans="1:36" ht="14.25" customHeight="1">
      <c r="A840" s="51"/>
      <c r="B840" s="51"/>
      <c r="C840" s="219"/>
      <c r="D840" s="53"/>
      <c r="E840" s="228"/>
      <c r="F840" s="228"/>
      <c r="G840" s="52"/>
      <c r="H840" s="52"/>
      <c r="I840" s="52"/>
      <c r="J840" s="52"/>
      <c r="K840" s="52"/>
      <c r="L840" s="60"/>
      <c r="M840" s="60"/>
      <c r="N840" s="55" t="s">
        <v>737</v>
      </c>
      <c r="O840" s="55"/>
      <c r="P840" s="55"/>
      <c r="Q840" s="55"/>
      <c r="R840" s="55"/>
      <c r="S840" s="55" t="s">
        <v>460</v>
      </c>
      <c r="T840" s="193" t="str">
        <f>_xlfn.IFNA(VLOOKUP(N840,Code2Loc,2,FALSE)
&amp; IF( OR( ISNA(O840), LEN(O840)=0), "",  "-" &amp; VLOOKUP(O840,Code2Loc,2,FALSE))
&amp; IF( OR( ISNA(P840), LEN(P840)=0), "",  "-" &amp; VLOOKUP(P840,Code2Loc,2,FALSE))
&amp; IF( OR( ISNA(Q840), LEN(Q840)=0), "",  "-" &amp; VLOOKUP(Q840,Code2Loc,2,FALSE))
&amp; IF( OR( ISNA(R840), LEN(R840)=0), "",  "-" &amp; VLOOKUP(R840,Code2Loc,2,FALSE))
&amp; IF( OR( ISNA(S840), LEN(S840)=0), "",  "-" &amp; VLOOKUP(S840,Code2Loc,2,FALSE)),"")</f>
        <v/>
      </c>
      <c r="U840" s="56">
        <v>0.66666666666666663</v>
      </c>
      <c r="V840" s="57"/>
      <c r="W840" s="57"/>
      <c r="X840" s="57"/>
      <c r="Y840" s="57"/>
      <c r="Z840" s="58" t="str">
        <f>IF(ISBLANK($U840), "", _xlfn.IFNA($U840 + _xlfn.IFNA( VLOOKUP($N840 &amp; IF(ISBLANK($O840),"", "-" &amp; $O840) &amp; IF(ISBLANK($P840),"", "-" &amp; $P840) &amp; IF(ISBLANK($Q840),"", "-" &amp; $Q840) &amp; IF(ISBLANK($R840),"", "-" &amp; $R840) &amp; IF(ISBLANK($S840),"", "-" &amp; $S840),TravelTime,8,FALSE), VLOOKUP($S840 &amp; IF(ISBLANK($R840),"", "-" &amp; $R840) &amp; IF(ISBLANK($Q840),"", "-" &amp; $Q840) &amp; IF(ISBLANK($P840),"", "-" &amp; $P840) &amp; IF(ISBLANK($O840),"", "-" &amp; $O840) &amp; IF(ISBLANK($N840),"", "-" &amp; $N840),TravelTime,8,FALSE)) / 1440, ""))</f>
        <v/>
      </c>
      <c r="AA840" s="59"/>
      <c r="AB840" s="52"/>
      <c r="AC840" s="59"/>
      <c r="AD840" s="196"/>
      <c r="AE840" s="59"/>
      <c r="AF840" s="59"/>
      <c r="AG840" s="59"/>
      <c r="AH840" s="59"/>
      <c r="AI840" s="59"/>
      <c r="AJ840" s="59"/>
    </row>
    <row r="841" spans="1:36" ht="14.25" customHeight="1">
      <c r="A841" s="51"/>
      <c r="B841" s="51"/>
      <c r="C841" s="219"/>
      <c r="D841" s="53"/>
      <c r="E841" s="228"/>
      <c r="F841" s="228"/>
      <c r="G841" s="52"/>
      <c r="H841" s="52"/>
      <c r="I841" s="52"/>
      <c r="J841" s="52"/>
      <c r="K841" s="52"/>
      <c r="L841" s="60"/>
      <c r="M841" s="60"/>
      <c r="N841" s="55" t="s">
        <v>460</v>
      </c>
      <c r="O841" s="55"/>
      <c r="P841" s="55"/>
      <c r="Q841" s="55"/>
      <c r="R841" s="55"/>
      <c r="S841" s="55" t="s">
        <v>737</v>
      </c>
      <c r="T841" s="193" t="str">
        <f>_xlfn.IFNA(VLOOKUP(N841,Code2Loc,2,FALSE)
&amp; IF( OR( ISNA(O841), LEN(O841)=0), "",  "-" &amp; VLOOKUP(O841,Code2Loc,2,FALSE))
&amp; IF( OR( ISNA(P841), LEN(P841)=0), "",  "-" &amp; VLOOKUP(P841,Code2Loc,2,FALSE))
&amp; IF( OR( ISNA(Q841), LEN(Q841)=0), "",  "-" &amp; VLOOKUP(Q841,Code2Loc,2,FALSE))
&amp; IF( OR( ISNA(R841), LEN(R841)=0), "",  "-" &amp; VLOOKUP(R841,Code2Loc,2,FALSE))
&amp; IF( OR( ISNA(S841), LEN(S841)=0), "",  "-" &amp; VLOOKUP(S841,Code2Loc,2,FALSE)),"")</f>
        <v/>
      </c>
      <c r="U841" s="56">
        <v>0.6875</v>
      </c>
      <c r="V841" s="57"/>
      <c r="W841" s="57"/>
      <c r="X841" s="57"/>
      <c r="Y841" s="57"/>
      <c r="Z841" s="58" t="str">
        <f>IF(ISBLANK($U841), "", _xlfn.IFNA($U841 + _xlfn.IFNA( VLOOKUP($N841 &amp; IF(ISBLANK($O841),"", "-" &amp; $O841) &amp; IF(ISBLANK($P841),"", "-" &amp; $P841) &amp; IF(ISBLANK($Q841),"", "-" &amp; $Q841) &amp; IF(ISBLANK($R841),"", "-" &amp; $R841) &amp; IF(ISBLANK($S841),"", "-" &amp; $S841),TravelTime,8,FALSE), VLOOKUP($S841 &amp; IF(ISBLANK($R841),"", "-" &amp; $R841) &amp; IF(ISBLANK($Q841),"", "-" &amp; $Q841) &amp; IF(ISBLANK($P841),"", "-" &amp; $P841) &amp; IF(ISBLANK($O841),"", "-" &amp; $O841) &amp; IF(ISBLANK($N841),"", "-" &amp; $N841),TravelTime,8,FALSE)) / 1440, ""))</f>
        <v/>
      </c>
      <c r="AA841" s="59"/>
      <c r="AB841" s="52"/>
      <c r="AC841" s="59"/>
      <c r="AD841" s="196"/>
      <c r="AE841" s="59"/>
      <c r="AF841" s="59"/>
      <c r="AG841" s="59"/>
      <c r="AH841" s="59"/>
      <c r="AI841" s="59"/>
      <c r="AJ841" s="59"/>
    </row>
    <row r="842" spans="1:36" ht="14.25" customHeight="1">
      <c r="A842" s="51"/>
      <c r="B842" s="51"/>
      <c r="C842" s="219"/>
      <c r="D842" s="53"/>
      <c r="E842" s="228"/>
      <c r="F842" s="228"/>
      <c r="G842" s="52"/>
      <c r="H842" s="52"/>
      <c r="I842" s="52"/>
      <c r="J842" s="52"/>
      <c r="K842" s="52"/>
      <c r="L842" s="60"/>
      <c r="M842" s="60"/>
      <c r="N842" s="55" t="s">
        <v>737</v>
      </c>
      <c r="O842" s="55"/>
      <c r="P842" s="55"/>
      <c r="Q842" s="55"/>
      <c r="R842" s="55"/>
      <c r="S842" s="55" t="s">
        <v>460</v>
      </c>
      <c r="T842" s="193" t="str">
        <f>_xlfn.IFNA(VLOOKUP(N842,Code2Loc,2,FALSE)
&amp; IF( OR( ISNA(O842), LEN(O842)=0), "",  "-" &amp; VLOOKUP(O842,Code2Loc,2,FALSE))
&amp; IF( OR( ISNA(P842), LEN(P842)=0), "",  "-" &amp; VLOOKUP(P842,Code2Loc,2,FALSE))
&amp; IF( OR( ISNA(Q842), LEN(Q842)=0), "",  "-" &amp; VLOOKUP(Q842,Code2Loc,2,FALSE))
&amp; IF( OR( ISNA(R842), LEN(R842)=0), "",  "-" &amp; VLOOKUP(R842,Code2Loc,2,FALSE))
&amp; IF( OR( ISNA(S842), LEN(S842)=0), "",  "-" &amp; VLOOKUP(S842,Code2Loc,2,FALSE)),"")</f>
        <v/>
      </c>
      <c r="U842" s="56">
        <v>0.70833333333333337</v>
      </c>
      <c r="V842" s="57"/>
      <c r="W842" s="57"/>
      <c r="X842" s="57"/>
      <c r="Y842" s="57"/>
      <c r="Z842" s="58" t="str">
        <f>IF(ISBLANK($U842), "", _xlfn.IFNA($U842 + _xlfn.IFNA( VLOOKUP($N842 &amp; IF(ISBLANK($O842),"", "-" &amp; $O842) &amp; IF(ISBLANK($P842),"", "-" &amp; $P842) &amp; IF(ISBLANK($Q842),"", "-" &amp; $Q842) &amp; IF(ISBLANK($R842),"", "-" &amp; $R842) &amp; IF(ISBLANK($S842),"", "-" &amp; $S842),TravelTime,8,FALSE), VLOOKUP($S842 &amp; IF(ISBLANK($R842),"", "-" &amp; $R842) &amp; IF(ISBLANK($Q842),"", "-" &amp; $Q842) &amp; IF(ISBLANK($P842),"", "-" &amp; $P842) &amp; IF(ISBLANK($O842),"", "-" &amp; $O842) &amp; IF(ISBLANK($N842),"", "-" &amp; $N842),TravelTime,8,FALSE)) / 1440, ""))</f>
        <v/>
      </c>
      <c r="AA842" s="59"/>
      <c r="AB842" s="52"/>
      <c r="AC842" s="59"/>
      <c r="AD842" s="196"/>
      <c r="AE842" s="59"/>
      <c r="AF842" s="59"/>
      <c r="AG842" s="59"/>
      <c r="AH842" s="59"/>
      <c r="AI842" s="59"/>
      <c r="AJ842" s="59"/>
    </row>
    <row r="843" spans="1:36" ht="14.25" customHeight="1">
      <c r="A843" s="51"/>
      <c r="B843" s="51"/>
      <c r="C843" s="219"/>
      <c r="D843" s="53"/>
      <c r="E843" s="228"/>
      <c r="F843" s="228"/>
      <c r="G843" s="52"/>
      <c r="H843" s="52"/>
      <c r="I843" s="52"/>
      <c r="J843" s="52"/>
      <c r="K843" s="52"/>
      <c r="L843" s="60"/>
      <c r="M843" s="60"/>
      <c r="N843" s="55" t="s">
        <v>460</v>
      </c>
      <c r="O843" s="55"/>
      <c r="P843" s="55"/>
      <c r="Q843" s="55"/>
      <c r="R843" s="55"/>
      <c r="S843" s="55" t="s">
        <v>737</v>
      </c>
      <c r="T843" s="193" t="str">
        <f>_xlfn.IFNA(VLOOKUP(N843,Code2Loc,2,FALSE)
&amp; IF( OR( ISNA(O843), LEN(O843)=0), "",  "-" &amp; VLOOKUP(O843,Code2Loc,2,FALSE))
&amp; IF( OR( ISNA(P843), LEN(P843)=0), "",  "-" &amp; VLOOKUP(P843,Code2Loc,2,FALSE))
&amp; IF( OR( ISNA(Q843), LEN(Q843)=0), "",  "-" &amp; VLOOKUP(Q843,Code2Loc,2,FALSE))
&amp; IF( OR( ISNA(R843), LEN(R843)=0), "",  "-" &amp; VLOOKUP(R843,Code2Loc,2,FALSE))
&amp; IF( OR( ISNA(S843), LEN(S843)=0), "",  "-" &amp; VLOOKUP(S843,Code2Loc,2,FALSE)),"")</f>
        <v/>
      </c>
      <c r="U843" s="56">
        <v>0.72916666666666663</v>
      </c>
      <c r="V843" s="57"/>
      <c r="W843" s="57"/>
      <c r="X843" s="57"/>
      <c r="Y843" s="57"/>
      <c r="Z843" s="58" t="str">
        <f>IF(ISBLANK($U843), "", _xlfn.IFNA($U843 + _xlfn.IFNA( VLOOKUP($N843 &amp; IF(ISBLANK($O843),"", "-" &amp; $O843) &amp; IF(ISBLANK($P843),"", "-" &amp; $P843) &amp; IF(ISBLANK($Q843),"", "-" &amp; $Q843) &amp; IF(ISBLANK($R843),"", "-" &amp; $R843) &amp; IF(ISBLANK($S843),"", "-" &amp; $S843),TravelTime,8,FALSE), VLOOKUP($S843 &amp; IF(ISBLANK($R843),"", "-" &amp; $R843) &amp; IF(ISBLANK($Q843),"", "-" &amp; $Q843) &amp; IF(ISBLANK($P843),"", "-" &amp; $P843) &amp; IF(ISBLANK($O843),"", "-" &amp; $O843) &amp; IF(ISBLANK($N843),"", "-" &amp; $N843),TravelTime,8,FALSE)) / 1440, ""))</f>
        <v/>
      </c>
      <c r="AA843" s="59"/>
      <c r="AB843" s="52"/>
      <c r="AC843" s="59"/>
      <c r="AD843" s="196"/>
      <c r="AE843" s="59"/>
      <c r="AF843" s="59"/>
      <c r="AG843" s="59"/>
      <c r="AH843" s="59"/>
      <c r="AI843" s="59"/>
      <c r="AJ843" s="59"/>
    </row>
    <row r="844" spans="1:36" ht="14.25" customHeight="1">
      <c r="A844" s="51"/>
      <c r="B844" s="51"/>
      <c r="C844" s="219"/>
      <c r="D844" s="53"/>
      <c r="E844" s="228"/>
      <c r="F844" s="228"/>
      <c r="G844" s="52"/>
      <c r="H844" s="52"/>
      <c r="I844" s="52"/>
      <c r="J844" s="52"/>
      <c r="K844" s="52"/>
      <c r="L844" s="60"/>
      <c r="M844" s="60"/>
      <c r="N844" s="55" t="s">
        <v>737</v>
      </c>
      <c r="O844" s="55"/>
      <c r="P844" s="55"/>
      <c r="Q844" s="55"/>
      <c r="R844" s="55"/>
      <c r="S844" s="55" t="s">
        <v>460</v>
      </c>
      <c r="T844" s="193" t="str">
        <f>_xlfn.IFNA(VLOOKUP(N844,Code2Loc,2,FALSE)
&amp; IF( OR( ISNA(O844), LEN(O844)=0), "",  "-" &amp; VLOOKUP(O844,Code2Loc,2,FALSE))
&amp; IF( OR( ISNA(P844), LEN(P844)=0), "",  "-" &amp; VLOOKUP(P844,Code2Loc,2,FALSE))
&amp; IF( OR( ISNA(Q844), LEN(Q844)=0), "",  "-" &amp; VLOOKUP(Q844,Code2Loc,2,FALSE))
&amp; IF( OR( ISNA(R844), LEN(R844)=0), "",  "-" &amp; VLOOKUP(R844,Code2Loc,2,FALSE))
&amp; IF( OR( ISNA(S844), LEN(S844)=0), "",  "-" &amp; VLOOKUP(S844,Code2Loc,2,FALSE)),"")</f>
        <v/>
      </c>
      <c r="U844" s="56">
        <v>0.75</v>
      </c>
      <c r="V844" s="57"/>
      <c r="W844" s="57"/>
      <c r="X844" s="57"/>
      <c r="Y844" s="57"/>
      <c r="Z844" s="58" t="str">
        <f>IF(ISBLANK($U844), "", _xlfn.IFNA($U844 + _xlfn.IFNA( VLOOKUP($N844 &amp; IF(ISBLANK($O844),"", "-" &amp; $O844) &amp; IF(ISBLANK($P844),"", "-" &amp; $P844) &amp; IF(ISBLANK($Q844),"", "-" &amp; $Q844) &amp; IF(ISBLANK($R844),"", "-" &amp; $R844) &amp; IF(ISBLANK($S844),"", "-" &amp; $S844),TravelTime,8,FALSE), VLOOKUP($S844 &amp; IF(ISBLANK($R844),"", "-" &amp; $R844) &amp; IF(ISBLANK($Q844),"", "-" &amp; $Q844) &amp; IF(ISBLANK($P844),"", "-" &amp; $P844) &amp; IF(ISBLANK($O844),"", "-" &amp; $O844) &amp; IF(ISBLANK($N844),"", "-" &amp; $N844),TravelTime,8,FALSE)) / 1440, ""))</f>
        <v/>
      </c>
      <c r="AA844" s="59"/>
      <c r="AB844" s="52"/>
      <c r="AC844" s="59"/>
      <c r="AD844" s="196"/>
      <c r="AE844" s="59"/>
      <c r="AF844" s="59"/>
      <c r="AG844" s="59"/>
      <c r="AH844" s="59"/>
      <c r="AI844" s="59"/>
      <c r="AJ844" s="59"/>
    </row>
    <row r="845" spans="1:36" ht="14.25" customHeight="1">
      <c r="A845" s="51"/>
      <c r="B845" s="51"/>
      <c r="C845" s="219"/>
      <c r="D845" s="53"/>
      <c r="E845" s="228"/>
      <c r="F845" s="228"/>
      <c r="G845" s="52"/>
      <c r="H845" s="52"/>
      <c r="I845" s="52"/>
      <c r="J845" s="52"/>
      <c r="K845" s="52"/>
      <c r="L845" s="60"/>
      <c r="M845" s="60"/>
      <c r="N845" s="55" t="s">
        <v>460</v>
      </c>
      <c r="O845" s="55"/>
      <c r="P845" s="55"/>
      <c r="Q845" s="55"/>
      <c r="R845" s="55"/>
      <c r="S845" s="55"/>
      <c r="T845" s="193" t="str">
        <f>_xlfn.IFNA(VLOOKUP(N845,Code2Loc,2,FALSE)
&amp; IF( OR( ISNA(O845), LEN(O845)=0), "",  "-" &amp; VLOOKUP(O845,Code2Loc,2,FALSE))
&amp; IF( OR( ISNA(P845), LEN(P845)=0), "",  "-" &amp; VLOOKUP(P845,Code2Loc,2,FALSE))
&amp; IF( OR( ISNA(Q845), LEN(Q845)=0), "",  "-" &amp; VLOOKUP(Q845,Code2Loc,2,FALSE))
&amp; IF( OR( ISNA(R845), LEN(R845)=0), "",  "-" &amp; VLOOKUP(R845,Code2Loc,2,FALSE))
&amp; IF( OR( ISNA(S845), LEN(S845)=0), "",  "-" &amp; VLOOKUP(S845,Code2Loc,2,FALSE)),"")</f>
        <v/>
      </c>
      <c r="U845" s="56">
        <v>0.77083333333333337</v>
      </c>
      <c r="V845" s="57"/>
      <c r="W845" s="57"/>
      <c r="X845" s="57"/>
      <c r="Y845" s="57"/>
      <c r="Z845" s="58" t="str">
        <f>IF(ISBLANK($U845), "", _xlfn.IFNA($U845 + _xlfn.IFNA( VLOOKUP($N845 &amp; IF(ISBLANK($O845),"", "-" &amp; $O845) &amp; IF(ISBLANK($P845),"", "-" &amp; $P845) &amp; IF(ISBLANK($Q845),"", "-" &amp; $Q845) &amp; IF(ISBLANK($R845),"", "-" &amp; $R845) &amp; IF(ISBLANK($S845),"", "-" &amp; $S845),TravelTime,8,FALSE), VLOOKUP($S845 &amp; IF(ISBLANK($R845),"", "-" &amp; $R845) &amp; IF(ISBLANK($Q845),"", "-" &amp; $Q845) &amp; IF(ISBLANK($P845),"", "-" &amp; $P845) &amp; IF(ISBLANK($O845),"", "-" &amp; $O845) &amp; IF(ISBLANK($N845),"", "-" &amp; $N845),TravelTime,8,FALSE)) / 1440, ""))</f>
        <v/>
      </c>
      <c r="AA845" s="59"/>
      <c r="AB845" s="52"/>
      <c r="AC845" s="59"/>
      <c r="AD845" s="196"/>
      <c r="AE845" s="59"/>
      <c r="AF845" s="59"/>
      <c r="AG845" s="59"/>
      <c r="AH845" s="59"/>
      <c r="AI845" s="59"/>
      <c r="AJ845" s="59"/>
    </row>
    <row r="846" spans="1:36" ht="14.25" customHeight="1">
      <c r="A846" s="51"/>
      <c r="B846" s="51"/>
      <c r="C846" s="219"/>
      <c r="D846" s="53"/>
      <c r="E846" s="228"/>
      <c r="F846" s="228"/>
      <c r="G846" s="52"/>
      <c r="H846" s="52"/>
      <c r="I846" s="52"/>
      <c r="J846" s="52"/>
      <c r="K846" s="52"/>
      <c r="L846" s="60"/>
      <c r="M846" s="60"/>
      <c r="N846" s="55"/>
      <c r="O846" s="55"/>
      <c r="P846" s="55"/>
      <c r="Q846" s="55"/>
      <c r="R846" s="55"/>
      <c r="S846" s="55"/>
      <c r="T846" s="193" t="str">
        <f>_xlfn.IFNA(VLOOKUP(N846,Code2Loc,2,FALSE)
&amp; IF( OR( ISNA(O846), LEN(O846)=0), "",  "-" &amp; VLOOKUP(O846,Code2Loc,2,FALSE))
&amp; IF( OR( ISNA(P846), LEN(P846)=0), "",  "-" &amp; VLOOKUP(P846,Code2Loc,2,FALSE))
&amp; IF( OR( ISNA(Q846), LEN(Q846)=0), "",  "-" &amp; VLOOKUP(Q846,Code2Loc,2,FALSE))
&amp; IF( OR( ISNA(R846), LEN(R846)=0), "",  "-" &amp; VLOOKUP(R846,Code2Loc,2,FALSE))
&amp; IF( OR( ISNA(S846), LEN(S846)=0), "",  "-" &amp; VLOOKUP(S846,Code2Loc,2,FALSE)),"")</f>
        <v/>
      </c>
      <c r="U846" s="56"/>
      <c r="V846" s="57"/>
      <c r="W846" s="57"/>
      <c r="X846" s="57"/>
      <c r="Y846" s="57"/>
      <c r="Z846" s="58" t="str">
        <f>IF(ISBLANK($U846), "", _xlfn.IFNA($U846 + _xlfn.IFNA( VLOOKUP($N846 &amp; IF(ISBLANK($O846),"", "-" &amp; $O846) &amp; IF(ISBLANK($P846),"", "-" &amp; $P846) &amp; IF(ISBLANK($Q846),"", "-" &amp; $Q846) &amp; IF(ISBLANK($R846),"", "-" &amp; $R846) &amp; IF(ISBLANK($S846),"", "-" &amp; $S846),TravelTime,8,FALSE), VLOOKUP($S846 &amp; IF(ISBLANK($R846),"", "-" &amp; $R846) &amp; IF(ISBLANK($Q846),"", "-" &amp; $Q846) &amp; IF(ISBLANK($P846),"", "-" &amp; $P846) &amp; IF(ISBLANK($O846),"", "-" &amp; $O846) &amp; IF(ISBLANK($N846),"", "-" &amp; $N846),TravelTime,8,FALSE)) / 1440, ""))</f>
        <v/>
      </c>
      <c r="AA846" s="59"/>
      <c r="AB846" s="52"/>
      <c r="AC846" s="59"/>
      <c r="AD846" s="196"/>
      <c r="AE846" s="59"/>
      <c r="AF846" s="59"/>
      <c r="AG846" s="59"/>
      <c r="AH846" s="59"/>
      <c r="AI846" s="59"/>
      <c r="AJ846" s="59"/>
    </row>
    <row r="847" spans="1:36" ht="14.25" customHeight="1">
      <c r="A847" s="51"/>
      <c r="B847" s="51"/>
      <c r="C847" s="219"/>
      <c r="D847" s="53"/>
      <c r="E847" s="228"/>
      <c r="F847" s="228"/>
      <c r="G847" s="52"/>
      <c r="H847" s="52"/>
      <c r="I847" s="52"/>
      <c r="J847" s="52"/>
      <c r="K847" s="52"/>
      <c r="L847" s="60"/>
      <c r="M847" s="60"/>
      <c r="N847" s="55"/>
      <c r="O847" s="55"/>
      <c r="P847" s="55"/>
      <c r="Q847" s="55"/>
      <c r="R847" s="55"/>
      <c r="S847" s="55"/>
      <c r="T847" s="193" t="str">
        <f>_xlfn.IFNA(VLOOKUP(N847,Code2Loc,2,FALSE)
&amp; IF( OR( ISNA(O847), LEN(O847)=0), "",  "-" &amp; VLOOKUP(O847,Code2Loc,2,FALSE))
&amp; IF( OR( ISNA(P847), LEN(P847)=0), "",  "-" &amp; VLOOKUP(P847,Code2Loc,2,FALSE))
&amp; IF( OR( ISNA(Q847), LEN(Q847)=0), "",  "-" &amp; VLOOKUP(Q847,Code2Loc,2,FALSE))
&amp; IF( OR( ISNA(R847), LEN(R847)=0), "",  "-" &amp; VLOOKUP(R847,Code2Loc,2,FALSE))
&amp; IF( OR( ISNA(S847), LEN(S847)=0), "",  "-" &amp; VLOOKUP(S847,Code2Loc,2,FALSE)),"")</f>
        <v/>
      </c>
      <c r="U847" s="56"/>
      <c r="V847" s="57"/>
      <c r="W847" s="57"/>
      <c r="X847" s="57"/>
      <c r="Y847" s="57"/>
      <c r="Z847" s="58" t="str">
        <f>IF(ISBLANK($U847), "", _xlfn.IFNA($U847 + _xlfn.IFNA( VLOOKUP($N847 &amp; IF(ISBLANK($O847),"", "-" &amp; $O847) &amp; IF(ISBLANK($P847),"", "-" &amp; $P847) &amp; IF(ISBLANK($Q847),"", "-" &amp; $Q847) &amp; IF(ISBLANK($R847),"", "-" &amp; $R847) &amp; IF(ISBLANK($S847),"", "-" &amp; $S847),TravelTime,8,FALSE), VLOOKUP($S847 &amp; IF(ISBLANK($R847),"", "-" &amp; $R847) &amp; IF(ISBLANK($Q847),"", "-" &amp; $Q847) &amp; IF(ISBLANK($P847),"", "-" &amp; $P847) &amp; IF(ISBLANK($O847),"", "-" &amp; $O847) &amp; IF(ISBLANK($N847),"", "-" &amp; $N847),TravelTime,8,FALSE)) / 1440, ""))</f>
        <v/>
      </c>
      <c r="AA847" s="59"/>
      <c r="AB847" s="52"/>
      <c r="AC847" s="59"/>
      <c r="AD847" s="196"/>
      <c r="AE847" s="59"/>
      <c r="AF847" s="59"/>
      <c r="AG847" s="59"/>
      <c r="AH847" s="59"/>
      <c r="AI847" s="59"/>
      <c r="AJ847" s="59"/>
    </row>
    <row r="848" spans="1:36" ht="14.25" customHeight="1">
      <c r="A848" s="51"/>
      <c r="B848" s="51"/>
      <c r="C848" s="219"/>
      <c r="D848" s="53"/>
      <c r="E848" s="228"/>
      <c r="F848" s="228"/>
      <c r="G848" s="52"/>
      <c r="H848" s="52"/>
      <c r="I848" s="52"/>
      <c r="J848" s="52"/>
      <c r="K848" s="52"/>
      <c r="L848" s="60"/>
      <c r="M848" s="60"/>
      <c r="N848" s="55"/>
      <c r="O848" s="55"/>
      <c r="P848" s="55"/>
      <c r="Q848" s="55"/>
      <c r="R848" s="55"/>
      <c r="S848" s="55"/>
      <c r="T848" s="193" t="str">
        <f>_xlfn.IFNA(VLOOKUP(N848,Code2Loc,2,FALSE)
&amp; IF( OR( ISNA(O848), LEN(O848)=0), "",  "-" &amp; VLOOKUP(O848,Code2Loc,2,FALSE))
&amp; IF( OR( ISNA(P848), LEN(P848)=0), "",  "-" &amp; VLOOKUP(P848,Code2Loc,2,FALSE))
&amp; IF( OR( ISNA(Q848), LEN(Q848)=0), "",  "-" &amp; VLOOKUP(Q848,Code2Loc,2,FALSE))
&amp; IF( OR( ISNA(R848), LEN(R848)=0), "",  "-" &amp; VLOOKUP(R848,Code2Loc,2,FALSE))
&amp; IF( OR( ISNA(S848), LEN(S848)=0), "",  "-" &amp; VLOOKUP(S848,Code2Loc,2,FALSE)),"")</f>
        <v/>
      </c>
      <c r="U848" s="56"/>
      <c r="V848" s="57"/>
      <c r="W848" s="57"/>
      <c r="X848" s="57"/>
      <c r="Y848" s="57"/>
      <c r="Z848" s="58" t="str">
        <f>IF(ISBLANK($U848), "", _xlfn.IFNA($U848 + _xlfn.IFNA( VLOOKUP($N848 &amp; IF(ISBLANK($O848),"", "-" &amp; $O848) &amp; IF(ISBLANK($P848),"", "-" &amp; $P848) &amp; IF(ISBLANK($Q848),"", "-" &amp; $Q848) &amp; IF(ISBLANK($R848),"", "-" &amp; $R848) &amp; IF(ISBLANK($S848),"", "-" &amp; $S848),TravelTime,8,FALSE), VLOOKUP($S848 &amp; IF(ISBLANK($R848),"", "-" &amp; $R848) &amp; IF(ISBLANK($Q848),"", "-" &amp; $Q848) &amp; IF(ISBLANK($P848),"", "-" &amp; $P848) &amp; IF(ISBLANK($O848),"", "-" &amp; $O848) &amp; IF(ISBLANK($N848),"", "-" &amp; $N848),TravelTime,8,FALSE)) / 1440, ""))</f>
        <v/>
      </c>
      <c r="AA848" s="59"/>
      <c r="AB848" s="52"/>
      <c r="AC848" s="59"/>
      <c r="AD848" s="196"/>
      <c r="AE848" s="59"/>
      <c r="AF848" s="59"/>
      <c r="AG848" s="59"/>
      <c r="AH848" s="59"/>
      <c r="AI848" s="59"/>
      <c r="AJ848" s="59"/>
    </row>
    <row r="849" spans="1:36" ht="14.25" customHeight="1">
      <c r="A849" s="51"/>
      <c r="B849" s="51"/>
      <c r="C849" s="219"/>
      <c r="D849" s="53"/>
      <c r="E849" s="228"/>
      <c r="F849" s="228"/>
      <c r="G849" s="52"/>
      <c r="H849" s="52"/>
      <c r="I849" s="52"/>
      <c r="J849" s="52"/>
      <c r="K849" s="52"/>
      <c r="L849" s="60"/>
      <c r="M849" s="60"/>
      <c r="N849" s="55"/>
      <c r="O849" s="55"/>
      <c r="P849" s="55"/>
      <c r="Q849" s="55"/>
      <c r="R849" s="55"/>
      <c r="S849" s="55"/>
      <c r="T849" s="193" t="str">
        <f>_xlfn.IFNA(VLOOKUP(N849,Code2Loc,2,FALSE)
&amp; IF( OR( ISNA(O849), LEN(O849)=0), "",  "-" &amp; VLOOKUP(O849,Code2Loc,2,FALSE))
&amp; IF( OR( ISNA(P849), LEN(P849)=0), "",  "-" &amp; VLOOKUP(P849,Code2Loc,2,FALSE))
&amp; IF( OR( ISNA(Q849), LEN(Q849)=0), "",  "-" &amp; VLOOKUP(Q849,Code2Loc,2,FALSE))
&amp; IF( OR( ISNA(R849), LEN(R849)=0), "",  "-" &amp; VLOOKUP(R849,Code2Loc,2,FALSE))
&amp; IF( OR( ISNA(S849), LEN(S849)=0), "",  "-" &amp; VLOOKUP(S849,Code2Loc,2,FALSE)),"")</f>
        <v/>
      </c>
      <c r="U849" s="56"/>
      <c r="V849" s="57"/>
      <c r="W849" s="57"/>
      <c r="X849" s="57"/>
      <c r="Y849" s="57"/>
      <c r="Z849" s="58" t="str">
        <f>IF(ISBLANK($U849), "", _xlfn.IFNA($U849 + _xlfn.IFNA( VLOOKUP($N849 &amp; IF(ISBLANK($O849),"", "-" &amp; $O849) &amp; IF(ISBLANK($P849),"", "-" &amp; $P849) &amp; IF(ISBLANK($Q849),"", "-" &amp; $Q849) &amp; IF(ISBLANK($R849),"", "-" &amp; $R849) &amp; IF(ISBLANK($S849),"", "-" &amp; $S849),TravelTime,8,FALSE), VLOOKUP($S849 &amp; IF(ISBLANK($R849),"", "-" &amp; $R849) &amp; IF(ISBLANK($Q849),"", "-" &amp; $Q849) &amp; IF(ISBLANK($P849),"", "-" &amp; $P849) &amp; IF(ISBLANK($O849),"", "-" &amp; $O849) &amp; IF(ISBLANK($N849),"", "-" &amp; $N849),TravelTime,8,FALSE)) / 1440, ""))</f>
        <v/>
      </c>
      <c r="AA849" s="59"/>
      <c r="AB849" s="52"/>
      <c r="AC849" s="59"/>
      <c r="AD849" s="196"/>
      <c r="AE849" s="59"/>
      <c r="AF849" s="59"/>
      <c r="AG849" s="59"/>
      <c r="AH849" s="59"/>
      <c r="AI849" s="59"/>
      <c r="AJ849" s="59"/>
    </row>
    <row r="850" spans="1:36" ht="14.25" customHeight="1">
      <c r="A850" s="51"/>
      <c r="B850" s="51"/>
      <c r="C850" s="219"/>
      <c r="D850" s="53"/>
      <c r="E850" s="228"/>
      <c r="F850" s="228"/>
      <c r="G850" s="52"/>
      <c r="H850" s="52"/>
      <c r="I850" s="52"/>
      <c r="J850" s="52"/>
      <c r="K850" s="52"/>
      <c r="L850" s="60"/>
      <c r="M850" s="60"/>
      <c r="N850" s="55"/>
      <c r="O850" s="55"/>
      <c r="P850" s="55"/>
      <c r="Q850" s="55"/>
      <c r="R850" s="55"/>
      <c r="S850" s="55"/>
      <c r="T850" s="193" t="str">
        <f>_xlfn.IFNA(VLOOKUP(N850,Code2Loc,2,FALSE)
&amp; IF( OR( ISNA(O850), LEN(O850)=0), "",  "-" &amp; VLOOKUP(O850,Code2Loc,2,FALSE))
&amp; IF( OR( ISNA(P850), LEN(P850)=0), "",  "-" &amp; VLOOKUP(P850,Code2Loc,2,FALSE))
&amp; IF( OR( ISNA(Q850), LEN(Q850)=0), "",  "-" &amp; VLOOKUP(Q850,Code2Loc,2,FALSE))
&amp; IF( OR( ISNA(R850), LEN(R850)=0), "",  "-" &amp; VLOOKUP(R850,Code2Loc,2,FALSE))
&amp; IF( OR( ISNA(S850), LEN(S850)=0), "",  "-" &amp; VLOOKUP(S850,Code2Loc,2,FALSE)),"")</f>
        <v/>
      </c>
      <c r="U850" s="56"/>
      <c r="V850" s="57"/>
      <c r="W850" s="57"/>
      <c r="X850" s="57"/>
      <c r="Y850" s="57"/>
      <c r="Z850" s="58" t="str">
        <f>IF(ISBLANK($U850), "", _xlfn.IFNA($U850 + _xlfn.IFNA( VLOOKUP($N850 &amp; IF(ISBLANK($O850),"", "-" &amp; $O850) &amp; IF(ISBLANK($P850),"", "-" &amp; $P850) &amp; IF(ISBLANK($Q850),"", "-" &amp; $Q850) &amp; IF(ISBLANK($R850),"", "-" &amp; $R850) &amp; IF(ISBLANK($S850),"", "-" &amp; $S850),TravelTime,8,FALSE), VLOOKUP($S850 &amp; IF(ISBLANK($R850),"", "-" &amp; $R850) &amp; IF(ISBLANK($Q850),"", "-" &amp; $Q850) &amp; IF(ISBLANK($P850),"", "-" &amp; $P850) &amp; IF(ISBLANK($O850),"", "-" &amp; $O850) &amp; IF(ISBLANK($N850),"", "-" &amp; $N850),TravelTime,8,FALSE)) / 1440, ""))</f>
        <v/>
      </c>
      <c r="AA850" s="59"/>
      <c r="AB850" s="52"/>
      <c r="AC850" s="59"/>
      <c r="AD850" s="196"/>
      <c r="AE850" s="59"/>
      <c r="AF850" s="59"/>
      <c r="AG850" s="59"/>
      <c r="AH850" s="59"/>
      <c r="AI850" s="59"/>
      <c r="AJ850" s="59"/>
    </row>
    <row r="851" spans="1:36" ht="14.25" customHeight="1">
      <c r="A851" s="51"/>
      <c r="B851" s="51"/>
      <c r="C851" s="219"/>
      <c r="D851" s="53"/>
      <c r="E851" s="228"/>
      <c r="F851" s="228"/>
      <c r="G851" s="52"/>
      <c r="H851" s="52"/>
      <c r="I851" s="52"/>
      <c r="J851" s="52"/>
      <c r="K851" s="52"/>
      <c r="L851" s="60"/>
      <c r="M851" s="60"/>
      <c r="N851" s="55"/>
      <c r="O851" s="55"/>
      <c r="P851" s="55"/>
      <c r="Q851" s="55"/>
      <c r="R851" s="55"/>
      <c r="S851" s="55"/>
      <c r="T851" s="193" t="str">
        <f>_xlfn.IFNA(VLOOKUP(N851,Code2Loc,2,FALSE)
&amp; IF( OR( ISNA(O851), LEN(O851)=0), "",  "-" &amp; VLOOKUP(O851,Code2Loc,2,FALSE))
&amp; IF( OR( ISNA(P851), LEN(P851)=0), "",  "-" &amp; VLOOKUP(P851,Code2Loc,2,FALSE))
&amp; IF( OR( ISNA(Q851), LEN(Q851)=0), "",  "-" &amp; VLOOKUP(Q851,Code2Loc,2,FALSE))
&amp; IF( OR( ISNA(R851), LEN(R851)=0), "",  "-" &amp; VLOOKUP(R851,Code2Loc,2,FALSE))
&amp; IF( OR( ISNA(S851), LEN(S851)=0), "",  "-" &amp; VLOOKUP(S851,Code2Loc,2,FALSE)),"")</f>
        <v/>
      </c>
      <c r="U851" s="56"/>
      <c r="V851" s="57"/>
      <c r="W851" s="57"/>
      <c r="X851" s="57"/>
      <c r="Y851" s="57"/>
      <c r="Z851" s="58" t="str">
        <f>IF(ISBLANK($U851), "", _xlfn.IFNA($U851 + _xlfn.IFNA( VLOOKUP($N851 &amp; IF(ISBLANK($O851),"", "-" &amp; $O851) &amp; IF(ISBLANK($P851),"", "-" &amp; $P851) &amp; IF(ISBLANK($Q851),"", "-" &amp; $Q851) &amp; IF(ISBLANK($R851),"", "-" &amp; $R851) &amp; IF(ISBLANK($S851),"", "-" &amp; $S851),TravelTime,8,FALSE), VLOOKUP($S851 &amp; IF(ISBLANK($R851),"", "-" &amp; $R851) &amp; IF(ISBLANK($Q851),"", "-" &amp; $Q851) &amp; IF(ISBLANK($P851),"", "-" &amp; $P851) &amp; IF(ISBLANK($O851),"", "-" &amp; $O851) &amp; IF(ISBLANK($N851),"", "-" &amp; $N851),TravelTime,8,FALSE)) / 1440, ""))</f>
        <v/>
      </c>
      <c r="AA851" s="59"/>
      <c r="AB851" s="52"/>
      <c r="AC851" s="59"/>
      <c r="AD851" s="196"/>
      <c r="AE851" s="59"/>
      <c r="AF851" s="59"/>
      <c r="AG851" s="59"/>
      <c r="AH851" s="59"/>
      <c r="AI851" s="59"/>
      <c r="AJ851" s="59"/>
    </row>
    <row r="852" spans="1:36" ht="14.25" customHeight="1">
      <c r="A852" s="51"/>
      <c r="B852" s="51"/>
      <c r="C852" s="219"/>
      <c r="D852" s="53"/>
      <c r="E852" s="228"/>
      <c r="F852" s="228"/>
      <c r="G852" s="52"/>
      <c r="H852" s="52"/>
      <c r="I852" s="52"/>
      <c r="J852" s="52"/>
      <c r="K852" s="52"/>
      <c r="L852" s="60"/>
      <c r="M852" s="60"/>
      <c r="N852" s="55"/>
      <c r="O852" s="55"/>
      <c r="P852" s="55"/>
      <c r="Q852" s="55"/>
      <c r="R852" s="55"/>
      <c r="S852" s="55"/>
      <c r="T852" s="193" t="str">
        <f>_xlfn.IFNA(VLOOKUP(N852,Code2Loc,2,FALSE)
&amp; IF( OR( ISNA(O852), LEN(O852)=0), "",  "-" &amp; VLOOKUP(O852,Code2Loc,2,FALSE))
&amp; IF( OR( ISNA(P852), LEN(P852)=0), "",  "-" &amp; VLOOKUP(P852,Code2Loc,2,FALSE))
&amp; IF( OR( ISNA(Q852), LEN(Q852)=0), "",  "-" &amp; VLOOKUP(Q852,Code2Loc,2,FALSE))
&amp; IF( OR( ISNA(R852), LEN(R852)=0), "",  "-" &amp; VLOOKUP(R852,Code2Loc,2,FALSE))
&amp; IF( OR( ISNA(S852), LEN(S852)=0), "",  "-" &amp; VLOOKUP(S852,Code2Loc,2,FALSE)),"")</f>
        <v/>
      </c>
      <c r="U852" s="56"/>
      <c r="V852" s="57"/>
      <c r="W852" s="57"/>
      <c r="X852" s="57"/>
      <c r="Y852" s="57"/>
      <c r="Z852" s="58" t="str">
        <f>IF(ISBLANK($U852), "", _xlfn.IFNA($U852 + _xlfn.IFNA( VLOOKUP($N852 &amp; IF(ISBLANK($O852),"", "-" &amp; $O852) &amp; IF(ISBLANK($P852),"", "-" &amp; $P852) &amp; IF(ISBLANK($Q852),"", "-" &amp; $Q852) &amp; IF(ISBLANK($R852),"", "-" &amp; $R852) &amp; IF(ISBLANK($S852),"", "-" &amp; $S852),TravelTime,8,FALSE), VLOOKUP($S852 &amp; IF(ISBLANK($R852),"", "-" &amp; $R852) &amp; IF(ISBLANK($Q852),"", "-" &amp; $Q852) &amp; IF(ISBLANK($P852),"", "-" &amp; $P852) &amp; IF(ISBLANK($O852),"", "-" &amp; $O852) &amp; IF(ISBLANK($N852),"", "-" &amp; $N852),TravelTime,8,FALSE)) / 1440, ""))</f>
        <v/>
      </c>
      <c r="AA852" s="59"/>
      <c r="AB852" s="52"/>
      <c r="AC852" s="59"/>
      <c r="AD852" s="196"/>
      <c r="AE852" s="59"/>
      <c r="AF852" s="59"/>
      <c r="AG852" s="59"/>
      <c r="AH852" s="59"/>
      <c r="AI852" s="59"/>
      <c r="AJ852" s="59"/>
    </row>
    <row r="853" spans="1:36" ht="14.25" customHeight="1">
      <c r="A853" s="51"/>
      <c r="B853" s="51"/>
      <c r="C853" s="219"/>
      <c r="D853" s="53"/>
      <c r="E853" s="228"/>
      <c r="F853" s="228"/>
      <c r="G853" s="52"/>
      <c r="H853" s="52"/>
      <c r="I853" s="52"/>
      <c r="J853" s="52"/>
      <c r="K853" s="52"/>
      <c r="L853" s="60"/>
      <c r="M853" s="60"/>
      <c r="N853" s="55"/>
      <c r="O853" s="55"/>
      <c r="P853" s="55"/>
      <c r="Q853" s="55"/>
      <c r="R853" s="55"/>
      <c r="S853" s="55"/>
      <c r="T853" s="193" t="str">
        <f>_xlfn.IFNA(VLOOKUP(N853,Code2Loc,2,FALSE)
&amp; IF( OR( ISNA(O853), LEN(O853)=0), "",  "-" &amp; VLOOKUP(O853,Code2Loc,2,FALSE))
&amp; IF( OR( ISNA(P853), LEN(P853)=0), "",  "-" &amp; VLOOKUP(P853,Code2Loc,2,FALSE))
&amp; IF( OR( ISNA(Q853), LEN(Q853)=0), "",  "-" &amp; VLOOKUP(Q853,Code2Loc,2,FALSE))
&amp; IF( OR( ISNA(R853), LEN(R853)=0), "",  "-" &amp; VLOOKUP(R853,Code2Loc,2,FALSE))
&amp; IF( OR( ISNA(S853), LEN(S853)=0), "",  "-" &amp; VLOOKUP(S853,Code2Loc,2,FALSE)),"")</f>
        <v/>
      </c>
      <c r="U853" s="56"/>
      <c r="V853" s="57"/>
      <c r="W853" s="57"/>
      <c r="X853" s="57"/>
      <c r="Y853" s="57"/>
      <c r="Z853" s="58" t="str">
        <f>IF(ISBLANK($U853), "", _xlfn.IFNA($U853 + _xlfn.IFNA( VLOOKUP($N853 &amp; IF(ISBLANK($O853),"", "-" &amp; $O853) &amp; IF(ISBLANK($P853),"", "-" &amp; $P853) &amp; IF(ISBLANK($Q853),"", "-" &amp; $Q853) &amp; IF(ISBLANK($R853),"", "-" &amp; $R853) &amp; IF(ISBLANK($S853),"", "-" &amp; $S853),TravelTime,8,FALSE), VLOOKUP($S853 &amp; IF(ISBLANK($R853),"", "-" &amp; $R853) &amp; IF(ISBLANK($Q853),"", "-" &amp; $Q853) &amp; IF(ISBLANK($P853),"", "-" &amp; $P853) &amp; IF(ISBLANK($O853),"", "-" &amp; $O853) &amp; IF(ISBLANK($N853),"", "-" &amp; $N853),TravelTime,8,FALSE)) / 1440, ""))</f>
        <v/>
      </c>
      <c r="AA853" s="59"/>
      <c r="AB853" s="52"/>
      <c r="AC853" s="59"/>
      <c r="AD853" s="196"/>
      <c r="AE853" s="59"/>
      <c r="AF853" s="59"/>
      <c r="AG853" s="59"/>
      <c r="AH853" s="59"/>
      <c r="AI853" s="59"/>
      <c r="AJ853" s="59"/>
    </row>
    <row r="854" spans="1:36" ht="14.25" customHeight="1">
      <c r="A854" s="51"/>
      <c r="B854" s="51"/>
      <c r="C854" s="219"/>
      <c r="D854" s="53"/>
      <c r="E854" s="228"/>
      <c r="F854" s="228"/>
      <c r="G854" s="52"/>
      <c r="H854" s="52"/>
      <c r="I854" s="52"/>
      <c r="J854" s="52"/>
      <c r="K854" s="52"/>
      <c r="L854" s="60"/>
      <c r="M854" s="60"/>
      <c r="N854" s="55"/>
      <c r="O854" s="55"/>
      <c r="P854" s="55"/>
      <c r="Q854" s="55"/>
      <c r="R854" s="55"/>
      <c r="S854" s="55"/>
      <c r="T854" s="193" t="str">
        <f>_xlfn.IFNA(VLOOKUP(N854,Code2Loc,2,FALSE)
&amp; IF( OR( ISNA(O854), LEN(O854)=0), "",  "-" &amp; VLOOKUP(O854,Code2Loc,2,FALSE))
&amp; IF( OR( ISNA(P854), LEN(P854)=0), "",  "-" &amp; VLOOKUP(P854,Code2Loc,2,FALSE))
&amp; IF( OR( ISNA(Q854), LEN(Q854)=0), "",  "-" &amp; VLOOKUP(Q854,Code2Loc,2,FALSE))
&amp; IF( OR( ISNA(R854), LEN(R854)=0), "",  "-" &amp; VLOOKUP(R854,Code2Loc,2,FALSE))
&amp; IF( OR( ISNA(S854), LEN(S854)=0), "",  "-" &amp; VLOOKUP(S854,Code2Loc,2,FALSE)),"")</f>
        <v/>
      </c>
      <c r="U854" s="56"/>
      <c r="V854" s="57"/>
      <c r="W854" s="57"/>
      <c r="X854" s="57"/>
      <c r="Y854" s="57"/>
      <c r="Z854" s="58" t="str">
        <f>IF(ISBLANK($U854), "", _xlfn.IFNA($U854 + _xlfn.IFNA( VLOOKUP($N854 &amp; IF(ISBLANK($O854),"", "-" &amp; $O854) &amp; IF(ISBLANK($P854),"", "-" &amp; $P854) &amp; IF(ISBLANK($Q854),"", "-" &amp; $Q854) &amp; IF(ISBLANK($R854),"", "-" &amp; $R854) &amp; IF(ISBLANK($S854),"", "-" &amp; $S854),TravelTime,8,FALSE), VLOOKUP($S854 &amp; IF(ISBLANK($R854),"", "-" &amp; $R854) &amp; IF(ISBLANK($Q854),"", "-" &amp; $Q854) &amp; IF(ISBLANK($P854),"", "-" &amp; $P854) &amp; IF(ISBLANK($O854),"", "-" &amp; $O854) &amp; IF(ISBLANK($N854),"", "-" &amp; $N854),TravelTime,8,FALSE)) / 1440, ""))</f>
        <v/>
      </c>
      <c r="AA854" s="59"/>
      <c r="AB854" s="52"/>
      <c r="AC854" s="59"/>
      <c r="AD854" s="196"/>
      <c r="AE854" s="59"/>
      <c r="AF854" s="59"/>
      <c r="AG854" s="59"/>
      <c r="AH854" s="59"/>
      <c r="AI854" s="59"/>
      <c r="AJ854" s="59"/>
    </row>
    <row r="855" spans="1:36" ht="14.25" customHeight="1">
      <c r="A855" s="51"/>
      <c r="B855" s="51"/>
      <c r="C855" s="219"/>
      <c r="D855" s="53"/>
      <c r="E855" s="228"/>
      <c r="F855" s="228"/>
      <c r="G855" s="52"/>
      <c r="H855" s="52"/>
      <c r="I855" s="52"/>
      <c r="J855" s="52"/>
      <c r="K855" s="52"/>
      <c r="L855" s="60"/>
      <c r="M855" s="60"/>
      <c r="N855" s="55"/>
      <c r="O855" s="55"/>
      <c r="P855" s="55"/>
      <c r="Q855" s="55"/>
      <c r="R855" s="55"/>
      <c r="S855" s="55"/>
      <c r="T855" s="193" t="str">
        <f>_xlfn.IFNA(VLOOKUP(N855,Code2Loc,2,FALSE)
&amp; IF( OR( ISNA(O855), LEN(O855)=0), "",  "-" &amp; VLOOKUP(O855,Code2Loc,2,FALSE))
&amp; IF( OR( ISNA(P855), LEN(P855)=0), "",  "-" &amp; VLOOKUP(P855,Code2Loc,2,FALSE))
&amp; IF( OR( ISNA(Q855), LEN(Q855)=0), "",  "-" &amp; VLOOKUP(Q855,Code2Loc,2,FALSE))
&amp; IF( OR( ISNA(R855), LEN(R855)=0), "",  "-" &amp; VLOOKUP(R855,Code2Loc,2,FALSE))
&amp; IF( OR( ISNA(S855), LEN(S855)=0), "",  "-" &amp; VLOOKUP(S855,Code2Loc,2,FALSE)),"")</f>
        <v/>
      </c>
      <c r="U855" s="56"/>
      <c r="V855" s="57"/>
      <c r="W855" s="57"/>
      <c r="X855" s="57"/>
      <c r="Y855" s="57"/>
      <c r="Z855" s="58" t="str">
        <f>IF(ISBLANK($U855), "", _xlfn.IFNA($U855 + _xlfn.IFNA( VLOOKUP($N855 &amp; IF(ISBLANK($O855),"", "-" &amp; $O855) &amp; IF(ISBLANK($P855),"", "-" &amp; $P855) &amp; IF(ISBLANK($Q855),"", "-" &amp; $Q855) &amp; IF(ISBLANK($R855),"", "-" &amp; $R855) &amp; IF(ISBLANK($S855),"", "-" &amp; $S855),TravelTime,8,FALSE), VLOOKUP($S855 &amp; IF(ISBLANK($R855),"", "-" &amp; $R855) &amp; IF(ISBLANK($Q855),"", "-" &amp; $Q855) &amp; IF(ISBLANK($P855),"", "-" &amp; $P855) &amp; IF(ISBLANK($O855),"", "-" &amp; $O855) &amp; IF(ISBLANK($N855),"", "-" &amp; $N855),TravelTime,8,FALSE)) / 1440, ""))</f>
        <v/>
      </c>
      <c r="AA855" s="59"/>
      <c r="AB855" s="52"/>
      <c r="AC855" s="59"/>
      <c r="AD855" s="196"/>
      <c r="AE855" s="59"/>
      <c r="AF855" s="59"/>
      <c r="AG855" s="59"/>
      <c r="AH855" s="59"/>
      <c r="AI855" s="59"/>
      <c r="AJ855" s="59"/>
    </row>
    <row r="856" spans="1:36" ht="14.25" customHeight="1">
      <c r="A856" s="51"/>
      <c r="B856" s="51"/>
      <c r="C856" s="219"/>
      <c r="D856" s="53"/>
      <c r="E856" s="228"/>
      <c r="F856" s="228"/>
      <c r="G856" s="52"/>
      <c r="H856" s="52"/>
      <c r="I856" s="52"/>
      <c r="J856" s="52"/>
      <c r="K856" s="52"/>
      <c r="L856" s="60"/>
      <c r="M856" s="60"/>
      <c r="N856" s="55"/>
      <c r="O856" s="55"/>
      <c r="P856" s="55"/>
      <c r="Q856" s="55"/>
      <c r="R856" s="55"/>
      <c r="S856" s="55"/>
      <c r="T856" s="193" t="str">
        <f>_xlfn.IFNA(VLOOKUP(N856,Code2Loc,2,FALSE)
&amp; IF( OR( ISNA(O856), LEN(O856)=0), "",  "-" &amp; VLOOKUP(O856,Code2Loc,2,FALSE))
&amp; IF( OR( ISNA(P856), LEN(P856)=0), "",  "-" &amp; VLOOKUP(P856,Code2Loc,2,FALSE))
&amp; IF( OR( ISNA(Q856), LEN(Q856)=0), "",  "-" &amp; VLOOKUP(Q856,Code2Loc,2,FALSE))
&amp; IF( OR( ISNA(R856), LEN(R856)=0), "",  "-" &amp; VLOOKUP(R856,Code2Loc,2,FALSE))
&amp; IF( OR( ISNA(S856), LEN(S856)=0), "",  "-" &amp; VLOOKUP(S856,Code2Loc,2,FALSE)),"")</f>
        <v/>
      </c>
      <c r="U856" s="56"/>
      <c r="V856" s="57"/>
      <c r="W856" s="57"/>
      <c r="X856" s="57"/>
      <c r="Y856" s="57"/>
      <c r="Z856" s="58" t="str">
        <f>IF(ISBLANK($U856), "", _xlfn.IFNA($U856 + _xlfn.IFNA( VLOOKUP($N856 &amp; IF(ISBLANK($O856),"", "-" &amp; $O856) &amp; IF(ISBLANK($P856),"", "-" &amp; $P856) &amp; IF(ISBLANK($Q856),"", "-" &amp; $Q856) &amp; IF(ISBLANK($R856),"", "-" &amp; $R856) &amp; IF(ISBLANK($S856),"", "-" &amp; $S856),TravelTime,8,FALSE), VLOOKUP($S856 &amp; IF(ISBLANK($R856),"", "-" &amp; $R856) &amp; IF(ISBLANK($Q856),"", "-" &amp; $Q856) &amp; IF(ISBLANK($P856),"", "-" &amp; $P856) &amp; IF(ISBLANK($O856),"", "-" &amp; $O856) &amp; IF(ISBLANK($N856),"", "-" &amp; $N856),TravelTime,8,FALSE)) / 1440, ""))</f>
        <v/>
      </c>
      <c r="AA856" s="59"/>
      <c r="AB856" s="52"/>
      <c r="AC856" s="59"/>
      <c r="AD856" s="196"/>
      <c r="AE856" s="59"/>
      <c r="AF856" s="59"/>
      <c r="AG856" s="59"/>
      <c r="AH856" s="59"/>
      <c r="AI856" s="59"/>
      <c r="AJ856" s="59"/>
    </row>
    <row r="857" spans="1:36" ht="14.25" customHeight="1">
      <c r="A857" s="51"/>
      <c r="B857" s="51"/>
      <c r="C857" s="219"/>
      <c r="D857" s="53"/>
      <c r="E857" s="228"/>
      <c r="F857" s="228"/>
      <c r="G857" s="52"/>
      <c r="H857" s="52"/>
      <c r="I857" s="52"/>
      <c r="J857" s="52"/>
      <c r="K857" s="52"/>
      <c r="L857" s="60"/>
      <c r="M857" s="60"/>
      <c r="N857" s="55"/>
      <c r="O857" s="55"/>
      <c r="P857" s="55"/>
      <c r="Q857" s="55"/>
      <c r="R857" s="55"/>
      <c r="S857" s="55"/>
      <c r="T857" s="193" t="str">
        <f>_xlfn.IFNA(VLOOKUP(N857,Code2Loc,2,FALSE)
&amp; IF( OR( ISNA(O857), LEN(O857)=0), "",  "-" &amp; VLOOKUP(O857,Code2Loc,2,FALSE))
&amp; IF( OR( ISNA(P857), LEN(P857)=0), "",  "-" &amp; VLOOKUP(P857,Code2Loc,2,FALSE))
&amp; IF( OR( ISNA(Q857), LEN(Q857)=0), "",  "-" &amp; VLOOKUP(Q857,Code2Loc,2,FALSE))
&amp; IF( OR( ISNA(R857), LEN(R857)=0), "",  "-" &amp; VLOOKUP(R857,Code2Loc,2,FALSE))
&amp; IF( OR( ISNA(S857), LEN(S857)=0), "",  "-" &amp; VLOOKUP(S857,Code2Loc,2,FALSE)),"")</f>
        <v/>
      </c>
      <c r="U857" s="56"/>
      <c r="V857" s="57"/>
      <c r="W857" s="57"/>
      <c r="X857" s="57"/>
      <c r="Y857" s="57"/>
      <c r="Z857" s="58" t="str">
        <f>IF(ISBLANK($U857), "", _xlfn.IFNA($U857 + _xlfn.IFNA( VLOOKUP($N857 &amp; IF(ISBLANK($O857),"", "-" &amp; $O857) &amp; IF(ISBLANK($P857),"", "-" &amp; $P857) &amp; IF(ISBLANK($Q857),"", "-" &amp; $Q857) &amp; IF(ISBLANK($R857),"", "-" &amp; $R857) &amp; IF(ISBLANK($S857),"", "-" &amp; $S857),TravelTime,8,FALSE), VLOOKUP($S857 &amp; IF(ISBLANK($R857),"", "-" &amp; $R857) &amp; IF(ISBLANK($Q857),"", "-" &amp; $Q857) &amp; IF(ISBLANK($P857),"", "-" &amp; $P857) &amp; IF(ISBLANK($O857),"", "-" &amp; $O857) &amp; IF(ISBLANK($N857),"", "-" &amp; $N857),TravelTime,8,FALSE)) / 1440, ""))</f>
        <v/>
      </c>
      <c r="AA857" s="59"/>
      <c r="AB857" s="52"/>
      <c r="AC857" s="59"/>
      <c r="AD857" s="196"/>
      <c r="AE857" s="59"/>
      <c r="AF857" s="59"/>
      <c r="AG857" s="59"/>
      <c r="AH857" s="59"/>
      <c r="AI857" s="59"/>
      <c r="AJ857" s="59"/>
    </row>
    <row r="858" spans="1:36" ht="14.25" customHeight="1">
      <c r="A858" s="51"/>
      <c r="B858" s="51"/>
      <c r="C858" s="219"/>
      <c r="D858" s="53"/>
      <c r="E858" s="228"/>
      <c r="F858" s="228"/>
      <c r="G858" s="52"/>
      <c r="H858" s="52"/>
      <c r="I858" s="52"/>
      <c r="J858" s="52"/>
      <c r="K858" s="52"/>
      <c r="L858" s="60"/>
      <c r="M858" s="60"/>
      <c r="N858" s="55"/>
      <c r="O858" s="55"/>
      <c r="P858" s="55"/>
      <c r="Q858" s="55"/>
      <c r="R858" s="55"/>
      <c r="S858" s="55"/>
      <c r="T858" s="193" t="str">
        <f>_xlfn.IFNA(VLOOKUP(N858,Code2Loc,2,FALSE)
&amp; IF( OR( ISNA(O858), LEN(O858)=0), "",  "-" &amp; VLOOKUP(O858,Code2Loc,2,FALSE))
&amp; IF( OR( ISNA(P858), LEN(P858)=0), "",  "-" &amp; VLOOKUP(P858,Code2Loc,2,FALSE))
&amp; IF( OR( ISNA(Q858), LEN(Q858)=0), "",  "-" &amp; VLOOKUP(Q858,Code2Loc,2,FALSE))
&amp; IF( OR( ISNA(R858), LEN(R858)=0), "",  "-" &amp; VLOOKUP(R858,Code2Loc,2,FALSE))
&amp; IF( OR( ISNA(S858), LEN(S858)=0), "",  "-" &amp; VLOOKUP(S858,Code2Loc,2,FALSE)),"")</f>
        <v/>
      </c>
      <c r="U858" s="56"/>
      <c r="V858" s="57"/>
      <c r="W858" s="57"/>
      <c r="X858" s="57"/>
      <c r="Y858" s="57"/>
      <c r="Z858" s="58" t="str">
        <f>IF(ISBLANK($U858), "", _xlfn.IFNA($U858 + _xlfn.IFNA( VLOOKUP($N858 &amp; IF(ISBLANK($O858),"", "-" &amp; $O858) &amp; IF(ISBLANK($P858),"", "-" &amp; $P858) &amp; IF(ISBLANK($Q858),"", "-" &amp; $Q858) &amp; IF(ISBLANK($R858),"", "-" &amp; $R858) &amp; IF(ISBLANK($S858),"", "-" &amp; $S858),TravelTime,8,FALSE), VLOOKUP($S858 &amp; IF(ISBLANK($R858),"", "-" &amp; $R858) &amp; IF(ISBLANK($Q858),"", "-" &amp; $Q858) &amp; IF(ISBLANK($P858),"", "-" &amp; $P858) &amp; IF(ISBLANK($O858),"", "-" &amp; $O858) &amp; IF(ISBLANK($N858),"", "-" &amp; $N858),TravelTime,8,FALSE)) / 1440, ""))</f>
        <v/>
      </c>
      <c r="AA858" s="59"/>
      <c r="AB858" s="52"/>
      <c r="AC858" s="59"/>
      <c r="AD858" s="196"/>
      <c r="AE858" s="59"/>
      <c r="AF858" s="59"/>
      <c r="AG858" s="59"/>
      <c r="AH858" s="59"/>
      <c r="AI858" s="59"/>
      <c r="AJ858" s="59"/>
    </row>
    <row r="859" spans="1:36" ht="14.25" customHeight="1">
      <c r="A859" s="51"/>
      <c r="B859" s="51"/>
      <c r="C859" s="219"/>
      <c r="D859" s="53"/>
      <c r="E859" s="228"/>
      <c r="F859" s="228"/>
      <c r="G859" s="52"/>
      <c r="H859" s="52"/>
      <c r="I859" s="52"/>
      <c r="J859" s="52"/>
      <c r="K859" s="52"/>
      <c r="L859" s="60"/>
      <c r="M859" s="60"/>
      <c r="N859" s="55"/>
      <c r="O859" s="55"/>
      <c r="P859" s="55"/>
      <c r="Q859" s="55"/>
      <c r="R859" s="55"/>
      <c r="S859" s="55"/>
      <c r="T859" s="193" t="str">
        <f>_xlfn.IFNA(VLOOKUP(N859,Code2Loc,2,FALSE)
&amp; IF( OR( ISNA(O859), LEN(O859)=0), "",  "-" &amp; VLOOKUP(O859,Code2Loc,2,FALSE))
&amp; IF( OR( ISNA(P859), LEN(P859)=0), "",  "-" &amp; VLOOKUP(P859,Code2Loc,2,FALSE))
&amp; IF( OR( ISNA(Q859), LEN(Q859)=0), "",  "-" &amp; VLOOKUP(Q859,Code2Loc,2,FALSE))
&amp; IF( OR( ISNA(R859), LEN(R859)=0), "",  "-" &amp; VLOOKUP(R859,Code2Loc,2,FALSE))
&amp; IF( OR( ISNA(S859), LEN(S859)=0), "",  "-" &amp; VLOOKUP(S859,Code2Loc,2,FALSE)),"")</f>
        <v/>
      </c>
      <c r="U859" s="56"/>
      <c r="V859" s="57"/>
      <c r="W859" s="57"/>
      <c r="X859" s="57"/>
      <c r="Y859" s="57"/>
      <c r="Z859" s="58" t="str">
        <f>IF(ISBLANK($U859), "", _xlfn.IFNA($U859 + _xlfn.IFNA( VLOOKUP($N859 &amp; IF(ISBLANK($O859),"", "-" &amp; $O859) &amp; IF(ISBLANK($P859),"", "-" &amp; $P859) &amp; IF(ISBLANK($Q859),"", "-" &amp; $Q859) &amp; IF(ISBLANK($R859),"", "-" &amp; $R859) &amp; IF(ISBLANK($S859),"", "-" &amp; $S859),TravelTime,8,FALSE), VLOOKUP($S859 &amp; IF(ISBLANK($R859),"", "-" &amp; $R859) &amp; IF(ISBLANK($Q859),"", "-" &amp; $Q859) &amp; IF(ISBLANK($P859),"", "-" &amp; $P859) &amp; IF(ISBLANK($O859),"", "-" &amp; $O859) &amp; IF(ISBLANK($N859),"", "-" &amp; $N859),TravelTime,8,FALSE)) / 1440, ""))</f>
        <v/>
      </c>
      <c r="AA859" s="59"/>
      <c r="AB859" s="52"/>
      <c r="AC859" s="59"/>
      <c r="AD859" s="196"/>
      <c r="AE859" s="59"/>
      <c r="AF859" s="59"/>
      <c r="AG859" s="59"/>
      <c r="AH859" s="59"/>
      <c r="AI859" s="59"/>
      <c r="AJ859" s="59"/>
    </row>
    <row r="860" spans="1:36" ht="14.25" customHeight="1">
      <c r="A860" s="51"/>
      <c r="B860" s="51"/>
      <c r="C860" s="219"/>
      <c r="D860" s="53"/>
      <c r="E860" s="228"/>
      <c r="F860" s="228"/>
      <c r="G860" s="52"/>
      <c r="H860" s="52"/>
      <c r="I860" s="52"/>
      <c r="J860" s="52"/>
      <c r="K860" s="52"/>
      <c r="L860" s="60"/>
      <c r="M860" s="60"/>
      <c r="N860" s="55"/>
      <c r="O860" s="55"/>
      <c r="P860" s="55"/>
      <c r="Q860" s="55"/>
      <c r="R860" s="55"/>
      <c r="S860" s="55"/>
      <c r="T860" s="193" t="str">
        <f>_xlfn.IFNA(VLOOKUP(N860,Code2Loc,2,FALSE)
&amp; IF( OR( ISNA(O860), LEN(O860)=0), "",  "-" &amp; VLOOKUP(O860,Code2Loc,2,FALSE))
&amp; IF( OR( ISNA(P860), LEN(P860)=0), "",  "-" &amp; VLOOKUP(P860,Code2Loc,2,FALSE))
&amp; IF( OR( ISNA(Q860), LEN(Q860)=0), "",  "-" &amp; VLOOKUP(Q860,Code2Loc,2,FALSE))
&amp; IF( OR( ISNA(R860), LEN(R860)=0), "",  "-" &amp; VLOOKUP(R860,Code2Loc,2,FALSE))
&amp; IF( OR( ISNA(S860), LEN(S860)=0), "",  "-" &amp; VLOOKUP(S860,Code2Loc,2,FALSE)),"")</f>
        <v/>
      </c>
      <c r="U860" s="56"/>
      <c r="V860" s="57"/>
      <c r="W860" s="57"/>
      <c r="X860" s="57"/>
      <c r="Y860" s="57"/>
      <c r="Z860" s="58" t="str">
        <f>IF(ISBLANK($U860), "", _xlfn.IFNA($U860 + _xlfn.IFNA( VLOOKUP($N860 &amp; IF(ISBLANK($O860),"", "-" &amp; $O860) &amp; IF(ISBLANK($P860),"", "-" &amp; $P860) &amp; IF(ISBLANK($Q860),"", "-" &amp; $Q860) &amp; IF(ISBLANK($R860),"", "-" &amp; $R860) &amp; IF(ISBLANK($S860),"", "-" &amp; $S860),TravelTime,8,FALSE), VLOOKUP($S860 &amp; IF(ISBLANK($R860),"", "-" &amp; $R860) &amp; IF(ISBLANK($Q860),"", "-" &amp; $Q860) &amp; IF(ISBLANK($P860),"", "-" &amp; $P860) &amp; IF(ISBLANK($O860),"", "-" &amp; $O860) &amp; IF(ISBLANK($N860),"", "-" &amp; $N860),TravelTime,8,FALSE)) / 1440, ""))</f>
        <v/>
      </c>
      <c r="AA860" s="59"/>
      <c r="AB860" s="52"/>
      <c r="AC860" s="59"/>
      <c r="AD860" s="196"/>
      <c r="AE860" s="59"/>
      <c r="AF860" s="59"/>
      <c r="AG860" s="59"/>
      <c r="AH860" s="59"/>
      <c r="AI860" s="59"/>
      <c r="AJ860" s="59"/>
    </row>
    <row r="861" spans="1:36" ht="14.25" customHeight="1">
      <c r="A861" s="59"/>
      <c r="B861" s="59"/>
      <c r="C861" s="219"/>
      <c r="D861" s="53"/>
      <c r="E861" s="228"/>
      <c r="F861" s="228"/>
      <c r="G861" s="52"/>
      <c r="H861" s="52"/>
      <c r="I861" s="52"/>
      <c r="J861" s="52"/>
      <c r="K861" s="52"/>
      <c r="L861" s="60"/>
      <c r="M861" s="60"/>
      <c r="N861" s="55"/>
      <c r="O861" s="55"/>
      <c r="P861" s="55"/>
      <c r="Q861" s="55"/>
      <c r="R861" s="55"/>
      <c r="S861" s="55"/>
      <c r="T861" s="193" t="str">
        <f>_xlfn.IFNA(VLOOKUP(N861,Code2Loc,2,FALSE)
&amp; IF( OR( ISNA(O861), LEN(O861)=0), "",  "-" &amp; VLOOKUP(O861,Code2Loc,2,FALSE))
&amp; IF( OR( ISNA(P861), LEN(P861)=0), "",  "-" &amp; VLOOKUP(P861,Code2Loc,2,FALSE))
&amp; IF( OR( ISNA(Q861), LEN(Q861)=0), "",  "-" &amp; VLOOKUP(Q861,Code2Loc,2,FALSE))
&amp; IF( OR( ISNA(R861), LEN(R861)=0), "",  "-" &amp; VLOOKUP(R861,Code2Loc,2,FALSE))
&amp; IF( OR( ISNA(S861), LEN(S861)=0), "",  "-" &amp; VLOOKUP(S861,Code2Loc,2,FALSE)),"")</f>
        <v/>
      </c>
      <c r="U861" s="56"/>
      <c r="V861" s="57"/>
      <c r="W861" s="57"/>
      <c r="X861" s="57"/>
      <c r="Y861" s="57"/>
      <c r="Z861" s="58" t="str">
        <f>IF(ISBLANK($U861), "", _xlfn.IFNA($U861 + _xlfn.IFNA( VLOOKUP($N861 &amp; IF(ISBLANK($O861),"", "-" &amp; $O861) &amp; IF(ISBLANK($P861),"", "-" &amp; $P861) &amp; IF(ISBLANK($Q861),"", "-" &amp; $Q861) &amp; IF(ISBLANK($R861),"", "-" &amp; $R861) &amp; IF(ISBLANK($S861),"", "-" &amp; $S861),TravelTime,8,FALSE), VLOOKUP($S861 &amp; IF(ISBLANK($R861),"", "-" &amp; $R861) &amp; IF(ISBLANK($Q861),"", "-" &amp; $Q861) &amp; IF(ISBLANK($P861),"", "-" &amp; $P861) &amp; IF(ISBLANK($O861),"", "-" &amp; $O861) &amp; IF(ISBLANK($N861),"", "-" &amp; $N861),TravelTime,8,FALSE)) / 1440, ""))</f>
        <v/>
      </c>
      <c r="AA861" s="59"/>
      <c r="AB861" s="52"/>
      <c r="AC861" s="59"/>
      <c r="AD861" s="196"/>
      <c r="AE861" s="59"/>
      <c r="AF861" s="59"/>
      <c r="AG861" s="59"/>
      <c r="AH861" s="59"/>
      <c r="AI861" s="59"/>
      <c r="AJ861" s="59"/>
    </row>
    <row r="862" spans="1:36" ht="14.25" customHeight="1">
      <c r="A862" s="51"/>
      <c r="B862" s="51"/>
      <c r="C862" s="219"/>
      <c r="D862" s="53"/>
      <c r="E862" s="228"/>
      <c r="F862" s="228"/>
      <c r="G862" s="52"/>
      <c r="H862" s="52"/>
      <c r="I862" s="52"/>
      <c r="J862" s="52"/>
      <c r="K862" s="52"/>
      <c r="L862" s="60"/>
      <c r="M862" s="60"/>
      <c r="N862" s="55"/>
      <c r="O862" s="55"/>
      <c r="P862" s="55"/>
      <c r="Q862" s="55"/>
      <c r="R862" s="55"/>
      <c r="S862" s="55"/>
      <c r="T862" s="193" t="str">
        <f>_xlfn.IFNA(VLOOKUP(N862,Code2Loc,2,FALSE)
&amp; IF( OR( ISNA(O862), LEN(O862)=0), "",  "-" &amp; VLOOKUP(O862,Code2Loc,2,FALSE))
&amp; IF( OR( ISNA(P862), LEN(P862)=0), "",  "-" &amp; VLOOKUP(P862,Code2Loc,2,FALSE))
&amp; IF( OR( ISNA(Q862), LEN(Q862)=0), "",  "-" &amp; VLOOKUP(Q862,Code2Loc,2,FALSE))
&amp; IF( OR( ISNA(R862), LEN(R862)=0), "",  "-" &amp; VLOOKUP(R862,Code2Loc,2,FALSE))
&amp; IF( OR( ISNA(S862), LEN(S862)=0), "",  "-" &amp; VLOOKUP(S862,Code2Loc,2,FALSE)),"")</f>
        <v/>
      </c>
      <c r="U862" s="56"/>
      <c r="V862" s="57"/>
      <c r="W862" s="57"/>
      <c r="X862" s="57"/>
      <c r="Y862" s="57"/>
      <c r="Z862" s="58" t="str">
        <f>IF(ISBLANK($U862), "", _xlfn.IFNA($U862 + _xlfn.IFNA( VLOOKUP($N862 &amp; IF(ISBLANK($O862),"", "-" &amp; $O862) &amp; IF(ISBLANK($P862),"", "-" &amp; $P862) &amp; IF(ISBLANK($Q862),"", "-" &amp; $Q862) &amp; IF(ISBLANK($R862),"", "-" &amp; $R862) &amp; IF(ISBLANK($S862),"", "-" &amp; $S862),TravelTime,8,FALSE), VLOOKUP($S862 &amp; IF(ISBLANK($R862),"", "-" &amp; $R862) &amp; IF(ISBLANK($Q862),"", "-" &amp; $Q862) &amp; IF(ISBLANK($P862),"", "-" &amp; $P862) &amp; IF(ISBLANK($O862),"", "-" &amp; $O862) &amp; IF(ISBLANK($N862),"", "-" &amp; $N862),TravelTime,8,FALSE)) / 1440, ""))</f>
        <v/>
      </c>
      <c r="AA862" s="59"/>
      <c r="AB862" s="52"/>
      <c r="AC862" s="59"/>
      <c r="AD862" s="196"/>
      <c r="AE862" s="59"/>
      <c r="AF862" s="59"/>
      <c r="AG862" s="59"/>
      <c r="AH862" s="59"/>
      <c r="AI862" s="59"/>
      <c r="AJ862" s="59"/>
    </row>
    <row r="863" spans="1:36" ht="14.25" customHeight="1">
      <c r="A863" s="51"/>
      <c r="B863" s="51"/>
      <c r="C863" s="219"/>
      <c r="D863" s="53"/>
      <c r="E863" s="228"/>
      <c r="F863" s="228"/>
      <c r="G863" s="52"/>
      <c r="H863" s="52"/>
      <c r="I863" s="52"/>
      <c r="J863" s="52"/>
      <c r="K863" s="52"/>
      <c r="L863" s="60"/>
      <c r="M863" s="60"/>
      <c r="N863" s="55"/>
      <c r="O863" s="55"/>
      <c r="P863" s="55"/>
      <c r="Q863" s="55"/>
      <c r="R863" s="55"/>
      <c r="S863" s="55"/>
      <c r="T863" s="193" t="str">
        <f>_xlfn.IFNA(VLOOKUP(N863,Code2Loc,2,FALSE)
&amp; IF( OR( ISNA(O863), LEN(O863)=0), "",  "-" &amp; VLOOKUP(O863,Code2Loc,2,FALSE))
&amp; IF( OR( ISNA(P863), LEN(P863)=0), "",  "-" &amp; VLOOKUP(P863,Code2Loc,2,FALSE))
&amp; IF( OR( ISNA(Q863), LEN(Q863)=0), "",  "-" &amp; VLOOKUP(Q863,Code2Loc,2,FALSE))
&amp; IF( OR( ISNA(R863), LEN(R863)=0), "",  "-" &amp; VLOOKUP(R863,Code2Loc,2,FALSE))
&amp; IF( OR( ISNA(S863), LEN(S863)=0), "",  "-" &amp; VLOOKUP(S863,Code2Loc,2,FALSE)),"")</f>
        <v/>
      </c>
      <c r="U863" s="56"/>
      <c r="V863" s="57"/>
      <c r="W863" s="57"/>
      <c r="X863" s="57"/>
      <c r="Y863" s="57"/>
      <c r="Z863" s="58" t="str">
        <f>IF(ISBLANK($U863), "", _xlfn.IFNA($U863 + _xlfn.IFNA( VLOOKUP($N863 &amp; IF(ISBLANK($O863),"", "-" &amp; $O863) &amp; IF(ISBLANK($P863),"", "-" &amp; $P863) &amp; IF(ISBLANK($Q863),"", "-" &amp; $Q863) &amp; IF(ISBLANK($R863),"", "-" &amp; $R863) &amp; IF(ISBLANK($S863),"", "-" &amp; $S863),TravelTime,8,FALSE), VLOOKUP($S863 &amp; IF(ISBLANK($R863),"", "-" &amp; $R863) &amp; IF(ISBLANK($Q863),"", "-" &amp; $Q863) &amp; IF(ISBLANK($P863),"", "-" &amp; $P863) &amp; IF(ISBLANK($O863),"", "-" &amp; $O863) &amp; IF(ISBLANK($N863),"", "-" &amp; $N863),TravelTime,8,FALSE)) / 1440, ""))</f>
        <v/>
      </c>
      <c r="AA863" s="59"/>
      <c r="AB863" s="52"/>
      <c r="AC863" s="59"/>
      <c r="AD863" s="196"/>
      <c r="AE863" s="59"/>
      <c r="AF863" s="59"/>
      <c r="AG863" s="59"/>
      <c r="AH863" s="59"/>
      <c r="AI863" s="59"/>
      <c r="AJ863" s="59"/>
    </row>
    <row r="864" spans="1:36" ht="14.25" customHeight="1">
      <c r="A864" s="51"/>
      <c r="B864" s="51"/>
      <c r="C864" s="219"/>
      <c r="D864" s="53"/>
      <c r="E864" s="228"/>
      <c r="F864" s="228"/>
      <c r="G864" s="52"/>
      <c r="H864" s="52"/>
      <c r="I864" s="52"/>
      <c r="J864" s="52"/>
      <c r="K864" s="52"/>
      <c r="L864" s="60"/>
      <c r="M864" s="60"/>
      <c r="N864" s="55"/>
      <c r="O864" s="55"/>
      <c r="P864" s="55"/>
      <c r="Q864" s="55"/>
      <c r="R864" s="55"/>
      <c r="S864" s="55"/>
      <c r="T864" s="193" t="str">
        <f>_xlfn.IFNA(VLOOKUP(N864,Code2Loc,2,FALSE)
&amp; IF( OR( ISNA(O864), LEN(O864)=0), "",  "-" &amp; VLOOKUP(O864,Code2Loc,2,FALSE))
&amp; IF( OR( ISNA(P864), LEN(P864)=0), "",  "-" &amp; VLOOKUP(P864,Code2Loc,2,FALSE))
&amp; IF( OR( ISNA(Q864), LEN(Q864)=0), "",  "-" &amp; VLOOKUP(Q864,Code2Loc,2,FALSE))
&amp; IF( OR( ISNA(R864), LEN(R864)=0), "",  "-" &amp; VLOOKUP(R864,Code2Loc,2,FALSE))
&amp; IF( OR( ISNA(S864), LEN(S864)=0), "",  "-" &amp; VLOOKUP(S864,Code2Loc,2,FALSE)),"")</f>
        <v/>
      </c>
      <c r="U864" s="56"/>
      <c r="V864" s="57"/>
      <c r="W864" s="57"/>
      <c r="X864" s="57"/>
      <c r="Y864" s="57"/>
      <c r="Z864" s="58" t="str">
        <f>IF(ISBLANK($U864), "", _xlfn.IFNA($U864 + _xlfn.IFNA( VLOOKUP($N864 &amp; IF(ISBLANK($O864),"", "-" &amp; $O864) &amp; IF(ISBLANK($P864),"", "-" &amp; $P864) &amp; IF(ISBLANK($Q864),"", "-" &amp; $Q864) &amp; IF(ISBLANK($R864),"", "-" &amp; $R864) &amp; IF(ISBLANK($S864),"", "-" &amp; $S864),TravelTime,8,FALSE), VLOOKUP($S864 &amp; IF(ISBLANK($R864),"", "-" &amp; $R864) &amp; IF(ISBLANK($Q864),"", "-" &amp; $Q864) &amp; IF(ISBLANK($P864),"", "-" &amp; $P864) &amp; IF(ISBLANK($O864),"", "-" &amp; $O864) &amp; IF(ISBLANK($N864),"", "-" &amp; $N864),TravelTime,8,FALSE)) / 1440, ""))</f>
        <v/>
      </c>
      <c r="AA864" s="59"/>
      <c r="AB864" s="52"/>
      <c r="AC864" s="59"/>
      <c r="AD864" s="196"/>
      <c r="AE864" s="59"/>
      <c r="AF864" s="59"/>
      <c r="AG864" s="59"/>
      <c r="AH864" s="59"/>
      <c r="AI864" s="59"/>
      <c r="AJ864" s="59"/>
    </row>
    <row r="865" spans="1:36" ht="14.25" customHeight="1">
      <c r="A865" s="51"/>
      <c r="B865" s="51"/>
      <c r="C865" s="219"/>
      <c r="D865" s="53"/>
      <c r="E865" s="228"/>
      <c r="F865" s="228"/>
      <c r="G865" s="52"/>
      <c r="H865" s="52"/>
      <c r="I865" s="52"/>
      <c r="J865" s="52"/>
      <c r="K865" s="52"/>
      <c r="L865" s="60"/>
      <c r="M865" s="60"/>
      <c r="N865" s="55"/>
      <c r="O865" s="55"/>
      <c r="P865" s="55"/>
      <c r="Q865" s="55"/>
      <c r="R865" s="55"/>
      <c r="S865" s="55"/>
      <c r="T865" s="193" t="str">
        <f>_xlfn.IFNA(VLOOKUP(N865,Code2Loc,2,FALSE)
&amp; IF( OR( ISNA(O865), LEN(O865)=0), "",  "-" &amp; VLOOKUP(O865,Code2Loc,2,FALSE))
&amp; IF( OR( ISNA(P865), LEN(P865)=0), "",  "-" &amp; VLOOKUP(P865,Code2Loc,2,FALSE))
&amp; IF( OR( ISNA(Q865), LEN(Q865)=0), "",  "-" &amp; VLOOKUP(Q865,Code2Loc,2,FALSE))
&amp; IF( OR( ISNA(R865), LEN(R865)=0), "",  "-" &amp; VLOOKUP(R865,Code2Loc,2,FALSE))
&amp; IF( OR( ISNA(S865), LEN(S865)=0), "",  "-" &amp; VLOOKUP(S865,Code2Loc,2,FALSE)),"")</f>
        <v/>
      </c>
      <c r="U865" s="56"/>
      <c r="V865" s="57"/>
      <c r="W865" s="57"/>
      <c r="X865" s="57"/>
      <c r="Y865" s="57"/>
      <c r="Z865" s="58" t="str">
        <f>IF(ISBLANK($U865), "", _xlfn.IFNA($U865 + _xlfn.IFNA( VLOOKUP($N865 &amp; IF(ISBLANK($O865),"", "-" &amp; $O865) &amp; IF(ISBLANK($P865),"", "-" &amp; $P865) &amp; IF(ISBLANK($Q865),"", "-" &amp; $Q865) &amp; IF(ISBLANK($R865),"", "-" &amp; $R865) &amp; IF(ISBLANK($S865),"", "-" &amp; $S865),TravelTime,8,FALSE), VLOOKUP($S865 &amp; IF(ISBLANK($R865),"", "-" &amp; $R865) &amp; IF(ISBLANK($Q865),"", "-" &amp; $Q865) &amp; IF(ISBLANK($P865),"", "-" &amp; $P865) &amp; IF(ISBLANK($O865),"", "-" &amp; $O865) &amp; IF(ISBLANK($N865),"", "-" &amp; $N865),TravelTime,8,FALSE)) / 1440, ""))</f>
        <v/>
      </c>
      <c r="AA865" s="59"/>
      <c r="AB865" s="52"/>
      <c r="AC865" s="59"/>
      <c r="AD865" s="196"/>
      <c r="AE865" s="59"/>
      <c r="AF865" s="59"/>
      <c r="AG865" s="59"/>
      <c r="AH865" s="59"/>
      <c r="AI865" s="59"/>
      <c r="AJ865" s="59"/>
    </row>
    <row r="866" spans="1:36" ht="14.25" customHeight="1">
      <c r="A866" s="51"/>
      <c r="B866" s="51"/>
      <c r="C866" s="219"/>
      <c r="D866" s="53"/>
      <c r="E866" s="228"/>
      <c r="F866" s="228"/>
      <c r="G866" s="52"/>
      <c r="H866" s="52"/>
      <c r="I866" s="52"/>
      <c r="J866" s="52"/>
      <c r="K866" s="52"/>
      <c r="L866" s="60"/>
      <c r="M866" s="60"/>
      <c r="N866" s="55"/>
      <c r="O866" s="55"/>
      <c r="P866" s="55"/>
      <c r="Q866" s="55"/>
      <c r="R866" s="55"/>
      <c r="S866" s="55"/>
      <c r="T866" s="193" t="str">
        <f>_xlfn.IFNA(VLOOKUP(N866,Code2Loc,2,FALSE)
&amp; IF( OR( ISNA(O866), LEN(O866)=0), "",  "-" &amp; VLOOKUP(O866,Code2Loc,2,FALSE))
&amp; IF( OR( ISNA(P866), LEN(P866)=0), "",  "-" &amp; VLOOKUP(P866,Code2Loc,2,FALSE))
&amp; IF( OR( ISNA(Q866), LEN(Q866)=0), "",  "-" &amp; VLOOKUP(Q866,Code2Loc,2,FALSE))
&amp; IF( OR( ISNA(R866), LEN(R866)=0), "",  "-" &amp; VLOOKUP(R866,Code2Loc,2,FALSE))
&amp; IF( OR( ISNA(S866), LEN(S866)=0), "",  "-" &amp; VLOOKUP(S866,Code2Loc,2,FALSE)),"")</f>
        <v/>
      </c>
      <c r="U866" s="56"/>
      <c r="V866" s="57"/>
      <c r="W866" s="57"/>
      <c r="X866" s="57"/>
      <c r="Y866" s="57"/>
      <c r="Z866" s="58" t="str">
        <f>IF(ISBLANK($U866), "", _xlfn.IFNA($U866 + _xlfn.IFNA( VLOOKUP($N866 &amp; IF(ISBLANK($O866),"", "-" &amp; $O866) &amp; IF(ISBLANK($P866),"", "-" &amp; $P866) &amp; IF(ISBLANK($Q866),"", "-" &amp; $Q866) &amp; IF(ISBLANK($R866),"", "-" &amp; $R866) &amp; IF(ISBLANK($S866),"", "-" &amp; $S866),TravelTime,8,FALSE), VLOOKUP($S866 &amp; IF(ISBLANK($R866),"", "-" &amp; $R866) &amp; IF(ISBLANK($Q866),"", "-" &amp; $Q866) &amp; IF(ISBLANK($P866),"", "-" &amp; $P866) &amp; IF(ISBLANK($O866),"", "-" &amp; $O866) &amp; IF(ISBLANK($N866),"", "-" &amp; $N866),TravelTime,8,FALSE)) / 1440, ""))</f>
        <v/>
      </c>
      <c r="AA866" s="59"/>
      <c r="AB866" s="52"/>
      <c r="AC866" s="59"/>
      <c r="AD866" s="196"/>
      <c r="AE866" s="59"/>
      <c r="AF866" s="59"/>
      <c r="AG866" s="59"/>
      <c r="AH866" s="59"/>
      <c r="AI866" s="59"/>
      <c r="AJ866" s="59"/>
    </row>
    <row r="867" spans="1:36" ht="14.25" customHeight="1">
      <c r="A867" s="51"/>
      <c r="B867" s="51"/>
      <c r="C867" s="219"/>
      <c r="D867" s="53"/>
      <c r="E867" s="228"/>
      <c r="F867" s="228"/>
      <c r="G867" s="52"/>
      <c r="H867" s="52"/>
      <c r="I867" s="52"/>
      <c r="J867" s="52"/>
      <c r="K867" s="52"/>
      <c r="L867" s="60"/>
      <c r="M867" s="60"/>
      <c r="N867" s="55"/>
      <c r="O867" s="55"/>
      <c r="P867" s="55"/>
      <c r="Q867" s="55"/>
      <c r="R867" s="55"/>
      <c r="S867" s="55"/>
      <c r="T867" s="193" t="str">
        <f>_xlfn.IFNA(VLOOKUP(N867,Code2Loc,2,FALSE)
&amp; IF( OR( ISNA(O867), LEN(O867)=0), "",  "-" &amp; VLOOKUP(O867,Code2Loc,2,FALSE))
&amp; IF( OR( ISNA(P867), LEN(P867)=0), "",  "-" &amp; VLOOKUP(P867,Code2Loc,2,FALSE))
&amp; IF( OR( ISNA(Q867), LEN(Q867)=0), "",  "-" &amp; VLOOKUP(Q867,Code2Loc,2,FALSE))
&amp; IF( OR( ISNA(R867), LEN(R867)=0), "",  "-" &amp; VLOOKUP(R867,Code2Loc,2,FALSE))
&amp; IF( OR( ISNA(S867), LEN(S867)=0), "",  "-" &amp; VLOOKUP(S867,Code2Loc,2,FALSE)),"")</f>
        <v/>
      </c>
      <c r="U867" s="56"/>
      <c r="V867" s="57"/>
      <c r="W867" s="57"/>
      <c r="X867" s="57"/>
      <c r="Y867" s="57"/>
      <c r="Z867" s="58" t="str">
        <f>IF(ISBLANK($U867), "", _xlfn.IFNA($U867 + _xlfn.IFNA( VLOOKUP($N867 &amp; IF(ISBLANK($O867),"", "-" &amp; $O867) &amp; IF(ISBLANK($P867),"", "-" &amp; $P867) &amp; IF(ISBLANK($Q867),"", "-" &amp; $Q867) &amp; IF(ISBLANK($R867),"", "-" &amp; $R867) &amp; IF(ISBLANK($S867),"", "-" &amp; $S867),TravelTime,8,FALSE), VLOOKUP($S867 &amp; IF(ISBLANK($R867),"", "-" &amp; $R867) &amp; IF(ISBLANK($Q867),"", "-" &amp; $Q867) &amp; IF(ISBLANK($P867),"", "-" &amp; $P867) &amp; IF(ISBLANK($O867),"", "-" &amp; $O867) &amp; IF(ISBLANK($N867),"", "-" &amp; $N867),TravelTime,8,FALSE)) / 1440, ""))</f>
        <v/>
      </c>
      <c r="AA867" s="59"/>
      <c r="AB867" s="52"/>
      <c r="AC867" s="59"/>
      <c r="AD867" s="196"/>
      <c r="AE867" s="59"/>
      <c r="AF867" s="59"/>
      <c r="AG867" s="59"/>
      <c r="AH867" s="59"/>
      <c r="AI867" s="59"/>
      <c r="AJ867" s="59"/>
    </row>
    <row r="868" spans="1:36" ht="14.25" customHeight="1">
      <c r="A868" s="51"/>
      <c r="B868" s="51"/>
      <c r="C868" s="219"/>
      <c r="D868" s="53"/>
      <c r="E868" s="228"/>
      <c r="F868" s="228"/>
      <c r="G868" s="52"/>
      <c r="H868" s="52"/>
      <c r="I868" s="52"/>
      <c r="J868" s="52"/>
      <c r="K868" s="52"/>
      <c r="L868" s="60"/>
      <c r="M868" s="60"/>
      <c r="N868" s="55"/>
      <c r="O868" s="55"/>
      <c r="P868" s="55"/>
      <c r="Q868" s="55"/>
      <c r="R868" s="55"/>
      <c r="S868" s="55"/>
      <c r="T868" s="193" t="str">
        <f>_xlfn.IFNA(VLOOKUP(N868,Code2Loc,2,FALSE)
&amp; IF( OR( ISNA(O868), LEN(O868)=0), "",  "-" &amp; VLOOKUP(O868,Code2Loc,2,FALSE))
&amp; IF( OR( ISNA(P868), LEN(P868)=0), "",  "-" &amp; VLOOKUP(P868,Code2Loc,2,FALSE))
&amp; IF( OR( ISNA(Q868), LEN(Q868)=0), "",  "-" &amp; VLOOKUP(Q868,Code2Loc,2,FALSE))
&amp; IF( OR( ISNA(R868), LEN(R868)=0), "",  "-" &amp; VLOOKUP(R868,Code2Loc,2,FALSE))
&amp; IF( OR( ISNA(S868), LEN(S868)=0), "",  "-" &amp; VLOOKUP(S868,Code2Loc,2,FALSE)),"")</f>
        <v/>
      </c>
      <c r="U868" s="56"/>
      <c r="V868" s="57"/>
      <c r="W868" s="57"/>
      <c r="X868" s="57"/>
      <c r="Y868" s="57"/>
      <c r="Z868" s="58" t="str">
        <f>IF(ISBLANK($U868), "", _xlfn.IFNA($U868 + _xlfn.IFNA( VLOOKUP($N868 &amp; IF(ISBLANK($O868),"", "-" &amp; $O868) &amp; IF(ISBLANK($P868),"", "-" &amp; $P868) &amp; IF(ISBLANK($Q868),"", "-" &amp; $Q868) &amp; IF(ISBLANK($R868),"", "-" &amp; $R868) &amp; IF(ISBLANK($S868),"", "-" &amp; $S868),TravelTime,8,FALSE), VLOOKUP($S868 &amp; IF(ISBLANK($R868),"", "-" &amp; $R868) &amp; IF(ISBLANK($Q868),"", "-" &amp; $Q868) &amp; IF(ISBLANK($P868),"", "-" &amp; $P868) &amp; IF(ISBLANK($O868),"", "-" &amp; $O868) &amp; IF(ISBLANK($N868),"", "-" &amp; $N868),TravelTime,8,FALSE)) / 1440, ""))</f>
        <v/>
      </c>
      <c r="AA868" s="59"/>
      <c r="AB868" s="52"/>
      <c r="AC868" s="59"/>
      <c r="AD868" s="196"/>
      <c r="AE868" s="59"/>
      <c r="AF868" s="59"/>
      <c r="AG868" s="59"/>
      <c r="AH868" s="59"/>
      <c r="AI868" s="59"/>
      <c r="AJ868" s="59"/>
    </row>
    <row r="869" spans="1:36" ht="14.25" customHeight="1">
      <c r="A869" s="51"/>
      <c r="B869" s="51"/>
      <c r="C869" s="219"/>
      <c r="D869" s="53"/>
      <c r="E869" s="228"/>
      <c r="F869" s="228"/>
      <c r="G869" s="52"/>
      <c r="H869" s="52"/>
      <c r="I869" s="52"/>
      <c r="J869" s="52"/>
      <c r="K869" s="52"/>
      <c r="L869" s="60"/>
      <c r="M869" s="60"/>
      <c r="N869" s="55"/>
      <c r="O869" s="55"/>
      <c r="P869" s="55"/>
      <c r="Q869" s="55"/>
      <c r="R869" s="55"/>
      <c r="S869" s="55"/>
      <c r="T869" s="193" t="str">
        <f>_xlfn.IFNA(VLOOKUP(N869,Code2Loc,2,FALSE)
&amp; IF( OR( ISNA(O869), LEN(O869)=0), "",  "-" &amp; VLOOKUP(O869,Code2Loc,2,FALSE))
&amp; IF( OR( ISNA(P869), LEN(P869)=0), "",  "-" &amp; VLOOKUP(P869,Code2Loc,2,FALSE))
&amp; IF( OR( ISNA(Q869), LEN(Q869)=0), "",  "-" &amp; VLOOKUP(Q869,Code2Loc,2,FALSE))
&amp; IF( OR( ISNA(R869), LEN(R869)=0), "",  "-" &amp; VLOOKUP(R869,Code2Loc,2,FALSE))
&amp; IF( OR( ISNA(S869), LEN(S869)=0), "",  "-" &amp; VLOOKUP(S869,Code2Loc,2,FALSE)),"")</f>
        <v/>
      </c>
      <c r="U869" s="56"/>
      <c r="V869" s="57"/>
      <c r="W869" s="57"/>
      <c r="X869" s="57"/>
      <c r="Y869" s="57"/>
      <c r="Z869" s="58" t="str">
        <f>IF(ISBLANK($U869), "", _xlfn.IFNA($U869 + _xlfn.IFNA( VLOOKUP($N869 &amp; IF(ISBLANK($O869),"", "-" &amp; $O869) &amp; IF(ISBLANK($P869),"", "-" &amp; $P869) &amp; IF(ISBLANK($Q869),"", "-" &amp; $Q869) &amp; IF(ISBLANK($R869),"", "-" &amp; $R869) &amp; IF(ISBLANK($S869),"", "-" &amp; $S869),TravelTime,8,FALSE), VLOOKUP($S869 &amp; IF(ISBLANK($R869),"", "-" &amp; $R869) &amp; IF(ISBLANK($Q869),"", "-" &amp; $Q869) &amp; IF(ISBLANK($P869),"", "-" &amp; $P869) &amp; IF(ISBLANK($O869),"", "-" &amp; $O869) &amp; IF(ISBLANK($N869),"", "-" &amp; $N869),TravelTime,8,FALSE)) / 1440, ""))</f>
        <v/>
      </c>
      <c r="AA869" s="59"/>
      <c r="AB869" s="52"/>
      <c r="AC869" s="59"/>
      <c r="AD869" s="196"/>
      <c r="AE869" s="59"/>
      <c r="AF869" s="59"/>
      <c r="AG869" s="59"/>
      <c r="AH869" s="59"/>
      <c r="AI869" s="59"/>
      <c r="AJ869" s="59"/>
    </row>
    <row r="870" spans="1:36" ht="14.25" customHeight="1">
      <c r="A870" s="51"/>
      <c r="B870" s="51" t="s">
        <v>333</v>
      </c>
      <c r="C870" s="219"/>
      <c r="D870" s="53"/>
      <c r="E870" s="228"/>
      <c r="F870" s="228"/>
      <c r="G870" s="52"/>
      <c r="H870" s="52"/>
      <c r="I870" s="52"/>
      <c r="J870" s="52" t="str">
        <f>IF(ISBLANK(B870),"",VLOOKUP(B870,Permits!$F$2:$O$127,10,FALSE))</f>
        <v>GA04T 9496</v>
      </c>
      <c r="K870" s="52"/>
      <c r="L870" s="60"/>
      <c r="M870" s="60"/>
      <c r="N870" s="55" t="s">
        <v>710</v>
      </c>
      <c r="O870" s="55"/>
      <c r="P870" s="55"/>
      <c r="Q870" s="55"/>
      <c r="R870" s="55"/>
      <c r="S870" s="55"/>
      <c r="T870" s="193" t="str">
        <f>_xlfn.IFNA(VLOOKUP(N870,Code2Loc,2,FALSE)
&amp; IF( OR( ISNA(O870), LEN(O870)=0), "",  "-" &amp; VLOOKUP(O870,Code2Loc,2,FALSE))
&amp; IF( OR( ISNA(P870), LEN(P870)=0), "",  "-" &amp; VLOOKUP(P870,Code2Loc,2,FALSE))
&amp; IF( OR( ISNA(Q870), LEN(Q870)=0), "",  "-" &amp; VLOOKUP(Q870,Code2Loc,2,FALSE))
&amp; IF( OR( ISNA(R870), LEN(R870)=0), "",  "-" &amp; VLOOKUP(R870,Code2Loc,2,FALSE))
&amp; IF( OR( ISNA(S870), LEN(S870)=0), "",  "-" &amp; VLOOKUP(S870,Code2Loc,2,FALSE)),"")</f>
        <v/>
      </c>
      <c r="U870" s="56">
        <v>0.2951388888888889</v>
      </c>
      <c r="V870" s="57"/>
      <c r="W870" s="57"/>
      <c r="X870" s="57"/>
      <c r="Y870" s="57"/>
      <c r="Z870" s="58" t="str">
        <f>IF(ISBLANK($U870), "", _xlfn.IFNA($U870 + _xlfn.IFNA( VLOOKUP($N870 &amp; IF(ISBLANK($O870),"", "-" &amp; $O870) &amp; IF(ISBLANK($P870),"", "-" &amp; $P870) &amp; IF(ISBLANK($Q870),"", "-" &amp; $Q870) &amp; IF(ISBLANK($R870),"", "-" &amp; $R870) &amp; IF(ISBLANK($S870),"", "-" &amp; $S870),TravelTime,8,FALSE), VLOOKUP($S870 &amp; IF(ISBLANK($R870),"", "-" &amp; $R870) &amp; IF(ISBLANK($Q870),"", "-" &amp; $Q870) &amp; IF(ISBLANK($P870),"", "-" &amp; $P870) &amp; IF(ISBLANK($O870),"", "-" &amp; $O870) &amp; IF(ISBLANK($N870),"", "-" &amp; $N870),TravelTime,8,FALSE)) / 1440, ""))</f>
        <v/>
      </c>
      <c r="AA870" s="59"/>
      <c r="AB870" s="52" t="str">
        <f>IF(AND(LEN(J870)&lt;&gt;0,LEN(B870)&lt;&gt;0),J870,AB489)</f>
        <v>GA04T 9496</v>
      </c>
      <c r="AC870" s="59"/>
      <c r="AD870" s="196"/>
      <c r="AE870" s="59"/>
      <c r="AF870" s="59"/>
      <c r="AG870" s="59"/>
      <c r="AH870" s="59"/>
      <c r="AI870" s="59"/>
      <c r="AJ870" s="59"/>
    </row>
    <row r="871" spans="1:36" ht="14.25" customHeight="1">
      <c r="A871" s="51"/>
      <c r="B871" s="51"/>
      <c r="C871" s="219"/>
      <c r="D871" s="53"/>
      <c r="E871" s="228"/>
      <c r="F871" s="228"/>
      <c r="G871" s="52"/>
      <c r="H871" s="52"/>
      <c r="I871" s="52"/>
      <c r="J871" s="52"/>
      <c r="K871" s="52"/>
      <c r="L871" s="60"/>
      <c r="M871" s="60"/>
      <c r="N871" s="55" t="s">
        <v>446</v>
      </c>
      <c r="O871" s="55"/>
      <c r="P871" s="55"/>
      <c r="Q871" s="55"/>
      <c r="R871" s="55"/>
      <c r="S871" s="55"/>
      <c r="T871" s="193" t="str">
        <f>_xlfn.IFNA(VLOOKUP(N871,Code2Loc,2,FALSE)
&amp; IF( OR( ISNA(O871), LEN(O871)=0), "",  "-" &amp; VLOOKUP(O871,Code2Loc,2,FALSE))
&amp; IF( OR( ISNA(P871), LEN(P871)=0), "",  "-" &amp; VLOOKUP(P871,Code2Loc,2,FALSE))
&amp; IF( OR( ISNA(Q871), LEN(Q871)=0), "",  "-" &amp; VLOOKUP(Q871,Code2Loc,2,FALSE))
&amp; IF( OR( ISNA(R871), LEN(R871)=0), "",  "-" &amp; VLOOKUP(R871,Code2Loc,2,FALSE))
&amp; IF( OR( ISNA(S871), LEN(S871)=0), "",  "-" &amp; VLOOKUP(S871,Code2Loc,2,FALSE)),"")</f>
        <v/>
      </c>
      <c r="U871" s="56">
        <v>0.37847222222222227</v>
      </c>
      <c r="V871" s="57"/>
      <c r="W871" s="57"/>
      <c r="X871" s="57"/>
      <c r="Y871" s="57"/>
      <c r="Z871" s="58" t="str">
        <f>IF(ISBLANK($U871), "", _xlfn.IFNA($U871 + _xlfn.IFNA( VLOOKUP($N871 &amp; IF(ISBLANK($O871),"", "-" &amp; $O871) &amp; IF(ISBLANK($P871),"", "-" &amp; $P871) &amp; IF(ISBLANK($Q871),"", "-" &amp; $Q871) &amp; IF(ISBLANK($R871),"", "-" &amp; $R871) &amp; IF(ISBLANK($S871),"", "-" &amp; $S871),TravelTime,8,FALSE), VLOOKUP($S871 &amp; IF(ISBLANK($R871),"", "-" &amp; $R871) &amp; IF(ISBLANK($Q871),"", "-" &amp; $Q871) &amp; IF(ISBLANK($P871),"", "-" &amp; $P871) &amp; IF(ISBLANK($O871),"", "-" &amp; $O871) &amp; IF(ISBLANK($N871),"", "-" &amp; $N871),TravelTime,8,FALSE)) / 1440, ""))</f>
        <v/>
      </c>
      <c r="AA871" s="59"/>
      <c r="AB871" s="52"/>
      <c r="AC871" s="59"/>
      <c r="AD871" s="196"/>
      <c r="AE871" s="59"/>
      <c r="AF871" s="59"/>
      <c r="AG871" s="59"/>
      <c r="AH871" s="59"/>
      <c r="AI871" s="59"/>
      <c r="AJ871" s="59"/>
    </row>
    <row r="872" spans="1:36" ht="14.25" customHeight="1">
      <c r="A872" s="51"/>
      <c r="B872" s="51"/>
      <c r="C872" s="219"/>
      <c r="D872" s="53"/>
      <c r="E872" s="228"/>
      <c r="F872" s="228"/>
      <c r="G872" s="52"/>
      <c r="H872" s="52"/>
      <c r="I872" s="52"/>
      <c r="J872" s="52"/>
      <c r="K872" s="52"/>
      <c r="L872" s="60"/>
      <c r="M872" s="60"/>
      <c r="N872" s="55" t="s">
        <v>439</v>
      </c>
      <c r="O872" s="55"/>
      <c r="P872" s="55"/>
      <c r="Q872" s="55"/>
      <c r="R872" s="55"/>
      <c r="S872" s="55" t="s">
        <v>711</v>
      </c>
      <c r="T872" s="193" t="str">
        <f>_xlfn.IFNA(VLOOKUP(N872,Code2Loc,2,FALSE)
&amp; IF( OR( ISNA(O872), LEN(O872)=0), "",  "-" &amp; VLOOKUP(O872,Code2Loc,2,FALSE))
&amp; IF( OR( ISNA(P872), LEN(P872)=0), "",  "-" &amp; VLOOKUP(P872,Code2Loc,2,FALSE))
&amp; IF( OR( ISNA(Q872), LEN(Q872)=0), "",  "-" &amp; VLOOKUP(Q872,Code2Loc,2,FALSE))
&amp; IF( OR( ISNA(R872), LEN(R872)=0), "",  "-" &amp; VLOOKUP(R872,Code2Loc,2,FALSE))
&amp; IF( OR( ISNA(S872), LEN(S872)=0), "",  "-" &amp; VLOOKUP(S872,Code2Loc,2,FALSE)),"")</f>
        <v/>
      </c>
      <c r="U872" s="56">
        <v>0.41319444444444442</v>
      </c>
      <c r="V872" s="57"/>
      <c r="W872" s="57"/>
      <c r="X872" s="57"/>
      <c r="Y872" s="57"/>
      <c r="Z872" s="58" t="str">
        <f>IF(ISBLANK($U872), "", _xlfn.IFNA($U872 + _xlfn.IFNA( VLOOKUP($N872 &amp; IF(ISBLANK($O872),"", "-" &amp; $O872) &amp; IF(ISBLANK($P872),"", "-" &amp; $P872) &amp; IF(ISBLANK($Q872),"", "-" &amp; $Q872) &amp; IF(ISBLANK($R872),"", "-" &amp; $R872) &amp; IF(ISBLANK($S872),"", "-" &amp; $S872),TravelTime,8,FALSE), VLOOKUP($S872 &amp; IF(ISBLANK($R872),"", "-" &amp; $R872) &amp; IF(ISBLANK($Q872),"", "-" &amp; $Q872) &amp; IF(ISBLANK($P872),"", "-" &amp; $P872) &amp; IF(ISBLANK($O872),"", "-" &amp; $O872) &amp; IF(ISBLANK($N872),"", "-" &amp; $N872),TravelTime,8,FALSE)) / 1440, ""))</f>
        <v/>
      </c>
      <c r="AA872" s="59"/>
      <c r="AB872" s="52"/>
      <c r="AC872" s="59"/>
      <c r="AD872" s="196"/>
      <c r="AE872" s="59"/>
      <c r="AF872" s="59"/>
      <c r="AG872" s="59"/>
      <c r="AH872" s="59"/>
      <c r="AI872" s="59"/>
      <c r="AJ872" s="59"/>
    </row>
    <row r="873" spans="1:36" ht="14.25" customHeight="1">
      <c r="A873" s="51"/>
      <c r="B873" s="51"/>
      <c r="C873" s="219"/>
      <c r="D873" s="53"/>
      <c r="E873" s="228"/>
      <c r="F873" s="228"/>
      <c r="G873" s="52"/>
      <c r="H873" s="52"/>
      <c r="I873" s="52"/>
      <c r="J873" s="52"/>
      <c r="K873" s="52"/>
      <c r="L873" s="60"/>
      <c r="M873" s="60"/>
      <c r="N873" s="55" t="s">
        <v>710</v>
      </c>
      <c r="O873" s="55"/>
      <c r="P873" s="55"/>
      <c r="Q873" s="55"/>
      <c r="R873" s="55"/>
      <c r="S873" s="55"/>
      <c r="T873" s="193" t="str">
        <f>_xlfn.IFNA(VLOOKUP(N873,Code2Loc,2,FALSE)
&amp; IF( OR( ISNA(O873), LEN(O873)=0), "",  "-" &amp; VLOOKUP(O873,Code2Loc,2,FALSE))
&amp; IF( OR( ISNA(P873), LEN(P873)=0), "",  "-" &amp; VLOOKUP(P873,Code2Loc,2,FALSE))
&amp; IF( OR( ISNA(Q873), LEN(Q873)=0), "",  "-" &amp; VLOOKUP(Q873,Code2Loc,2,FALSE))
&amp; IF( OR( ISNA(R873), LEN(R873)=0), "",  "-" &amp; VLOOKUP(R873,Code2Loc,2,FALSE))
&amp; IF( OR( ISNA(S873), LEN(S873)=0), "",  "-" &amp; VLOOKUP(S873,Code2Loc,2,FALSE)),"")</f>
        <v/>
      </c>
      <c r="U873" s="56">
        <v>0.4375</v>
      </c>
      <c r="V873" s="57"/>
      <c r="W873" s="57"/>
      <c r="X873" s="57"/>
      <c r="Y873" s="57"/>
      <c r="Z873" s="58" t="str">
        <f>IF(ISBLANK($U873), "", _xlfn.IFNA($U873 + _xlfn.IFNA( VLOOKUP($N873 &amp; IF(ISBLANK($O873),"", "-" &amp; $O873) &amp; IF(ISBLANK($P873),"", "-" &amp; $P873) &amp; IF(ISBLANK($Q873),"", "-" &amp; $Q873) &amp; IF(ISBLANK($R873),"", "-" &amp; $R873) &amp; IF(ISBLANK($S873),"", "-" &amp; $S873),TravelTime,8,FALSE), VLOOKUP($S873 &amp; IF(ISBLANK($R873),"", "-" &amp; $R873) &amp; IF(ISBLANK($Q873),"", "-" &amp; $Q873) &amp; IF(ISBLANK($P873),"", "-" &amp; $P873) &amp; IF(ISBLANK($O873),"", "-" &amp; $O873) &amp; IF(ISBLANK($N873),"", "-" &amp; $N873),TravelTime,8,FALSE)) / 1440, ""))</f>
        <v/>
      </c>
      <c r="AA873" s="59"/>
      <c r="AB873" s="52"/>
      <c r="AC873" s="59"/>
      <c r="AD873" s="196"/>
      <c r="AE873" s="59"/>
      <c r="AF873" s="59"/>
      <c r="AG873" s="59"/>
      <c r="AH873" s="59"/>
      <c r="AI873" s="59"/>
      <c r="AJ873" s="59"/>
    </row>
    <row r="874" spans="1:36" ht="14.25" customHeight="1">
      <c r="A874" s="51"/>
      <c r="B874" s="51"/>
      <c r="C874" s="219"/>
      <c r="D874" s="53"/>
      <c r="E874" s="228"/>
      <c r="F874" s="228"/>
      <c r="G874" s="52"/>
      <c r="H874" s="52"/>
      <c r="I874" s="52"/>
      <c r="J874" s="52"/>
      <c r="K874" s="52"/>
      <c r="L874" s="60"/>
      <c r="M874" s="60"/>
      <c r="N874" s="55" t="s">
        <v>446</v>
      </c>
      <c r="O874" s="55"/>
      <c r="P874" s="55"/>
      <c r="Q874" s="55"/>
      <c r="R874" s="55"/>
      <c r="S874" s="55"/>
      <c r="T874" s="193" t="str">
        <f>_xlfn.IFNA(VLOOKUP(N874,Code2Loc,2,FALSE)
&amp; IF( OR( ISNA(O874), LEN(O874)=0), "",  "-" &amp; VLOOKUP(O874,Code2Loc,2,FALSE))
&amp; IF( OR( ISNA(P874), LEN(P874)=0), "",  "-" &amp; VLOOKUP(P874,Code2Loc,2,FALSE))
&amp; IF( OR( ISNA(Q874), LEN(Q874)=0), "",  "-" &amp; VLOOKUP(Q874,Code2Loc,2,FALSE))
&amp; IF( OR( ISNA(R874), LEN(R874)=0), "",  "-" &amp; VLOOKUP(R874,Code2Loc,2,FALSE))
&amp; IF( OR( ISNA(S874), LEN(S874)=0), "",  "-" &amp; VLOOKUP(S874,Code2Loc,2,FALSE)),"")</f>
        <v/>
      </c>
      <c r="U874" s="56">
        <v>0.54513888888888895</v>
      </c>
      <c r="V874" s="57"/>
      <c r="W874" s="57"/>
      <c r="X874" s="57"/>
      <c r="Y874" s="57"/>
      <c r="Z874" s="58" t="str">
        <f>IF(ISBLANK($U874), "", _xlfn.IFNA($U874 + _xlfn.IFNA( VLOOKUP($N874 &amp; IF(ISBLANK($O874),"", "-" &amp; $O874) &amp; IF(ISBLANK($P874),"", "-" &amp; $P874) &amp; IF(ISBLANK($Q874),"", "-" &amp; $Q874) &amp; IF(ISBLANK($R874),"", "-" &amp; $R874) &amp; IF(ISBLANK($S874),"", "-" &amp; $S874),TravelTime,8,FALSE), VLOOKUP($S874 &amp; IF(ISBLANK($R874),"", "-" &amp; $R874) &amp; IF(ISBLANK($Q874),"", "-" &amp; $Q874) &amp; IF(ISBLANK($P874),"", "-" &amp; $P874) &amp; IF(ISBLANK($O874),"", "-" &amp; $O874) &amp; IF(ISBLANK($N874),"", "-" &amp; $N874),TravelTime,8,FALSE)) / 1440, ""))</f>
        <v/>
      </c>
      <c r="AA874" s="59"/>
      <c r="AB874" s="52"/>
      <c r="AC874" s="59"/>
      <c r="AD874" s="196"/>
      <c r="AE874" s="59"/>
      <c r="AF874" s="59"/>
      <c r="AG874" s="59"/>
      <c r="AH874" s="59"/>
      <c r="AI874" s="59"/>
      <c r="AJ874" s="59"/>
    </row>
    <row r="875" spans="1:36" ht="14.25" customHeight="1">
      <c r="A875" s="51"/>
      <c r="B875" s="51"/>
      <c r="C875" s="219"/>
      <c r="D875" s="53"/>
      <c r="E875" s="228"/>
      <c r="F875" s="228"/>
      <c r="G875" s="52"/>
      <c r="H875" s="52"/>
      <c r="I875" s="52"/>
      <c r="J875" s="52"/>
      <c r="K875" s="52"/>
      <c r="L875" s="60"/>
      <c r="M875" s="60"/>
      <c r="N875" s="55" t="s">
        <v>439</v>
      </c>
      <c r="O875" s="55"/>
      <c r="P875" s="55"/>
      <c r="Q875" s="55"/>
      <c r="R875" s="55"/>
      <c r="S875" s="55"/>
      <c r="T875" s="193" t="str">
        <f>_xlfn.IFNA(VLOOKUP(N875,Code2Loc,2,FALSE)
&amp; IF( OR( ISNA(O875), LEN(O875)=0), "",  "-" &amp; VLOOKUP(O875,Code2Loc,2,FALSE))
&amp; IF( OR( ISNA(P875), LEN(P875)=0), "",  "-" &amp; VLOOKUP(P875,Code2Loc,2,FALSE))
&amp; IF( OR( ISNA(Q875), LEN(Q875)=0), "",  "-" &amp; VLOOKUP(Q875,Code2Loc,2,FALSE))
&amp; IF( OR( ISNA(R875), LEN(R875)=0), "",  "-" &amp; VLOOKUP(R875,Code2Loc,2,FALSE))
&amp; IF( OR( ISNA(S875), LEN(S875)=0), "",  "-" &amp; VLOOKUP(S875,Code2Loc,2,FALSE)),"")</f>
        <v/>
      </c>
      <c r="U875" s="56">
        <v>0.59375</v>
      </c>
      <c r="V875" s="57"/>
      <c r="W875" s="57"/>
      <c r="X875" s="57"/>
      <c r="Y875" s="57"/>
      <c r="Z875" s="58" t="str">
        <f>IF(ISBLANK($U875), "", _xlfn.IFNA($U875 + _xlfn.IFNA( VLOOKUP($N875 &amp; IF(ISBLANK($O875),"", "-" &amp; $O875) &amp; IF(ISBLANK($P875),"", "-" &amp; $P875) &amp; IF(ISBLANK($Q875),"", "-" &amp; $Q875) &amp; IF(ISBLANK($R875),"", "-" &amp; $R875) &amp; IF(ISBLANK($S875),"", "-" &amp; $S875),TravelTime,8,FALSE), VLOOKUP($S875 &amp; IF(ISBLANK($R875),"", "-" &amp; $R875) &amp; IF(ISBLANK($Q875),"", "-" &amp; $Q875) &amp; IF(ISBLANK($P875),"", "-" &amp; $P875) &amp; IF(ISBLANK($O875),"", "-" &amp; $O875) &amp; IF(ISBLANK($N875),"", "-" &amp; $N875),TravelTime,8,FALSE)) / 1440, ""))</f>
        <v/>
      </c>
      <c r="AA875" s="59"/>
      <c r="AB875" s="52"/>
      <c r="AC875" s="59"/>
      <c r="AD875" s="196"/>
      <c r="AE875" s="59"/>
      <c r="AF875" s="59"/>
      <c r="AG875" s="59"/>
      <c r="AH875" s="59"/>
      <c r="AI875" s="59"/>
      <c r="AJ875" s="59"/>
    </row>
    <row r="876" spans="1:36" ht="14.25" customHeight="1">
      <c r="A876" s="51"/>
      <c r="B876" s="51"/>
      <c r="C876" s="219"/>
      <c r="D876" s="53"/>
      <c r="E876" s="228"/>
      <c r="F876" s="228"/>
      <c r="G876" s="52"/>
      <c r="H876" s="52"/>
      <c r="I876" s="52"/>
      <c r="J876" s="52"/>
      <c r="K876" s="52"/>
      <c r="L876" s="60"/>
      <c r="M876" s="60"/>
      <c r="N876" s="55" t="s">
        <v>711</v>
      </c>
      <c r="O876" s="55"/>
      <c r="P876" s="55"/>
      <c r="Q876" s="55"/>
      <c r="R876" s="55"/>
      <c r="S876" s="55"/>
      <c r="T876" s="193" t="str">
        <f>_xlfn.IFNA(VLOOKUP(N876,Code2Loc,2,FALSE)
&amp; IF( OR( ISNA(O876), LEN(O876)=0), "",  "-" &amp; VLOOKUP(O876,Code2Loc,2,FALSE))
&amp; IF( OR( ISNA(P876), LEN(P876)=0), "",  "-" &amp; VLOOKUP(P876,Code2Loc,2,FALSE))
&amp; IF( OR( ISNA(Q876), LEN(Q876)=0), "",  "-" &amp; VLOOKUP(Q876,Code2Loc,2,FALSE))
&amp; IF( OR( ISNA(R876), LEN(R876)=0), "",  "-" &amp; VLOOKUP(R876,Code2Loc,2,FALSE))
&amp; IF( OR( ISNA(S876), LEN(S876)=0), "",  "-" &amp; VLOOKUP(S876,Code2Loc,2,FALSE)),"")</f>
        <v/>
      </c>
      <c r="U876" s="56">
        <v>0.62152777777777779</v>
      </c>
      <c r="V876" s="57"/>
      <c r="W876" s="57"/>
      <c r="X876" s="57"/>
      <c r="Y876" s="57"/>
      <c r="Z876" s="58" t="str">
        <f>IF(ISBLANK($U876), "", _xlfn.IFNA($U876 + _xlfn.IFNA( VLOOKUP($N876 &amp; IF(ISBLANK($O876),"", "-" &amp; $O876) &amp; IF(ISBLANK($P876),"", "-" &amp; $P876) &amp; IF(ISBLANK($Q876),"", "-" &amp; $Q876) &amp; IF(ISBLANK($R876),"", "-" &amp; $R876) &amp; IF(ISBLANK($S876),"", "-" &amp; $S876),TravelTime,8,FALSE), VLOOKUP($S876 &amp; IF(ISBLANK($R876),"", "-" &amp; $R876) &amp; IF(ISBLANK($Q876),"", "-" &amp; $Q876) &amp; IF(ISBLANK($P876),"", "-" &amp; $P876) &amp; IF(ISBLANK($O876),"", "-" &amp; $O876) &amp; IF(ISBLANK($N876),"", "-" &amp; $N876),TravelTime,8,FALSE)) / 1440, ""))</f>
        <v/>
      </c>
      <c r="AA876" s="59"/>
      <c r="AB876" s="52"/>
      <c r="AC876" s="59"/>
      <c r="AD876" s="196"/>
      <c r="AE876" s="59"/>
      <c r="AF876" s="59"/>
      <c r="AG876" s="59"/>
      <c r="AH876" s="59"/>
      <c r="AI876" s="59"/>
      <c r="AJ876" s="59"/>
    </row>
    <row r="877" spans="1:36" ht="14.25" customHeight="1">
      <c r="A877" s="51"/>
      <c r="B877" s="51"/>
      <c r="C877" s="219"/>
      <c r="D877" s="53"/>
      <c r="E877" s="228"/>
      <c r="F877" s="228"/>
      <c r="G877" s="52"/>
      <c r="H877" s="52"/>
      <c r="I877" s="52"/>
      <c r="J877" s="52"/>
      <c r="K877" s="52"/>
      <c r="L877" s="60"/>
      <c r="M877" s="60"/>
      <c r="N877" s="55" t="s">
        <v>550</v>
      </c>
      <c r="O877" s="55"/>
      <c r="P877" s="55"/>
      <c r="Q877" s="55"/>
      <c r="R877" s="55"/>
      <c r="S877" s="55"/>
      <c r="T877" s="193" t="str">
        <f>_xlfn.IFNA(VLOOKUP(N877,Code2Loc,2,FALSE)
&amp; IF( OR( ISNA(O877), LEN(O877)=0), "",  "-" &amp; VLOOKUP(O877,Code2Loc,2,FALSE))
&amp; IF( OR( ISNA(P877), LEN(P877)=0), "",  "-" &amp; VLOOKUP(P877,Code2Loc,2,FALSE))
&amp; IF( OR( ISNA(Q877), LEN(Q877)=0), "",  "-" &amp; VLOOKUP(Q877,Code2Loc,2,FALSE))
&amp; IF( OR( ISNA(R877), LEN(R877)=0), "",  "-" &amp; VLOOKUP(R877,Code2Loc,2,FALSE))
&amp; IF( OR( ISNA(S877), LEN(S877)=0), "",  "-" &amp; VLOOKUP(S877,Code2Loc,2,FALSE)),"")</f>
        <v/>
      </c>
      <c r="U877" s="56">
        <v>0.70138888888888884</v>
      </c>
      <c r="V877" s="57"/>
      <c r="W877" s="57"/>
      <c r="X877" s="57"/>
      <c r="Y877" s="57"/>
      <c r="Z877" s="58" t="str">
        <f>IF(ISBLANK($U877), "", _xlfn.IFNA($U877 + _xlfn.IFNA( VLOOKUP($N877 &amp; IF(ISBLANK($O877),"", "-" &amp; $O877) &amp; IF(ISBLANK($P877),"", "-" &amp; $P877) &amp; IF(ISBLANK($Q877),"", "-" &amp; $Q877) &amp; IF(ISBLANK($R877),"", "-" &amp; $R877) &amp; IF(ISBLANK($S877),"", "-" &amp; $S877),TravelTime,8,FALSE), VLOOKUP($S877 &amp; IF(ISBLANK($R877),"", "-" &amp; $R877) &amp; IF(ISBLANK($Q877),"", "-" &amp; $Q877) &amp; IF(ISBLANK($P877),"", "-" &amp; $P877) &amp; IF(ISBLANK($O877),"", "-" &amp; $O877) &amp; IF(ISBLANK($N877),"", "-" &amp; $N877),TravelTime,8,FALSE)) / 1440, ""))</f>
        <v/>
      </c>
      <c r="AA877" s="59"/>
      <c r="AB877" s="52"/>
      <c r="AC877" s="59"/>
      <c r="AD877" s="196"/>
      <c r="AE877" s="59"/>
      <c r="AF877" s="59"/>
      <c r="AG877" s="59"/>
      <c r="AH877" s="59"/>
      <c r="AI877" s="59"/>
      <c r="AJ877" s="59"/>
    </row>
    <row r="878" spans="1:36" ht="14.25" customHeight="1">
      <c r="A878" s="51"/>
      <c r="B878" s="51"/>
      <c r="C878" s="219"/>
      <c r="D878" s="53"/>
      <c r="E878" s="228"/>
      <c r="F878" s="228"/>
      <c r="G878" s="52"/>
      <c r="H878" s="52"/>
      <c r="I878" s="52"/>
      <c r="J878" s="52"/>
      <c r="K878" s="52"/>
      <c r="L878" s="60"/>
      <c r="M878" s="60"/>
      <c r="N878" s="55" t="s">
        <v>476</v>
      </c>
      <c r="O878" s="55" t="s">
        <v>702</v>
      </c>
      <c r="P878" s="55"/>
      <c r="Q878" s="55"/>
      <c r="R878" s="55"/>
      <c r="S878" s="55"/>
      <c r="T878" s="193" t="str">
        <f>_xlfn.IFNA(VLOOKUP(N878,Code2Loc,2,FALSE)
&amp; IF( OR( ISNA(O878), LEN(O878)=0), "",  "-" &amp; VLOOKUP(O878,Code2Loc,2,FALSE))
&amp; IF( OR( ISNA(P878), LEN(P878)=0), "",  "-" &amp; VLOOKUP(P878,Code2Loc,2,FALSE))
&amp; IF( OR( ISNA(Q878), LEN(Q878)=0), "",  "-" &amp; VLOOKUP(Q878,Code2Loc,2,FALSE))
&amp; IF( OR( ISNA(R878), LEN(R878)=0), "",  "-" &amp; VLOOKUP(R878,Code2Loc,2,FALSE))
&amp; IF( OR( ISNA(S878), LEN(S878)=0), "",  "-" &amp; VLOOKUP(S878,Code2Loc,2,FALSE)),"")</f>
        <v/>
      </c>
      <c r="U878" s="56">
        <v>0.76041666666666663</v>
      </c>
      <c r="V878" s="57"/>
      <c r="W878" s="57"/>
      <c r="X878" s="57"/>
      <c r="Y878" s="57"/>
      <c r="Z878" s="58" t="str">
        <f>IF(ISBLANK($U878), "", _xlfn.IFNA($U878 + _xlfn.IFNA( VLOOKUP($N878 &amp; IF(ISBLANK($O878),"", "-" &amp; $O878) &amp; IF(ISBLANK($P878),"", "-" &amp; $P878) &amp; IF(ISBLANK($Q878),"", "-" &amp; $Q878) &amp; IF(ISBLANK($R878),"", "-" &amp; $R878) &amp; IF(ISBLANK($S878),"", "-" &amp; $S878),TravelTime,8,FALSE), VLOOKUP($S878 &amp; IF(ISBLANK($R878),"", "-" &amp; $R878) &amp; IF(ISBLANK($Q878),"", "-" &amp; $Q878) &amp; IF(ISBLANK($P878),"", "-" &amp; $P878) &amp; IF(ISBLANK($O878),"", "-" &amp; $O878) &amp; IF(ISBLANK($N878),"", "-" &amp; $N878),TravelTime,8,FALSE)) / 1440, ""))</f>
        <v/>
      </c>
      <c r="AA878" s="59"/>
      <c r="AB878" s="52"/>
      <c r="AC878" s="59"/>
      <c r="AD878" s="196"/>
      <c r="AE878" s="59"/>
      <c r="AF878" s="59"/>
      <c r="AG878" s="59"/>
      <c r="AH878" s="59"/>
      <c r="AI878" s="59"/>
      <c r="AJ878" s="59"/>
    </row>
    <row r="879" spans="1:36" ht="14.25" customHeight="1">
      <c r="A879" s="59"/>
      <c r="B879" s="59"/>
      <c r="C879" s="220"/>
      <c r="D879" s="62"/>
      <c r="E879" s="229"/>
      <c r="F879" s="229"/>
      <c r="G879" s="63"/>
      <c r="H879" s="63"/>
      <c r="I879" s="59"/>
      <c r="J879" s="59"/>
      <c r="K879" s="59"/>
      <c r="L879" s="71"/>
      <c r="M879" s="71"/>
      <c r="N879" s="55" t="s">
        <v>439</v>
      </c>
      <c r="O879" s="55"/>
      <c r="P879" s="55"/>
      <c r="Q879" s="55"/>
      <c r="R879" s="55"/>
      <c r="S879" s="55" t="s">
        <v>711</v>
      </c>
      <c r="T879" s="193" t="str">
        <f>_xlfn.IFNA(VLOOKUP(N879,Code2Loc,2,FALSE)
&amp; IF( OR( ISNA(O879), LEN(O879)=0), "",  "-" &amp; VLOOKUP(O879,Code2Loc,2,FALSE))
&amp; IF( OR( ISNA(P879), LEN(P879)=0), "",  "-" &amp; VLOOKUP(P879,Code2Loc,2,FALSE))
&amp; IF( OR( ISNA(Q879), LEN(Q879)=0), "",  "-" &amp; VLOOKUP(Q879,Code2Loc,2,FALSE))
&amp; IF( OR( ISNA(R879), LEN(R879)=0), "",  "-" &amp; VLOOKUP(R879,Code2Loc,2,FALSE))
&amp; IF( OR( ISNA(S879), LEN(S879)=0), "",  "-" &amp; VLOOKUP(S879,Code2Loc,2,FALSE)),"")</f>
        <v/>
      </c>
      <c r="U879" s="56">
        <v>0.79513888888888884</v>
      </c>
      <c r="V879" s="57"/>
      <c r="W879" s="57"/>
      <c r="X879" s="57"/>
      <c r="Y879" s="57"/>
      <c r="Z879" s="58" t="str">
        <f>IF(ISBLANK($U879), "", _xlfn.IFNA($U879 + _xlfn.IFNA( VLOOKUP($N879 &amp; IF(ISBLANK($O879),"", "-" &amp; $O879) &amp; IF(ISBLANK($P879),"", "-" &amp; $P879) &amp; IF(ISBLANK($Q879),"", "-" &amp; $Q879) &amp; IF(ISBLANK($R879),"", "-" &amp; $R879) &amp; IF(ISBLANK($S879),"", "-" &amp; $S879),TravelTime,8,FALSE), VLOOKUP($S879 &amp; IF(ISBLANK($R879),"", "-" &amp; $R879) &amp; IF(ISBLANK($Q879),"", "-" &amp; $Q879) &amp; IF(ISBLANK($P879),"", "-" &amp; $P879) &amp; IF(ISBLANK($O879),"", "-" &amp; $O879) &amp; IF(ISBLANK($N879),"", "-" &amp; $N879),TravelTime,8,FALSE)) / 1440, ""))</f>
        <v/>
      </c>
      <c r="AA879" s="59"/>
      <c r="AB879" s="59"/>
      <c r="AC879" s="59"/>
      <c r="AD879" s="196"/>
      <c r="AE879" s="59"/>
      <c r="AF879" s="59"/>
      <c r="AG879" s="59"/>
      <c r="AH879" s="59"/>
      <c r="AI879" s="59"/>
      <c r="AJ879" s="59"/>
    </row>
    <row r="880" spans="1:36" ht="14.25" customHeight="1">
      <c r="A880" s="59"/>
      <c r="B880" s="59"/>
      <c r="C880" s="220"/>
      <c r="D880" s="62"/>
      <c r="E880" s="229"/>
      <c r="F880" s="229"/>
      <c r="G880" s="63"/>
      <c r="H880" s="63"/>
      <c r="I880" s="59"/>
      <c r="J880" s="59"/>
      <c r="K880" s="59"/>
      <c r="L880" s="71"/>
      <c r="M880" s="71"/>
      <c r="N880" s="55"/>
      <c r="O880" s="55"/>
      <c r="P880" s="55"/>
      <c r="Q880" s="55"/>
      <c r="R880" s="55"/>
      <c r="S880" s="55"/>
      <c r="T880" s="193" t="str">
        <f>_xlfn.IFNA(VLOOKUP(N880,Code2Loc,2,FALSE)
&amp; IF( OR( ISNA(O880), LEN(O880)=0), "",  "-" &amp; VLOOKUP(O880,Code2Loc,2,FALSE))
&amp; IF( OR( ISNA(P880), LEN(P880)=0), "",  "-" &amp; VLOOKUP(P880,Code2Loc,2,FALSE))
&amp; IF( OR( ISNA(Q880), LEN(Q880)=0), "",  "-" &amp; VLOOKUP(Q880,Code2Loc,2,FALSE))
&amp; IF( OR( ISNA(R880), LEN(R880)=0), "",  "-" &amp; VLOOKUP(R880,Code2Loc,2,FALSE))
&amp; IF( OR( ISNA(S880), LEN(S880)=0), "",  "-" &amp; VLOOKUP(S880,Code2Loc,2,FALSE)),"")</f>
        <v/>
      </c>
      <c r="U880" s="56"/>
      <c r="V880" s="57"/>
      <c r="W880" s="57"/>
      <c r="X880" s="57"/>
      <c r="Y880" s="57"/>
      <c r="Z880" s="58" t="str">
        <f>IF(ISBLANK($U880), "", _xlfn.IFNA($U880 + _xlfn.IFNA( VLOOKUP($N880 &amp; IF(ISBLANK($O880),"", "-" &amp; $O880) &amp; IF(ISBLANK($P880),"", "-" &amp; $P880) &amp; IF(ISBLANK($Q880),"", "-" &amp; $Q880) &amp; IF(ISBLANK($R880),"", "-" &amp; $R880) &amp; IF(ISBLANK($S880),"", "-" &amp; $S880),TravelTime,8,FALSE), VLOOKUP($S880 &amp; IF(ISBLANK($R880),"", "-" &amp; $R880) &amp; IF(ISBLANK($Q880),"", "-" &amp; $Q880) &amp; IF(ISBLANK($P880),"", "-" &amp; $P880) &amp; IF(ISBLANK($O880),"", "-" &amp; $O880) &amp; IF(ISBLANK($N880),"", "-" &amp; $N880),TravelTime,8,FALSE)) / 1440, ""))</f>
        <v/>
      </c>
      <c r="AA880" s="59"/>
      <c r="AB880" s="59"/>
      <c r="AC880" s="59"/>
      <c r="AD880" s="196"/>
      <c r="AE880" s="59"/>
      <c r="AF880" s="59"/>
      <c r="AG880" s="59"/>
      <c r="AH880" s="59"/>
      <c r="AI880" s="59"/>
      <c r="AJ880" s="59"/>
    </row>
    <row r="881" spans="1:36" ht="14.25" customHeight="1">
      <c r="A881" s="59"/>
      <c r="B881" s="59"/>
      <c r="C881" s="220"/>
      <c r="D881" s="62"/>
      <c r="E881" s="229"/>
      <c r="F881" s="229"/>
      <c r="G881" s="63"/>
      <c r="H881" s="63"/>
      <c r="I881" s="59"/>
      <c r="J881" s="59"/>
      <c r="K881" s="59"/>
      <c r="L881" s="71"/>
      <c r="M881" s="71"/>
      <c r="N881" s="55"/>
      <c r="O881" s="55"/>
      <c r="P881" s="55"/>
      <c r="Q881" s="55"/>
      <c r="R881" s="55"/>
      <c r="S881" s="55"/>
      <c r="T881" s="193" t="str">
        <f>_xlfn.IFNA(VLOOKUP(N881,Code2Loc,2,FALSE)
&amp; IF( OR( ISNA(O881), LEN(O881)=0), "",  "-" &amp; VLOOKUP(O881,Code2Loc,2,FALSE))
&amp; IF( OR( ISNA(P881), LEN(P881)=0), "",  "-" &amp; VLOOKUP(P881,Code2Loc,2,FALSE))
&amp; IF( OR( ISNA(Q881), LEN(Q881)=0), "",  "-" &amp; VLOOKUP(Q881,Code2Loc,2,FALSE))
&amp; IF( OR( ISNA(R881), LEN(R881)=0), "",  "-" &amp; VLOOKUP(R881,Code2Loc,2,FALSE))
&amp; IF( OR( ISNA(S881), LEN(S881)=0), "",  "-" &amp; VLOOKUP(S881,Code2Loc,2,FALSE)),"")</f>
        <v/>
      </c>
      <c r="U881" s="56"/>
      <c r="V881" s="57"/>
      <c r="W881" s="57"/>
      <c r="X881" s="57"/>
      <c r="Y881" s="57"/>
      <c r="Z881" s="58" t="str">
        <f>IF(ISBLANK($U881), "", _xlfn.IFNA($U881 + _xlfn.IFNA( VLOOKUP($N881 &amp; IF(ISBLANK($O881),"", "-" &amp; $O881) &amp; IF(ISBLANK($P881),"", "-" &amp; $P881) &amp; IF(ISBLANK($Q881),"", "-" &amp; $Q881) &amp; IF(ISBLANK($R881),"", "-" &amp; $R881) &amp; IF(ISBLANK($S881),"", "-" &amp; $S881),TravelTime,8,FALSE), VLOOKUP($S881 &amp; IF(ISBLANK($R881),"", "-" &amp; $R881) &amp; IF(ISBLANK($Q881),"", "-" &amp; $Q881) &amp; IF(ISBLANK($P881),"", "-" &amp; $P881) &amp; IF(ISBLANK($O881),"", "-" &amp; $O881) &amp; IF(ISBLANK($N881),"", "-" &amp; $N881),TravelTime,8,FALSE)) / 1440, ""))</f>
        <v/>
      </c>
      <c r="AA881" s="59"/>
      <c r="AB881" s="59"/>
      <c r="AC881" s="59"/>
      <c r="AD881" s="196"/>
      <c r="AE881" s="59"/>
      <c r="AF881" s="59"/>
      <c r="AG881" s="59"/>
      <c r="AH881" s="59"/>
      <c r="AI881" s="59"/>
      <c r="AJ881" s="59"/>
    </row>
    <row r="882" spans="1:36" ht="14.25" customHeight="1">
      <c r="A882" s="51"/>
      <c r="B882" s="51"/>
      <c r="C882" s="219"/>
      <c r="D882" s="53"/>
      <c r="E882" s="228"/>
      <c r="F882" s="228"/>
      <c r="G882" s="52"/>
      <c r="H882" s="52"/>
      <c r="I882" s="52"/>
      <c r="J882" s="52"/>
      <c r="K882" s="52"/>
      <c r="L882" s="60"/>
      <c r="M882" s="60"/>
      <c r="N882" s="55"/>
      <c r="O882" s="55"/>
      <c r="P882" s="55"/>
      <c r="Q882" s="55"/>
      <c r="R882" s="55"/>
      <c r="S882" s="55"/>
      <c r="T882" s="193" t="str">
        <f>_xlfn.IFNA(VLOOKUP(N882,Code2Loc,2,FALSE)
&amp; IF( OR( ISNA(O882), LEN(O882)=0), "",  "-" &amp; VLOOKUP(O882,Code2Loc,2,FALSE))
&amp; IF( OR( ISNA(P882), LEN(P882)=0), "",  "-" &amp; VLOOKUP(P882,Code2Loc,2,FALSE))
&amp; IF( OR( ISNA(Q882), LEN(Q882)=0), "",  "-" &amp; VLOOKUP(Q882,Code2Loc,2,FALSE))
&amp; IF( OR( ISNA(R882), LEN(R882)=0), "",  "-" &amp; VLOOKUP(R882,Code2Loc,2,FALSE))
&amp; IF( OR( ISNA(S882), LEN(S882)=0), "",  "-" &amp; VLOOKUP(S882,Code2Loc,2,FALSE)),"")</f>
        <v/>
      </c>
      <c r="U882" s="56"/>
      <c r="V882" s="57"/>
      <c r="W882" s="57"/>
      <c r="X882" s="57"/>
      <c r="Y882" s="57"/>
      <c r="Z882" s="58" t="str">
        <f>IF(ISBLANK($U882), "", _xlfn.IFNA($U882 + _xlfn.IFNA( VLOOKUP($N882 &amp; IF(ISBLANK($O882),"", "-" &amp; $O882) &amp; IF(ISBLANK($P882),"", "-" &amp; $P882) &amp; IF(ISBLANK($Q882),"", "-" &amp; $Q882) &amp; IF(ISBLANK($R882),"", "-" &amp; $R882) &amp; IF(ISBLANK($S882),"", "-" &amp; $S882),TravelTime,8,FALSE), VLOOKUP($S882 &amp; IF(ISBLANK($R882),"", "-" &amp; $R882) &amp; IF(ISBLANK($Q882),"", "-" &amp; $Q882) &amp; IF(ISBLANK($P882),"", "-" &amp; $P882) &amp; IF(ISBLANK($O882),"", "-" &amp; $O882) &amp; IF(ISBLANK($N882),"", "-" &amp; $N882),TravelTime,8,FALSE)) / 1440, ""))</f>
        <v/>
      </c>
      <c r="AA882" s="59"/>
      <c r="AB882" s="52"/>
      <c r="AC882" s="59"/>
      <c r="AD882" s="196"/>
      <c r="AE882" s="59"/>
      <c r="AF882" s="59"/>
      <c r="AG882" s="59"/>
      <c r="AH882" s="59"/>
      <c r="AI882" s="59"/>
      <c r="AJ882" s="59"/>
    </row>
    <row r="883" spans="1:36" ht="14.25" customHeight="1">
      <c r="A883" s="51"/>
      <c r="B883" s="51"/>
      <c r="C883" s="219"/>
      <c r="D883" s="53"/>
      <c r="E883" s="228"/>
      <c r="F883" s="228"/>
      <c r="G883" s="52"/>
      <c r="H883" s="52"/>
      <c r="I883" s="52"/>
      <c r="J883" s="52"/>
      <c r="K883" s="52"/>
      <c r="L883" s="60"/>
      <c r="M883" s="60"/>
      <c r="N883" s="55"/>
      <c r="O883" s="55"/>
      <c r="P883" s="55"/>
      <c r="Q883" s="55"/>
      <c r="R883" s="55"/>
      <c r="S883" s="55"/>
      <c r="T883" s="193" t="str">
        <f>_xlfn.IFNA(VLOOKUP(N883,Code2Loc,2,FALSE)
&amp; IF( OR( ISNA(O883), LEN(O883)=0), "",  "-" &amp; VLOOKUP(O883,Code2Loc,2,FALSE))
&amp; IF( OR( ISNA(P883), LEN(P883)=0), "",  "-" &amp; VLOOKUP(P883,Code2Loc,2,FALSE))
&amp; IF( OR( ISNA(Q883), LEN(Q883)=0), "",  "-" &amp; VLOOKUP(Q883,Code2Loc,2,FALSE))
&amp; IF( OR( ISNA(R883), LEN(R883)=0), "",  "-" &amp; VLOOKUP(R883,Code2Loc,2,FALSE))
&amp; IF( OR( ISNA(S883), LEN(S883)=0), "",  "-" &amp; VLOOKUP(S883,Code2Loc,2,FALSE)),"")</f>
        <v/>
      </c>
      <c r="U883" s="56"/>
      <c r="V883" s="57"/>
      <c r="W883" s="57"/>
      <c r="X883" s="57"/>
      <c r="Y883" s="57"/>
      <c r="Z883" s="58" t="str">
        <f>IF(ISBLANK($U883), "", _xlfn.IFNA($U883 + _xlfn.IFNA( VLOOKUP($N883 &amp; IF(ISBLANK($O883),"", "-" &amp; $O883) &amp; IF(ISBLANK($P883),"", "-" &amp; $P883) &amp; IF(ISBLANK($Q883),"", "-" &amp; $Q883) &amp; IF(ISBLANK($R883),"", "-" &amp; $R883) &amp; IF(ISBLANK($S883),"", "-" &amp; $S883),TravelTime,8,FALSE), VLOOKUP($S883 &amp; IF(ISBLANK($R883),"", "-" &amp; $R883) &amp; IF(ISBLANK($Q883),"", "-" &amp; $Q883) &amp; IF(ISBLANK($P883),"", "-" &amp; $P883) &amp; IF(ISBLANK($O883),"", "-" &amp; $O883) &amp; IF(ISBLANK($N883),"", "-" &amp; $N883),TravelTime,8,FALSE)) / 1440, ""))</f>
        <v/>
      </c>
      <c r="AA883" s="59"/>
      <c r="AB883" s="52"/>
      <c r="AC883" s="59"/>
      <c r="AD883" s="196"/>
      <c r="AE883" s="59"/>
      <c r="AF883" s="59"/>
      <c r="AG883" s="59"/>
      <c r="AH883" s="59"/>
      <c r="AI883" s="59"/>
      <c r="AJ883" s="59"/>
    </row>
    <row r="884" spans="1:36" ht="14.25" customHeight="1">
      <c r="A884" s="51"/>
      <c r="B884" s="51"/>
      <c r="C884" s="219"/>
      <c r="D884" s="53"/>
      <c r="E884" s="228"/>
      <c r="F884" s="228"/>
      <c r="G884" s="52"/>
      <c r="H884" s="52"/>
      <c r="I884" s="52"/>
      <c r="J884" s="52"/>
      <c r="K884" s="52"/>
      <c r="L884" s="60"/>
      <c r="M884" s="60"/>
      <c r="N884" s="55"/>
      <c r="O884" s="55"/>
      <c r="P884" s="55"/>
      <c r="Q884" s="55"/>
      <c r="R884" s="55"/>
      <c r="S884" s="55"/>
      <c r="T884" s="193" t="str">
        <f>_xlfn.IFNA(VLOOKUP(N884,Code2Loc,2,FALSE)
&amp; IF( OR( ISNA(O884), LEN(O884)=0), "",  "-" &amp; VLOOKUP(O884,Code2Loc,2,FALSE))
&amp; IF( OR( ISNA(P884), LEN(P884)=0), "",  "-" &amp; VLOOKUP(P884,Code2Loc,2,FALSE))
&amp; IF( OR( ISNA(Q884), LEN(Q884)=0), "",  "-" &amp; VLOOKUP(Q884,Code2Loc,2,FALSE))
&amp; IF( OR( ISNA(R884), LEN(R884)=0), "",  "-" &amp; VLOOKUP(R884,Code2Loc,2,FALSE))
&amp; IF( OR( ISNA(S884), LEN(S884)=0), "",  "-" &amp; VLOOKUP(S884,Code2Loc,2,FALSE)),"")</f>
        <v/>
      </c>
      <c r="U884" s="56"/>
      <c r="V884" s="57"/>
      <c r="W884" s="57"/>
      <c r="X884" s="57"/>
      <c r="Y884" s="57"/>
      <c r="Z884" s="58" t="str">
        <f>IF(ISBLANK($U884), "", _xlfn.IFNA($U884 + _xlfn.IFNA( VLOOKUP($N884 &amp; IF(ISBLANK($O884),"", "-" &amp; $O884) &amp; IF(ISBLANK($P884),"", "-" &amp; $P884) &amp; IF(ISBLANK($Q884),"", "-" &amp; $Q884) &amp; IF(ISBLANK($R884),"", "-" &amp; $R884) &amp; IF(ISBLANK($S884),"", "-" &amp; $S884),TravelTime,8,FALSE), VLOOKUP($S884 &amp; IF(ISBLANK($R884),"", "-" &amp; $R884) &amp; IF(ISBLANK($Q884),"", "-" &amp; $Q884) &amp; IF(ISBLANK($P884),"", "-" &amp; $P884) &amp; IF(ISBLANK($O884),"", "-" &amp; $O884) &amp; IF(ISBLANK($N884),"", "-" &amp; $N884),TravelTime,8,FALSE)) / 1440, ""))</f>
        <v/>
      </c>
      <c r="AA884" s="59"/>
      <c r="AB884" s="52"/>
      <c r="AC884" s="59"/>
      <c r="AD884" s="196"/>
      <c r="AE884" s="59"/>
      <c r="AF884" s="59"/>
      <c r="AG884" s="59"/>
      <c r="AH884" s="59"/>
      <c r="AI884" s="59"/>
      <c r="AJ884" s="59"/>
    </row>
    <row r="885" spans="1:36" ht="14.25" customHeight="1">
      <c r="A885" s="59"/>
      <c r="B885" s="59"/>
      <c r="C885" s="220"/>
      <c r="D885" s="62"/>
      <c r="E885" s="229"/>
      <c r="F885" s="229"/>
      <c r="G885" s="63"/>
      <c r="H885" s="63"/>
      <c r="I885" s="59"/>
      <c r="J885" s="59"/>
      <c r="K885" s="59"/>
      <c r="L885" s="71"/>
      <c r="M885" s="71"/>
      <c r="N885" s="55"/>
      <c r="O885" s="55"/>
      <c r="P885" s="55"/>
      <c r="Q885" s="55"/>
      <c r="R885" s="55"/>
      <c r="S885" s="55"/>
      <c r="T885" s="193" t="str">
        <f>_xlfn.IFNA(VLOOKUP(N885,Code2Loc,2,FALSE)
&amp; IF( OR( ISNA(O885), LEN(O885)=0), "",  "-" &amp; VLOOKUP(O885,Code2Loc,2,FALSE))
&amp; IF( OR( ISNA(P885), LEN(P885)=0), "",  "-" &amp; VLOOKUP(P885,Code2Loc,2,FALSE))
&amp; IF( OR( ISNA(Q885), LEN(Q885)=0), "",  "-" &amp; VLOOKUP(Q885,Code2Loc,2,FALSE))
&amp; IF( OR( ISNA(R885), LEN(R885)=0), "",  "-" &amp; VLOOKUP(R885,Code2Loc,2,FALSE))
&amp; IF( OR( ISNA(S885), LEN(S885)=0), "",  "-" &amp; VLOOKUP(S885,Code2Loc,2,FALSE)),"")</f>
        <v/>
      </c>
      <c r="U885" s="56"/>
      <c r="V885" s="57"/>
      <c r="W885" s="57"/>
      <c r="X885" s="57"/>
      <c r="Y885" s="57"/>
      <c r="Z885" s="58" t="str">
        <f>IF(ISBLANK($U885), "", _xlfn.IFNA($U885 + _xlfn.IFNA( VLOOKUP($N885 &amp; IF(ISBLANK($O885),"", "-" &amp; $O885) &amp; IF(ISBLANK($P885),"", "-" &amp; $P885) &amp; IF(ISBLANK($Q885),"", "-" &amp; $Q885) &amp; IF(ISBLANK($R885),"", "-" &amp; $R885) &amp; IF(ISBLANK($S885),"", "-" &amp; $S885),TravelTime,8,FALSE), VLOOKUP($S885 &amp; IF(ISBLANK($R885),"", "-" &amp; $R885) &amp; IF(ISBLANK($Q885),"", "-" &amp; $Q885) &amp; IF(ISBLANK($P885),"", "-" &amp; $P885) &amp; IF(ISBLANK($O885),"", "-" &amp; $O885) &amp; IF(ISBLANK($N885),"", "-" &amp; $N885),TravelTime,8,FALSE)) / 1440, ""))</f>
        <v/>
      </c>
      <c r="AA885" s="59"/>
      <c r="AB885" s="59"/>
      <c r="AC885" s="59"/>
      <c r="AD885" s="196"/>
      <c r="AE885" s="59"/>
      <c r="AF885" s="59"/>
      <c r="AG885" s="59"/>
      <c r="AH885" s="59"/>
      <c r="AI885" s="59"/>
      <c r="AJ885" s="59"/>
    </row>
    <row r="886" spans="1:36" ht="14.25" customHeight="1">
      <c r="A886" s="51"/>
      <c r="B886" s="51"/>
      <c r="C886" s="219"/>
      <c r="D886" s="53"/>
      <c r="E886" s="228"/>
      <c r="F886" s="228"/>
      <c r="G886" s="52"/>
      <c r="H886" s="52"/>
      <c r="I886" s="52"/>
      <c r="J886" s="52"/>
      <c r="K886" s="52"/>
      <c r="L886" s="60"/>
      <c r="M886" s="60"/>
      <c r="N886" s="55"/>
      <c r="O886" s="55"/>
      <c r="P886" s="55"/>
      <c r="Q886" s="55"/>
      <c r="R886" s="55"/>
      <c r="S886" s="55"/>
      <c r="T886" s="193" t="str">
        <f>_xlfn.IFNA(VLOOKUP(N886,Code2Loc,2,FALSE)
&amp; IF( OR( ISNA(O886), LEN(O886)=0), "",  "-" &amp; VLOOKUP(O886,Code2Loc,2,FALSE))
&amp; IF( OR( ISNA(P886), LEN(P886)=0), "",  "-" &amp; VLOOKUP(P886,Code2Loc,2,FALSE))
&amp; IF( OR( ISNA(Q886), LEN(Q886)=0), "",  "-" &amp; VLOOKUP(Q886,Code2Loc,2,FALSE))
&amp; IF( OR( ISNA(R886), LEN(R886)=0), "",  "-" &amp; VLOOKUP(R886,Code2Loc,2,FALSE))
&amp; IF( OR( ISNA(S886), LEN(S886)=0), "",  "-" &amp; VLOOKUP(S886,Code2Loc,2,FALSE)),"")</f>
        <v/>
      </c>
      <c r="U886" s="56"/>
      <c r="V886" s="57"/>
      <c r="W886" s="57"/>
      <c r="X886" s="57"/>
      <c r="Y886" s="57"/>
      <c r="Z886" s="58" t="str">
        <f>IF(ISBLANK($U886), "", _xlfn.IFNA($U886 + _xlfn.IFNA( VLOOKUP($N886 &amp; IF(ISBLANK($O886),"", "-" &amp; $O886) &amp; IF(ISBLANK($P886),"", "-" &amp; $P886) &amp; IF(ISBLANK($Q886),"", "-" &amp; $Q886) &amp; IF(ISBLANK($R886),"", "-" &amp; $R886) &amp; IF(ISBLANK($S886),"", "-" &amp; $S886),TravelTime,8,FALSE), VLOOKUP($S886 &amp; IF(ISBLANK($R886),"", "-" &amp; $R886) &amp; IF(ISBLANK($Q886),"", "-" &amp; $Q886) &amp; IF(ISBLANK($P886),"", "-" &amp; $P886) &amp; IF(ISBLANK($O886),"", "-" &amp; $O886) &amp; IF(ISBLANK($N886),"", "-" &amp; $N886),TravelTime,8,FALSE)) / 1440, ""))</f>
        <v/>
      </c>
      <c r="AA886" s="59"/>
      <c r="AB886" s="52"/>
      <c r="AC886" s="59"/>
      <c r="AD886" s="196"/>
      <c r="AE886" s="59"/>
      <c r="AF886" s="59"/>
      <c r="AG886" s="59"/>
      <c r="AH886" s="59"/>
      <c r="AI886" s="59"/>
      <c r="AJ886" s="59"/>
    </row>
    <row r="887" spans="1:36" ht="14.25" customHeight="1">
      <c r="A887" s="59"/>
      <c r="B887" s="59"/>
      <c r="C887" s="219"/>
      <c r="D887" s="53"/>
      <c r="E887" s="228"/>
      <c r="F887" s="228"/>
      <c r="G887" s="52"/>
      <c r="H887" s="52"/>
      <c r="I887" s="52"/>
      <c r="J887" s="52"/>
      <c r="K887" s="52"/>
      <c r="L887" s="60"/>
      <c r="M887" s="60"/>
      <c r="N887" s="55"/>
      <c r="O887" s="55"/>
      <c r="P887" s="55"/>
      <c r="Q887" s="55"/>
      <c r="R887" s="55"/>
      <c r="S887" s="55"/>
      <c r="T887" s="193" t="str">
        <f>_xlfn.IFNA(VLOOKUP(N887,Code2Loc,2,FALSE)
&amp; IF( OR( ISNA(O887), LEN(O887)=0), "",  "-" &amp; VLOOKUP(O887,Code2Loc,2,FALSE))
&amp; IF( OR( ISNA(P887), LEN(P887)=0), "",  "-" &amp; VLOOKUP(P887,Code2Loc,2,FALSE))
&amp; IF( OR( ISNA(Q887), LEN(Q887)=0), "",  "-" &amp; VLOOKUP(Q887,Code2Loc,2,FALSE))
&amp; IF( OR( ISNA(R887), LEN(R887)=0), "",  "-" &amp; VLOOKUP(R887,Code2Loc,2,FALSE))
&amp; IF( OR( ISNA(S887), LEN(S887)=0), "",  "-" &amp; VLOOKUP(S887,Code2Loc,2,FALSE)),"")</f>
        <v/>
      </c>
      <c r="U887" s="56"/>
      <c r="V887" s="57"/>
      <c r="W887" s="57"/>
      <c r="X887" s="57"/>
      <c r="Y887" s="57"/>
      <c r="Z887" s="58" t="str">
        <f>IF(ISBLANK($U887), "", _xlfn.IFNA($U887 + _xlfn.IFNA( VLOOKUP($N887 &amp; IF(ISBLANK($O887),"", "-" &amp; $O887) &amp; IF(ISBLANK($P887),"", "-" &amp; $P887) &amp; IF(ISBLANK($Q887),"", "-" &amp; $Q887) &amp; IF(ISBLANK($R887),"", "-" &amp; $R887) &amp; IF(ISBLANK($S887),"", "-" &amp; $S887),TravelTime,8,FALSE), VLOOKUP($S887 &amp; IF(ISBLANK($R887),"", "-" &amp; $R887) &amp; IF(ISBLANK($Q887),"", "-" &amp; $Q887) &amp; IF(ISBLANK($P887),"", "-" &amp; $P887) &amp; IF(ISBLANK($O887),"", "-" &amp; $O887) &amp; IF(ISBLANK($N887),"", "-" &amp; $N887),TravelTime,8,FALSE)) / 1440, ""))</f>
        <v/>
      </c>
      <c r="AA887" s="59"/>
      <c r="AB887" s="52"/>
      <c r="AC887" s="59"/>
      <c r="AD887" s="196"/>
      <c r="AE887" s="59"/>
      <c r="AF887" s="59"/>
      <c r="AG887" s="59"/>
      <c r="AH887" s="59"/>
      <c r="AI887" s="59"/>
      <c r="AJ887" s="59"/>
    </row>
    <row r="888" spans="1:36" ht="14.25" customHeight="1">
      <c r="A888" s="51"/>
      <c r="B888" s="51" t="s">
        <v>354</v>
      </c>
      <c r="C888" s="219"/>
      <c r="D888" s="53"/>
      <c r="E888" s="228"/>
      <c r="F888" s="228"/>
      <c r="G888" s="52"/>
      <c r="H888" s="52"/>
      <c r="I888" s="52"/>
      <c r="J888" s="52" t="str">
        <f>IF(ISBLANK(B888),"",VLOOKUP(B888,Permits!$F$2:$O$127,10,FALSE))</f>
        <v>GA03W 2765</v>
      </c>
      <c r="K888" s="52"/>
      <c r="L888" s="60"/>
      <c r="M888" s="60"/>
      <c r="N888" s="55" t="s">
        <v>738</v>
      </c>
      <c r="O888" s="55"/>
      <c r="P888" s="55"/>
      <c r="Q888" s="55"/>
      <c r="R888" s="55"/>
      <c r="S888" s="55"/>
      <c r="T888" s="193" t="str">
        <f>_xlfn.IFNA(VLOOKUP(N888,Code2Loc,2,FALSE)
&amp; IF( OR( ISNA(O888), LEN(O888)=0), "",  "-" &amp; VLOOKUP(O888,Code2Loc,2,FALSE))
&amp; IF( OR( ISNA(P888), LEN(P888)=0), "",  "-" &amp; VLOOKUP(P888,Code2Loc,2,FALSE))
&amp; IF( OR( ISNA(Q888), LEN(Q888)=0), "",  "-" &amp; VLOOKUP(Q888,Code2Loc,2,FALSE))
&amp; IF( OR( ISNA(R888), LEN(R888)=0), "",  "-" &amp; VLOOKUP(R888,Code2Loc,2,FALSE))
&amp; IF( OR( ISNA(S888), LEN(S888)=0), "",  "-" &amp; VLOOKUP(S888,Code2Loc,2,FALSE)),"")</f>
        <v/>
      </c>
      <c r="U888" s="56">
        <v>0.27083333333333331</v>
      </c>
      <c r="V888" s="57"/>
      <c r="W888" s="57"/>
      <c r="X888" s="57"/>
      <c r="Y888" s="57"/>
      <c r="Z888" s="58" t="str">
        <f>IF(ISBLANK($U888), "", _xlfn.IFNA($U888 + _xlfn.IFNA( VLOOKUP($N888 &amp; IF(ISBLANK($O888),"", "-" &amp; $O888) &amp; IF(ISBLANK($P888),"", "-" &amp; $P888) &amp; IF(ISBLANK($Q888),"", "-" &amp; $Q888) &amp; IF(ISBLANK($R888),"", "-" &amp; $R888) &amp; IF(ISBLANK($S888),"", "-" &amp; $S888),TravelTime,8,FALSE), VLOOKUP($S888 &amp; IF(ISBLANK($R888),"", "-" &amp; $R888) &amp; IF(ISBLANK($Q888),"", "-" &amp; $Q888) &amp; IF(ISBLANK($P888),"", "-" &amp; $P888) &amp; IF(ISBLANK($O888),"", "-" &amp; $O888) &amp; IF(ISBLANK($N888),"", "-" &amp; $N888),TravelTime,8,FALSE)) / 1440, ""))</f>
        <v/>
      </c>
      <c r="AA888" s="59"/>
      <c r="AB888" s="52" t="str">
        <f>IF(AND(LEN(J888)&lt;&gt;0,LEN(B888)&lt;&gt;0),J888,#REF!)</f>
        <v>GA03W 2765</v>
      </c>
      <c r="AC888" s="59"/>
      <c r="AD888" s="196"/>
      <c r="AE888" s="59"/>
      <c r="AF888" s="59"/>
      <c r="AG888" s="59"/>
      <c r="AH888" s="59"/>
      <c r="AI888" s="59"/>
      <c r="AJ888" s="59"/>
    </row>
    <row r="889" spans="1:36" ht="14.25" customHeight="1">
      <c r="A889" s="51"/>
      <c r="B889" s="51"/>
      <c r="C889" s="219"/>
      <c r="D889" s="53"/>
      <c r="E889" s="228"/>
      <c r="F889" s="228"/>
      <c r="G889" s="52"/>
      <c r="H889" s="52"/>
      <c r="I889" s="52"/>
      <c r="J889" s="52"/>
      <c r="K889" s="52"/>
      <c r="L889" s="60"/>
      <c r="M889" s="60"/>
      <c r="N889" s="55" t="s">
        <v>459</v>
      </c>
      <c r="O889" s="55"/>
      <c r="P889" s="55"/>
      <c r="Q889" s="55"/>
      <c r="R889" s="55"/>
      <c r="S889" s="55"/>
      <c r="T889" s="193" t="str">
        <f>_xlfn.IFNA(VLOOKUP(N889,Code2Loc,2,FALSE)
&amp; IF( OR( ISNA(O889), LEN(O889)=0), "",  "-" &amp; VLOOKUP(O889,Code2Loc,2,FALSE))
&amp; IF( OR( ISNA(P889), LEN(P889)=0), "",  "-" &amp; VLOOKUP(P889,Code2Loc,2,FALSE))
&amp; IF( OR( ISNA(Q889), LEN(Q889)=0), "",  "-" &amp; VLOOKUP(Q889,Code2Loc,2,FALSE))
&amp; IF( OR( ISNA(R889), LEN(R889)=0), "",  "-" &amp; VLOOKUP(R889,Code2Loc,2,FALSE))
&amp; IF( OR( ISNA(S889), LEN(S889)=0), "",  "-" &amp; VLOOKUP(S889,Code2Loc,2,FALSE)),"")</f>
        <v/>
      </c>
      <c r="U889" s="56">
        <v>0.2986111111111111</v>
      </c>
      <c r="V889" s="57"/>
      <c r="W889" s="57"/>
      <c r="X889" s="57"/>
      <c r="Y889" s="57"/>
      <c r="Z889" s="58" t="str">
        <f>IF(ISBLANK($U889), "", _xlfn.IFNA($U889 + _xlfn.IFNA( VLOOKUP($N889 &amp; IF(ISBLANK($O889),"", "-" &amp; $O889) &amp; IF(ISBLANK($P889),"", "-" &amp; $P889) &amp; IF(ISBLANK($Q889),"", "-" &amp; $Q889) &amp; IF(ISBLANK($R889),"", "-" &amp; $R889) &amp; IF(ISBLANK($S889),"", "-" &amp; $S889),TravelTime,8,FALSE), VLOOKUP($S889 &amp; IF(ISBLANK($R889),"", "-" &amp; $R889) &amp; IF(ISBLANK($Q889),"", "-" &amp; $Q889) &amp; IF(ISBLANK($P889),"", "-" &amp; $P889) &amp; IF(ISBLANK($O889),"", "-" &amp; $O889) &amp; IF(ISBLANK($N889),"", "-" &amp; $N889),TravelTime,8,FALSE)) / 1440, ""))</f>
        <v/>
      </c>
      <c r="AA889" s="59"/>
      <c r="AB889" s="52"/>
      <c r="AC889" s="59"/>
      <c r="AD889" s="196"/>
      <c r="AE889" s="59"/>
      <c r="AF889" s="59"/>
      <c r="AG889" s="59"/>
      <c r="AH889" s="59"/>
      <c r="AI889" s="59"/>
      <c r="AJ889" s="59"/>
    </row>
    <row r="890" spans="1:36" ht="14.25" customHeight="1">
      <c r="A890" s="51"/>
      <c r="B890" s="51"/>
      <c r="C890" s="219"/>
      <c r="D890" s="53"/>
      <c r="E890" s="228"/>
      <c r="F890" s="228"/>
      <c r="G890" s="52"/>
      <c r="H890" s="52"/>
      <c r="I890" s="52"/>
      <c r="J890" s="52"/>
      <c r="K890" s="52"/>
      <c r="L890" s="60"/>
      <c r="M890" s="60"/>
      <c r="N890" s="55" t="s">
        <v>460</v>
      </c>
      <c r="O890" s="55"/>
      <c r="P890" s="55"/>
      <c r="Q890" s="55"/>
      <c r="R890" s="55"/>
      <c r="S890" s="55"/>
      <c r="T890" s="193" t="str">
        <f>_xlfn.IFNA(VLOOKUP(N890,Code2Loc,2,FALSE)
&amp; IF( OR( ISNA(O890), LEN(O890)=0), "",  "-" &amp; VLOOKUP(O890,Code2Loc,2,FALSE))
&amp; IF( OR( ISNA(P890), LEN(P890)=0), "",  "-" &amp; VLOOKUP(P890,Code2Loc,2,FALSE))
&amp; IF( OR( ISNA(Q890), LEN(Q890)=0), "",  "-" &amp; VLOOKUP(Q890,Code2Loc,2,FALSE))
&amp; IF( OR( ISNA(R890), LEN(R890)=0), "",  "-" &amp; VLOOKUP(R890,Code2Loc,2,FALSE))
&amp; IF( OR( ISNA(S890), LEN(S890)=0), "",  "-" &amp; VLOOKUP(S890,Code2Loc,2,FALSE)),"")</f>
        <v/>
      </c>
      <c r="U890" s="56">
        <v>0.41666666666666669</v>
      </c>
      <c r="V890" s="57"/>
      <c r="W890" s="57"/>
      <c r="X890" s="57"/>
      <c r="Y890" s="57"/>
      <c r="Z890" s="58" t="str">
        <f>IF(ISBLANK($U890), "", _xlfn.IFNA($U890 + _xlfn.IFNA( VLOOKUP($N890 &amp; IF(ISBLANK($O890),"", "-" &amp; $O890) &amp; IF(ISBLANK($P890),"", "-" &amp; $P890) &amp; IF(ISBLANK($Q890),"", "-" &amp; $Q890) &amp; IF(ISBLANK($R890),"", "-" &amp; $R890) &amp; IF(ISBLANK($S890),"", "-" &amp; $S890),TravelTime,8,FALSE), VLOOKUP($S890 &amp; IF(ISBLANK($R890),"", "-" &amp; $R890) &amp; IF(ISBLANK($Q890),"", "-" &amp; $Q890) &amp; IF(ISBLANK($P890),"", "-" &amp; $P890) &amp; IF(ISBLANK($O890),"", "-" &amp; $O890) &amp; IF(ISBLANK($N890),"", "-" &amp; $N890),TravelTime,8,FALSE)) / 1440, ""))</f>
        <v/>
      </c>
      <c r="AA890" s="59"/>
      <c r="AB890" s="52"/>
      <c r="AC890" s="59"/>
      <c r="AD890" s="196"/>
      <c r="AE890" s="59"/>
      <c r="AF890" s="59"/>
      <c r="AG890" s="59"/>
      <c r="AH890" s="59"/>
      <c r="AI890" s="59"/>
      <c r="AJ890" s="59"/>
    </row>
    <row r="891" spans="1:36" ht="14.25" customHeight="1">
      <c r="A891" s="51"/>
      <c r="B891" s="51"/>
      <c r="C891" s="219"/>
      <c r="D891" s="53"/>
      <c r="E891" s="228"/>
      <c r="F891" s="228"/>
      <c r="G891" s="52"/>
      <c r="H891" s="52"/>
      <c r="I891" s="52"/>
      <c r="J891" s="52"/>
      <c r="K891" s="52"/>
      <c r="L891" s="60"/>
      <c r="M891" s="60"/>
      <c r="N891" s="55" t="s">
        <v>459</v>
      </c>
      <c r="O891" s="55"/>
      <c r="P891" s="55"/>
      <c r="Q891" s="55"/>
      <c r="R891" s="55"/>
      <c r="S891" s="55"/>
      <c r="T891" s="193" t="str">
        <f>_xlfn.IFNA(VLOOKUP(N891,Code2Loc,2,FALSE)
&amp; IF( OR( ISNA(O891), LEN(O891)=0), "",  "-" &amp; VLOOKUP(O891,Code2Loc,2,FALSE))
&amp; IF( OR( ISNA(P891), LEN(P891)=0), "",  "-" &amp; VLOOKUP(P891,Code2Loc,2,FALSE))
&amp; IF( OR( ISNA(Q891), LEN(Q891)=0), "",  "-" &amp; VLOOKUP(Q891,Code2Loc,2,FALSE))
&amp; IF( OR( ISNA(R891), LEN(R891)=0), "",  "-" &amp; VLOOKUP(R891,Code2Loc,2,FALSE))
&amp; IF( OR( ISNA(S891), LEN(S891)=0), "",  "-" &amp; VLOOKUP(S891,Code2Loc,2,FALSE)),"")</f>
        <v/>
      </c>
      <c r="U891" s="56">
        <v>0.5625</v>
      </c>
      <c r="V891" s="57"/>
      <c r="W891" s="57"/>
      <c r="X891" s="57"/>
      <c r="Y891" s="57"/>
      <c r="Z891" s="58" t="str">
        <f>IF(ISBLANK($U891), "", _xlfn.IFNA($U891 + _xlfn.IFNA( VLOOKUP($N891 &amp; IF(ISBLANK($O891),"", "-" &amp; $O891) &amp; IF(ISBLANK($P891),"", "-" &amp; $P891) &amp; IF(ISBLANK($Q891),"", "-" &amp; $Q891) &amp; IF(ISBLANK($R891),"", "-" &amp; $R891) &amp; IF(ISBLANK($S891),"", "-" &amp; $S891),TravelTime,8,FALSE), VLOOKUP($S891 &amp; IF(ISBLANK($R891),"", "-" &amp; $R891) &amp; IF(ISBLANK($Q891),"", "-" &amp; $Q891) &amp; IF(ISBLANK($P891),"", "-" &amp; $P891) &amp; IF(ISBLANK($O891),"", "-" &amp; $O891) &amp; IF(ISBLANK($N891),"", "-" &amp; $N891),TravelTime,8,FALSE)) / 1440, ""))</f>
        <v/>
      </c>
      <c r="AA891" s="59"/>
      <c r="AB891" s="52"/>
      <c r="AC891" s="59"/>
      <c r="AD891" s="196"/>
      <c r="AE891" s="59"/>
      <c r="AF891" s="59"/>
      <c r="AG891" s="59"/>
      <c r="AH891" s="59"/>
      <c r="AI891" s="59"/>
      <c r="AJ891" s="59"/>
    </row>
    <row r="892" spans="1:36" ht="14.25" customHeight="1">
      <c r="A892" s="51"/>
      <c r="B892" s="51"/>
      <c r="C892" s="219"/>
      <c r="D892" s="53"/>
      <c r="E892" s="228"/>
      <c r="F892" s="228"/>
      <c r="G892" s="52"/>
      <c r="H892" s="52"/>
      <c r="I892" s="52"/>
      <c r="J892" s="52"/>
      <c r="K892" s="52"/>
      <c r="L892" s="60"/>
      <c r="M892" s="60"/>
      <c r="N892" s="55" t="s">
        <v>460</v>
      </c>
      <c r="O892" s="55"/>
      <c r="P892" s="55"/>
      <c r="Q892" s="55"/>
      <c r="R892" s="55"/>
      <c r="S892" s="55"/>
      <c r="T892" s="193" t="str">
        <f>_xlfn.IFNA(VLOOKUP(N892,Code2Loc,2,FALSE)
&amp; IF( OR( ISNA(O892), LEN(O892)=0), "",  "-" &amp; VLOOKUP(O892,Code2Loc,2,FALSE))
&amp; IF( OR( ISNA(P892), LEN(P892)=0), "",  "-" &amp; VLOOKUP(P892,Code2Loc,2,FALSE))
&amp; IF( OR( ISNA(Q892), LEN(Q892)=0), "",  "-" &amp; VLOOKUP(Q892,Code2Loc,2,FALSE))
&amp; IF( OR( ISNA(R892), LEN(R892)=0), "",  "-" &amp; VLOOKUP(R892,Code2Loc,2,FALSE))
&amp; IF( OR( ISNA(S892), LEN(S892)=0), "",  "-" &amp; VLOOKUP(S892,Code2Loc,2,FALSE)),"")</f>
        <v/>
      </c>
      <c r="U892" s="56">
        <v>0.70138888888888884</v>
      </c>
      <c r="V892" s="57"/>
      <c r="W892" s="57"/>
      <c r="X892" s="57"/>
      <c r="Y892" s="57"/>
      <c r="Z892" s="58" t="str">
        <f>IF(ISBLANK($U892), "", _xlfn.IFNA($U892 + _xlfn.IFNA( VLOOKUP($N892 &amp; IF(ISBLANK($O892),"", "-" &amp; $O892) &amp; IF(ISBLANK($P892),"", "-" &amp; $P892) &amp; IF(ISBLANK($Q892),"", "-" &amp; $Q892) &amp; IF(ISBLANK($R892),"", "-" &amp; $R892) &amp; IF(ISBLANK($S892),"", "-" &amp; $S892),TravelTime,8,FALSE), VLOOKUP($S892 &amp; IF(ISBLANK($R892),"", "-" &amp; $R892) &amp; IF(ISBLANK($Q892),"", "-" &amp; $Q892) &amp; IF(ISBLANK($P892),"", "-" &amp; $P892) &amp; IF(ISBLANK($O892),"", "-" &amp; $O892) &amp; IF(ISBLANK($N892),"", "-" &amp; $N892),TravelTime,8,FALSE)) / 1440, ""))</f>
        <v/>
      </c>
      <c r="AA892" s="59"/>
      <c r="AB892" s="52"/>
      <c r="AC892" s="59"/>
      <c r="AD892" s="196"/>
      <c r="AE892" s="59"/>
      <c r="AF892" s="59"/>
      <c r="AG892" s="59"/>
      <c r="AH892" s="59"/>
      <c r="AI892" s="59"/>
      <c r="AJ892" s="59"/>
    </row>
    <row r="893" spans="1:36" ht="14.25" customHeight="1">
      <c r="A893" s="51"/>
      <c r="B893" s="51"/>
      <c r="C893" s="219"/>
      <c r="D893" s="53"/>
      <c r="E893" s="228"/>
      <c r="F893" s="228"/>
      <c r="G893" s="52"/>
      <c r="H893" s="52"/>
      <c r="I893" s="52"/>
      <c r="J893" s="52"/>
      <c r="K893" s="52"/>
      <c r="L893" s="60"/>
      <c r="M893" s="60"/>
      <c r="N893" s="55" t="s">
        <v>459</v>
      </c>
      <c r="O893" s="55"/>
      <c r="P893" s="55"/>
      <c r="Q893" s="55"/>
      <c r="R893" s="55"/>
      <c r="S893" s="55" t="s">
        <v>738</v>
      </c>
      <c r="T893" s="193" t="str">
        <f>_xlfn.IFNA(VLOOKUP(N893,Code2Loc,2,FALSE)
&amp; IF( OR( ISNA(O893), LEN(O893)=0), "",  "-" &amp; VLOOKUP(O893,Code2Loc,2,FALSE))
&amp; IF( OR( ISNA(P893), LEN(P893)=0), "",  "-" &amp; VLOOKUP(P893,Code2Loc,2,FALSE))
&amp; IF( OR( ISNA(Q893), LEN(Q893)=0), "",  "-" &amp; VLOOKUP(Q893,Code2Loc,2,FALSE))
&amp; IF( OR( ISNA(R893), LEN(R893)=0), "",  "-" &amp; VLOOKUP(R893,Code2Loc,2,FALSE))
&amp; IF( OR( ISNA(S893), LEN(S893)=0), "",  "-" &amp; VLOOKUP(S893,Code2Loc,2,FALSE)),"")</f>
        <v/>
      </c>
      <c r="U893" s="56">
        <v>0.79166666666666663</v>
      </c>
      <c r="V893" s="57"/>
      <c r="W893" s="57"/>
      <c r="X893" s="57"/>
      <c r="Y893" s="57"/>
      <c r="Z893" s="58" t="str">
        <f>IF(ISBLANK($U893), "", _xlfn.IFNA($U893 + _xlfn.IFNA( VLOOKUP($N893 &amp; IF(ISBLANK($O893),"", "-" &amp; $O893) &amp; IF(ISBLANK($P893),"", "-" &amp; $P893) &amp; IF(ISBLANK($Q893),"", "-" &amp; $Q893) &amp; IF(ISBLANK($R893),"", "-" &amp; $R893) &amp; IF(ISBLANK($S893),"", "-" &amp; $S893),TravelTime,8,FALSE), VLOOKUP($S893 &amp; IF(ISBLANK($R893),"", "-" &amp; $R893) &amp; IF(ISBLANK($Q893),"", "-" &amp; $Q893) &amp; IF(ISBLANK($P893),"", "-" &amp; $P893) &amp; IF(ISBLANK($O893),"", "-" &amp; $O893) &amp; IF(ISBLANK($N893),"", "-" &amp; $N893),TravelTime,8,FALSE)) / 1440, ""))</f>
        <v/>
      </c>
      <c r="AA893" s="59"/>
      <c r="AB893" s="52"/>
      <c r="AC893" s="59"/>
      <c r="AD893" s="196"/>
      <c r="AE893" s="59"/>
      <c r="AF893" s="59"/>
      <c r="AG893" s="59"/>
      <c r="AH893" s="59"/>
      <c r="AI893" s="59"/>
      <c r="AJ893" s="59"/>
    </row>
    <row r="894" spans="1:36" ht="14.25" customHeight="1">
      <c r="A894" s="51"/>
      <c r="B894" s="51"/>
      <c r="C894" s="219"/>
      <c r="D894" s="53"/>
      <c r="E894" s="228"/>
      <c r="F894" s="228"/>
      <c r="G894" s="52"/>
      <c r="H894" s="52"/>
      <c r="I894" s="52"/>
      <c r="J894" s="52"/>
      <c r="K894" s="52"/>
      <c r="L894" s="60"/>
      <c r="M894" s="60"/>
      <c r="N894" s="55"/>
      <c r="O894" s="55"/>
      <c r="P894" s="55"/>
      <c r="Q894" s="55"/>
      <c r="R894" s="55"/>
      <c r="S894" s="55"/>
      <c r="T894" s="193" t="str">
        <f>_xlfn.IFNA(VLOOKUP(N894,Code2Loc,2,FALSE)
&amp; IF( OR( ISNA(O894), LEN(O894)=0), "",  "-" &amp; VLOOKUP(O894,Code2Loc,2,FALSE))
&amp; IF( OR( ISNA(P894), LEN(P894)=0), "",  "-" &amp; VLOOKUP(P894,Code2Loc,2,FALSE))
&amp; IF( OR( ISNA(Q894), LEN(Q894)=0), "",  "-" &amp; VLOOKUP(Q894,Code2Loc,2,FALSE))
&amp; IF( OR( ISNA(R894), LEN(R894)=0), "",  "-" &amp; VLOOKUP(R894,Code2Loc,2,FALSE))
&amp; IF( OR( ISNA(S894), LEN(S894)=0), "",  "-" &amp; VLOOKUP(S894,Code2Loc,2,FALSE)),"")</f>
        <v/>
      </c>
      <c r="U894" s="56"/>
      <c r="V894" s="57"/>
      <c r="W894" s="57"/>
      <c r="X894" s="57"/>
      <c r="Y894" s="57"/>
      <c r="Z894" s="58" t="str">
        <f>IF(ISBLANK($U894), "", _xlfn.IFNA($U894 + _xlfn.IFNA( VLOOKUP($N894 &amp; IF(ISBLANK($O894),"", "-" &amp; $O894) &amp; IF(ISBLANK($P894),"", "-" &amp; $P894) &amp; IF(ISBLANK($Q894),"", "-" &amp; $Q894) &amp; IF(ISBLANK($R894),"", "-" &amp; $R894) &amp; IF(ISBLANK($S894),"", "-" &amp; $S894),TravelTime,8,FALSE), VLOOKUP($S894 &amp; IF(ISBLANK($R894),"", "-" &amp; $R894) &amp; IF(ISBLANK($Q894),"", "-" &amp; $Q894) &amp; IF(ISBLANK($P894),"", "-" &amp; $P894) &amp; IF(ISBLANK($O894),"", "-" &amp; $O894) &amp; IF(ISBLANK($N894),"", "-" &amp; $N894),TravelTime,8,FALSE)) / 1440, ""))</f>
        <v/>
      </c>
      <c r="AA894" s="59"/>
      <c r="AB894" s="52"/>
      <c r="AC894" s="59"/>
      <c r="AD894" s="196"/>
      <c r="AE894" s="59"/>
      <c r="AF894" s="59"/>
      <c r="AG894" s="59"/>
      <c r="AH894" s="59"/>
      <c r="AI894" s="59"/>
      <c r="AJ894" s="59"/>
    </row>
    <row r="895" spans="1:36" ht="14.25" customHeight="1">
      <c r="A895" s="51"/>
      <c r="B895" s="51" t="s">
        <v>358</v>
      </c>
      <c r="C895" s="219"/>
      <c r="D895" s="53"/>
      <c r="E895" s="228"/>
      <c r="F895" s="228"/>
      <c r="G895" s="52"/>
      <c r="H895" s="52"/>
      <c r="I895" s="52"/>
      <c r="J895" s="52" t="str">
        <f>IF(ISBLANK(B895),"",VLOOKUP(B895,Permits!$F$2:$O$127,10,FALSE))</f>
        <v>GA04T 6949</v>
      </c>
      <c r="K895" s="52"/>
      <c r="L895" s="60"/>
      <c r="M895" s="60"/>
      <c r="N895" s="55" t="s">
        <v>739</v>
      </c>
      <c r="O895" s="55"/>
      <c r="P895" s="55"/>
      <c r="Q895" s="55"/>
      <c r="R895" s="55"/>
      <c r="S895" s="55"/>
      <c r="T895" s="193" t="str">
        <f>_xlfn.IFNA(VLOOKUP(N895,Code2Loc,2,FALSE)
&amp; IF( OR( ISNA(O895), LEN(O895)=0), "",  "-" &amp; VLOOKUP(O895,Code2Loc,2,FALSE))
&amp; IF( OR( ISNA(P895), LEN(P895)=0), "",  "-" &amp; VLOOKUP(P895,Code2Loc,2,FALSE))
&amp; IF( OR( ISNA(Q895), LEN(Q895)=0), "",  "-" &amp; VLOOKUP(Q895,Code2Loc,2,FALSE))
&amp; IF( OR( ISNA(R895), LEN(R895)=0), "",  "-" &amp; VLOOKUP(R895,Code2Loc,2,FALSE))
&amp; IF( OR( ISNA(S895), LEN(S895)=0), "",  "-" &amp; VLOOKUP(S895,Code2Loc,2,FALSE)),"")</f>
        <v/>
      </c>
      <c r="U895" s="56">
        <v>0.27083333333333331</v>
      </c>
      <c r="V895" s="57"/>
      <c r="W895" s="57"/>
      <c r="X895" s="57"/>
      <c r="Y895" s="57"/>
      <c r="Z895" s="58" t="str">
        <f>IF(ISBLANK($U895), "", _xlfn.IFNA($U895 + _xlfn.IFNA( VLOOKUP($N895 &amp; IF(ISBLANK($O895),"", "-" &amp; $O895) &amp; IF(ISBLANK($P895),"", "-" &amp; $P895) &amp; IF(ISBLANK($Q895),"", "-" &amp; $Q895) &amp; IF(ISBLANK($R895),"", "-" &amp; $R895) &amp; IF(ISBLANK($S895),"", "-" &amp; $S895),TravelTime,8,FALSE), VLOOKUP($S895 &amp; IF(ISBLANK($R895),"", "-" &amp; $R895) &amp; IF(ISBLANK($Q895),"", "-" &amp; $Q895) &amp; IF(ISBLANK($P895),"", "-" &amp; $P895) &amp; IF(ISBLANK($O895),"", "-" &amp; $O895) &amp; IF(ISBLANK($N895),"", "-" &amp; $N895),TravelTime,8,FALSE)) / 1440, ""))</f>
        <v/>
      </c>
      <c r="AA895" s="59"/>
      <c r="AB895" s="52" t="str">
        <f>IF(AND(LEN(J895)&lt;&gt;0,LEN(B895)&lt;&gt;0),J895,#REF!)</f>
        <v>GA04T 6949</v>
      </c>
      <c r="AC895" s="59"/>
      <c r="AD895" s="196"/>
      <c r="AE895" s="59"/>
      <c r="AF895" s="59"/>
      <c r="AG895" s="59"/>
      <c r="AH895" s="59"/>
      <c r="AI895" s="59"/>
      <c r="AJ895" s="59"/>
    </row>
    <row r="896" spans="1:36" ht="14.25" customHeight="1">
      <c r="A896" s="51"/>
      <c r="B896" s="51"/>
      <c r="C896" s="219"/>
      <c r="D896" s="53"/>
      <c r="E896" s="228"/>
      <c r="F896" s="228"/>
      <c r="G896" s="52"/>
      <c r="H896" s="52"/>
      <c r="I896" s="52"/>
      <c r="J896" s="52"/>
      <c r="K896" s="52"/>
      <c r="L896" s="60"/>
      <c r="M896" s="60"/>
      <c r="N896" s="55" t="s">
        <v>460</v>
      </c>
      <c r="O896" s="55"/>
      <c r="P896" s="55"/>
      <c r="Q896" s="55"/>
      <c r="R896" s="55"/>
      <c r="S896" s="55"/>
      <c r="T896" s="193" t="str">
        <f>_xlfn.IFNA(VLOOKUP(N896,Code2Loc,2,FALSE)
&amp; IF( OR( ISNA(O896), LEN(O896)=0), "",  "-" &amp; VLOOKUP(O896,Code2Loc,2,FALSE))
&amp; IF( OR( ISNA(P896), LEN(P896)=0), "",  "-" &amp; VLOOKUP(P896,Code2Loc,2,FALSE))
&amp; IF( OR( ISNA(Q896), LEN(Q896)=0), "",  "-" &amp; VLOOKUP(Q896,Code2Loc,2,FALSE))
&amp; IF( OR( ISNA(R896), LEN(R896)=0), "",  "-" &amp; VLOOKUP(R896,Code2Loc,2,FALSE))
&amp; IF( OR( ISNA(S896), LEN(S896)=0), "",  "-" &amp; VLOOKUP(S896,Code2Loc,2,FALSE)),"")</f>
        <v/>
      </c>
      <c r="U896" s="56">
        <v>0.29166666666666669</v>
      </c>
      <c r="V896" s="57"/>
      <c r="W896" s="57"/>
      <c r="X896" s="57"/>
      <c r="Y896" s="57"/>
      <c r="Z896" s="58" t="str">
        <f>IF(ISBLANK($U896), "", _xlfn.IFNA($U896 + _xlfn.IFNA( VLOOKUP($N896 &amp; IF(ISBLANK($O896),"", "-" &amp; $O896) &amp; IF(ISBLANK($P896),"", "-" &amp; $P896) &amp; IF(ISBLANK($Q896),"", "-" &amp; $Q896) &amp; IF(ISBLANK($R896),"", "-" &amp; $R896) &amp; IF(ISBLANK($S896),"", "-" &amp; $S896),TravelTime,8,FALSE), VLOOKUP($S896 &amp; IF(ISBLANK($R896),"", "-" &amp; $R896) &amp; IF(ISBLANK($Q896),"", "-" &amp; $Q896) &amp; IF(ISBLANK($P896),"", "-" &amp; $P896) &amp; IF(ISBLANK($O896),"", "-" &amp; $O896) &amp; IF(ISBLANK($N896),"", "-" &amp; $N896),TravelTime,8,FALSE)) / 1440, ""))</f>
        <v/>
      </c>
      <c r="AA896" s="59"/>
      <c r="AB896" s="52" t="str">
        <f t="shared" ref="AB896:AB904" si="69">IF(AND(LEN(J896)&lt;&gt;0,LEN(B896)&lt;&gt;0),J896,AB895)</f>
        <v>GA04T 6949</v>
      </c>
      <c r="AC896" s="59"/>
      <c r="AD896" s="196"/>
      <c r="AE896" s="59"/>
      <c r="AF896" s="59"/>
      <c r="AG896" s="59"/>
      <c r="AH896" s="59"/>
      <c r="AI896" s="59"/>
      <c r="AJ896" s="59"/>
    </row>
    <row r="897" spans="1:36" ht="14.25" customHeight="1">
      <c r="A897" s="51"/>
      <c r="B897" s="51"/>
      <c r="C897" s="219"/>
      <c r="D897" s="53"/>
      <c r="E897" s="228"/>
      <c r="F897" s="228"/>
      <c r="G897" s="52"/>
      <c r="H897" s="52"/>
      <c r="I897" s="52"/>
      <c r="J897" s="52"/>
      <c r="K897" s="52"/>
      <c r="L897" s="60"/>
      <c r="M897" s="60"/>
      <c r="N897" s="55" t="s">
        <v>513</v>
      </c>
      <c r="O897" s="55"/>
      <c r="P897" s="55"/>
      <c r="Q897" s="55"/>
      <c r="R897" s="55"/>
      <c r="S897" s="55"/>
      <c r="T897" s="193" t="str">
        <f>_xlfn.IFNA(VLOOKUP(N897,Code2Loc,2,FALSE)
&amp; IF( OR( ISNA(O897), LEN(O897)=0), "",  "-" &amp; VLOOKUP(O897,Code2Loc,2,FALSE))
&amp; IF( OR( ISNA(P897), LEN(P897)=0), "",  "-" &amp; VLOOKUP(P897,Code2Loc,2,FALSE))
&amp; IF( OR( ISNA(Q897), LEN(Q897)=0), "",  "-" &amp; VLOOKUP(Q897,Code2Loc,2,FALSE))
&amp; IF( OR( ISNA(R897), LEN(R897)=0), "",  "-" &amp; VLOOKUP(R897,Code2Loc,2,FALSE))
&amp; IF( OR( ISNA(S897), LEN(S897)=0), "",  "-" &amp; VLOOKUP(S897,Code2Loc,2,FALSE)),"")</f>
        <v/>
      </c>
      <c r="U897" s="56">
        <v>0.36805555555555558</v>
      </c>
      <c r="V897" s="57"/>
      <c r="W897" s="57"/>
      <c r="X897" s="57"/>
      <c r="Y897" s="57"/>
      <c r="Z897" s="58" t="str">
        <f>IF(ISBLANK($U897), "", _xlfn.IFNA($U897 + _xlfn.IFNA( VLOOKUP($N897 &amp; IF(ISBLANK($O897),"", "-" &amp; $O897) &amp; IF(ISBLANK($P897),"", "-" &amp; $P897) &amp; IF(ISBLANK($Q897),"", "-" &amp; $Q897) &amp; IF(ISBLANK($R897),"", "-" &amp; $R897) &amp; IF(ISBLANK($S897),"", "-" &amp; $S897),TravelTime,8,FALSE), VLOOKUP($S897 &amp; IF(ISBLANK($R897),"", "-" &amp; $R897) &amp; IF(ISBLANK($Q897),"", "-" &amp; $Q897) &amp; IF(ISBLANK($P897),"", "-" &amp; $P897) &amp; IF(ISBLANK($O897),"", "-" &amp; $O897) &amp; IF(ISBLANK($N897),"", "-" &amp; $N897),TravelTime,8,FALSE)) / 1440, ""))</f>
        <v/>
      </c>
      <c r="AA897" s="59"/>
      <c r="AB897" s="52" t="str">
        <f t="shared" si="69"/>
        <v>GA04T 6949</v>
      </c>
      <c r="AC897" s="59"/>
      <c r="AD897" s="196"/>
      <c r="AE897" s="59"/>
      <c r="AF897" s="59"/>
      <c r="AG897" s="59"/>
      <c r="AH897" s="59"/>
      <c r="AI897" s="59"/>
      <c r="AJ897" s="59"/>
    </row>
    <row r="898" spans="1:36" ht="14.25" customHeight="1">
      <c r="A898" s="51"/>
      <c r="B898" s="51"/>
      <c r="C898" s="219"/>
      <c r="D898" s="53"/>
      <c r="E898" s="228"/>
      <c r="F898" s="228"/>
      <c r="G898" s="52"/>
      <c r="H898" s="52"/>
      <c r="I898" s="52"/>
      <c r="J898" s="52"/>
      <c r="K898" s="52"/>
      <c r="L898" s="60"/>
      <c r="M898" s="60"/>
      <c r="N898" s="55" t="s">
        <v>460</v>
      </c>
      <c r="O898" s="55"/>
      <c r="P898" s="55"/>
      <c r="Q898" s="55"/>
      <c r="R898" s="55"/>
      <c r="S898" s="55"/>
      <c r="T898" s="193" t="str">
        <f>_xlfn.IFNA(VLOOKUP(N898,Code2Loc,2,FALSE)
&amp; IF( OR( ISNA(O898), LEN(O898)=0), "",  "-" &amp; VLOOKUP(O898,Code2Loc,2,FALSE))
&amp; IF( OR( ISNA(P898), LEN(P898)=0), "",  "-" &amp; VLOOKUP(P898,Code2Loc,2,FALSE))
&amp; IF( OR( ISNA(Q898), LEN(Q898)=0), "",  "-" &amp; VLOOKUP(Q898,Code2Loc,2,FALSE))
&amp; IF( OR( ISNA(R898), LEN(R898)=0), "",  "-" &amp; VLOOKUP(R898,Code2Loc,2,FALSE))
&amp; IF( OR( ISNA(S898), LEN(S898)=0), "",  "-" &amp; VLOOKUP(S898,Code2Loc,2,FALSE)),"")</f>
        <v/>
      </c>
      <c r="U898" s="56">
        <v>0.4375</v>
      </c>
      <c r="V898" s="57"/>
      <c r="W898" s="57"/>
      <c r="X898" s="57"/>
      <c r="Y898" s="57"/>
      <c r="Z898" s="58" t="str">
        <f>IF(ISBLANK($U898), "", _xlfn.IFNA($U898 + _xlfn.IFNA( VLOOKUP($N898 &amp; IF(ISBLANK($O898),"", "-" &amp; $O898) &amp; IF(ISBLANK($P898),"", "-" &amp; $P898) &amp; IF(ISBLANK($Q898),"", "-" &amp; $Q898) &amp; IF(ISBLANK($R898),"", "-" &amp; $R898) &amp; IF(ISBLANK($S898),"", "-" &amp; $S898),TravelTime,8,FALSE), VLOOKUP($S898 &amp; IF(ISBLANK($R898),"", "-" &amp; $R898) &amp; IF(ISBLANK($Q898),"", "-" &amp; $Q898) &amp; IF(ISBLANK($P898),"", "-" &amp; $P898) &amp; IF(ISBLANK($O898),"", "-" &amp; $O898) &amp; IF(ISBLANK($N898),"", "-" &amp; $N898),TravelTime,8,FALSE)) / 1440, ""))</f>
        <v/>
      </c>
      <c r="AA898" s="59"/>
      <c r="AB898" s="52" t="str">
        <f t="shared" si="69"/>
        <v>GA04T 6949</v>
      </c>
      <c r="AC898" s="59"/>
      <c r="AD898" s="196"/>
      <c r="AE898" s="59"/>
      <c r="AF898" s="59"/>
      <c r="AG898" s="59"/>
      <c r="AH898" s="59"/>
      <c r="AI898" s="59"/>
      <c r="AJ898" s="59"/>
    </row>
    <row r="899" spans="1:36" ht="14.25" customHeight="1">
      <c r="A899" s="51"/>
      <c r="B899" s="51"/>
      <c r="C899" s="219"/>
      <c r="D899" s="53"/>
      <c r="E899" s="228"/>
      <c r="F899" s="228"/>
      <c r="G899" s="52"/>
      <c r="H899" s="52"/>
      <c r="I899" s="52"/>
      <c r="J899" s="52"/>
      <c r="K899" s="52"/>
      <c r="L899" s="60"/>
      <c r="M899" s="60"/>
      <c r="N899" s="55" t="s">
        <v>527</v>
      </c>
      <c r="O899" s="55"/>
      <c r="P899" s="55"/>
      <c r="Q899" s="55"/>
      <c r="R899" s="55"/>
      <c r="S899" s="55"/>
      <c r="T899" s="193" t="str">
        <f>_xlfn.IFNA(VLOOKUP(N899,Code2Loc,2,FALSE)
&amp; IF( OR( ISNA(O899), LEN(O899)=0), "",  "-" &amp; VLOOKUP(O899,Code2Loc,2,FALSE))
&amp; IF( OR( ISNA(P899), LEN(P899)=0), "",  "-" &amp; VLOOKUP(P899,Code2Loc,2,FALSE))
&amp; IF( OR( ISNA(Q899), LEN(Q899)=0), "",  "-" &amp; VLOOKUP(Q899,Code2Loc,2,FALSE))
&amp; IF( OR( ISNA(R899), LEN(R899)=0), "",  "-" &amp; VLOOKUP(R899,Code2Loc,2,FALSE))
&amp; IF( OR( ISNA(S899), LEN(S899)=0), "",  "-" &amp; VLOOKUP(S899,Code2Loc,2,FALSE)),"")</f>
        <v/>
      </c>
      <c r="U899" s="56">
        <v>0.45833333333333331</v>
      </c>
      <c r="V899" s="57"/>
      <c r="W899" s="57"/>
      <c r="X899" s="57"/>
      <c r="Y899" s="57"/>
      <c r="Z899" s="58" t="str">
        <f>IF(ISBLANK($U899), "", _xlfn.IFNA($U899 + _xlfn.IFNA( VLOOKUP($N899 &amp; IF(ISBLANK($O899),"", "-" &amp; $O899) &amp; IF(ISBLANK($P899),"", "-" &amp; $P899) &amp; IF(ISBLANK($Q899),"", "-" &amp; $Q899) &amp; IF(ISBLANK($R899),"", "-" &amp; $R899) &amp; IF(ISBLANK($S899),"", "-" &amp; $S899),TravelTime,8,FALSE), VLOOKUP($S899 &amp; IF(ISBLANK($R899),"", "-" &amp; $R899) &amp; IF(ISBLANK($Q899),"", "-" &amp; $Q899) &amp; IF(ISBLANK($P899),"", "-" &amp; $P899) &amp; IF(ISBLANK($O899),"", "-" &amp; $O899) &amp; IF(ISBLANK($N899),"", "-" &amp; $N899),TravelTime,8,FALSE)) / 1440, ""))</f>
        <v/>
      </c>
      <c r="AA899" s="59"/>
      <c r="AB899" s="52" t="str">
        <f t="shared" si="69"/>
        <v>GA04T 6949</v>
      </c>
      <c r="AC899" s="59"/>
      <c r="AD899" s="196"/>
      <c r="AE899" s="59"/>
      <c r="AF899" s="59"/>
      <c r="AG899" s="59"/>
      <c r="AH899" s="59"/>
      <c r="AI899" s="59"/>
      <c r="AJ899" s="59"/>
    </row>
    <row r="900" spans="1:36" ht="15" customHeight="1">
      <c r="A900" s="51"/>
      <c r="B900" s="51"/>
      <c r="C900" s="219"/>
      <c r="D900" s="53"/>
      <c r="E900" s="228"/>
      <c r="F900" s="228"/>
      <c r="G900" s="52"/>
      <c r="H900" s="52"/>
      <c r="I900" s="52"/>
      <c r="J900" s="52"/>
      <c r="K900" s="52"/>
      <c r="L900" s="60"/>
      <c r="M900" s="60"/>
      <c r="N900" s="55" t="s">
        <v>460</v>
      </c>
      <c r="O900" s="55"/>
      <c r="P900" s="55"/>
      <c r="Q900" s="55"/>
      <c r="R900" s="55"/>
      <c r="S900" s="55"/>
      <c r="T900" s="193" t="str">
        <f>_xlfn.IFNA(VLOOKUP(N900,Code2Loc,2,FALSE)
&amp; IF( OR( ISNA(O900), LEN(O900)=0), "",  "-" &amp; VLOOKUP(O900,Code2Loc,2,FALSE))
&amp; IF( OR( ISNA(P900), LEN(P900)=0), "",  "-" &amp; VLOOKUP(P900,Code2Loc,2,FALSE))
&amp; IF( OR( ISNA(Q900), LEN(Q900)=0), "",  "-" &amp; VLOOKUP(Q900,Code2Loc,2,FALSE))
&amp; IF( OR( ISNA(R900), LEN(R900)=0), "",  "-" &amp; VLOOKUP(R900,Code2Loc,2,FALSE))
&amp; IF( OR( ISNA(S900), LEN(S900)=0), "",  "-" &amp; VLOOKUP(S900,Code2Loc,2,FALSE)),"")</f>
        <v/>
      </c>
      <c r="U900" s="56">
        <v>0.54513888888888895</v>
      </c>
      <c r="V900" s="57"/>
      <c r="W900" s="57"/>
      <c r="X900" s="57"/>
      <c r="Y900" s="57"/>
      <c r="Z900" s="58" t="str">
        <f>IF(ISBLANK($U900), "", _xlfn.IFNA($U900 + _xlfn.IFNA( VLOOKUP($N900 &amp; IF(ISBLANK($O900),"", "-" &amp; $O900) &amp; IF(ISBLANK($P900),"", "-" &amp; $P900) &amp; IF(ISBLANK($Q900),"", "-" &amp; $Q900) &amp; IF(ISBLANK($R900),"", "-" &amp; $R900) &amp; IF(ISBLANK($S900),"", "-" &amp; $S900),TravelTime,8,FALSE), VLOOKUP($S900 &amp; IF(ISBLANK($R900),"", "-" &amp; $R900) &amp; IF(ISBLANK($Q900),"", "-" &amp; $Q900) &amp; IF(ISBLANK($P900),"", "-" &amp; $P900) &amp; IF(ISBLANK($O900),"", "-" &amp; $O900) &amp; IF(ISBLANK($N900),"", "-" &amp; $N900),TravelTime,8,FALSE)) / 1440, ""))</f>
        <v/>
      </c>
      <c r="AA900" s="59"/>
      <c r="AB900" s="52" t="str">
        <f t="shared" si="69"/>
        <v>GA04T 6949</v>
      </c>
      <c r="AC900" s="59"/>
      <c r="AD900" s="196"/>
      <c r="AE900" s="59"/>
      <c r="AF900" s="59"/>
      <c r="AG900" s="59"/>
      <c r="AH900" s="59"/>
      <c r="AI900" s="59"/>
      <c r="AJ900" s="59"/>
    </row>
    <row r="901" spans="1:36" ht="14.25" customHeight="1">
      <c r="A901" s="59"/>
      <c r="B901" s="59"/>
      <c r="C901" s="219"/>
      <c r="D901" s="53"/>
      <c r="E901" s="228"/>
      <c r="F901" s="228"/>
      <c r="G901" s="52"/>
      <c r="H901" s="52"/>
      <c r="I901" s="52"/>
      <c r="J901" s="52"/>
      <c r="K901" s="52"/>
      <c r="L901" s="60"/>
      <c r="M901" s="60"/>
      <c r="N901" s="55" t="s">
        <v>739</v>
      </c>
      <c r="O901" s="55"/>
      <c r="P901" s="55"/>
      <c r="Q901" s="55"/>
      <c r="R901" s="55"/>
      <c r="S901" s="55"/>
      <c r="T901" s="193" t="str">
        <f>_xlfn.IFNA(VLOOKUP(N901,Code2Loc,2,FALSE)
&amp; IF( OR( ISNA(O901), LEN(O901)=0), "",  "-" &amp; VLOOKUP(O901,Code2Loc,2,FALSE))
&amp; IF( OR( ISNA(P901), LEN(P901)=0), "",  "-" &amp; VLOOKUP(P901,Code2Loc,2,FALSE))
&amp; IF( OR( ISNA(Q901), LEN(Q901)=0), "",  "-" &amp; VLOOKUP(Q901,Code2Loc,2,FALSE))
&amp; IF( OR( ISNA(R901), LEN(R901)=0), "",  "-" &amp; VLOOKUP(R901,Code2Loc,2,FALSE))
&amp; IF( OR( ISNA(S901), LEN(S901)=0), "",  "-" &amp; VLOOKUP(S901,Code2Loc,2,FALSE)),"")</f>
        <v/>
      </c>
      <c r="U901" s="56">
        <v>0.57291666666666663</v>
      </c>
      <c r="V901" s="57"/>
      <c r="W901" s="57"/>
      <c r="X901" s="57"/>
      <c r="Y901" s="57"/>
      <c r="Z901" s="58" t="str">
        <f>IF(ISBLANK($U901), "", _xlfn.IFNA($U901 + _xlfn.IFNA( VLOOKUP($N901 &amp; IF(ISBLANK($O901),"", "-" &amp; $O901) &amp; IF(ISBLANK($P901),"", "-" &amp; $P901) &amp; IF(ISBLANK($Q901),"", "-" &amp; $Q901) &amp; IF(ISBLANK($R901),"", "-" &amp; $R901) &amp; IF(ISBLANK($S901),"", "-" &amp; $S901),TravelTime,8,FALSE), VLOOKUP($S901 &amp; IF(ISBLANK($R901),"", "-" &amp; $R901) &amp; IF(ISBLANK($Q901),"", "-" &amp; $Q901) &amp; IF(ISBLANK($P901),"", "-" &amp; $P901) &amp; IF(ISBLANK($O901),"", "-" &amp; $O901) &amp; IF(ISBLANK($N901),"", "-" &amp; $N901),TravelTime,8,FALSE)) / 1440, ""))</f>
        <v/>
      </c>
      <c r="AA901" s="59"/>
      <c r="AB901" s="52" t="str">
        <f t="shared" si="69"/>
        <v>GA04T 6949</v>
      </c>
      <c r="AC901" s="59"/>
      <c r="AD901" s="196"/>
      <c r="AE901" s="59"/>
      <c r="AF901" s="59"/>
      <c r="AG901" s="59"/>
      <c r="AH901" s="59"/>
      <c r="AI901" s="59"/>
      <c r="AJ901" s="59"/>
    </row>
    <row r="902" spans="1:36" ht="14.25" customHeight="1">
      <c r="A902" s="59"/>
      <c r="B902" s="59"/>
      <c r="C902" s="219"/>
      <c r="D902" s="53"/>
      <c r="E902" s="228"/>
      <c r="F902" s="228"/>
      <c r="G902" s="52"/>
      <c r="H902" s="52"/>
      <c r="I902" s="52"/>
      <c r="J902" s="52"/>
      <c r="K902" s="52"/>
      <c r="L902" s="60"/>
      <c r="M902" s="60"/>
      <c r="N902" s="55" t="s">
        <v>460</v>
      </c>
      <c r="O902" s="55"/>
      <c r="P902" s="55"/>
      <c r="Q902" s="55"/>
      <c r="R902" s="55"/>
      <c r="S902" s="55"/>
      <c r="T902" s="193" t="str">
        <f>_xlfn.IFNA(VLOOKUP(N902,Code2Loc,2,FALSE)
&amp; IF( OR( ISNA(O902), LEN(O902)=0), "",  "-" &amp; VLOOKUP(O902,Code2Loc,2,FALSE))
&amp; IF( OR( ISNA(P902), LEN(P902)=0), "",  "-" &amp; VLOOKUP(P902,Code2Loc,2,FALSE))
&amp; IF( OR( ISNA(Q902), LEN(Q902)=0), "",  "-" &amp; VLOOKUP(Q902,Code2Loc,2,FALSE))
&amp; IF( OR( ISNA(R902), LEN(R902)=0), "",  "-" &amp; VLOOKUP(R902,Code2Loc,2,FALSE))
&amp; IF( OR( ISNA(S902), LEN(S902)=0), "",  "-" &amp; VLOOKUP(S902,Code2Loc,2,FALSE)),"")</f>
        <v/>
      </c>
      <c r="U902" s="56">
        <v>0.61111111111111105</v>
      </c>
      <c r="V902" s="57"/>
      <c r="W902" s="57"/>
      <c r="X902" s="57"/>
      <c r="Y902" s="57"/>
      <c r="Z902" s="58" t="str">
        <f>IF(ISBLANK($U902), "", _xlfn.IFNA($U902 + _xlfn.IFNA( VLOOKUP($N902 &amp; IF(ISBLANK($O902),"", "-" &amp; $O902) &amp; IF(ISBLANK($P902),"", "-" &amp; $P902) &amp; IF(ISBLANK($Q902),"", "-" &amp; $Q902) &amp; IF(ISBLANK($R902),"", "-" &amp; $R902) &amp; IF(ISBLANK($S902),"", "-" &amp; $S902),TravelTime,8,FALSE), VLOOKUP($S902 &amp; IF(ISBLANK($R902),"", "-" &amp; $R902) &amp; IF(ISBLANK($Q902),"", "-" &amp; $Q902) &amp; IF(ISBLANK($P902),"", "-" &amp; $P902) &amp; IF(ISBLANK($O902),"", "-" &amp; $O902) &amp; IF(ISBLANK($N902),"", "-" &amp; $N902),TravelTime,8,FALSE)) / 1440, ""))</f>
        <v/>
      </c>
      <c r="AA902" s="59"/>
      <c r="AB902" s="52" t="str">
        <f t="shared" si="69"/>
        <v>GA04T 6949</v>
      </c>
      <c r="AC902" s="59"/>
      <c r="AD902" s="196"/>
      <c r="AE902" s="59"/>
      <c r="AF902" s="59"/>
      <c r="AG902" s="59"/>
      <c r="AH902" s="59"/>
      <c r="AI902" s="59"/>
      <c r="AJ902" s="59"/>
    </row>
    <row r="903" spans="1:36" ht="14.25" customHeight="1">
      <c r="A903" s="59"/>
      <c r="B903" s="59"/>
      <c r="C903" s="219"/>
      <c r="D903" s="53"/>
      <c r="E903" s="228"/>
      <c r="F903" s="228"/>
      <c r="G903" s="52"/>
      <c r="H903" s="52"/>
      <c r="I903" s="52"/>
      <c r="J903" s="52"/>
      <c r="K903" s="52"/>
      <c r="L903" s="60"/>
      <c r="M903" s="60"/>
      <c r="N903" s="55" t="s">
        <v>513</v>
      </c>
      <c r="O903" s="55"/>
      <c r="P903" s="55"/>
      <c r="Q903" s="55"/>
      <c r="R903" s="55"/>
      <c r="S903" s="55"/>
      <c r="T903" s="193" t="str">
        <f>_xlfn.IFNA(VLOOKUP(N903,Code2Loc,2,FALSE)
&amp; IF( OR( ISNA(O903), LEN(O903)=0), "",  "-" &amp; VLOOKUP(O903,Code2Loc,2,FALSE))
&amp; IF( OR( ISNA(P903), LEN(P903)=0), "",  "-" &amp; VLOOKUP(P903,Code2Loc,2,FALSE))
&amp; IF( OR( ISNA(Q903), LEN(Q903)=0), "",  "-" &amp; VLOOKUP(Q903,Code2Loc,2,FALSE))
&amp; IF( OR( ISNA(R903), LEN(R903)=0), "",  "-" &amp; VLOOKUP(R903,Code2Loc,2,FALSE))
&amp; IF( OR( ISNA(S903), LEN(S903)=0), "",  "-" &amp; VLOOKUP(S903,Code2Loc,2,FALSE)),"")</f>
        <v/>
      </c>
      <c r="U903" s="56">
        <v>0.72222222222222221</v>
      </c>
      <c r="V903" s="57"/>
      <c r="W903" s="57"/>
      <c r="X903" s="57"/>
      <c r="Y903" s="57"/>
      <c r="Z903" s="58" t="str">
        <f>IF(ISBLANK($U903), "", _xlfn.IFNA($U903 + _xlfn.IFNA( VLOOKUP($N903 &amp; IF(ISBLANK($O903),"", "-" &amp; $O903) &amp; IF(ISBLANK($P903),"", "-" &amp; $P903) &amp; IF(ISBLANK($Q903),"", "-" &amp; $Q903) &amp; IF(ISBLANK($R903),"", "-" &amp; $R903) &amp; IF(ISBLANK($S903),"", "-" &amp; $S903),TravelTime,8,FALSE), VLOOKUP($S903 &amp; IF(ISBLANK($R903),"", "-" &amp; $R903) &amp; IF(ISBLANK($Q903),"", "-" &amp; $Q903) &amp; IF(ISBLANK($P903),"", "-" &amp; $P903) &amp; IF(ISBLANK($O903),"", "-" &amp; $O903) &amp; IF(ISBLANK($N903),"", "-" &amp; $N903),TravelTime,8,FALSE)) / 1440, ""))</f>
        <v/>
      </c>
      <c r="AA903" s="59"/>
      <c r="AB903" s="52" t="str">
        <f t="shared" si="69"/>
        <v>GA04T 6949</v>
      </c>
      <c r="AC903" s="59"/>
      <c r="AD903" s="196"/>
      <c r="AE903" s="59"/>
      <c r="AF903" s="59"/>
      <c r="AG903" s="59"/>
      <c r="AH903" s="59"/>
      <c r="AI903" s="59"/>
      <c r="AJ903" s="59"/>
    </row>
    <row r="904" spans="1:36" ht="14.25" customHeight="1">
      <c r="A904" s="59"/>
      <c r="B904" s="59"/>
      <c r="C904" s="219"/>
      <c r="D904" s="53"/>
      <c r="E904" s="228"/>
      <c r="F904" s="228"/>
      <c r="G904" s="52"/>
      <c r="H904" s="52"/>
      <c r="I904" s="52"/>
      <c r="J904" s="52"/>
      <c r="K904" s="52"/>
      <c r="L904" s="60"/>
      <c r="M904" s="60"/>
      <c r="N904" s="55" t="s">
        <v>460</v>
      </c>
      <c r="O904" s="55"/>
      <c r="P904" s="55"/>
      <c r="Q904" s="55"/>
      <c r="R904" s="55"/>
      <c r="S904" s="55" t="s">
        <v>739</v>
      </c>
      <c r="T904" s="193" t="str">
        <f>_xlfn.IFNA(VLOOKUP(N904,Code2Loc,2,FALSE)
&amp; IF( OR( ISNA(O904), LEN(O904)=0), "",  "-" &amp; VLOOKUP(O904,Code2Loc,2,FALSE))
&amp; IF( OR( ISNA(P904), LEN(P904)=0), "",  "-" &amp; VLOOKUP(P904,Code2Loc,2,FALSE))
&amp; IF( OR( ISNA(Q904), LEN(Q904)=0), "",  "-" &amp; VLOOKUP(Q904,Code2Loc,2,FALSE))
&amp; IF( OR( ISNA(R904), LEN(R904)=0), "",  "-" &amp; VLOOKUP(R904,Code2Loc,2,FALSE))
&amp; IF( OR( ISNA(S904), LEN(S904)=0), "",  "-" &amp; VLOOKUP(S904,Code2Loc,2,FALSE)),"")</f>
        <v/>
      </c>
      <c r="U904" s="56">
        <v>0.79861111111111116</v>
      </c>
      <c r="V904" s="57"/>
      <c r="W904" s="57"/>
      <c r="X904" s="57"/>
      <c r="Y904" s="57"/>
      <c r="Z904" s="58" t="str">
        <f>IF(ISBLANK($U904), "", _xlfn.IFNA($U904 + _xlfn.IFNA( VLOOKUP($N904 &amp; IF(ISBLANK($O904),"", "-" &amp; $O904) &amp; IF(ISBLANK($P904),"", "-" &amp; $P904) &amp; IF(ISBLANK($Q904),"", "-" &amp; $Q904) &amp; IF(ISBLANK($R904),"", "-" &amp; $R904) &amp; IF(ISBLANK($S904),"", "-" &amp; $S904),TravelTime,8,FALSE), VLOOKUP($S904 &amp; IF(ISBLANK($R904),"", "-" &amp; $R904) &amp; IF(ISBLANK($Q904),"", "-" &amp; $Q904) &amp; IF(ISBLANK($P904),"", "-" &amp; $P904) &amp; IF(ISBLANK($O904),"", "-" &amp; $O904) &amp; IF(ISBLANK($N904),"", "-" &amp; $N904),TravelTime,8,FALSE)) / 1440, ""))</f>
        <v/>
      </c>
      <c r="AA904" s="59"/>
      <c r="AB904" s="52" t="str">
        <f t="shared" si="69"/>
        <v>GA04T 6949</v>
      </c>
      <c r="AC904" s="59"/>
      <c r="AD904" s="196"/>
      <c r="AE904" s="59"/>
      <c r="AF904" s="59"/>
      <c r="AG904" s="59"/>
      <c r="AH904" s="59"/>
      <c r="AI904" s="59"/>
      <c r="AJ904" s="59"/>
    </row>
    <row r="905" spans="1:36" ht="14.25" customHeight="1">
      <c r="A905" s="59"/>
      <c r="B905" s="59"/>
      <c r="C905" s="219"/>
      <c r="D905" s="53"/>
      <c r="E905" s="228"/>
      <c r="F905" s="228"/>
      <c r="G905" s="52"/>
      <c r="H905" s="52"/>
      <c r="I905" s="52"/>
      <c r="J905" s="52"/>
      <c r="K905" s="52"/>
      <c r="L905" s="60"/>
      <c r="M905" s="60"/>
      <c r="N905" s="55"/>
      <c r="O905" s="55"/>
      <c r="P905" s="55"/>
      <c r="Q905" s="55"/>
      <c r="R905" s="55"/>
      <c r="S905" s="55"/>
      <c r="T905" s="193" t="str">
        <f>_xlfn.IFNA(VLOOKUP(N905,Code2Loc,2,FALSE)
&amp; IF( OR( ISNA(O905), LEN(O905)=0), "",  "-" &amp; VLOOKUP(O905,Code2Loc,2,FALSE))
&amp; IF( OR( ISNA(P905), LEN(P905)=0), "",  "-" &amp; VLOOKUP(P905,Code2Loc,2,FALSE))
&amp; IF( OR( ISNA(Q905), LEN(Q905)=0), "",  "-" &amp; VLOOKUP(Q905,Code2Loc,2,FALSE))
&amp; IF( OR( ISNA(R905), LEN(R905)=0), "",  "-" &amp; VLOOKUP(R905,Code2Loc,2,FALSE))
&amp; IF( OR( ISNA(S905), LEN(S905)=0), "",  "-" &amp; VLOOKUP(S905,Code2Loc,2,FALSE)),"")</f>
        <v/>
      </c>
      <c r="U905" s="56"/>
      <c r="V905" s="57"/>
      <c r="W905" s="57"/>
      <c r="X905" s="57"/>
      <c r="Y905" s="57"/>
      <c r="Z905" s="58" t="str">
        <f>IF(ISBLANK($U905), "", _xlfn.IFNA($U905 + _xlfn.IFNA( VLOOKUP($N905 &amp; IF(ISBLANK($O905),"", "-" &amp; $O905) &amp; IF(ISBLANK($P905),"", "-" &amp; $P905) &amp; IF(ISBLANK($Q905),"", "-" &amp; $Q905) &amp; IF(ISBLANK($R905),"", "-" &amp; $R905) &amp; IF(ISBLANK($S905),"", "-" &amp; $S905),TravelTime,8,FALSE), VLOOKUP($S905 &amp; IF(ISBLANK($R905),"", "-" &amp; $R905) &amp; IF(ISBLANK($Q905),"", "-" &amp; $Q905) &amp; IF(ISBLANK($P905),"", "-" &amp; $P905) &amp; IF(ISBLANK($O905),"", "-" &amp; $O905) &amp; IF(ISBLANK($N905),"", "-" &amp; $N905),TravelTime,8,FALSE)) / 1440, ""))</f>
        <v/>
      </c>
      <c r="AA905" s="59"/>
      <c r="AB905" s="52"/>
      <c r="AC905" s="59"/>
      <c r="AD905" s="196"/>
      <c r="AE905" s="59"/>
      <c r="AF905" s="59"/>
      <c r="AG905" s="59"/>
      <c r="AH905" s="59"/>
      <c r="AI905" s="59"/>
      <c r="AJ905" s="59"/>
    </row>
    <row r="906" spans="1:36" ht="18" customHeight="1">
      <c r="A906" s="51"/>
      <c r="B906" s="51" t="s">
        <v>361</v>
      </c>
      <c r="C906" s="219"/>
      <c r="D906" s="53"/>
      <c r="E906" s="228"/>
      <c r="F906" s="228"/>
      <c r="G906" s="52"/>
      <c r="H906" s="52"/>
      <c r="I906" s="52"/>
      <c r="J906" s="52" t="str">
        <f>IF(ISBLANK(B906),"",VLOOKUP(B906,Permits!$F$2:$O$127,10,FALSE))</f>
        <v>GA04T 3908</v>
      </c>
      <c r="K906" s="52"/>
      <c r="L906" s="60"/>
      <c r="M906" s="60"/>
      <c r="N906" s="55" t="s">
        <v>439</v>
      </c>
      <c r="O906" s="55"/>
      <c r="P906" s="55"/>
      <c r="Q906" s="55"/>
      <c r="R906" s="55"/>
      <c r="S906" s="55"/>
      <c r="T906" s="193" t="str">
        <f>_xlfn.IFNA(VLOOKUP(N906,Code2Loc,2,FALSE)
&amp; IF( OR( ISNA(O906), LEN(O906)=0), "",  "-" &amp; VLOOKUP(O906,Code2Loc,2,FALSE))
&amp; IF( OR( ISNA(P906), LEN(P906)=0), "",  "-" &amp; VLOOKUP(P906,Code2Loc,2,FALSE))
&amp; IF( OR( ISNA(Q906), LEN(Q906)=0), "",  "-" &amp; VLOOKUP(Q906,Code2Loc,2,FALSE))
&amp; IF( OR( ISNA(R906), LEN(R906)=0), "",  "-" &amp; VLOOKUP(R906,Code2Loc,2,FALSE))
&amp; IF( OR( ISNA(S906), LEN(S906)=0), "",  "-" &amp; VLOOKUP(S906,Code2Loc,2,FALSE)),"")</f>
        <v/>
      </c>
      <c r="U906" s="56">
        <v>0.27083333333333331</v>
      </c>
      <c r="V906" s="57"/>
      <c r="W906" s="57"/>
      <c r="X906" s="57"/>
      <c r="Y906" s="57"/>
      <c r="Z906" s="58" t="str">
        <f>IF(ISBLANK($U906), "", _xlfn.IFNA($U906 + _xlfn.IFNA( VLOOKUP($N906 &amp; IF(ISBLANK($O906),"", "-" &amp; $O906) &amp; IF(ISBLANK($P906),"", "-" &amp; $P906) &amp; IF(ISBLANK($Q906),"", "-" &amp; $Q906) &amp; IF(ISBLANK($R906),"", "-" &amp; $R906) &amp; IF(ISBLANK($S906),"", "-" &amp; $S906),TravelTime,8,FALSE), VLOOKUP($S906 &amp; IF(ISBLANK($R906),"", "-" &amp; $R906) &amp; IF(ISBLANK($Q906),"", "-" &amp; $Q906) &amp; IF(ISBLANK($P906),"", "-" &amp; $P906) &amp; IF(ISBLANK($O906),"", "-" &amp; $O906) &amp; IF(ISBLANK($N906),"", "-" &amp; $N906),TravelTime,8,FALSE)) / 1440, ""))</f>
        <v/>
      </c>
      <c r="AA906" s="59"/>
      <c r="AB906" s="52" t="str">
        <f>IF(AND(LEN(J906)&lt;&gt;0,LEN(B906)&lt;&gt;0),J906,AB904)</f>
        <v>GA04T 3908</v>
      </c>
      <c r="AC906" s="59"/>
      <c r="AD906" s="196"/>
      <c r="AE906" s="59"/>
      <c r="AF906" s="59"/>
      <c r="AG906" s="59"/>
      <c r="AH906" s="59"/>
      <c r="AI906" s="59"/>
      <c r="AJ906" s="59"/>
    </row>
    <row r="907" spans="1:36" ht="18" customHeight="1">
      <c r="A907" s="51"/>
      <c r="B907" s="51"/>
      <c r="C907" s="219"/>
      <c r="D907" s="53"/>
      <c r="E907" s="228"/>
      <c r="F907" s="228"/>
      <c r="G907" s="52"/>
      <c r="H907" s="52"/>
      <c r="I907" s="52"/>
      <c r="J907" s="52"/>
      <c r="K907" s="52"/>
      <c r="L907" s="60"/>
      <c r="M907" s="60"/>
      <c r="N907" s="55" t="s">
        <v>460</v>
      </c>
      <c r="O907" s="55"/>
      <c r="P907" s="55"/>
      <c r="Q907" s="55"/>
      <c r="R907" s="55"/>
      <c r="S907" s="55"/>
      <c r="T907" s="193" t="str">
        <f>_xlfn.IFNA(VLOOKUP(N907,Code2Loc,2,FALSE)
&amp; IF( OR( ISNA(O907), LEN(O907)=0), "",  "-" &amp; VLOOKUP(O907,Code2Loc,2,FALSE))
&amp; IF( OR( ISNA(P907), LEN(P907)=0), "",  "-" &amp; VLOOKUP(P907,Code2Loc,2,FALSE))
&amp; IF( OR( ISNA(Q907), LEN(Q907)=0), "",  "-" &amp; VLOOKUP(Q907,Code2Loc,2,FALSE))
&amp; IF( OR( ISNA(R907), LEN(R907)=0), "",  "-" &amp; VLOOKUP(R907,Code2Loc,2,FALSE))
&amp; IF( OR( ISNA(S907), LEN(S907)=0), "",  "-" &amp; VLOOKUP(S907,Code2Loc,2,FALSE)),"")</f>
        <v/>
      </c>
      <c r="U907" s="56">
        <v>0.31597222222222221</v>
      </c>
      <c r="V907" s="57"/>
      <c r="W907" s="57"/>
      <c r="X907" s="57"/>
      <c r="Y907" s="57"/>
      <c r="Z907" s="58" t="str">
        <f>IF(ISBLANK($U907), "", _xlfn.IFNA($U907 + _xlfn.IFNA( VLOOKUP($N907 &amp; IF(ISBLANK($O907),"", "-" &amp; $O907) &amp; IF(ISBLANK($P907),"", "-" &amp; $P907) &amp; IF(ISBLANK($Q907),"", "-" &amp; $Q907) &amp; IF(ISBLANK($R907),"", "-" &amp; $R907) &amp; IF(ISBLANK($S907),"", "-" &amp; $S907),TravelTime,8,FALSE), VLOOKUP($S907 &amp; IF(ISBLANK($R907),"", "-" &amp; $R907) &amp; IF(ISBLANK($Q907),"", "-" &amp; $Q907) &amp; IF(ISBLANK($P907),"", "-" &amp; $P907) &amp; IF(ISBLANK($O907),"", "-" &amp; $O907) &amp; IF(ISBLANK($N907),"", "-" &amp; $N907),TravelTime,8,FALSE)) / 1440, ""))</f>
        <v/>
      </c>
      <c r="AA907" s="59"/>
      <c r="AB907" s="52"/>
      <c r="AC907" s="59"/>
      <c r="AD907" s="196"/>
      <c r="AE907" s="59"/>
      <c r="AF907" s="59"/>
      <c r="AG907" s="59"/>
      <c r="AH907" s="59"/>
      <c r="AI907" s="59"/>
      <c r="AJ907" s="59"/>
    </row>
    <row r="908" spans="1:36" ht="18" customHeight="1">
      <c r="A908" s="51"/>
      <c r="B908" s="51"/>
      <c r="C908" s="219"/>
      <c r="D908" s="53"/>
      <c r="E908" s="228"/>
      <c r="F908" s="228"/>
      <c r="G908" s="52"/>
      <c r="H908" s="52"/>
      <c r="I908" s="52"/>
      <c r="J908" s="52"/>
      <c r="K908" s="52"/>
      <c r="L908" s="60"/>
      <c r="M908" s="60"/>
      <c r="N908" s="55" t="s">
        <v>459</v>
      </c>
      <c r="O908" s="55"/>
      <c r="P908" s="55"/>
      <c r="Q908" s="55"/>
      <c r="R908" s="55"/>
      <c r="S908" s="55"/>
      <c r="T908" s="193" t="str">
        <f>_xlfn.IFNA(VLOOKUP(N908,Code2Loc,2,FALSE)
&amp; IF( OR( ISNA(O908), LEN(O908)=0), "",  "-" &amp; VLOOKUP(O908,Code2Loc,2,FALSE))
&amp; IF( OR( ISNA(P908), LEN(P908)=0), "",  "-" &amp; VLOOKUP(P908,Code2Loc,2,FALSE))
&amp; IF( OR( ISNA(Q908), LEN(Q908)=0), "",  "-" &amp; VLOOKUP(Q908,Code2Loc,2,FALSE))
&amp; IF( OR( ISNA(R908), LEN(R908)=0), "",  "-" &amp; VLOOKUP(R908,Code2Loc,2,FALSE))
&amp; IF( OR( ISNA(S908), LEN(S908)=0), "",  "-" &amp; VLOOKUP(S908,Code2Loc,2,FALSE)),"")</f>
        <v/>
      </c>
      <c r="U908" s="56">
        <v>0.44791666666666669</v>
      </c>
      <c r="V908" s="57"/>
      <c r="W908" s="57"/>
      <c r="X908" s="57"/>
      <c r="Y908" s="57"/>
      <c r="Z908" s="58" t="str">
        <f>IF(ISBLANK($U908), "", _xlfn.IFNA($U908 + _xlfn.IFNA( VLOOKUP($N908 &amp; IF(ISBLANK($O908),"", "-" &amp; $O908) &amp; IF(ISBLANK($P908),"", "-" &amp; $P908) &amp; IF(ISBLANK($Q908),"", "-" &amp; $Q908) &amp; IF(ISBLANK($R908),"", "-" &amp; $R908) &amp; IF(ISBLANK($S908),"", "-" &amp; $S908),TravelTime,8,FALSE), VLOOKUP($S908 &amp; IF(ISBLANK($R908),"", "-" &amp; $R908) &amp; IF(ISBLANK($Q908),"", "-" &amp; $Q908) &amp; IF(ISBLANK($P908),"", "-" &amp; $P908) &amp; IF(ISBLANK($O908),"", "-" &amp; $O908) &amp; IF(ISBLANK($N908),"", "-" &amp; $N908),TravelTime,8,FALSE)) / 1440, ""))</f>
        <v/>
      </c>
      <c r="AA908" s="59"/>
      <c r="AB908" s="52"/>
      <c r="AC908" s="59"/>
      <c r="AD908" s="196"/>
      <c r="AE908" s="59"/>
      <c r="AF908" s="59"/>
      <c r="AG908" s="59"/>
      <c r="AH908" s="59"/>
      <c r="AI908" s="59"/>
      <c r="AJ908" s="59"/>
    </row>
    <row r="909" spans="1:36" ht="18" customHeight="1">
      <c r="A909" s="51"/>
      <c r="B909" s="51"/>
      <c r="C909" s="219"/>
      <c r="D909" s="53"/>
      <c r="E909" s="228"/>
      <c r="F909" s="228"/>
      <c r="G909" s="52"/>
      <c r="H909" s="52"/>
      <c r="I909" s="52"/>
      <c r="J909" s="52"/>
      <c r="K909" s="52"/>
      <c r="L909" s="60"/>
      <c r="M909" s="60"/>
      <c r="N909" s="55" t="s">
        <v>460</v>
      </c>
      <c r="O909" s="55"/>
      <c r="P909" s="55"/>
      <c r="Q909" s="55"/>
      <c r="R909" s="55"/>
      <c r="S909" s="55"/>
      <c r="T909" s="193" t="str">
        <f>_xlfn.IFNA(VLOOKUP(N909,Code2Loc,2,FALSE)
&amp; IF( OR( ISNA(O909), LEN(O909)=0), "",  "-" &amp; VLOOKUP(O909,Code2Loc,2,FALSE))
&amp; IF( OR( ISNA(P909), LEN(P909)=0), "",  "-" &amp; VLOOKUP(P909,Code2Loc,2,FALSE))
&amp; IF( OR( ISNA(Q909), LEN(Q909)=0), "",  "-" &amp; VLOOKUP(Q909,Code2Loc,2,FALSE))
&amp; IF( OR( ISNA(R909), LEN(R909)=0), "",  "-" &amp; VLOOKUP(R909,Code2Loc,2,FALSE))
&amp; IF( OR( ISNA(S909), LEN(S909)=0), "",  "-" &amp; VLOOKUP(S909,Code2Loc,2,FALSE)),"")</f>
        <v/>
      </c>
      <c r="U909" s="56">
        <v>0.54513888888888895</v>
      </c>
      <c r="V909" s="57"/>
      <c r="W909" s="57"/>
      <c r="X909" s="57"/>
      <c r="Y909" s="57"/>
      <c r="Z909" s="58" t="str">
        <f>IF(ISBLANK($U909), "", _xlfn.IFNA($U909 + _xlfn.IFNA( VLOOKUP($N909 &amp; IF(ISBLANK($O909),"", "-" &amp; $O909) &amp; IF(ISBLANK($P909),"", "-" &amp; $P909) &amp; IF(ISBLANK($Q909),"", "-" &amp; $Q909) &amp; IF(ISBLANK($R909),"", "-" &amp; $R909) &amp; IF(ISBLANK($S909),"", "-" &amp; $S909),TravelTime,8,FALSE), VLOOKUP($S909 &amp; IF(ISBLANK($R909),"", "-" &amp; $R909) &amp; IF(ISBLANK($Q909),"", "-" &amp; $Q909) &amp; IF(ISBLANK($P909),"", "-" &amp; $P909) &amp; IF(ISBLANK($O909),"", "-" &amp; $O909) &amp; IF(ISBLANK($N909),"", "-" &amp; $N909),TravelTime,8,FALSE)) / 1440, ""))</f>
        <v/>
      </c>
      <c r="AA909" s="59"/>
      <c r="AB909" s="52"/>
      <c r="AC909" s="59"/>
      <c r="AD909" s="196"/>
      <c r="AE909" s="59"/>
      <c r="AF909" s="59"/>
      <c r="AG909" s="59"/>
      <c r="AH909" s="59"/>
      <c r="AI909" s="59"/>
      <c r="AJ909" s="59"/>
    </row>
    <row r="910" spans="1:36" ht="18" customHeight="1">
      <c r="A910" s="51"/>
      <c r="B910" s="51"/>
      <c r="C910" s="219"/>
      <c r="D910" s="53"/>
      <c r="E910" s="228"/>
      <c r="F910" s="228"/>
      <c r="G910" s="52"/>
      <c r="H910" s="52"/>
      <c r="I910" s="52"/>
      <c r="J910" s="52"/>
      <c r="K910" s="52"/>
      <c r="L910" s="60"/>
      <c r="M910" s="60"/>
      <c r="N910" s="55" t="s">
        <v>459</v>
      </c>
      <c r="O910" s="55"/>
      <c r="P910" s="55"/>
      <c r="Q910" s="55"/>
      <c r="R910" s="55"/>
      <c r="S910" s="55"/>
      <c r="T910" s="193" t="str">
        <f>_xlfn.IFNA(VLOOKUP(N910,Code2Loc,2,FALSE)
&amp; IF( OR( ISNA(O910), LEN(O910)=0), "",  "-" &amp; VLOOKUP(O910,Code2Loc,2,FALSE))
&amp; IF( OR( ISNA(P910), LEN(P910)=0), "",  "-" &amp; VLOOKUP(P910,Code2Loc,2,FALSE))
&amp; IF( OR( ISNA(Q910), LEN(Q910)=0), "",  "-" &amp; VLOOKUP(Q910,Code2Loc,2,FALSE))
&amp; IF( OR( ISNA(R910), LEN(R910)=0), "",  "-" &amp; VLOOKUP(R910,Code2Loc,2,FALSE))
&amp; IF( OR( ISNA(S910), LEN(S910)=0), "",  "-" &amp; VLOOKUP(S910,Code2Loc,2,FALSE)),"")</f>
        <v/>
      </c>
      <c r="U910" s="56">
        <v>0.71180555555555547</v>
      </c>
      <c r="V910" s="57"/>
      <c r="W910" s="57"/>
      <c r="X910" s="57"/>
      <c r="Y910" s="57"/>
      <c r="Z910" s="58" t="str">
        <f>IF(ISBLANK($U910), "", _xlfn.IFNA($U910 + _xlfn.IFNA( VLOOKUP($N910 &amp; IF(ISBLANK($O910),"", "-" &amp; $O910) &amp; IF(ISBLANK($P910),"", "-" &amp; $P910) &amp; IF(ISBLANK($Q910),"", "-" &amp; $Q910) &amp; IF(ISBLANK($R910),"", "-" &amp; $R910) &amp; IF(ISBLANK($S910),"", "-" &amp; $S910),TravelTime,8,FALSE), VLOOKUP($S910 &amp; IF(ISBLANK($R910),"", "-" &amp; $R910) &amp; IF(ISBLANK($Q910),"", "-" &amp; $Q910) &amp; IF(ISBLANK($P910),"", "-" &amp; $P910) &amp; IF(ISBLANK($O910),"", "-" &amp; $O910) &amp; IF(ISBLANK($N910),"", "-" &amp; $N910),TravelTime,8,FALSE)) / 1440, ""))</f>
        <v/>
      </c>
      <c r="AA910" s="59"/>
      <c r="AB910" s="52"/>
      <c r="AC910" s="59"/>
      <c r="AD910" s="196"/>
      <c r="AE910" s="59"/>
      <c r="AF910" s="59"/>
      <c r="AG910" s="59"/>
      <c r="AH910" s="59"/>
      <c r="AI910" s="59"/>
      <c r="AJ910" s="59"/>
    </row>
    <row r="911" spans="1:36" ht="18" customHeight="1">
      <c r="A911" s="51"/>
      <c r="B911" s="51"/>
      <c r="C911" s="219"/>
      <c r="D911" s="53"/>
      <c r="E911" s="228"/>
      <c r="F911" s="228"/>
      <c r="G911" s="52"/>
      <c r="H911" s="52"/>
      <c r="I911" s="52"/>
      <c r="J911" s="52"/>
      <c r="K911" s="52"/>
      <c r="L911" s="60"/>
      <c r="M911" s="60"/>
      <c r="N911" s="55" t="s">
        <v>460</v>
      </c>
      <c r="O911" s="55"/>
      <c r="P911" s="55"/>
      <c r="Q911" s="55"/>
      <c r="R911" s="55"/>
      <c r="S911" s="55" t="s">
        <v>439</v>
      </c>
      <c r="T911" s="193" t="str">
        <f>_xlfn.IFNA(VLOOKUP(N911,Code2Loc,2,FALSE)
&amp; IF( OR( ISNA(O911), LEN(O911)=0), "",  "-" &amp; VLOOKUP(O911,Code2Loc,2,FALSE))
&amp; IF( OR( ISNA(P911), LEN(P911)=0), "",  "-" &amp; VLOOKUP(P911,Code2Loc,2,FALSE))
&amp; IF( OR( ISNA(Q911), LEN(Q911)=0), "",  "-" &amp; VLOOKUP(Q911,Code2Loc,2,FALSE))
&amp; IF( OR( ISNA(R911), LEN(R911)=0), "",  "-" &amp; VLOOKUP(R911,Code2Loc,2,FALSE))
&amp; IF( OR( ISNA(S911), LEN(S911)=0), "",  "-" &amp; VLOOKUP(S911,Code2Loc,2,FALSE)),"")</f>
        <v/>
      </c>
      <c r="U911" s="56">
        <v>0.79166666666666663</v>
      </c>
      <c r="V911" s="57"/>
      <c r="W911" s="57"/>
      <c r="X911" s="57"/>
      <c r="Y911" s="57"/>
      <c r="Z911" s="58" t="str">
        <f>IF(ISBLANK($U911), "", _xlfn.IFNA($U911 + _xlfn.IFNA( VLOOKUP($N911 &amp; IF(ISBLANK($O911),"", "-" &amp; $O911) &amp; IF(ISBLANK($P911),"", "-" &amp; $P911) &amp; IF(ISBLANK($Q911),"", "-" &amp; $Q911) &amp; IF(ISBLANK($R911),"", "-" &amp; $R911) &amp; IF(ISBLANK($S911),"", "-" &amp; $S911),TravelTime,8,FALSE), VLOOKUP($S911 &amp; IF(ISBLANK($R911),"", "-" &amp; $R911) &amp; IF(ISBLANK($Q911),"", "-" &amp; $Q911) &amp; IF(ISBLANK($P911),"", "-" &amp; $P911) &amp; IF(ISBLANK($O911),"", "-" &amp; $O911) &amp; IF(ISBLANK($N911),"", "-" &amp; $N911),TravelTime,8,FALSE)) / 1440, ""))</f>
        <v/>
      </c>
      <c r="AA911" s="59"/>
      <c r="AB911" s="52"/>
      <c r="AC911" s="59"/>
      <c r="AD911" s="196"/>
      <c r="AE911" s="59"/>
      <c r="AF911" s="59"/>
      <c r="AG911" s="59"/>
      <c r="AH911" s="59"/>
      <c r="AI911" s="59"/>
      <c r="AJ911" s="59"/>
    </row>
    <row r="912" spans="1:36" ht="18" customHeight="1">
      <c r="A912" s="51"/>
      <c r="B912" s="51"/>
      <c r="C912" s="219"/>
      <c r="D912" s="53"/>
      <c r="E912" s="228"/>
      <c r="F912" s="228"/>
      <c r="G912" s="52"/>
      <c r="H912" s="52"/>
      <c r="I912" s="52"/>
      <c r="J912" s="52"/>
      <c r="K912" s="52"/>
      <c r="L912" s="60"/>
      <c r="M912" s="60"/>
      <c r="N912" s="55"/>
      <c r="O912" s="55"/>
      <c r="P912" s="55"/>
      <c r="Q912" s="55"/>
      <c r="R912" s="55"/>
      <c r="S912" s="55"/>
      <c r="T912" s="193" t="str">
        <f>_xlfn.IFNA(VLOOKUP(N912,Code2Loc,2,FALSE)
&amp; IF( OR( ISNA(O912), LEN(O912)=0), "",  "-" &amp; VLOOKUP(O912,Code2Loc,2,FALSE))
&amp; IF( OR( ISNA(P912), LEN(P912)=0), "",  "-" &amp; VLOOKUP(P912,Code2Loc,2,FALSE))
&amp; IF( OR( ISNA(Q912), LEN(Q912)=0), "",  "-" &amp; VLOOKUP(Q912,Code2Loc,2,FALSE))
&amp; IF( OR( ISNA(R912), LEN(R912)=0), "",  "-" &amp; VLOOKUP(R912,Code2Loc,2,FALSE))
&amp; IF( OR( ISNA(S912), LEN(S912)=0), "",  "-" &amp; VLOOKUP(S912,Code2Loc,2,FALSE)),"")</f>
        <v/>
      </c>
      <c r="U912" s="56" t="s">
        <v>740</v>
      </c>
      <c r="V912" s="57"/>
      <c r="W912" s="57"/>
      <c r="X912" s="57"/>
      <c r="Y912" s="57"/>
      <c r="Z912" s="58" t="e">
        <f>IF(ISBLANK($U912), "", _xlfn.IFNA($U912 + _xlfn.IFNA( VLOOKUP($N912 &amp; IF(ISBLANK($O912),"", "-" &amp; $O912) &amp; IF(ISBLANK($P912),"", "-" &amp; $P912) &amp; IF(ISBLANK($Q912),"", "-" &amp; $Q912) &amp; IF(ISBLANK($R912),"", "-" &amp; $R912) &amp; IF(ISBLANK($S912),"", "-" &amp; $S912),TravelTime,8,FALSE), VLOOKUP($S912 &amp; IF(ISBLANK($R912),"", "-" &amp; $R912) &amp; IF(ISBLANK($Q912),"", "-" &amp; $Q912) &amp; IF(ISBLANK($P912),"", "-" &amp; $P912) &amp; IF(ISBLANK($O912),"", "-" &amp; $O912) &amp; IF(ISBLANK($N912),"", "-" &amp; $N912),TravelTime,8,FALSE)) / 1440, ""))</f>
        <v>#VALUE!</v>
      </c>
      <c r="AA912" s="59"/>
      <c r="AB912" s="52"/>
      <c r="AC912" s="59"/>
      <c r="AD912" s="196"/>
      <c r="AE912" s="59"/>
      <c r="AF912" s="59"/>
      <c r="AG912" s="59"/>
      <c r="AH912" s="59"/>
      <c r="AI912" s="59"/>
      <c r="AJ912" s="59"/>
    </row>
    <row r="913" spans="1:36" ht="18" customHeight="1">
      <c r="A913" s="51"/>
      <c r="B913" s="51"/>
      <c r="C913" s="219"/>
      <c r="D913" s="53"/>
      <c r="E913" s="228"/>
      <c r="F913" s="228"/>
      <c r="G913" s="52"/>
      <c r="H913" s="52"/>
      <c r="I913" s="52"/>
      <c r="J913" s="52"/>
      <c r="K913" s="52"/>
      <c r="L913" s="60"/>
      <c r="M913" s="60"/>
      <c r="N913" s="55"/>
      <c r="O913" s="55"/>
      <c r="P913" s="55"/>
      <c r="Q913" s="55"/>
      <c r="R913" s="55"/>
      <c r="S913" s="55"/>
      <c r="T913" s="193" t="str">
        <f>_xlfn.IFNA(VLOOKUP(N913,Code2Loc,2,FALSE)
&amp; IF( OR( ISNA(O913), LEN(O913)=0), "",  "-" &amp; VLOOKUP(O913,Code2Loc,2,FALSE))
&amp; IF( OR( ISNA(P913), LEN(P913)=0), "",  "-" &amp; VLOOKUP(P913,Code2Loc,2,FALSE))
&amp; IF( OR( ISNA(Q913), LEN(Q913)=0), "",  "-" &amp; VLOOKUP(Q913,Code2Loc,2,FALSE))
&amp; IF( OR( ISNA(R913), LEN(R913)=0), "",  "-" &amp; VLOOKUP(R913,Code2Loc,2,FALSE))
&amp; IF( OR( ISNA(S913), LEN(S913)=0), "",  "-" &amp; VLOOKUP(S913,Code2Loc,2,FALSE)),"")</f>
        <v/>
      </c>
      <c r="U913" s="56"/>
      <c r="V913" s="57"/>
      <c r="W913" s="57"/>
      <c r="X913" s="57"/>
      <c r="Y913" s="57"/>
      <c r="Z913" s="58" t="str">
        <f>IF(ISBLANK($U913), "", _xlfn.IFNA($U913 + _xlfn.IFNA( VLOOKUP($N913 &amp; IF(ISBLANK($O913),"", "-" &amp; $O913) &amp; IF(ISBLANK($P913),"", "-" &amp; $P913) &amp; IF(ISBLANK($Q913),"", "-" &amp; $Q913) &amp; IF(ISBLANK($R913),"", "-" &amp; $R913) &amp; IF(ISBLANK($S913),"", "-" &amp; $S913),TravelTime,8,FALSE), VLOOKUP($S913 &amp; IF(ISBLANK($R913),"", "-" &amp; $R913) &amp; IF(ISBLANK($Q913),"", "-" &amp; $Q913) &amp; IF(ISBLANK($P913),"", "-" &amp; $P913) &amp; IF(ISBLANK($O913),"", "-" &amp; $O913) &amp; IF(ISBLANK($N913),"", "-" &amp; $N913),TravelTime,8,FALSE)) / 1440, ""))</f>
        <v/>
      </c>
      <c r="AA913" s="59"/>
      <c r="AB913" s="52"/>
      <c r="AC913" s="59"/>
      <c r="AD913" s="196"/>
      <c r="AE913" s="59"/>
      <c r="AF913" s="59"/>
      <c r="AG913" s="59"/>
      <c r="AH913" s="59"/>
      <c r="AI913" s="59"/>
      <c r="AJ913" s="59"/>
    </row>
    <row r="914" spans="1:36" ht="18" customHeight="1">
      <c r="A914" s="51"/>
      <c r="B914" s="51" t="s">
        <v>364</v>
      </c>
      <c r="C914" s="219"/>
      <c r="D914" s="53"/>
      <c r="E914" s="228"/>
      <c r="F914" s="228"/>
      <c r="G914" s="52"/>
      <c r="H914" s="52"/>
      <c r="I914" s="52"/>
      <c r="J914" s="52" t="str">
        <f>IF(ISBLANK(B914),"",VLOOKUP(B914,Permits!$F$2:$O$127,10,FALSE))</f>
        <v>GA04T 4530</v>
      </c>
      <c r="K914" s="52"/>
      <c r="L914" s="60"/>
      <c r="M914" s="60"/>
      <c r="N914" s="55" t="s">
        <v>741</v>
      </c>
      <c r="O914" s="55"/>
      <c r="P914" s="55"/>
      <c r="Q914" s="55"/>
      <c r="R914" s="55"/>
      <c r="S914" s="55" t="s">
        <v>460</v>
      </c>
      <c r="T914" s="193" t="str">
        <f>_xlfn.IFNA(VLOOKUP(N914,Code2Loc,2,FALSE)
&amp; IF( OR( ISNA(O914), LEN(O914)=0), "",  "-" &amp; VLOOKUP(O914,Code2Loc,2,FALSE))
&amp; IF( OR( ISNA(P914), LEN(P914)=0), "",  "-" &amp; VLOOKUP(P914,Code2Loc,2,FALSE))
&amp; IF( OR( ISNA(Q914), LEN(Q914)=0), "",  "-" &amp; VLOOKUP(Q914,Code2Loc,2,FALSE))
&amp; IF( OR( ISNA(R914), LEN(R914)=0), "",  "-" &amp; VLOOKUP(R914,Code2Loc,2,FALSE))
&amp; IF( OR( ISNA(S914), LEN(S914)=0), "",  "-" &amp; VLOOKUP(S914,Code2Loc,2,FALSE)),"")</f>
        <v/>
      </c>
      <c r="U914" s="56">
        <v>0.33680555555555558</v>
      </c>
      <c r="V914" s="57"/>
      <c r="W914" s="57"/>
      <c r="X914" s="57"/>
      <c r="Y914" s="57"/>
      <c r="Z914" s="58" t="str">
        <f>IF(ISBLANK($U914), "", _xlfn.IFNA($U914 + _xlfn.IFNA( VLOOKUP($N914 &amp; IF(ISBLANK($O914),"", "-" &amp; $O914) &amp; IF(ISBLANK($P914),"", "-" &amp; $P914) &amp; IF(ISBLANK($Q914),"", "-" &amp; $Q914) &amp; IF(ISBLANK($R914),"", "-" &amp; $R914) &amp; IF(ISBLANK($S914),"", "-" &amp; $S914),TravelTime,8,FALSE), VLOOKUP($S914 &amp; IF(ISBLANK($R914),"", "-" &amp; $R914) &amp; IF(ISBLANK($Q914),"", "-" &amp; $Q914) &amp; IF(ISBLANK($P914),"", "-" &amp; $P914) &amp; IF(ISBLANK($O914),"", "-" &amp; $O914) &amp; IF(ISBLANK($N914),"", "-" &amp; $N914),TravelTime,8,FALSE)) / 1440, ""))</f>
        <v/>
      </c>
      <c r="AA914" s="59"/>
      <c r="AB914" s="52" t="str">
        <f>IF(AND(LEN(J914)&lt;&gt;0,LEN(B914)&lt;&gt;0),J914,AB906)</f>
        <v>GA04T 4530</v>
      </c>
      <c r="AC914" s="59"/>
      <c r="AD914" s="196"/>
      <c r="AE914" s="59"/>
      <c r="AF914" s="59"/>
      <c r="AG914" s="59"/>
      <c r="AH914" s="59"/>
      <c r="AI914" s="59"/>
      <c r="AJ914" s="59"/>
    </row>
    <row r="915" spans="1:36" ht="18" customHeight="1">
      <c r="A915" s="51"/>
      <c r="B915" s="51"/>
      <c r="C915" s="219"/>
      <c r="D915" s="53"/>
      <c r="E915" s="228"/>
      <c r="F915" s="228"/>
      <c r="G915" s="52"/>
      <c r="H915" s="52"/>
      <c r="I915" s="52"/>
      <c r="J915" s="52"/>
      <c r="K915" s="52"/>
      <c r="L915" s="60"/>
      <c r="M915" s="60"/>
      <c r="N915" s="55" t="s">
        <v>460</v>
      </c>
      <c r="O915" s="55"/>
      <c r="P915" s="55"/>
      <c r="Q915" s="55"/>
      <c r="R915" s="55"/>
      <c r="S915" s="55" t="s">
        <v>459</v>
      </c>
      <c r="T915" s="193" t="str">
        <f>_xlfn.IFNA(VLOOKUP(N915,Code2Loc,2,FALSE)
&amp; IF( OR( ISNA(O915), LEN(O915)=0), "",  "-" &amp; VLOOKUP(O915,Code2Loc,2,FALSE))
&amp; IF( OR( ISNA(P915), LEN(P915)=0), "",  "-" &amp; VLOOKUP(P915,Code2Loc,2,FALSE))
&amp; IF( OR( ISNA(Q915), LEN(Q915)=0), "",  "-" &amp; VLOOKUP(Q915,Code2Loc,2,FALSE))
&amp; IF( OR( ISNA(R915), LEN(R915)=0), "",  "-" &amp; VLOOKUP(R915,Code2Loc,2,FALSE))
&amp; IF( OR( ISNA(S915), LEN(S915)=0), "",  "-" &amp; VLOOKUP(S915,Code2Loc,2,FALSE)),"")</f>
        <v/>
      </c>
      <c r="U915" s="56">
        <v>0.35069444444444442</v>
      </c>
      <c r="V915" s="57"/>
      <c r="W915" s="57"/>
      <c r="X915" s="57"/>
      <c r="Y915" s="57"/>
      <c r="Z915" s="58" t="str">
        <f>IF(ISBLANK($U915), "", _xlfn.IFNA($U915 + _xlfn.IFNA( VLOOKUP($N915 &amp; IF(ISBLANK($O915),"", "-" &amp; $O915) &amp; IF(ISBLANK($P915),"", "-" &amp; $P915) &amp; IF(ISBLANK($Q915),"", "-" &amp; $Q915) &amp; IF(ISBLANK($R915),"", "-" &amp; $R915) &amp; IF(ISBLANK($S915),"", "-" &amp; $S915),TravelTime,8,FALSE), VLOOKUP($S915 &amp; IF(ISBLANK($R915),"", "-" &amp; $R915) &amp; IF(ISBLANK($Q915),"", "-" &amp; $Q915) &amp; IF(ISBLANK($P915),"", "-" &amp; $P915) &amp; IF(ISBLANK($O915),"", "-" &amp; $O915) &amp; IF(ISBLANK($N915),"", "-" &amp; $N915),TravelTime,8,FALSE)) / 1440, ""))</f>
        <v/>
      </c>
      <c r="AA915" s="59"/>
      <c r="AB915" s="52"/>
      <c r="AC915" s="59"/>
      <c r="AD915" s="196"/>
      <c r="AE915" s="59"/>
      <c r="AF915" s="59"/>
      <c r="AG915" s="59"/>
      <c r="AH915" s="59"/>
      <c r="AI915" s="59"/>
      <c r="AJ915" s="59"/>
    </row>
    <row r="916" spans="1:36" ht="18" customHeight="1">
      <c r="A916" s="51"/>
      <c r="B916" s="51"/>
      <c r="C916" s="219"/>
      <c r="D916" s="53"/>
      <c r="E916" s="228"/>
      <c r="F916" s="228"/>
      <c r="G916" s="52"/>
      <c r="H916" s="52"/>
      <c r="I916" s="52"/>
      <c r="J916" s="52"/>
      <c r="K916" s="52"/>
      <c r="L916" s="60"/>
      <c r="M916" s="60"/>
      <c r="N916" s="55" t="s">
        <v>459</v>
      </c>
      <c r="O916" s="55"/>
      <c r="P916" s="55"/>
      <c r="Q916" s="55"/>
      <c r="R916" s="55"/>
      <c r="S916" s="55" t="s">
        <v>460</v>
      </c>
      <c r="T916" s="193" t="str">
        <f>_xlfn.IFNA(VLOOKUP(N916,Code2Loc,2,FALSE)
&amp; IF( OR( ISNA(O916), LEN(O916)=0), "",  "-" &amp; VLOOKUP(O916,Code2Loc,2,FALSE))
&amp; IF( OR( ISNA(P916), LEN(P916)=0), "",  "-" &amp; VLOOKUP(P916,Code2Loc,2,FALSE))
&amp; IF( OR( ISNA(Q916), LEN(Q916)=0), "",  "-" &amp; VLOOKUP(Q916,Code2Loc,2,FALSE))
&amp; IF( OR( ISNA(R916), LEN(R916)=0), "",  "-" &amp; VLOOKUP(R916,Code2Loc,2,FALSE))
&amp; IF( OR( ISNA(S916), LEN(S916)=0), "",  "-" &amp; VLOOKUP(S916,Code2Loc,2,FALSE)),"")</f>
        <v/>
      </c>
      <c r="U916" s="56">
        <v>0.50694444444444442</v>
      </c>
      <c r="V916" s="57"/>
      <c r="W916" s="57"/>
      <c r="X916" s="57"/>
      <c r="Y916" s="57"/>
      <c r="Z916" s="58" t="str">
        <f>IF(ISBLANK($U916), "", _xlfn.IFNA($U916 + _xlfn.IFNA( VLOOKUP($N916 &amp; IF(ISBLANK($O916),"", "-" &amp; $O916) &amp; IF(ISBLANK($P916),"", "-" &amp; $P916) &amp; IF(ISBLANK($Q916),"", "-" &amp; $Q916) &amp; IF(ISBLANK($R916),"", "-" &amp; $R916) &amp; IF(ISBLANK($S916),"", "-" &amp; $S916),TravelTime,8,FALSE), VLOOKUP($S916 &amp; IF(ISBLANK($R916),"", "-" &amp; $R916) &amp; IF(ISBLANK($Q916),"", "-" &amp; $Q916) &amp; IF(ISBLANK($P916),"", "-" &amp; $P916) &amp; IF(ISBLANK($O916),"", "-" &amp; $O916) &amp; IF(ISBLANK($N916),"", "-" &amp; $N916),TravelTime,8,FALSE)) / 1440, ""))</f>
        <v/>
      </c>
      <c r="AA916" s="59"/>
      <c r="AB916" s="52"/>
      <c r="AC916" s="59"/>
      <c r="AD916" s="196"/>
      <c r="AE916" s="59"/>
      <c r="AF916" s="59"/>
      <c r="AG916" s="59"/>
      <c r="AH916" s="59"/>
      <c r="AI916" s="59"/>
      <c r="AJ916" s="59"/>
    </row>
    <row r="917" spans="1:36" ht="18" customHeight="1">
      <c r="A917" s="51"/>
      <c r="B917" s="51"/>
      <c r="C917" s="219"/>
      <c r="D917" s="53"/>
      <c r="E917" s="228"/>
      <c r="F917" s="228"/>
      <c r="G917" s="52"/>
      <c r="H917" s="52"/>
      <c r="I917" s="52"/>
      <c r="J917" s="52"/>
      <c r="K917" s="52"/>
      <c r="L917" s="60"/>
      <c r="M917" s="60"/>
      <c r="N917" s="55" t="s">
        <v>460</v>
      </c>
      <c r="O917" s="55"/>
      <c r="P917" s="55"/>
      <c r="Q917" s="55"/>
      <c r="R917" s="55"/>
      <c r="S917" s="55" t="s">
        <v>459</v>
      </c>
      <c r="T917" s="193" t="str">
        <f>_xlfn.IFNA(VLOOKUP(N917,Code2Loc,2,FALSE)
&amp; IF( OR( ISNA(O917), LEN(O917)=0), "",  "-" &amp; VLOOKUP(O917,Code2Loc,2,FALSE))
&amp; IF( OR( ISNA(P917), LEN(P917)=0), "",  "-" &amp; VLOOKUP(P917,Code2Loc,2,FALSE))
&amp; IF( OR( ISNA(Q917), LEN(Q917)=0), "",  "-" &amp; VLOOKUP(Q917,Code2Loc,2,FALSE))
&amp; IF( OR( ISNA(R917), LEN(R917)=0), "",  "-" &amp; VLOOKUP(R917,Code2Loc,2,FALSE))
&amp; IF( OR( ISNA(S917), LEN(S917)=0), "",  "-" &amp; VLOOKUP(S917,Code2Loc,2,FALSE)),"")</f>
        <v/>
      </c>
      <c r="U917" s="56">
        <v>0.63541666666666663</v>
      </c>
      <c r="V917" s="57"/>
      <c r="W917" s="57"/>
      <c r="X917" s="57"/>
      <c r="Y917" s="57"/>
      <c r="Z917" s="58" t="str">
        <f>IF(ISBLANK($U917), "", _xlfn.IFNA($U917 + _xlfn.IFNA( VLOOKUP($N917 &amp; IF(ISBLANK($O917),"", "-" &amp; $O917) &amp; IF(ISBLANK($P917),"", "-" &amp; $P917) &amp; IF(ISBLANK($Q917),"", "-" &amp; $Q917) &amp; IF(ISBLANK($R917),"", "-" &amp; $R917) &amp; IF(ISBLANK($S917),"", "-" &amp; $S917),TravelTime,8,FALSE), VLOOKUP($S917 &amp; IF(ISBLANK($R917),"", "-" &amp; $R917) &amp; IF(ISBLANK($Q917),"", "-" &amp; $Q917) &amp; IF(ISBLANK($P917),"", "-" &amp; $P917) &amp; IF(ISBLANK($O917),"", "-" &amp; $O917) &amp; IF(ISBLANK($N917),"", "-" &amp; $N917),TravelTime,8,FALSE)) / 1440, ""))</f>
        <v/>
      </c>
      <c r="AA917" s="59"/>
      <c r="AB917" s="52"/>
      <c r="AC917" s="59"/>
      <c r="AD917" s="196"/>
      <c r="AE917" s="59"/>
      <c r="AF917" s="59"/>
      <c r="AG917" s="59"/>
      <c r="AH917" s="59"/>
      <c r="AI917" s="59"/>
      <c r="AJ917" s="59"/>
    </row>
    <row r="918" spans="1:36" ht="18" customHeight="1">
      <c r="A918" s="51"/>
      <c r="B918" s="51"/>
      <c r="C918" s="219"/>
      <c r="D918" s="53"/>
      <c r="E918" s="228"/>
      <c r="F918" s="228"/>
      <c r="G918" s="52"/>
      <c r="H918" s="52"/>
      <c r="I918" s="52"/>
      <c r="J918" s="52"/>
      <c r="K918" s="52"/>
      <c r="L918" s="60"/>
      <c r="M918" s="60"/>
      <c r="N918" s="55" t="s">
        <v>459</v>
      </c>
      <c r="O918" s="55"/>
      <c r="P918" s="55"/>
      <c r="Q918" s="55"/>
      <c r="R918" s="55"/>
      <c r="S918" s="55" t="s">
        <v>741</v>
      </c>
      <c r="T918" s="193" t="str">
        <f>_xlfn.IFNA(VLOOKUP(N918,Code2Loc,2,FALSE)
&amp; IF( OR( ISNA(O918), LEN(O918)=0), "",  "-" &amp; VLOOKUP(O918,Code2Loc,2,FALSE))
&amp; IF( OR( ISNA(P918), LEN(P918)=0), "",  "-" &amp; VLOOKUP(P918,Code2Loc,2,FALSE))
&amp; IF( OR( ISNA(Q918), LEN(Q918)=0), "",  "-" &amp; VLOOKUP(Q918,Code2Loc,2,FALSE))
&amp; IF( OR( ISNA(R918), LEN(R918)=0), "",  "-" &amp; VLOOKUP(R918,Code2Loc,2,FALSE))
&amp; IF( OR( ISNA(S918), LEN(S918)=0), "",  "-" &amp; VLOOKUP(S918,Code2Loc,2,FALSE)),"")</f>
        <v/>
      </c>
      <c r="U918" s="56">
        <v>0.79861111111111116</v>
      </c>
      <c r="V918" s="57"/>
      <c r="W918" s="57"/>
      <c r="X918" s="57"/>
      <c r="Y918" s="57"/>
      <c r="Z918" s="58" t="str">
        <f>IF(ISBLANK($U918), "", _xlfn.IFNA($U918 + _xlfn.IFNA( VLOOKUP($N918 &amp; IF(ISBLANK($O918),"", "-" &amp; $O918) &amp; IF(ISBLANK($P918),"", "-" &amp; $P918) &amp; IF(ISBLANK($Q918),"", "-" &amp; $Q918) &amp; IF(ISBLANK($R918),"", "-" &amp; $R918) &amp; IF(ISBLANK($S918),"", "-" &amp; $S918),TravelTime,8,FALSE), VLOOKUP($S918 &amp; IF(ISBLANK($R918),"", "-" &amp; $R918) &amp; IF(ISBLANK($Q918),"", "-" &amp; $Q918) &amp; IF(ISBLANK($P918),"", "-" &amp; $P918) &amp; IF(ISBLANK($O918),"", "-" &amp; $O918) &amp; IF(ISBLANK($N918),"", "-" &amp; $N918),TravelTime,8,FALSE)) / 1440, ""))</f>
        <v/>
      </c>
      <c r="AA918" s="59"/>
      <c r="AB918" s="52"/>
      <c r="AC918" s="59"/>
      <c r="AD918" s="196"/>
      <c r="AE918" s="59"/>
      <c r="AF918" s="59"/>
      <c r="AG918" s="59"/>
      <c r="AH918" s="59"/>
      <c r="AI918" s="59"/>
      <c r="AJ918" s="59"/>
    </row>
    <row r="919" spans="1:36" ht="18" customHeight="1">
      <c r="A919" s="51"/>
      <c r="B919" s="51"/>
      <c r="C919" s="219"/>
      <c r="D919" s="53"/>
      <c r="E919" s="228"/>
      <c r="F919" s="228"/>
      <c r="G919" s="52"/>
      <c r="H919" s="52"/>
      <c r="I919" s="52"/>
      <c r="J919" s="52"/>
      <c r="K919" s="52"/>
      <c r="L919" s="60"/>
      <c r="M919" s="60"/>
      <c r="N919" s="55"/>
      <c r="O919" s="55"/>
      <c r="P919" s="55"/>
      <c r="Q919" s="55"/>
      <c r="R919" s="55"/>
      <c r="S919" s="55"/>
      <c r="T919" s="193" t="str">
        <f>_xlfn.IFNA(VLOOKUP(N919,Code2Loc,2,FALSE)
&amp; IF( OR( ISNA(O919), LEN(O919)=0), "",  "-" &amp; VLOOKUP(O919,Code2Loc,2,FALSE))
&amp; IF( OR( ISNA(P919), LEN(P919)=0), "",  "-" &amp; VLOOKUP(P919,Code2Loc,2,FALSE))
&amp; IF( OR( ISNA(Q919), LEN(Q919)=0), "",  "-" &amp; VLOOKUP(Q919,Code2Loc,2,FALSE))
&amp; IF( OR( ISNA(R919), LEN(R919)=0), "",  "-" &amp; VLOOKUP(R919,Code2Loc,2,FALSE))
&amp; IF( OR( ISNA(S919), LEN(S919)=0), "",  "-" &amp; VLOOKUP(S919,Code2Loc,2,FALSE)),"")</f>
        <v/>
      </c>
      <c r="U919" s="56"/>
      <c r="V919" s="57"/>
      <c r="W919" s="57"/>
      <c r="X919" s="57"/>
      <c r="Y919" s="57"/>
      <c r="Z919" s="58" t="str">
        <f>IF(ISBLANK($U919), "", _xlfn.IFNA($U919 + _xlfn.IFNA( VLOOKUP($N919 &amp; IF(ISBLANK($O919),"", "-" &amp; $O919) &amp; IF(ISBLANK($P919),"", "-" &amp; $P919) &amp; IF(ISBLANK($Q919),"", "-" &amp; $Q919) &amp; IF(ISBLANK($R919),"", "-" &amp; $R919) &amp; IF(ISBLANK($S919),"", "-" &amp; $S919),TravelTime,8,FALSE), VLOOKUP($S919 &amp; IF(ISBLANK($R919),"", "-" &amp; $R919) &amp; IF(ISBLANK($Q919),"", "-" &amp; $Q919) &amp; IF(ISBLANK($P919),"", "-" &amp; $P919) &amp; IF(ISBLANK($O919),"", "-" &amp; $O919) &amp; IF(ISBLANK($N919),"", "-" &amp; $N919),TravelTime,8,FALSE)) / 1440, ""))</f>
        <v/>
      </c>
      <c r="AA919" s="59"/>
      <c r="AB919" s="52"/>
      <c r="AC919" s="59"/>
      <c r="AD919" s="196"/>
      <c r="AE919" s="59"/>
      <c r="AF919" s="59"/>
      <c r="AG919" s="59"/>
      <c r="AH919" s="59"/>
      <c r="AI919" s="59"/>
      <c r="AJ919" s="59"/>
    </row>
    <row r="920" spans="1:36" ht="14.25" customHeight="1">
      <c r="A920" s="51"/>
      <c r="B920" s="51" t="s">
        <v>367</v>
      </c>
      <c r="C920" s="219"/>
      <c r="D920" s="53"/>
      <c r="E920" s="228"/>
      <c r="F920" s="228"/>
      <c r="G920" s="52"/>
      <c r="H920" s="52"/>
      <c r="I920" s="52"/>
      <c r="J920" s="52" t="str">
        <f>IF(ISBLANK(B920),"",VLOOKUP(B920,Permits!$F$2:$O$127,10,FALSE))</f>
        <v>GA07F 0503</v>
      </c>
      <c r="K920" s="52"/>
      <c r="L920" s="60"/>
      <c r="M920" s="60"/>
      <c r="N920" s="55" t="s">
        <v>742</v>
      </c>
      <c r="O920" s="55"/>
      <c r="P920" s="55"/>
      <c r="Q920" s="55"/>
      <c r="R920" s="55"/>
      <c r="S920" s="55"/>
      <c r="T920" s="193" t="str">
        <f>_xlfn.IFNA(VLOOKUP(N920,Code2Loc,2,FALSE)
&amp; IF( OR( ISNA(O920), LEN(O920)=0), "",  "-" &amp; VLOOKUP(O920,Code2Loc,2,FALSE))
&amp; IF( OR( ISNA(P920), LEN(P920)=0), "",  "-" &amp; VLOOKUP(P920,Code2Loc,2,FALSE))
&amp; IF( OR( ISNA(Q920), LEN(Q920)=0), "",  "-" &amp; VLOOKUP(Q920,Code2Loc,2,FALSE))
&amp; IF( OR( ISNA(R920), LEN(R920)=0), "",  "-" &amp; VLOOKUP(R920,Code2Loc,2,FALSE))
&amp; IF( OR( ISNA(S920), LEN(S920)=0), "",  "-" &amp; VLOOKUP(S920,Code2Loc,2,FALSE)),"")</f>
        <v/>
      </c>
      <c r="U920" s="56">
        <v>0.28472222222222221</v>
      </c>
      <c r="V920" s="57"/>
      <c r="W920" s="57"/>
      <c r="X920" s="57"/>
      <c r="Y920" s="57"/>
      <c r="Z920" s="58" t="str">
        <f>IF(ISBLANK($U920), "", _xlfn.IFNA($U920 + _xlfn.IFNA( VLOOKUP($N920 &amp; IF(ISBLANK($O920),"", "-" &amp; $O920) &amp; IF(ISBLANK($P920),"", "-" &amp; $P920) &amp; IF(ISBLANK($Q920),"", "-" &amp; $Q920) &amp; IF(ISBLANK($R920),"", "-" &amp; $R920) &amp; IF(ISBLANK($S920),"", "-" &amp; $S920),TravelTime,8,FALSE), VLOOKUP($S920 &amp; IF(ISBLANK($R920),"", "-" &amp; $R920) &amp; IF(ISBLANK($Q920),"", "-" &amp; $Q920) &amp; IF(ISBLANK($P920),"", "-" &amp; $P920) &amp; IF(ISBLANK($O920),"", "-" &amp; $O920) &amp; IF(ISBLANK($N920),"", "-" &amp; $N920),TravelTime,8,FALSE)) / 1440, ""))</f>
        <v/>
      </c>
      <c r="AA920" s="59"/>
      <c r="AB920" s="52" t="str">
        <f>IF(AND(LEN(J920)&lt;&gt;0,LEN(B920)&lt;&gt;0),J920,AB914)</f>
        <v>GA07F 0503</v>
      </c>
      <c r="AC920" s="59"/>
      <c r="AD920" s="196"/>
      <c r="AE920" s="59"/>
      <c r="AF920" s="59"/>
      <c r="AG920" s="59"/>
      <c r="AH920" s="59"/>
      <c r="AI920" s="59"/>
      <c r="AJ920" s="59"/>
    </row>
    <row r="921" spans="1:36" ht="14.25" customHeight="1">
      <c r="A921" s="51"/>
      <c r="B921" s="51"/>
      <c r="C921" s="219"/>
      <c r="D921" s="53"/>
      <c r="E921" s="228"/>
      <c r="F921" s="228"/>
      <c r="G921" s="52"/>
      <c r="H921" s="52"/>
      <c r="I921" s="52"/>
      <c r="J921" s="52"/>
      <c r="K921" s="52"/>
      <c r="L921" s="60"/>
      <c r="M921" s="60"/>
      <c r="N921" s="55" t="s">
        <v>460</v>
      </c>
      <c r="O921" s="55"/>
      <c r="P921" s="55"/>
      <c r="Q921" s="55"/>
      <c r="R921" s="55"/>
      <c r="S921" s="55"/>
      <c r="T921" s="193" t="str">
        <f>_xlfn.IFNA(VLOOKUP(N921,Code2Loc,2,FALSE)
&amp; IF( OR( ISNA(O921), LEN(O921)=0), "",  "-" &amp; VLOOKUP(O921,Code2Loc,2,FALSE))
&amp; IF( OR( ISNA(P921), LEN(P921)=0), "",  "-" &amp; VLOOKUP(P921,Code2Loc,2,FALSE))
&amp; IF( OR( ISNA(Q921), LEN(Q921)=0), "",  "-" &amp; VLOOKUP(Q921,Code2Loc,2,FALSE))
&amp; IF( OR( ISNA(R921), LEN(R921)=0), "",  "-" &amp; VLOOKUP(R921,Code2Loc,2,FALSE))
&amp; IF( OR( ISNA(S921), LEN(S921)=0), "",  "-" &amp; VLOOKUP(S921,Code2Loc,2,FALSE)),"")</f>
        <v/>
      </c>
      <c r="U921" s="56">
        <v>0.30555555555555552</v>
      </c>
      <c r="V921" s="57"/>
      <c r="W921" s="57"/>
      <c r="X921" s="57"/>
      <c r="Y921" s="57"/>
      <c r="Z921" s="58" t="str">
        <f>IF(ISBLANK($U921), "", _xlfn.IFNA($U921 + _xlfn.IFNA( VLOOKUP($N921 &amp; IF(ISBLANK($O921),"", "-" &amp; $O921) &amp; IF(ISBLANK($P921),"", "-" &amp; $P921) &amp; IF(ISBLANK($Q921),"", "-" &amp; $Q921) &amp; IF(ISBLANK($R921),"", "-" &amp; $R921) &amp; IF(ISBLANK($S921),"", "-" &amp; $S921),TravelTime,8,FALSE), VLOOKUP($S921 &amp; IF(ISBLANK($R921),"", "-" &amp; $R921) &amp; IF(ISBLANK($Q921),"", "-" &amp; $Q921) &amp; IF(ISBLANK($P921),"", "-" &amp; $P921) &amp; IF(ISBLANK($O921),"", "-" &amp; $O921) &amp; IF(ISBLANK($N921),"", "-" &amp; $N921),TravelTime,8,FALSE)) / 1440, ""))</f>
        <v/>
      </c>
      <c r="AA921" s="59"/>
      <c r="AB921" s="52"/>
      <c r="AC921" s="59"/>
      <c r="AD921" s="196"/>
      <c r="AE921" s="59"/>
      <c r="AF921" s="59"/>
      <c r="AG921" s="59"/>
      <c r="AH921" s="59"/>
      <c r="AI921" s="59"/>
      <c r="AJ921" s="59"/>
    </row>
    <row r="922" spans="1:36" ht="14.25" customHeight="1">
      <c r="A922" s="51"/>
      <c r="B922" s="51"/>
      <c r="C922" s="219"/>
      <c r="D922" s="53"/>
      <c r="E922" s="228"/>
      <c r="F922" s="228"/>
      <c r="G922" s="52"/>
      <c r="H922" s="52"/>
      <c r="I922" s="52"/>
      <c r="J922" s="52"/>
      <c r="K922" s="52"/>
      <c r="L922" s="60"/>
      <c r="M922" s="60"/>
      <c r="N922" s="55" t="s">
        <v>459</v>
      </c>
      <c r="O922" s="55"/>
      <c r="P922" s="55"/>
      <c r="Q922" s="55"/>
      <c r="R922" s="55"/>
      <c r="S922" s="55"/>
      <c r="T922" s="193" t="str">
        <f>_xlfn.IFNA(VLOOKUP(N922,Code2Loc,2,FALSE)
&amp; IF( OR( ISNA(O922), LEN(O922)=0), "",  "-" &amp; VLOOKUP(O922,Code2Loc,2,FALSE))
&amp; IF( OR( ISNA(P922), LEN(P922)=0), "",  "-" &amp; VLOOKUP(P922,Code2Loc,2,FALSE))
&amp; IF( OR( ISNA(Q922), LEN(Q922)=0), "",  "-" &amp; VLOOKUP(Q922,Code2Loc,2,FALSE))
&amp; IF( OR( ISNA(R922), LEN(R922)=0), "",  "-" &amp; VLOOKUP(R922,Code2Loc,2,FALSE))
&amp; IF( OR( ISNA(S922), LEN(S922)=0), "",  "-" &amp; VLOOKUP(S922,Code2Loc,2,FALSE)),"")</f>
        <v/>
      </c>
      <c r="U922" s="56">
        <v>0.42708333333333331</v>
      </c>
      <c r="V922" s="57"/>
      <c r="W922" s="57"/>
      <c r="X922" s="57"/>
      <c r="Y922" s="57"/>
      <c r="Z922" s="58" t="str">
        <f>IF(ISBLANK($U922), "", _xlfn.IFNA($U922 + _xlfn.IFNA( VLOOKUP($N922 &amp; IF(ISBLANK($O922),"", "-" &amp; $O922) &amp; IF(ISBLANK($P922),"", "-" &amp; $P922) &amp; IF(ISBLANK($Q922),"", "-" &amp; $Q922) &amp; IF(ISBLANK($R922),"", "-" &amp; $R922) &amp; IF(ISBLANK($S922),"", "-" &amp; $S922),TravelTime,8,FALSE), VLOOKUP($S922 &amp; IF(ISBLANK($R922),"", "-" &amp; $R922) &amp; IF(ISBLANK($Q922),"", "-" &amp; $Q922) &amp; IF(ISBLANK($P922),"", "-" &amp; $P922) &amp; IF(ISBLANK($O922),"", "-" &amp; $O922) &amp; IF(ISBLANK($N922),"", "-" &amp; $N922),TravelTime,8,FALSE)) / 1440, ""))</f>
        <v/>
      </c>
      <c r="AA922" s="59"/>
      <c r="AB922" s="52"/>
      <c r="AC922" s="59"/>
      <c r="AD922" s="196"/>
      <c r="AE922" s="59"/>
      <c r="AF922" s="59"/>
      <c r="AG922" s="59"/>
      <c r="AH922" s="59"/>
      <c r="AI922" s="59"/>
      <c r="AJ922" s="59"/>
    </row>
    <row r="923" spans="1:36" ht="14.25" customHeight="1">
      <c r="A923" s="51"/>
      <c r="B923" s="51"/>
      <c r="C923" s="219"/>
      <c r="D923" s="53"/>
      <c r="E923" s="228"/>
      <c r="F923" s="228"/>
      <c r="G923" s="52"/>
      <c r="H923" s="52"/>
      <c r="I923" s="52"/>
      <c r="J923" s="52"/>
      <c r="K923" s="52"/>
      <c r="L923" s="60"/>
      <c r="M923" s="60"/>
      <c r="N923" s="55" t="s">
        <v>742</v>
      </c>
      <c r="O923" s="55"/>
      <c r="P923" s="55"/>
      <c r="Q923" s="55"/>
      <c r="R923" s="55"/>
      <c r="S923" s="55"/>
      <c r="T923" s="193" t="str">
        <f>_xlfn.IFNA(VLOOKUP(N923,Code2Loc,2,FALSE)
&amp; IF( OR( ISNA(O923), LEN(O923)=0), "",  "-" &amp; VLOOKUP(O923,Code2Loc,2,FALSE))
&amp; IF( OR( ISNA(P923), LEN(P923)=0), "",  "-" &amp; VLOOKUP(P923,Code2Loc,2,FALSE))
&amp; IF( OR( ISNA(Q923), LEN(Q923)=0), "",  "-" &amp; VLOOKUP(Q923,Code2Loc,2,FALSE))
&amp; IF( OR( ISNA(R923), LEN(R923)=0), "",  "-" &amp; VLOOKUP(R923,Code2Loc,2,FALSE))
&amp; IF( OR( ISNA(S923), LEN(S923)=0), "",  "-" &amp; VLOOKUP(S923,Code2Loc,2,FALSE)),"")</f>
        <v/>
      </c>
      <c r="U923" s="56">
        <v>0.54166666666666663</v>
      </c>
      <c r="V923" s="57"/>
      <c r="W923" s="57"/>
      <c r="X923" s="57"/>
      <c r="Y923" s="57"/>
      <c r="Z923" s="58" t="str">
        <f>IF(ISBLANK($U923), "", _xlfn.IFNA($U923 + _xlfn.IFNA( VLOOKUP($N923 &amp; IF(ISBLANK($O923),"", "-" &amp; $O923) &amp; IF(ISBLANK($P923),"", "-" &amp; $P923) &amp; IF(ISBLANK($Q923),"", "-" &amp; $Q923) &amp; IF(ISBLANK($R923),"", "-" &amp; $R923) &amp; IF(ISBLANK($S923),"", "-" &amp; $S923),TravelTime,8,FALSE), VLOOKUP($S923 &amp; IF(ISBLANK($R923),"", "-" &amp; $R923) &amp; IF(ISBLANK($Q923),"", "-" &amp; $Q923) &amp; IF(ISBLANK($P923),"", "-" &amp; $P923) &amp; IF(ISBLANK($O923),"", "-" &amp; $O923) &amp; IF(ISBLANK($N923),"", "-" &amp; $N923),TravelTime,8,FALSE)) / 1440, ""))</f>
        <v/>
      </c>
      <c r="AA923" s="59"/>
      <c r="AB923" s="52"/>
      <c r="AC923" s="59"/>
      <c r="AD923" s="196"/>
      <c r="AE923" s="59"/>
      <c r="AF923" s="59"/>
      <c r="AG923" s="59"/>
      <c r="AH923" s="59"/>
      <c r="AI923" s="59"/>
      <c r="AJ923" s="59"/>
    </row>
    <row r="924" spans="1:36" ht="14.25" customHeight="1">
      <c r="A924" s="51"/>
      <c r="B924" s="51"/>
      <c r="C924" s="219"/>
      <c r="D924" s="53"/>
      <c r="E924" s="228"/>
      <c r="F924" s="228"/>
      <c r="G924" s="52"/>
      <c r="H924" s="52"/>
      <c r="I924" s="52"/>
      <c r="J924" s="52"/>
      <c r="K924" s="52"/>
      <c r="L924" s="60"/>
      <c r="M924" s="60"/>
      <c r="N924" s="55" t="s">
        <v>460</v>
      </c>
      <c r="O924" s="55"/>
      <c r="P924" s="55"/>
      <c r="Q924" s="55"/>
      <c r="R924" s="55"/>
      <c r="S924" s="55"/>
      <c r="T924" s="193" t="str">
        <f>_xlfn.IFNA(VLOOKUP(N924,Code2Loc,2,FALSE)
&amp; IF( OR( ISNA(O924), LEN(O924)=0), "",  "-" &amp; VLOOKUP(O924,Code2Loc,2,FALSE))
&amp; IF( OR( ISNA(P924), LEN(P924)=0), "",  "-" &amp; VLOOKUP(P924,Code2Loc,2,FALSE))
&amp; IF( OR( ISNA(Q924), LEN(Q924)=0), "",  "-" &amp; VLOOKUP(Q924,Code2Loc,2,FALSE))
&amp; IF( OR( ISNA(R924), LEN(R924)=0), "",  "-" &amp; VLOOKUP(R924,Code2Loc,2,FALSE))
&amp; IF( OR( ISNA(S924), LEN(S924)=0), "",  "-" &amp; VLOOKUP(S924,Code2Loc,2,FALSE)),"")</f>
        <v/>
      </c>
      <c r="U924" s="56">
        <v>0.55902777777777779</v>
      </c>
      <c r="V924" s="57"/>
      <c r="W924" s="57"/>
      <c r="X924" s="57"/>
      <c r="Y924" s="57"/>
      <c r="Z924" s="58" t="str">
        <f>IF(ISBLANK($U924), "", _xlfn.IFNA($U924 + _xlfn.IFNA( VLOOKUP($N924 &amp; IF(ISBLANK($O924),"", "-" &amp; $O924) &amp; IF(ISBLANK($P924),"", "-" &amp; $P924) &amp; IF(ISBLANK($Q924),"", "-" &amp; $Q924) &amp; IF(ISBLANK($R924),"", "-" &amp; $R924) &amp; IF(ISBLANK($S924),"", "-" &amp; $S924),TravelTime,8,FALSE), VLOOKUP($S924 &amp; IF(ISBLANK($R924),"", "-" &amp; $R924) &amp; IF(ISBLANK($Q924),"", "-" &amp; $Q924) &amp; IF(ISBLANK($P924),"", "-" &amp; $P924) &amp; IF(ISBLANK($O924),"", "-" &amp; $O924) &amp; IF(ISBLANK($N924),"", "-" &amp; $N924),TravelTime,8,FALSE)) / 1440, ""))</f>
        <v/>
      </c>
      <c r="AA924" s="59"/>
      <c r="AB924" s="52"/>
      <c r="AC924" s="59"/>
      <c r="AD924" s="196"/>
      <c r="AE924" s="59"/>
      <c r="AF924" s="59"/>
      <c r="AG924" s="59"/>
      <c r="AH924" s="59"/>
      <c r="AI924" s="59"/>
      <c r="AJ924" s="59"/>
    </row>
    <row r="925" spans="1:36" ht="14.25" customHeight="1">
      <c r="A925" s="51"/>
      <c r="B925" s="51"/>
      <c r="C925" s="219"/>
      <c r="D925" s="53"/>
      <c r="E925" s="228"/>
      <c r="F925" s="228"/>
      <c r="G925" s="52"/>
      <c r="H925" s="52"/>
      <c r="I925" s="52"/>
      <c r="J925" s="52"/>
      <c r="K925" s="52"/>
      <c r="L925" s="60"/>
      <c r="M925" s="60"/>
      <c r="N925" s="55" t="s">
        <v>459</v>
      </c>
      <c r="O925" s="55"/>
      <c r="P925" s="55"/>
      <c r="Q925" s="55"/>
      <c r="R925" s="55"/>
      <c r="S925" s="55"/>
      <c r="T925" s="193" t="str">
        <f>_xlfn.IFNA(VLOOKUP(N925,Code2Loc,2,FALSE)
&amp; IF( OR( ISNA(O925), LEN(O925)=0), "",  "-" &amp; VLOOKUP(O925,Code2Loc,2,FALSE))
&amp; IF( OR( ISNA(P925), LEN(P925)=0), "",  "-" &amp; VLOOKUP(P925,Code2Loc,2,FALSE))
&amp; IF( OR( ISNA(Q925), LEN(Q925)=0), "",  "-" &amp; VLOOKUP(Q925,Code2Loc,2,FALSE))
&amp; IF( OR( ISNA(R925), LEN(R925)=0), "",  "-" &amp; VLOOKUP(R925,Code2Loc,2,FALSE))
&amp; IF( OR( ISNA(S925), LEN(S925)=0), "",  "-" &amp; VLOOKUP(S925,Code2Loc,2,FALSE)),"")</f>
        <v/>
      </c>
      <c r="U925" s="56">
        <v>0.70486111111111116</v>
      </c>
      <c r="V925" s="57"/>
      <c r="W925" s="57"/>
      <c r="X925" s="57"/>
      <c r="Y925" s="57"/>
      <c r="Z925" s="58" t="str">
        <f>IF(ISBLANK($U925), "", _xlfn.IFNA($U925 + _xlfn.IFNA( VLOOKUP($N925 &amp; IF(ISBLANK($O925),"", "-" &amp; $O925) &amp; IF(ISBLANK($P925),"", "-" &amp; $P925) &amp; IF(ISBLANK($Q925),"", "-" &amp; $Q925) &amp; IF(ISBLANK($R925),"", "-" &amp; $R925) &amp; IF(ISBLANK($S925),"", "-" &amp; $S925),TravelTime,8,FALSE), VLOOKUP($S925 &amp; IF(ISBLANK($R925),"", "-" &amp; $R925) &amp; IF(ISBLANK($Q925),"", "-" &amp; $Q925) &amp; IF(ISBLANK($P925),"", "-" &amp; $P925) &amp; IF(ISBLANK($O925),"", "-" &amp; $O925) &amp; IF(ISBLANK($N925),"", "-" &amp; $N925),TravelTime,8,FALSE)) / 1440, ""))</f>
        <v/>
      </c>
      <c r="AA925" s="59"/>
      <c r="AB925" s="52"/>
      <c r="AC925" s="59"/>
      <c r="AD925" s="196"/>
      <c r="AE925" s="59"/>
      <c r="AF925" s="59"/>
      <c r="AG925" s="59"/>
      <c r="AH925" s="59"/>
      <c r="AI925" s="59"/>
      <c r="AJ925" s="59"/>
    </row>
    <row r="926" spans="1:36" ht="14.25" customHeight="1">
      <c r="A926" s="51"/>
      <c r="B926" s="51"/>
      <c r="C926" s="219"/>
      <c r="D926" s="53"/>
      <c r="E926" s="228"/>
      <c r="F926" s="228"/>
      <c r="G926" s="52"/>
      <c r="H926" s="52"/>
      <c r="I926" s="52"/>
      <c r="J926" s="52"/>
      <c r="K926" s="52"/>
      <c r="L926" s="60"/>
      <c r="M926" s="60"/>
      <c r="N926" s="55"/>
      <c r="O926" s="55"/>
      <c r="P926" s="55"/>
      <c r="Q926" s="55"/>
      <c r="R926" s="55"/>
      <c r="S926" s="55"/>
      <c r="T926" s="193" t="str">
        <f>_xlfn.IFNA(VLOOKUP(N926,Code2Loc,2,FALSE)
&amp; IF( OR( ISNA(O926), LEN(O926)=0), "",  "-" &amp; VLOOKUP(O926,Code2Loc,2,FALSE))
&amp; IF( OR( ISNA(P926), LEN(P926)=0), "",  "-" &amp; VLOOKUP(P926,Code2Loc,2,FALSE))
&amp; IF( OR( ISNA(Q926), LEN(Q926)=0), "",  "-" &amp; VLOOKUP(Q926,Code2Loc,2,FALSE))
&amp; IF( OR( ISNA(R926), LEN(R926)=0), "",  "-" &amp; VLOOKUP(R926,Code2Loc,2,FALSE))
&amp; IF( OR( ISNA(S926), LEN(S926)=0), "",  "-" &amp; VLOOKUP(S926,Code2Loc,2,FALSE)),"")</f>
        <v/>
      </c>
      <c r="U926" s="56"/>
      <c r="V926" s="57"/>
      <c r="W926" s="57"/>
      <c r="X926" s="57"/>
      <c r="Y926" s="57"/>
      <c r="Z926" s="58" t="str">
        <f>IF(ISBLANK($U926), "", _xlfn.IFNA($U926 + _xlfn.IFNA( VLOOKUP($N926 &amp; IF(ISBLANK($O926),"", "-" &amp; $O926) &amp; IF(ISBLANK($P926),"", "-" &amp; $P926) &amp; IF(ISBLANK($Q926),"", "-" &amp; $Q926) &amp; IF(ISBLANK($R926),"", "-" &amp; $R926) &amp; IF(ISBLANK($S926),"", "-" &amp; $S926),TravelTime,8,FALSE), VLOOKUP($S926 &amp; IF(ISBLANK($R926),"", "-" &amp; $R926) &amp; IF(ISBLANK($Q926),"", "-" &amp; $Q926) &amp; IF(ISBLANK($P926),"", "-" &amp; $P926) &amp; IF(ISBLANK($O926),"", "-" &amp; $O926) &amp; IF(ISBLANK($N926),"", "-" &amp; $N926),TravelTime,8,FALSE)) / 1440, ""))</f>
        <v/>
      </c>
      <c r="AA926" s="59"/>
      <c r="AB926" s="52"/>
      <c r="AC926" s="59"/>
      <c r="AD926" s="196"/>
      <c r="AE926" s="59"/>
      <c r="AF926" s="59"/>
      <c r="AG926" s="59"/>
      <c r="AH926" s="59"/>
      <c r="AI926" s="59"/>
      <c r="AJ926" s="59"/>
    </row>
    <row r="927" spans="1:36" ht="14.25" customHeight="1">
      <c r="A927" s="51"/>
      <c r="B927" s="51" t="s">
        <v>370</v>
      </c>
      <c r="C927" s="219"/>
      <c r="D927" s="53"/>
      <c r="E927" s="228"/>
      <c r="F927" s="228"/>
      <c r="G927" s="52"/>
      <c r="H927" s="52"/>
      <c r="I927" s="52"/>
      <c r="J927" s="52" t="str">
        <f>IF(ISBLANK(B927),"",VLOOKUP(B927,Permits!$F$2:$O$127,10,FALSE))</f>
        <v>GA03W 9588</v>
      </c>
      <c r="K927" s="52"/>
      <c r="L927" s="60"/>
      <c r="M927" s="60"/>
      <c r="N927" s="55"/>
      <c r="O927" s="55"/>
      <c r="P927" s="55"/>
      <c r="Q927" s="55"/>
      <c r="R927" s="55"/>
      <c r="S927" s="55"/>
      <c r="T927" s="193" t="str">
        <f>_xlfn.IFNA(VLOOKUP(N927,Code2Loc,2,FALSE)
&amp; IF( OR( ISNA(O927), LEN(O927)=0), "",  "-" &amp; VLOOKUP(O927,Code2Loc,2,FALSE))
&amp; IF( OR( ISNA(P927), LEN(P927)=0), "",  "-" &amp; VLOOKUP(P927,Code2Loc,2,FALSE))
&amp; IF( OR( ISNA(Q927), LEN(Q927)=0), "",  "-" &amp; VLOOKUP(Q927,Code2Loc,2,FALSE))
&amp; IF( OR( ISNA(R927), LEN(R927)=0), "",  "-" &amp; VLOOKUP(R927,Code2Loc,2,FALSE))
&amp; IF( OR( ISNA(S927), LEN(S927)=0), "",  "-" &amp; VLOOKUP(S927,Code2Loc,2,FALSE)),"")</f>
        <v/>
      </c>
      <c r="U927" s="56"/>
      <c r="V927" s="57"/>
      <c r="W927" s="57"/>
      <c r="X927" s="57"/>
      <c r="Y927" s="57"/>
      <c r="Z927" s="58" t="str">
        <f>IF(ISBLANK($U927), "", _xlfn.IFNA($U927 + _xlfn.IFNA( VLOOKUP($N927 &amp; IF(ISBLANK($O927),"", "-" &amp; $O927) &amp; IF(ISBLANK($P927),"", "-" &amp; $P927) &amp; IF(ISBLANK($Q927),"", "-" &amp; $Q927) &amp; IF(ISBLANK($R927),"", "-" &amp; $R927) &amp; IF(ISBLANK($S927),"", "-" &amp; $S927),TravelTime,8,FALSE), VLOOKUP($S927 &amp; IF(ISBLANK($R927),"", "-" &amp; $R927) &amp; IF(ISBLANK($Q927),"", "-" &amp; $Q927) &amp; IF(ISBLANK($P927),"", "-" &amp; $P927) &amp; IF(ISBLANK($O927),"", "-" &amp; $O927) &amp; IF(ISBLANK($N927),"", "-" &amp; $N927),TravelTime,8,FALSE)) / 1440, ""))</f>
        <v/>
      </c>
      <c r="AA927" s="59"/>
      <c r="AB927" s="52" t="str">
        <f>IF(AND(LEN(J927)&lt;&gt;0,LEN(B927)&lt;&gt;0),J927,AB920)</f>
        <v>GA03W 9588</v>
      </c>
      <c r="AC927" s="59"/>
      <c r="AD927" s="196"/>
      <c r="AE927" s="59"/>
      <c r="AF927" s="59"/>
      <c r="AG927" s="59"/>
      <c r="AH927" s="59"/>
      <c r="AI927" s="59"/>
      <c r="AJ927" s="59"/>
    </row>
    <row r="928" spans="1:36" ht="14.25" customHeight="1">
      <c r="A928" s="51"/>
      <c r="B928" s="51"/>
      <c r="C928" s="219"/>
      <c r="D928" s="53"/>
      <c r="E928" s="228"/>
      <c r="F928" s="228"/>
      <c r="G928" s="52"/>
      <c r="H928" s="52"/>
      <c r="I928" s="52"/>
      <c r="J928" s="52"/>
      <c r="K928" s="52"/>
      <c r="L928" s="60"/>
      <c r="M928" s="60"/>
      <c r="N928" s="55"/>
      <c r="O928" s="55"/>
      <c r="P928" s="55"/>
      <c r="Q928" s="55"/>
      <c r="R928" s="55"/>
      <c r="S928" s="55"/>
      <c r="T928" s="193" t="str">
        <f>_xlfn.IFNA(VLOOKUP(N928,Code2Loc,2,FALSE)
&amp; IF( OR( ISNA(O928), LEN(O928)=0), "",  "-" &amp; VLOOKUP(O928,Code2Loc,2,FALSE))
&amp; IF( OR( ISNA(P928), LEN(P928)=0), "",  "-" &amp; VLOOKUP(P928,Code2Loc,2,FALSE))
&amp; IF( OR( ISNA(Q928), LEN(Q928)=0), "",  "-" &amp; VLOOKUP(Q928,Code2Loc,2,FALSE))
&amp; IF( OR( ISNA(R928), LEN(R928)=0), "",  "-" &amp; VLOOKUP(R928,Code2Loc,2,FALSE))
&amp; IF( OR( ISNA(S928), LEN(S928)=0), "",  "-" &amp; VLOOKUP(S928,Code2Loc,2,FALSE)),"")</f>
        <v/>
      </c>
      <c r="U928" s="56"/>
      <c r="V928" s="57"/>
      <c r="W928" s="57"/>
      <c r="X928" s="57"/>
      <c r="Y928" s="57"/>
      <c r="Z928" s="58" t="str">
        <f>IF(ISBLANK($U928), "", _xlfn.IFNA($U928 + _xlfn.IFNA( VLOOKUP($N928 &amp; IF(ISBLANK($O928),"", "-" &amp; $O928) &amp; IF(ISBLANK($P928),"", "-" &amp; $P928) &amp; IF(ISBLANK($Q928),"", "-" &amp; $Q928) &amp; IF(ISBLANK($R928),"", "-" &amp; $R928) &amp; IF(ISBLANK($S928),"", "-" &amp; $S928),TravelTime,8,FALSE), VLOOKUP($S928 &amp; IF(ISBLANK($R928),"", "-" &amp; $R928) &amp; IF(ISBLANK($Q928),"", "-" &amp; $Q928) &amp; IF(ISBLANK($P928),"", "-" &amp; $P928) &amp; IF(ISBLANK($O928),"", "-" &amp; $O928) &amp; IF(ISBLANK($N928),"", "-" &amp; $N928),TravelTime,8,FALSE)) / 1440, ""))</f>
        <v/>
      </c>
      <c r="AA928" s="59"/>
      <c r="AB928" s="52"/>
      <c r="AC928" s="59"/>
      <c r="AD928" s="196"/>
      <c r="AE928" s="59"/>
      <c r="AF928" s="59"/>
      <c r="AG928" s="59"/>
      <c r="AH928" s="59"/>
      <c r="AI928" s="59"/>
      <c r="AJ928" s="59"/>
    </row>
    <row r="929" spans="1:36" ht="14.25" customHeight="1">
      <c r="A929" s="59"/>
      <c r="B929" s="59"/>
      <c r="C929" s="219"/>
      <c r="D929" s="53"/>
      <c r="E929" s="228"/>
      <c r="F929" s="228"/>
      <c r="G929" s="52"/>
      <c r="H929" s="52"/>
      <c r="I929" s="52"/>
      <c r="J929" s="52"/>
      <c r="K929" s="52"/>
      <c r="L929" s="60"/>
      <c r="M929" s="60"/>
      <c r="N929" s="55"/>
      <c r="O929" s="55"/>
      <c r="P929" s="55"/>
      <c r="Q929" s="55"/>
      <c r="R929" s="55"/>
      <c r="S929" s="55"/>
      <c r="T929" s="193" t="str">
        <f>_xlfn.IFNA(VLOOKUP(N929,Code2Loc,2,FALSE)
&amp; IF( OR( ISNA(O929), LEN(O929)=0), "",  "-" &amp; VLOOKUP(O929,Code2Loc,2,FALSE))
&amp; IF( OR( ISNA(P929), LEN(P929)=0), "",  "-" &amp; VLOOKUP(P929,Code2Loc,2,FALSE))
&amp; IF( OR( ISNA(Q929), LEN(Q929)=0), "",  "-" &amp; VLOOKUP(Q929,Code2Loc,2,FALSE))
&amp; IF( OR( ISNA(R929), LEN(R929)=0), "",  "-" &amp; VLOOKUP(R929,Code2Loc,2,FALSE))
&amp; IF( OR( ISNA(S929), LEN(S929)=0), "",  "-" &amp; VLOOKUP(S929,Code2Loc,2,FALSE)),"")</f>
        <v/>
      </c>
      <c r="U929" s="56"/>
      <c r="V929" s="57"/>
      <c r="W929" s="57"/>
      <c r="X929" s="57"/>
      <c r="Y929" s="57"/>
      <c r="Z929" s="58" t="str">
        <f>IF(ISBLANK($U929), "", _xlfn.IFNA($U929 + _xlfn.IFNA( VLOOKUP($N929 &amp; IF(ISBLANK($O929),"", "-" &amp; $O929) &amp; IF(ISBLANK($P929),"", "-" &amp; $P929) &amp; IF(ISBLANK($Q929),"", "-" &amp; $Q929) &amp; IF(ISBLANK($R929),"", "-" &amp; $R929) &amp; IF(ISBLANK($S929),"", "-" &amp; $S929),TravelTime,8,FALSE), VLOOKUP($S929 &amp; IF(ISBLANK($R929),"", "-" &amp; $R929) &amp; IF(ISBLANK($Q929),"", "-" &amp; $Q929) &amp; IF(ISBLANK($P929),"", "-" &amp; $P929) &amp; IF(ISBLANK($O929),"", "-" &amp; $O929) &amp; IF(ISBLANK($N929),"", "-" &amp; $N929),TravelTime,8,FALSE)) / 1440, ""))</f>
        <v/>
      </c>
      <c r="AA929" s="59"/>
      <c r="AB929" s="52"/>
      <c r="AC929" s="59"/>
      <c r="AD929" s="196"/>
      <c r="AE929" s="59"/>
      <c r="AF929" s="59"/>
      <c r="AG929" s="59"/>
      <c r="AH929" s="59"/>
      <c r="AI929" s="59"/>
      <c r="AJ929" s="59"/>
    </row>
    <row r="930" spans="1:36" ht="18" customHeight="1">
      <c r="A930" s="51"/>
      <c r="B930" s="51" t="s">
        <v>376</v>
      </c>
      <c r="C930" s="219"/>
      <c r="D930" s="53"/>
      <c r="E930" s="228"/>
      <c r="F930" s="228"/>
      <c r="G930" s="52"/>
      <c r="H930" s="52"/>
      <c r="I930" s="52"/>
      <c r="J930" s="52" t="str">
        <f>IF(ISBLANK(B930),"",VLOOKUP(B930,Permits!$F$2:$O$127,10,FALSE))</f>
        <v>GA05T 3227</v>
      </c>
      <c r="K930" s="52"/>
      <c r="L930" s="60"/>
      <c r="M930" s="60"/>
      <c r="N930" s="55" t="s">
        <v>743</v>
      </c>
      <c r="O930" s="55"/>
      <c r="P930" s="55"/>
      <c r="Q930" s="55"/>
      <c r="R930" s="55"/>
      <c r="S930" s="55"/>
      <c r="T930" s="193" t="str">
        <f>_xlfn.IFNA(VLOOKUP(N930,Code2Loc,2,FALSE)
&amp; IF( OR( ISNA(O930), LEN(O930)=0), "",  "-" &amp; VLOOKUP(O930,Code2Loc,2,FALSE))
&amp; IF( OR( ISNA(P930), LEN(P930)=0), "",  "-" &amp; VLOOKUP(P930,Code2Loc,2,FALSE))
&amp; IF( OR( ISNA(Q930), LEN(Q930)=0), "",  "-" &amp; VLOOKUP(Q930,Code2Loc,2,FALSE))
&amp; IF( OR( ISNA(R930), LEN(R930)=0), "",  "-" &amp; VLOOKUP(R930,Code2Loc,2,FALSE))
&amp; IF( OR( ISNA(S930), LEN(S930)=0), "",  "-" &amp; VLOOKUP(S930,Code2Loc,2,FALSE)),"")</f>
        <v/>
      </c>
      <c r="U930" s="56">
        <v>0.31944444444444448</v>
      </c>
      <c r="V930" s="57"/>
      <c r="W930" s="57"/>
      <c r="X930" s="57"/>
      <c r="Y930" s="57"/>
      <c r="Z930" s="58" t="str">
        <f>IF(ISBLANK($U930), "", _xlfn.IFNA($U930 + _xlfn.IFNA( VLOOKUP($N930 &amp; IF(ISBLANK($O930),"", "-" &amp; $O930) &amp; IF(ISBLANK($P930),"", "-" &amp; $P930) &amp; IF(ISBLANK($Q930),"", "-" &amp; $Q930) &amp; IF(ISBLANK($R930),"", "-" &amp; $R930) &amp; IF(ISBLANK($S930),"", "-" &amp; $S930),TravelTime,8,FALSE), VLOOKUP($S930 &amp; IF(ISBLANK($R930),"", "-" &amp; $R930) &amp; IF(ISBLANK($Q930),"", "-" &amp; $Q930) &amp; IF(ISBLANK($P930),"", "-" &amp; $P930) &amp; IF(ISBLANK($O930),"", "-" &amp; $O930) &amp; IF(ISBLANK($N930),"", "-" &amp; $N930),TravelTime,8,FALSE)) / 1440, ""))</f>
        <v/>
      </c>
      <c r="AA930" s="59"/>
      <c r="AB930" s="52" t="str">
        <f>IF(AND(LEN(J930)&lt;&gt;0,LEN(B930)&lt;&gt;0),J930,AB160)</f>
        <v>GA05T 3227</v>
      </c>
      <c r="AC930" s="59"/>
      <c r="AD930" s="196"/>
      <c r="AE930" s="59"/>
      <c r="AF930" s="59"/>
      <c r="AG930" s="59"/>
      <c r="AH930" s="59"/>
      <c r="AI930" s="59"/>
      <c r="AJ930" s="59"/>
    </row>
    <row r="931" spans="1:36" ht="14.25" customHeight="1">
      <c r="A931" s="51"/>
      <c r="B931" s="51"/>
      <c r="C931" s="219"/>
      <c r="D931" s="53"/>
      <c r="E931" s="228"/>
      <c r="F931" s="228"/>
      <c r="G931" s="52"/>
      <c r="H931" s="52"/>
      <c r="I931" s="52"/>
      <c r="J931" s="52"/>
      <c r="K931" s="52"/>
      <c r="L931" s="60"/>
      <c r="M931" s="60"/>
      <c r="N931" s="55" t="s">
        <v>513</v>
      </c>
      <c r="O931" s="55"/>
      <c r="P931" s="55"/>
      <c r="Q931" s="55"/>
      <c r="R931" s="55"/>
      <c r="S931" s="55"/>
      <c r="T931" s="193" t="str">
        <f>_xlfn.IFNA(VLOOKUP(N931,Code2Loc,2,FALSE)
&amp; IF( OR( ISNA(O931), LEN(O931)=0), "",  "-" &amp; VLOOKUP(O931,Code2Loc,2,FALSE))
&amp; IF( OR( ISNA(P931), LEN(P931)=0), "",  "-" &amp; VLOOKUP(P931,Code2Loc,2,FALSE))
&amp; IF( OR( ISNA(Q931), LEN(Q931)=0), "",  "-" &amp; VLOOKUP(Q931,Code2Loc,2,FALSE))
&amp; IF( OR( ISNA(R931), LEN(R931)=0), "",  "-" &amp; VLOOKUP(R931,Code2Loc,2,FALSE))
&amp; IF( OR( ISNA(S931), LEN(S931)=0), "",  "-" &amp; VLOOKUP(S931,Code2Loc,2,FALSE)),"")</f>
        <v/>
      </c>
      <c r="U931" s="56">
        <v>0.46875</v>
      </c>
      <c r="V931" s="57"/>
      <c r="W931" s="57"/>
      <c r="X931" s="57"/>
      <c r="Y931" s="57"/>
      <c r="Z931" s="58" t="str">
        <f>IF(ISBLANK($U931), "", _xlfn.IFNA($U931 + _xlfn.IFNA( VLOOKUP($N931 &amp; IF(ISBLANK($O931),"", "-" &amp; $O931) &amp; IF(ISBLANK($P931),"", "-" &amp; $P931) &amp; IF(ISBLANK($Q931),"", "-" &amp; $Q931) &amp; IF(ISBLANK($R931),"", "-" &amp; $R931) &amp; IF(ISBLANK($S931),"", "-" &amp; $S931),TravelTime,8,FALSE), VLOOKUP($S931 &amp; IF(ISBLANK($R931),"", "-" &amp; $R931) &amp; IF(ISBLANK($Q931),"", "-" &amp; $Q931) &amp; IF(ISBLANK($P931),"", "-" &amp; $P931) &amp; IF(ISBLANK($O931),"", "-" &amp; $O931) &amp; IF(ISBLANK($N931),"", "-" &amp; $N931),TravelTime,8,FALSE)) / 1440, ""))</f>
        <v/>
      </c>
      <c r="AA931" s="59"/>
      <c r="AB931" s="52"/>
      <c r="AC931" s="59"/>
      <c r="AD931" s="196"/>
      <c r="AE931" s="59"/>
      <c r="AF931" s="59"/>
      <c r="AG931" s="59"/>
      <c r="AH931" s="59"/>
      <c r="AI931" s="59"/>
      <c r="AJ931" s="59"/>
    </row>
    <row r="932" spans="1:36" ht="14.25" customHeight="1">
      <c r="A932" s="51"/>
      <c r="B932" s="51"/>
      <c r="C932" s="219"/>
      <c r="D932" s="53"/>
      <c r="E932" s="228"/>
      <c r="F932" s="228"/>
      <c r="G932" s="52"/>
      <c r="H932" s="52"/>
      <c r="I932" s="52"/>
      <c r="J932" s="52"/>
      <c r="K932" s="52"/>
      <c r="L932" s="60"/>
      <c r="M932" s="60"/>
      <c r="N932" s="55" t="s">
        <v>744</v>
      </c>
      <c r="O932" s="55"/>
      <c r="P932" s="55"/>
      <c r="Q932" s="55"/>
      <c r="R932" s="55"/>
      <c r="S932" s="55"/>
      <c r="T932" s="193" t="str">
        <f>_xlfn.IFNA(VLOOKUP(N932,Code2Loc,2,FALSE)
&amp; IF( OR( ISNA(O932), LEN(O932)=0), "",  "-" &amp; VLOOKUP(O932,Code2Loc,2,FALSE))
&amp; IF( OR( ISNA(P932), LEN(P932)=0), "",  "-" &amp; VLOOKUP(P932,Code2Loc,2,FALSE))
&amp; IF( OR( ISNA(Q932), LEN(Q932)=0), "",  "-" &amp; VLOOKUP(Q932,Code2Loc,2,FALSE))
&amp; IF( OR( ISNA(R932), LEN(R932)=0), "",  "-" &amp; VLOOKUP(R932,Code2Loc,2,FALSE))
&amp; IF( OR( ISNA(S932), LEN(S932)=0), "",  "-" &amp; VLOOKUP(S932,Code2Loc,2,FALSE)),"")</f>
        <v/>
      </c>
      <c r="U932" s="56">
        <v>0.5625</v>
      </c>
      <c r="V932" s="57"/>
      <c r="W932" s="57"/>
      <c r="X932" s="57"/>
      <c r="Y932" s="57"/>
      <c r="Z932" s="58" t="str">
        <f>IF(ISBLANK($U932), "", _xlfn.IFNA($U932 + _xlfn.IFNA( VLOOKUP($N932 &amp; IF(ISBLANK($O932),"", "-" &amp; $O932) &amp; IF(ISBLANK($P932),"", "-" &amp; $P932) &amp; IF(ISBLANK($Q932),"", "-" &amp; $Q932) &amp; IF(ISBLANK($R932),"", "-" &amp; $R932) &amp; IF(ISBLANK($S932),"", "-" &amp; $S932),TravelTime,8,FALSE), VLOOKUP($S932 &amp; IF(ISBLANK($R932),"", "-" &amp; $R932) &amp; IF(ISBLANK($Q932),"", "-" &amp; $Q932) &amp; IF(ISBLANK($P932),"", "-" &amp; $P932) &amp; IF(ISBLANK($O932),"", "-" &amp; $O932) &amp; IF(ISBLANK($N932),"", "-" &amp; $N932),TravelTime,8,FALSE)) / 1440, ""))</f>
        <v/>
      </c>
      <c r="AA932" s="59"/>
      <c r="AB932" s="52"/>
      <c r="AC932" s="59"/>
      <c r="AD932" s="196"/>
      <c r="AE932" s="59"/>
      <c r="AF932" s="59"/>
      <c r="AG932" s="59"/>
      <c r="AH932" s="59"/>
      <c r="AI932" s="59"/>
      <c r="AJ932" s="59"/>
    </row>
    <row r="933" spans="1:36" ht="14.25" customHeight="1">
      <c r="A933" s="51"/>
      <c r="B933" s="51"/>
      <c r="C933" s="219"/>
      <c r="D933" s="53"/>
      <c r="E933" s="228"/>
      <c r="F933" s="228"/>
      <c r="G933" s="52"/>
      <c r="H933" s="52"/>
      <c r="I933" s="52"/>
      <c r="J933" s="52"/>
      <c r="K933" s="52"/>
      <c r="L933" s="60"/>
      <c r="M933" s="60"/>
      <c r="N933" s="55" t="s">
        <v>439</v>
      </c>
      <c r="O933" s="55"/>
      <c r="P933" s="55"/>
      <c r="Q933" s="55"/>
      <c r="R933" s="55"/>
      <c r="S933" s="55"/>
      <c r="T933" s="193" t="str">
        <f>_xlfn.IFNA(VLOOKUP(N933,Code2Loc,2,FALSE)
&amp; IF( OR( ISNA(O933), LEN(O933)=0), "",  "-" &amp; VLOOKUP(O933,Code2Loc,2,FALSE))
&amp; IF( OR( ISNA(P933), LEN(P933)=0), "",  "-" &amp; VLOOKUP(P933,Code2Loc,2,FALSE))
&amp; IF( OR( ISNA(Q933), LEN(Q933)=0), "",  "-" &amp; VLOOKUP(Q933,Code2Loc,2,FALSE))
&amp; IF( OR( ISNA(R933), LEN(R933)=0), "",  "-" &amp; VLOOKUP(R933,Code2Loc,2,FALSE))
&amp; IF( OR( ISNA(S933), LEN(S933)=0), "",  "-" &amp; VLOOKUP(S933,Code2Loc,2,FALSE)),"")</f>
        <v/>
      </c>
      <c r="U933" s="56">
        <v>0.61111111111111105</v>
      </c>
      <c r="V933" s="57"/>
      <c r="W933" s="57"/>
      <c r="X933" s="57"/>
      <c r="Y933" s="57"/>
      <c r="Z933" s="58" t="str">
        <f>IF(ISBLANK($U933), "", _xlfn.IFNA($U933 + _xlfn.IFNA( VLOOKUP($N933 &amp; IF(ISBLANK($O933),"", "-" &amp; $O933) &amp; IF(ISBLANK($P933),"", "-" &amp; $P933) &amp; IF(ISBLANK($Q933),"", "-" &amp; $Q933) &amp; IF(ISBLANK($R933),"", "-" &amp; $R933) &amp; IF(ISBLANK($S933),"", "-" &amp; $S933),TravelTime,8,FALSE), VLOOKUP($S933 &amp; IF(ISBLANK($R933),"", "-" &amp; $R933) &amp; IF(ISBLANK($Q933),"", "-" &amp; $Q933) &amp; IF(ISBLANK($P933),"", "-" &amp; $P933) &amp; IF(ISBLANK($O933),"", "-" &amp; $O933) &amp; IF(ISBLANK($N933),"", "-" &amp; $N933),TravelTime,8,FALSE)) / 1440, ""))</f>
        <v/>
      </c>
      <c r="AA933" s="59"/>
      <c r="AB933" s="52"/>
      <c r="AC933" s="59"/>
      <c r="AD933" s="196"/>
      <c r="AE933" s="59"/>
      <c r="AF933" s="59"/>
      <c r="AG933" s="59"/>
      <c r="AH933" s="59"/>
      <c r="AI933" s="59"/>
      <c r="AJ933" s="59"/>
    </row>
    <row r="934" spans="1:36" ht="14.25" customHeight="1">
      <c r="A934" s="51"/>
      <c r="B934" s="51"/>
      <c r="C934" s="219"/>
      <c r="D934" s="53"/>
      <c r="E934" s="228"/>
      <c r="F934" s="228"/>
      <c r="G934" s="52"/>
      <c r="H934" s="52"/>
      <c r="I934" s="52"/>
      <c r="J934" s="52"/>
      <c r="K934" s="52"/>
      <c r="L934" s="60"/>
      <c r="M934" s="60"/>
      <c r="N934" s="55" t="s">
        <v>513</v>
      </c>
      <c r="O934" s="55"/>
      <c r="P934" s="55"/>
      <c r="Q934" s="55"/>
      <c r="R934" s="55"/>
      <c r="S934" s="55"/>
      <c r="T934" s="193" t="str">
        <f>_xlfn.IFNA(VLOOKUP(N934,Code2Loc,2,FALSE)
&amp; IF( OR( ISNA(O934), LEN(O934)=0), "",  "-" &amp; VLOOKUP(O934,Code2Loc,2,FALSE))
&amp; IF( OR( ISNA(P934), LEN(P934)=0), "",  "-" &amp; VLOOKUP(P934,Code2Loc,2,FALSE))
&amp; IF( OR( ISNA(Q934), LEN(Q934)=0), "",  "-" &amp; VLOOKUP(Q934,Code2Loc,2,FALSE))
&amp; IF( OR( ISNA(R934), LEN(R934)=0), "",  "-" &amp; VLOOKUP(R934,Code2Loc,2,FALSE))
&amp; IF( OR( ISNA(S934), LEN(S934)=0), "",  "-" &amp; VLOOKUP(S934,Code2Loc,2,FALSE)),"")</f>
        <v/>
      </c>
      <c r="U934" s="56">
        <v>0.70833333333333337</v>
      </c>
      <c r="V934" s="57"/>
      <c r="W934" s="57"/>
      <c r="X934" s="57"/>
      <c r="Y934" s="57"/>
      <c r="Z934" s="58" t="str">
        <f>IF(ISBLANK($U934), "", _xlfn.IFNA($U934 + _xlfn.IFNA( VLOOKUP($N934 &amp; IF(ISBLANK($O934),"", "-" &amp; $O934) &amp; IF(ISBLANK($P934),"", "-" &amp; $P934) &amp; IF(ISBLANK($Q934),"", "-" &amp; $Q934) &amp; IF(ISBLANK($R934),"", "-" &amp; $R934) &amp; IF(ISBLANK($S934),"", "-" &amp; $S934),TravelTime,8,FALSE), VLOOKUP($S934 &amp; IF(ISBLANK($R934),"", "-" &amp; $R934) &amp; IF(ISBLANK($Q934),"", "-" &amp; $Q934) &amp; IF(ISBLANK($P934),"", "-" &amp; $P934) &amp; IF(ISBLANK($O934),"", "-" &amp; $O934) &amp; IF(ISBLANK($N934),"", "-" &amp; $N934),TravelTime,8,FALSE)) / 1440, ""))</f>
        <v/>
      </c>
      <c r="AA934" s="59"/>
      <c r="AB934" s="52"/>
      <c r="AC934" s="59"/>
      <c r="AD934" s="196"/>
      <c r="AE934" s="59"/>
      <c r="AF934" s="59"/>
      <c r="AG934" s="59"/>
      <c r="AH934" s="59"/>
      <c r="AI934" s="59"/>
      <c r="AJ934" s="59"/>
    </row>
    <row r="935" spans="1:36" ht="14.25" customHeight="1">
      <c r="A935" s="51"/>
      <c r="B935" s="51"/>
      <c r="C935" s="220"/>
      <c r="D935" s="62"/>
      <c r="E935" s="229"/>
      <c r="F935" s="229"/>
      <c r="G935" s="63"/>
      <c r="H935" s="63"/>
      <c r="I935" s="59"/>
      <c r="J935" s="59"/>
      <c r="K935" s="59"/>
      <c r="L935" s="71"/>
      <c r="M935" s="71"/>
      <c r="N935" s="55"/>
      <c r="O935" s="55"/>
      <c r="P935" s="55"/>
      <c r="Q935" s="55"/>
      <c r="R935" s="55"/>
      <c r="S935" s="55"/>
      <c r="T935" s="193" t="str">
        <f>_xlfn.IFNA(VLOOKUP(N935,Code2Loc,2,FALSE)
&amp; IF( OR( ISNA(O935), LEN(O935)=0), "",  "-" &amp; VLOOKUP(O935,Code2Loc,2,FALSE))
&amp; IF( OR( ISNA(P935), LEN(P935)=0), "",  "-" &amp; VLOOKUP(P935,Code2Loc,2,FALSE))
&amp; IF( OR( ISNA(Q935), LEN(Q935)=0), "",  "-" &amp; VLOOKUP(Q935,Code2Loc,2,FALSE))
&amp; IF( OR( ISNA(R935), LEN(R935)=0), "",  "-" &amp; VLOOKUP(R935,Code2Loc,2,FALSE))
&amp; IF( OR( ISNA(S935), LEN(S935)=0), "",  "-" &amp; VLOOKUP(S935,Code2Loc,2,FALSE)),"")</f>
        <v/>
      </c>
      <c r="U935" s="56"/>
      <c r="V935" s="57"/>
      <c r="W935" s="57"/>
      <c r="X935" s="57"/>
      <c r="Y935" s="57"/>
      <c r="Z935" s="58" t="str">
        <f>IF(ISBLANK($U935), "", _xlfn.IFNA($U935 + _xlfn.IFNA( VLOOKUP($N935 &amp; IF(ISBLANK($O935),"", "-" &amp; $O935) &amp; IF(ISBLANK($P935),"", "-" &amp; $P935) &amp; IF(ISBLANK($Q935),"", "-" &amp; $Q935) &amp; IF(ISBLANK($R935),"", "-" &amp; $R935) &amp; IF(ISBLANK($S935),"", "-" &amp; $S935),TravelTime,8,FALSE), VLOOKUP($S935 &amp; IF(ISBLANK($R935),"", "-" &amp; $R935) &amp; IF(ISBLANK($Q935),"", "-" &amp; $Q935) &amp; IF(ISBLANK($P935),"", "-" &amp; $P935) &amp; IF(ISBLANK($O935),"", "-" &amp; $O935) &amp; IF(ISBLANK($N935),"", "-" &amp; $N935),TravelTime,8,FALSE)) / 1440, ""))</f>
        <v/>
      </c>
      <c r="AA935" s="59"/>
      <c r="AB935" s="59"/>
      <c r="AC935" s="59"/>
      <c r="AD935" s="196"/>
      <c r="AE935" s="59"/>
      <c r="AF935" s="59"/>
      <c r="AG935" s="59"/>
      <c r="AH935" s="59"/>
      <c r="AI935" s="59"/>
      <c r="AJ935" s="59"/>
    </row>
    <row r="936" spans="1:36" ht="14.25" customHeight="1">
      <c r="A936" s="51"/>
      <c r="B936" s="51"/>
      <c r="C936" s="219"/>
      <c r="D936" s="53"/>
      <c r="E936" s="228"/>
      <c r="F936" s="228"/>
      <c r="G936" s="52"/>
      <c r="H936" s="52"/>
      <c r="I936" s="52"/>
      <c r="J936" s="52"/>
      <c r="K936" s="52"/>
      <c r="L936" s="60"/>
      <c r="M936" s="60"/>
      <c r="N936" s="55"/>
      <c r="O936" s="55"/>
      <c r="P936" s="55"/>
      <c r="Q936" s="55"/>
      <c r="R936" s="55"/>
      <c r="S936" s="55"/>
      <c r="T936" s="193" t="str">
        <f>_xlfn.IFNA(VLOOKUP(N936,Code2Loc,2,FALSE)
&amp; IF( OR( ISNA(O936), LEN(O936)=0), "",  "-" &amp; VLOOKUP(O936,Code2Loc,2,FALSE))
&amp; IF( OR( ISNA(P936), LEN(P936)=0), "",  "-" &amp; VLOOKUP(P936,Code2Loc,2,FALSE))
&amp; IF( OR( ISNA(Q936), LEN(Q936)=0), "",  "-" &amp; VLOOKUP(Q936,Code2Loc,2,FALSE))
&amp; IF( OR( ISNA(R936), LEN(R936)=0), "",  "-" &amp; VLOOKUP(R936,Code2Loc,2,FALSE))
&amp; IF( OR( ISNA(S936), LEN(S936)=0), "",  "-" &amp; VLOOKUP(S936,Code2Loc,2,FALSE)),"")</f>
        <v/>
      </c>
      <c r="U936" s="56"/>
      <c r="V936" s="57"/>
      <c r="W936" s="57"/>
      <c r="X936" s="57"/>
      <c r="Y936" s="57"/>
      <c r="Z936" s="58" t="str">
        <f>IF(ISBLANK($U936), "", _xlfn.IFNA($U936 + _xlfn.IFNA( VLOOKUP($N936 &amp; IF(ISBLANK($O936),"", "-" &amp; $O936) &amp; IF(ISBLANK($P936),"", "-" &amp; $P936) &amp; IF(ISBLANK($Q936),"", "-" &amp; $Q936) &amp; IF(ISBLANK($R936),"", "-" &amp; $R936) &amp; IF(ISBLANK($S936),"", "-" &amp; $S936),TravelTime,8,FALSE), VLOOKUP($S936 &amp; IF(ISBLANK($R936),"", "-" &amp; $R936) &amp; IF(ISBLANK($Q936),"", "-" &amp; $Q936) &amp; IF(ISBLANK($P936),"", "-" &amp; $P936) &amp; IF(ISBLANK($O936),"", "-" &amp; $O936) &amp; IF(ISBLANK($N936),"", "-" &amp; $N936),TravelTime,8,FALSE)) / 1440, ""))</f>
        <v/>
      </c>
      <c r="AA936" s="59"/>
      <c r="AB936" s="52"/>
      <c r="AC936" s="59"/>
      <c r="AD936" s="196"/>
      <c r="AE936" s="59"/>
      <c r="AF936" s="59"/>
      <c r="AG936" s="59"/>
      <c r="AH936" s="59"/>
      <c r="AI936" s="59"/>
      <c r="AJ936" s="59"/>
    </row>
    <row r="937" spans="1:36" ht="14.25" customHeight="1">
      <c r="A937" s="51"/>
      <c r="B937" s="51"/>
      <c r="C937" s="219"/>
      <c r="D937" s="53"/>
      <c r="E937" s="228"/>
      <c r="F937" s="228"/>
      <c r="G937" s="52"/>
      <c r="H937" s="52"/>
      <c r="I937" s="52"/>
      <c r="J937" s="52"/>
      <c r="K937" s="52"/>
      <c r="L937" s="60"/>
      <c r="M937" s="60"/>
      <c r="N937" s="55"/>
      <c r="O937" s="55"/>
      <c r="P937" s="55"/>
      <c r="Q937" s="55"/>
      <c r="R937" s="55"/>
      <c r="S937" s="55"/>
      <c r="T937" s="193" t="str">
        <f>_xlfn.IFNA(VLOOKUP(N937,Code2Loc,2,FALSE)
&amp; IF( OR( ISNA(O937), LEN(O937)=0), "",  "-" &amp; VLOOKUP(O937,Code2Loc,2,FALSE))
&amp; IF( OR( ISNA(P937), LEN(P937)=0), "",  "-" &amp; VLOOKUP(P937,Code2Loc,2,FALSE))
&amp; IF( OR( ISNA(Q937), LEN(Q937)=0), "",  "-" &amp; VLOOKUP(Q937,Code2Loc,2,FALSE))
&amp; IF( OR( ISNA(R937), LEN(R937)=0), "",  "-" &amp; VLOOKUP(R937,Code2Loc,2,FALSE))
&amp; IF( OR( ISNA(S937), LEN(S937)=0), "",  "-" &amp; VLOOKUP(S937,Code2Loc,2,FALSE)),"")</f>
        <v/>
      </c>
      <c r="U937" s="56"/>
      <c r="V937" s="57"/>
      <c r="W937" s="57"/>
      <c r="X937" s="57"/>
      <c r="Y937" s="57"/>
      <c r="Z937" s="58" t="str">
        <f>IF(ISBLANK($U937), "", _xlfn.IFNA($U937 + _xlfn.IFNA( VLOOKUP($N937 &amp; IF(ISBLANK($O937),"", "-" &amp; $O937) &amp; IF(ISBLANK($P937),"", "-" &amp; $P937) &amp; IF(ISBLANK($Q937),"", "-" &amp; $Q937) &amp; IF(ISBLANK($R937),"", "-" &amp; $R937) &amp; IF(ISBLANK($S937),"", "-" &amp; $S937),TravelTime,8,FALSE), VLOOKUP($S937 &amp; IF(ISBLANK($R937),"", "-" &amp; $R937) &amp; IF(ISBLANK($Q937),"", "-" &amp; $Q937) &amp; IF(ISBLANK($P937),"", "-" &amp; $P937) &amp; IF(ISBLANK($O937),"", "-" &amp; $O937) &amp; IF(ISBLANK($N937),"", "-" &amp; $N937),TravelTime,8,FALSE)) / 1440, ""))</f>
        <v/>
      </c>
      <c r="AA937" s="59"/>
      <c r="AB937" s="52"/>
      <c r="AC937" s="59"/>
      <c r="AD937" s="196"/>
      <c r="AE937" s="59"/>
      <c r="AF937" s="59"/>
      <c r="AG937" s="59"/>
      <c r="AH937" s="59"/>
      <c r="AI937" s="59"/>
      <c r="AJ937" s="59"/>
    </row>
    <row r="938" spans="1:36" ht="14.25" customHeight="1">
      <c r="A938" s="51"/>
      <c r="B938" s="51" t="s">
        <v>350</v>
      </c>
      <c r="C938" s="219"/>
      <c r="D938" s="53"/>
      <c r="E938" s="228"/>
      <c r="F938" s="228"/>
      <c r="G938" s="52"/>
      <c r="H938" s="52"/>
      <c r="I938" s="52"/>
      <c r="J938" s="52" t="str">
        <f>IF(ISBLANK(B938),"",VLOOKUP(B938,Permits!$F$2:$O$127,10,FALSE))</f>
        <v>GA04T 2309</v>
      </c>
      <c r="K938" s="52"/>
      <c r="L938" s="60"/>
      <c r="M938" s="60"/>
      <c r="N938" s="55" t="s">
        <v>706</v>
      </c>
      <c r="O938" s="55"/>
      <c r="P938" s="55"/>
      <c r="Q938" s="55"/>
      <c r="R938" s="55"/>
      <c r="S938" s="55"/>
      <c r="T938" s="193" t="str">
        <f>_xlfn.IFNA(VLOOKUP(N938,Code2Loc,2,FALSE)
&amp; IF( OR( ISNA(O938), LEN(O938)=0), "",  "-" &amp; VLOOKUP(O938,Code2Loc,2,FALSE))
&amp; IF( OR( ISNA(P938), LEN(P938)=0), "",  "-" &amp; VLOOKUP(P938,Code2Loc,2,FALSE))
&amp; IF( OR( ISNA(Q938), LEN(Q938)=0), "",  "-" &amp; VLOOKUP(Q938,Code2Loc,2,FALSE))
&amp; IF( OR( ISNA(R938), LEN(R938)=0), "",  "-" &amp; VLOOKUP(R938,Code2Loc,2,FALSE))
&amp; IF( OR( ISNA(S938), LEN(S938)=0), "",  "-" &amp; VLOOKUP(S938,Code2Loc,2,FALSE)),"")</f>
        <v/>
      </c>
      <c r="U938" s="56">
        <v>0.3125</v>
      </c>
      <c r="V938" s="57"/>
      <c r="W938" s="57"/>
      <c r="X938" s="57"/>
      <c r="Y938" s="57"/>
      <c r="Z938" s="58" t="str">
        <f>IF(ISBLANK($U938), "", _xlfn.IFNA($U938 + _xlfn.IFNA( VLOOKUP($N938 &amp; IF(ISBLANK($O938),"", "-" &amp; $O938) &amp; IF(ISBLANK($P938),"", "-" &amp; $P938) &amp; IF(ISBLANK($Q938),"", "-" &amp; $Q938) &amp; IF(ISBLANK($R938),"", "-" &amp; $R938) &amp; IF(ISBLANK($S938),"", "-" &amp; $S938),TravelTime,8,FALSE), VLOOKUP($S938 &amp; IF(ISBLANK($R938),"", "-" &amp; $R938) &amp; IF(ISBLANK($Q938),"", "-" &amp; $Q938) &amp; IF(ISBLANK($P938),"", "-" &amp; $P938) &amp; IF(ISBLANK($O938),"", "-" &amp; $O938) &amp; IF(ISBLANK($N938),"", "-" &amp; $N938),TravelTime,8,FALSE)) / 1440, ""))</f>
        <v/>
      </c>
      <c r="AA938" s="59"/>
      <c r="AB938" s="52" t="str">
        <f>IF(AND(LEN(J938)&lt;&gt;0,LEN(B938)&lt;&gt;0),J938,AB936)</f>
        <v>GA04T 2309</v>
      </c>
      <c r="AC938" s="59"/>
      <c r="AD938" s="196"/>
      <c r="AE938" s="59"/>
      <c r="AF938" s="59"/>
      <c r="AG938" s="59"/>
      <c r="AH938" s="59"/>
      <c r="AI938" s="59"/>
      <c r="AJ938" s="59"/>
    </row>
    <row r="939" spans="1:36" ht="14.25" customHeight="1">
      <c r="A939" s="51"/>
      <c r="B939" s="51"/>
      <c r="C939" s="219"/>
      <c r="D939" s="53"/>
      <c r="E939" s="228"/>
      <c r="F939" s="228"/>
      <c r="G939" s="52"/>
      <c r="H939" s="52"/>
      <c r="I939" s="52"/>
      <c r="J939" s="52"/>
      <c r="K939" s="52"/>
      <c r="L939" s="60"/>
      <c r="M939" s="60"/>
      <c r="N939" s="55" t="s">
        <v>460</v>
      </c>
      <c r="O939" s="55"/>
      <c r="P939" s="55"/>
      <c r="Q939" s="55"/>
      <c r="R939" s="55"/>
      <c r="S939" s="55"/>
      <c r="T939" s="193" t="str">
        <f>_xlfn.IFNA(VLOOKUP(N939,Code2Loc,2,FALSE)
&amp; IF( OR( ISNA(O939), LEN(O939)=0), "",  "-" &amp; VLOOKUP(O939,Code2Loc,2,FALSE))
&amp; IF( OR( ISNA(P939), LEN(P939)=0), "",  "-" &amp; VLOOKUP(P939,Code2Loc,2,FALSE))
&amp; IF( OR( ISNA(Q939), LEN(Q939)=0), "",  "-" &amp; VLOOKUP(Q939,Code2Loc,2,FALSE))
&amp; IF( OR( ISNA(R939), LEN(R939)=0), "",  "-" &amp; VLOOKUP(R939,Code2Loc,2,FALSE))
&amp; IF( OR( ISNA(S939), LEN(S939)=0), "",  "-" &amp; VLOOKUP(S939,Code2Loc,2,FALSE)),"")</f>
        <v/>
      </c>
      <c r="U939" s="56">
        <v>0.32291666666666669</v>
      </c>
      <c r="V939" s="57"/>
      <c r="W939" s="57"/>
      <c r="X939" s="57"/>
      <c r="Y939" s="57"/>
      <c r="Z939" s="58" t="str">
        <f>IF(ISBLANK($U939), "", _xlfn.IFNA($U939 + _xlfn.IFNA( VLOOKUP($N939 &amp; IF(ISBLANK($O939),"", "-" &amp; $O939) &amp; IF(ISBLANK($P939),"", "-" &amp; $P939) &amp; IF(ISBLANK($Q939),"", "-" &amp; $Q939) &amp; IF(ISBLANK($R939),"", "-" &amp; $R939) &amp; IF(ISBLANK($S939),"", "-" &amp; $S939),TravelTime,8,FALSE), VLOOKUP($S939 &amp; IF(ISBLANK($R939),"", "-" &amp; $R939) &amp; IF(ISBLANK($Q939),"", "-" &amp; $Q939) &amp; IF(ISBLANK($P939),"", "-" &amp; $P939) &amp; IF(ISBLANK($O939),"", "-" &amp; $O939) &amp; IF(ISBLANK($N939),"", "-" &amp; $N939),TravelTime,8,FALSE)) / 1440, ""))</f>
        <v/>
      </c>
      <c r="AA939" s="59"/>
      <c r="AB939" s="52"/>
      <c r="AC939" s="59"/>
      <c r="AD939" s="196"/>
      <c r="AE939" s="59"/>
      <c r="AF939" s="59"/>
      <c r="AG939" s="59"/>
      <c r="AH939" s="59"/>
      <c r="AI939" s="59"/>
      <c r="AJ939" s="59"/>
    </row>
    <row r="940" spans="1:36" ht="14.25" customHeight="1">
      <c r="A940" s="51"/>
      <c r="B940" s="51"/>
      <c r="C940" s="219"/>
      <c r="D940" s="53"/>
      <c r="E940" s="228"/>
      <c r="F940" s="228"/>
      <c r="G940" s="52"/>
      <c r="H940" s="52"/>
      <c r="I940" s="52"/>
      <c r="J940" s="52"/>
      <c r="K940" s="52"/>
      <c r="L940" s="60"/>
      <c r="M940" s="60"/>
      <c r="N940" s="55" t="s">
        <v>513</v>
      </c>
      <c r="O940" s="55"/>
      <c r="P940" s="55"/>
      <c r="Q940" s="55"/>
      <c r="R940" s="55"/>
      <c r="S940" s="55"/>
      <c r="T940" s="193" t="str">
        <f>_xlfn.IFNA(VLOOKUP(N940,Code2Loc,2,FALSE)
&amp; IF( OR( ISNA(O940), LEN(O940)=0), "",  "-" &amp; VLOOKUP(O940,Code2Loc,2,FALSE))
&amp; IF( OR( ISNA(P940), LEN(P940)=0), "",  "-" &amp; VLOOKUP(P940,Code2Loc,2,FALSE))
&amp; IF( OR( ISNA(Q940), LEN(Q940)=0), "",  "-" &amp; VLOOKUP(Q940,Code2Loc,2,FALSE))
&amp; IF( OR( ISNA(R940), LEN(R940)=0), "",  "-" &amp; VLOOKUP(R940,Code2Loc,2,FALSE))
&amp; IF( OR( ISNA(S940), LEN(S940)=0), "",  "-" &amp; VLOOKUP(S940,Code2Loc,2,FALSE)),"")</f>
        <v/>
      </c>
      <c r="U940" s="56">
        <v>0.3923611111111111</v>
      </c>
      <c r="V940" s="57"/>
      <c r="W940" s="57"/>
      <c r="X940" s="57"/>
      <c r="Y940" s="57"/>
      <c r="Z940" s="58" t="str">
        <f>IF(ISBLANK($U940), "", _xlfn.IFNA($U940 + _xlfn.IFNA( VLOOKUP($N940 &amp; IF(ISBLANK($O940),"", "-" &amp; $O940) &amp; IF(ISBLANK($P940),"", "-" &amp; $P940) &amp; IF(ISBLANK($Q940),"", "-" &amp; $Q940) &amp; IF(ISBLANK($R940),"", "-" &amp; $R940) &amp; IF(ISBLANK($S940),"", "-" &amp; $S940),TravelTime,8,FALSE), VLOOKUP($S940 &amp; IF(ISBLANK($R940),"", "-" &amp; $R940) &amp; IF(ISBLANK($Q940),"", "-" &amp; $Q940) &amp; IF(ISBLANK($P940),"", "-" &amp; $P940) &amp; IF(ISBLANK($O940),"", "-" &amp; $O940) &amp; IF(ISBLANK($N940),"", "-" &amp; $N940),TravelTime,8,FALSE)) / 1440, ""))</f>
        <v/>
      </c>
      <c r="AA940" s="59"/>
      <c r="AB940" s="52"/>
      <c r="AC940" s="59"/>
      <c r="AD940" s="196"/>
      <c r="AE940" s="59"/>
      <c r="AF940" s="59"/>
      <c r="AG940" s="59"/>
      <c r="AH940" s="59"/>
      <c r="AI940" s="59"/>
      <c r="AJ940" s="59"/>
    </row>
    <row r="941" spans="1:36" ht="14.25" customHeight="1">
      <c r="A941" s="51"/>
      <c r="B941" s="51"/>
      <c r="C941" s="219"/>
      <c r="D941" s="53"/>
      <c r="E941" s="228"/>
      <c r="F941" s="228"/>
      <c r="G941" s="52"/>
      <c r="H941" s="52"/>
      <c r="I941" s="52"/>
      <c r="J941" s="52"/>
      <c r="K941" s="52"/>
      <c r="L941" s="60"/>
      <c r="M941" s="60"/>
      <c r="N941" s="55" t="s">
        <v>460</v>
      </c>
      <c r="O941" s="55"/>
      <c r="P941" s="55"/>
      <c r="Q941" s="55"/>
      <c r="R941" s="55"/>
      <c r="S941" s="55"/>
      <c r="T941" s="193" t="str">
        <f>_xlfn.IFNA(VLOOKUP(N941,Code2Loc,2,FALSE)
&amp; IF( OR( ISNA(O941), LEN(O941)=0), "",  "-" &amp; VLOOKUP(O941,Code2Loc,2,FALSE))
&amp; IF( OR( ISNA(P941), LEN(P941)=0), "",  "-" &amp; VLOOKUP(P941,Code2Loc,2,FALSE))
&amp; IF( OR( ISNA(Q941), LEN(Q941)=0), "",  "-" &amp; VLOOKUP(Q941,Code2Loc,2,FALSE))
&amp; IF( OR( ISNA(R941), LEN(R941)=0), "",  "-" &amp; VLOOKUP(R941,Code2Loc,2,FALSE))
&amp; IF( OR( ISNA(S941), LEN(S941)=0), "",  "-" &amp; VLOOKUP(S941,Code2Loc,2,FALSE)),"")</f>
        <v/>
      </c>
      <c r="U941" s="56">
        <v>0.46180555555555558</v>
      </c>
      <c r="V941" s="57"/>
      <c r="W941" s="57"/>
      <c r="X941" s="57"/>
      <c r="Y941" s="57"/>
      <c r="Z941" s="58" t="str">
        <f>IF(ISBLANK($U941), "", _xlfn.IFNA($U941 + _xlfn.IFNA( VLOOKUP($N941 &amp; IF(ISBLANK($O941),"", "-" &amp; $O941) &amp; IF(ISBLANK($P941),"", "-" &amp; $P941) &amp; IF(ISBLANK($Q941),"", "-" &amp; $Q941) &amp; IF(ISBLANK($R941),"", "-" &amp; $R941) &amp; IF(ISBLANK($S941),"", "-" &amp; $S941),TravelTime,8,FALSE), VLOOKUP($S941 &amp; IF(ISBLANK($R941),"", "-" &amp; $R941) &amp; IF(ISBLANK($Q941),"", "-" &amp; $Q941) &amp; IF(ISBLANK($P941),"", "-" &amp; $P941) &amp; IF(ISBLANK($O941),"", "-" &amp; $O941) &amp; IF(ISBLANK($N941),"", "-" &amp; $N941),TravelTime,8,FALSE)) / 1440, ""))</f>
        <v/>
      </c>
      <c r="AA941" s="59"/>
      <c r="AB941" s="52"/>
      <c r="AC941" s="59"/>
      <c r="AD941" s="196"/>
      <c r="AE941" s="59"/>
      <c r="AF941" s="59"/>
      <c r="AG941" s="59"/>
      <c r="AH941" s="59"/>
      <c r="AI941" s="59"/>
      <c r="AJ941" s="59"/>
    </row>
    <row r="942" spans="1:36" ht="14.25" customHeight="1">
      <c r="A942" s="51"/>
      <c r="B942" s="51"/>
      <c r="C942" s="219"/>
      <c r="D942" s="53"/>
      <c r="E942" s="228"/>
      <c r="F942" s="228"/>
      <c r="G942" s="52"/>
      <c r="H942" s="52"/>
      <c r="I942" s="52"/>
      <c r="J942" s="52"/>
      <c r="K942" s="52"/>
      <c r="L942" s="60"/>
      <c r="M942" s="60"/>
      <c r="N942" s="55" t="s">
        <v>513</v>
      </c>
      <c r="O942" s="55"/>
      <c r="P942" s="55"/>
      <c r="Q942" s="55"/>
      <c r="R942" s="55"/>
      <c r="S942" s="55"/>
      <c r="T942" s="193" t="str">
        <f>_xlfn.IFNA(VLOOKUP(N942,Code2Loc,2,FALSE)
&amp; IF( OR( ISNA(O942), LEN(O942)=0), "",  "-" &amp; VLOOKUP(O942,Code2Loc,2,FALSE))
&amp; IF( OR( ISNA(P942), LEN(P942)=0), "",  "-" &amp; VLOOKUP(P942,Code2Loc,2,FALSE))
&amp; IF( OR( ISNA(Q942), LEN(Q942)=0), "",  "-" &amp; VLOOKUP(Q942,Code2Loc,2,FALSE))
&amp; IF( OR( ISNA(R942), LEN(R942)=0), "",  "-" &amp; VLOOKUP(R942,Code2Loc,2,FALSE))
&amp; IF( OR( ISNA(S942), LEN(S942)=0), "",  "-" &amp; VLOOKUP(S942,Code2Loc,2,FALSE)),"")</f>
        <v/>
      </c>
      <c r="U942" s="56">
        <v>0.55208333333333337</v>
      </c>
      <c r="V942" s="57"/>
      <c r="W942" s="57"/>
      <c r="X942" s="57"/>
      <c r="Y942" s="57"/>
      <c r="Z942" s="58" t="str">
        <f>IF(ISBLANK($U942), "", _xlfn.IFNA($U942 + _xlfn.IFNA( VLOOKUP($N942 &amp; IF(ISBLANK($O942),"", "-" &amp; $O942) &amp; IF(ISBLANK($P942),"", "-" &amp; $P942) &amp; IF(ISBLANK($Q942),"", "-" &amp; $Q942) &amp; IF(ISBLANK($R942),"", "-" &amp; $R942) &amp; IF(ISBLANK($S942),"", "-" &amp; $S942),TravelTime,8,FALSE), VLOOKUP($S942 &amp; IF(ISBLANK($R942),"", "-" &amp; $R942) &amp; IF(ISBLANK($Q942),"", "-" &amp; $Q942) &amp; IF(ISBLANK($P942),"", "-" &amp; $P942) &amp; IF(ISBLANK($O942),"", "-" &amp; $O942) &amp; IF(ISBLANK($N942),"", "-" &amp; $N942),TravelTime,8,FALSE)) / 1440, ""))</f>
        <v/>
      </c>
      <c r="AA942" s="59"/>
      <c r="AB942" s="52"/>
      <c r="AC942" s="59"/>
      <c r="AD942" s="196"/>
      <c r="AE942" s="59"/>
      <c r="AF942" s="59"/>
      <c r="AG942" s="59"/>
      <c r="AH942" s="59"/>
      <c r="AI942" s="59"/>
      <c r="AJ942" s="59"/>
    </row>
    <row r="943" spans="1:36" ht="14.25" customHeight="1">
      <c r="A943" s="51"/>
      <c r="B943" s="51"/>
      <c r="C943" s="219"/>
      <c r="D943" s="53"/>
      <c r="E943" s="228"/>
      <c r="F943" s="228"/>
      <c r="G943" s="52"/>
      <c r="H943" s="52"/>
      <c r="I943" s="52"/>
      <c r="J943" s="52"/>
      <c r="K943" s="52"/>
      <c r="L943" s="60"/>
      <c r="M943" s="60"/>
      <c r="N943" s="55" t="s">
        <v>460</v>
      </c>
      <c r="O943" s="55"/>
      <c r="P943" s="55"/>
      <c r="Q943" s="55"/>
      <c r="R943" s="55"/>
      <c r="S943" s="55"/>
      <c r="T943" s="193" t="str">
        <f>_xlfn.IFNA(VLOOKUP(N943,Code2Loc,2,FALSE)
&amp; IF( OR( ISNA(O943), LEN(O943)=0), "",  "-" &amp; VLOOKUP(O943,Code2Loc,2,FALSE))
&amp; IF( OR( ISNA(P943), LEN(P943)=0), "",  "-" &amp; VLOOKUP(P943,Code2Loc,2,FALSE))
&amp; IF( OR( ISNA(Q943), LEN(Q943)=0), "",  "-" &amp; VLOOKUP(Q943,Code2Loc,2,FALSE))
&amp; IF( OR( ISNA(R943), LEN(R943)=0), "",  "-" &amp; VLOOKUP(R943,Code2Loc,2,FALSE))
&amp; IF( OR( ISNA(S943), LEN(S943)=0), "",  "-" &amp; VLOOKUP(S943,Code2Loc,2,FALSE)),"")</f>
        <v/>
      </c>
      <c r="U943" s="56">
        <v>0.62847222222222221</v>
      </c>
      <c r="V943" s="57"/>
      <c r="W943" s="57"/>
      <c r="X943" s="57"/>
      <c r="Y943" s="57"/>
      <c r="Z943" s="58" t="str">
        <f>IF(ISBLANK($U943), "", _xlfn.IFNA($U943 + _xlfn.IFNA( VLOOKUP($N943 &amp; IF(ISBLANK($O943),"", "-" &amp; $O943) &amp; IF(ISBLANK($P943),"", "-" &amp; $P943) &amp; IF(ISBLANK($Q943),"", "-" &amp; $Q943) &amp; IF(ISBLANK($R943),"", "-" &amp; $R943) &amp; IF(ISBLANK($S943),"", "-" &amp; $S943),TravelTime,8,FALSE), VLOOKUP($S943 &amp; IF(ISBLANK($R943),"", "-" &amp; $R943) &amp; IF(ISBLANK($Q943),"", "-" &amp; $Q943) &amp; IF(ISBLANK($P943),"", "-" &amp; $P943) &amp; IF(ISBLANK($O943),"", "-" &amp; $O943) &amp; IF(ISBLANK($N943),"", "-" &amp; $N943),TravelTime,8,FALSE)) / 1440, ""))</f>
        <v/>
      </c>
      <c r="AA943" s="59"/>
      <c r="AB943" s="52"/>
      <c r="AC943" s="59"/>
      <c r="AD943" s="196"/>
      <c r="AE943" s="59"/>
      <c r="AF943" s="59"/>
      <c r="AG943" s="59"/>
      <c r="AH943" s="59"/>
      <c r="AI943" s="59"/>
      <c r="AJ943" s="59"/>
    </row>
    <row r="944" spans="1:36" ht="14.25" customHeight="1">
      <c r="A944" s="51"/>
      <c r="B944" s="51"/>
      <c r="C944" s="219"/>
      <c r="D944" s="53"/>
      <c r="E944" s="228"/>
      <c r="F944" s="228"/>
      <c r="G944" s="52"/>
      <c r="H944" s="52"/>
      <c r="I944" s="52"/>
      <c r="J944" s="52"/>
      <c r="K944" s="52"/>
      <c r="L944" s="60"/>
      <c r="M944" s="60"/>
      <c r="N944" s="55" t="s">
        <v>513</v>
      </c>
      <c r="O944" s="55"/>
      <c r="P944" s="55"/>
      <c r="Q944" s="55"/>
      <c r="R944" s="55"/>
      <c r="S944" s="55"/>
      <c r="T944" s="193" t="str">
        <f>_xlfn.IFNA(VLOOKUP(N944,Code2Loc,2,FALSE)
&amp; IF( OR( ISNA(O944), LEN(O944)=0), "",  "-" &amp; VLOOKUP(O944,Code2Loc,2,FALSE))
&amp; IF( OR( ISNA(P944), LEN(P944)=0), "",  "-" &amp; VLOOKUP(P944,Code2Loc,2,FALSE))
&amp; IF( OR( ISNA(Q944), LEN(Q944)=0), "",  "-" &amp; VLOOKUP(Q944,Code2Loc,2,FALSE))
&amp; IF( OR( ISNA(R944), LEN(R944)=0), "",  "-" &amp; VLOOKUP(R944,Code2Loc,2,FALSE))
&amp; IF( OR( ISNA(S944), LEN(S944)=0), "",  "-" &amp; VLOOKUP(S944,Code2Loc,2,FALSE)),"")</f>
        <v/>
      </c>
      <c r="U944" s="56">
        <v>0.78819444444444453</v>
      </c>
      <c r="V944" s="57"/>
      <c r="W944" s="57"/>
      <c r="X944" s="57"/>
      <c r="Y944" s="57"/>
      <c r="Z944" s="58" t="str">
        <f>IF(ISBLANK($U944), "", _xlfn.IFNA($U944 + _xlfn.IFNA( VLOOKUP($N944 &amp; IF(ISBLANK($O944),"", "-" &amp; $O944) &amp; IF(ISBLANK($P944),"", "-" &amp; $P944) &amp; IF(ISBLANK($Q944),"", "-" &amp; $Q944) &amp; IF(ISBLANK($R944),"", "-" &amp; $R944) &amp; IF(ISBLANK($S944),"", "-" &amp; $S944),TravelTime,8,FALSE), VLOOKUP($S944 &amp; IF(ISBLANK($R944),"", "-" &amp; $R944) &amp; IF(ISBLANK($Q944),"", "-" &amp; $Q944) &amp; IF(ISBLANK($P944),"", "-" &amp; $P944) &amp; IF(ISBLANK($O944),"", "-" &amp; $O944) &amp; IF(ISBLANK($N944),"", "-" &amp; $N944),TravelTime,8,FALSE)) / 1440, ""))</f>
        <v/>
      </c>
      <c r="AA944" s="59"/>
      <c r="AB944" s="52"/>
      <c r="AC944" s="59"/>
      <c r="AD944" s="196"/>
      <c r="AE944" s="59"/>
      <c r="AF944" s="59"/>
      <c r="AG944" s="59"/>
      <c r="AH944" s="59"/>
      <c r="AI944" s="59"/>
      <c r="AJ944" s="59"/>
    </row>
    <row r="945" spans="1:36" ht="14.25" customHeight="1">
      <c r="A945" s="51"/>
      <c r="B945" s="51"/>
      <c r="C945" s="219"/>
      <c r="D945" s="53"/>
      <c r="E945" s="228"/>
      <c r="F945" s="228"/>
      <c r="G945" s="52"/>
      <c r="H945" s="52"/>
      <c r="I945" s="52"/>
      <c r="J945" s="52"/>
      <c r="K945" s="52"/>
      <c r="L945" s="60"/>
      <c r="M945" s="60"/>
      <c r="N945" s="55"/>
      <c r="O945" s="55"/>
      <c r="P945" s="55"/>
      <c r="Q945" s="55"/>
      <c r="R945" s="55"/>
      <c r="S945" s="55"/>
      <c r="T945" s="193" t="str">
        <f>_xlfn.IFNA(VLOOKUP(N945,Code2Loc,2,FALSE)
&amp; IF( OR( ISNA(O945), LEN(O945)=0), "",  "-" &amp; VLOOKUP(O945,Code2Loc,2,FALSE))
&amp; IF( OR( ISNA(P945), LEN(P945)=0), "",  "-" &amp; VLOOKUP(P945,Code2Loc,2,FALSE))
&amp; IF( OR( ISNA(Q945), LEN(Q945)=0), "",  "-" &amp; VLOOKUP(Q945,Code2Loc,2,FALSE))
&amp; IF( OR( ISNA(R945), LEN(R945)=0), "",  "-" &amp; VLOOKUP(R945,Code2Loc,2,FALSE))
&amp; IF( OR( ISNA(S945), LEN(S945)=0), "",  "-" &amp; VLOOKUP(S945,Code2Loc,2,FALSE)),"")</f>
        <v/>
      </c>
      <c r="U945" s="56"/>
      <c r="V945" s="57"/>
      <c r="W945" s="57"/>
      <c r="X945" s="57"/>
      <c r="Y945" s="57"/>
      <c r="Z945" s="58" t="str">
        <f>IF(ISBLANK($U945), "", _xlfn.IFNA($U945 + _xlfn.IFNA( VLOOKUP($N945 &amp; IF(ISBLANK($O945),"", "-" &amp; $O945) &amp; IF(ISBLANK($P945),"", "-" &amp; $P945) &amp; IF(ISBLANK($Q945),"", "-" &amp; $Q945) &amp; IF(ISBLANK($R945),"", "-" &amp; $R945) &amp; IF(ISBLANK($S945),"", "-" &amp; $S945),TravelTime,8,FALSE), VLOOKUP($S945 &amp; IF(ISBLANK($R945),"", "-" &amp; $R945) &amp; IF(ISBLANK($Q945),"", "-" &amp; $Q945) &amp; IF(ISBLANK($P945),"", "-" &amp; $P945) &amp; IF(ISBLANK($O945),"", "-" &amp; $O945) &amp; IF(ISBLANK($N945),"", "-" &amp; $N945),TravelTime,8,FALSE)) / 1440, ""))</f>
        <v/>
      </c>
      <c r="AA945" s="59"/>
      <c r="AB945" s="52"/>
      <c r="AC945" s="59"/>
      <c r="AD945" s="196"/>
      <c r="AE945" s="59"/>
      <c r="AF945" s="59"/>
      <c r="AG945" s="59"/>
      <c r="AH945" s="59"/>
      <c r="AI945" s="59"/>
      <c r="AJ945" s="59"/>
    </row>
    <row r="946" spans="1:36" ht="14.25" customHeight="1">
      <c r="A946" s="51"/>
      <c r="B946" s="51"/>
      <c r="C946" s="219"/>
      <c r="D946" s="53"/>
      <c r="E946" s="228"/>
      <c r="F946" s="228"/>
      <c r="G946" s="52"/>
      <c r="H946" s="52"/>
      <c r="I946" s="52"/>
      <c r="J946" s="52"/>
      <c r="K946" s="52"/>
      <c r="L946" s="60"/>
      <c r="M946" s="60"/>
      <c r="N946" s="55"/>
      <c r="O946" s="55"/>
      <c r="P946" s="55"/>
      <c r="Q946" s="55"/>
      <c r="R946" s="55"/>
      <c r="S946" s="55"/>
      <c r="T946" s="193" t="str">
        <f>_xlfn.IFNA(VLOOKUP(N946,Code2Loc,2,FALSE)
&amp; IF( OR( ISNA(O946), LEN(O946)=0), "",  "-" &amp; VLOOKUP(O946,Code2Loc,2,FALSE))
&amp; IF( OR( ISNA(P946), LEN(P946)=0), "",  "-" &amp; VLOOKUP(P946,Code2Loc,2,FALSE))
&amp; IF( OR( ISNA(Q946), LEN(Q946)=0), "",  "-" &amp; VLOOKUP(Q946,Code2Loc,2,FALSE))
&amp; IF( OR( ISNA(R946), LEN(R946)=0), "",  "-" &amp; VLOOKUP(R946,Code2Loc,2,FALSE))
&amp; IF( OR( ISNA(S946), LEN(S946)=0), "",  "-" &amp; VLOOKUP(S946,Code2Loc,2,FALSE)),"")</f>
        <v/>
      </c>
      <c r="U946" s="56"/>
      <c r="V946" s="57"/>
      <c r="W946" s="57"/>
      <c r="X946" s="57"/>
      <c r="Y946" s="57"/>
      <c r="Z946" s="58" t="str">
        <f>IF(ISBLANK($U946), "", _xlfn.IFNA($U946 + _xlfn.IFNA( VLOOKUP($N946 &amp; IF(ISBLANK($O946),"", "-" &amp; $O946) &amp; IF(ISBLANK($P946),"", "-" &amp; $P946) &amp; IF(ISBLANK($Q946),"", "-" &amp; $Q946) &amp; IF(ISBLANK($R946),"", "-" &amp; $R946) &amp; IF(ISBLANK($S946),"", "-" &amp; $S946),TravelTime,8,FALSE), VLOOKUP($S946 &amp; IF(ISBLANK($R946),"", "-" &amp; $R946) &amp; IF(ISBLANK($Q946),"", "-" &amp; $Q946) &amp; IF(ISBLANK($P946),"", "-" &amp; $P946) &amp; IF(ISBLANK($O946),"", "-" &amp; $O946) &amp; IF(ISBLANK($N946),"", "-" &amp; $N946),TravelTime,8,FALSE)) / 1440, ""))</f>
        <v/>
      </c>
      <c r="AA946" s="59"/>
      <c r="AB946" s="52"/>
      <c r="AC946" s="59"/>
      <c r="AD946" s="196"/>
      <c r="AE946" s="59"/>
      <c r="AF946" s="59"/>
      <c r="AG946" s="59"/>
      <c r="AH946" s="59"/>
      <c r="AI946" s="59"/>
      <c r="AJ946" s="59"/>
    </row>
    <row r="947" spans="1:36" ht="14.25" customHeight="1">
      <c r="A947" s="51"/>
      <c r="B947" s="51"/>
      <c r="C947" s="220"/>
      <c r="D947" s="62"/>
      <c r="E947" s="229"/>
      <c r="F947" s="229"/>
      <c r="G947" s="63"/>
      <c r="H947" s="63"/>
      <c r="I947" s="59"/>
      <c r="J947" s="59"/>
      <c r="K947" s="59"/>
      <c r="L947" s="71"/>
      <c r="M947" s="71"/>
      <c r="N947" s="72"/>
      <c r="O947" s="55"/>
      <c r="P947" s="55"/>
      <c r="Q947" s="55"/>
      <c r="R947" s="55"/>
      <c r="S947" s="55"/>
      <c r="T947" s="193" t="str">
        <f>_xlfn.IFNA(VLOOKUP(N947,Code2Loc,2,FALSE)
&amp; IF( OR( ISNA(O947), LEN(O947)=0), "",  "-" &amp; VLOOKUP(O947,Code2Loc,2,FALSE))
&amp; IF( OR( ISNA(P947), LEN(P947)=0), "",  "-" &amp; VLOOKUP(P947,Code2Loc,2,FALSE))
&amp; IF( OR( ISNA(Q947), LEN(Q947)=0), "",  "-" &amp; VLOOKUP(Q947,Code2Loc,2,FALSE))
&amp; IF( OR( ISNA(R947), LEN(R947)=0), "",  "-" &amp; VLOOKUP(R947,Code2Loc,2,FALSE))
&amp; IF( OR( ISNA(S947), LEN(S947)=0), "",  "-" &amp; VLOOKUP(S947,Code2Loc,2,FALSE)),"")</f>
        <v/>
      </c>
      <c r="U947" s="56"/>
      <c r="V947" s="57"/>
      <c r="W947" s="57"/>
      <c r="X947" s="57"/>
      <c r="Y947" s="57"/>
      <c r="Z947" s="58" t="str">
        <f>IF(ISBLANK($U947), "", _xlfn.IFNA($U947 + _xlfn.IFNA( VLOOKUP($N947 &amp; IF(ISBLANK($O947),"", "-" &amp; $O947) &amp; IF(ISBLANK($P947),"", "-" &amp; $P947) &amp; IF(ISBLANK($Q947),"", "-" &amp; $Q947) &amp; IF(ISBLANK($R947),"", "-" &amp; $R947) &amp; IF(ISBLANK($S947),"", "-" &amp; $S947),TravelTime,8,FALSE), VLOOKUP($S947 &amp; IF(ISBLANK($R947),"", "-" &amp; $R947) &amp; IF(ISBLANK($Q947),"", "-" &amp; $Q947) &amp; IF(ISBLANK($P947),"", "-" &amp; $P947) &amp; IF(ISBLANK($O947),"", "-" &amp; $O947) &amp; IF(ISBLANK($N947),"", "-" &amp; $N947),TravelTime,8,FALSE)) / 1440, ""))</f>
        <v/>
      </c>
      <c r="AA947" s="59"/>
      <c r="AB947" s="59"/>
      <c r="AC947" s="59"/>
      <c r="AD947" s="196"/>
      <c r="AE947" s="59"/>
      <c r="AF947" s="59"/>
      <c r="AG947" s="59"/>
      <c r="AH947" s="59"/>
      <c r="AI947" s="59"/>
      <c r="AJ947" s="59"/>
    </row>
    <row r="948" spans="1:36" ht="14.25" customHeight="1">
      <c r="A948" s="51"/>
      <c r="B948" s="51"/>
      <c r="C948" s="220"/>
      <c r="D948" s="62"/>
      <c r="E948" s="229"/>
      <c r="F948" s="229"/>
      <c r="G948" s="63"/>
      <c r="H948" s="63"/>
      <c r="I948" s="59"/>
      <c r="J948" s="59"/>
      <c r="K948" s="59"/>
      <c r="L948" s="71"/>
      <c r="M948" s="71"/>
      <c r="N948" s="55"/>
      <c r="O948" s="55"/>
      <c r="P948" s="55"/>
      <c r="Q948" s="55"/>
      <c r="R948" s="55"/>
      <c r="S948" s="55"/>
      <c r="T948" s="193" t="str">
        <f>_xlfn.IFNA(VLOOKUP(N948,Code2Loc,2,FALSE)
&amp; IF( OR( ISNA(O948), LEN(O948)=0), "",  "-" &amp; VLOOKUP(O948,Code2Loc,2,FALSE))
&amp; IF( OR( ISNA(P948), LEN(P948)=0), "",  "-" &amp; VLOOKUP(P948,Code2Loc,2,FALSE))
&amp; IF( OR( ISNA(Q948), LEN(Q948)=0), "",  "-" &amp; VLOOKUP(Q948,Code2Loc,2,FALSE))
&amp; IF( OR( ISNA(R948), LEN(R948)=0), "",  "-" &amp; VLOOKUP(R948,Code2Loc,2,FALSE))
&amp; IF( OR( ISNA(S948), LEN(S948)=0), "",  "-" &amp; VLOOKUP(S948,Code2Loc,2,FALSE)),"")</f>
        <v/>
      </c>
      <c r="U948" s="56"/>
      <c r="V948" s="57"/>
      <c r="W948" s="57"/>
      <c r="X948" s="57"/>
      <c r="Y948" s="57"/>
      <c r="Z948" s="58" t="str">
        <f>IF(ISBLANK($U948), "", _xlfn.IFNA($U948 + _xlfn.IFNA( VLOOKUP($N948 &amp; IF(ISBLANK($O948),"", "-" &amp; $O948) &amp; IF(ISBLANK($P948),"", "-" &amp; $P948) &amp; IF(ISBLANK($Q948),"", "-" &amp; $Q948) &amp; IF(ISBLANK($R948),"", "-" &amp; $R948) &amp; IF(ISBLANK($S948),"", "-" &amp; $S948),TravelTime,8,FALSE), VLOOKUP($S948 &amp; IF(ISBLANK($R948),"", "-" &amp; $R948) &amp; IF(ISBLANK($Q948),"", "-" &amp; $Q948) &amp; IF(ISBLANK($P948),"", "-" &amp; $P948) &amp; IF(ISBLANK($O948),"", "-" &amp; $O948) &amp; IF(ISBLANK($N948),"", "-" &amp; $N948),TravelTime,8,FALSE)) / 1440, ""))</f>
        <v/>
      </c>
      <c r="AA948" s="59"/>
      <c r="AB948" s="59"/>
      <c r="AC948" s="59"/>
      <c r="AD948" s="196"/>
      <c r="AE948" s="59"/>
      <c r="AF948" s="59"/>
      <c r="AG948" s="59"/>
      <c r="AH948" s="59"/>
      <c r="AI948" s="59"/>
      <c r="AJ948" s="59"/>
    </row>
    <row r="949" spans="1:36" ht="14.25" customHeight="1">
      <c r="A949" s="59"/>
      <c r="B949" s="59"/>
      <c r="C949" s="220"/>
      <c r="D949" s="62"/>
      <c r="E949" s="229"/>
      <c r="F949" s="229"/>
      <c r="G949" s="63"/>
      <c r="H949" s="63"/>
      <c r="I949" s="59"/>
      <c r="J949" s="59"/>
      <c r="K949" s="59"/>
      <c r="L949" s="71"/>
      <c r="M949" s="71"/>
      <c r="N949" s="55"/>
      <c r="O949" s="55"/>
      <c r="P949" s="55"/>
      <c r="Q949" s="55"/>
      <c r="R949" s="55"/>
      <c r="S949" s="55"/>
      <c r="T949" s="193" t="str">
        <f>_xlfn.IFNA(VLOOKUP(N949,Code2Loc,2,FALSE)
&amp; IF( OR( ISNA(O949), LEN(O949)=0), "",  "-" &amp; VLOOKUP(O949,Code2Loc,2,FALSE))
&amp; IF( OR( ISNA(P949), LEN(P949)=0), "",  "-" &amp; VLOOKUP(P949,Code2Loc,2,FALSE))
&amp; IF( OR( ISNA(Q949), LEN(Q949)=0), "",  "-" &amp; VLOOKUP(Q949,Code2Loc,2,FALSE))
&amp; IF( OR( ISNA(R949), LEN(R949)=0), "",  "-" &amp; VLOOKUP(R949,Code2Loc,2,FALSE))
&amp; IF( OR( ISNA(S949), LEN(S949)=0), "",  "-" &amp; VLOOKUP(S949,Code2Loc,2,FALSE)),"")</f>
        <v/>
      </c>
      <c r="U949" s="56"/>
      <c r="V949" s="57"/>
      <c r="W949" s="57"/>
      <c r="X949" s="57"/>
      <c r="Y949" s="57"/>
      <c r="Z949" s="58" t="str">
        <f>IF(ISBLANK($U949), "", _xlfn.IFNA($U949 + _xlfn.IFNA( VLOOKUP($N949 &amp; IF(ISBLANK($O949),"", "-" &amp; $O949) &amp; IF(ISBLANK($P949),"", "-" &amp; $P949) &amp; IF(ISBLANK($Q949),"", "-" &amp; $Q949) &amp; IF(ISBLANK($R949),"", "-" &amp; $R949) &amp; IF(ISBLANK($S949),"", "-" &amp; $S949),TravelTime,8,FALSE), VLOOKUP($S949 &amp; IF(ISBLANK($R949),"", "-" &amp; $R949) &amp; IF(ISBLANK($Q949),"", "-" &amp; $Q949) &amp; IF(ISBLANK($P949),"", "-" &amp; $P949) &amp; IF(ISBLANK($O949),"", "-" &amp; $O949) &amp; IF(ISBLANK($N949),"", "-" &amp; $N949),TravelTime,8,FALSE)) / 1440, ""))</f>
        <v/>
      </c>
      <c r="AA949" s="59"/>
      <c r="AB949" s="59"/>
      <c r="AC949" s="59"/>
      <c r="AD949" s="196"/>
      <c r="AE949" s="59"/>
      <c r="AF949" s="59"/>
      <c r="AG949" s="59"/>
      <c r="AH949" s="59"/>
      <c r="AI949" s="59"/>
      <c r="AJ949" s="59"/>
    </row>
    <row r="950" spans="1:36" ht="14.25" customHeight="1">
      <c r="A950" s="51"/>
      <c r="B950" s="51" t="s">
        <v>390</v>
      </c>
      <c r="C950" s="219"/>
      <c r="D950" s="53"/>
      <c r="E950" s="228"/>
      <c r="F950" s="228"/>
      <c r="G950" s="52"/>
      <c r="H950" s="52"/>
      <c r="I950" s="52"/>
      <c r="J950" s="52" t="str">
        <f>IF(ISBLANK(B950),"",VLOOKUP(B950,Permits!$F$2:$O$127,10,FALSE))</f>
        <v>GA04T 4362</v>
      </c>
      <c r="K950" s="52"/>
      <c r="L950" s="60"/>
      <c r="M950" s="60"/>
      <c r="N950" s="55" t="s">
        <v>745</v>
      </c>
      <c r="O950" s="55"/>
      <c r="P950" s="55"/>
      <c r="Q950" s="55"/>
      <c r="R950" s="55"/>
      <c r="S950" s="55"/>
      <c r="T950" s="193" t="str">
        <f>_xlfn.IFNA(VLOOKUP(N950,Code2Loc,2,FALSE)
&amp; IF( OR( ISNA(O950), LEN(O950)=0), "",  "-" &amp; VLOOKUP(O950,Code2Loc,2,FALSE))
&amp; IF( OR( ISNA(P950), LEN(P950)=0), "",  "-" &amp; VLOOKUP(P950,Code2Loc,2,FALSE))
&amp; IF( OR( ISNA(Q950), LEN(Q950)=0), "",  "-" &amp; VLOOKUP(Q950,Code2Loc,2,FALSE))
&amp; IF( OR( ISNA(R950), LEN(R950)=0), "",  "-" &amp; VLOOKUP(R950,Code2Loc,2,FALSE))
&amp; IF( OR( ISNA(S950), LEN(S950)=0), "",  "-" &amp; VLOOKUP(S950,Code2Loc,2,FALSE)),"")</f>
        <v/>
      </c>
      <c r="U950" s="56">
        <v>0.32291666666666669</v>
      </c>
      <c r="V950" s="57"/>
      <c r="W950" s="57"/>
      <c r="X950" s="57"/>
      <c r="Y950" s="57"/>
      <c r="Z950" s="58" t="str">
        <f>IF(ISBLANK($U950), "", _xlfn.IFNA($U950 + _xlfn.IFNA( VLOOKUP($N950 &amp; IF(ISBLANK($O950),"", "-" &amp; $O950) &amp; IF(ISBLANK($P950),"", "-" &amp; $P950) &amp; IF(ISBLANK($Q950),"", "-" &amp; $Q950) &amp; IF(ISBLANK($R950),"", "-" &amp; $R950) &amp; IF(ISBLANK($S950),"", "-" &amp; $S950),TravelTime,8,FALSE), VLOOKUP($S950 &amp; IF(ISBLANK($R950),"", "-" &amp; $R950) &amp; IF(ISBLANK($Q950),"", "-" &amp; $Q950) &amp; IF(ISBLANK($P950),"", "-" &amp; $P950) &amp; IF(ISBLANK($O950),"", "-" &amp; $O950) &amp; IF(ISBLANK($N950),"", "-" &amp; $N950),TravelTime,8,FALSE)) / 1440, ""))</f>
        <v/>
      </c>
      <c r="AA950" s="59"/>
      <c r="AB950" s="52" t="str">
        <f>IF(AND(LEN(J950)&lt;&gt;0,LEN(B950)&lt;&gt;0),J950,AB246)</f>
        <v>GA04T 4362</v>
      </c>
      <c r="AC950" s="59"/>
      <c r="AD950" s="196"/>
      <c r="AE950" s="59"/>
      <c r="AF950" s="59"/>
      <c r="AG950" s="59"/>
      <c r="AH950" s="59"/>
      <c r="AI950" s="59"/>
      <c r="AJ950" s="59"/>
    </row>
    <row r="951" spans="1:36" ht="14.25" customHeight="1">
      <c r="A951" s="51"/>
      <c r="B951" s="51"/>
      <c r="C951" s="219"/>
      <c r="D951" s="53"/>
      <c r="E951" s="228"/>
      <c r="F951" s="228"/>
      <c r="G951" s="52"/>
      <c r="H951" s="52"/>
      <c r="I951" s="52"/>
      <c r="J951" s="52"/>
      <c r="K951" s="52"/>
      <c r="L951" s="60"/>
      <c r="M951" s="60"/>
      <c r="N951" s="55" t="s">
        <v>513</v>
      </c>
      <c r="O951" s="55"/>
      <c r="P951" s="55"/>
      <c r="Q951" s="55"/>
      <c r="R951" s="55"/>
      <c r="S951" s="55"/>
      <c r="T951" s="193" t="str">
        <f>_xlfn.IFNA(VLOOKUP(N951,Code2Loc,2,FALSE)
&amp; IF( OR( ISNA(O951), LEN(O951)=0), "",  "-" &amp; VLOOKUP(O951,Code2Loc,2,FALSE))
&amp; IF( OR( ISNA(P951), LEN(P951)=0), "",  "-" &amp; VLOOKUP(P951,Code2Loc,2,FALSE))
&amp; IF( OR( ISNA(Q951), LEN(Q951)=0), "",  "-" &amp; VLOOKUP(Q951,Code2Loc,2,FALSE))
&amp; IF( OR( ISNA(R951), LEN(R951)=0), "",  "-" &amp; VLOOKUP(R951,Code2Loc,2,FALSE))
&amp; IF( OR( ISNA(S951), LEN(S951)=0), "",  "-" &amp; VLOOKUP(S951,Code2Loc,2,FALSE)),"")</f>
        <v/>
      </c>
      <c r="U951" s="58">
        <v>0.38194444444444442</v>
      </c>
      <c r="V951" s="57"/>
      <c r="W951" s="57"/>
      <c r="X951" s="57"/>
      <c r="Y951" s="57"/>
      <c r="Z951" s="58" t="str">
        <f>IF(ISBLANK($U951), "", _xlfn.IFNA($U951 + _xlfn.IFNA( VLOOKUP($N951 &amp; IF(ISBLANK($O951),"", "-" &amp; $O951) &amp; IF(ISBLANK($P951),"", "-" &amp; $P951) &amp; IF(ISBLANK($Q951),"", "-" &amp; $Q951) &amp; IF(ISBLANK($R951),"", "-" &amp; $R951) &amp; IF(ISBLANK($S951),"", "-" &amp; $S951),TravelTime,8,FALSE), VLOOKUP($S951 &amp; IF(ISBLANK($R951),"", "-" &amp; $R951) &amp; IF(ISBLANK($Q951),"", "-" &amp; $Q951) &amp; IF(ISBLANK($P951),"", "-" &amp; $P951) &amp; IF(ISBLANK($O951),"", "-" &amp; $O951) &amp; IF(ISBLANK($N951),"", "-" &amp; $N951),TravelTime,8,FALSE)) / 1440, ""))</f>
        <v/>
      </c>
      <c r="AA951" s="59"/>
      <c r="AB951" s="52" t="str">
        <f t="shared" ref="AB951:AB956" si="70">IF(AND(LEN(J951)&lt;&gt;0,LEN(B951)&lt;&gt;0),J951,AB950)</f>
        <v>GA04T 4362</v>
      </c>
      <c r="AC951" s="59"/>
      <c r="AD951" s="196"/>
      <c r="AE951" s="59"/>
      <c r="AF951" s="59"/>
      <c r="AG951" s="59"/>
      <c r="AH951" s="59"/>
      <c r="AI951" s="59"/>
      <c r="AJ951" s="59"/>
    </row>
    <row r="952" spans="1:36" ht="14.25" customHeight="1">
      <c r="A952" s="51"/>
      <c r="B952" s="51"/>
      <c r="C952" s="219"/>
      <c r="D952" s="53"/>
      <c r="E952" s="228"/>
      <c r="F952" s="228"/>
      <c r="G952" s="52"/>
      <c r="H952" s="52"/>
      <c r="I952" s="52"/>
      <c r="J952" s="52"/>
      <c r="K952" s="52"/>
      <c r="L952" s="60"/>
      <c r="M952" s="60"/>
      <c r="N952" s="55" t="s">
        <v>460</v>
      </c>
      <c r="O952" s="55"/>
      <c r="P952" s="55"/>
      <c r="Q952" s="55"/>
      <c r="R952" s="55"/>
      <c r="S952" s="55"/>
      <c r="T952" s="193" t="str">
        <f>_xlfn.IFNA(VLOOKUP(N952,Code2Loc,2,FALSE)
&amp; IF( OR( ISNA(O952), LEN(O952)=0), "",  "-" &amp; VLOOKUP(O952,Code2Loc,2,FALSE))
&amp; IF( OR( ISNA(P952), LEN(P952)=0), "",  "-" &amp; VLOOKUP(P952,Code2Loc,2,FALSE))
&amp; IF( OR( ISNA(Q952), LEN(Q952)=0), "",  "-" &amp; VLOOKUP(Q952,Code2Loc,2,FALSE))
&amp; IF( OR( ISNA(R952), LEN(R952)=0), "",  "-" &amp; VLOOKUP(R952,Code2Loc,2,FALSE))
&amp; IF( OR( ISNA(S952), LEN(S952)=0), "",  "-" &amp; VLOOKUP(S952,Code2Loc,2,FALSE)),"")</f>
        <v/>
      </c>
      <c r="U952" s="56">
        <v>0.44444444444444442</v>
      </c>
      <c r="V952" s="57"/>
      <c r="W952" s="57"/>
      <c r="X952" s="57"/>
      <c r="Y952" s="57"/>
      <c r="Z952" s="58" t="str">
        <f>IF(ISBLANK($U952), "", _xlfn.IFNA($U952 + _xlfn.IFNA( VLOOKUP($N952 &amp; IF(ISBLANK($O952),"", "-" &amp; $O952) &amp; IF(ISBLANK($P952),"", "-" &amp; $P952) &amp; IF(ISBLANK($Q952),"", "-" &amp; $Q952) &amp; IF(ISBLANK($R952),"", "-" &amp; $R952) &amp; IF(ISBLANK($S952),"", "-" &amp; $S952),TravelTime,8,FALSE), VLOOKUP($S952 &amp; IF(ISBLANK($R952),"", "-" &amp; $R952) &amp; IF(ISBLANK($Q952),"", "-" &amp; $Q952) &amp; IF(ISBLANK($P952),"", "-" &amp; $P952) &amp; IF(ISBLANK($O952),"", "-" &amp; $O952) &amp; IF(ISBLANK($N952),"", "-" &amp; $N952),TravelTime,8,FALSE)) / 1440, ""))</f>
        <v/>
      </c>
      <c r="AA952" s="59"/>
      <c r="AB952" s="52" t="str">
        <f t="shared" si="70"/>
        <v>GA04T 4362</v>
      </c>
      <c r="AC952" s="59"/>
      <c r="AD952" s="196"/>
      <c r="AE952" s="59"/>
      <c r="AF952" s="59"/>
      <c r="AG952" s="59"/>
      <c r="AH952" s="59"/>
      <c r="AI952" s="59"/>
      <c r="AJ952" s="59"/>
    </row>
    <row r="953" spans="1:36" ht="14.25" customHeight="1">
      <c r="A953" s="51"/>
      <c r="B953" s="51"/>
      <c r="C953" s="219"/>
      <c r="D953" s="53"/>
      <c r="E953" s="228"/>
      <c r="F953" s="228"/>
      <c r="G953" s="52"/>
      <c r="H953" s="52"/>
      <c r="I953" s="52"/>
      <c r="J953" s="52"/>
      <c r="K953" s="52"/>
      <c r="L953" s="60"/>
      <c r="M953" s="60"/>
      <c r="N953" s="55" t="s">
        <v>513</v>
      </c>
      <c r="O953" s="55"/>
      <c r="P953" s="55"/>
      <c r="Q953" s="55"/>
      <c r="R953" s="55"/>
      <c r="S953" s="55"/>
      <c r="T953" s="193" t="str">
        <f>_xlfn.IFNA(VLOOKUP(N953,Code2Loc,2,FALSE)
&amp; IF( OR( ISNA(O953), LEN(O953)=0), "",  "-" &amp; VLOOKUP(O953,Code2Loc,2,FALSE))
&amp; IF( OR( ISNA(P953), LEN(P953)=0), "",  "-" &amp; VLOOKUP(P953,Code2Loc,2,FALSE))
&amp; IF( OR( ISNA(Q953), LEN(Q953)=0), "",  "-" &amp; VLOOKUP(Q953,Code2Loc,2,FALSE))
&amp; IF( OR( ISNA(R953), LEN(R953)=0), "",  "-" &amp; VLOOKUP(R953,Code2Loc,2,FALSE))
&amp; IF( OR( ISNA(S953), LEN(S953)=0), "",  "-" &amp; VLOOKUP(S953,Code2Loc,2,FALSE)),"")</f>
        <v/>
      </c>
      <c r="U953" s="56">
        <v>0.50694444444444442</v>
      </c>
      <c r="V953" s="57"/>
      <c r="W953" s="57"/>
      <c r="X953" s="57"/>
      <c r="Y953" s="57"/>
      <c r="Z953" s="58" t="str">
        <f>IF(ISBLANK($U953), "", _xlfn.IFNA($U953 + _xlfn.IFNA( VLOOKUP($N953 &amp; IF(ISBLANK($O953),"", "-" &amp; $O953) &amp; IF(ISBLANK($P953),"", "-" &amp; $P953) &amp; IF(ISBLANK($Q953),"", "-" &amp; $Q953) &amp; IF(ISBLANK($R953),"", "-" &amp; $R953) &amp; IF(ISBLANK($S953),"", "-" &amp; $S953),TravelTime,8,FALSE), VLOOKUP($S953 &amp; IF(ISBLANK($R953),"", "-" &amp; $R953) &amp; IF(ISBLANK($Q953),"", "-" &amp; $Q953) &amp; IF(ISBLANK($P953),"", "-" &amp; $P953) &amp; IF(ISBLANK($O953),"", "-" &amp; $O953) &amp; IF(ISBLANK($N953),"", "-" &amp; $N953),TravelTime,8,FALSE)) / 1440, ""))</f>
        <v/>
      </c>
      <c r="AA953" s="59"/>
      <c r="AB953" s="52" t="str">
        <f t="shared" si="70"/>
        <v>GA04T 4362</v>
      </c>
      <c r="AC953" s="59"/>
      <c r="AD953" s="196"/>
      <c r="AE953" s="59"/>
      <c r="AF953" s="59"/>
      <c r="AG953" s="59"/>
      <c r="AH953" s="59"/>
      <c r="AI953" s="59"/>
      <c r="AJ953" s="59"/>
    </row>
    <row r="954" spans="1:36" ht="14.25" customHeight="1">
      <c r="A954" s="51"/>
      <c r="B954" s="51"/>
      <c r="C954" s="219"/>
      <c r="D954" s="53"/>
      <c r="E954" s="228"/>
      <c r="F954" s="228"/>
      <c r="G954" s="52"/>
      <c r="H954" s="52"/>
      <c r="I954" s="52"/>
      <c r="J954" s="52"/>
      <c r="K954" s="52"/>
      <c r="L954" s="60"/>
      <c r="M954" s="60"/>
      <c r="N954" s="55" t="s">
        <v>460</v>
      </c>
      <c r="O954" s="55"/>
      <c r="P954" s="55"/>
      <c r="Q954" s="55"/>
      <c r="R954" s="55"/>
      <c r="S954" s="55"/>
      <c r="T954" s="193" t="str">
        <f>_xlfn.IFNA(VLOOKUP(N954,Code2Loc,2,FALSE)
&amp; IF( OR( ISNA(O954), LEN(O954)=0), "",  "-" &amp; VLOOKUP(O954,Code2Loc,2,FALSE))
&amp; IF( OR( ISNA(P954), LEN(P954)=0), "",  "-" &amp; VLOOKUP(P954,Code2Loc,2,FALSE))
&amp; IF( OR( ISNA(Q954), LEN(Q954)=0), "",  "-" &amp; VLOOKUP(Q954,Code2Loc,2,FALSE))
&amp; IF( OR( ISNA(R954), LEN(R954)=0), "",  "-" &amp; VLOOKUP(R954,Code2Loc,2,FALSE))
&amp; IF( OR( ISNA(S954), LEN(S954)=0), "",  "-" &amp; VLOOKUP(S954,Code2Loc,2,FALSE)),"")</f>
        <v/>
      </c>
      <c r="U954" s="58">
        <v>0.5625</v>
      </c>
      <c r="V954" s="57"/>
      <c r="W954" s="57"/>
      <c r="X954" s="57"/>
      <c r="Y954" s="57"/>
      <c r="Z954" s="58" t="str">
        <f>IF(ISBLANK($U954), "", _xlfn.IFNA($U954 + _xlfn.IFNA( VLOOKUP($N954 &amp; IF(ISBLANK($O954),"", "-" &amp; $O954) &amp; IF(ISBLANK($P954),"", "-" &amp; $P954) &amp; IF(ISBLANK($Q954),"", "-" &amp; $Q954) &amp; IF(ISBLANK($R954),"", "-" &amp; $R954) &amp; IF(ISBLANK($S954),"", "-" &amp; $S954),TravelTime,8,FALSE), VLOOKUP($S954 &amp; IF(ISBLANK($R954),"", "-" &amp; $R954) &amp; IF(ISBLANK($Q954),"", "-" &amp; $Q954) &amp; IF(ISBLANK($P954),"", "-" &amp; $P954) &amp; IF(ISBLANK($O954),"", "-" &amp; $O954) &amp; IF(ISBLANK($N954),"", "-" &amp; $N954),TravelTime,8,FALSE)) / 1440, ""))</f>
        <v/>
      </c>
      <c r="AA954" s="59"/>
      <c r="AB954" s="52" t="str">
        <f t="shared" si="70"/>
        <v>GA04T 4362</v>
      </c>
      <c r="AC954" s="59"/>
      <c r="AD954" s="196"/>
      <c r="AE954" s="59"/>
      <c r="AF954" s="59"/>
      <c r="AG954" s="59"/>
      <c r="AH954" s="59"/>
      <c r="AI954" s="59"/>
      <c r="AJ954" s="59"/>
    </row>
    <row r="955" spans="1:36" ht="14.25" customHeight="1">
      <c r="A955" s="59"/>
      <c r="B955" s="59"/>
      <c r="C955" s="219"/>
      <c r="D955" s="53"/>
      <c r="E955" s="228"/>
      <c r="F955" s="228"/>
      <c r="G955" s="52"/>
      <c r="H955" s="52"/>
      <c r="I955" s="52"/>
      <c r="J955" s="52"/>
      <c r="K955" s="52"/>
      <c r="L955" s="60"/>
      <c r="M955" s="60"/>
      <c r="N955" s="55" t="s">
        <v>513</v>
      </c>
      <c r="O955" s="55"/>
      <c r="P955" s="55"/>
      <c r="Q955" s="55"/>
      <c r="R955" s="55"/>
      <c r="S955" s="55"/>
      <c r="T955" s="193" t="str">
        <f>_xlfn.IFNA(VLOOKUP(N955,Code2Loc,2,FALSE)
&amp; IF( OR( ISNA(O955), LEN(O955)=0), "",  "-" &amp; VLOOKUP(O955,Code2Loc,2,FALSE))
&amp; IF( OR( ISNA(P955), LEN(P955)=0), "",  "-" &amp; VLOOKUP(P955,Code2Loc,2,FALSE))
&amp; IF( OR( ISNA(Q955), LEN(Q955)=0), "",  "-" &amp; VLOOKUP(Q955,Code2Loc,2,FALSE))
&amp; IF( OR( ISNA(R955), LEN(R955)=0), "",  "-" &amp; VLOOKUP(R955,Code2Loc,2,FALSE))
&amp; IF( OR( ISNA(S955), LEN(S955)=0), "",  "-" &amp; VLOOKUP(S955,Code2Loc,2,FALSE)),"")</f>
        <v/>
      </c>
      <c r="U955" s="56">
        <v>0.69791666666666663</v>
      </c>
      <c r="V955" s="57"/>
      <c r="W955" s="57"/>
      <c r="X955" s="57"/>
      <c r="Y955" s="57"/>
      <c r="Z955" s="58" t="str">
        <f>IF(ISBLANK($U955), "", _xlfn.IFNA($U955 + _xlfn.IFNA( VLOOKUP($N955 &amp; IF(ISBLANK($O955),"", "-" &amp; $O955) &amp; IF(ISBLANK($P955),"", "-" &amp; $P955) &amp; IF(ISBLANK($Q955),"", "-" &amp; $Q955) &amp; IF(ISBLANK($R955),"", "-" &amp; $R955) &amp; IF(ISBLANK($S955),"", "-" &amp; $S955),TravelTime,8,FALSE), VLOOKUP($S955 &amp; IF(ISBLANK($R955),"", "-" &amp; $R955) &amp; IF(ISBLANK($Q955),"", "-" &amp; $Q955) &amp; IF(ISBLANK($P955),"", "-" &amp; $P955) &amp; IF(ISBLANK($O955),"", "-" &amp; $O955) &amp; IF(ISBLANK($N955),"", "-" &amp; $N955),TravelTime,8,FALSE)) / 1440, ""))</f>
        <v/>
      </c>
      <c r="AA955" s="59"/>
      <c r="AB955" s="52" t="str">
        <f t="shared" si="70"/>
        <v>GA04T 4362</v>
      </c>
      <c r="AC955" s="59"/>
      <c r="AD955" s="196"/>
      <c r="AE955" s="59"/>
      <c r="AF955" s="59"/>
      <c r="AG955" s="59"/>
      <c r="AH955" s="59"/>
      <c r="AI955" s="59"/>
      <c r="AJ955" s="59"/>
    </row>
    <row r="956" spans="1:36" ht="14.25" customHeight="1">
      <c r="A956" s="59"/>
      <c r="B956" s="59"/>
      <c r="C956" s="219"/>
      <c r="D956" s="53"/>
      <c r="E956" s="228"/>
      <c r="F956" s="228"/>
      <c r="G956" s="52"/>
      <c r="H956" s="52"/>
      <c r="I956" s="52"/>
      <c r="J956" s="52"/>
      <c r="K956" s="52"/>
      <c r="L956" s="60"/>
      <c r="M956" s="60"/>
      <c r="N956" s="55" t="s">
        <v>745</v>
      </c>
      <c r="O956" s="55"/>
      <c r="P956" s="55"/>
      <c r="Q956" s="55"/>
      <c r="R956" s="55"/>
      <c r="S956" s="55"/>
      <c r="T956" s="193" t="str">
        <f>_xlfn.IFNA(VLOOKUP(N956,Code2Loc,2,FALSE)
&amp; IF( OR( ISNA(O956), LEN(O956)=0), "",  "-" &amp; VLOOKUP(O956,Code2Loc,2,FALSE))
&amp; IF( OR( ISNA(P956), LEN(P956)=0), "",  "-" &amp; VLOOKUP(P956,Code2Loc,2,FALSE))
&amp; IF( OR( ISNA(Q956), LEN(Q956)=0), "",  "-" &amp; VLOOKUP(Q956,Code2Loc,2,FALSE))
&amp; IF( OR( ISNA(R956), LEN(R956)=0), "",  "-" &amp; VLOOKUP(R956,Code2Loc,2,FALSE))
&amp; IF( OR( ISNA(S956), LEN(S956)=0), "",  "-" &amp; VLOOKUP(S956,Code2Loc,2,FALSE)),"")</f>
        <v/>
      </c>
      <c r="U956" s="56">
        <v>0.72916666666666663</v>
      </c>
      <c r="V956" s="57"/>
      <c r="W956" s="57"/>
      <c r="X956" s="57"/>
      <c r="Y956" s="57"/>
      <c r="Z956" s="58" t="str">
        <f>IF(ISBLANK($U956), "", _xlfn.IFNA($U956 + _xlfn.IFNA( VLOOKUP($N956 &amp; IF(ISBLANK($O956),"", "-" &amp; $O956) &amp; IF(ISBLANK($P956),"", "-" &amp; $P956) &amp; IF(ISBLANK($Q956),"", "-" &amp; $Q956) &amp; IF(ISBLANK($R956),"", "-" &amp; $R956) &amp; IF(ISBLANK($S956),"", "-" &amp; $S956),TravelTime,8,FALSE), VLOOKUP($S956 &amp; IF(ISBLANK($R956),"", "-" &amp; $R956) &amp; IF(ISBLANK($Q956),"", "-" &amp; $Q956) &amp; IF(ISBLANK($P956),"", "-" &amp; $P956) &amp; IF(ISBLANK($O956),"", "-" &amp; $O956) &amp; IF(ISBLANK($N956),"", "-" &amp; $N956),TravelTime,8,FALSE)) / 1440, ""))</f>
        <v/>
      </c>
      <c r="AA956" s="59"/>
      <c r="AB956" s="52" t="str">
        <f t="shared" si="70"/>
        <v>GA04T 4362</v>
      </c>
      <c r="AC956" s="59"/>
      <c r="AD956" s="196"/>
      <c r="AE956" s="59"/>
      <c r="AF956" s="59"/>
      <c r="AG956" s="59"/>
      <c r="AH956" s="59"/>
      <c r="AI956" s="59"/>
      <c r="AJ956" s="59"/>
    </row>
    <row r="957" spans="1:36" ht="14.25" customHeight="1">
      <c r="A957" s="59"/>
      <c r="B957" s="59"/>
      <c r="C957" s="219"/>
      <c r="D957" s="53"/>
      <c r="E957" s="228"/>
      <c r="F957" s="228"/>
      <c r="G957" s="52"/>
      <c r="H957" s="52"/>
      <c r="I957" s="52"/>
      <c r="J957" s="52"/>
      <c r="K957" s="52"/>
      <c r="L957" s="60"/>
      <c r="M957" s="60"/>
      <c r="N957" s="55"/>
      <c r="O957" s="55"/>
      <c r="P957" s="55"/>
      <c r="Q957" s="55"/>
      <c r="R957" s="55"/>
      <c r="S957" s="55"/>
      <c r="T957" s="193" t="str">
        <f>_xlfn.IFNA(VLOOKUP(N957,Code2Loc,2,FALSE)
&amp; IF( OR( ISNA(O957), LEN(O957)=0), "",  "-" &amp; VLOOKUP(O957,Code2Loc,2,FALSE))
&amp; IF( OR( ISNA(P957), LEN(P957)=0), "",  "-" &amp; VLOOKUP(P957,Code2Loc,2,FALSE))
&amp; IF( OR( ISNA(Q957), LEN(Q957)=0), "",  "-" &amp; VLOOKUP(Q957,Code2Loc,2,FALSE))
&amp; IF( OR( ISNA(R957), LEN(R957)=0), "",  "-" &amp; VLOOKUP(R957,Code2Loc,2,FALSE))
&amp; IF( OR( ISNA(S957), LEN(S957)=0), "",  "-" &amp; VLOOKUP(S957,Code2Loc,2,FALSE)),"")</f>
        <v/>
      </c>
      <c r="U957" s="56"/>
      <c r="V957" s="57"/>
      <c r="W957" s="57"/>
      <c r="X957" s="57"/>
      <c r="Y957" s="57"/>
      <c r="Z957" s="58" t="str">
        <f>IF(ISBLANK($U957), "", _xlfn.IFNA($U957 + _xlfn.IFNA( VLOOKUP($N957 &amp; IF(ISBLANK($O957),"", "-" &amp; $O957) &amp; IF(ISBLANK($P957),"", "-" &amp; $P957) &amp; IF(ISBLANK($Q957),"", "-" &amp; $Q957) &amp; IF(ISBLANK($R957),"", "-" &amp; $R957) &amp; IF(ISBLANK($S957),"", "-" &amp; $S957),TravelTime,8,FALSE), VLOOKUP($S957 &amp; IF(ISBLANK($R957),"", "-" &amp; $R957) &amp; IF(ISBLANK($Q957),"", "-" &amp; $Q957) &amp; IF(ISBLANK($P957),"", "-" &amp; $P957) &amp; IF(ISBLANK($O957),"", "-" &amp; $O957) &amp; IF(ISBLANK($N957),"", "-" &amp; $N957),TravelTime,8,FALSE)) / 1440, ""))</f>
        <v/>
      </c>
      <c r="AA957" s="59"/>
      <c r="AB957" s="52"/>
      <c r="AC957" s="59"/>
      <c r="AD957" s="196"/>
      <c r="AE957" s="59"/>
      <c r="AF957" s="59"/>
      <c r="AG957" s="59"/>
      <c r="AH957" s="59"/>
      <c r="AI957" s="59"/>
      <c r="AJ957" s="59"/>
    </row>
    <row r="958" spans="1:36" ht="14.25" customHeight="1">
      <c r="A958" s="51"/>
      <c r="B958" s="51"/>
      <c r="C958" s="219"/>
      <c r="D958" s="53"/>
      <c r="E958" s="228"/>
      <c r="F958" s="228"/>
      <c r="G958" s="52"/>
      <c r="H958" s="52"/>
      <c r="I958" s="52"/>
      <c r="J958" s="52"/>
      <c r="K958" s="52"/>
      <c r="L958" s="60"/>
      <c r="M958" s="60"/>
      <c r="N958" s="55" t="s">
        <v>460</v>
      </c>
      <c r="O958" s="55"/>
      <c r="P958" s="55"/>
      <c r="Q958" s="55"/>
      <c r="R958" s="55"/>
      <c r="S958" s="55"/>
      <c r="T958" s="193" t="str">
        <f>_xlfn.IFNA(VLOOKUP(N958,Code2Loc,2,FALSE)
&amp; IF( OR( ISNA(O958), LEN(O958)=0), "",  "-" &amp; VLOOKUP(O958,Code2Loc,2,FALSE))
&amp; IF( OR( ISNA(P958), LEN(P958)=0), "",  "-" &amp; VLOOKUP(P958,Code2Loc,2,FALSE))
&amp; IF( OR( ISNA(Q958), LEN(Q958)=0), "",  "-" &amp; VLOOKUP(Q958,Code2Loc,2,FALSE))
&amp; IF( OR( ISNA(R958), LEN(R958)=0), "",  "-" &amp; VLOOKUP(R958,Code2Loc,2,FALSE))
&amp; IF( OR( ISNA(S958), LEN(S958)=0), "",  "-" &amp; VLOOKUP(S958,Code2Loc,2,FALSE)),"")</f>
        <v/>
      </c>
      <c r="U958" s="56">
        <v>0.27430555555555552</v>
      </c>
      <c r="V958" s="57"/>
      <c r="W958" s="57"/>
      <c r="X958" s="57"/>
      <c r="Y958" s="57"/>
      <c r="Z958" s="58" t="str">
        <f>IF(ISBLANK($U958), "", _xlfn.IFNA($U958 + _xlfn.IFNA( VLOOKUP($N958 &amp; IF(ISBLANK($O958),"", "-" &amp; $O958) &amp; IF(ISBLANK($P958),"", "-" &amp; $P958) &amp; IF(ISBLANK($Q958),"", "-" &amp; $Q958) &amp; IF(ISBLANK($R958),"", "-" &amp; $R958) &amp; IF(ISBLANK($S958),"", "-" &amp; $S958),TravelTime,8,FALSE), VLOOKUP($S958 &amp; IF(ISBLANK($R958),"", "-" &amp; $R958) &amp; IF(ISBLANK($Q958),"", "-" &amp; $Q958) &amp; IF(ISBLANK($P958),"", "-" &amp; $P958) &amp; IF(ISBLANK($O958),"", "-" &amp; $O958) &amp; IF(ISBLANK($N958),"", "-" &amp; $N958),TravelTime,8,FALSE)) / 1440, ""))</f>
        <v/>
      </c>
      <c r="AA958" s="59"/>
      <c r="AB958" s="52"/>
      <c r="AC958" s="59"/>
      <c r="AD958" s="196"/>
      <c r="AE958" s="59"/>
      <c r="AF958" s="59"/>
      <c r="AG958" s="59"/>
      <c r="AH958" s="59"/>
      <c r="AI958" s="59"/>
      <c r="AJ958" s="59"/>
    </row>
    <row r="959" spans="1:36" ht="14.25" customHeight="1">
      <c r="A959" s="51"/>
      <c r="B959" s="51"/>
      <c r="C959" s="219"/>
      <c r="D959" s="53"/>
      <c r="E959" s="228"/>
      <c r="F959" s="228"/>
      <c r="G959" s="52"/>
      <c r="H959" s="52"/>
      <c r="I959" s="52"/>
      <c r="J959" s="52"/>
      <c r="K959" s="52"/>
      <c r="L959" s="60"/>
      <c r="M959" s="60"/>
      <c r="N959" s="55" t="s">
        <v>459</v>
      </c>
      <c r="O959" s="55"/>
      <c r="P959" s="55"/>
      <c r="Q959" s="55"/>
      <c r="R959" s="55"/>
      <c r="S959" s="55"/>
      <c r="T959" s="193" t="str">
        <f>_xlfn.IFNA(VLOOKUP(N959,Code2Loc,2,FALSE)
&amp; IF( OR( ISNA(O959), LEN(O959)=0), "",  "-" &amp; VLOOKUP(O959,Code2Loc,2,FALSE))
&amp; IF( OR( ISNA(P959), LEN(P959)=0), "",  "-" &amp; VLOOKUP(P959,Code2Loc,2,FALSE))
&amp; IF( OR( ISNA(Q959), LEN(Q959)=0), "",  "-" &amp; VLOOKUP(Q959,Code2Loc,2,FALSE))
&amp; IF( OR( ISNA(R959), LEN(R959)=0), "",  "-" &amp; VLOOKUP(R959,Code2Loc,2,FALSE))
&amp; IF( OR( ISNA(S959), LEN(S959)=0), "",  "-" &amp; VLOOKUP(S959,Code2Loc,2,FALSE)),"")</f>
        <v/>
      </c>
      <c r="U959" s="56">
        <v>0.3576388888888889</v>
      </c>
      <c r="V959" s="57"/>
      <c r="W959" s="57"/>
      <c r="X959" s="57"/>
      <c r="Y959" s="57"/>
      <c r="Z959" s="58" t="str">
        <f>IF(ISBLANK($U959), "", _xlfn.IFNA($U959 + _xlfn.IFNA( VLOOKUP($N959 &amp; IF(ISBLANK($O959),"", "-" &amp; $O959) &amp; IF(ISBLANK($P959),"", "-" &amp; $P959) &amp; IF(ISBLANK($Q959),"", "-" &amp; $Q959) &amp; IF(ISBLANK($R959),"", "-" &amp; $R959) &amp; IF(ISBLANK($S959),"", "-" &amp; $S959),TravelTime,8,FALSE), VLOOKUP($S959 &amp; IF(ISBLANK($R959),"", "-" &amp; $R959) &amp; IF(ISBLANK($Q959),"", "-" &amp; $Q959) &amp; IF(ISBLANK($P959),"", "-" &amp; $P959) &amp; IF(ISBLANK($O959),"", "-" &amp; $O959) &amp; IF(ISBLANK($N959),"", "-" &amp; $N959),TravelTime,8,FALSE)) / 1440, ""))</f>
        <v/>
      </c>
      <c r="AA959" s="59"/>
      <c r="AB959" s="52"/>
      <c r="AC959" s="59"/>
      <c r="AD959" s="196"/>
      <c r="AE959" s="59"/>
      <c r="AF959" s="59"/>
      <c r="AG959" s="59"/>
      <c r="AH959" s="59"/>
      <c r="AI959" s="59"/>
      <c r="AJ959" s="59"/>
    </row>
    <row r="960" spans="1:36" ht="14.25" customHeight="1">
      <c r="A960" s="51"/>
      <c r="B960" s="51"/>
      <c r="C960" s="219"/>
      <c r="D960" s="53"/>
      <c r="E960" s="228"/>
      <c r="F960" s="228"/>
      <c r="G960" s="52"/>
      <c r="H960" s="52"/>
      <c r="I960" s="52"/>
      <c r="J960" s="52"/>
      <c r="K960" s="52"/>
      <c r="L960" s="60"/>
      <c r="M960" s="60"/>
      <c r="N960" s="55" t="s">
        <v>460</v>
      </c>
      <c r="O960" s="55"/>
      <c r="P960" s="55"/>
      <c r="Q960" s="55"/>
      <c r="R960" s="55"/>
      <c r="S960" s="55" t="s">
        <v>538</v>
      </c>
      <c r="T960" s="193" t="str">
        <f>_xlfn.IFNA(VLOOKUP(N960,Code2Loc,2,FALSE)
&amp; IF( OR( ISNA(O960), LEN(O960)=0), "",  "-" &amp; VLOOKUP(O960,Code2Loc,2,FALSE))
&amp; IF( OR( ISNA(P960), LEN(P960)=0), "",  "-" &amp; VLOOKUP(P960,Code2Loc,2,FALSE))
&amp; IF( OR( ISNA(Q960), LEN(Q960)=0), "",  "-" &amp; VLOOKUP(Q960,Code2Loc,2,FALSE))
&amp; IF( OR( ISNA(R960), LEN(R960)=0), "",  "-" &amp; VLOOKUP(R960,Code2Loc,2,FALSE))
&amp; IF( OR( ISNA(S960), LEN(S960)=0), "",  "-" &amp; VLOOKUP(S960,Code2Loc,2,FALSE)),"")</f>
        <v/>
      </c>
      <c r="U960" s="56">
        <v>0.46180555555555558</v>
      </c>
      <c r="V960" s="57"/>
      <c r="W960" s="57"/>
      <c r="X960" s="57"/>
      <c r="Y960" s="57"/>
      <c r="Z960" s="58" t="str">
        <f>IF(ISBLANK($U960), "", _xlfn.IFNA($U960 + _xlfn.IFNA( VLOOKUP($N960 &amp; IF(ISBLANK($O960),"", "-" &amp; $O960) &amp; IF(ISBLANK($P960),"", "-" &amp; $P960) &amp; IF(ISBLANK($Q960),"", "-" &amp; $Q960) &amp; IF(ISBLANK($R960),"", "-" &amp; $R960) &amp; IF(ISBLANK($S960),"", "-" &amp; $S960),TravelTime,8,FALSE), VLOOKUP($S960 &amp; IF(ISBLANK($R960),"", "-" &amp; $R960) &amp; IF(ISBLANK($Q960),"", "-" &amp; $Q960) &amp; IF(ISBLANK($P960),"", "-" &amp; $P960) &amp; IF(ISBLANK($O960),"", "-" &amp; $O960) &amp; IF(ISBLANK($N960),"", "-" &amp; $N960),TravelTime,8,FALSE)) / 1440, ""))</f>
        <v/>
      </c>
      <c r="AA960" s="59"/>
      <c r="AB960" s="52"/>
      <c r="AC960" s="59"/>
      <c r="AD960" s="196"/>
      <c r="AE960" s="59"/>
      <c r="AF960" s="59"/>
      <c r="AG960" s="59"/>
      <c r="AH960" s="59"/>
      <c r="AI960" s="59"/>
      <c r="AJ960" s="59"/>
    </row>
    <row r="961" spans="1:36" ht="14.25" customHeight="1">
      <c r="A961" s="51"/>
      <c r="B961" s="51"/>
      <c r="C961" s="219"/>
      <c r="D961" s="53"/>
      <c r="E961" s="228"/>
      <c r="F961" s="228"/>
      <c r="G961" s="52"/>
      <c r="H961" s="52"/>
      <c r="I961" s="52"/>
      <c r="J961" s="52"/>
      <c r="K961" s="52"/>
      <c r="L961" s="60"/>
      <c r="M961" s="60"/>
      <c r="N961" s="55" t="s">
        <v>538</v>
      </c>
      <c r="O961" s="55"/>
      <c r="P961" s="55"/>
      <c r="Q961" s="55"/>
      <c r="R961" s="55"/>
      <c r="S961" s="55"/>
      <c r="T961" s="193" t="str">
        <f>_xlfn.IFNA(VLOOKUP(N961,Code2Loc,2,FALSE)
&amp; IF( OR( ISNA(O961), LEN(O961)=0), "",  "-" &amp; VLOOKUP(O961,Code2Loc,2,FALSE))
&amp; IF( OR( ISNA(P961), LEN(P961)=0), "",  "-" &amp; VLOOKUP(P961,Code2Loc,2,FALSE))
&amp; IF( OR( ISNA(Q961), LEN(Q961)=0), "",  "-" &amp; VLOOKUP(Q961,Code2Loc,2,FALSE))
&amp; IF( OR( ISNA(R961), LEN(R961)=0), "",  "-" &amp; VLOOKUP(R961,Code2Loc,2,FALSE))
&amp; IF( OR( ISNA(S961), LEN(S961)=0), "",  "-" &amp; VLOOKUP(S961,Code2Loc,2,FALSE)),"")</f>
        <v/>
      </c>
      <c r="U961" s="56">
        <v>0.4826388888888889</v>
      </c>
      <c r="V961" s="57"/>
      <c r="W961" s="57"/>
      <c r="X961" s="57"/>
      <c r="Y961" s="57"/>
      <c r="Z961" s="58" t="str">
        <f>IF(ISBLANK($U961), "", _xlfn.IFNA($U961 + _xlfn.IFNA( VLOOKUP($N961 &amp; IF(ISBLANK($O961),"", "-" &amp; $O961) &amp; IF(ISBLANK($P961),"", "-" &amp; $P961) &amp; IF(ISBLANK($Q961),"", "-" &amp; $Q961) &amp; IF(ISBLANK($R961),"", "-" &amp; $R961) &amp; IF(ISBLANK($S961),"", "-" &amp; $S961),TravelTime,8,FALSE), VLOOKUP($S961 &amp; IF(ISBLANK($R961),"", "-" &amp; $R961) &amp; IF(ISBLANK($Q961),"", "-" &amp; $Q961) &amp; IF(ISBLANK($P961),"", "-" &amp; $P961) &amp; IF(ISBLANK($O961),"", "-" &amp; $O961) &amp; IF(ISBLANK($N961),"", "-" &amp; $N961),TravelTime,8,FALSE)) / 1440, ""))</f>
        <v/>
      </c>
      <c r="AA961" s="59"/>
      <c r="AB961" s="52"/>
      <c r="AC961" s="59"/>
      <c r="AD961" s="196"/>
      <c r="AE961" s="59"/>
      <c r="AF961" s="59"/>
      <c r="AG961" s="59"/>
      <c r="AH961" s="59"/>
      <c r="AI961" s="59"/>
      <c r="AJ961" s="59"/>
    </row>
    <row r="962" spans="1:36" ht="14.25" customHeight="1">
      <c r="A962" s="51"/>
      <c r="B962" s="51"/>
      <c r="C962" s="219"/>
      <c r="D962" s="53"/>
      <c r="E962" s="228"/>
      <c r="F962" s="228"/>
      <c r="G962" s="52"/>
      <c r="H962" s="52"/>
      <c r="I962" s="52"/>
      <c r="J962" s="52"/>
      <c r="K962" s="52"/>
      <c r="L962" s="60"/>
      <c r="M962" s="60"/>
      <c r="N962" s="55" t="s">
        <v>460</v>
      </c>
      <c r="O962" s="55"/>
      <c r="P962" s="55"/>
      <c r="Q962" s="55"/>
      <c r="R962" s="55"/>
      <c r="S962" s="55" t="s">
        <v>459</v>
      </c>
      <c r="T962" s="193" t="str">
        <f>_xlfn.IFNA(VLOOKUP(N962,Code2Loc,2,FALSE)
&amp; IF( OR( ISNA(O962), LEN(O962)=0), "",  "-" &amp; VLOOKUP(O962,Code2Loc,2,FALSE))
&amp; IF( OR( ISNA(P962), LEN(P962)=0), "",  "-" &amp; VLOOKUP(P962,Code2Loc,2,FALSE))
&amp; IF( OR( ISNA(Q962), LEN(Q962)=0), "",  "-" &amp; VLOOKUP(Q962,Code2Loc,2,FALSE))
&amp; IF( OR( ISNA(R962), LEN(R962)=0), "",  "-" &amp; VLOOKUP(R962,Code2Loc,2,FALSE))
&amp; IF( OR( ISNA(S962), LEN(S962)=0), "",  "-" &amp; VLOOKUP(S962,Code2Loc,2,FALSE)),"")</f>
        <v/>
      </c>
      <c r="U962" s="56">
        <v>0.50347222222222221</v>
      </c>
      <c r="V962" s="57"/>
      <c r="W962" s="57"/>
      <c r="X962" s="57"/>
      <c r="Y962" s="57"/>
      <c r="Z962" s="58" t="str">
        <f>IF(ISBLANK($U962), "", _xlfn.IFNA($U962 + _xlfn.IFNA( VLOOKUP($N962 &amp; IF(ISBLANK($O962),"", "-" &amp; $O962) &amp; IF(ISBLANK($P962),"", "-" &amp; $P962) &amp; IF(ISBLANK($Q962),"", "-" &amp; $Q962) &amp; IF(ISBLANK($R962),"", "-" &amp; $R962) &amp; IF(ISBLANK($S962),"", "-" &amp; $S962),TravelTime,8,FALSE), VLOOKUP($S962 &amp; IF(ISBLANK($R962),"", "-" &amp; $R962) &amp; IF(ISBLANK($Q962),"", "-" &amp; $Q962) &amp; IF(ISBLANK($P962),"", "-" &amp; $P962) &amp; IF(ISBLANK($O962),"", "-" &amp; $O962) &amp; IF(ISBLANK($N962),"", "-" &amp; $N962),TravelTime,8,FALSE)) / 1440, ""))</f>
        <v/>
      </c>
      <c r="AA962" s="59"/>
      <c r="AB962" s="52"/>
      <c r="AC962" s="59"/>
      <c r="AD962" s="196"/>
      <c r="AE962" s="59"/>
      <c r="AF962" s="59"/>
      <c r="AG962" s="59"/>
      <c r="AH962" s="59"/>
      <c r="AI962" s="59"/>
      <c r="AJ962" s="59"/>
    </row>
    <row r="963" spans="1:36" ht="14.25" customHeight="1">
      <c r="A963" s="51"/>
      <c r="B963" s="51"/>
      <c r="C963" s="219"/>
      <c r="D963" s="53"/>
      <c r="E963" s="228"/>
      <c r="F963" s="228"/>
      <c r="G963" s="52"/>
      <c r="H963" s="52"/>
      <c r="I963" s="52"/>
      <c r="J963" s="52"/>
      <c r="K963" s="52"/>
      <c r="L963" s="60"/>
      <c r="M963" s="60"/>
      <c r="N963" s="55" t="s">
        <v>459</v>
      </c>
      <c r="O963" s="55"/>
      <c r="P963" s="55"/>
      <c r="Q963" s="55"/>
      <c r="R963" s="55"/>
      <c r="S963" s="55"/>
      <c r="T963" s="193" t="str">
        <f>_xlfn.IFNA(VLOOKUP(N963,Code2Loc,2,FALSE)
&amp; IF( OR( ISNA(O963), LEN(O963)=0), "",  "-" &amp; VLOOKUP(O963,Code2Loc,2,FALSE))
&amp; IF( OR( ISNA(P963), LEN(P963)=0), "",  "-" &amp; VLOOKUP(P963,Code2Loc,2,FALSE))
&amp; IF( OR( ISNA(Q963), LEN(Q963)=0), "",  "-" &amp; VLOOKUP(Q963,Code2Loc,2,FALSE))
&amp; IF( OR( ISNA(R963), LEN(R963)=0), "",  "-" &amp; VLOOKUP(R963,Code2Loc,2,FALSE))
&amp; IF( OR( ISNA(S963), LEN(S963)=0), "",  "-" &amp; VLOOKUP(S963,Code2Loc,2,FALSE)),"")</f>
        <v/>
      </c>
      <c r="U963" s="56">
        <v>0.61458333333333337</v>
      </c>
      <c r="V963" s="57"/>
      <c r="W963" s="57"/>
      <c r="X963" s="57"/>
      <c r="Y963" s="57"/>
      <c r="Z963" s="58" t="str">
        <f>IF(ISBLANK($U963), "", _xlfn.IFNA($U963 + _xlfn.IFNA( VLOOKUP($N963 &amp; IF(ISBLANK($O963),"", "-" &amp; $O963) &amp; IF(ISBLANK($P963),"", "-" &amp; $P963) &amp; IF(ISBLANK($Q963),"", "-" &amp; $Q963) &amp; IF(ISBLANK($R963),"", "-" &amp; $R963) &amp; IF(ISBLANK($S963),"", "-" &amp; $S963),TravelTime,8,FALSE), VLOOKUP($S963 &amp; IF(ISBLANK($R963),"", "-" &amp; $R963) &amp; IF(ISBLANK($Q963),"", "-" &amp; $Q963) &amp; IF(ISBLANK($P963),"", "-" &amp; $P963) &amp; IF(ISBLANK($O963),"", "-" &amp; $O963) &amp; IF(ISBLANK($N963),"", "-" &amp; $N963),TravelTime,8,FALSE)) / 1440, ""))</f>
        <v/>
      </c>
      <c r="AA963" s="59"/>
      <c r="AB963" s="52"/>
      <c r="AC963" s="59"/>
      <c r="AD963" s="196"/>
      <c r="AE963" s="59"/>
      <c r="AF963" s="59"/>
      <c r="AG963" s="59"/>
      <c r="AH963" s="59"/>
      <c r="AI963" s="59"/>
      <c r="AJ963" s="59"/>
    </row>
    <row r="964" spans="1:36" ht="14.25" customHeight="1">
      <c r="A964" s="51"/>
      <c r="B964" s="51"/>
      <c r="C964" s="219"/>
      <c r="D964" s="53"/>
      <c r="E964" s="228"/>
      <c r="F964" s="228"/>
      <c r="G964" s="52"/>
      <c r="H964" s="52"/>
      <c r="I964" s="52"/>
      <c r="J964" s="52"/>
      <c r="K964" s="52"/>
      <c r="L964" s="60"/>
      <c r="M964" s="60"/>
      <c r="N964" s="55" t="s">
        <v>460</v>
      </c>
      <c r="O964" s="55"/>
      <c r="P964" s="55"/>
      <c r="Q964" s="55"/>
      <c r="R964" s="55"/>
      <c r="S964" s="55" t="s">
        <v>538</v>
      </c>
      <c r="T964" s="193" t="str">
        <f>_xlfn.IFNA(VLOOKUP(N964,Code2Loc,2,FALSE)
&amp; IF( OR( ISNA(O964), LEN(O964)=0), "",  "-" &amp; VLOOKUP(O964,Code2Loc,2,FALSE))
&amp; IF( OR( ISNA(P964), LEN(P964)=0), "",  "-" &amp; VLOOKUP(P964,Code2Loc,2,FALSE))
&amp; IF( OR( ISNA(Q964), LEN(Q964)=0), "",  "-" &amp; VLOOKUP(Q964,Code2Loc,2,FALSE))
&amp; IF( OR( ISNA(R964), LEN(R964)=0), "",  "-" &amp; VLOOKUP(R964,Code2Loc,2,FALSE))
&amp; IF( OR( ISNA(S964), LEN(S964)=0), "",  "-" &amp; VLOOKUP(S964,Code2Loc,2,FALSE)),"")</f>
        <v/>
      </c>
      <c r="U964" s="56">
        <v>0.71180555555555547</v>
      </c>
      <c r="V964" s="57"/>
      <c r="W964" s="57"/>
      <c r="X964" s="57"/>
      <c r="Y964" s="57"/>
      <c r="Z964" s="58" t="str">
        <f>IF(ISBLANK($U964), "", _xlfn.IFNA($U964 + _xlfn.IFNA( VLOOKUP($N964 &amp; IF(ISBLANK($O964),"", "-" &amp; $O964) &amp; IF(ISBLANK($P964),"", "-" &amp; $P964) &amp; IF(ISBLANK($Q964),"", "-" &amp; $Q964) &amp; IF(ISBLANK($R964),"", "-" &amp; $R964) &amp; IF(ISBLANK($S964),"", "-" &amp; $S964),TravelTime,8,FALSE), VLOOKUP($S964 &amp; IF(ISBLANK($R964),"", "-" &amp; $R964) &amp; IF(ISBLANK($Q964),"", "-" &amp; $Q964) &amp; IF(ISBLANK($P964),"", "-" &amp; $P964) &amp; IF(ISBLANK($O964),"", "-" &amp; $O964) &amp; IF(ISBLANK($N964),"", "-" &amp; $N964),TravelTime,8,FALSE)) / 1440, ""))</f>
        <v/>
      </c>
      <c r="AA964" s="59"/>
      <c r="AB964" s="52"/>
      <c r="AC964" s="59"/>
      <c r="AD964" s="196"/>
      <c r="AE964" s="59"/>
      <c r="AF964" s="59"/>
      <c r="AG964" s="59"/>
      <c r="AH964" s="59"/>
      <c r="AI964" s="59"/>
      <c r="AJ964" s="59"/>
    </row>
    <row r="965" spans="1:36" ht="14.25" customHeight="1">
      <c r="A965" s="51"/>
      <c r="B965" s="51"/>
      <c r="C965" s="219"/>
      <c r="D965" s="53"/>
      <c r="E965" s="228"/>
      <c r="F965" s="228"/>
      <c r="G965" s="52"/>
      <c r="H965" s="52"/>
      <c r="I965" s="52"/>
      <c r="J965" s="52"/>
      <c r="K965" s="52"/>
      <c r="L965" s="60"/>
      <c r="M965" s="60"/>
      <c r="N965" s="55"/>
      <c r="O965" s="55"/>
      <c r="P965" s="55"/>
      <c r="Q965" s="55"/>
      <c r="R965" s="55"/>
      <c r="S965" s="55"/>
      <c r="T965" s="193" t="str">
        <f>_xlfn.IFNA(VLOOKUP(N965,Code2Loc,2,FALSE)
&amp; IF( OR( ISNA(O965), LEN(O965)=0), "",  "-" &amp; VLOOKUP(O965,Code2Loc,2,FALSE))
&amp; IF( OR( ISNA(P965), LEN(P965)=0), "",  "-" &amp; VLOOKUP(P965,Code2Loc,2,FALSE))
&amp; IF( OR( ISNA(Q965), LEN(Q965)=0), "",  "-" &amp; VLOOKUP(Q965,Code2Loc,2,FALSE))
&amp; IF( OR( ISNA(R965), LEN(R965)=0), "",  "-" &amp; VLOOKUP(R965,Code2Loc,2,FALSE))
&amp; IF( OR( ISNA(S965), LEN(S965)=0), "",  "-" &amp; VLOOKUP(S965,Code2Loc,2,FALSE)),"")</f>
        <v/>
      </c>
      <c r="U965" s="56"/>
      <c r="V965" s="57"/>
      <c r="W965" s="57"/>
      <c r="X965" s="57"/>
      <c r="Y965" s="57"/>
      <c r="Z965" s="58" t="str">
        <f>IF(ISBLANK($U965), "", _xlfn.IFNA($U965 + _xlfn.IFNA( VLOOKUP($N965 &amp; IF(ISBLANK($O965),"", "-" &amp; $O965) &amp; IF(ISBLANK($P965),"", "-" &amp; $P965) &amp; IF(ISBLANK($Q965),"", "-" &amp; $Q965) &amp; IF(ISBLANK($R965),"", "-" &amp; $R965) &amp; IF(ISBLANK($S965),"", "-" &amp; $S965),TravelTime,8,FALSE), VLOOKUP($S965 &amp; IF(ISBLANK($R965),"", "-" &amp; $R965) &amp; IF(ISBLANK($Q965),"", "-" &amp; $Q965) &amp; IF(ISBLANK($P965),"", "-" &amp; $P965) &amp; IF(ISBLANK($O965),"", "-" &amp; $O965) &amp; IF(ISBLANK($N965),"", "-" &amp; $N965),TravelTime,8,FALSE)) / 1440, ""))</f>
        <v/>
      </c>
      <c r="AA965" s="59"/>
      <c r="AB965" s="52"/>
      <c r="AC965" s="59"/>
      <c r="AD965" s="196"/>
      <c r="AE965" s="59"/>
      <c r="AF965" s="59"/>
      <c r="AG965" s="59"/>
      <c r="AH965" s="59"/>
      <c r="AI965" s="59"/>
      <c r="AJ965" s="59"/>
    </row>
    <row r="966" spans="1:36" ht="14.25" customHeight="1">
      <c r="A966" s="51"/>
      <c r="B966" s="51"/>
      <c r="C966" s="219"/>
      <c r="D966" s="53"/>
      <c r="E966" s="228"/>
      <c r="F966" s="228"/>
      <c r="G966" s="52"/>
      <c r="H966" s="52"/>
      <c r="I966" s="52"/>
      <c r="J966" s="52"/>
      <c r="K966" s="52"/>
      <c r="L966" s="60"/>
      <c r="M966" s="60"/>
      <c r="N966" s="55"/>
      <c r="O966" s="55"/>
      <c r="P966" s="55"/>
      <c r="Q966" s="55"/>
      <c r="R966" s="55"/>
      <c r="S966" s="55"/>
      <c r="T966" s="193" t="str">
        <f>_xlfn.IFNA(VLOOKUP(N966,Code2Loc,2,FALSE)
&amp; IF( OR( ISNA(O966), LEN(O966)=0), "",  "-" &amp; VLOOKUP(O966,Code2Loc,2,FALSE))
&amp; IF( OR( ISNA(P966), LEN(P966)=0), "",  "-" &amp; VLOOKUP(P966,Code2Loc,2,FALSE))
&amp; IF( OR( ISNA(Q966), LEN(Q966)=0), "",  "-" &amp; VLOOKUP(Q966,Code2Loc,2,FALSE))
&amp; IF( OR( ISNA(R966), LEN(R966)=0), "",  "-" &amp; VLOOKUP(R966,Code2Loc,2,FALSE))
&amp; IF( OR( ISNA(S966), LEN(S966)=0), "",  "-" &amp; VLOOKUP(S966,Code2Loc,2,FALSE)),"")</f>
        <v/>
      </c>
      <c r="U966" s="56"/>
      <c r="V966" s="57"/>
      <c r="W966" s="57"/>
      <c r="X966" s="57"/>
      <c r="Y966" s="57"/>
      <c r="Z966" s="58" t="str">
        <f>IF(ISBLANK($U966), "", _xlfn.IFNA($U966 + _xlfn.IFNA( VLOOKUP($N966 &amp; IF(ISBLANK($O966),"", "-" &amp; $O966) &amp; IF(ISBLANK($P966),"", "-" &amp; $P966) &amp; IF(ISBLANK($Q966),"", "-" &amp; $Q966) &amp; IF(ISBLANK($R966),"", "-" &amp; $R966) &amp; IF(ISBLANK($S966),"", "-" &amp; $S966),TravelTime,8,FALSE), VLOOKUP($S966 &amp; IF(ISBLANK($R966),"", "-" &amp; $R966) &amp; IF(ISBLANK($Q966),"", "-" &amp; $Q966) &amp; IF(ISBLANK($P966),"", "-" &amp; $P966) &amp; IF(ISBLANK($O966),"", "-" &amp; $O966) &amp; IF(ISBLANK($N966),"", "-" &amp; $N966),TravelTime,8,FALSE)) / 1440, ""))</f>
        <v/>
      </c>
      <c r="AA966" s="59"/>
      <c r="AB966" s="52"/>
      <c r="AC966" s="59"/>
      <c r="AD966" s="196"/>
      <c r="AE966" s="59"/>
      <c r="AF966" s="59"/>
      <c r="AG966" s="59"/>
      <c r="AH966" s="59"/>
      <c r="AI966" s="59"/>
      <c r="AJ966" s="59"/>
    </row>
    <row r="967" spans="1:36" ht="14.25" customHeight="1">
      <c r="A967" s="51"/>
      <c r="B967" s="51"/>
      <c r="C967" s="219"/>
      <c r="D967" s="53"/>
      <c r="E967" s="228"/>
      <c r="F967" s="228"/>
      <c r="G967" s="52"/>
      <c r="H967" s="52"/>
      <c r="I967" s="52"/>
      <c r="J967" s="52"/>
      <c r="K967" s="52"/>
      <c r="L967" s="60"/>
      <c r="M967" s="60"/>
      <c r="N967" s="55"/>
      <c r="O967" s="55"/>
      <c r="P967" s="55"/>
      <c r="Q967" s="55"/>
      <c r="R967" s="55"/>
      <c r="S967" s="55"/>
      <c r="T967" s="193" t="str">
        <f>_xlfn.IFNA(VLOOKUP(N967,Code2Loc,2,FALSE)
&amp; IF( OR( ISNA(O967), LEN(O967)=0), "",  "-" &amp; VLOOKUP(O967,Code2Loc,2,FALSE))
&amp; IF( OR( ISNA(P967), LEN(P967)=0), "",  "-" &amp; VLOOKUP(P967,Code2Loc,2,FALSE))
&amp; IF( OR( ISNA(Q967), LEN(Q967)=0), "",  "-" &amp; VLOOKUP(Q967,Code2Loc,2,FALSE))
&amp; IF( OR( ISNA(R967), LEN(R967)=0), "",  "-" &amp; VLOOKUP(R967,Code2Loc,2,FALSE))
&amp; IF( OR( ISNA(S967), LEN(S967)=0), "",  "-" &amp; VLOOKUP(S967,Code2Loc,2,FALSE)),"")</f>
        <v/>
      </c>
      <c r="U967" s="56"/>
      <c r="V967" s="57"/>
      <c r="W967" s="57"/>
      <c r="X967" s="57"/>
      <c r="Y967" s="57"/>
      <c r="Z967" s="58" t="str">
        <f>IF(ISBLANK($U967), "", _xlfn.IFNA($U967 + _xlfn.IFNA( VLOOKUP($N967 &amp; IF(ISBLANK($O967),"", "-" &amp; $O967) &amp; IF(ISBLANK($P967),"", "-" &amp; $P967) &amp; IF(ISBLANK($Q967),"", "-" &amp; $Q967) &amp; IF(ISBLANK($R967),"", "-" &amp; $R967) &amp; IF(ISBLANK($S967),"", "-" &amp; $S967),TravelTime,8,FALSE), VLOOKUP($S967 &amp; IF(ISBLANK($R967),"", "-" &amp; $R967) &amp; IF(ISBLANK($Q967),"", "-" &amp; $Q967) &amp; IF(ISBLANK($P967),"", "-" &amp; $P967) &amp; IF(ISBLANK($O967),"", "-" &amp; $O967) &amp; IF(ISBLANK($N967),"", "-" &amp; $N967),TravelTime,8,FALSE)) / 1440, ""))</f>
        <v/>
      </c>
      <c r="AA967" s="59"/>
      <c r="AB967" s="52"/>
      <c r="AC967" s="59"/>
      <c r="AD967" s="196"/>
      <c r="AE967" s="59"/>
      <c r="AF967" s="59"/>
      <c r="AG967" s="59"/>
      <c r="AH967" s="59"/>
      <c r="AI967" s="59"/>
      <c r="AJ967" s="59"/>
    </row>
    <row r="968" spans="1:36" ht="14.25" customHeight="1">
      <c r="A968" s="51"/>
      <c r="B968" s="51"/>
      <c r="C968" s="219"/>
      <c r="D968" s="53"/>
      <c r="E968" s="228"/>
      <c r="F968" s="228"/>
      <c r="G968" s="52"/>
      <c r="H968" s="52"/>
      <c r="I968" s="52"/>
      <c r="J968" s="52"/>
      <c r="K968" s="52"/>
      <c r="L968" s="60"/>
      <c r="M968" s="60"/>
      <c r="N968" s="55"/>
      <c r="O968" s="55"/>
      <c r="P968" s="55"/>
      <c r="Q968" s="55"/>
      <c r="R968" s="55"/>
      <c r="S968" s="55"/>
      <c r="T968" s="193" t="str">
        <f>_xlfn.IFNA(VLOOKUP(N968,Code2Loc,2,FALSE)
&amp; IF( OR( ISNA(O968), LEN(O968)=0), "",  "-" &amp; VLOOKUP(O968,Code2Loc,2,FALSE))
&amp; IF( OR( ISNA(P968), LEN(P968)=0), "",  "-" &amp; VLOOKUP(P968,Code2Loc,2,FALSE))
&amp; IF( OR( ISNA(Q968), LEN(Q968)=0), "",  "-" &amp; VLOOKUP(Q968,Code2Loc,2,FALSE))
&amp; IF( OR( ISNA(R968), LEN(R968)=0), "",  "-" &amp; VLOOKUP(R968,Code2Loc,2,FALSE))
&amp; IF( OR( ISNA(S968), LEN(S968)=0), "",  "-" &amp; VLOOKUP(S968,Code2Loc,2,FALSE)),"")</f>
        <v/>
      </c>
      <c r="U968" s="56"/>
      <c r="V968" s="57"/>
      <c r="W968" s="57"/>
      <c r="X968" s="57"/>
      <c r="Y968" s="57"/>
      <c r="Z968" s="58" t="str">
        <f>IF(ISBLANK($U968), "", _xlfn.IFNA($U968 + _xlfn.IFNA( VLOOKUP($N968 &amp; IF(ISBLANK($O968),"", "-" &amp; $O968) &amp; IF(ISBLANK($P968),"", "-" &amp; $P968) &amp; IF(ISBLANK($Q968),"", "-" &amp; $Q968) &amp; IF(ISBLANK($R968),"", "-" &amp; $R968) &amp; IF(ISBLANK($S968),"", "-" &amp; $S968),TravelTime,8,FALSE), VLOOKUP($S968 &amp; IF(ISBLANK($R968),"", "-" &amp; $R968) &amp; IF(ISBLANK($Q968),"", "-" &amp; $Q968) &amp; IF(ISBLANK($P968),"", "-" &amp; $P968) &amp; IF(ISBLANK($O968),"", "-" &amp; $O968) &amp; IF(ISBLANK($N968),"", "-" &amp; $N968),TravelTime,8,FALSE)) / 1440, ""))</f>
        <v/>
      </c>
      <c r="AA968" s="59"/>
      <c r="AB968" s="52"/>
      <c r="AC968" s="59"/>
      <c r="AD968" s="196"/>
      <c r="AE968" s="59"/>
      <c r="AF968" s="59"/>
      <c r="AG968" s="59"/>
      <c r="AH968" s="59"/>
      <c r="AI968" s="59"/>
      <c r="AJ968" s="59"/>
    </row>
    <row r="969" spans="1:36" ht="14.25" customHeight="1">
      <c r="A969" s="51"/>
      <c r="B969" s="51"/>
      <c r="C969" s="219"/>
      <c r="D969" s="53"/>
      <c r="E969" s="228"/>
      <c r="F969" s="228"/>
      <c r="G969" s="52"/>
      <c r="H969" s="52"/>
      <c r="I969" s="52"/>
      <c r="J969" s="52"/>
      <c r="K969" s="52"/>
      <c r="L969" s="60"/>
      <c r="M969" s="60"/>
      <c r="N969" s="55"/>
      <c r="O969" s="55"/>
      <c r="P969" s="55"/>
      <c r="Q969" s="55"/>
      <c r="R969" s="55"/>
      <c r="S969" s="55"/>
      <c r="T969" s="193" t="str">
        <f>_xlfn.IFNA(VLOOKUP(N969,Code2Loc,2,FALSE)
&amp; IF( OR( ISNA(O969), LEN(O969)=0), "",  "-" &amp; VLOOKUP(O969,Code2Loc,2,FALSE))
&amp; IF( OR( ISNA(P969), LEN(P969)=0), "",  "-" &amp; VLOOKUP(P969,Code2Loc,2,FALSE))
&amp; IF( OR( ISNA(Q969), LEN(Q969)=0), "",  "-" &amp; VLOOKUP(Q969,Code2Loc,2,FALSE))
&amp; IF( OR( ISNA(R969), LEN(R969)=0), "",  "-" &amp; VLOOKUP(R969,Code2Loc,2,FALSE))
&amp; IF( OR( ISNA(S969), LEN(S969)=0), "",  "-" &amp; VLOOKUP(S969,Code2Loc,2,FALSE)),"")</f>
        <v/>
      </c>
      <c r="U969" s="56"/>
      <c r="V969" s="57"/>
      <c r="W969" s="57"/>
      <c r="X969" s="57"/>
      <c r="Y969" s="57"/>
      <c r="Z969" s="58" t="str">
        <f>IF(ISBLANK($U969), "", _xlfn.IFNA($U969 + _xlfn.IFNA( VLOOKUP($N969 &amp; IF(ISBLANK($O969),"", "-" &amp; $O969) &amp; IF(ISBLANK($P969),"", "-" &amp; $P969) &amp; IF(ISBLANK($Q969),"", "-" &amp; $Q969) &amp; IF(ISBLANK($R969),"", "-" &amp; $R969) &amp; IF(ISBLANK($S969),"", "-" &amp; $S969),TravelTime,8,FALSE), VLOOKUP($S969 &amp; IF(ISBLANK($R969),"", "-" &amp; $R969) &amp; IF(ISBLANK($Q969),"", "-" &amp; $Q969) &amp; IF(ISBLANK($P969),"", "-" &amp; $P969) &amp; IF(ISBLANK($O969),"", "-" &amp; $O969) &amp; IF(ISBLANK($N969),"", "-" &amp; $N969),TravelTime,8,FALSE)) / 1440, ""))</f>
        <v/>
      </c>
      <c r="AA969" s="59"/>
      <c r="AB969" s="52"/>
      <c r="AC969" s="59"/>
      <c r="AD969" s="196"/>
      <c r="AE969" s="59"/>
      <c r="AF969" s="59"/>
      <c r="AG969" s="59"/>
      <c r="AH969" s="59"/>
      <c r="AI969" s="59"/>
      <c r="AJ969" s="59"/>
    </row>
    <row r="970" spans="1:36" ht="14.25" customHeight="1">
      <c r="A970" s="51"/>
      <c r="B970" s="51"/>
      <c r="C970" s="219"/>
      <c r="D970" s="53"/>
      <c r="E970" s="228"/>
      <c r="F970" s="228"/>
      <c r="G970" s="52"/>
      <c r="H970" s="52"/>
      <c r="I970" s="52"/>
      <c r="J970" s="52"/>
      <c r="K970" s="52"/>
      <c r="L970" s="60"/>
      <c r="M970" s="60"/>
      <c r="N970" s="55"/>
      <c r="O970" s="55"/>
      <c r="P970" s="55"/>
      <c r="Q970" s="55"/>
      <c r="R970" s="55"/>
      <c r="S970" s="55"/>
      <c r="T970" s="193" t="str">
        <f>_xlfn.IFNA(VLOOKUP(N970,Code2Loc,2,FALSE)
&amp; IF( OR( ISNA(O970), LEN(O970)=0), "",  "-" &amp; VLOOKUP(O970,Code2Loc,2,FALSE))
&amp; IF( OR( ISNA(P970), LEN(P970)=0), "",  "-" &amp; VLOOKUP(P970,Code2Loc,2,FALSE))
&amp; IF( OR( ISNA(Q970), LEN(Q970)=0), "",  "-" &amp; VLOOKUP(Q970,Code2Loc,2,FALSE))
&amp; IF( OR( ISNA(R970), LEN(R970)=0), "",  "-" &amp; VLOOKUP(R970,Code2Loc,2,FALSE))
&amp; IF( OR( ISNA(S970), LEN(S970)=0), "",  "-" &amp; VLOOKUP(S970,Code2Loc,2,FALSE)),"")</f>
        <v/>
      </c>
      <c r="U970" s="56"/>
      <c r="V970" s="57"/>
      <c r="W970" s="57"/>
      <c r="X970" s="57"/>
      <c r="Y970" s="57"/>
      <c r="Z970" s="58" t="str">
        <f>IF(ISBLANK($U970), "", _xlfn.IFNA($U970 + _xlfn.IFNA( VLOOKUP($N970 &amp; IF(ISBLANK($O970),"", "-" &amp; $O970) &amp; IF(ISBLANK($P970),"", "-" &amp; $P970) &amp; IF(ISBLANK($Q970),"", "-" &amp; $Q970) &amp; IF(ISBLANK($R970),"", "-" &amp; $R970) &amp; IF(ISBLANK($S970),"", "-" &amp; $S970),TravelTime,8,FALSE), VLOOKUP($S970 &amp; IF(ISBLANK($R970),"", "-" &amp; $R970) &amp; IF(ISBLANK($Q970),"", "-" &amp; $Q970) &amp; IF(ISBLANK($P970),"", "-" &amp; $P970) &amp; IF(ISBLANK($O970),"", "-" &amp; $O970) &amp; IF(ISBLANK($N970),"", "-" &amp; $N970),TravelTime,8,FALSE)) / 1440, ""))</f>
        <v/>
      </c>
      <c r="AA970" s="59"/>
      <c r="AB970" s="52"/>
      <c r="AC970" s="59"/>
      <c r="AD970" s="196"/>
      <c r="AE970" s="59"/>
      <c r="AF970" s="59"/>
      <c r="AG970" s="59"/>
      <c r="AH970" s="59"/>
      <c r="AI970" s="59"/>
      <c r="AJ970" s="59"/>
    </row>
    <row r="971" spans="1:36" ht="14.25" customHeight="1">
      <c r="A971" s="51"/>
      <c r="B971" s="51"/>
      <c r="C971" s="219"/>
      <c r="D971" s="53"/>
      <c r="E971" s="228"/>
      <c r="F971" s="228"/>
      <c r="G971" s="52"/>
      <c r="H971" s="52"/>
      <c r="I971" s="52"/>
      <c r="J971" s="52"/>
      <c r="K971" s="52"/>
      <c r="L971" s="60"/>
      <c r="M971" s="60"/>
      <c r="N971" s="55"/>
      <c r="O971" s="55"/>
      <c r="P971" s="55"/>
      <c r="Q971" s="55"/>
      <c r="R971" s="55"/>
      <c r="S971" s="55"/>
      <c r="T971" s="193" t="str">
        <f>_xlfn.IFNA(VLOOKUP(N971,Code2Loc,2,FALSE)
&amp; IF( OR( ISNA(O971), LEN(O971)=0), "",  "-" &amp; VLOOKUP(O971,Code2Loc,2,FALSE))
&amp; IF( OR( ISNA(P971), LEN(P971)=0), "",  "-" &amp; VLOOKUP(P971,Code2Loc,2,FALSE))
&amp; IF( OR( ISNA(Q971), LEN(Q971)=0), "",  "-" &amp; VLOOKUP(Q971,Code2Loc,2,FALSE))
&amp; IF( OR( ISNA(R971), LEN(R971)=0), "",  "-" &amp; VLOOKUP(R971,Code2Loc,2,FALSE))
&amp; IF( OR( ISNA(S971), LEN(S971)=0), "",  "-" &amp; VLOOKUP(S971,Code2Loc,2,FALSE)),"")</f>
        <v/>
      </c>
      <c r="U971" s="56"/>
      <c r="V971" s="57"/>
      <c r="W971" s="57"/>
      <c r="X971" s="57"/>
      <c r="Y971" s="57"/>
      <c r="Z971" s="58" t="str">
        <f>IF(ISBLANK($U971), "", _xlfn.IFNA($U971 + _xlfn.IFNA( VLOOKUP($N971 &amp; IF(ISBLANK($O971),"", "-" &amp; $O971) &amp; IF(ISBLANK($P971),"", "-" &amp; $P971) &amp; IF(ISBLANK($Q971),"", "-" &amp; $Q971) &amp; IF(ISBLANK($R971),"", "-" &amp; $R971) &amp; IF(ISBLANK($S971),"", "-" &amp; $S971),TravelTime,8,FALSE), VLOOKUP($S971 &amp; IF(ISBLANK($R971),"", "-" &amp; $R971) &amp; IF(ISBLANK($Q971),"", "-" &amp; $Q971) &amp; IF(ISBLANK($P971),"", "-" &amp; $P971) &amp; IF(ISBLANK($O971),"", "-" &amp; $O971) &amp; IF(ISBLANK($N971),"", "-" &amp; $N971),TravelTime,8,FALSE)) / 1440, ""))</f>
        <v/>
      </c>
      <c r="AA971" s="59"/>
      <c r="AB971" s="52"/>
      <c r="AC971" s="59"/>
      <c r="AD971" s="196"/>
      <c r="AE971" s="59"/>
      <c r="AF971" s="59"/>
      <c r="AG971" s="59"/>
      <c r="AH971" s="59"/>
      <c r="AI971" s="59"/>
      <c r="AJ971" s="59"/>
    </row>
    <row r="972" spans="1:36" ht="14.25" customHeight="1">
      <c r="A972" s="51"/>
      <c r="B972" s="51"/>
      <c r="C972" s="219"/>
      <c r="D972" s="53"/>
      <c r="E972" s="228"/>
      <c r="F972" s="228"/>
      <c r="G972" s="52"/>
      <c r="H972" s="52"/>
      <c r="I972" s="52"/>
      <c r="J972" s="52"/>
      <c r="K972" s="52"/>
      <c r="L972" s="60"/>
      <c r="M972" s="60"/>
      <c r="N972" s="55"/>
      <c r="O972" s="55"/>
      <c r="P972" s="55"/>
      <c r="Q972" s="55"/>
      <c r="R972" s="55"/>
      <c r="S972" s="55"/>
      <c r="T972" s="193" t="str">
        <f>_xlfn.IFNA(VLOOKUP(N972,Code2Loc,2,FALSE)
&amp; IF( OR( ISNA(O972), LEN(O972)=0), "",  "-" &amp; VLOOKUP(O972,Code2Loc,2,FALSE))
&amp; IF( OR( ISNA(P972), LEN(P972)=0), "",  "-" &amp; VLOOKUP(P972,Code2Loc,2,FALSE))
&amp; IF( OR( ISNA(Q972), LEN(Q972)=0), "",  "-" &amp; VLOOKUP(Q972,Code2Loc,2,FALSE))
&amp; IF( OR( ISNA(R972), LEN(R972)=0), "",  "-" &amp; VLOOKUP(R972,Code2Loc,2,FALSE))
&amp; IF( OR( ISNA(S972), LEN(S972)=0), "",  "-" &amp; VLOOKUP(S972,Code2Loc,2,FALSE)),"")</f>
        <v/>
      </c>
      <c r="U972" s="56"/>
      <c r="V972" s="57"/>
      <c r="W972" s="57"/>
      <c r="X972" s="57"/>
      <c r="Y972" s="57"/>
      <c r="Z972" s="58" t="str">
        <f>IF(ISBLANK($U972), "", _xlfn.IFNA($U972 + _xlfn.IFNA( VLOOKUP($N972 &amp; IF(ISBLANK($O972),"", "-" &amp; $O972) &amp; IF(ISBLANK($P972),"", "-" &amp; $P972) &amp; IF(ISBLANK($Q972),"", "-" &amp; $Q972) &amp; IF(ISBLANK($R972),"", "-" &amp; $R972) &amp; IF(ISBLANK($S972),"", "-" &amp; $S972),TravelTime,8,FALSE), VLOOKUP($S972 &amp; IF(ISBLANK($R972),"", "-" &amp; $R972) &amp; IF(ISBLANK($Q972),"", "-" &amp; $Q972) &amp; IF(ISBLANK($P972),"", "-" &amp; $P972) &amp; IF(ISBLANK($O972),"", "-" &amp; $O972) &amp; IF(ISBLANK($N972),"", "-" &amp; $N972),TravelTime,8,FALSE)) / 1440, ""))</f>
        <v/>
      </c>
      <c r="AA972" s="59"/>
      <c r="AB972" s="52"/>
      <c r="AC972" s="59"/>
      <c r="AD972" s="196"/>
      <c r="AE972" s="59"/>
      <c r="AF972" s="59"/>
      <c r="AG972" s="59"/>
      <c r="AH972" s="59"/>
      <c r="AI972" s="59"/>
      <c r="AJ972" s="59"/>
    </row>
    <row r="973" spans="1:36" ht="14.25" customHeight="1">
      <c r="A973" s="59"/>
      <c r="B973" s="59"/>
      <c r="C973" s="219"/>
      <c r="D973" s="53"/>
      <c r="E973" s="228"/>
      <c r="F973" s="228"/>
      <c r="G973" s="52"/>
      <c r="H973" s="52"/>
      <c r="I973" s="52"/>
      <c r="J973" s="52"/>
      <c r="K973" s="52"/>
      <c r="L973" s="60"/>
      <c r="M973" s="60"/>
      <c r="N973" s="55"/>
      <c r="O973" s="55"/>
      <c r="P973" s="55"/>
      <c r="Q973" s="55"/>
      <c r="R973" s="55"/>
      <c r="S973" s="55"/>
      <c r="T973" s="193" t="str">
        <f>_xlfn.IFNA(VLOOKUP(N973,Code2Loc,2,FALSE)
&amp; IF( OR( ISNA(O973), LEN(O973)=0), "",  "-" &amp; VLOOKUP(O973,Code2Loc,2,FALSE))
&amp; IF( OR( ISNA(P973), LEN(P973)=0), "",  "-" &amp; VLOOKUP(P973,Code2Loc,2,FALSE))
&amp; IF( OR( ISNA(Q973), LEN(Q973)=0), "",  "-" &amp; VLOOKUP(Q973,Code2Loc,2,FALSE))
&amp; IF( OR( ISNA(R973), LEN(R973)=0), "",  "-" &amp; VLOOKUP(R973,Code2Loc,2,FALSE))
&amp; IF( OR( ISNA(S973), LEN(S973)=0), "",  "-" &amp; VLOOKUP(S973,Code2Loc,2,FALSE)),"")</f>
        <v/>
      </c>
      <c r="U973" s="56"/>
      <c r="V973" s="57"/>
      <c r="W973" s="57"/>
      <c r="X973" s="57"/>
      <c r="Y973" s="57"/>
      <c r="Z973" s="58" t="str">
        <f>IF(ISBLANK($U973), "", _xlfn.IFNA($U973 + _xlfn.IFNA( VLOOKUP($N973 &amp; IF(ISBLANK($O973),"", "-" &amp; $O973) &amp; IF(ISBLANK($P973),"", "-" &amp; $P973) &amp; IF(ISBLANK($Q973),"", "-" &amp; $Q973) &amp; IF(ISBLANK($R973),"", "-" &amp; $R973) &amp; IF(ISBLANK($S973),"", "-" &amp; $S973),TravelTime,8,FALSE), VLOOKUP($S973 &amp; IF(ISBLANK($R973),"", "-" &amp; $R973) &amp; IF(ISBLANK($Q973),"", "-" &amp; $Q973) &amp; IF(ISBLANK($P973),"", "-" &amp; $P973) &amp; IF(ISBLANK($O973),"", "-" &amp; $O973) &amp; IF(ISBLANK($N973),"", "-" &amp; $N973),TravelTime,8,FALSE)) / 1440, ""))</f>
        <v/>
      </c>
      <c r="AA973" s="59"/>
      <c r="AB973" s="52"/>
      <c r="AC973" s="59"/>
      <c r="AD973" s="196"/>
      <c r="AE973" s="59"/>
      <c r="AF973" s="59"/>
      <c r="AG973" s="59"/>
      <c r="AH973" s="59"/>
      <c r="AI973" s="59"/>
      <c r="AJ973" s="59"/>
    </row>
    <row r="974" spans="1:36" ht="14.25" customHeight="1">
      <c r="A974" s="51"/>
      <c r="B974" s="51" t="s">
        <v>397</v>
      </c>
      <c r="C974" s="219"/>
      <c r="D974" s="53"/>
      <c r="E974" s="228"/>
      <c r="F974" s="228"/>
      <c r="G974" s="52"/>
      <c r="H974" s="52"/>
      <c r="I974" s="52"/>
      <c r="J974" s="52" t="str">
        <f>IF(ISBLANK(B974),"",VLOOKUP(B974,Permits!$F$2:$O$127,10,FALSE))</f>
        <v>Ga04t 5917</v>
      </c>
      <c r="K974" s="52"/>
      <c r="L974" s="60"/>
      <c r="M974" s="60"/>
      <c r="N974" s="55" t="s">
        <v>746</v>
      </c>
      <c r="O974" s="55"/>
      <c r="P974" s="55"/>
      <c r="Q974" s="55"/>
      <c r="R974" s="55"/>
      <c r="S974" s="55"/>
      <c r="T974" s="193" t="str">
        <f>_xlfn.IFNA(VLOOKUP(N974,Code2Loc,2,FALSE)
&amp; IF( OR( ISNA(O974), LEN(O974)=0), "",  "-" &amp; VLOOKUP(O974,Code2Loc,2,FALSE))
&amp; IF( OR( ISNA(P974), LEN(P974)=0), "",  "-" &amp; VLOOKUP(P974,Code2Loc,2,FALSE))
&amp; IF( OR( ISNA(Q974), LEN(Q974)=0), "",  "-" &amp; VLOOKUP(Q974,Code2Loc,2,FALSE))
&amp; IF( OR( ISNA(R974), LEN(R974)=0), "",  "-" &amp; VLOOKUP(R974,Code2Loc,2,FALSE))
&amp; IF( OR( ISNA(S974), LEN(S974)=0), "",  "-" &amp; VLOOKUP(S974,Code2Loc,2,FALSE)),"")</f>
        <v/>
      </c>
      <c r="U974" s="56">
        <v>0.33333333333333331</v>
      </c>
      <c r="V974" s="57"/>
      <c r="W974" s="57"/>
      <c r="X974" s="57"/>
      <c r="Y974" s="57"/>
      <c r="Z974" s="58" t="str">
        <f>IF(ISBLANK($U974), "", _xlfn.IFNA($U974 + _xlfn.IFNA( VLOOKUP($N974 &amp; IF(ISBLANK($O974),"", "-" &amp; $O974) &amp; IF(ISBLANK($P974),"", "-" &amp; $P974) &amp; IF(ISBLANK($Q974),"", "-" &amp; $Q974) &amp; IF(ISBLANK($R974),"", "-" &amp; $R974) &amp; IF(ISBLANK($S974),"", "-" &amp; $S974),TravelTime,8,FALSE), VLOOKUP($S974 &amp; IF(ISBLANK($R974),"", "-" &amp; $R974) &amp; IF(ISBLANK($Q974),"", "-" &amp; $Q974) &amp; IF(ISBLANK($P974),"", "-" &amp; $P974) &amp; IF(ISBLANK($O974),"", "-" &amp; $O974) &amp; IF(ISBLANK($N974),"", "-" &amp; $N974),TravelTime,8,FALSE)) / 1440, ""))</f>
        <v/>
      </c>
      <c r="AA974" s="59"/>
      <c r="AB974" s="52" t="str">
        <f>IF(AND(LEN(J974)&lt;&gt;0,LEN(B974)&lt;&gt;0),J974,#REF!)</f>
        <v>Ga04t 5917</v>
      </c>
      <c r="AC974" s="59"/>
      <c r="AD974" s="196"/>
      <c r="AE974" s="59"/>
      <c r="AF974" s="59"/>
      <c r="AG974" s="59"/>
      <c r="AH974" s="59"/>
      <c r="AI974" s="59"/>
      <c r="AJ974" s="59"/>
    </row>
    <row r="975" spans="1:36" ht="14.25" customHeight="1">
      <c r="A975" s="51"/>
      <c r="B975" s="51"/>
      <c r="C975" s="219"/>
      <c r="D975" s="53"/>
      <c r="E975" s="228"/>
      <c r="F975" s="228"/>
      <c r="G975" s="52"/>
      <c r="H975" s="52"/>
      <c r="I975" s="52"/>
      <c r="J975" s="52"/>
      <c r="K975" s="52"/>
      <c r="L975" s="60"/>
      <c r="M975" s="60"/>
      <c r="N975" s="55" t="s">
        <v>460</v>
      </c>
      <c r="O975" s="55"/>
      <c r="P975" s="55"/>
      <c r="Q975" s="55"/>
      <c r="R975" s="55"/>
      <c r="S975" s="55"/>
      <c r="T975" s="193" t="str">
        <f>_xlfn.IFNA(VLOOKUP(N975,Code2Loc,2,FALSE)
&amp; IF( OR( ISNA(O975), LEN(O975)=0), "",  "-" &amp; VLOOKUP(O975,Code2Loc,2,FALSE))
&amp; IF( OR( ISNA(P975), LEN(P975)=0), "",  "-" &amp; VLOOKUP(P975,Code2Loc,2,FALSE))
&amp; IF( OR( ISNA(Q975), LEN(Q975)=0), "",  "-" &amp; VLOOKUP(Q975,Code2Loc,2,FALSE))
&amp; IF( OR( ISNA(R975), LEN(R975)=0), "",  "-" &amp; VLOOKUP(R975,Code2Loc,2,FALSE))
&amp; IF( OR( ISNA(S975), LEN(S975)=0), "",  "-" &amp; VLOOKUP(S975,Code2Loc,2,FALSE)),"")</f>
        <v/>
      </c>
      <c r="U975" s="56">
        <v>0.3576388888888889</v>
      </c>
      <c r="V975" s="57"/>
      <c r="W975" s="57"/>
      <c r="X975" s="57"/>
      <c r="Y975" s="57"/>
      <c r="Z975" s="58" t="str">
        <f>IF(ISBLANK($U975), "", _xlfn.IFNA($U975 + _xlfn.IFNA( VLOOKUP($N975 &amp; IF(ISBLANK($O975),"", "-" &amp; $O975) &amp; IF(ISBLANK($P975),"", "-" &amp; $P975) &amp; IF(ISBLANK($Q975),"", "-" &amp; $Q975) &amp; IF(ISBLANK($R975),"", "-" &amp; $R975) &amp; IF(ISBLANK($S975),"", "-" &amp; $S975),TravelTime,8,FALSE), VLOOKUP($S975 &amp; IF(ISBLANK($R975),"", "-" &amp; $R975) &amp; IF(ISBLANK($Q975),"", "-" &amp; $Q975) &amp; IF(ISBLANK($P975),"", "-" &amp; $P975) &amp; IF(ISBLANK($O975),"", "-" &amp; $O975) &amp; IF(ISBLANK($N975),"", "-" &amp; $N975),TravelTime,8,FALSE)) / 1440, ""))</f>
        <v/>
      </c>
      <c r="AA975" s="59"/>
      <c r="AB975" s="52"/>
      <c r="AC975" s="59"/>
      <c r="AD975" s="196"/>
      <c r="AE975" s="59"/>
      <c r="AF975" s="59"/>
      <c r="AG975" s="59"/>
      <c r="AH975" s="59"/>
      <c r="AI975" s="59"/>
      <c r="AJ975" s="59"/>
    </row>
    <row r="976" spans="1:36" ht="14.25" customHeight="1">
      <c r="A976" s="51"/>
      <c r="B976" s="51"/>
      <c r="C976" s="219"/>
      <c r="D976" s="53"/>
      <c r="E976" s="228"/>
      <c r="F976" s="228"/>
      <c r="G976" s="52"/>
      <c r="H976" s="52"/>
      <c r="I976" s="52"/>
      <c r="J976" s="52"/>
      <c r="K976" s="52"/>
      <c r="L976" s="60"/>
      <c r="M976" s="60"/>
      <c r="N976" s="55" t="s">
        <v>459</v>
      </c>
      <c r="O976" s="55"/>
      <c r="P976" s="55"/>
      <c r="Q976" s="55"/>
      <c r="R976" s="55"/>
      <c r="S976" s="55"/>
      <c r="T976" s="193" t="str">
        <f>_xlfn.IFNA(VLOOKUP(N976,Code2Loc,2,FALSE)
&amp; IF( OR( ISNA(O976), LEN(O976)=0), "",  "-" &amp; VLOOKUP(O976,Code2Loc,2,FALSE))
&amp; IF( OR( ISNA(P976), LEN(P976)=0), "",  "-" &amp; VLOOKUP(P976,Code2Loc,2,FALSE))
&amp; IF( OR( ISNA(Q976), LEN(Q976)=0), "",  "-" &amp; VLOOKUP(Q976,Code2Loc,2,FALSE))
&amp; IF( OR( ISNA(R976), LEN(R976)=0), "",  "-" &amp; VLOOKUP(R976,Code2Loc,2,FALSE))
&amp; IF( OR( ISNA(S976), LEN(S976)=0), "",  "-" &amp; VLOOKUP(S976,Code2Loc,2,FALSE)),"")</f>
        <v/>
      </c>
      <c r="U976" s="56">
        <v>0.46527777777777773</v>
      </c>
      <c r="V976" s="57"/>
      <c r="W976" s="57"/>
      <c r="X976" s="57"/>
      <c r="Y976" s="57"/>
      <c r="Z976" s="58" t="str">
        <f>IF(ISBLANK($U976), "", _xlfn.IFNA($U976 + _xlfn.IFNA( VLOOKUP($N976 &amp; IF(ISBLANK($O976),"", "-" &amp; $O976) &amp; IF(ISBLANK($P976),"", "-" &amp; $P976) &amp; IF(ISBLANK($Q976),"", "-" &amp; $Q976) &amp; IF(ISBLANK($R976),"", "-" &amp; $R976) &amp; IF(ISBLANK($S976),"", "-" &amp; $S976),TravelTime,8,FALSE), VLOOKUP($S976 &amp; IF(ISBLANK($R976),"", "-" &amp; $R976) &amp; IF(ISBLANK($Q976),"", "-" &amp; $Q976) &amp; IF(ISBLANK($P976),"", "-" &amp; $P976) &amp; IF(ISBLANK($O976),"", "-" &amp; $O976) &amp; IF(ISBLANK($N976),"", "-" &amp; $N976),TravelTime,8,FALSE)) / 1440, ""))</f>
        <v/>
      </c>
      <c r="AA976" s="59"/>
      <c r="AB976" s="52"/>
      <c r="AC976" s="59"/>
      <c r="AD976" s="196"/>
      <c r="AE976" s="59"/>
      <c r="AF976" s="59"/>
      <c r="AG976" s="59"/>
      <c r="AH976" s="59"/>
      <c r="AI976" s="59"/>
      <c r="AJ976" s="59"/>
    </row>
    <row r="977" spans="1:36" ht="14.25" customHeight="1">
      <c r="A977" s="51"/>
      <c r="B977" s="51"/>
      <c r="C977" s="219"/>
      <c r="D977" s="53"/>
      <c r="E977" s="228"/>
      <c r="F977" s="228"/>
      <c r="G977" s="52"/>
      <c r="H977" s="52"/>
      <c r="I977" s="52"/>
      <c r="J977" s="52"/>
      <c r="K977" s="52"/>
      <c r="L977" s="60"/>
      <c r="M977" s="60"/>
      <c r="N977" s="55" t="s">
        <v>460</v>
      </c>
      <c r="O977" s="55"/>
      <c r="P977" s="55"/>
      <c r="Q977" s="55"/>
      <c r="R977" s="55"/>
      <c r="S977" s="55"/>
      <c r="T977" s="193" t="str">
        <f>_xlfn.IFNA(VLOOKUP(N977,Code2Loc,2,FALSE)
&amp; IF( OR( ISNA(O977), LEN(O977)=0), "",  "-" &amp; VLOOKUP(O977,Code2Loc,2,FALSE))
&amp; IF( OR( ISNA(P977), LEN(P977)=0), "",  "-" &amp; VLOOKUP(P977,Code2Loc,2,FALSE))
&amp; IF( OR( ISNA(Q977), LEN(Q977)=0), "",  "-" &amp; VLOOKUP(Q977,Code2Loc,2,FALSE))
&amp; IF( OR( ISNA(R977), LEN(R977)=0), "",  "-" &amp; VLOOKUP(R977,Code2Loc,2,FALSE))
&amp; IF( OR( ISNA(S977), LEN(S977)=0), "",  "-" &amp; VLOOKUP(S977,Code2Loc,2,FALSE)),"")</f>
        <v/>
      </c>
      <c r="U977" s="56">
        <v>0.56597222222222221</v>
      </c>
      <c r="V977" s="57"/>
      <c r="W977" s="57"/>
      <c r="X977" s="57"/>
      <c r="Y977" s="57"/>
      <c r="Z977" s="58" t="str">
        <f>IF(ISBLANK($U977), "", _xlfn.IFNA($U977 + _xlfn.IFNA( VLOOKUP($N977 &amp; IF(ISBLANK($O977),"", "-" &amp; $O977) &amp; IF(ISBLANK($P977),"", "-" &amp; $P977) &amp; IF(ISBLANK($Q977),"", "-" &amp; $Q977) &amp; IF(ISBLANK($R977),"", "-" &amp; $R977) &amp; IF(ISBLANK($S977),"", "-" &amp; $S977),TravelTime,8,FALSE), VLOOKUP($S977 &amp; IF(ISBLANK($R977),"", "-" &amp; $R977) &amp; IF(ISBLANK($Q977),"", "-" &amp; $Q977) &amp; IF(ISBLANK($P977),"", "-" &amp; $P977) &amp; IF(ISBLANK($O977),"", "-" &amp; $O977) &amp; IF(ISBLANK($N977),"", "-" &amp; $N977),TravelTime,8,FALSE)) / 1440, ""))</f>
        <v/>
      </c>
      <c r="AA977" s="59"/>
      <c r="AB977" s="52"/>
      <c r="AC977" s="59"/>
      <c r="AD977" s="196"/>
      <c r="AE977" s="59"/>
      <c r="AF977" s="59"/>
      <c r="AG977" s="59"/>
      <c r="AH977" s="59"/>
      <c r="AI977" s="59"/>
      <c r="AJ977" s="59"/>
    </row>
    <row r="978" spans="1:36" ht="14.25" customHeight="1">
      <c r="A978" s="51"/>
      <c r="B978" s="51"/>
      <c r="C978" s="219"/>
      <c r="D978" s="53"/>
      <c r="E978" s="228"/>
      <c r="F978" s="228"/>
      <c r="G978" s="52"/>
      <c r="H978" s="52"/>
      <c r="I978" s="52"/>
      <c r="J978" s="52"/>
      <c r="K978" s="52"/>
      <c r="L978" s="60"/>
      <c r="M978" s="60"/>
      <c r="N978" s="55" t="s">
        <v>459</v>
      </c>
      <c r="O978" s="55"/>
      <c r="P978" s="55"/>
      <c r="Q978" s="55"/>
      <c r="R978" s="55"/>
      <c r="S978" s="55"/>
      <c r="T978" s="193" t="str">
        <f>_xlfn.IFNA(VLOOKUP(N978,Code2Loc,2,FALSE)
&amp; IF( OR( ISNA(O978), LEN(O978)=0), "",  "-" &amp; VLOOKUP(O978,Code2Loc,2,FALSE))
&amp; IF( OR( ISNA(P978), LEN(P978)=0), "",  "-" &amp; VLOOKUP(P978,Code2Loc,2,FALSE))
&amp; IF( OR( ISNA(Q978), LEN(Q978)=0), "",  "-" &amp; VLOOKUP(Q978,Code2Loc,2,FALSE))
&amp; IF( OR( ISNA(R978), LEN(R978)=0), "",  "-" &amp; VLOOKUP(R978,Code2Loc,2,FALSE))
&amp; IF( OR( ISNA(S978), LEN(S978)=0), "",  "-" &amp; VLOOKUP(S978,Code2Loc,2,FALSE)),"")</f>
        <v/>
      </c>
      <c r="U978" s="56">
        <v>0.68402777777777779</v>
      </c>
      <c r="V978" s="57"/>
      <c r="W978" s="57"/>
      <c r="X978" s="57"/>
      <c r="Y978" s="57"/>
      <c r="Z978" s="58" t="str">
        <f>IF(ISBLANK($U978), "", _xlfn.IFNA($U978 + _xlfn.IFNA( VLOOKUP($N978 &amp; IF(ISBLANK($O978),"", "-" &amp; $O978) &amp; IF(ISBLANK($P978),"", "-" &amp; $P978) &amp; IF(ISBLANK($Q978),"", "-" &amp; $Q978) &amp; IF(ISBLANK($R978),"", "-" &amp; $R978) &amp; IF(ISBLANK($S978),"", "-" &amp; $S978),TravelTime,8,FALSE), VLOOKUP($S978 &amp; IF(ISBLANK($R978),"", "-" &amp; $R978) &amp; IF(ISBLANK($Q978),"", "-" &amp; $Q978) &amp; IF(ISBLANK($P978),"", "-" &amp; $P978) &amp; IF(ISBLANK($O978),"", "-" &amp; $O978) &amp; IF(ISBLANK($N978),"", "-" &amp; $N978),TravelTime,8,FALSE)) / 1440, ""))</f>
        <v/>
      </c>
      <c r="AA978" s="59"/>
      <c r="AB978" s="52"/>
      <c r="AC978" s="59"/>
      <c r="AD978" s="196"/>
      <c r="AE978" s="59"/>
      <c r="AF978" s="59"/>
      <c r="AG978" s="59"/>
      <c r="AH978" s="59"/>
      <c r="AI978" s="59"/>
      <c r="AJ978" s="59"/>
    </row>
    <row r="979" spans="1:36" ht="14.25" customHeight="1">
      <c r="A979" s="51"/>
      <c r="B979" s="51"/>
      <c r="C979" s="219"/>
      <c r="D979" s="53"/>
      <c r="E979" s="228"/>
      <c r="F979" s="228"/>
      <c r="G979" s="52"/>
      <c r="H979" s="52"/>
      <c r="I979" s="52"/>
      <c r="J979" s="52"/>
      <c r="K979" s="52"/>
      <c r="L979" s="60"/>
      <c r="M979" s="60"/>
      <c r="N979" s="55"/>
      <c r="O979" s="55"/>
      <c r="P979" s="55"/>
      <c r="Q979" s="55"/>
      <c r="R979" s="55"/>
      <c r="S979" s="55"/>
      <c r="T979" s="193" t="str">
        <f>_xlfn.IFNA(VLOOKUP(N979,Code2Loc,2,FALSE)
&amp; IF( OR( ISNA(O979), LEN(O979)=0), "",  "-" &amp; VLOOKUP(O979,Code2Loc,2,FALSE))
&amp; IF( OR( ISNA(P979), LEN(P979)=0), "",  "-" &amp; VLOOKUP(P979,Code2Loc,2,FALSE))
&amp; IF( OR( ISNA(Q979), LEN(Q979)=0), "",  "-" &amp; VLOOKUP(Q979,Code2Loc,2,FALSE))
&amp; IF( OR( ISNA(R979), LEN(R979)=0), "",  "-" &amp; VLOOKUP(R979,Code2Loc,2,FALSE))
&amp; IF( OR( ISNA(S979), LEN(S979)=0), "",  "-" &amp; VLOOKUP(S979,Code2Loc,2,FALSE)),"")</f>
        <v/>
      </c>
      <c r="U979" s="56"/>
      <c r="V979" s="57"/>
      <c r="W979" s="57"/>
      <c r="X979" s="57"/>
      <c r="Y979" s="57"/>
      <c r="Z979" s="58" t="str">
        <f>IF(ISBLANK($U979), "", _xlfn.IFNA($U979 + _xlfn.IFNA( VLOOKUP($N979 &amp; IF(ISBLANK($O979),"", "-" &amp; $O979) &amp; IF(ISBLANK($P979),"", "-" &amp; $P979) &amp; IF(ISBLANK($Q979),"", "-" &amp; $Q979) &amp; IF(ISBLANK($R979),"", "-" &amp; $R979) &amp; IF(ISBLANK($S979),"", "-" &amp; $S979),TravelTime,8,FALSE), VLOOKUP($S979 &amp; IF(ISBLANK($R979),"", "-" &amp; $R979) &amp; IF(ISBLANK($Q979),"", "-" &amp; $Q979) &amp; IF(ISBLANK($P979),"", "-" &amp; $P979) &amp; IF(ISBLANK($O979),"", "-" &amp; $O979) &amp; IF(ISBLANK($N979),"", "-" &amp; $N979),TravelTime,8,FALSE)) / 1440, ""))</f>
        <v/>
      </c>
      <c r="AA979" s="59"/>
      <c r="AB979" s="52"/>
      <c r="AC979" s="59"/>
      <c r="AD979" s="196"/>
      <c r="AE979" s="59"/>
      <c r="AF979" s="59"/>
      <c r="AG979" s="59"/>
      <c r="AH979" s="59"/>
      <c r="AI979" s="59"/>
      <c r="AJ979" s="59"/>
    </row>
    <row r="980" spans="1:36" ht="14.25" customHeight="1">
      <c r="A980" s="51"/>
      <c r="B980" s="51" t="s">
        <v>400</v>
      </c>
      <c r="C980" s="219"/>
      <c r="D980" s="53"/>
      <c r="E980" s="228"/>
      <c r="F980" s="228"/>
      <c r="G980" s="52"/>
      <c r="H980" s="52"/>
      <c r="I980" s="52"/>
      <c r="J980" s="52" t="str">
        <f>IF(ISBLANK(B980),"",VLOOKUP(B980,Permits!$F$2:$O$127,10,FALSE))</f>
        <v>GA01U 5235</v>
      </c>
      <c r="K980" s="52"/>
      <c r="L980" s="60"/>
      <c r="M980" s="60"/>
      <c r="N980" s="55" t="s">
        <v>459</v>
      </c>
      <c r="O980" s="55"/>
      <c r="P980" s="55"/>
      <c r="Q980" s="55"/>
      <c r="R980" s="55"/>
      <c r="S980" s="55"/>
      <c r="T980" s="193" t="str">
        <f>_xlfn.IFNA(VLOOKUP(N980,Code2Loc,2,FALSE)
&amp; IF( OR( ISNA(O980), LEN(O980)=0), "",  "-" &amp; VLOOKUP(O980,Code2Loc,2,FALSE))
&amp; IF( OR( ISNA(P980), LEN(P980)=0), "",  "-" &amp; VLOOKUP(P980,Code2Loc,2,FALSE))
&amp; IF( OR( ISNA(Q980), LEN(Q980)=0), "",  "-" &amp; VLOOKUP(Q980,Code2Loc,2,FALSE))
&amp; IF( OR( ISNA(R980), LEN(R980)=0), "",  "-" &amp; VLOOKUP(R980,Code2Loc,2,FALSE))
&amp; IF( OR( ISNA(S980), LEN(S980)=0), "",  "-" &amp; VLOOKUP(S980,Code2Loc,2,FALSE)),"")</f>
        <v/>
      </c>
      <c r="U980" s="56">
        <v>0.33333333333333331</v>
      </c>
      <c r="V980" s="57"/>
      <c r="W980" s="57"/>
      <c r="X980" s="57"/>
      <c r="Y980" s="57"/>
      <c r="Z980" s="58" t="str">
        <f>IF(ISBLANK($U980), "", _xlfn.IFNA($U980 + _xlfn.IFNA( VLOOKUP($N980 &amp; IF(ISBLANK($O980),"", "-" &amp; $O980) &amp; IF(ISBLANK($P980),"", "-" &amp; $P980) &amp; IF(ISBLANK($Q980),"", "-" &amp; $Q980) &amp; IF(ISBLANK($R980),"", "-" &amp; $R980) &amp; IF(ISBLANK($S980),"", "-" &amp; $S980),TravelTime,8,FALSE), VLOOKUP($S980 &amp; IF(ISBLANK($R980),"", "-" &amp; $R980) &amp; IF(ISBLANK($Q980),"", "-" &amp; $Q980) &amp; IF(ISBLANK($P980),"", "-" &amp; $P980) &amp; IF(ISBLANK($O980),"", "-" &amp; $O980) &amp; IF(ISBLANK($N980),"", "-" &amp; $N980),TravelTime,8,FALSE)) / 1440, ""))</f>
        <v/>
      </c>
      <c r="AA980" s="59"/>
      <c r="AB980" s="52" t="str">
        <f>IF(AND(LEN(J980)&lt;&gt;0,LEN(B980)&lt;&gt;0),J980,AB974)</f>
        <v>GA01U 5235</v>
      </c>
      <c r="AC980" s="59"/>
      <c r="AD980" s="196"/>
      <c r="AE980" s="59"/>
      <c r="AF980" s="59"/>
      <c r="AG980" s="59"/>
      <c r="AH980" s="59"/>
      <c r="AI980" s="59"/>
      <c r="AJ980" s="59"/>
    </row>
    <row r="981" spans="1:36" ht="14.25" customHeight="1">
      <c r="A981" s="51"/>
      <c r="B981" s="51"/>
      <c r="C981" s="219"/>
      <c r="D981" s="53"/>
      <c r="E981" s="228"/>
      <c r="F981" s="228"/>
      <c r="G981" s="52"/>
      <c r="H981" s="52"/>
      <c r="I981" s="52"/>
      <c r="J981" s="52"/>
      <c r="K981" s="52"/>
      <c r="L981" s="60"/>
      <c r="M981" s="60"/>
      <c r="N981" s="55" t="s">
        <v>460</v>
      </c>
      <c r="O981" s="55"/>
      <c r="P981" s="55"/>
      <c r="Q981" s="55"/>
      <c r="R981" s="55"/>
      <c r="S981" s="55"/>
      <c r="T981" s="193" t="str">
        <f>_xlfn.IFNA(VLOOKUP(N981,Code2Loc,2,FALSE)
&amp; IF( OR( ISNA(O981), LEN(O981)=0), "",  "-" &amp; VLOOKUP(O981,Code2Loc,2,FALSE))
&amp; IF( OR( ISNA(P981), LEN(P981)=0), "",  "-" &amp; VLOOKUP(P981,Code2Loc,2,FALSE))
&amp; IF( OR( ISNA(Q981), LEN(Q981)=0), "",  "-" &amp; VLOOKUP(Q981,Code2Loc,2,FALSE))
&amp; IF( OR( ISNA(R981), LEN(R981)=0), "",  "-" &amp; VLOOKUP(R981,Code2Loc,2,FALSE))
&amp; IF( OR( ISNA(S981), LEN(S981)=0), "",  "-" &amp; VLOOKUP(S981,Code2Loc,2,FALSE)),"")</f>
        <v/>
      </c>
      <c r="U981" s="56">
        <v>0.4826388888888889</v>
      </c>
      <c r="V981" s="57"/>
      <c r="W981" s="57"/>
      <c r="X981" s="57"/>
      <c r="Y981" s="57"/>
      <c r="Z981" s="58" t="str">
        <f>IF(ISBLANK($U981), "", _xlfn.IFNA($U981 + _xlfn.IFNA( VLOOKUP($N981 &amp; IF(ISBLANK($O981),"", "-" &amp; $O981) &amp; IF(ISBLANK($P981),"", "-" &amp; $P981) &amp; IF(ISBLANK($Q981),"", "-" &amp; $Q981) &amp; IF(ISBLANK($R981),"", "-" &amp; $R981) &amp; IF(ISBLANK($S981),"", "-" &amp; $S981),TravelTime,8,FALSE), VLOOKUP($S981 &amp; IF(ISBLANK($R981),"", "-" &amp; $R981) &amp; IF(ISBLANK($Q981),"", "-" &amp; $Q981) &amp; IF(ISBLANK($P981),"", "-" &amp; $P981) &amp; IF(ISBLANK($O981),"", "-" &amp; $O981) &amp; IF(ISBLANK($N981),"", "-" &amp; $N981),TravelTime,8,FALSE)) / 1440, ""))</f>
        <v/>
      </c>
      <c r="AA981" s="59"/>
      <c r="AB981" s="52"/>
      <c r="AC981" s="59"/>
      <c r="AD981" s="196"/>
      <c r="AE981" s="59"/>
      <c r="AF981" s="59"/>
      <c r="AG981" s="59"/>
      <c r="AH981" s="59"/>
      <c r="AI981" s="59"/>
      <c r="AJ981" s="59"/>
    </row>
    <row r="982" spans="1:36" ht="14.25" customHeight="1">
      <c r="A982" s="51"/>
      <c r="B982" s="51"/>
      <c r="C982" s="219"/>
      <c r="D982" s="53"/>
      <c r="E982" s="228"/>
      <c r="F982" s="228"/>
      <c r="G982" s="52"/>
      <c r="H982" s="52"/>
      <c r="I982" s="52"/>
      <c r="J982" s="52"/>
      <c r="K982" s="52"/>
      <c r="L982" s="60"/>
      <c r="M982" s="60"/>
      <c r="N982" s="55" t="s">
        <v>459</v>
      </c>
      <c r="O982" s="55"/>
      <c r="P982" s="55"/>
      <c r="Q982" s="55"/>
      <c r="R982" s="55"/>
      <c r="S982" s="55"/>
      <c r="T982" s="193" t="str">
        <f>_xlfn.IFNA(VLOOKUP(N982,Code2Loc,2,FALSE)
&amp; IF( OR( ISNA(O982), LEN(O982)=0), "",  "-" &amp; VLOOKUP(O982,Code2Loc,2,FALSE))
&amp; IF( OR( ISNA(P982), LEN(P982)=0), "",  "-" &amp; VLOOKUP(P982,Code2Loc,2,FALSE))
&amp; IF( OR( ISNA(Q982), LEN(Q982)=0), "",  "-" &amp; VLOOKUP(Q982,Code2Loc,2,FALSE))
&amp; IF( OR( ISNA(R982), LEN(R982)=0), "",  "-" &amp; VLOOKUP(R982,Code2Loc,2,FALSE))
&amp; IF( OR( ISNA(S982), LEN(S982)=0), "",  "-" &amp; VLOOKUP(S982,Code2Loc,2,FALSE)),"")</f>
        <v/>
      </c>
      <c r="U982" s="56">
        <v>0.60416666666666663</v>
      </c>
      <c r="V982" s="57"/>
      <c r="W982" s="57"/>
      <c r="X982" s="57"/>
      <c r="Y982" s="57"/>
      <c r="Z982" s="58" t="str">
        <f>IF(ISBLANK($U982), "", _xlfn.IFNA($U982 + _xlfn.IFNA( VLOOKUP($N982 &amp; IF(ISBLANK($O982),"", "-" &amp; $O982) &amp; IF(ISBLANK($P982),"", "-" &amp; $P982) &amp; IF(ISBLANK($Q982),"", "-" &amp; $Q982) &amp; IF(ISBLANK($R982),"", "-" &amp; $R982) &amp; IF(ISBLANK($S982),"", "-" &amp; $S982),TravelTime,8,FALSE), VLOOKUP($S982 &amp; IF(ISBLANK($R982),"", "-" &amp; $R982) &amp; IF(ISBLANK($Q982),"", "-" &amp; $Q982) &amp; IF(ISBLANK($P982),"", "-" &amp; $P982) &amp; IF(ISBLANK($O982),"", "-" &amp; $O982) &amp; IF(ISBLANK($N982),"", "-" &amp; $N982),TravelTime,8,FALSE)) / 1440, ""))</f>
        <v/>
      </c>
      <c r="AA982" s="59"/>
      <c r="AB982" s="52"/>
      <c r="AC982" s="59"/>
      <c r="AD982" s="196"/>
      <c r="AE982" s="59"/>
      <c r="AF982" s="59"/>
      <c r="AG982" s="59"/>
      <c r="AH982" s="59"/>
      <c r="AI982" s="59"/>
      <c r="AJ982" s="59"/>
    </row>
    <row r="983" spans="1:36" ht="14.25" customHeight="1">
      <c r="A983" s="51"/>
      <c r="B983" s="51"/>
      <c r="C983" s="219"/>
      <c r="D983" s="53"/>
      <c r="E983" s="228"/>
      <c r="F983" s="228"/>
      <c r="G983" s="52"/>
      <c r="H983" s="52"/>
      <c r="I983" s="52"/>
      <c r="J983" s="52"/>
      <c r="K983" s="52"/>
      <c r="L983" s="60"/>
      <c r="M983" s="60"/>
      <c r="N983" s="55" t="s">
        <v>460</v>
      </c>
      <c r="O983" s="55"/>
      <c r="P983" s="55"/>
      <c r="Q983" s="55"/>
      <c r="R983" s="55"/>
      <c r="S983" s="55" t="s">
        <v>459</v>
      </c>
      <c r="T983" s="193" t="str">
        <f>_xlfn.IFNA(VLOOKUP(N983,Code2Loc,2,FALSE)
&amp; IF( OR( ISNA(O983), LEN(O983)=0), "",  "-" &amp; VLOOKUP(O983,Code2Loc,2,FALSE))
&amp; IF( OR( ISNA(P983), LEN(P983)=0), "",  "-" &amp; VLOOKUP(P983,Code2Loc,2,FALSE))
&amp; IF( OR( ISNA(Q983), LEN(Q983)=0), "",  "-" &amp; VLOOKUP(Q983,Code2Loc,2,FALSE))
&amp; IF( OR( ISNA(R983), LEN(R983)=0), "",  "-" &amp; VLOOKUP(R983,Code2Loc,2,FALSE))
&amp; IF( OR( ISNA(S983), LEN(S983)=0), "",  "-" &amp; VLOOKUP(S983,Code2Loc,2,FALSE)),"")</f>
        <v/>
      </c>
      <c r="U983" s="56">
        <v>0.74652777777777779</v>
      </c>
      <c r="V983" s="57"/>
      <c r="W983" s="57"/>
      <c r="X983" s="57"/>
      <c r="Y983" s="57"/>
      <c r="Z983" s="58" t="str">
        <f>IF(ISBLANK($U983), "", _xlfn.IFNA($U983 + _xlfn.IFNA( VLOOKUP($N983 &amp; IF(ISBLANK($O983),"", "-" &amp; $O983) &amp; IF(ISBLANK($P983),"", "-" &amp; $P983) &amp; IF(ISBLANK($Q983),"", "-" &amp; $Q983) &amp; IF(ISBLANK($R983),"", "-" &amp; $R983) &amp; IF(ISBLANK($S983),"", "-" &amp; $S983),TravelTime,8,FALSE), VLOOKUP($S983 &amp; IF(ISBLANK($R983),"", "-" &amp; $R983) &amp; IF(ISBLANK($Q983),"", "-" &amp; $Q983) &amp; IF(ISBLANK($P983),"", "-" &amp; $P983) &amp; IF(ISBLANK($O983),"", "-" &amp; $O983) &amp; IF(ISBLANK($N983),"", "-" &amp; $N983),TravelTime,8,FALSE)) / 1440, ""))</f>
        <v/>
      </c>
      <c r="AA983" s="59"/>
      <c r="AB983" s="52"/>
      <c r="AC983" s="59"/>
      <c r="AD983" s="196"/>
      <c r="AE983" s="59"/>
      <c r="AF983" s="59"/>
      <c r="AG983" s="59"/>
      <c r="AH983" s="59"/>
      <c r="AI983" s="59"/>
      <c r="AJ983" s="59"/>
    </row>
    <row r="984" spans="1:36" ht="14.25" customHeight="1">
      <c r="A984" s="51"/>
      <c r="B984" s="51"/>
      <c r="C984" s="219"/>
      <c r="D984" s="53"/>
      <c r="E984" s="228"/>
      <c r="F984" s="228"/>
      <c r="G984" s="52"/>
      <c r="H984" s="52"/>
      <c r="I984" s="52"/>
      <c r="J984" s="52"/>
      <c r="K984" s="52"/>
      <c r="L984" s="60"/>
      <c r="M984" s="60"/>
      <c r="N984" s="55"/>
      <c r="O984" s="55"/>
      <c r="P984" s="55"/>
      <c r="Q984" s="55"/>
      <c r="R984" s="55"/>
      <c r="S984" s="55"/>
      <c r="T984" s="193" t="str">
        <f>_xlfn.IFNA(VLOOKUP(N984,Code2Loc,2,FALSE)
&amp; IF( OR( ISNA(O984), LEN(O984)=0), "",  "-" &amp; VLOOKUP(O984,Code2Loc,2,FALSE))
&amp; IF( OR( ISNA(P984), LEN(P984)=0), "",  "-" &amp; VLOOKUP(P984,Code2Loc,2,FALSE))
&amp; IF( OR( ISNA(Q984), LEN(Q984)=0), "",  "-" &amp; VLOOKUP(Q984,Code2Loc,2,FALSE))
&amp; IF( OR( ISNA(R984), LEN(R984)=0), "",  "-" &amp; VLOOKUP(R984,Code2Loc,2,FALSE))
&amp; IF( OR( ISNA(S984), LEN(S984)=0), "",  "-" &amp; VLOOKUP(S984,Code2Loc,2,FALSE)),"")</f>
        <v/>
      </c>
      <c r="U984" s="56"/>
      <c r="V984" s="57"/>
      <c r="W984" s="57"/>
      <c r="X984" s="57"/>
      <c r="Y984" s="57"/>
      <c r="Z984" s="58" t="str">
        <f>IF(ISBLANK($U984), "", _xlfn.IFNA($U984 + _xlfn.IFNA( VLOOKUP($N984 &amp; IF(ISBLANK($O984),"", "-" &amp; $O984) &amp; IF(ISBLANK($P984),"", "-" &amp; $P984) &amp; IF(ISBLANK($Q984),"", "-" &amp; $Q984) &amp; IF(ISBLANK($R984),"", "-" &amp; $R984) &amp; IF(ISBLANK($S984),"", "-" &amp; $S984),TravelTime,8,FALSE), VLOOKUP($S984 &amp; IF(ISBLANK($R984),"", "-" &amp; $R984) &amp; IF(ISBLANK($Q984),"", "-" &amp; $Q984) &amp; IF(ISBLANK($P984),"", "-" &amp; $P984) &amp; IF(ISBLANK($O984),"", "-" &amp; $O984) &amp; IF(ISBLANK($N984),"", "-" &amp; $N984),TravelTime,8,FALSE)) / 1440, ""))</f>
        <v/>
      </c>
      <c r="AA984" s="59"/>
      <c r="AB984" s="52"/>
      <c r="AC984" s="59"/>
      <c r="AD984" s="196"/>
      <c r="AE984" s="59"/>
      <c r="AF984" s="59"/>
      <c r="AG984" s="59"/>
      <c r="AH984" s="59"/>
      <c r="AI984" s="59"/>
      <c r="AJ984" s="59"/>
    </row>
    <row r="985" spans="1:36" ht="14.25" customHeight="1">
      <c r="A985" s="51"/>
      <c r="B985" s="51"/>
      <c r="C985" s="219"/>
      <c r="D985" s="53"/>
      <c r="E985" s="228"/>
      <c r="F985" s="228"/>
      <c r="G985" s="52"/>
      <c r="H985" s="52"/>
      <c r="I985" s="52"/>
      <c r="J985" s="52"/>
      <c r="K985" s="52"/>
      <c r="L985" s="60"/>
      <c r="M985" s="60"/>
      <c r="N985" s="55"/>
      <c r="O985" s="55"/>
      <c r="P985" s="55"/>
      <c r="Q985" s="55"/>
      <c r="R985" s="55"/>
      <c r="S985" s="55"/>
      <c r="T985" s="193" t="str">
        <f>_xlfn.IFNA(VLOOKUP(N985,Code2Loc,2,FALSE)
&amp; IF( OR( ISNA(O985), LEN(O985)=0), "",  "-" &amp; VLOOKUP(O985,Code2Loc,2,FALSE))
&amp; IF( OR( ISNA(P985), LEN(P985)=0), "",  "-" &amp; VLOOKUP(P985,Code2Loc,2,FALSE))
&amp; IF( OR( ISNA(Q985), LEN(Q985)=0), "",  "-" &amp; VLOOKUP(Q985,Code2Loc,2,FALSE))
&amp; IF( OR( ISNA(R985), LEN(R985)=0), "",  "-" &amp; VLOOKUP(R985,Code2Loc,2,FALSE))
&amp; IF( OR( ISNA(S985), LEN(S985)=0), "",  "-" &amp; VLOOKUP(S985,Code2Loc,2,FALSE)),"")</f>
        <v/>
      </c>
      <c r="U985" s="56"/>
      <c r="V985" s="57"/>
      <c r="W985" s="57"/>
      <c r="X985" s="57"/>
      <c r="Y985" s="57"/>
      <c r="Z985" s="58" t="str">
        <f>IF(ISBLANK($U985), "", _xlfn.IFNA($U985 + _xlfn.IFNA( VLOOKUP($N985 &amp; IF(ISBLANK($O985),"", "-" &amp; $O985) &amp; IF(ISBLANK($P985),"", "-" &amp; $P985) &amp; IF(ISBLANK($Q985),"", "-" &amp; $Q985) &amp; IF(ISBLANK($R985),"", "-" &amp; $R985) &amp; IF(ISBLANK($S985),"", "-" &amp; $S985),TravelTime,8,FALSE), VLOOKUP($S985 &amp; IF(ISBLANK($R985),"", "-" &amp; $R985) &amp; IF(ISBLANK($Q985),"", "-" &amp; $Q985) &amp; IF(ISBLANK($P985),"", "-" &amp; $P985) &amp; IF(ISBLANK($O985),"", "-" &amp; $O985) &amp; IF(ISBLANK($N985),"", "-" &amp; $N985),TravelTime,8,FALSE)) / 1440, ""))</f>
        <v/>
      </c>
      <c r="AA985" s="59"/>
      <c r="AB985" s="52"/>
      <c r="AC985" s="59"/>
      <c r="AD985" s="196"/>
      <c r="AE985" s="59"/>
      <c r="AF985" s="59"/>
      <c r="AG985" s="59"/>
      <c r="AH985" s="59"/>
      <c r="AI985" s="59"/>
      <c r="AJ985" s="59"/>
    </row>
    <row r="986" spans="1:36" ht="14.25" customHeight="1">
      <c r="A986" s="51"/>
      <c r="B986" s="51" t="s">
        <v>403</v>
      </c>
      <c r="C986" s="219"/>
      <c r="D986" s="53"/>
      <c r="E986" s="228"/>
      <c r="F986" s="228"/>
      <c r="G986" s="52"/>
      <c r="H986" s="52"/>
      <c r="I986" s="52"/>
      <c r="J986" s="52" t="str">
        <f>IF(ISBLANK(B986),"",VLOOKUP(B986,Permits!$F$2:$O$127,10,FALSE))</f>
        <v>GA04T 4309</v>
      </c>
      <c r="K986" s="52"/>
      <c r="L986" s="60"/>
      <c r="M986" s="60"/>
      <c r="N986" s="55" t="s">
        <v>713</v>
      </c>
      <c r="O986" s="55"/>
      <c r="P986" s="55"/>
      <c r="Q986" s="55"/>
      <c r="R986" s="55"/>
      <c r="S986" s="55"/>
      <c r="T986" s="193" t="str">
        <f>_xlfn.IFNA(VLOOKUP(N986,Code2Loc,2,FALSE)
&amp; IF( OR( ISNA(O986), LEN(O986)=0), "",  "-" &amp; VLOOKUP(O986,Code2Loc,2,FALSE))
&amp; IF( OR( ISNA(P986), LEN(P986)=0), "",  "-" &amp; VLOOKUP(P986,Code2Loc,2,FALSE))
&amp; IF( OR( ISNA(Q986), LEN(Q986)=0), "",  "-" &amp; VLOOKUP(Q986,Code2Loc,2,FALSE))
&amp; IF( OR( ISNA(R986), LEN(R986)=0), "",  "-" &amp; VLOOKUP(R986,Code2Loc,2,FALSE))
&amp; IF( OR( ISNA(S986), LEN(S986)=0), "",  "-" &amp; VLOOKUP(S986,Code2Loc,2,FALSE)),"")</f>
        <v/>
      </c>
      <c r="U986" s="56">
        <v>0.2951388888888889</v>
      </c>
      <c r="V986" s="57"/>
      <c r="W986" s="57"/>
      <c r="X986" s="57"/>
      <c r="Y986" s="57"/>
      <c r="Z986" s="58" t="str">
        <f>IF(ISBLANK($U986), "", _xlfn.IFNA($U986 + _xlfn.IFNA( VLOOKUP($N986 &amp; IF(ISBLANK($O986),"", "-" &amp; $O986) &amp; IF(ISBLANK($P986),"", "-" &amp; $P986) &amp; IF(ISBLANK($Q986),"", "-" &amp; $Q986) &amp; IF(ISBLANK($R986),"", "-" &amp; $R986) &amp; IF(ISBLANK($S986),"", "-" &amp; $S986),TravelTime,8,FALSE), VLOOKUP($S986 &amp; IF(ISBLANK($R986),"", "-" &amp; $R986) &amp; IF(ISBLANK($Q986),"", "-" &amp; $Q986) &amp; IF(ISBLANK($P986),"", "-" &amp; $P986) &amp; IF(ISBLANK($O986),"", "-" &amp; $O986) &amp; IF(ISBLANK($N986),"", "-" &amp; $N986),TravelTime,8,FALSE)) / 1440, ""))</f>
        <v/>
      </c>
      <c r="AA986" s="59"/>
      <c r="AB986" s="52" t="str">
        <f>IF(AND(LEN(J986)&lt;&gt;0,LEN(B986)&lt;&gt;0),J986,AB980)</f>
        <v>GA04T 4309</v>
      </c>
      <c r="AC986" s="59"/>
      <c r="AD986" s="196"/>
      <c r="AE986" s="59"/>
      <c r="AF986" s="59"/>
      <c r="AG986" s="59"/>
      <c r="AH986" s="59"/>
      <c r="AI986" s="59"/>
      <c r="AJ986" s="59"/>
    </row>
    <row r="987" spans="1:36" ht="14.25" customHeight="1">
      <c r="A987" s="51"/>
      <c r="B987" s="51"/>
      <c r="C987" s="219"/>
      <c r="D987" s="53"/>
      <c r="E987" s="228"/>
      <c r="F987" s="228"/>
      <c r="G987" s="52"/>
      <c r="H987" s="52"/>
      <c r="I987" s="52"/>
      <c r="J987" s="52"/>
      <c r="K987" s="52"/>
      <c r="L987" s="60"/>
      <c r="M987" s="60"/>
      <c r="N987" s="55" t="s">
        <v>459</v>
      </c>
      <c r="O987" s="55"/>
      <c r="P987" s="55"/>
      <c r="Q987" s="55"/>
      <c r="R987" s="55"/>
      <c r="S987" s="55"/>
      <c r="T987" s="193" t="str">
        <f>_xlfn.IFNA(VLOOKUP(N987,Code2Loc,2,FALSE)
&amp; IF( OR( ISNA(O987), LEN(O987)=0), "",  "-" &amp; VLOOKUP(O987,Code2Loc,2,FALSE))
&amp; IF( OR( ISNA(P987), LEN(P987)=0), "",  "-" &amp; VLOOKUP(P987,Code2Loc,2,FALSE))
&amp; IF( OR( ISNA(Q987), LEN(Q987)=0), "",  "-" &amp; VLOOKUP(Q987,Code2Loc,2,FALSE))
&amp; IF( OR( ISNA(R987), LEN(R987)=0), "",  "-" &amp; VLOOKUP(R987,Code2Loc,2,FALSE))
&amp; IF( OR( ISNA(S987), LEN(S987)=0), "",  "-" &amp; VLOOKUP(S987,Code2Loc,2,FALSE)),"")</f>
        <v/>
      </c>
      <c r="U987" s="56">
        <v>0.3888888888888889</v>
      </c>
      <c r="V987" s="57"/>
      <c r="W987" s="57"/>
      <c r="X987" s="57"/>
      <c r="Y987" s="57"/>
      <c r="Z987" s="58" t="str">
        <f>IF(ISBLANK($U987), "", _xlfn.IFNA($U987 + _xlfn.IFNA( VLOOKUP($N987 &amp; IF(ISBLANK($O987),"", "-" &amp; $O987) &amp; IF(ISBLANK($P987),"", "-" &amp; $P987) &amp; IF(ISBLANK($Q987),"", "-" &amp; $Q987) &amp; IF(ISBLANK($R987),"", "-" &amp; $R987) &amp; IF(ISBLANK($S987),"", "-" &amp; $S987),TravelTime,8,FALSE), VLOOKUP($S987 &amp; IF(ISBLANK($R987),"", "-" &amp; $R987) &amp; IF(ISBLANK($Q987),"", "-" &amp; $Q987) &amp; IF(ISBLANK($P987),"", "-" &amp; $P987) &amp; IF(ISBLANK($O987),"", "-" &amp; $O987) &amp; IF(ISBLANK($N987),"", "-" &amp; $N987),TravelTime,8,FALSE)) / 1440, ""))</f>
        <v/>
      </c>
      <c r="AA987" s="59"/>
      <c r="AB987" s="52" t="str">
        <f t="shared" ref="AB987:AB991" si="71">IF(AND(LEN(J987)&lt;&gt;0,LEN(B987)&lt;&gt;0),J987,AB986)</f>
        <v>GA04T 4309</v>
      </c>
      <c r="AC987" s="59"/>
      <c r="AD987" s="196"/>
      <c r="AE987" s="59"/>
      <c r="AF987" s="59"/>
      <c r="AG987" s="59"/>
      <c r="AH987" s="59"/>
      <c r="AI987" s="59"/>
      <c r="AJ987" s="59"/>
    </row>
    <row r="988" spans="1:36" ht="14.25" customHeight="1">
      <c r="A988" s="51"/>
      <c r="B988" s="51"/>
      <c r="C988" s="219"/>
      <c r="D988" s="53"/>
      <c r="E988" s="228"/>
      <c r="F988" s="228"/>
      <c r="G988" s="52"/>
      <c r="H988" s="52"/>
      <c r="I988" s="52"/>
      <c r="J988" s="52"/>
      <c r="K988" s="52"/>
      <c r="L988" s="60"/>
      <c r="M988" s="60"/>
      <c r="N988" s="55" t="s">
        <v>439</v>
      </c>
      <c r="O988" s="55"/>
      <c r="P988" s="55"/>
      <c r="Q988" s="55"/>
      <c r="R988" s="55"/>
      <c r="S988" s="55"/>
      <c r="T988" s="193" t="str">
        <f>_xlfn.IFNA(VLOOKUP(N988,Code2Loc,2,FALSE)
&amp; IF( OR( ISNA(O988), LEN(O988)=0), "",  "-" &amp; VLOOKUP(O988,Code2Loc,2,FALSE))
&amp; IF( OR( ISNA(P988), LEN(P988)=0), "",  "-" &amp; VLOOKUP(P988,Code2Loc,2,FALSE))
&amp; IF( OR( ISNA(Q988), LEN(Q988)=0), "",  "-" &amp; VLOOKUP(Q988,Code2Loc,2,FALSE))
&amp; IF( OR( ISNA(R988), LEN(R988)=0), "",  "-" &amp; VLOOKUP(R988,Code2Loc,2,FALSE))
&amp; IF( OR( ISNA(S988), LEN(S988)=0), "",  "-" &amp; VLOOKUP(S988,Code2Loc,2,FALSE)),"")</f>
        <v/>
      </c>
      <c r="U988" s="56">
        <v>0.4826388888888889</v>
      </c>
      <c r="V988" s="57"/>
      <c r="W988" s="57"/>
      <c r="X988" s="57"/>
      <c r="Y988" s="57"/>
      <c r="Z988" s="58" t="str">
        <f>IF(ISBLANK($U988), "", _xlfn.IFNA($U988 + _xlfn.IFNA( VLOOKUP($N988 &amp; IF(ISBLANK($O988),"", "-" &amp; $O988) &amp; IF(ISBLANK($P988),"", "-" &amp; $P988) &amp; IF(ISBLANK($Q988),"", "-" &amp; $Q988) &amp; IF(ISBLANK($R988),"", "-" &amp; $R988) &amp; IF(ISBLANK($S988),"", "-" &amp; $S988),TravelTime,8,FALSE), VLOOKUP($S988 &amp; IF(ISBLANK($R988),"", "-" &amp; $R988) &amp; IF(ISBLANK($Q988),"", "-" &amp; $Q988) &amp; IF(ISBLANK($P988),"", "-" &amp; $P988) &amp; IF(ISBLANK($O988),"", "-" &amp; $O988) &amp; IF(ISBLANK($N988),"", "-" &amp; $N988),TravelTime,8,FALSE)) / 1440, ""))</f>
        <v/>
      </c>
      <c r="AA988" s="59"/>
      <c r="AB988" s="52" t="str">
        <f t="shared" si="71"/>
        <v>GA04T 4309</v>
      </c>
      <c r="AC988" s="59"/>
      <c r="AD988" s="196"/>
      <c r="AE988" s="59"/>
      <c r="AF988" s="59"/>
      <c r="AG988" s="59"/>
      <c r="AH988" s="59"/>
      <c r="AI988" s="59"/>
      <c r="AJ988" s="59"/>
    </row>
    <row r="989" spans="1:36" ht="14.25" customHeight="1">
      <c r="A989" s="51"/>
      <c r="B989" s="51"/>
      <c r="C989" s="219"/>
      <c r="D989" s="53"/>
      <c r="E989" s="228"/>
      <c r="F989" s="228"/>
      <c r="G989" s="52"/>
      <c r="H989" s="52"/>
      <c r="I989" s="52"/>
      <c r="J989" s="52"/>
      <c r="K989" s="52"/>
      <c r="L989" s="60"/>
      <c r="M989" s="60"/>
      <c r="N989" s="55" t="s">
        <v>713</v>
      </c>
      <c r="O989" s="55"/>
      <c r="P989" s="55"/>
      <c r="Q989" s="55"/>
      <c r="R989" s="55"/>
      <c r="S989" s="55"/>
      <c r="T989" s="193" t="str">
        <f>_xlfn.IFNA(VLOOKUP(N989,Code2Loc,2,FALSE)
&amp; IF( OR( ISNA(O989), LEN(O989)=0), "",  "-" &amp; VLOOKUP(O989,Code2Loc,2,FALSE))
&amp; IF( OR( ISNA(P989), LEN(P989)=0), "",  "-" &amp; VLOOKUP(P989,Code2Loc,2,FALSE))
&amp; IF( OR( ISNA(Q989), LEN(Q989)=0), "",  "-" &amp; VLOOKUP(Q989,Code2Loc,2,FALSE))
&amp; IF( OR( ISNA(R989), LEN(R989)=0), "",  "-" &amp; VLOOKUP(R989,Code2Loc,2,FALSE))
&amp; IF( OR( ISNA(S989), LEN(S989)=0), "",  "-" &amp; VLOOKUP(S989,Code2Loc,2,FALSE)),"")</f>
        <v/>
      </c>
      <c r="U989" s="56">
        <v>0.52430555555555558</v>
      </c>
      <c r="V989" s="57"/>
      <c r="W989" s="57"/>
      <c r="X989" s="57"/>
      <c r="Y989" s="57"/>
      <c r="Z989" s="58" t="str">
        <f>IF(ISBLANK($U989), "", _xlfn.IFNA($U989 + _xlfn.IFNA( VLOOKUP($N989 &amp; IF(ISBLANK($O989),"", "-" &amp; $O989) &amp; IF(ISBLANK($P989),"", "-" &amp; $P989) &amp; IF(ISBLANK($Q989),"", "-" &amp; $Q989) &amp; IF(ISBLANK($R989),"", "-" &amp; $R989) &amp; IF(ISBLANK($S989),"", "-" &amp; $S989),TravelTime,8,FALSE), VLOOKUP($S989 &amp; IF(ISBLANK($R989),"", "-" &amp; $R989) &amp; IF(ISBLANK($Q989),"", "-" &amp; $Q989) &amp; IF(ISBLANK($P989),"", "-" &amp; $P989) &amp; IF(ISBLANK($O989),"", "-" &amp; $O989) &amp; IF(ISBLANK($N989),"", "-" &amp; $N989),TravelTime,8,FALSE)) / 1440, ""))</f>
        <v/>
      </c>
      <c r="AA989" s="59"/>
      <c r="AB989" s="52" t="str">
        <f t="shared" si="71"/>
        <v>GA04T 4309</v>
      </c>
      <c r="AC989" s="59"/>
      <c r="AD989" s="196"/>
      <c r="AE989" s="59"/>
      <c r="AF989" s="59"/>
      <c r="AG989" s="59"/>
      <c r="AH989" s="59"/>
      <c r="AI989" s="59"/>
      <c r="AJ989" s="59"/>
    </row>
    <row r="990" spans="1:36" ht="14.25" customHeight="1">
      <c r="A990" s="51"/>
      <c r="B990" s="51"/>
      <c r="C990" s="219"/>
      <c r="D990" s="53"/>
      <c r="E990" s="228"/>
      <c r="F990" s="228"/>
      <c r="G990" s="52"/>
      <c r="H990" s="52"/>
      <c r="I990" s="52"/>
      <c r="J990" s="52"/>
      <c r="K990" s="52"/>
      <c r="L990" s="60"/>
      <c r="M990" s="60"/>
      <c r="N990" s="55" t="s">
        <v>459</v>
      </c>
      <c r="O990" s="55" t="s">
        <v>747</v>
      </c>
      <c r="P990" s="55"/>
      <c r="Q990" s="55"/>
      <c r="R990" s="55"/>
      <c r="S990" s="55"/>
      <c r="T990" s="193" t="str">
        <f>_xlfn.IFNA(VLOOKUP(N990,Code2Loc,2,FALSE)
&amp; IF( OR( ISNA(O990), LEN(O990)=0), "",  "-" &amp; VLOOKUP(O990,Code2Loc,2,FALSE))
&amp; IF( OR( ISNA(P990), LEN(P990)=0), "",  "-" &amp; VLOOKUP(P990,Code2Loc,2,FALSE))
&amp; IF( OR( ISNA(Q990), LEN(Q990)=0), "",  "-" &amp; VLOOKUP(Q990,Code2Loc,2,FALSE))
&amp; IF( OR( ISNA(R990), LEN(R990)=0), "",  "-" &amp; VLOOKUP(R990,Code2Loc,2,FALSE))
&amp; IF( OR( ISNA(S990), LEN(S990)=0), "",  "-" &amp; VLOOKUP(S990,Code2Loc,2,FALSE)),"")</f>
        <v/>
      </c>
      <c r="U990" s="56">
        <v>0.69791666666666663</v>
      </c>
      <c r="V990" s="57"/>
      <c r="W990" s="57"/>
      <c r="X990" s="57"/>
      <c r="Y990" s="57"/>
      <c r="Z990" s="58" t="str">
        <f>IF(ISBLANK($U990), "", _xlfn.IFNA($U990 + _xlfn.IFNA( VLOOKUP($N990 &amp; IF(ISBLANK($O990),"", "-" &amp; $O990) &amp; IF(ISBLANK($P990),"", "-" &amp; $P990) &amp; IF(ISBLANK($Q990),"", "-" &amp; $Q990) &amp; IF(ISBLANK($R990),"", "-" &amp; $R990) &amp; IF(ISBLANK($S990),"", "-" &amp; $S990),TravelTime,8,FALSE), VLOOKUP($S990 &amp; IF(ISBLANK($R990),"", "-" &amp; $R990) &amp; IF(ISBLANK($Q990),"", "-" &amp; $Q990) &amp; IF(ISBLANK($P990),"", "-" &amp; $P990) &amp; IF(ISBLANK($O990),"", "-" &amp; $O990) &amp; IF(ISBLANK($N990),"", "-" &amp; $N990),TravelTime,8,FALSE)) / 1440, ""))</f>
        <v/>
      </c>
      <c r="AA990" s="59"/>
      <c r="AB990" s="52" t="str">
        <f t="shared" si="71"/>
        <v>GA04T 4309</v>
      </c>
      <c r="AC990" s="59"/>
      <c r="AD990" s="196"/>
      <c r="AE990" s="59"/>
      <c r="AF990" s="59"/>
      <c r="AG990" s="59"/>
      <c r="AH990" s="59"/>
      <c r="AI990" s="59"/>
      <c r="AJ990" s="59"/>
    </row>
    <row r="991" spans="1:36" ht="14.25" customHeight="1">
      <c r="A991" s="59"/>
      <c r="B991" s="59"/>
      <c r="C991" s="219"/>
      <c r="D991" s="53"/>
      <c r="E991" s="228"/>
      <c r="F991" s="228"/>
      <c r="G991" s="52"/>
      <c r="H991" s="52"/>
      <c r="I991" s="52"/>
      <c r="J991" s="52"/>
      <c r="K991" s="52"/>
      <c r="L991" s="60"/>
      <c r="M991" s="60"/>
      <c r="N991" s="55" t="s">
        <v>748</v>
      </c>
      <c r="O991" s="55" t="s">
        <v>749</v>
      </c>
      <c r="P991" s="55"/>
      <c r="Q991" s="55"/>
      <c r="R991" s="55"/>
      <c r="S991" s="55" t="s">
        <v>711</v>
      </c>
      <c r="T991" s="193" t="str">
        <f>_xlfn.IFNA(VLOOKUP(N991,Code2Loc,2,FALSE)
&amp; IF( OR( ISNA(O991), LEN(O991)=0), "",  "-" &amp; VLOOKUP(O991,Code2Loc,2,FALSE))
&amp; IF( OR( ISNA(P991), LEN(P991)=0), "",  "-" &amp; VLOOKUP(P991,Code2Loc,2,FALSE))
&amp; IF( OR( ISNA(Q991), LEN(Q991)=0), "",  "-" &amp; VLOOKUP(Q991,Code2Loc,2,FALSE))
&amp; IF( OR( ISNA(R991), LEN(R991)=0), "",  "-" &amp; VLOOKUP(R991,Code2Loc,2,FALSE))
&amp; IF( OR( ISNA(S991), LEN(S991)=0), "",  "-" &amp; VLOOKUP(S991,Code2Loc,2,FALSE)),"")</f>
        <v/>
      </c>
      <c r="U991" s="56">
        <v>0.76736111111111116</v>
      </c>
      <c r="V991" s="57"/>
      <c r="W991" s="57"/>
      <c r="X991" s="57"/>
      <c r="Y991" s="57"/>
      <c r="Z991" s="58" t="str">
        <f>IF(ISBLANK($U991), "", _xlfn.IFNA($U991 + _xlfn.IFNA( VLOOKUP($N991 &amp; IF(ISBLANK($O991),"", "-" &amp; $O991) &amp; IF(ISBLANK($P991),"", "-" &amp; $P991) &amp; IF(ISBLANK($Q991),"", "-" &amp; $Q991) &amp; IF(ISBLANK($R991),"", "-" &amp; $R991) &amp; IF(ISBLANK($S991),"", "-" &amp; $S991),TravelTime,8,FALSE), VLOOKUP($S991 &amp; IF(ISBLANK($R991),"", "-" &amp; $R991) &amp; IF(ISBLANK($Q991),"", "-" &amp; $Q991) &amp; IF(ISBLANK($P991),"", "-" &amp; $P991) &amp; IF(ISBLANK($O991),"", "-" &amp; $O991) &amp; IF(ISBLANK($N991),"", "-" &amp; $N991),TravelTime,8,FALSE)) / 1440, ""))</f>
        <v/>
      </c>
      <c r="AA991" s="59"/>
      <c r="AB991" s="52" t="str">
        <f t="shared" si="71"/>
        <v>GA04T 4309</v>
      </c>
      <c r="AC991" s="59"/>
      <c r="AD991" s="196"/>
      <c r="AE991" s="59"/>
      <c r="AF991" s="59"/>
      <c r="AG991" s="59"/>
      <c r="AH991" s="59"/>
      <c r="AI991" s="59"/>
      <c r="AJ991" s="59"/>
    </row>
    <row r="992" spans="1:36" ht="14.25" customHeight="1">
      <c r="A992" s="59"/>
      <c r="B992" s="59"/>
      <c r="C992" s="219"/>
      <c r="D992" s="53"/>
      <c r="E992" s="228"/>
      <c r="F992" s="228"/>
      <c r="G992" s="52"/>
      <c r="H992" s="52"/>
      <c r="I992" s="52"/>
      <c r="J992" s="52"/>
      <c r="K992" s="52"/>
      <c r="L992" s="60"/>
      <c r="M992" s="60"/>
      <c r="N992" s="55"/>
      <c r="O992" s="55"/>
      <c r="P992" s="55"/>
      <c r="Q992" s="55"/>
      <c r="R992" s="55"/>
      <c r="S992" s="55"/>
      <c r="T992" s="193" t="str">
        <f>_xlfn.IFNA(VLOOKUP(N992,Code2Loc,2,FALSE)
&amp; IF( OR( ISNA(O992), LEN(O992)=0), "",  "-" &amp; VLOOKUP(O992,Code2Loc,2,FALSE))
&amp; IF( OR( ISNA(P992), LEN(P992)=0), "",  "-" &amp; VLOOKUP(P992,Code2Loc,2,FALSE))
&amp; IF( OR( ISNA(Q992), LEN(Q992)=0), "",  "-" &amp; VLOOKUP(Q992,Code2Loc,2,FALSE))
&amp; IF( OR( ISNA(R992), LEN(R992)=0), "",  "-" &amp; VLOOKUP(R992,Code2Loc,2,FALSE))
&amp; IF( OR( ISNA(S992), LEN(S992)=0), "",  "-" &amp; VLOOKUP(S992,Code2Loc,2,FALSE)),"")</f>
        <v/>
      </c>
      <c r="U992" s="56"/>
      <c r="V992" s="57"/>
      <c r="W992" s="57"/>
      <c r="X992" s="57"/>
      <c r="Y992" s="57"/>
      <c r="Z992" s="58" t="str">
        <f>IF(ISBLANK($U992), "", _xlfn.IFNA($U992 + _xlfn.IFNA( VLOOKUP($N992 &amp; IF(ISBLANK($O992),"", "-" &amp; $O992) &amp; IF(ISBLANK($P992),"", "-" &amp; $P992) &amp; IF(ISBLANK($Q992),"", "-" &amp; $Q992) &amp; IF(ISBLANK($R992),"", "-" &amp; $R992) &amp; IF(ISBLANK($S992),"", "-" &amp; $S992),TravelTime,8,FALSE), VLOOKUP($S992 &amp; IF(ISBLANK($R992),"", "-" &amp; $R992) &amp; IF(ISBLANK($Q992),"", "-" &amp; $Q992) &amp; IF(ISBLANK($P992),"", "-" &amp; $P992) &amp; IF(ISBLANK($O992),"", "-" &amp; $O992) &amp; IF(ISBLANK($N992),"", "-" &amp; $N992),TravelTime,8,FALSE)) / 1440, ""))</f>
        <v/>
      </c>
      <c r="AA992" s="59"/>
      <c r="AB992" s="52"/>
      <c r="AC992" s="59"/>
      <c r="AD992" s="196"/>
      <c r="AE992" s="59"/>
      <c r="AF992" s="59"/>
      <c r="AG992" s="59"/>
      <c r="AH992" s="59"/>
      <c r="AI992" s="59"/>
      <c r="AJ992" s="59"/>
    </row>
    <row r="993" spans="1:36" ht="14.25" customHeight="1">
      <c r="A993" s="51"/>
      <c r="B993" s="51" t="s">
        <v>406</v>
      </c>
      <c r="C993" s="219"/>
      <c r="D993" s="53"/>
      <c r="E993" s="228"/>
      <c r="F993" s="228"/>
      <c r="G993" s="52"/>
      <c r="H993" s="52"/>
      <c r="I993" s="52"/>
      <c r="J993" s="52" t="str">
        <f>IF(ISBLANK(B993),"",VLOOKUP(B993,Permits!$F$2:$O$127,10,FALSE))</f>
        <v>GA03N 1023</v>
      </c>
      <c r="K993" s="52"/>
      <c r="L993" s="60"/>
      <c r="M993" s="60"/>
      <c r="N993" s="55"/>
      <c r="O993" s="55"/>
      <c r="P993" s="55"/>
      <c r="Q993" s="55"/>
      <c r="R993" s="55"/>
      <c r="S993" s="55"/>
      <c r="T993" s="193" t="str">
        <f>_xlfn.IFNA(VLOOKUP(N993,Code2Loc,2,FALSE)
&amp; IF( OR( ISNA(O993), LEN(O993)=0), "",  "-" &amp; VLOOKUP(O993,Code2Loc,2,FALSE))
&amp; IF( OR( ISNA(P993), LEN(P993)=0), "",  "-" &amp; VLOOKUP(P993,Code2Loc,2,FALSE))
&amp; IF( OR( ISNA(Q993), LEN(Q993)=0), "",  "-" &amp; VLOOKUP(Q993,Code2Loc,2,FALSE))
&amp; IF( OR( ISNA(R993), LEN(R993)=0), "",  "-" &amp; VLOOKUP(R993,Code2Loc,2,FALSE))
&amp; IF( OR( ISNA(S993), LEN(S993)=0), "",  "-" &amp; VLOOKUP(S993,Code2Loc,2,FALSE)),"")</f>
        <v/>
      </c>
      <c r="U993" s="56"/>
      <c r="V993" s="57"/>
      <c r="W993" s="57"/>
      <c r="X993" s="57"/>
      <c r="Y993" s="57"/>
      <c r="Z993" s="58" t="str">
        <f>IF(ISBLANK($U993), "", _xlfn.IFNA($U993 + _xlfn.IFNA( VLOOKUP($N993 &amp; IF(ISBLANK($O993),"", "-" &amp; $O993) &amp; IF(ISBLANK($P993),"", "-" &amp; $P993) &amp; IF(ISBLANK($Q993),"", "-" &amp; $Q993) &amp; IF(ISBLANK($R993),"", "-" &amp; $R993) &amp; IF(ISBLANK($S993),"", "-" &amp; $S993),TravelTime,8,FALSE), VLOOKUP($S993 &amp; IF(ISBLANK($R993),"", "-" &amp; $R993) &amp; IF(ISBLANK($Q993),"", "-" &amp; $Q993) &amp; IF(ISBLANK($P993),"", "-" &amp; $P993) &amp; IF(ISBLANK($O993),"", "-" &amp; $O993) &amp; IF(ISBLANK($N993),"", "-" &amp; $N993),TravelTime,8,FALSE)) / 1440, ""))</f>
        <v/>
      </c>
      <c r="AA993" s="59"/>
      <c r="AB993" s="52" t="str">
        <f>IF(AND(LEN(J993)&lt;&gt;0,LEN(B993)&lt;&gt;0),J993,#REF!)</f>
        <v>GA03N 1023</v>
      </c>
      <c r="AC993" s="59"/>
      <c r="AD993" s="196"/>
      <c r="AE993" s="59"/>
      <c r="AF993" s="59"/>
      <c r="AG993" s="59"/>
      <c r="AH993" s="59"/>
      <c r="AI993" s="59"/>
      <c r="AJ993" s="59"/>
    </row>
    <row r="994" spans="1:36" ht="14.25" customHeight="1">
      <c r="A994" s="51"/>
      <c r="B994" s="51"/>
      <c r="C994" s="219"/>
      <c r="D994" s="53"/>
      <c r="E994" s="228"/>
      <c r="F994" s="228"/>
      <c r="G994" s="52"/>
      <c r="H994" s="52"/>
      <c r="I994" s="52"/>
      <c r="J994" s="52"/>
      <c r="K994" s="52"/>
      <c r="L994" s="60"/>
      <c r="M994" s="60"/>
      <c r="N994" s="55"/>
      <c r="O994" s="55"/>
      <c r="P994" s="55"/>
      <c r="Q994" s="55"/>
      <c r="R994" s="55"/>
      <c r="S994" s="55"/>
      <c r="T994" s="193" t="str">
        <f>_xlfn.IFNA(VLOOKUP(N994,Code2Loc,2,FALSE)
&amp; IF( OR( ISNA(O994), LEN(O994)=0), "",  "-" &amp; VLOOKUP(O994,Code2Loc,2,FALSE))
&amp; IF( OR( ISNA(P994), LEN(P994)=0), "",  "-" &amp; VLOOKUP(P994,Code2Loc,2,FALSE))
&amp; IF( OR( ISNA(Q994), LEN(Q994)=0), "",  "-" &amp; VLOOKUP(Q994,Code2Loc,2,FALSE))
&amp; IF( OR( ISNA(R994), LEN(R994)=0), "",  "-" &amp; VLOOKUP(R994,Code2Loc,2,FALSE))
&amp; IF( OR( ISNA(S994), LEN(S994)=0), "",  "-" &amp; VLOOKUP(S994,Code2Loc,2,FALSE)),"")</f>
        <v/>
      </c>
      <c r="U994" s="56"/>
      <c r="V994" s="57"/>
      <c r="W994" s="57"/>
      <c r="X994" s="57"/>
      <c r="Y994" s="57"/>
      <c r="Z994" s="58" t="str">
        <f>IF(ISBLANK($U994), "", _xlfn.IFNA($U994 + _xlfn.IFNA( VLOOKUP($N994 &amp; IF(ISBLANK($O994),"", "-" &amp; $O994) &amp; IF(ISBLANK($P994),"", "-" &amp; $P994) &amp; IF(ISBLANK($Q994),"", "-" &amp; $Q994) &amp; IF(ISBLANK($R994),"", "-" &amp; $R994) &amp; IF(ISBLANK($S994),"", "-" &amp; $S994),TravelTime,8,FALSE), VLOOKUP($S994 &amp; IF(ISBLANK($R994),"", "-" &amp; $R994) &amp; IF(ISBLANK($Q994),"", "-" &amp; $Q994) &amp; IF(ISBLANK($P994),"", "-" &amp; $P994) &amp; IF(ISBLANK($O994),"", "-" &amp; $O994) &amp; IF(ISBLANK($N994),"", "-" &amp; $N994),TravelTime,8,FALSE)) / 1440, ""))</f>
        <v/>
      </c>
      <c r="AA994" s="59"/>
      <c r="AB994" s="52"/>
      <c r="AC994" s="59"/>
      <c r="AD994" s="196"/>
      <c r="AE994" s="59"/>
      <c r="AF994" s="59"/>
      <c r="AG994" s="59"/>
      <c r="AH994" s="59"/>
      <c r="AI994" s="59"/>
      <c r="AJ994" s="59"/>
    </row>
    <row r="995" spans="1:36" ht="14.25" customHeight="1">
      <c r="A995" s="51"/>
      <c r="B995" s="51"/>
      <c r="C995" s="219"/>
      <c r="D995" s="53"/>
      <c r="E995" s="228"/>
      <c r="F995" s="228"/>
      <c r="G995" s="52"/>
      <c r="H995" s="52"/>
      <c r="I995" s="52"/>
      <c r="J995" s="52"/>
      <c r="K995" s="52"/>
      <c r="L995" s="60"/>
      <c r="M995" s="60"/>
      <c r="N995" s="55"/>
      <c r="O995" s="55"/>
      <c r="P995" s="55"/>
      <c r="Q995" s="55"/>
      <c r="R995" s="55"/>
      <c r="S995" s="55"/>
      <c r="T995" s="193" t="str">
        <f>_xlfn.IFNA(VLOOKUP(N995,Code2Loc,2,FALSE)
&amp; IF( OR( ISNA(O995), LEN(O995)=0), "",  "-" &amp; VLOOKUP(O995,Code2Loc,2,FALSE))
&amp; IF( OR( ISNA(P995), LEN(P995)=0), "",  "-" &amp; VLOOKUP(P995,Code2Loc,2,FALSE))
&amp; IF( OR( ISNA(Q995), LEN(Q995)=0), "",  "-" &amp; VLOOKUP(Q995,Code2Loc,2,FALSE))
&amp; IF( OR( ISNA(R995), LEN(R995)=0), "",  "-" &amp; VLOOKUP(R995,Code2Loc,2,FALSE))
&amp; IF( OR( ISNA(S995), LEN(S995)=0), "",  "-" &amp; VLOOKUP(S995,Code2Loc,2,FALSE)),"")</f>
        <v/>
      </c>
      <c r="U995" s="56"/>
      <c r="V995" s="57"/>
      <c r="W995" s="57"/>
      <c r="X995" s="57"/>
      <c r="Y995" s="57"/>
      <c r="Z995" s="58" t="str">
        <f>IF(ISBLANK($U995), "", _xlfn.IFNA($U995 + _xlfn.IFNA( VLOOKUP($N995 &amp; IF(ISBLANK($O995),"", "-" &amp; $O995) &amp; IF(ISBLANK($P995),"", "-" &amp; $P995) &amp; IF(ISBLANK($Q995),"", "-" &amp; $Q995) &amp; IF(ISBLANK($R995),"", "-" &amp; $R995) &amp; IF(ISBLANK($S995),"", "-" &amp; $S995),TravelTime,8,FALSE), VLOOKUP($S995 &amp; IF(ISBLANK($R995),"", "-" &amp; $R995) &amp; IF(ISBLANK($Q995),"", "-" &amp; $Q995) &amp; IF(ISBLANK($P995),"", "-" &amp; $P995) &amp; IF(ISBLANK($O995),"", "-" &amp; $O995) &amp; IF(ISBLANK($N995),"", "-" &amp; $N995),TravelTime,8,FALSE)) / 1440, ""))</f>
        <v/>
      </c>
      <c r="AA995" s="59"/>
      <c r="AB995" s="52"/>
      <c r="AC995" s="59"/>
      <c r="AD995" s="196"/>
      <c r="AE995" s="59"/>
      <c r="AF995" s="59"/>
      <c r="AG995" s="59"/>
      <c r="AH995" s="59"/>
      <c r="AI995" s="59"/>
      <c r="AJ995" s="59"/>
    </row>
    <row r="996" spans="1:36" ht="14.25" customHeight="1">
      <c r="A996" s="51"/>
      <c r="B996" s="51"/>
      <c r="C996" s="219"/>
      <c r="D996" s="53"/>
      <c r="E996" s="228"/>
      <c r="F996" s="228"/>
      <c r="G996" s="52"/>
      <c r="H996" s="52"/>
      <c r="I996" s="52"/>
      <c r="J996" s="52"/>
      <c r="K996" s="52"/>
      <c r="L996" s="60"/>
      <c r="M996" s="60"/>
      <c r="N996" s="55"/>
      <c r="O996" s="55"/>
      <c r="P996" s="55"/>
      <c r="Q996" s="55"/>
      <c r="R996" s="55"/>
      <c r="S996" s="55"/>
      <c r="T996" s="193" t="str">
        <f>_xlfn.IFNA(VLOOKUP(N996,Code2Loc,2,FALSE)
&amp; IF( OR( ISNA(O996), LEN(O996)=0), "",  "-" &amp; VLOOKUP(O996,Code2Loc,2,FALSE))
&amp; IF( OR( ISNA(P996), LEN(P996)=0), "",  "-" &amp; VLOOKUP(P996,Code2Loc,2,FALSE))
&amp; IF( OR( ISNA(Q996), LEN(Q996)=0), "",  "-" &amp; VLOOKUP(Q996,Code2Loc,2,FALSE))
&amp; IF( OR( ISNA(R996), LEN(R996)=0), "",  "-" &amp; VLOOKUP(R996,Code2Loc,2,FALSE))
&amp; IF( OR( ISNA(S996), LEN(S996)=0), "",  "-" &amp; VLOOKUP(S996,Code2Loc,2,FALSE)),"")</f>
        <v/>
      </c>
      <c r="U996" s="56"/>
      <c r="V996" s="57"/>
      <c r="W996" s="57"/>
      <c r="X996" s="57"/>
      <c r="Y996" s="57"/>
      <c r="Z996" s="58" t="str">
        <f>IF(ISBLANK($U996), "", _xlfn.IFNA($U996 + _xlfn.IFNA( VLOOKUP($N996 &amp; IF(ISBLANK($O996),"", "-" &amp; $O996) &amp; IF(ISBLANK($P996),"", "-" &amp; $P996) &amp; IF(ISBLANK($Q996),"", "-" &amp; $Q996) &amp; IF(ISBLANK($R996),"", "-" &amp; $R996) &amp; IF(ISBLANK($S996),"", "-" &amp; $S996),TravelTime,8,FALSE), VLOOKUP($S996 &amp; IF(ISBLANK($R996),"", "-" &amp; $R996) &amp; IF(ISBLANK($Q996),"", "-" &amp; $Q996) &amp; IF(ISBLANK($P996),"", "-" &amp; $P996) &amp; IF(ISBLANK($O996),"", "-" &amp; $O996) &amp; IF(ISBLANK($N996),"", "-" &amp; $N996),TravelTime,8,FALSE)) / 1440, ""))</f>
        <v/>
      </c>
      <c r="AA996" s="59"/>
      <c r="AB996" s="52"/>
      <c r="AC996" s="59"/>
      <c r="AD996" s="196"/>
      <c r="AE996" s="59"/>
      <c r="AF996" s="59"/>
      <c r="AG996" s="59"/>
      <c r="AH996" s="59"/>
      <c r="AI996" s="59"/>
      <c r="AJ996" s="59"/>
    </row>
    <row r="997" spans="1:36" ht="14.25" customHeight="1">
      <c r="A997" s="51"/>
      <c r="B997" s="51"/>
      <c r="C997" s="219"/>
      <c r="D997" s="53"/>
      <c r="E997" s="228"/>
      <c r="F997" s="228"/>
      <c r="G997" s="52"/>
      <c r="H997" s="52"/>
      <c r="I997" s="52"/>
      <c r="J997" s="52"/>
      <c r="K997" s="52"/>
      <c r="L997" s="60"/>
      <c r="M997" s="60"/>
      <c r="N997" s="55"/>
      <c r="O997" s="55"/>
      <c r="P997" s="55"/>
      <c r="Q997" s="55"/>
      <c r="R997" s="55"/>
      <c r="S997" s="55"/>
      <c r="T997" s="193" t="str">
        <f>_xlfn.IFNA(VLOOKUP(N997,Code2Loc,2,FALSE)
&amp; IF( OR( ISNA(O997), LEN(O997)=0), "",  "-" &amp; VLOOKUP(O997,Code2Loc,2,FALSE))
&amp; IF( OR( ISNA(P997), LEN(P997)=0), "",  "-" &amp; VLOOKUP(P997,Code2Loc,2,FALSE))
&amp; IF( OR( ISNA(Q997), LEN(Q997)=0), "",  "-" &amp; VLOOKUP(Q997,Code2Loc,2,FALSE))
&amp; IF( OR( ISNA(R997), LEN(R997)=0), "",  "-" &amp; VLOOKUP(R997,Code2Loc,2,FALSE))
&amp; IF( OR( ISNA(S997), LEN(S997)=0), "",  "-" &amp; VLOOKUP(S997,Code2Loc,2,FALSE)),"")</f>
        <v/>
      </c>
      <c r="U997" s="56"/>
      <c r="V997" s="57"/>
      <c r="W997" s="57"/>
      <c r="X997" s="57"/>
      <c r="Y997" s="57"/>
      <c r="Z997" s="58" t="str">
        <f>IF(ISBLANK($U997), "", _xlfn.IFNA($U997 + _xlfn.IFNA( VLOOKUP($N997 &amp; IF(ISBLANK($O997),"", "-" &amp; $O997) &amp; IF(ISBLANK($P997),"", "-" &amp; $P997) &amp; IF(ISBLANK($Q997),"", "-" &amp; $Q997) &amp; IF(ISBLANK($R997),"", "-" &amp; $R997) &amp; IF(ISBLANK($S997),"", "-" &amp; $S997),TravelTime,8,FALSE), VLOOKUP($S997 &amp; IF(ISBLANK($R997),"", "-" &amp; $R997) &amp; IF(ISBLANK($Q997),"", "-" &amp; $Q997) &amp; IF(ISBLANK($P997),"", "-" &amp; $P997) &amp; IF(ISBLANK($O997),"", "-" &amp; $O997) &amp; IF(ISBLANK($N997),"", "-" &amp; $N997),TravelTime,8,FALSE)) / 1440, ""))</f>
        <v/>
      </c>
      <c r="AA997" s="59"/>
      <c r="AB997" s="52"/>
      <c r="AC997" s="59"/>
      <c r="AD997" s="196"/>
      <c r="AE997" s="59"/>
      <c r="AF997" s="59"/>
      <c r="AG997" s="59"/>
      <c r="AH997" s="59"/>
      <c r="AI997" s="59"/>
      <c r="AJ997" s="59"/>
    </row>
    <row r="998" spans="1:36" ht="14.25" customHeight="1">
      <c r="A998" s="51"/>
      <c r="B998" s="51"/>
      <c r="C998" s="219"/>
      <c r="D998" s="53"/>
      <c r="E998" s="228"/>
      <c r="F998" s="228"/>
      <c r="G998" s="52"/>
      <c r="H998" s="52"/>
      <c r="I998" s="52"/>
      <c r="J998" s="52"/>
      <c r="K998" s="52"/>
      <c r="L998" s="60"/>
      <c r="M998" s="60"/>
      <c r="N998" s="55"/>
      <c r="O998" s="55"/>
      <c r="P998" s="55"/>
      <c r="Q998" s="55"/>
      <c r="R998" s="55"/>
      <c r="S998" s="55"/>
      <c r="T998" s="193" t="str">
        <f>_xlfn.IFNA(VLOOKUP(N998,Code2Loc,2,FALSE)
&amp; IF( OR( ISNA(O998), LEN(O998)=0), "",  "-" &amp; VLOOKUP(O998,Code2Loc,2,FALSE))
&amp; IF( OR( ISNA(P998), LEN(P998)=0), "",  "-" &amp; VLOOKUP(P998,Code2Loc,2,FALSE))
&amp; IF( OR( ISNA(Q998), LEN(Q998)=0), "",  "-" &amp; VLOOKUP(Q998,Code2Loc,2,FALSE))
&amp; IF( OR( ISNA(R998), LEN(R998)=0), "",  "-" &amp; VLOOKUP(R998,Code2Loc,2,FALSE))
&amp; IF( OR( ISNA(S998), LEN(S998)=0), "",  "-" &amp; VLOOKUP(S998,Code2Loc,2,FALSE)),"")</f>
        <v/>
      </c>
      <c r="U998" s="56"/>
      <c r="V998" s="57"/>
      <c r="W998" s="57"/>
      <c r="X998" s="57"/>
      <c r="Y998" s="57"/>
      <c r="Z998" s="58" t="str">
        <f>IF(ISBLANK($U998), "", _xlfn.IFNA($U998 + _xlfn.IFNA( VLOOKUP($N998 &amp; IF(ISBLANK($O998),"", "-" &amp; $O998) &amp; IF(ISBLANK($P998),"", "-" &amp; $P998) &amp; IF(ISBLANK($Q998),"", "-" &amp; $Q998) &amp; IF(ISBLANK($R998),"", "-" &amp; $R998) &amp; IF(ISBLANK($S998),"", "-" &amp; $S998),TravelTime,8,FALSE), VLOOKUP($S998 &amp; IF(ISBLANK($R998),"", "-" &amp; $R998) &amp; IF(ISBLANK($Q998),"", "-" &amp; $Q998) &amp; IF(ISBLANK($P998),"", "-" &amp; $P998) &amp; IF(ISBLANK($O998),"", "-" &amp; $O998) &amp; IF(ISBLANK($N998),"", "-" &amp; $N998),TravelTime,8,FALSE)) / 1440, ""))</f>
        <v/>
      </c>
      <c r="AA998" s="59"/>
      <c r="AB998" s="52"/>
      <c r="AC998" s="59"/>
      <c r="AD998" s="196"/>
      <c r="AE998" s="59"/>
      <c r="AF998" s="59"/>
      <c r="AG998" s="59"/>
      <c r="AH998" s="59"/>
      <c r="AI998" s="59"/>
      <c r="AJ998" s="59"/>
    </row>
    <row r="999" spans="1:36" ht="14.25" customHeight="1">
      <c r="A999" s="51"/>
      <c r="B999" s="51"/>
      <c r="C999" s="219"/>
      <c r="D999" s="53"/>
      <c r="E999" s="228"/>
      <c r="F999" s="228"/>
      <c r="G999" s="52"/>
      <c r="H999" s="52"/>
      <c r="I999" s="52"/>
      <c r="J999" s="52"/>
      <c r="K999" s="52"/>
      <c r="L999" s="60"/>
      <c r="M999" s="60"/>
      <c r="N999" s="55"/>
      <c r="O999" s="55"/>
      <c r="P999" s="55"/>
      <c r="Q999" s="55"/>
      <c r="R999" s="55"/>
      <c r="S999" s="55"/>
      <c r="T999" s="193" t="str">
        <f>_xlfn.IFNA(VLOOKUP(N999,Code2Loc,2,FALSE)
&amp; IF( OR( ISNA(O999), LEN(O999)=0), "",  "-" &amp; VLOOKUP(O999,Code2Loc,2,FALSE))
&amp; IF( OR( ISNA(P999), LEN(P999)=0), "",  "-" &amp; VLOOKUP(P999,Code2Loc,2,FALSE))
&amp; IF( OR( ISNA(Q999), LEN(Q999)=0), "",  "-" &amp; VLOOKUP(Q999,Code2Loc,2,FALSE))
&amp; IF( OR( ISNA(R999), LEN(R999)=0), "",  "-" &amp; VLOOKUP(R999,Code2Loc,2,FALSE))
&amp; IF( OR( ISNA(S999), LEN(S999)=0), "",  "-" &amp; VLOOKUP(S999,Code2Loc,2,FALSE)),"")</f>
        <v/>
      </c>
      <c r="U999" s="56"/>
      <c r="V999" s="57"/>
      <c r="W999" s="57"/>
      <c r="X999" s="57"/>
      <c r="Y999" s="57"/>
      <c r="Z999" s="58" t="str">
        <f>IF(ISBLANK($U999), "", _xlfn.IFNA($U999 + _xlfn.IFNA( VLOOKUP($N999 &amp; IF(ISBLANK($O999),"", "-" &amp; $O999) &amp; IF(ISBLANK($P999),"", "-" &amp; $P999) &amp; IF(ISBLANK($Q999),"", "-" &amp; $Q999) &amp; IF(ISBLANK($R999),"", "-" &amp; $R999) &amp; IF(ISBLANK($S999),"", "-" &amp; $S999),TravelTime,8,FALSE), VLOOKUP($S999 &amp; IF(ISBLANK($R999),"", "-" &amp; $R999) &amp; IF(ISBLANK($Q999),"", "-" &amp; $Q999) &amp; IF(ISBLANK($P999),"", "-" &amp; $P999) &amp; IF(ISBLANK($O999),"", "-" &amp; $O999) &amp; IF(ISBLANK($N999),"", "-" &amp; $N999),TravelTime,8,FALSE)) / 1440, ""))</f>
        <v/>
      </c>
      <c r="AA999" s="59"/>
      <c r="AB999" s="52"/>
      <c r="AC999" s="59"/>
      <c r="AD999" s="196"/>
      <c r="AE999" s="59"/>
      <c r="AF999" s="59"/>
      <c r="AG999" s="59"/>
      <c r="AH999" s="59"/>
      <c r="AI999" s="59"/>
      <c r="AJ999" s="59"/>
    </row>
    <row r="1000" spans="1:36" ht="14.25" customHeight="1">
      <c r="A1000" s="51"/>
      <c r="B1000" s="51"/>
      <c r="C1000" s="219"/>
      <c r="D1000" s="53"/>
      <c r="E1000" s="228"/>
      <c r="F1000" s="228"/>
      <c r="G1000" s="52"/>
      <c r="H1000" s="52"/>
      <c r="I1000" s="52"/>
      <c r="J1000" s="52"/>
      <c r="K1000" s="52"/>
      <c r="L1000" s="60"/>
      <c r="M1000" s="60"/>
      <c r="N1000" s="55"/>
      <c r="O1000" s="55"/>
      <c r="P1000" s="55"/>
      <c r="Q1000" s="55"/>
      <c r="R1000" s="55"/>
      <c r="S1000" s="55"/>
      <c r="T1000" s="193" t="str">
        <f>_xlfn.IFNA(VLOOKUP(N1000,Code2Loc,2,FALSE)
&amp; IF( OR( ISNA(O1000), LEN(O1000)=0), "",  "-" &amp; VLOOKUP(O1000,Code2Loc,2,FALSE))
&amp; IF( OR( ISNA(P1000), LEN(P1000)=0), "",  "-" &amp; VLOOKUP(P1000,Code2Loc,2,FALSE))
&amp; IF( OR( ISNA(Q1000), LEN(Q1000)=0), "",  "-" &amp; VLOOKUP(Q1000,Code2Loc,2,FALSE))
&amp; IF( OR( ISNA(R1000), LEN(R1000)=0), "",  "-" &amp; VLOOKUP(R1000,Code2Loc,2,FALSE))
&amp; IF( OR( ISNA(S1000), LEN(S1000)=0), "",  "-" &amp; VLOOKUP(S1000,Code2Loc,2,FALSE)),"")</f>
        <v/>
      </c>
      <c r="U1000" s="56"/>
      <c r="V1000" s="57"/>
      <c r="W1000" s="57"/>
      <c r="X1000" s="57"/>
      <c r="Y1000" s="57"/>
      <c r="Z1000" s="58" t="str">
        <f>IF(ISBLANK($U1000), "", _xlfn.IFNA($U1000 + _xlfn.IFNA( VLOOKUP($N1000 &amp; IF(ISBLANK($O1000),"", "-" &amp; $O1000) &amp; IF(ISBLANK($P1000),"", "-" &amp; $P1000) &amp; IF(ISBLANK($Q1000),"", "-" &amp; $Q1000) &amp; IF(ISBLANK($R1000),"", "-" &amp; $R1000) &amp; IF(ISBLANK($S1000),"", "-" &amp; $S1000),TravelTime,8,FALSE), VLOOKUP($S1000 &amp; IF(ISBLANK($R1000),"", "-" &amp; $R1000) &amp; IF(ISBLANK($Q1000),"", "-" &amp; $Q1000) &amp; IF(ISBLANK($P1000),"", "-" &amp; $P1000) &amp; IF(ISBLANK($O1000),"", "-" &amp; $O1000) &amp; IF(ISBLANK($N1000),"", "-" &amp; $N1000),TravelTime,8,FALSE)) / 1440, ""))</f>
        <v/>
      </c>
      <c r="AA1000" s="59"/>
      <c r="AB1000" s="52"/>
      <c r="AC1000" s="59"/>
      <c r="AD1000" s="196"/>
      <c r="AE1000" s="59"/>
      <c r="AF1000" s="59"/>
      <c r="AG1000" s="59"/>
      <c r="AH1000" s="59"/>
      <c r="AI1000" s="59"/>
      <c r="AJ1000" s="59"/>
    </row>
    <row r="1001" spans="1:36" ht="14.25" customHeight="1">
      <c r="A1001" s="51"/>
      <c r="B1001" s="51" t="s">
        <v>409</v>
      </c>
      <c r="C1001" s="219"/>
      <c r="D1001" s="53"/>
      <c r="E1001" s="228"/>
      <c r="F1001" s="228"/>
      <c r="G1001" s="52"/>
      <c r="H1001" s="52"/>
      <c r="I1001" s="52"/>
      <c r="J1001" s="52" t="str">
        <f>IF(ISBLANK(B1001),"",VLOOKUP(B1001,Permits!$F$2:$O$127,10,FALSE))</f>
        <v>GA04T 1175</v>
      </c>
      <c r="K1001" s="52"/>
      <c r="L1001" s="60"/>
      <c r="M1001" s="60"/>
      <c r="N1001" s="55"/>
      <c r="O1001" s="55"/>
      <c r="P1001" s="55"/>
      <c r="Q1001" s="55"/>
      <c r="R1001" s="55"/>
      <c r="S1001" s="55"/>
      <c r="T1001" s="193" t="str">
        <f>_xlfn.IFNA(VLOOKUP(N1001,Code2Loc,2,FALSE)
&amp; IF( OR( ISNA(O1001), LEN(O1001)=0), "",  "-" &amp; VLOOKUP(O1001,Code2Loc,2,FALSE))
&amp; IF( OR( ISNA(P1001), LEN(P1001)=0), "",  "-" &amp; VLOOKUP(P1001,Code2Loc,2,FALSE))
&amp; IF( OR( ISNA(Q1001), LEN(Q1001)=0), "",  "-" &amp; VLOOKUP(Q1001,Code2Loc,2,FALSE))
&amp; IF( OR( ISNA(R1001), LEN(R1001)=0), "",  "-" &amp; VLOOKUP(R1001,Code2Loc,2,FALSE))
&amp; IF( OR( ISNA(S1001), LEN(S1001)=0), "",  "-" &amp; VLOOKUP(S1001,Code2Loc,2,FALSE)),"")</f>
        <v/>
      </c>
      <c r="U1001" s="56"/>
      <c r="V1001" s="57"/>
      <c r="W1001" s="57"/>
      <c r="X1001" s="57"/>
      <c r="Y1001" s="57"/>
      <c r="Z1001" s="58" t="str">
        <f>IF(ISBLANK($U1001), "", _xlfn.IFNA($U1001 + _xlfn.IFNA( VLOOKUP($N1001 &amp; IF(ISBLANK($O1001),"", "-" &amp; $O1001) &amp; IF(ISBLANK($P1001),"", "-" &amp; $P1001) &amp; IF(ISBLANK($Q1001),"", "-" &amp; $Q1001) &amp; IF(ISBLANK($R1001),"", "-" &amp; $R1001) &amp; IF(ISBLANK($S1001),"", "-" &amp; $S1001),TravelTime,8,FALSE), VLOOKUP($S1001 &amp; IF(ISBLANK($R1001),"", "-" &amp; $R1001) &amp; IF(ISBLANK($Q1001),"", "-" &amp; $Q1001) &amp; IF(ISBLANK($P1001),"", "-" &amp; $P1001) &amp; IF(ISBLANK($O1001),"", "-" &amp; $O1001) &amp; IF(ISBLANK($N1001),"", "-" &amp; $N1001),TravelTime,8,FALSE)) / 1440, ""))</f>
        <v/>
      </c>
      <c r="AA1001" s="59"/>
      <c r="AB1001" s="52" t="str">
        <f t="shared" ref="AB1001:AB1002" si="72">IF(AND(LEN(J1001)&lt;&gt;0,LEN(B1001)&lt;&gt;0),J1001,AB993)</f>
        <v>GA04T 1175</v>
      </c>
      <c r="AC1001" s="59"/>
      <c r="AD1001" s="196"/>
      <c r="AE1001" s="59"/>
      <c r="AF1001" s="59"/>
      <c r="AG1001" s="59"/>
      <c r="AH1001" s="59"/>
      <c r="AI1001" s="59"/>
      <c r="AJ1001" s="59"/>
    </row>
    <row r="1002" spans="1:36" ht="14.25" customHeight="1">
      <c r="A1002" s="51" t="s">
        <v>750</v>
      </c>
      <c r="B1002" s="51" t="s">
        <v>751</v>
      </c>
      <c r="C1002" s="218" t="s">
        <v>752</v>
      </c>
      <c r="D1002" s="53"/>
      <c r="E1002" s="228" t="s">
        <v>753</v>
      </c>
      <c r="F1002" s="228">
        <v>43933</v>
      </c>
      <c r="G1002" s="52" t="s">
        <v>754</v>
      </c>
      <c r="H1002" s="52" t="s">
        <v>755</v>
      </c>
      <c r="I1002" s="52"/>
      <c r="J1002" s="52" t="s">
        <v>756</v>
      </c>
      <c r="K1002" s="53" t="s">
        <v>16</v>
      </c>
      <c r="L1002" s="60">
        <v>31</v>
      </c>
      <c r="M1002" s="60"/>
      <c r="N1002" s="55" t="s">
        <v>757</v>
      </c>
      <c r="O1002" s="55"/>
      <c r="P1002" s="55"/>
      <c r="Q1002" s="55"/>
      <c r="R1002" s="55"/>
      <c r="S1002" s="55" t="s">
        <v>758</v>
      </c>
      <c r="T1002" s="193" t="str">
        <f>_xlfn.IFNA(VLOOKUP(N1002,Code2Loc,2,FALSE)
&amp; IF( OR( ISNA(O1002), LEN(O1002)=0), "",  "-" &amp; VLOOKUP(O1002,Code2Loc,2,FALSE))
&amp; IF( OR( ISNA(P1002), LEN(P1002)=0), "",  "-" &amp; VLOOKUP(P1002,Code2Loc,2,FALSE))
&amp; IF( OR( ISNA(Q1002), LEN(Q1002)=0), "",  "-" &amp; VLOOKUP(Q1002,Code2Loc,2,FALSE))
&amp; IF( OR( ISNA(R1002), LEN(R1002)=0), "",  "-" &amp; VLOOKUP(R1002,Code2Loc,2,FALSE))
&amp; IF( OR( ISNA(S1002), LEN(S1002)=0), "",  "-" &amp; VLOOKUP(S1002,Code2Loc,2,FALSE)),"")</f>
        <v/>
      </c>
      <c r="U1002" s="56">
        <v>0.27083333333333331</v>
      </c>
      <c r="V1002" s="57"/>
      <c r="W1002" s="57"/>
      <c r="X1002" s="57"/>
      <c r="Y1002" s="57"/>
      <c r="Z1002" s="58" t="str">
        <f>IF(ISBLANK($U1002), "", _xlfn.IFNA($U1002 + _xlfn.IFNA( VLOOKUP($N1002 &amp; IF(ISBLANK($O1002),"", "-" &amp; $O1002) &amp; IF(ISBLANK($P1002),"", "-" &amp; $P1002) &amp; IF(ISBLANK($Q1002),"", "-" &amp; $Q1002) &amp; IF(ISBLANK($R1002),"", "-" &amp; $R1002) &amp; IF(ISBLANK($S1002),"", "-" &amp; $S1002),TravelTime,8,FALSE), VLOOKUP($S1002 &amp; IF(ISBLANK($R1002),"", "-" &amp; $R1002) &amp; IF(ISBLANK($Q1002),"", "-" &amp; $Q1002) &amp; IF(ISBLANK($P1002),"", "-" &amp; $P1002) &amp; IF(ISBLANK($O1002),"", "-" &amp; $O1002) &amp; IF(ISBLANK($N1002),"", "-" &amp; $N1002),TravelTime,8,FALSE)) / 1440, ""))</f>
        <v/>
      </c>
      <c r="AA1002" s="59"/>
      <c r="AB1002" s="52" t="str">
        <f t="shared" si="72"/>
        <v>GA06T3807</v>
      </c>
      <c r="AC1002" s="59"/>
      <c r="AD1002" s="196"/>
      <c r="AE1002" s="59"/>
      <c r="AF1002" s="59"/>
      <c r="AG1002" s="59"/>
      <c r="AH1002" s="59"/>
      <c r="AI1002" s="59"/>
      <c r="AJ1002" s="59"/>
    </row>
    <row r="1003" spans="1:36" ht="14.25" customHeight="1">
      <c r="A1003" s="51"/>
      <c r="B1003" s="51"/>
      <c r="C1003" s="219"/>
      <c r="D1003" s="53"/>
      <c r="E1003" s="228"/>
      <c r="F1003" s="228"/>
      <c r="G1003" s="52"/>
      <c r="H1003" s="52"/>
      <c r="I1003" s="52"/>
      <c r="J1003" s="52"/>
      <c r="K1003" s="52"/>
      <c r="L1003" s="60"/>
      <c r="M1003" s="60"/>
      <c r="N1003" s="55" t="s">
        <v>758</v>
      </c>
      <c r="O1003" s="55"/>
      <c r="P1003" s="55"/>
      <c r="Q1003" s="55"/>
      <c r="R1003" s="55"/>
      <c r="S1003" s="55" t="s">
        <v>757</v>
      </c>
      <c r="T1003" s="193" t="str">
        <f>_xlfn.IFNA(VLOOKUP(N1003,Code2Loc,2,FALSE)
&amp; IF( OR( ISNA(O1003), LEN(O1003)=0), "",  "-" &amp; VLOOKUP(O1003,Code2Loc,2,FALSE))
&amp; IF( OR( ISNA(P1003), LEN(P1003)=0), "",  "-" &amp; VLOOKUP(P1003,Code2Loc,2,FALSE))
&amp; IF( OR( ISNA(Q1003), LEN(Q1003)=0), "",  "-" &amp; VLOOKUP(Q1003,Code2Loc,2,FALSE))
&amp; IF( OR( ISNA(R1003), LEN(R1003)=0), "",  "-" &amp; VLOOKUP(R1003,Code2Loc,2,FALSE))
&amp; IF( OR( ISNA(S1003), LEN(S1003)=0), "",  "-" &amp; VLOOKUP(S1003,Code2Loc,2,FALSE)),"")</f>
        <v/>
      </c>
      <c r="U1003" s="56">
        <v>0.30902777777777779</v>
      </c>
      <c r="V1003" s="57"/>
      <c r="W1003" s="57"/>
      <c r="X1003" s="57"/>
      <c r="Y1003" s="57"/>
      <c r="Z1003" s="58" t="str">
        <f>IF(ISBLANK($U1003), "", _xlfn.IFNA($U1003 + _xlfn.IFNA( VLOOKUP($N1003 &amp; IF(ISBLANK($O1003),"", "-" &amp; $O1003) &amp; IF(ISBLANK($P1003),"", "-" &amp; $P1003) &amp; IF(ISBLANK($Q1003),"", "-" &amp; $Q1003) &amp; IF(ISBLANK($R1003),"", "-" &amp; $R1003) &amp; IF(ISBLANK($S1003),"", "-" &amp; $S1003),TravelTime,8,FALSE), VLOOKUP($S1003 &amp; IF(ISBLANK($R1003),"", "-" &amp; $R1003) &amp; IF(ISBLANK($Q1003),"", "-" &amp; $Q1003) &amp; IF(ISBLANK($P1003),"", "-" &amp; $P1003) &amp; IF(ISBLANK($O1003),"", "-" &amp; $O1003) &amp; IF(ISBLANK($N1003),"", "-" &amp; $N1003),TravelTime,8,FALSE)) / 1440, ""))</f>
        <v/>
      </c>
      <c r="AA1003" s="59"/>
      <c r="AB1003" s="52"/>
      <c r="AC1003" s="59"/>
      <c r="AD1003" s="196"/>
      <c r="AE1003" s="59"/>
      <c r="AF1003" s="59"/>
      <c r="AG1003" s="59"/>
      <c r="AH1003" s="59"/>
      <c r="AI1003" s="59"/>
      <c r="AJ1003" s="59"/>
    </row>
    <row r="1004" spans="1:36" ht="14.25" customHeight="1">
      <c r="A1004" s="51"/>
      <c r="B1004" s="51"/>
      <c r="C1004" s="219"/>
      <c r="D1004" s="53"/>
      <c r="E1004" s="228"/>
      <c r="F1004" s="228"/>
      <c r="G1004" s="52"/>
      <c r="H1004" s="52"/>
      <c r="I1004" s="52"/>
      <c r="J1004" s="52"/>
      <c r="K1004" s="52"/>
      <c r="L1004" s="60"/>
      <c r="M1004" s="60"/>
      <c r="N1004" s="55" t="s">
        <v>757</v>
      </c>
      <c r="O1004" s="55"/>
      <c r="P1004" s="55"/>
      <c r="Q1004" s="55"/>
      <c r="R1004" s="55"/>
      <c r="S1004" s="55" t="s">
        <v>758</v>
      </c>
      <c r="T1004" s="193" t="str">
        <f>_xlfn.IFNA(VLOOKUP(N1004,Code2Loc,2,FALSE)
&amp; IF( OR( ISNA(O1004), LEN(O1004)=0), "",  "-" &amp; VLOOKUP(O1004,Code2Loc,2,FALSE))
&amp; IF( OR( ISNA(P1004), LEN(P1004)=0), "",  "-" &amp; VLOOKUP(P1004,Code2Loc,2,FALSE))
&amp; IF( OR( ISNA(Q1004), LEN(Q1004)=0), "",  "-" &amp; VLOOKUP(Q1004,Code2Loc,2,FALSE))
&amp; IF( OR( ISNA(R1004), LEN(R1004)=0), "",  "-" &amp; VLOOKUP(R1004,Code2Loc,2,FALSE))
&amp; IF( OR( ISNA(S1004), LEN(S1004)=0), "",  "-" &amp; VLOOKUP(S1004,Code2Loc,2,FALSE)),"")</f>
        <v/>
      </c>
      <c r="U1004" s="56">
        <v>0.33680555555555558</v>
      </c>
      <c r="V1004" s="57"/>
      <c r="W1004" s="57"/>
      <c r="X1004" s="57"/>
      <c r="Y1004" s="57"/>
      <c r="Z1004" s="58" t="str">
        <f>IF(ISBLANK($U1004), "", _xlfn.IFNA($U1004 + _xlfn.IFNA( VLOOKUP($N1004 &amp; IF(ISBLANK($O1004),"", "-" &amp; $O1004) &amp; IF(ISBLANK($P1004),"", "-" &amp; $P1004) &amp; IF(ISBLANK($Q1004),"", "-" &amp; $Q1004) &amp; IF(ISBLANK($R1004),"", "-" &amp; $R1004) &amp; IF(ISBLANK($S1004),"", "-" &amp; $S1004),TravelTime,8,FALSE), VLOOKUP($S1004 &amp; IF(ISBLANK($R1004),"", "-" &amp; $R1004) &amp; IF(ISBLANK($Q1004),"", "-" &amp; $Q1004) &amp; IF(ISBLANK($P1004),"", "-" &amp; $P1004) &amp; IF(ISBLANK($O1004),"", "-" &amp; $O1004) &amp; IF(ISBLANK($N1004),"", "-" &amp; $N1004),TravelTime,8,FALSE)) / 1440, ""))</f>
        <v/>
      </c>
      <c r="AA1004" s="59"/>
      <c r="AB1004" s="52"/>
      <c r="AC1004" s="59"/>
      <c r="AD1004" s="196"/>
      <c r="AE1004" s="59"/>
      <c r="AF1004" s="59"/>
      <c r="AG1004" s="59"/>
      <c r="AH1004" s="59"/>
      <c r="AI1004" s="59"/>
      <c r="AJ1004" s="59"/>
    </row>
    <row r="1005" spans="1:36" ht="14.25" customHeight="1">
      <c r="A1005" s="51"/>
      <c r="B1005" s="51"/>
      <c r="C1005" s="219"/>
      <c r="D1005" s="53"/>
      <c r="E1005" s="228"/>
      <c r="F1005" s="228"/>
      <c r="G1005" s="52"/>
      <c r="H1005" s="52"/>
      <c r="I1005" s="52"/>
      <c r="J1005" s="52"/>
      <c r="K1005" s="52"/>
      <c r="L1005" s="60"/>
      <c r="M1005" s="60"/>
      <c r="N1005" s="55" t="s">
        <v>758</v>
      </c>
      <c r="O1005" s="55"/>
      <c r="P1005" s="55"/>
      <c r="Q1005" s="55"/>
      <c r="R1005" s="55"/>
      <c r="S1005" s="55" t="s">
        <v>757</v>
      </c>
      <c r="T1005" s="193" t="str">
        <f>_xlfn.IFNA(VLOOKUP(N1005,Code2Loc,2,FALSE)
&amp; IF( OR( ISNA(O1005), LEN(O1005)=0), "",  "-" &amp; VLOOKUP(O1005,Code2Loc,2,FALSE))
&amp; IF( OR( ISNA(P1005), LEN(P1005)=0), "",  "-" &amp; VLOOKUP(P1005,Code2Loc,2,FALSE))
&amp; IF( OR( ISNA(Q1005), LEN(Q1005)=0), "",  "-" &amp; VLOOKUP(Q1005,Code2Loc,2,FALSE))
&amp; IF( OR( ISNA(R1005), LEN(R1005)=0), "",  "-" &amp; VLOOKUP(R1005,Code2Loc,2,FALSE))
&amp; IF( OR( ISNA(S1005), LEN(S1005)=0), "",  "-" &amp; VLOOKUP(S1005,Code2Loc,2,FALSE)),"")</f>
        <v/>
      </c>
      <c r="U1005" s="56">
        <v>0.36458333333333331</v>
      </c>
      <c r="V1005" s="57"/>
      <c r="W1005" s="57"/>
      <c r="X1005" s="57"/>
      <c r="Y1005" s="57"/>
      <c r="Z1005" s="58" t="str">
        <f>IF(ISBLANK($U1005), "", _xlfn.IFNA($U1005 + _xlfn.IFNA( VLOOKUP($N1005 &amp; IF(ISBLANK($O1005),"", "-" &amp; $O1005) &amp; IF(ISBLANK($P1005),"", "-" &amp; $P1005) &amp; IF(ISBLANK($Q1005),"", "-" &amp; $Q1005) &amp; IF(ISBLANK($R1005),"", "-" &amp; $R1005) &amp; IF(ISBLANK($S1005),"", "-" &amp; $S1005),TravelTime,8,FALSE), VLOOKUP($S1005 &amp; IF(ISBLANK($R1005),"", "-" &amp; $R1005) &amp; IF(ISBLANK($Q1005),"", "-" &amp; $Q1005) &amp; IF(ISBLANK($P1005),"", "-" &amp; $P1005) &amp; IF(ISBLANK($O1005),"", "-" &amp; $O1005) &amp; IF(ISBLANK($N1005),"", "-" &amp; $N1005),TravelTime,8,FALSE)) / 1440, ""))</f>
        <v/>
      </c>
      <c r="AA1005" s="59"/>
      <c r="AB1005" s="52"/>
      <c r="AC1005" s="59"/>
      <c r="AD1005" s="196"/>
      <c r="AE1005" s="59"/>
      <c r="AF1005" s="59"/>
      <c r="AG1005" s="59"/>
      <c r="AH1005" s="59"/>
      <c r="AI1005" s="59"/>
      <c r="AJ1005" s="59"/>
    </row>
    <row r="1006" spans="1:36" ht="14.25" customHeight="1">
      <c r="A1006" s="59"/>
      <c r="B1006" s="59"/>
      <c r="C1006" s="220"/>
      <c r="D1006" s="62"/>
      <c r="E1006" s="229"/>
      <c r="F1006" s="229"/>
      <c r="G1006" s="63"/>
      <c r="H1006" s="63"/>
      <c r="I1006" s="59"/>
      <c r="J1006" s="59"/>
      <c r="K1006" s="59"/>
      <c r="L1006" s="71"/>
      <c r="M1006" s="71"/>
      <c r="N1006" s="55" t="s">
        <v>757</v>
      </c>
      <c r="O1006" s="55"/>
      <c r="P1006" s="55"/>
      <c r="Q1006" s="55"/>
      <c r="R1006" s="55"/>
      <c r="S1006" s="55" t="s">
        <v>758</v>
      </c>
      <c r="T1006" s="193" t="str">
        <f>_xlfn.IFNA(VLOOKUP(N1006,Code2Loc,2,FALSE)
&amp; IF( OR( ISNA(O1006), LEN(O1006)=0), "",  "-" &amp; VLOOKUP(O1006,Code2Loc,2,FALSE))
&amp; IF( OR( ISNA(P1006), LEN(P1006)=0), "",  "-" &amp; VLOOKUP(P1006,Code2Loc,2,FALSE))
&amp; IF( OR( ISNA(Q1006), LEN(Q1006)=0), "",  "-" &amp; VLOOKUP(Q1006,Code2Loc,2,FALSE))
&amp; IF( OR( ISNA(R1006), LEN(R1006)=0), "",  "-" &amp; VLOOKUP(R1006,Code2Loc,2,FALSE))
&amp; IF( OR( ISNA(S1006), LEN(S1006)=0), "",  "-" &amp; VLOOKUP(S1006,Code2Loc,2,FALSE)),"")</f>
        <v/>
      </c>
      <c r="U1006" s="56">
        <v>0.3923611111111111</v>
      </c>
      <c r="V1006" s="57"/>
      <c r="W1006" s="57"/>
      <c r="X1006" s="57"/>
      <c r="Y1006" s="57"/>
      <c r="Z1006" s="58" t="str">
        <f>IF(ISBLANK($U1006), "", _xlfn.IFNA($U1006 + _xlfn.IFNA( VLOOKUP($N1006 &amp; IF(ISBLANK($O1006),"", "-" &amp; $O1006) &amp; IF(ISBLANK($P1006),"", "-" &amp; $P1006) &amp; IF(ISBLANK($Q1006),"", "-" &amp; $Q1006) &amp; IF(ISBLANK($R1006),"", "-" &amp; $R1006) &amp; IF(ISBLANK($S1006),"", "-" &amp; $S1006),TravelTime,8,FALSE), VLOOKUP($S1006 &amp; IF(ISBLANK($R1006),"", "-" &amp; $R1006) &amp; IF(ISBLANK($Q1006),"", "-" &amp; $Q1006) &amp; IF(ISBLANK($P1006),"", "-" &amp; $P1006) &amp; IF(ISBLANK($O1006),"", "-" &amp; $O1006) &amp; IF(ISBLANK($N1006),"", "-" &amp; $N1006),TravelTime,8,FALSE)) / 1440, ""))</f>
        <v/>
      </c>
      <c r="AA1006" s="59"/>
      <c r="AB1006" s="59"/>
      <c r="AC1006" s="59"/>
      <c r="AD1006" s="196"/>
      <c r="AE1006" s="59"/>
      <c r="AF1006" s="59"/>
      <c r="AG1006" s="59"/>
      <c r="AH1006" s="59"/>
      <c r="AI1006" s="59"/>
      <c r="AJ1006" s="59"/>
    </row>
    <row r="1007" spans="1:36" ht="14.25" customHeight="1">
      <c r="A1007" s="59"/>
      <c r="B1007" s="59"/>
      <c r="C1007" s="220"/>
      <c r="D1007" s="62"/>
      <c r="E1007" s="229"/>
      <c r="F1007" s="229"/>
      <c r="G1007" s="63"/>
      <c r="H1007" s="63"/>
      <c r="I1007" s="59"/>
      <c r="J1007" s="59"/>
      <c r="K1007" s="59"/>
      <c r="L1007" s="71"/>
      <c r="M1007" s="71"/>
      <c r="N1007" s="55" t="s">
        <v>758</v>
      </c>
      <c r="O1007" s="55"/>
      <c r="P1007" s="55"/>
      <c r="Q1007" s="55"/>
      <c r="R1007" s="55"/>
      <c r="S1007" s="55" t="s">
        <v>757</v>
      </c>
      <c r="T1007" s="193" t="str">
        <f>_xlfn.IFNA(VLOOKUP(N1007,Code2Loc,2,FALSE)
&amp; IF( OR( ISNA(O1007), LEN(O1007)=0), "",  "-" &amp; VLOOKUP(O1007,Code2Loc,2,FALSE))
&amp; IF( OR( ISNA(P1007), LEN(P1007)=0), "",  "-" &amp; VLOOKUP(P1007,Code2Loc,2,FALSE))
&amp; IF( OR( ISNA(Q1007), LEN(Q1007)=0), "",  "-" &amp; VLOOKUP(Q1007,Code2Loc,2,FALSE))
&amp; IF( OR( ISNA(R1007), LEN(R1007)=0), "",  "-" &amp; VLOOKUP(R1007,Code2Loc,2,FALSE))
&amp; IF( OR( ISNA(S1007), LEN(S1007)=0), "",  "-" &amp; VLOOKUP(S1007,Code2Loc,2,FALSE)),"")</f>
        <v/>
      </c>
      <c r="U1007" s="56">
        <v>0.4375</v>
      </c>
      <c r="V1007" s="57"/>
      <c r="W1007" s="57"/>
      <c r="X1007" s="57"/>
      <c r="Y1007" s="57"/>
      <c r="Z1007" s="58" t="str">
        <f>IF(ISBLANK($U1007), "", _xlfn.IFNA($U1007 + _xlfn.IFNA( VLOOKUP($N1007 &amp; IF(ISBLANK($O1007),"", "-" &amp; $O1007) &amp; IF(ISBLANK($P1007),"", "-" &amp; $P1007) &amp; IF(ISBLANK($Q1007),"", "-" &amp; $Q1007) &amp; IF(ISBLANK($R1007),"", "-" &amp; $R1007) &amp; IF(ISBLANK($S1007),"", "-" &amp; $S1007),TravelTime,8,FALSE), VLOOKUP($S1007 &amp; IF(ISBLANK($R1007),"", "-" &amp; $R1007) &amp; IF(ISBLANK($Q1007),"", "-" &amp; $Q1007) &amp; IF(ISBLANK($P1007),"", "-" &amp; $P1007) &amp; IF(ISBLANK($O1007),"", "-" &amp; $O1007) &amp; IF(ISBLANK($N1007),"", "-" &amp; $N1007),TravelTime,8,FALSE)) / 1440, ""))</f>
        <v/>
      </c>
      <c r="AA1007" s="59"/>
      <c r="AB1007" s="59"/>
      <c r="AC1007" s="59"/>
      <c r="AD1007" s="196"/>
      <c r="AE1007" s="59"/>
      <c r="AF1007" s="59"/>
      <c r="AG1007" s="59"/>
      <c r="AH1007" s="59"/>
      <c r="AI1007" s="59"/>
      <c r="AJ1007" s="59"/>
    </row>
    <row r="1008" spans="1:36" ht="14.25" customHeight="1">
      <c r="A1008" s="59"/>
      <c r="B1008" s="59"/>
      <c r="C1008" s="220"/>
      <c r="D1008" s="62"/>
      <c r="E1008" s="229"/>
      <c r="F1008" s="229"/>
      <c r="G1008" s="63"/>
      <c r="H1008" s="63"/>
      <c r="I1008" s="59"/>
      <c r="J1008" s="59"/>
      <c r="K1008" s="59"/>
      <c r="L1008" s="71"/>
      <c r="M1008" s="71"/>
      <c r="N1008" s="55" t="s">
        <v>757</v>
      </c>
      <c r="O1008" s="55" t="s">
        <v>759</v>
      </c>
      <c r="P1008" s="55"/>
      <c r="Q1008" s="55"/>
      <c r="R1008" s="55"/>
      <c r="S1008" s="55" t="s">
        <v>758</v>
      </c>
      <c r="T1008" s="193" t="str">
        <f>_xlfn.IFNA(VLOOKUP(N1008,Code2Loc,2,FALSE)
&amp; IF( OR( ISNA(O1008), LEN(O1008)=0), "",  "-" &amp; VLOOKUP(O1008,Code2Loc,2,FALSE))
&amp; IF( OR( ISNA(P1008), LEN(P1008)=0), "",  "-" &amp; VLOOKUP(P1008,Code2Loc,2,FALSE))
&amp; IF( OR( ISNA(Q1008), LEN(Q1008)=0), "",  "-" &amp; VLOOKUP(Q1008,Code2Loc,2,FALSE))
&amp; IF( OR( ISNA(R1008), LEN(R1008)=0), "",  "-" &amp; VLOOKUP(R1008,Code2Loc,2,FALSE))
&amp; IF( OR( ISNA(S1008), LEN(S1008)=0), "",  "-" &amp; VLOOKUP(S1008,Code2Loc,2,FALSE)),"")</f>
        <v/>
      </c>
      <c r="U1008" s="56">
        <v>0.49305555555555558</v>
      </c>
      <c r="V1008" s="57"/>
      <c r="W1008" s="57"/>
      <c r="X1008" s="57"/>
      <c r="Y1008" s="57"/>
      <c r="Z1008" s="58" t="str">
        <f>IF(ISBLANK($U1008), "", _xlfn.IFNA($U1008 + _xlfn.IFNA( VLOOKUP($N1008 &amp; IF(ISBLANK($O1008),"", "-" &amp; $O1008) &amp; IF(ISBLANK($P1008),"", "-" &amp; $P1008) &amp; IF(ISBLANK($Q1008),"", "-" &amp; $Q1008) &amp; IF(ISBLANK($R1008),"", "-" &amp; $R1008) &amp; IF(ISBLANK($S1008),"", "-" &amp; $S1008),TravelTime,8,FALSE), VLOOKUP($S1008 &amp; IF(ISBLANK($R1008),"", "-" &amp; $R1008) &amp; IF(ISBLANK($Q1008),"", "-" &amp; $Q1008) &amp; IF(ISBLANK($P1008),"", "-" &amp; $P1008) &amp; IF(ISBLANK($O1008),"", "-" &amp; $O1008) &amp; IF(ISBLANK($N1008),"", "-" &amp; $N1008),TravelTime,8,FALSE)) / 1440, ""))</f>
        <v/>
      </c>
      <c r="AA1008" s="59"/>
      <c r="AB1008" s="59"/>
      <c r="AC1008" s="59"/>
      <c r="AD1008" s="196"/>
      <c r="AE1008" s="59"/>
      <c r="AF1008" s="59"/>
      <c r="AG1008" s="59"/>
      <c r="AH1008" s="59"/>
      <c r="AI1008" s="59"/>
      <c r="AJ1008" s="59"/>
    </row>
    <row r="1009" spans="1:36" ht="14.25" customHeight="1">
      <c r="A1009" s="59"/>
      <c r="B1009" s="59"/>
      <c r="C1009" s="220"/>
      <c r="D1009" s="62"/>
      <c r="E1009" s="229"/>
      <c r="F1009" s="229"/>
      <c r="G1009" s="63"/>
      <c r="H1009" s="63"/>
      <c r="I1009" s="59"/>
      <c r="J1009" s="59"/>
      <c r="K1009" s="59"/>
      <c r="L1009" s="71"/>
      <c r="M1009" s="71"/>
      <c r="N1009" s="55" t="s">
        <v>758</v>
      </c>
      <c r="O1009" s="55"/>
      <c r="P1009" s="55"/>
      <c r="Q1009" s="55"/>
      <c r="R1009" s="55"/>
      <c r="S1009" s="55" t="s">
        <v>757</v>
      </c>
      <c r="T1009" s="193" t="str">
        <f>_xlfn.IFNA(VLOOKUP(N1009,Code2Loc,2,FALSE)
&amp; IF( OR( ISNA(O1009), LEN(O1009)=0), "",  "-" &amp; VLOOKUP(O1009,Code2Loc,2,FALSE))
&amp; IF( OR( ISNA(P1009), LEN(P1009)=0), "",  "-" &amp; VLOOKUP(P1009,Code2Loc,2,FALSE))
&amp; IF( OR( ISNA(Q1009), LEN(Q1009)=0), "",  "-" &amp; VLOOKUP(Q1009,Code2Loc,2,FALSE))
&amp; IF( OR( ISNA(R1009), LEN(R1009)=0), "",  "-" &amp; VLOOKUP(R1009,Code2Loc,2,FALSE))
&amp; IF( OR( ISNA(S1009), LEN(S1009)=0), "",  "-" &amp; VLOOKUP(S1009,Code2Loc,2,FALSE)),"")</f>
        <v/>
      </c>
      <c r="U1009" s="56">
        <v>0.53125</v>
      </c>
      <c r="V1009" s="57"/>
      <c r="W1009" s="57"/>
      <c r="X1009" s="57"/>
      <c r="Y1009" s="57"/>
      <c r="Z1009" s="58" t="str">
        <f>IF(ISBLANK($U1009), "", _xlfn.IFNA($U1009 + _xlfn.IFNA( VLOOKUP($N1009 &amp; IF(ISBLANK($O1009),"", "-" &amp; $O1009) &amp; IF(ISBLANK($P1009),"", "-" &amp; $P1009) &amp; IF(ISBLANK($Q1009),"", "-" &amp; $Q1009) &amp; IF(ISBLANK($R1009),"", "-" &amp; $R1009) &amp; IF(ISBLANK($S1009),"", "-" &amp; $S1009),TravelTime,8,FALSE), VLOOKUP($S1009 &amp; IF(ISBLANK($R1009),"", "-" &amp; $R1009) &amp; IF(ISBLANK($Q1009),"", "-" &amp; $Q1009) &amp; IF(ISBLANK($P1009),"", "-" &amp; $P1009) &amp; IF(ISBLANK($O1009),"", "-" &amp; $O1009) &amp; IF(ISBLANK($N1009),"", "-" &amp; $N1009),TravelTime,8,FALSE)) / 1440, ""))</f>
        <v/>
      </c>
      <c r="AA1009" s="59"/>
      <c r="AB1009" s="59"/>
      <c r="AC1009" s="59"/>
      <c r="AD1009" s="196"/>
      <c r="AE1009" s="59"/>
      <c r="AF1009" s="59"/>
      <c r="AG1009" s="59"/>
      <c r="AH1009" s="59"/>
      <c r="AI1009" s="59"/>
      <c r="AJ1009" s="59"/>
    </row>
    <row r="1010" spans="1:36" ht="14.25" customHeight="1">
      <c r="A1010" s="59"/>
      <c r="B1010" s="59"/>
      <c r="C1010" s="220"/>
      <c r="D1010" s="62"/>
      <c r="E1010" s="229"/>
      <c r="F1010" s="229"/>
      <c r="G1010" s="63"/>
      <c r="H1010" s="63"/>
      <c r="I1010" s="59"/>
      <c r="J1010" s="59"/>
      <c r="K1010" s="59"/>
      <c r="L1010" s="71"/>
      <c r="M1010" s="71"/>
      <c r="N1010" s="55" t="s">
        <v>757</v>
      </c>
      <c r="O1010" s="55"/>
      <c r="P1010" s="55"/>
      <c r="Q1010" s="55"/>
      <c r="R1010" s="55"/>
      <c r="S1010" s="55" t="s">
        <v>758</v>
      </c>
      <c r="T1010" s="193" t="str">
        <f>_xlfn.IFNA(VLOOKUP(N1010,Code2Loc,2,FALSE)
&amp; IF( OR( ISNA(O1010), LEN(O1010)=0), "",  "-" &amp; VLOOKUP(O1010,Code2Loc,2,FALSE))
&amp; IF( OR( ISNA(P1010), LEN(P1010)=0), "",  "-" &amp; VLOOKUP(P1010,Code2Loc,2,FALSE))
&amp; IF( OR( ISNA(Q1010), LEN(Q1010)=0), "",  "-" &amp; VLOOKUP(Q1010,Code2Loc,2,FALSE))
&amp; IF( OR( ISNA(R1010), LEN(R1010)=0), "",  "-" &amp; VLOOKUP(R1010,Code2Loc,2,FALSE))
&amp; IF( OR( ISNA(S1010), LEN(S1010)=0), "",  "-" &amp; VLOOKUP(S1010,Code2Loc,2,FALSE)),"")</f>
        <v/>
      </c>
      <c r="U1010" s="56">
        <v>0.55902777777777779</v>
      </c>
      <c r="V1010" s="57"/>
      <c r="W1010" s="57"/>
      <c r="X1010" s="57"/>
      <c r="Y1010" s="57"/>
      <c r="Z1010" s="58" t="str">
        <f>IF(ISBLANK($U1010), "", _xlfn.IFNA($U1010 + _xlfn.IFNA( VLOOKUP($N1010 &amp; IF(ISBLANK($O1010),"", "-" &amp; $O1010) &amp; IF(ISBLANK($P1010),"", "-" &amp; $P1010) &amp; IF(ISBLANK($Q1010),"", "-" &amp; $Q1010) &amp; IF(ISBLANK($R1010),"", "-" &amp; $R1010) &amp; IF(ISBLANK($S1010),"", "-" &amp; $S1010),TravelTime,8,FALSE), VLOOKUP($S1010 &amp; IF(ISBLANK($R1010),"", "-" &amp; $R1010) &amp; IF(ISBLANK($Q1010),"", "-" &amp; $Q1010) &amp; IF(ISBLANK($P1010),"", "-" &amp; $P1010) &amp; IF(ISBLANK($O1010),"", "-" &amp; $O1010) &amp; IF(ISBLANK($N1010),"", "-" &amp; $N1010),TravelTime,8,FALSE)) / 1440, ""))</f>
        <v/>
      </c>
      <c r="AA1010" s="59"/>
      <c r="AB1010" s="59"/>
      <c r="AC1010" s="59"/>
      <c r="AD1010" s="196"/>
      <c r="AE1010" s="59"/>
      <c r="AF1010" s="59"/>
      <c r="AG1010" s="59"/>
      <c r="AH1010" s="59"/>
      <c r="AI1010" s="59"/>
      <c r="AJ1010" s="59"/>
    </row>
    <row r="1011" spans="1:36" ht="14.25" customHeight="1">
      <c r="A1011" s="59"/>
      <c r="B1011" s="59"/>
      <c r="C1011" s="220"/>
      <c r="D1011" s="62"/>
      <c r="E1011" s="229"/>
      <c r="F1011" s="229"/>
      <c r="G1011" s="63"/>
      <c r="H1011" s="63"/>
      <c r="I1011" s="59"/>
      <c r="J1011" s="59"/>
      <c r="K1011" s="59"/>
      <c r="L1011" s="71"/>
      <c r="M1011" s="71"/>
      <c r="N1011" s="55" t="s">
        <v>758</v>
      </c>
      <c r="O1011" s="55"/>
      <c r="P1011" s="55"/>
      <c r="Q1011" s="55"/>
      <c r="R1011" s="55"/>
      <c r="S1011" s="55" t="s">
        <v>757</v>
      </c>
      <c r="T1011" s="193" t="str">
        <f>_xlfn.IFNA(VLOOKUP(N1011,Code2Loc,2,FALSE)
&amp; IF( OR( ISNA(O1011), LEN(O1011)=0), "",  "-" &amp; VLOOKUP(O1011,Code2Loc,2,FALSE))
&amp; IF( OR( ISNA(P1011), LEN(P1011)=0), "",  "-" &amp; VLOOKUP(P1011,Code2Loc,2,FALSE))
&amp; IF( OR( ISNA(Q1011), LEN(Q1011)=0), "",  "-" &amp; VLOOKUP(Q1011,Code2Loc,2,FALSE))
&amp; IF( OR( ISNA(R1011), LEN(R1011)=0), "",  "-" &amp; VLOOKUP(R1011,Code2Loc,2,FALSE))
&amp; IF( OR( ISNA(S1011), LEN(S1011)=0), "",  "-" &amp; VLOOKUP(S1011,Code2Loc,2,FALSE)),"")</f>
        <v/>
      </c>
      <c r="U1011" s="56">
        <v>0.60416666666666663</v>
      </c>
      <c r="V1011" s="57"/>
      <c r="W1011" s="57"/>
      <c r="X1011" s="57"/>
      <c r="Y1011" s="57"/>
      <c r="Z1011" s="58" t="str">
        <f>IF(ISBLANK($U1011), "", _xlfn.IFNA($U1011 + _xlfn.IFNA( VLOOKUP($N1011 &amp; IF(ISBLANK($O1011),"", "-" &amp; $O1011) &amp; IF(ISBLANK($P1011),"", "-" &amp; $P1011) &amp; IF(ISBLANK($Q1011),"", "-" &amp; $Q1011) &amp; IF(ISBLANK($R1011),"", "-" &amp; $R1011) &amp; IF(ISBLANK($S1011),"", "-" &amp; $S1011),TravelTime,8,FALSE), VLOOKUP($S1011 &amp; IF(ISBLANK($R1011),"", "-" &amp; $R1011) &amp; IF(ISBLANK($Q1011),"", "-" &amp; $Q1011) &amp; IF(ISBLANK($P1011),"", "-" &amp; $P1011) &amp; IF(ISBLANK($O1011),"", "-" &amp; $O1011) &amp; IF(ISBLANK($N1011),"", "-" &amp; $N1011),TravelTime,8,FALSE)) / 1440, ""))</f>
        <v/>
      </c>
      <c r="AA1011" s="59"/>
      <c r="AB1011" s="59"/>
      <c r="AC1011" s="59"/>
      <c r="AD1011" s="196"/>
      <c r="AE1011" s="59"/>
      <c r="AF1011" s="59"/>
      <c r="AG1011" s="59"/>
      <c r="AH1011" s="59"/>
      <c r="AI1011" s="59"/>
      <c r="AJ1011" s="59"/>
    </row>
    <row r="1012" spans="1:36" ht="14.25" customHeight="1">
      <c r="A1012" s="59"/>
      <c r="B1012" s="59"/>
      <c r="C1012" s="220"/>
      <c r="D1012" s="62"/>
      <c r="E1012" s="229"/>
      <c r="F1012" s="229"/>
      <c r="G1012" s="63"/>
      <c r="H1012" s="63"/>
      <c r="I1012" s="59"/>
      <c r="J1012" s="59"/>
      <c r="K1012" s="59"/>
      <c r="L1012" s="71"/>
      <c r="M1012" s="71"/>
      <c r="N1012" s="55" t="s">
        <v>757</v>
      </c>
      <c r="O1012" s="55" t="s">
        <v>759</v>
      </c>
      <c r="P1012" s="55"/>
      <c r="Q1012" s="55"/>
      <c r="R1012" s="55"/>
      <c r="S1012" s="55" t="s">
        <v>758</v>
      </c>
      <c r="T1012" s="193" t="str">
        <f>_xlfn.IFNA(VLOOKUP(N1012,Code2Loc,2,FALSE)
&amp; IF( OR( ISNA(O1012), LEN(O1012)=0), "",  "-" &amp; VLOOKUP(O1012,Code2Loc,2,FALSE))
&amp; IF( OR( ISNA(P1012), LEN(P1012)=0), "",  "-" &amp; VLOOKUP(P1012,Code2Loc,2,FALSE))
&amp; IF( OR( ISNA(Q1012), LEN(Q1012)=0), "",  "-" &amp; VLOOKUP(Q1012,Code2Loc,2,FALSE))
&amp; IF( OR( ISNA(R1012), LEN(R1012)=0), "",  "-" &amp; VLOOKUP(R1012,Code2Loc,2,FALSE))
&amp; IF( OR( ISNA(S1012), LEN(S1012)=0), "",  "-" &amp; VLOOKUP(S1012,Code2Loc,2,FALSE)),"")</f>
        <v/>
      </c>
      <c r="U1012" s="56">
        <v>0.65972222222222221</v>
      </c>
      <c r="V1012" s="57"/>
      <c r="W1012" s="57"/>
      <c r="X1012" s="57"/>
      <c r="Y1012" s="57"/>
      <c r="Z1012" s="58" t="str">
        <f>IF(ISBLANK($U1012), "", _xlfn.IFNA($U1012 + _xlfn.IFNA( VLOOKUP($N1012 &amp; IF(ISBLANK($O1012),"", "-" &amp; $O1012) &amp; IF(ISBLANK($P1012),"", "-" &amp; $P1012) &amp; IF(ISBLANK($Q1012),"", "-" &amp; $Q1012) &amp; IF(ISBLANK($R1012),"", "-" &amp; $R1012) &amp; IF(ISBLANK($S1012),"", "-" &amp; $S1012),TravelTime,8,FALSE), VLOOKUP($S1012 &amp; IF(ISBLANK($R1012),"", "-" &amp; $R1012) &amp; IF(ISBLANK($Q1012),"", "-" &amp; $Q1012) &amp; IF(ISBLANK($P1012),"", "-" &amp; $P1012) &amp; IF(ISBLANK($O1012),"", "-" &amp; $O1012) &amp; IF(ISBLANK($N1012),"", "-" &amp; $N1012),TravelTime,8,FALSE)) / 1440, ""))</f>
        <v/>
      </c>
      <c r="AA1012" s="59"/>
      <c r="AB1012" s="59"/>
      <c r="AC1012" s="59"/>
      <c r="AD1012" s="196"/>
      <c r="AE1012" s="59"/>
      <c r="AF1012" s="59"/>
      <c r="AG1012" s="59"/>
      <c r="AH1012" s="59"/>
      <c r="AI1012" s="59"/>
      <c r="AJ1012" s="59"/>
    </row>
    <row r="1013" spans="1:36" ht="14.25" customHeight="1">
      <c r="A1013" s="59"/>
      <c r="B1013" s="59"/>
      <c r="C1013" s="220"/>
      <c r="D1013" s="62"/>
      <c r="E1013" s="229"/>
      <c r="F1013" s="229"/>
      <c r="G1013" s="63"/>
      <c r="H1013" s="63"/>
      <c r="I1013" s="59"/>
      <c r="J1013" s="59"/>
      <c r="K1013" s="59"/>
      <c r="L1013" s="71"/>
      <c r="M1013" s="71"/>
      <c r="N1013" s="55" t="s">
        <v>758</v>
      </c>
      <c r="O1013" s="55"/>
      <c r="P1013" s="55"/>
      <c r="Q1013" s="55"/>
      <c r="R1013" s="55"/>
      <c r="S1013" s="55" t="s">
        <v>757</v>
      </c>
      <c r="T1013" s="193" t="str">
        <f>_xlfn.IFNA(VLOOKUP(N1013,Code2Loc,2,FALSE)
&amp; IF( OR( ISNA(O1013), LEN(O1013)=0), "",  "-" &amp; VLOOKUP(O1013,Code2Loc,2,FALSE))
&amp; IF( OR( ISNA(P1013), LEN(P1013)=0), "",  "-" &amp; VLOOKUP(P1013,Code2Loc,2,FALSE))
&amp; IF( OR( ISNA(Q1013), LEN(Q1013)=0), "",  "-" &amp; VLOOKUP(Q1013,Code2Loc,2,FALSE))
&amp; IF( OR( ISNA(R1013), LEN(R1013)=0), "",  "-" &amp; VLOOKUP(R1013,Code2Loc,2,FALSE))
&amp; IF( OR( ISNA(S1013), LEN(S1013)=0), "",  "-" &amp; VLOOKUP(S1013,Code2Loc,2,FALSE)),"")</f>
        <v/>
      </c>
      <c r="U1013" s="56">
        <v>0.69791666666666663</v>
      </c>
      <c r="V1013" s="57"/>
      <c r="W1013" s="57"/>
      <c r="X1013" s="57"/>
      <c r="Y1013" s="57"/>
      <c r="Z1013" s="58" t="str">
        <f>IF(ISBLANK($U1013), "", _xlfn.IFNA($U1013 + _xlfn.IFNA( VLOOKUP($N1013 &amp; IF(ISBLANK($O1013),"", "-" &amp; $O1013) &amp; IF(ISBLANK($P1013),"", "-" &amp; $P1013) &amp; IF(ISBLANK($Q1013),"", "-" &amp; $Q1013) &amp; IF(ISBLANK($R1013),"", "-" &amp; $R1013) &amp; IF(ISBLANK($S1013),"", "-" &amp; $S1013),TravelTime,8,FALSE), VLOOKUP($S1013 &amp; IF(ISBLANK($R1013),"", "-" &amp; $R1013) &amp; IF(ISBLANK($Q1013),"", "-" &amp; $Q1013) &amp; IF(ISBLANK($P1013),"", "-" &amp; $P1013) &amp; IF(ISBLANK($O1013),"", "-" &amp; $O1013) &amp; IF(ISBLANK($N1013),"", "-" &amp; $N1013),TravelTime,8,FALSE)) / 1440, ""))</f>
        <v/>
      </c>
      <c r="AA1013" s="59"/>
      <c r="AB1013" s="59"/>
      <c r="AC1013" s="59"/>
      <c r="AD1013" s="196"/>
      <c r="AE1013" s="59"/>
      <c r="AF1013" s="59"/>
      <c r="AG1013" s="59"/>
      <c r="AH1013" s="59"/>
      <c r="AI1013" s="59"/>
      <c r="AJ1013" s="59"/>
    </row>
    <row r="1014" spans="1:36" ht="14.25" customHeight="1">
      <c r="A1014" s="59"/>
      <c r="B1014" s="59"/>
      <c r="C1014" s="220"/>
      <c r="D1014" s="62"/>
      <c r="E1014" s="229"/>
      <c r="F1014" s="229"/>
      <c r="G1014" s="63"/>
      <c r="H1014" s="63"/>
      <c r="I1014" s="59"/>
      <c r="J1014" s="59"/>
      <c r="K1014" s="59"/>
      <c r="L1014" s="71"/>
      <c r="M1014" s="71"/>
      <c r="N1014" s="55" t="s">
        <v>757</v>
      </c>
      <c r="O1014" s="55"/>
      <c r="P1014" s="55"/>
      <c r="Q1014" s="55"/>
      <c r="R1014" s="55"/>
      <c r="S1014" s="55" t="s">
        <v>758</v>
      </c>
      <c r="T1014" s="193" t="str">
        <f>_xlfn.IFNA(VLOOKUP(N1014,Code2Loc,2,FALSE)
&amp; IF( OR( ISNA(O1014), LEN(O1014)=0), "",  "-" &amp; VLOOKUP(O1014,Code2Loc,2,FALSE))
&amp; IF( OR( ISNA(P1014), LEN(P1014)=0), "",  "-" &amp; VLOOKUP(P1014,Code2Loc,2,FALSE))
&amp; IF( OR( ISNA(Q1014), LEN(Q1014)=0), "",  "-" &amp; VLOOKUP(Q1014,Code2Loc,2,FALSE))
&amp; IF( OR( ISNA(R1014), LEN(R1014)=0), "",  "-" &amp; VLOOKUP(R1014,Code2Loc,2,FALSE))
&amp; IF( OR( ISNA(S1014), LEN(S1014)=0), "",  "-" &amp; VLOOKUP(S1014,Code2Loc,2,FALSE)),"")</f>
        <v/>
      </c>
      <c r="U1014" s="56">
        <v>0.72569444444444442</v>
      </c>
      <c r="V1014" s="57"/>
      <c r="W1014" s="57"/>
      <c r="X1014" s="57"/>
      <c r="Y1014" s="57"/>
      <c r="Z1014" s="58" t="str">
        <f>IF(ISBLANK($U1014), "", _xlfn.IFNA($U1014 + _xlfn.IFNA( VLOOKUP($N1014 &amp; IF(ISBLANK($O1014),"", "-" &amp; $O1014) &amp; IF(ISBLANK($P1014),"", "-" &amp; $P1014) &amp; IF(ISBLANK($Q1014),"", "-" &amp; $Q1014) &amp; IF(ISBLANK($R1014),"", "-" &amp; $R1014) &amp; IF(ISBLANK($S1014),"", "-" &amp; $S1014),TravelTime,8,FALSE), VLOOKUP($S1014 &amp; IF(ISBLANK($R1014),"", "-" &amp; $R1014) &amp; IF(ISBLANK($Q1014),"", "-" &amp; $Q1014) &amp; IF(ISBLANK($P1014),"", "-" &amp; $P1014) &amp; IF(ISBLANK($O1014),"", "-" &amp; $O1014) &amp; IF(ISBLANK($N1014),"", "-" &amp; $N1014),TravelTime,8,FALSE)) / 1440, ""))</f>
        <v/>
      </c>
      <c r="AA1014" s="59"/>
      <c r="AB1014" s="59"/>
      <c r="AC1014" s="59"/>
      <c r="AD1014" s="196"/>
      <c r="AE1014" s="59"/>
      <c r="AF1014" s="59"/>
      <c r="AG1014" s="59"/>
      <c r="AH1014" s="59"/>
      <c r="AI1014" s="59"/>
      <c r="AJ1014" s="59"/>
    </row>
    <row r="1015" spans="1:36" ht="14.25" customHeight="1">
      <c r="A1015" s="59"/>
      <c r="B1015" s="59"/>
      <c r="C1015" s="220"/>
      <c r="D1015" s="62"/>
      <c r="E1015" s="229"/>
      <c r="F1015" s="229"/>
      <c r="G1015" s="63"/>
      <c r="H1015" s="63"/>
      <c r="I1015" s="59"/>
      <c r="J1015" s="59"/>
      <c r="K1015" s="59"/>
      <c r="L1015" s="71"/>
      <c r="M1015" s="71"/>
      <c r="N1015" s="55" t="s">
        <v>758</v>
      </c>
      <c r="O1015" s="55"/>
      <c r="P1015" s="55"/>
      <c r="Q1015" s="55"/>
      <c r="R1015" s="55"/>
      <c r="S1015" s="55" t="s">
        <v>757</v>
      </c>
      <c r="T1015" s="193" t="str">
        <f>_xlfn.IFNA(VLOOKUP(N1015,Code2Loc,2,FALSE)
&amp; IF( OR( ISNA(O1015), LEN(O1015)=0), "",  "-" &amp; VLOOKUP(O1015,Code2Loc,2,FALSE))
&amp; IF( OR( ISNA(P1015), LEN(P1015)=0), "",  "-" &amp; VLOOKUP(P1015,Code2Loc,2,FALSE))
&amp; IF( OR( ISNA(Q1015), LEN(Q1015)=0), "",  "-" &amp; VLOOKUP(Q1015,Code2Loc,2,FALSE))
&amp; IF( OR( ISNA(R1015), LEN(R1015)=0), "",  "-" &amp; VLOOKUP(R1015,Code2Loc,2,FALSE))
&amp; IF( OR( ISNA(S1015), LEN(S1015)=0), "",  "-" &amp; VLOOKUP(S1015,Code2Loc,2,FALSE)),"")</f>
        <v/>
      </c>
      <c r="U1015" s="56">
        <v>0.75347222222222221</v>
      </c>
      <c r="V1015" s="57"/>
      <c r="W1015" s="57"/>
      <c r="X1015" s="57"/>
      <c r="Y1015" s="57"/>
      <c r="Z1015" s="58" t="str">
        <f>IF(ISBLANK($U1015), "", _xlfn.IFNA($U1015 + _xlfn.IFNA( VLOOKUP($N1015 &amp; IF(ISBLANK($O1015),"", "-" &amp; $O1015) &amp; IF(ISBLANK($P1015),"", "-" &amp; $P1015) &amp; IF(ISBLANK($Q1015),"", "-" &amp; $Q1015) &amp; IF(ISBLANK($R1015),"", "-" &amp; $R1015) &amp; IF(ISBLANK($S1015),"", "-" &amp; $S1015),TravelTime,8,FALSE), VLOOKUP($S1015 &amp; IF(ISBLANK($R1015),"", "-" &amp; $R1015) &amp; IF(ISBLANK($Q1015),"", "-" &amp; $Q1015) &amp; IF(ISBLANK($P1015),"", "-" &amp; $P1015) &amp; IF(ISBLANK($O1015),"", "-" &amp; $O1015) &amp; IF(ISBLANK($N1015),"", "-" &amp; $N1015),TravelTime,8,FALSE)) / 1440, ""))</f>
        <v/>
      </c>
      <c r="AA1015" s="59"/>
      <c r="AB1015" s="59"/>
      <c r="AC1015" s="59"/>
      <c r="AD1015" s="196"/>
      <c r="AE1015" s="59"/>
      <c r="AF1015" s="59"/>
      <c r="AG1015" s="59"/>
      <c r="AH1015" s="59"/>
      <c r="AI1015" s="59"/>
      <c r="AJ1015" s="59"/>
    </row>
    <row r="1016" spans="1:36" ht="14.25" customHeight="1">
      <c r="A1016" s="59"/>
      <c r="B1016" s="59"/>
      <c r="C1016" s="220"/>
      <c r="D1016" s="62"/>
      <c r="E1016" s="229"/>
      <c r="F1016" s="229"/>
      <c r="G1016" s="63"/>
      <c r="H1016" s="63"/>
      <c r="I1016" s="59"/>
      <c r="J1016" s="59"/>
      <c r="K1016" s="59"/>
      <c r="L1016" s="71"/>
      <c r="M1016" s="71"/>
      <c r="N1016" s="55" t="s">
        <v>757</v>
      </c>
      <c r="O1016" s="55"/>
      <c r="P1016" s="55"/>
      <c r="Q1016" s="55"/>
      <c r="R1016" s="55"/>
      <c r="S1016" s="55" t="s">
        <v>758</v>
      </c>
      <c r="T1016" s="193" t="str">
        <f>_xlfn.IFNA(VLOOKUP(N1016,Code2Loc,2,FALSE)
&amp; IF( OR( ISNA(O1016), LEN(O1016)=0), "",  "-" &amp; VLOOKUP(O1016,Code2Loc,2,FALSE))
&amp; IF( OR( ISNA(P1016), LEN(P1016)=0), "",  "-" &amp; VLOOKUP(P1016,Code2Loc,2,FALSE))
&amp; IF( OR( ISNA(Q1016), LEN(Q1016)=0), "",  "-" &amp; VLOOKUP(Q1016,Code2Loc,2,FALSE))
&amp; IF( OR( ISNA(R1016), LEN(R1016)=0), "",  "-" &amp; VLOOKUP(R1016,Code2Loc,2,FALSE))
&amp; IF( OR( ISNA(S1016), LEN(S1016)=0), "",  "-" &amp; VLOOKUP(S1016,Code2Loc,2,FALSE)),"")</f>
        <v/>
      </c>
      <c r="U1016" s="56">
        <v>0.78125</v>
      </c>
      <c r="V1016" s="57"/>
      <c r="W1016" s="57"/>
      <c r="X1016" s="57"/>
      <c r="Y1016" s="57"/>
      <c r="Z1016" s="58" t="str">
        <f>IF(ISBLANK($U1016), "", _xlfn.IFNA($U1016 + _xlfn.IFNA( VLOOKUP($N1016 &amp; IF(ISBLANK($O1016),"", "-" &amp; $O1016) &amp; IF(ISBLANK($P1016),"", "-" &amp; $P1016) &amp; IF(ISBLANK($Q1016),"", "-" &amp; $Q1016) &amp; IF(ISBLANK($R1016),"", "-" &amp; $R1016) &amp; IF(ISBLANK($S1016),"", "-" &amp; $S1016),TravelTime,8,FALSE), VLOOKUP($S1016 &amp; IF(ISBLANK($R1016),"", "-" &amp; $R1016) &amp; IF(ISBLANK($Q1016),"", "-" &amp; $Q1016) &amp; IF(ISBLANK($P1016),"", "-" &amp; $P1016) &amp; IF(ISBLANK($O1016),"", "-" &amp; $O1016) &amp; IF(ISBLANK($N1016),"", "-" &amp; $N1016),TravelTime,8,FALSE)) / 1440, ""))</f>
        <v/>
      </c>
      <c r="AA1016" s="59"/>
      <c r="AB1016" s="59"/>
      <c r="AC1016" s="59"/>
      <c r="AD1016" s="196"/>
      <c r="AE1016" s="59"/>
      <c r="AF1016" s="59"/>
      <c r="AG1016" s="59"/>
      <c r="AH1016" s="59"/>
      <c r="AI1016" s="59"/>
      <c r="AJ1016" s="59"/>
    </row>
    <row r="1017" spans="1:36" ht="14.25" customHeight="1">
      <c r="A1017" s="59"/>
      <c r="B1017" s="59"/>
      <c r="C1017" s="220"/>
      <c r="D1017" s="62"/>
      <c r="E1017" s="229"/>
      <c r="F1017" s="229"/>
      <c r="G1017" s="63"/>
      <c r="H1017" s="63"/>
      <c r="I1017" s="59"/>
      <c r="J1017" s="59"/>
      <c r="K1017" s="59"/>
      <c r="L1017" s="71"/>
      <c r="M1017" s="71"/>
      <c r="N1017" s="55" t="s">
        <v>758</v>
      </c>
      <c r="O1017" s="55"/>
      <c r="P1017" s="55"/>
      <c r="Q1017" s="55"/>
      <c r="R1017" s="55"/>
      <c r="S1017" s="55" t="s">
        <v>757</v>
      </c>
      <c r="T1017" s="193" t="str">
        <f>_xlfn.IFNA(VLOOKUP(N1017,Code2Loc,2,FALSE)
&amp; IF( OR( ISNA(O1017), LEN(O1017)=0), "",  "-" &amp; VLOOKUP(O1017,Code2Loc,2,FALSE))
&amp; IF( OR( ISNA(P1017), LEN(P1017)=0), "",  "-" &amp; VLOOKUP(P1017,Code2Loc,2,FALSE))
&amp; IF( OR( ISNA(Q1017), LEN(Q1017)=0), "",  "-" &amp; VLOOKUP(Q1017,Code2Loc,2,FALSE))
&amp; IF( OR( ISNA(R1017), LEN(R1017)=0), "",  "-" &amp; VLOOKUP(R1017,Code2Loc,2,FALSE))
&amp; IF( OR( ISNA(S1017), LEN(S1017)=0), "",  "-" &amp; VLOOKUP(S1017,Code2Loc,2,FALSE)),"")</f>
        <v/>
      </c>
      <c r="U1017" s="56">
        <v>0.82638888888888884</v>
      </c>
      <c r="V1017" s="57"/>
      <c r="W1017" s="57"/>
      <c r="X1017" s="57"/>
      <c r="Y1017" s="57"/>
      <c r="Z1017" s="58" t="str">
        <f>IF(ISBLANK($U1017), "", _xlfn.IFNA($U1017 + _xlfn.IFNA( VLOOKUP($N1017 &amp; IF(ISBLANK($O1017),"", "-" &amp; $O1017) &amp; IF(ISBLANK($P1017),"", "-" &amp; $P1017) &amp; IF(ISBLANK($Q1017),"", "-" &amp; $Q1017) &amp; IF(ISBLANK($R1017),"", "-" &amp; $R1017) &amp; IF(ISBLANK($S1017),"", "-" &amp; $S1017),TravelTime,8,FALSE), VLOOKUP($S1017 &amp; IF(ISBLANK($R1017),"", "-" &amp; $R1017) &amp; IF(ISBLANK($Q1017),"", "-" &amp; $Q1017) &amp; IF(ISBLANK($P1017),"", "-" &amp; $P1017) &amp; IF(ISBLANK($O1017),"", "-" &amp; $O1017) &amp; IF(ISBLANK($N1017),"", "-" &amp; $N1017),TravelTime,8,FALSE)) / 1440, ""))</f>
        <v/>
      </c>
      <c r="AA1017" s="59"/>
      <c r="AB1017" s="59"/>
      <c r="AC1017" s="59"/>
      <c r="AD1017" s="196"/>
      <c r="AE1017" s="59"/>
      <c r="AF1017" s="59"/>
      <c r="AG1017" s="59"/>
      <c r="AH1017" s="59"/>
      <c r="AI1017" s="59"/>
      <c r="AJ1017" s="59"/>
    </row>
    <row r="1018" spans="1:36" ht="14.25" customHeight="1">
      <c r="A1018" s="59"/>
      <c r="B1018" s="51" t="s">
        <v>760</v>
      </c>
      <c r="C1018" s="220"/>
      <c r="D1018" s="52" t="s">
        <v>761</v>
      </c>
      <c r="E1018" s="228">
        <v>43831</v>
      </c>
      <c r="F1018" s="228">
        <v>43951</v>
      </c>
      <c r="G1018" s="63"/>
      <c r="H1018" s="63"/>
      <c r="I1018" s="59"/>
      <c r="J1018" s="52" t="s">
        <v>762</v>
      </c>
      <c r="K1018" s="53" t="s">
        <v>16</v>
      </c>
      <c r="L1018" s="60">
        <v>29</v>
      </c>
      <c r="M1018" s="71"/>
      <c r="N1018" s="55" t="s">
        <v>757</v>
      </c>
      <c r="O1018" s="55"/>
      <c r="P1018" s="55"/>
      <c r="Q1018" s="55"/>
      <c r="R1018" s="55"/>
      <c r="S1018" s="55" t="s">
        <v>758</v>
      </c>
      <c r="T1018" s="193" t="str">
        <f>_xlfn.IFNA(VLOOKUP(N1018,Code2Loc,2,FALSE)
&amp; IF( OR( ISNA(O1018), LEN(O1018)=0), "",  "-" &amp; VLOOKUP(O1018,Code2Loc,2,FALSE))
&amp; IF( OR( ISNA(P1018), LEN(P1018)=0), "",  "-" &amp; VLOOKUP(P1018,Code2Loc,2,FALSE))
&amp; IF( OR( ISNA(Q1018), LEN(Q1018)=0), "",  "-" &amp; VLOOKUP(Q1018,Code2Loc,2,FALSE))
&amp; IF( OR( ISNA(R1018), LEN(R1018)=0), "",  "-" &amp; VLOOKUP(R1018,Code2Loc,2,FALSE))
&amp; IF( OR( ISNA(S1018), LEN(S1018)=0), "",  "-" &amp; VLOOKUP(S1018,Code2Loc,2,FALSE)),"")</f>
        <v/>
      </c>
      <c r="U1018" s="56">
        <v>0.27777777777777779</v>
      </c>
      <c r="V1018" s="57"/>
      <c r="W1018" s="57"/>
      <c r="X1018" s="57"/>
      <c r="Y1018" s="57"/>
      <c r="Z1018" s="58" t="str">
        <f>IF(ISBLANK($U1018), "", _xlfn.IFNA($U1018 + _xlfn.IFNA( VLOOKUP($N1018 &amp; IF(ISBLANK($O1018),"", "-" &amp; $O1018) &amp; IF(ISBLANK($P1018),"", "-" &amp; $P1018) &amp; IF(ISBLANK($Q1018),"", "-" &amp; $Q1018) &amp; IF(ISBLANK($R1018),"", "-" &amp; $R1018) &amp; IF(ISBLANK($S1018),"", "-" &amp; $S1018),TravelTime,8,FALSE), VLOOKUP($S1018 &amp; IF(ISBLANK($R1018),"", "-" &amp; $R1018) &amp; IF(ISBLANK($Q1018),"", "-" &amp; $Q1018) &amp; IF(ISBLANK($P1018),"", "-" &amp; $P1018) &amp; IF(ISBLANK($O1018),"", "-" &amp; $O1018) &amp; IF(ISBLANK($N1018),"", "-" &amp; $N1018),TravelTime,8,FALSE)) / 1440, ""))</f>
        <v/>
      </c>
      <c r="AA1018" s="59"/>
      <c r="AB1018" s="52"/>
      <c r="AC1018" s="59"/>
      <c r="AD1018" s="196"/>
      <c r="AE1018" s="59"/>
      <c r="AF1018" s="59"/>
      <c r="AG1018" s="59"/>
      <c r="AH1018" s="59"/>
      <c r="AI1018" s="59"/>
      <c r="AJ1018" s="59"/>
    </row>
    <row r="1019" spans="1:36" ht="14.25" customHeight="1">
      <c r="A1019" s="85"/>
      <c r="B1019" s="59"/>
      <c r="C1019" s="223"/>
      <c r="D1019" s="59"/>
      <c r="E1019" s="229"/>
      <c r="F1019" s="229"/>
      <c r="G1019" s="59"/>
      <c r="H1019" s="59"/>
      <c r="I1019" s="59"/>
      <c r="J1019" s="59"/>
      <c r="K1019" s="59"/>
      <c r="L1019" s="86"/>
      <c r="M1019" s="86"/>
      <c r="N1019" s="55" t="s">
        <v>758</v>
      </c>
      <c r="O1019" s="55"/>
      <c r="P1019" s="55"/>
      <c r="Q1019" s="55"/>
      <c r="R1019" s="55"/>
      <c r="S1019" s="55" t="s">
        <v>757</v>
      </c>
      <c r="T1019" s="193" t="str">
        <f>_xlfn.IFNA(VLOOKUP(N1019,Code2Loc,2,FALSE)
&amp; IF( OR( ISNA(O1019), LEN(O1019)=0), "",  "-" &amp; VLOOKUP(O1019,Code2Loc,2,FALSE))
&amp; IF( OR( ISNA(P1019), LEN(P1019)=0), "",  "-" &amp; VLOOKUP(P1019,Code2Loc,2,FALSE))
&amp; IF( OR( ISNA(Q1019), LEN(Q1019)=0), "",  "-" &amp; VLOOKUP(Q1019,Code2Loc,2,FALSE))
&amp; IF( OR( ISNA(R1019), LEN(R1019)=0), "",  "-" &amp; VLOOKUP(R1019,Code2Loc,2,FALSE))
&amp; IF( OR( ISNA(S1019), LEN(S1019)=0), "",  "-" &amp; VLOOKUP(S1019,Code2Loc,2,FALSE)),"")</f>
        <v/>
      </c>
      <c r="U1019" s="56">
        <v>0.3125</v>
      </c>
      <c r="V1019" s="57"/>
      <c r="W1019" s="57"/>
      <c r="X1019" s="57"/>
      <c r="Y1019" s="57"/>
      <c r="Z1019" s="58" t="str">
        <f>IF(ISBLANK($U1019), "", _xlfn.IFNA($U1019 + _xlfn.IFNA( VLOOKUP($N1019 &amp; IF(ISBLANK($O1019),"", "-" &amp; $O1019) &amp; IF(ISBLANK($P1019),"", "-" &amp; $P1019) &amp; IF(ISBLANK($Q1019),"", "-" &amp; $Q1019) &amp; IF(ISBLANK($R1019),"", "-" &amp; $R1019) &amp; IF(ISBLANK($S1019),"", "-" &amp; $S1019),TravelTime,8,FALSE), VLOOKUP($S1019 &amp; IF(ISBLANK($R1019),"", "-" &amp; $R1019) &amp; IF(ISBLANK($Q1019),"", "-" &amp; $Q1019) &amp; IF(ISBLANK($P1019),"", "-" &amp; $P1019) &amp; IF(ISBLANK($O1019),"", "-" &amp; $O1019) &amp; IF(ISBLANK($N1019),"", "-" &amp; $N1019),TravelTime,8,FALSE)) / 1440, ""))</f>
        <v/>
      </c>
      <c r="AA1019" s="59"/>
      <c r="AB1019" s="59"/>
      <c r="AC1019" s="59"/>
      <c r="AD1019" s="196"/>
      <c r="AE1019" s="59"/>
      <c r="AF1019" s="59"/>
      <c r="AG1019" s="59"/>
      <c r="AH1019" s="59"/>
      <c r="AI1019" s="59"/>
      <c r="AJ1019" s="59"/>
    </row>
    <row r="1020" spans="1:36" ht="14.25" customHeight="1">
      <c r="A1020" s="85"/>
      <c r="B1020" s="59"/>
      <c r="C1020" s="220"/>
      <c r="D1020" s="62"/>
      <c r="E1020" s="229"/>
      <c r="F1020" s="229"/>
      <c r="G1020" s="63"/>
      <c r="H1020" s="63"/>
      <c r="I1020" s="59"/>
      <c r="J1020" s="59"/>
      <c r="K1020" s="59"/>
      <c r="L1020" s="71"/>
      <c r="M1020" s="71"/>
      <c r="N1020" s="55" t="s">
        <v>757</v>
      </c>
      <c r="O1020" s="55"/>
      <c r="P1020" s="55"/>
      <c r="Q1020" s="55"/>
      <c r="R1020" s="55"/>
      <c r="S1020" s="55" t="s">
        <v>758</v>
      </c>
      <c r="T1020" s="193" t="str">
        <f>_xlfn.IFNA(VLOOKUP(N1020,Code2Loc,2,FALSE)
&amp; IF( OR( ISNA(O1020), LEN(O1020)=0), "",  "-" &amp; VLOOKUP(O1020,Code2Loc,2,FALSE))
&amp; IF( OR( ISNA(P1020), LEN(P1020)=0), "",  "-" &amp; VLOOKUP(P1020,Code2Loc,2,FALSE))
&amp; IF( OR( ISNA(Q1020), LEN(Q1020)=0), "",  "-" &amp; VLOOKUP(Q1020,Code2Loc,2,FALSE))
&amp; IF( OR( ISNA(R1020), LEN(R1020)=0), "",  "-" &amp; VLOOKUP(R1020,Code2Loc,2,FALSE))
&amp; IF( OR( ISNA(S1020), LEN(S1020)=0), "",  "-" &amp; VLOOKUP(S1020,Code2Loc,2,FALSE)),"")</f>
        <v/>
      </c>
      <c r="U1020" s="56">
        <v>0.34027777777777779</v>
      </c>
      <c r="V1020" s="57"/>
      <c r="W1020" s="57"/>
      <c r="X1020" s="57"/>
      <c r="Y1020" s="57"/>
      <c r="Z1020" s="58" t="str">
        <f>IF(ISBLANK($U1020), "", _xlfn.IFNA($U1020 + _xlfn.IFNA( VLOOKUP($N1020 &amp; IF(ISBLANK($O1020),"", "-" &amp; $O1020) &amp; IF(ISBLANK($P1020),"", "-" &amp; $P1020) &amp; IF(ISBLANK($Q1020),"", "-" &amp; $Q1020) &amp; IF(ISBLANK($R1020),"", "-" &amp; $R1020) &amp; IF(ISBLANK($S1020),"", "-" &amp; $S1020),TravelTime,8,FALSE), VLOOKUP($S1020 &amp; IF(ISBLANK($R1020),"", "-" &amp; $R1020) &amp; IF(ISBLANK($Q1020),"", "-" &amp; $Q1020) &amp; IF(ISBLANK($P1020),"", "-" &amp; $P1020) &amp; IF(ISBLANK($O1020),"", "-" &amp; $O1020) &amp; IF(ISBLANK($N1020),"", "-" &amp; $N1020),TravelTime,8,FALSE)) / 1440, ""))</f>
        <v/>
      </c>
      <c r="AA1020" s="59"/>
      <c r="AB1020" s="59"/>
      <c r="AC1020" s="59"/>
      <c r="AD1020" s="196"/>
      <c r="AE1020" s="59"/>
      <c r="AF1020" s="59"/>
      <c r="AG1020" s="59"/>
      <c r="AH1020" s="59"/>
      <c r="AI1020" s="59"/>
      <c r="AJ1020" s="59"/>
    </row>
    <row r="1021" spans="1:36" ht="14.25" customHeight="1">
      <c r="A1021" s="85"/>
      <c r="B1021" s="59"/>
      <c r="C1021" s="220"/>
      <c r="D1021" s="62"/>
      <c r="E1021" s="229"/>
      <c r="F1021" s="229"/>
      <c r="G1021" s="63"/>
      <c r="H1021" s="63"/>
      <c r="I1021" s="59"/>
      <c r="J1021" s="59"/>
      <c r="K1021" s="59"/>
      <c r="L1021" s="71"/>
      <c r="M1021" s="71"/>
      <c r="N1021" s="55" t="s">
        <v>758</v>
      </c>
      <c r="O1021" s="55"/>
      <c r="P1021" s="55"/>
      <c r="Q1021" s="55"/>
      <c r="R1021" s="55"/>
      <c r="S1021" s="55" t="s">
        <v>757</v>
      </c>
      <c r="T1021" s="193" t="str">
        <f>_xlfn.IFNA(VLOOKUP(N1021,Code2Loc,2,FALSE)
&amp; IF( OR( ISNA(O1021), LEN(O1021)=0), "",  "-" &amp; VLOOKUP(O1021,Code2Loc,2,FALSE))
&amp; IF( OR( ISNA(P1021), LEN(P1021)=0), "",  "-" &amp; VLOOKUP(P1021,Code2Loc,2,FALSE))
&amp; IF( OR( ISNA(Q1021), LEN(Q1021)=0), "",  "-" &amp; VLOOKUP(Q1021,Code2Loc,2,FALSE))
&amp; IF( OR( ISNA(R1021), LEN(R1021)=0), "",  "-" &amp; VLOOKUP(R1021,Code2Loc,2,FALSE))
&amp; IF( OR( ISNA(S1021), LEN(S1021)=0), "",  "-" &amp; VLOOKUP(S1021,Code2Loc,2,FALSE)),"")</f>
        <v/>
      </c>
      <c r="U1021" s="56">
        <v>0.36805555555555558</v>
      </c>
      <c r="V1021" s="57"/>
      <c r="W1021" s="57"/>
      <c r="X1021" s="57"/>
      <c r="Y1021" s="57"/>
      <c r="Z1021" s="58" t="str">
        <f>IF(ISBLANK($U1021), "", _xlfn.IFNA($U1021 + _xlfn.IFNA( VLOOKUP($N1021 &amp; IF(ISBLANK($O1021),"", "-" &amp; $O1021) &amp; IF(ISBLANK($P1021),"", "-" &amp; $P1021) &amp; IF(ISBLANK($Q1021),"", "-" &amp; $Q1021) &amp; IF(ISBLANK($R1021),"", "-" &amp; $R1021) &amp; IF(ISBLANK($S1021),"", "-" &amp; $S1021),TravelTime,8,FALSE), VLOOKUP($S1021 &amp; IF(ISBLANK($R1021),"", "-" &amp; $R1021) &amp; IF(ISBLANK($Q1021),"", "-" &amp; $Q1021) &amp; IF(ISBLANK($P1021),"", "-" &amp; $P1021) &amp; IF(ISBLANK($O1021),"", "-" &amp; $O1021) &amp; IF(ISBLANK($N1021),"", "-" &amp; $N1021),TravelTime,8,FALSE)) / 1440, ""))</f>
        <v/>
      </c>
      <c r="AA1021" s="59"/>
      <c r="AB1021" s="59"/>
      <c r="AC1021" s="59"/>
      <c r="AD1021" s="196"/>
      <c r="AE1021" s="59"/>
      <c r="AF1021" s="59"/>
      <c r="AG1021" s="59"/>
      <c r="AH1021" s="59"/>
      <c r="AI1021" s="59"/>
      <c r="AJ1021" s="59"/>
    </row>
    <row r="1022" spans="1:36" ht="14.25" customHeight="1">
      <c r="A1022" s="85"/>
      <c r="B1022" s="59"/>
      <c r="C1022" s="220"/>
      <c r="D1022" s="62"/>
      <c r="E1022" s="229"/>
      <c r="F1022" s="229"/>
      <c r="G1022" s="63"/>
      <c r="H1022" s="63"/>
      <c r="I1022" s="59"/>
      <c r="J1022" s="59"/>
      <c r="K1022" s="59"/>
      <c r="L1022" s="71"/>
      <c r="M1022" s="71"/>
      <c r="N1022" s="55" t="s">
        <v>757</v>
      </c>
      <c r="O1022" s="55"/>
      <c r="P1022" s="55"/>
      <c r="Q1022" s="55"/>
      <c r="R1022" s="55"/>
      <c r="S1022" s="55" t="s">
        <v>758</v>
      </c>
      <c r="T1022" s="193" t="str">
        <f>_xlfn.IFNA(VLOOKUP(N1022,Code2Loc,2,FALSE)
&amp; IF( OR( ISNA(O1022), LEN(O1022)=0), "",  "-" &amp; VLOOKUP(O1022,Code2Loc,2,FALSE))
&amp; IF( OR( ISNA(P1022), LEN(P1022)=0), "",  "-" &amp; VLOOKUP(P1022,Code2Loc,2,FALSE))
&amp; IF( OR( ISNA(Q1022), LEN(Q1022)=0), "",  "-" &amp; VLOOKUP(Q1022,Code2Loc,2,FALSE))
&amp; IF( OR( ISNA(R1022), LEN(R1022)=0), "",  "-" &amp; VLOOKUP(R1022,Code2Loc,2,FALSE))
&amp; IF( OR( ISNA(S1022), LEN(S1022)=0), "",  "-" &amp; VLOOKUP(S1022,Code2Loc,2,FALSE)),"")</f>
        <v/>
      </c>
      <c r="U1022" s="56">
        <v>0.39583333333333331</v>
      </c>
      <c r="V1022" s="57"/>
      <c r="W1022" s="57"/>
      <c r="X1022" s="57"/>
      <c r="Y1022" s="57"/>
      <c r="Z1022" s="58" t="str">
        <f>IF(ISBLANK($U1022), "", _xlfn.IFNA($U1022 + _xlfn.IFNA( VLOOKUP($N1022 &amp; IF(ISBLANK($O1022),"", "-" &amp; $O1022) &amp; IF(ISBLANK($P1022),"", "-" &amp; $P1022) &amp; IF(ISBLANK($Q1022),"", "-" &amp; $Q1022) &amp; IF(ISBLANK($R1022),"", "-" &amp; $R1022) &amp; IF(ISBLANK($S1022),"", "-" &amp; $S1022),TravelTime,8,FALSE), VLOOKUP($S1022 &amp; IF(ISBLANK($R1022),"", "-" &amp; $R1022) &amp; IF(ISBLANK($Q1022),"", "-" &amp; $Q1022) &amp; IF(ISBLANK($P1022),"", "-" &amp; $P1022) &amp; IF(ISBLANK($O1022),"", "-" &amp; $O1022) &amp; IF(ISBLANK($N1022),"", "-" &amp; $N1022),TravelTime,8,FALSE)) / 1440, ""))</f>
        <v/>
      </c>
      <c r="AA1022" s="59"/>
      <c r="AB1022" s="59"/>
      <c r="AC1022" s="59"/>
      <c r="AD1022" s="196"/>
      <c r="AE1022" s="59"/>
      <c r="AF1022" s="59"/>
      <c r="AG1022" s="59"/>
      <c r="AH1022" s="59"/>
      <c r="AI1022" s="59"/>
      <c r="AJ1022" s="59"/>
    </row>
    <row r="1023" spans="1:36" ht="14.25" customHeight="1">
      <c r="A1023" s="85"/>
      <c r="B1023" s="59"/>
      <c r="C1023" s="220"/>
      <c r="D1023" s="62"/>
      <c r="E1023" s="229"/>
      <c r="F1023" s="229"/>
      <c r="G1023" s="63"/>
      <c r="H1023" s="63"/>
      <c r="I1023" s="59"/>
      <c r="J1023" s="59"/>
      <c r="K1023" s="59"/>
      <c r="L1023" s="71"/>
      <c r="M1023" s="71"/>
      <c r="N1023" s="55" t="s">
        <v>758</v>
      </c>
      <c r="O1023" s="55"/>
      <c r="P1023" s="55"/>
      <c r="Q1023" s="55"/>
      <c r="R1023" s="55"/>
      <c r="S1023" s="55" t="s">
        <v>757</v>
      </c>
      <c r="T1023" s="193" t="str">
        <f>_xlfn.IFNA(VLOOKUP(N1023,Code2Loc,2,FALSE)
&amp; IF( OR( ISNA(O1023), LEN(O1023)=0), "",  "-" &amp; VLOOKUP(O1023,Code2Loc,2,FALSE))
&amp; IF( OR( ISNA(P1023), LEN(P1023)=0), "",  "-" &amp; VLOOKUP(P1023,Code2Loc,2,FALSE))
&amp; IF( OR( ISNA(Q1023), LEN(Q1023)=0), "",  "-" &amp; VLOOKUP(Q1023,Code2Loc,2,FALSE))
&amp; IF( OR( ISNA(R1023), LEN(R1023)=0), "",  "-" &amp; VLOOKUP(R1023,Code2Loc,2,FALSE))
&amp; IF( OR( ISNA(S1023), LEN(S1023)=0), "",  "-" &amp; VLOOKUP(S1023,Code2Loc,2,FALSE)),"")</f>
        <v/>
      </c>
      <c r="U1023" s="56">
        <v>0.44444444444444442</v>
      </c>
      <c r="V1023" s="57"/>
      <c r="W1023" s="57"/>
      <c r="X1023" s="57"/>
      <c r="Y1023" s="57"/>
      <c r="Z1023" s="58" t="str">
        <f>IF(ISBLANK($U1023), "", _xlfn.IFNA($U1023 + _xlfn.IFNA( VLOOKUP($N1023 &amp; IF(ISBLANK($O1023),"", "-" &amp; $O1023) &amp; IF(ISBLANK($P1023),"", "-" &amp; $P1023) &amp; IF(ISBLANK($Q1023),"", "-" &amp; $Q1023) &amp; IF(ISBLANK($R1023),"", "-" &amp; $R1023) &amp; IF(ISBLANK($S1023),"", "-" &amp; $S1023),TravelTime,8,FALSE), VLOOKUP($S1023 &amp; IF(ISBLANK($R1023),"", "-" &amp; $R1023) &amp; IF(ISBLANK($Q1023),"", "-" &amp; $Q1023) &amp; IF(ISBLANK($P1023),"", "-" &amp; $P1023) &amp; IF(ISBLANK($O1023),"", "-" &amp; $O1023) &amp; IF(ISBLANK($N1023),"", "-" &amp; $N1023),TravelTime,8,FALSE)) / 1440, ""))</f>
        <v/>
      </c>
      <c r="AA1023" s="59"/>
      <c r="AB1023" s="59"/>
      <c r="AC1023" s="59"/>
      <c r="AD1023" s="196"/>
      <c r="AE1023" s="59"/>
      <c r="AF1023" s="59"/>
      <c r="AG1023" s="59"/>
      <c r="AH1023" s="59"/>
      <c r="AI1023" s="59"/>
      <c r="AJ1023" s="59"/>
    </row>
    <row r="1024" spans="1:36" ht="14.25" customHeight="1">
      <c r="A1024" s="85"/>
      <c r="B1024" s="59"/>
      <c r="C1024" s="220"/>
      <c r="D1024" s="62"/>
      <c r="E1024" s="229"/>
      <c r="F1024" s="229"/>
      <c r="G1024" s="63"/>
      <c r="H1024" s="63"/>
      <c r="I1024" s="59"/>
      <c r="J1024" s="59"/>
      <c r="K1024" s="59"/>
      <c r="L1024" s="71"/>
      <c r="M1024" s="71"/>
      <c r="N1024" s="55" t="s">
        <v>757</v>
      </c>
      <c r="O1024" s="55" t="s">
        <v>759</v>
      </c>
      <c r="P1024" s="55"/>
      <c r="Q1024" s="55"/>
      <c r="R1024" s="55"/>
      <c r="S1024" s="55" t="s">
        <v>758</v>
      </c>
      <c r="T1024" s="193" t="str">
        <f>_xlfn.IFNA(VLOOKUP(N1024,Code2Loc,2,FALSE)
&amp; IF( OR( ISNA(O1024), LEN(O1024)=0), "",  "-" &amp; VLOOKUP(O1024,Code2Loc,2,FALSE))
&amp; IF( OR( ISNA(P1024), LEN(P1024)=0), "",  "-" &amp; VLOOKUP(P1024,Code2Loc,2,FALSE))
&amp; IF( OR( ISNA(Q1024), LEN(Q1024)=0), "",  "-" &amp; VLOOKUP(Q1024,Code2Loc,2,FALSE))
&amp; IF( OR( ISNA(R1024), LEN(R1024)=0), "",  "-" &amp; VLOOKUP(R1024,Code2Loc,2,FALSE))
&amp; IF( OR( ISNA(S1024), LEN(S1024)=0), "",  "-" &amp; VLOOKUP(S1024,Code2Loc,2,FALSE)),"")</f>
        <v/>
      </c>
      <c r="U1024" s="56">
        <v>0.5</v>
      </c>
      <c r="V1024" s="57"/>
      <c r="W1024" s="57"/>
      <c r="X1024" s="57"/>
      <c r="Y1024" s="57"/>
      <c r="Z1024" s="58" t="str">
        <f>IF(ISBLANK($U1024), "", _xlfn.IFNA($U1024 + _xlfn.IFNA( VLOOKUP($N1024 &amp; IF(ISBLANK($O1024),"", "-" &amp; $O1024) &amp; IF(ISBLANK($P1024),"", "-" &amp; $P1024) &amp; IF(ISBLANK($Q1024),"", "-" &amp; $Q1024) &amp; IF(ISBLANK($R1024),"", "-" &amp; $R1024) &amp; IF(ISBLANK($S1024),"", "-" &amp; $S1024),TravelTime,8,FALSE), VLOOKUP($S1024 &amp; IF(ISBLANK($R1024),"", "-" &amp; $R1024) &amp; IF(ISBLANK($Q1024),"", "-" &amp; $Q1024) &amp; IF(ISBLANK($P1024),"", "-" &amp; $P1024) &amp; IF(ISBLANK($O1024),"", "-" &amp; $O1024) &amp; IF(ISBLANK($N1024),"", "-" &amp; $N1024),TravelTime,8,FALSE)) / 1440, ""))</f>
        <v/>
      </c>
      <c r="AA1024" s="59"/>
      <c r="AB1024" s="59"/>
      <c r="AC1024" s="59"/>
      <c r="AD1024" s="196"/>
      <c r="AE1024" s="59"/>
      <c r="AF1024" s="59"/>
      <c r="AG1024" s="59"/>
      <c r="AH1024" s="59"/>
      <c r="AI1024" s="59"/>
      <c r="AJ1024" s="59"/>
    </row>
    <row r="1025" spans="1:36" ht="14.25" customHeight="1">
      <c r="A1025" s="85"/>
      <c r="B1025" s="59"/>
      <c r="C1025" s="220"/>
      <c r="D1025" s="62"/>
      <c r="E1025" s="229"/>
      <c r="F1025" s="229"/>
      <c r="G1025" s="63"/>
      <c r="H1025" s="63"/>
      <c r="I1025" s="59"/>
      <c r="J1025" s="59"/>
      <c r="K1025" s="59"/>
      <c r="L1025" s="71"/>
      <c r="M1025" s="71"/>
      <c r="N1025" s="55" t="s">
        <v>758</v>
      </c>
      <c r="O1025" s="55"/>
      <c r="P1025" s="55"/>
      <c r="Q1025" s="55"/>
      <c r="R1025" s="55"/>
      <c r="S1025" s="55" t="s">
        <v>757</v>
      </c>
      <c r="T1025" s="193" t="str">
        <f>_xlfn.IFNA(VLOOKUP(N1025,Code2Loc,2,FALSE)
&amp; IF( OR( ISNA(O1025), LEN(O1025)=0), "",  "-" &amp; VLOOKUP(O1025,Code2Loc,2,FALSE))
&amp; IF( OR( ISNA(P1025), LEN(P1025)=0), "",  "-" &amp; VLOOKUP(P1025,Code2Loc,2,FALSE))
&amp; IF( OR( ISNA(Q1025), LEN(Q1025)=0), "",  "-" &amp; VLOOKUP(Q1025,Code2Loc,2,FALSE))
&amp; IF( OR( ISNA(R1025), LEN(R1025)=0), "",  "-" &amp; VLOOKUP(R1025,Code2Loc,2,FALSE))
&amp; IF( OR( ISNA(S1025), LEN(S1025)=0), "",  "-" &amp; VLOOKUP(S1025,Code2Loc,2,FALSE)),"")</f>
        <v/>
      </c>
      <c r="U1025" s="56">
        <v>0.53472222222222221</v>
      </c>
      <c r="V1025" s="57"/>
      <c r="W1025" s="57"/>
      <c r="X1025" s="57"/>
      <c r="Y1025" s="57"/>
      <c r="Z1025" s="58" t="str">
        <f>IF(ISBLANK($U1025), "", _xlfn.IFNA($U1025 + _xlfn.IFNA( VLOOKUP($N1025 &amp; IF(ISBLANK($O1025),"", "-" &amp; $O1025) &amp; IF(ISBLANK($P1025),"", "-" &amp; $P1025) &amp; IF(ISBLANK($Q1025),"", "-" &amp; $Q1025) &amp; IF(ISBLANK($R1025),"", "-" &amp; $R1025) &amp; IF(ISBLANK($S1025),"", "-" &amp; $S1025),TravelTime,8,FALSE), VLOOKUP($S1025 &amp; IF(ISBLANK($R1025),"", "-" &amp; $R1025) &amp; IF(ISBLANK($Q1025),"", "-" &amp; $Q1025) &amp; IF(ISBLANK($P1025),"", "-" &amp; $P1025) &amp; IF(ISBLANK($O1025),"", "-" &amp; $O1025) &amp; IF(ISBLANK($N1025),"", "-" &amp; $N1025),TravelTime,8,FALSE)) / 1440, ""))</f>
        <v/>
      </c>
      <c r="AA1025" s="59"/>
      <c r="AB1025" s="59"/>
      <c r="AC1025" s="59"/>
      <c r="AD1025" s="196"/>
      <c r="AE1025" s="59"/>
      <c r="AF1025" s="59"/>
      <c r="AG1025" s="59"/>
      <c r="AH1025" s="59"/>
      <c r="AI1025" s="59"/>
      <c r="AJ1025" s="59"/>
    </row>
    <row r="1026" spans="1:36" ht="14.25" customHeight="1">
      <c r="A1026" s="85"/>
      <c r="B1026" s="59"/>
      <c r="C1026" s="220"/>
      <c r="D1026" s="62"/>
      <c r="E1026" s="229"/>
      <c r="F1026" s="229"/>
      <c r="G1026" s="63"/>
      <c r="H1026" s="63"/>
      <c r="I1026" s="59"/>
      <c r="J1026" s="59"/>
      <c r="K1026" s="59"/>
      <c r="L1026" s="71"/>
      <c r="M1026" s="71"/>
      <c r="N1026" s="55" t="s">
        <v>757</v>
      </c>
      <c r="O1026" s="55"/>
      <c r="P1026" s="55"/>
      <c r="Q1026" s="55"/>
      <c r="R1026" s="55"/>
      <c r="S1026" s="55" t="s">
        <v>758</v>
      </c>
      <c r="T1026" s="193" t="str">
        <f>_xlfn.IFNA(VLOOKUP(N1026,Code2Loc,2,FALSE)
&amp; IF( OR( ISNA(O1026), LEN(O1026)=0), "",  "-" &amp; VLOOKUP(O1026,Code2Loc,2,FALSE))
&amp; IF( OR( ISNA(P1026), LEN(P1026)=0), "",  "-" &amp; VLOOKUP(P1026,Code2Loc,2,FALSE))
&amp; IF( OR( ISNA(Q1026), LEN(Q1026)=0), "",  "-" &amp; VLOOKUP(Q1026,Code2Loc,2,FALSE))
&amp; IF( OR( ISNA(R1026), LEN(R1026)=0), "",  "-" &amp; VLOOKUP(R1026,Code2Loc,2,FALSE))
&amp; IF( OR( ISNA(S1026), LEN(S1026)=0), "",  "-" &amp; VLOOKUP(S1026,Code2Loc,2,FALSE)),"")</f>
        <v/>
      </c>
      <c r="U1026" s="56">
        <v>0.5625</v>
      </c>
      <c r="V1026" s="57"/>
      <c r="W1026" s="57"/>
      <c r="X1026" s="57"/>
      <c r="Y1026" s="57"/>
      <c r="Z1026" s="58" t="str">
        <f>IF(ISBLANK($U1026), "", _xlfn.IFNA($U1026 + _xlfn.IFNA( VLOOKUP($N1026 &amp; IF(ISBLANK($O1026),"", "-" &amp; $O1026) &amp; IF(ISBLANK($P1026),"", "-" &amp; $P1026) &amp; IF(ISBLANK($Q1026),"", "-" &amp; $Q1026) &amp; IF(ISBLANK($R1026),"", "-" &amp; $R1026) &amp; IF(ISBLANK($S1026),"", "-" &amp; $S1026),TravelTime,8,FALSE), VLOOKUP($S1026 &amp; IF(ISBLANK($R1026),"", "-" &amp; $R1026) &amp; IF(ISBLANK($Q1026),"", "-" &amp; $Q1026) &amp; IF(ISBLANK($P1026),"", "-" &amp; $P1026) &amp; IF(ISBLANK($O1026),"", "-" &amp; $O1026) &amp; IF(ISBLANK($N1026),"", "-" &amp; $N1026),TravelTime,8,FALSE)) / 1440, ""))</f>
        <v/>
      </c>
      <c r="AA1026" s="59"/>
      <c r="AB1026" s="59"/>
      <c r="AC1026" s="59"/>
      <c r="AD1026" s="196"/>
      <c r="AE1026" s="59"/>
      <c r="AF1026" s="59"/>
      <c r="AG1026" s="59"/>
      <c r="AH1026" s="59"/>
      <c r="AI1026" s="59"/>
      <c r="AJ1026" s="59"/>
    </row>
    <row r="1027" spans="1:36" ht="14.25" customHeight="1">
      <c r="A1027" s="85"/>
      <c r="B1027" s="59"/>
      <c r="C1027" s="220"/>
      <c r="D1027" s="62"/>
      <c r="E1027" s="229"/>
      <c r="F1027" s="229"/>
      <c r="G1027" s="63"/>
      <c r="H1027" s="63"/>
      <c r="I1027" s="59"/>
      <c r="J1027" s="59"/>
      <c r="K1027" s="59"/>
      <c r="L1027" s="71"/>
      <c r="M1027" s="71"/>
      <c r="N1027" s="55" t="s">
        <v>758</v>
      </c>
      <c r="O1027" s="55"/>
      <c r="P1027" s="55"/>
      <c r="Q1027" s="55"/>
      <c r="R1027" s="55"/>
      <c r="S1027" s="55" t="s">
        <v>757</v>
      </c>
      <c r="T1027" s="193" t="str">
        <f>_xlfn.IFNA(VLOOKUP(N1027,Code2Loc,2,FALSE)
&amp; IF( OR( ISNA(O1027), LEN(O1027)=0), "",  "-" &amp; VLOOKUP(O1027,Code2Loc,2,FALSE))
&amp; IF( OR( ISNA(P1027), LEN(P1027)=0), "",  "-" &amp; VLOOKUP(P1027,Code2Loc,2,FALSE))
&amp; IF( OR( ISNA(Q1027), LEN(Q1027)=0), "",  "-" &amp; VLOOKUP(Q1027,Code2Loc,2,FALSE))
&amp; IF( OR( ISNA(R1027), LEN(R1027)=0), "",  "-" &amp; VLOOKUP(R1027,Code2Loc,2,FALSE))
&amp; IF( OR( ISNA(S1027), LEN(S1027)=0), "",  "-" &amp; VLOOKUP(S1027,Code2Loc,2,FALSE)),"")</f>
        <v/>
      </c>
      <c r="U1027" s="56">
        <v>0.61111111111111116</v>
      </c>
      <c r="V1027" s="57"/>
      <c r="W1027" s="57"/>
      <c r="X1027" s="57"/>
      <c r="Y1027" s="57"/>
      <c r="Z1027" s="58" t="str">
        <f>IF(ISBLANK($U1027), "", _xlfn.IFNA($U1027 + _xlfn.IFNA( VLOOKUP($N1027 &amp; IF(ISBLANK($O1027),"", "-" &amp; $O1027) &amp; IF(ISBLANK($P1027),"", "-" &amp; $P1027) &amp; IF(ISBLANK($Q1027),"", "-" &amp; $Q1027) &amp; IF(ISBLANK($R1027),"", "-" &amp; $R1027) &amp; IF(ISBLANK($S1027),"", "-" &amp; $S1027),TravelTime,8,FALSE), VLOOKUP($S1027 &amp; IF(ISBLANK($R1027),"", "-" &amp; $R1027) &amp; IF(ISBLANK($Q1027),"", "-" &amp; $Q1027) &amp; IF(ISBLANK($P1027),"", "-" &amp; $P1027) &amp; IF(ISBLANK($O1027),"", "-" &amp; $O1027) &amp; IF(ISBLANK($N1027),"", "-" &amp; $N1027),TravelTime,8,FALSE)) / 1440, ""))</f>
        <v/>
      </c>
      <c r="AA1027" s="59"/>
      <c r="AB1027" s="59"/>
      <c r="AC1027" s="59"/>
      <c r="AD1027" s="196"/>
      <c r="AE1027" s="59"/>
      <c r="AF1027" s="59"/>
      <c r="AG1027" s="59"/>
      <c r="AH1027" s="59"/>
      <c r="AI1027" s="59"/>
      <c r="AJ1027" s="59"/>
    </row>
    <row r="1028" spans="1:36" ht="14.25" customHeight="1">
      <c r="A1028" s="85"/>
      <c r="B1028" s="59"/>
      <c r="C1028" s="220"/>
      <c r="D1028" s="62"/>
      <c r="E1028" s="229"/>
      <c r="F1028" s="229"/>
      <c r="G1028" s="63"/>
      <c r="H1028" s="63"/>
      <c r="I1028" s="59"/>
      <c r="J1028" s="59"/>
      <c r="K1028" s="59"/>
      <c r="L1028" s="71"/>
      <c r="M1028" s="71"/>
      <c r="N1028" s="55" t="s">
        <v>757</v>
      </c>
      <c r="O1028" s="55" t="s">
        <v>759</v>
      </c>
      <c r="P1028" s="55"/>
      <c r="Q1028" s="55"/>
      <c r="R1028" s="55"/>
      <c r="S1028" s="55" t="s">
        <v>758</v>
      </c>
      <c r="T1028" s="193" t="str">
        <f>_xlfn.IFNA(VLOOKUP(N1028,Code2Loc,2,FALSE)
&amp; IF( OR( ISNA(O1028), LEN(O1028)=0), "",  "-" &amp; VLOOKUP(O1028,Code2Loc,2,FALSE))
&amp; IF( OR( ISNA(P1028), LEN(P1028)=0), "",  "-" &amp; VLOOKUP(P1028,Code2Loc,2,FALSE))
&amp; IF( OR( ISNA(Q1028), LEN(Q1028)=0), "",  "-" &amp; VLOOKUP(Q1028,Code2Loc,2,FALSE))
&amp; IF( OR( ISNA(R1028), LEN(R1028)=0), "",  "-" &amp; VLOOKUP(R1028,Code2Loc,2,FALSE))
&amp; IF( OR( ISNA(S1028), LEN(S1028)=0), "",  "-" &amp; VLOOKUP(S1028,Code2Loc,2,FALSE)),"")</f>
        <v/>
      </c>
      <c r="U1028" s="56">
        <v>0.66666666666666663</v>
      </c>
      <c r="V1028" s="57"/>
      <c r="W1028" s="57"/>
      <c r="X1028" s="57"/>
      <c r="Y1028" s="57"/>
      <c r="Z1028" s="58" t="str">
        <f>IF(ISBLANK($U1028), "", _xlfn.IFNA($U1028 + _xlfn.IFNA( VLOOKUP($N1028 &amp; IF(ISBLANK($O1028),"", "-" &amp; $O1028) &amp; IF(ISBLANK($P1028),"", "-" &amp; $P1028) &amp; IF(ISBLANK($Q1028),"", "-" &amp; $Q1028) &amp; IF(ISBLANK($R1028),"", "-" &amp; $R1028) &amp; IF(ISBLANK($S1028),"", "-" &amp; $S1028),TravelTime,8,FALSE), VLOOKUP($S1028 &amp; IF(ISBLANK($R1028),"", "-" &amp; $R1028) &amp; IF(ISBLANK($Q1028),"", "-" &amp; $Q1028) &amp; IF(ISBLANK($P1028),"", "-" &amp; $P1028) &amp; IF(ISBLANK($O1028),"", "-" &amp; $O1028) &amp; IF(ISBLANK($N1028),"", "-" &amp; $N1028),TravelTime,8,FALSE)) / 1440, ""))</f>
        <v/>
      </c>
      <c r="AA1028" s="59"/>
      <c r="AB1028" s="59"/>
      <c r="AC1028" s="59"/>
      <c r="AD1028" s="196"/>
      <c r="AE1028" s="59"/>
      <c r="AF1028" s="59"/>
      <c r="AG1028" s="59"/>
      <c r="AH1028" s="59"/>
      <c r="AI1028" s="59"/>
      <c r="AJ1028" s="59"/>
    </row>
    <row r="1029" spans="1:36" ht="14.25" customHeight="1">
      <c r="A1029" s="85"/>
      <c r="B1029" s="59"/>
      <c r="C1029" s="220"/>
      <c r="D1029" s="62"/>
      <c r="E1029" s="229"/>
      <c r="F1029" s="229"/>
      <c r="G1029" s="63"/>
      <c r="H1029" s="63"/>
      <c r="I1029" s="59"/>
      <c r="J1029" s="59"/>
      <c r="K1029" s="59"/>
      <c r="L1029" s="71"/>
      <c r="M1029" s="71"/>
      <c r="N1029" s="55" t="s">
        <v>758</v>
      </c>
      <c r="O1029" s="55"/>
      <c r="P1029" s="55"/>
      <c r="Q1029" s="55"/>
      <c r="R1029" s="55"/>
      <c r="S1029" s="55" t="s">
        <v>757</v>
      </c>
      <c r="T1029" s="193" t="str">
        <f>_xlfn.IFNA(VLOOKUP(N1029,Code2Loc,2,FALSE)
&amp; IF( OR( ISNA(O1029), LEN(O1029)=0), "",  "-" &amp; VLOOKUP(O1029,Code2Loc,2,FALSE))
&amp; IF( OR( ISNA(P1029), LEN(P1029)=0), "",  "-" &amp; VLOOKUP(P1029,Code2Loc,2,FALSE))
&amp; IF( OR( ISNA(Q1029), LEN(Q1029)=0), "",  "-" &amp; VLOOKUP(Q1029,Code2Loc,2,FALSE))
&amp; IF( OR( ISNA(R1029), LEN(R1029)=0), "",  "-" &amp; VLOOKUP(R1029,Code2Loc,2,FALSE))
&amp; IF( OR( ISNA(S1029), LEN(S1029)=0), "",  "-" &amp; VLOOKUP(S1029,Code2Loc,2,FALSE)),"")</f>
        <v/>
      </c>
      <c r="U1029" s="56">
        <v>0.70138888888888884</v>
      </c>
      <c r="V1029" s="57"/>
      <c r="W1029" s="57"/>
      <c r="X1029" s="57"/>
      <c r="Y1029" s="57"/>
      <c r="Z1029" s="58" t="str">
        <f>IF(ISBLANK($U1029), "", _xlfn.IFNA($U1029 + _xlfn.IFNA( VLOOKUP($N1029 &amp; IF(ISBLANK($O1029),"", "-" &amp; $O1029) &amp; IF(ISBLANK($P1029),"", "-" &amp; $P1029) &amp; IF(ISBLANK($Q1029),"", "-" &amp; $Q1029) &amp; IF(ISBLANK($R1029),"", "-" &amp; $R1029) &amp; IF(ISBLANK($S1029),"", "-" &amp; $S1029),TravelTime,8,FALSE), VLOOKUP($S1029 &amp; IF(ISBLANK($R1029),"", "-" &amp; $R1029) &amp; IF(ISBLANK($Q1029),"", "-" &amp; $Q1029) &amp; IF(ISBLANK($P1029),"", "-" &amp; $P1029) &amp; IF(ISBLANK($O1029),"", "-" &amp; $O1029) &amp; IF(ISBLANK($N1029),"", "-" &amp; $N1029),TravelTime,8,FALSE)) / 1440, ""))</f>
        <v/>
      </c>
      <c r="AA1029" s="59"/>
      <c r="AB1029" s="59"/>
      <c r="AC1029" s="59"/>
      <c r="AD1029" s="196"/>
      <c r="AE1029" s="59"/>
      <c r="AF1029" s="59"/>
      <c r="AG1029" s="59"/>
      <c r="AH1029" s="59"/>
      <c r="AI1029" s="59"/>
      <c r="AJ1029" s="59"/>
    </row>
    <row r="1030" spans="1:36" ht="14.25" customHeight="1">
      <c r="A1030" s="85"/>
      <c r="B1030" s="59"/>
      <c r="C1030" s="223"/>
      <c r="D1030" s="59"/>
      <c r="E1030" s="229"/>
      <c r="F1030" s="229"/>
      <c r="G1030" s="59"/>
      <c r="H1030" s="59"/>
      <c r="I1030" s="59"/>
      <c r="J1030" s="59"/>
      <c r="K1030" s="59"/>
      <c r="L1030" s="86"/>
      <c r="M1030" s="86"/>
      <c r="N1030" s="55" t="s">
        <v>757</v>
      </c>
      <c r="O1030" s="55"/>
      <c r="P1030" s="55"/>
      <c r="Q1030" s="55"/>
      <c r="R1030" s="55"/>
      <c r="S1030" s="55" t="s">
        <v>758</v>
      </c>
      <c r="T1030" s="193" t="str">
        <f>_xlfn.IFNA(VLOOKUP(N1030,Code2Loc,2,FALSE)
&amp; IF( OR( ISNA(O1030), LEN(O1030)=0), "",  "-" &amp; VLOOKUP(O1030,Code2Loc,2,FALSE))
&amp; IF( OR( ISNA(P1030), LEN(P1030)=0), "",  "-" &amp; VLOOKUP(P1030,Code2Loc,2,FALSE))
&amp; IF( OR( ISNA(Q1030), LEN(Q1030)=0), "",  "-" &amp; VLOOKUP(Q1030,Code2Loc,2,FALSE))
&amp; IF( OR( ISNA(R1030), LEN(R1030)=0), "",  "-" &amp; VLOOKUP(R1030,Code2Loc,2,FALSE))
&amp; IF( OR( ISNA(S1030), LEN(S1030)=0), "",  "-" &amp; VLOOKUP(S1030,Code2Loc,2,FALSE)),"")</f>
        <v/>
      </c>
      <c r="U1030" s="56">
        <v>0.72916666666666663</v>
      </c>
      <c r="V1030" s="57"/>
      <c r="W1030" s="57"/>
      <c r="X1030" s="57"/>
      <c r="Y1030" s="57"/>
      <c r="Z1030" s="58" t="str">
        <f>IF(ISBLANK($U1030), "", _xlfn.IFNA($U1030 + _xlfn.IFNA( VLOOKUP($N1030 &amp; IF(ISBLANK($O1030),"", "-" &amp; $O1030) &amp; IF(ISBLANK($P1030),"", "-" &amp; $P1030) &amp; IF(ISBLANK($Q1030),"", "-" &amp; $Q1030) &amp; IF(ISBLANK($R1030),"", "-" &amp; $R1030) &amp; IF(ISBLANK($S1030),"", "-" &amp; $S1030),TravelTime,8,FALSE), VLOOKUP($S1030 &amp; IF(ISBLANK($R1030),"", "-" &amp; $R1030) &amp; IF(ISBLANK($Q1030),"", "-" &amp; $Q1030) &amp; IF(ISBLANK($P1030),"", "-" &amp; $P1030) &amp; IF(ISBLANK($O1030),"", "-" &amp; $O1030) &amp; IF(ISBLANK($N1030),"", "-" &amp; $N1030),TravelTime,8,FALSE)) / 1440, ""))</f>
        <v/>
      </c>
      <c r="AA1030" s="59"/>
      <c r="AB1030" s="59"/>
      <c r="AC1030" s="59"/>
      <c r="AD1030" s="196"/>
      <c r="AE1030" s="59"/>
      <c r="AF1030" s="59"/>
      <c r="AG1030" s="59"/>
      <c r="AH1030" s="59"/>
      <c r="AI1030" s="59"/>
      <c r="AJ1030" s="59"/>
    </row>
    <row r="1031" spans="1:36" ht="14.25" customHeight="1">
      <c r="A1031" s="85"/>
      <c r="B1031" s="59"/>
      <c r="C1031" s="223"/>
      <c r="D1031" s="59"/>
      <c r="E1031" s="229"/>
      <c r="F1031" s="229"/>
      <c r="G1031" s="59"/>
      <c r="H1031" s="59"/>
      <c r="I1031" s="59"/>
      <c r="J1031" s="59"/>
      <c r="K1031" s="59"/>
      <c r="L1031" s="86"/>
      <c r="M1031" s="86"/>
      <c r="N1031" s="55" t="s">
        <v>758</v>
      </c>
      <c r="O1031" s="55"/>
      <c r="P1031" s="55"/>
      <c r="Q1031" s="55"/>
      <c r="R1031" s="55"/>
      <c r="S1031" s="55" t="s">
        <v>757</v>
      </c>
      <c r="T1031" s="193" t="str">
        <f>_xlfn.IFNA(VLOOKUP(N1031,Code2Loc,2,FALSE)
&amp; IF( OR( ISNA(O1031), LEN(O1031)=0), "",  "-" &amp; VLOOKUP(O1031,Code2Loc,2,FALSE))
&amp; IF( OR( ISNA(P1031), LEN(P1031)=0), "",  "-" &amp; VLOOKUP(P1031,Code2Loc,2,FALSE))
&amp; IF( OR( ISNA(Q1031), LEN(Q1031)=0), "",  "-" &amp; VLOOKUP(Q1031,Code2Loc,2,FALSE))
&amp; IF( OR( ISNA(R1031), LEN(R1031)=0), "",  "-" &amp; VLOOKUP(R1031,Code2Loc,2,FALSE))
&amp; IF( OR( ISNA(S1031), LEN(S1031)=0), "",  "-" &amp; VLOOKUP(S1031,Code2Loc,2,FALSE)),"")</f>
        <v/>
      </c>
      <c r="U1031" s="56">
        <v>0.75694444444444442</v>
      </c>
      <c r="V1031" s="57"/>
      <c r="W1031" s="57"/>
      <c r="X1031" s="57"/>
      <c r="Y1031" s="57"/>
      <c r="Z1031" s="58" t="str">
        <f>IF(ISBLANK($U1031), "", _xlfn.IFNA($U1031 + _xlfn.IFNA( VLOOKUP($N1031 &amp; IF(ISBLANK($O1031),"", "-" &amp; $O1031) &amp; IF(ISBLANK($P1031),"", "-" &amp; $P1031) &amp; IF(ISBLANK($Q1031),"", "-" &amp; $Q1031) &amp; IF(ISBLANK($R1031),"", "-" &amp; $R1031) &amp; IF(ISBLANK($S1031),"", "-" &amp; $S1031),TravelTime,8,FALSE), VLOOKUP($S1031 &amp; IF(ISBLANK($R1031),"", "-" &amp; $R1031) &amp; IF(ISBLANK($Q1031),"", "-" &amp; $Q1031) &amp; IF(ISBLANK($P1031),"", "-" &amp; $P1031) &amp; IF(ISBLANK($O1031),"", "-" &amp; $O1031) &amp; IF(ISBLANK($N1031),"", "-" &amp; $N1031),TravelTime,8,FALSE)) / 1440, ""))</f>
        <v/>
      </c>
      <c r="AA1031" s="59"/>
      <c r="AB1031" s="59"/>
      <c r="AC1031" s="59"/>
      <c r="AD1031" s="196"/>
      <c r="AE1031" s="59"/>
      <c r="AF1031" s="59"/>
      <c r="AG1031" s="59"/>
      <c r="AH1031" s="59"/>
      <c r="AI1031" s="59"/>
      <c r="AJ1031" s="59"/>
    </row>
    <row r="1032" spans="1:36" ht="14.25" customHeight="1">
      <c r="A1032" s="85"/>
      <c r="B1032" s="59"/>
      <c r="C1032" s="223"/>
      <c r="D1032" s="59"/>
      <c r="E1032" s="229"/>
      <c r="F1032" s="229"/>
      <c r="G1032" s="59"/>
      <c r="H1032" s="59"/>
      <c r="I1032" s="59"/>
      <c r="J1032" s="59"/>
      <c r="K1032" s="59"/>
      <c r="L1032" s="86"/>
      <c r="M1032" s="86"/>
      <c r="N1032" s="55" t="s">
        <v>757</v>
      </c>
      <c r="O1032" s="55"/>
      <c r="P1032" s="55"/>
      <c r="Q1032" s="55"/>
      <c r="R1032" s="55"/>
      <c r="S1032" s="55" t="s">
        <v>758</v>
      </c>
      <c r="T1032" s="193" t="str">
        <f>_xlfn.IFNA(VLOOKUP(N1032,Code2Loc,2,FALSE)
&amp; IF( OR( ISNA(O1032), LEN(O1032)=0), "",  "-" &amp; VLOOKUP(O1032,Code2Loc,2,FALSE))
&amp; IF( OR( ISNA(P1032), LEN(P1032)=0), "",  "-" &amp; VLOOKUP(P1032,Code2Loc,2,FALSE))
&amp; IF( OR( ISNA(Q1032), LEN(Q1032)=0), "",  "-" &amp; VLOOKUP(Q1032,Code2Loc,2,FALSE))
&amp; IF( OR( ISNA(R1032), LEN(R1032)=0), "",  "-" &amp; VLOOKUP(R1032,Code2Loc,2,FALSE))
&amp; IF( OR( ISNA(S1032), LEN(S1032)=0), "",  "-" &amp; VLOOKUP(S1032,Code2Loc,2,FALSE)),"")</f>
        <v/>
      </c>
      <c r="U1032" s="56">
        <v>0.78472222222222221</v>
      </c>
      <c r="V1032" s="57"/>
      <c r="W1032" s="57"/>
      <c r="X1032" s="57"/>
      <c r="Y1032" s="57"/>
      <c r="Z1032" s="58" t="str">
        <f>IF(ISBLANK($U1032), "", _xlfn.IFNA($U1032 + _xlfn.IFNA( VLOOKUP($N1032 &amp; IF(ISBLANK($O1032),"", "-" &amp; $O1032) &amp; IF(ISBLANK($P1032),"", "-" &amp; $P1032) &amp; IF(ISBLANK($Q1032),"", "-" &amp; $Q1032) &amp; IF(ISBLANK($R1032),"", "-" &amp; $R1032) &amp; IF(ISBLANK($S1032),"", "-" &amp; $S1032),TravelTime,8,FALSE), VLOOKUP($S1032 &amp; IF(ISBLANK($R1032),"", "-" &amp; $R1032) &amp; IF(ISBLANK($Q1032),"", "-" &amp; $Q1032) &amp; IF(ISBLANK($P1032),"", "-" &amp; $P1032) &amp; IF(ISBLANK($O1032),"", "-" &amp; $O1032) &amp; IF(ISBLANK($N1032),"", "-" &amp; $N1032),TravelTime,8,FALSE)) / 1440, ""))</f>
        <v/>
      </c>
      <c r="AA1032" s="59"/>
      <c r="AB1032" s="59"/>
      <c r="AC1032" s="59"/>
      <c r="AD1032" s="196"/>
      <c r="AE1032" s="59"/>
      <c r="AF1032" s="59"/>
      <c r="AG1032" s="59"/>
      <c r="AH1032" s="59"/>
      <c r="AI1032" s="59"/>
      <c r="AJ1032" s="59"/>
    </row>
    <row r="1033" spans="1:36" ht="14.25" customHeight="1">
      <c r="A1033" s="85"/>
      <c r="B1033" s="59"/>
      <c r="C1033" s="223"/>
      <c r="D1033" s="59"/>
      <c r="E1033" s="229"/>
      <c r="F1033" s="229"/>
      <c r="G1033" s="59"/>
      <c r="H1033" s="59"/>
      <c r="I1033" s="59"/>
      <c r="J1033" s="59"/>
      <c r="K1033" s="59"/>
      <c r="L1033" s="86"/>
      <c r="M1033" s="86"/>
      <c r="N1033" s="55" t="s">
        <v>758</v>
      </c>
      <c r="O1033" s="55"/>
      <c r="P1033" s="55"/>
      <c r="Q1033" s="55"/>
      <c r="R1033" s="55"/>
      <c r="S1033" s="55" t="s">
        <v>757</v>
      </c>
      <c r="T1033" s="193" t="str">
        <f>_xlfn.IFNA(VLOOKUP(N1033,Code2Loc,2,FALSE)
&amp; IF( OR( ISNA(O1033), LEN(O1033)=0), "",  "-" &amp; VLOOKUP(O1033,Code2Loc,2,FALSE))
&amp; IF( OR( ISNA(P1033), LEN(P1033)=0), "",  "-" &amp; VLOOKUP(P1033,Code2Loc,2,FALSE))
&amp; IF( OR( ISNA(Q1033), LEN(Q1033)=0), "",  "-" &amp; VLOOKUP(Q1033,Code2Loc,2,FALSE))
&amp; IF( OR( ISNA(R1033), LEN(R1033)=0), "",  "-" &amp; VLOOKUP(R1033,Code2Loc,2,FALSE))
&amp; IF( OR( ISNA(S1033), LEN(S1033)=0), "",  "-" &amp; VLOOKUP(S1033,Code2Loc,2,FALSE)),"")</f>
        <v/>
      </c>
      <c r="U1033" s="56">
        <v>0.83333333333333337</v>
      </c>
      <c r="V1033" s="57"/>
      <c r="W1033" s="57"/>
      <c r="X1033" s="57"/>
      <c r="Y1033" s="57"/>
      <c r="Z1033" s="58" t="str">
        <f>IF(ISBLANK($U1033), "", _xlfn.IFNA($U1033 + _xlfn.IFNA( VLOOKUP($N1033 &amp; IF(ISBLANK($O1033),"", "-" &amp; $O1033) &amp; IF(ISBLANK($P1033),"", "-" &amp; $P1033) &amp; IF(ISBLANK($Q1033),"", "-" &amp; $Q1033) &amp; IF(ISBLANK($R1033),"", "-" &amp; $R1033) &amp; IF(ISBLANK($S1033),"", "-" &amp; $S1033),TravelTime,8,FALSE), VLOOKUP($S1033 &amp; IF(ISBLANK($R1033),"", "-" &amp; $R1033) &amp; IF(ISBLANK($Q1033),"", "-" &amp; $Q1033) &amp; IF(ISBLANK($P1033),"", "-" &amp; $P1033) &amp; IF(ISBLANK($O1033),"", "-" &amp; $O1033) &amp; IF(ISBLANK($N1033),"", "-" &amp; $N1033),TravelTime,8,FALSE)) / 1440, ""))</f>
        <v/>
      </c>
      <c r="AA1033" s="59"/>
      <c r="AB1033" s="59"/>
      <c r="AC1033" s="59"/>
      <c r="AD1033" s="196"/>
      <c r="AE1033" s="59"/>
      <c r="AF1033" s="59"/>
      <c r="AG1033" s="59"/>
      <c r="AH1033" s="59"/>
      <c r="AI1033" s="59"/>
      <c r="AJ1033" s="59"/>
    </row>
    <row r="1034" spans="1:36" ht="14.25" customHeight="1">
      <c r="A1034" s="85"/>
      <c r="B1034" s="51" t="s">
        <v>763</v>
      </c>
      <c r="C1034" s="223"/>
      <c r="D1034" s="59"/>
      <c r="E1034" s="228" t="s">
        <v>764</v>
      </c>
      <c r="F1034" s="228">
        <v>44282</v>
      </c>
      <c r="G1034" s="59"/>
      <c r="H1034" s="59"/>
      <c r="I1034" s="59"/>
      <c r="J1034" s="52" t="s">
        <v>765</v>
      </c>
      <c r="K1034" s="53" t="s">
        <v>16</v>
      </c>
      <c r="L1034" s="60">
        <v>27</v>
      </c>
      <c r="M1034" s="86"/>
      <c r="N1034" s="55" t="s">
        <v>757</v>
      </c>
      <c r="O1034" s="55"/>
      <c r="P1034" s="55"/>
      <c r="Q1034" s="55"/>
      <c r="R1034" s="55"/>
      <c r="S1034" s="55" t="s">
        <v>758</v>
      </c>
      <c r="T1034" s="193" t="str">
        <f>_xlfn.IFNA(VLOOKUP(N1034,Code2Loc,2,FALSE)
&amp; IF( OR( ISNA(O1034), LEN(O1034)=0), "",  "-" &amp; VLOOKUP(O1034,Code2Loc,2,FALSE))
&amp; IF( OR( ISNA(P1034), LEN(P1034)=0), "",  "-" &amp; VLOOKUP(P1034,Code2Loc,2,FALSE))
&amp; IF( OR( ISNA(Q1034), LEN(Q1034)=0), "",  "-" &amp; VLOOKUP(Q1034,Code2Loc,2,FALSE))
&amp; IF( OR( ISNA(R1034), LEN(R1034)=0), "",  "-" &amp; VLOOKUP(R1034,Code2Loc,2,FALSE))
&amp; IF( OR( ISNA(S1034), LEN(S1034)=0), "",  "-" &amp; VLOOKUP(S1034,Code2Loc,2,FALSE)),"")</f>
        <v/>
      </c>
      <c r="U1034" s="56">
        <v>0.28472222222222221</v>
      </c>
      <c r="V1034" s="57"/>
      <c r="W1034" s="57"/>
      <c r="X1034" s="57"/>
      <c r="Y1034" s="57"/>
      <c r="Z1034" s="58" t="str">
        <f>IF(ISBLANK($U1034), "", _xlfn.IFNA($U1034 + _xlfn.IFNA( VLOOKUP($N1034 &amp; IF(ISBLANK($O1034),"", "-" &amp; $O1034) &amp; IF(ISBLANK($P1034),"", "-" &amp; $P1034) &amp; IF(ISBLANK($Q1034),"", "-" &amp; $Q1034) &amp; IF(ISBLANK($R1034),"", "-" &amp; $R1034) &amp; IF(ISBLANK($S1034),"", "-" &amp; $S1034),TravelTime,8,FALSE), VLOOKUP($S1034 &amp; IF(ISBLANK($R1034),"", "-" &amp; $R1034) &amp; IF(ISBLANK($Q1034),"", "-" &amp; $Q1034) &amp; IF(ISBLANK($P1034),"", "-" &amp; $P1034) &amp; IF(ISBLANK($O1034),"", "-" &amp; $O1034) &amp; IF(ISBLANK($N1034),"", "-" &amp; $N1034),TravelTime,8,FALSE)) / 1440, ""))</f>
        <v/>
      </c>
      <c r="AA1034" s="59"/>
      <c r="AB1034" s="52"/>
      <c r="AC1034" s="59"/>
      <c r="AD1034" s="196"/>
      <c r="AE1034" s="59"/>
      <c r="AF1034" s="59"/>
      <c r="AG1034" s="59"/>
      <c r="AH1034" s="59"/>
      <c r="AI1034" s="59"/>
      <c r="AJ1034" s="59"/>
    </row>
    <row r="1035" spans="1:36" ht="14.25" customHeight="1">
      <c r="A1035" s="85"/>
      <c r="B1035" s="59"/>
      <c r="C1035" s="223"/>
      <c r="D1035" s="59"/>
      <c r="E1035" s="229"/>
      <c r="F1035" s="229"/>
      <c r="G1035" s="59"/>
      <c r="H1035" s="59"/>
      <c r="I1035" s="59"/>
      <c r="J1035" s="59"/>
      <c r="K1035" s="59"/>
      <c r="L1035" s="86"/>
      <c r="M1035" s="86"/>
      <c r="N1035" s="55" t="s">
        <v>758</v>
      </c>
      <c r="O1035" s="55"/>
      <c r="P1035" s="55"/>
      <c r="Q1035" s="55"/>
      <c r="R1035" s="55"/>
      <c r="S1035" s="55" t="s">
        <v>757</v>
      </c>
      <c r="T1035" s="193" t="str">
        <f>_xlfn.IFNA(VLOOKUP(N1035,Code2Loc,2,FALSE)
&amp; IF( OR( ISNA(O1035), LEN(O1035)=0), "",  "-" &amp; VLOOKUP(O1035,Code2Loc,2,FALSE))
&amp; IF( OR( ISNA(P1035), LEN(P1035)=0), "",  "-" &amp; VLOOKUP(P1035,Code2Loc,2,FALSE))
&amp; IF( OR( ISNA(Q1035), LEN(Q1035)=0), "",  "-" &amp; VLOOKUP(Q1035,Code2Loc,2,FALSE))
&amp; IF( OR( ISNA(R1035), LEN(R1035)=0), "",  "-" &amp; VLOOKUP(R1035,Code2Loc,2,FALSE))
&amp; IF( OR( ISNA(S1035), LEN(S1035)=0), "",  "-" &amp; VLOOKUP(S1035,Code2Loc,2,FALSE)),"")</f>
        <v/>
      </c>
      <c r="U1035" s="56">
        <v>0.31597222222222221</v>
      </c>
      <c r="V1035" s="57"/>
      <c r="W1035" s="57"/>
      <c r="X1035" s="57"/>
      <c r="Y1035" s="57"/>
      <c r="Z1035" s="58" t="str">
        <f>IF(ISBLANK($U1035), "", _xlfn.IFNA($U1035 + _xlfn.IFNA( VLOOKUP($N1035 &amp; IF(ISBLANK($O1035),"", "-" &amp; $O1035) &amp; IF(ISBLANK($P1035),"", "-" &amp; $P1035) &amp; IF(ISBLANK($Q1035),"", "-" &amp; $Q1035) &amp; IF(ISBLANK($R1035),"", "-" &amp; $R1035) &amp; IF(ISBLANK($S1035),"", "-" &amp; $S1035),TravelTime,8,FALSE), VLOOKUP($S1035 &amp; IF(ISBLANK($R1035),"", "-" &amp; $R1035) &amp; IF(ISBLANK($Q1035),"", "-" &amp; $Q1035) &amp; IF(ISBLANK($P1035),"", "-" &amp; $P1035) &amp; IF(ISBLANK($O1035),"", "-" &amp; $O1035) &amp; IF(ISBLANK($N1035),"", "-" &amp; $N1035),TravelTime,8,FALSE)) / 1440, ""))</f>
        <v/>
      </c>
      <c r="AA1035" s="59"/>
      <c r="AB1035" s="59"/>
      <c r="AC1035" s="59"/>
      <c r="AD1035" s="196"/>
      <c r="AE1035" s="59"/>
      <c r="AF1035" s="59"/>
      <c r="AG1035" s="59"/>
      <c r="AH1035" s="59"/>
      <c r="AI1035" s="59"/>
      <c r="AJ1035" s="59"/>
    </row>
    <row r="1036" spans="1:36" ht="14.25" customHeight="1">
      <c r="A1036" s="85"/>
      <c r="B1036" s="59"/>
      <c r="C1036" s="223"/>
      <c r="D1036" s="59"/>
      <c r="E1036" s="229"/>
      <c r="F1036" s="229"/>
      <c r="G1036" s="59"/>
      <c r="H1036" s="59"/>
      <c r="I1036" s="59"/>
      <c r="J1036" s="59"/>
      <c r="K1036" s="59"/>
      <c r="L1036" s="86"/>
      <c r="M1036" s="86"/>
      <c r="N1036" s="55" t="s">
        <v>757</v>
      </c>
      <c r="O1036" s="55"/>
      <c r="P1036" s="55"/>
      <c r="Q1036" s="55"/>
      <c r="R1036" s="55"/>
      <c r="S1036" s="55" t="s">
        <v>758</v>
      </c>
      <c r="T1036" s="193" t="str">
        <f>_xlfn.IFNA(VLOOKUP(N1036,Code2Loc,2,FALSE)
&amp; IF( OR( ISNA(O1036), LEN(O1036)=0), "",  "-" &amp; VLOOKUP(O1036,Code2Loc,2,FALSE))
&amp; IF( OR( ISNA(P1036), LEN(P1036)=0), "",  "-" &amp; VLOOKUP(P1036,Code2Loc,2,FALSE))
&amp; IF( OR( ISNA(Q1036), LEN(Q1036)=0), "",  "-" &amp; VLOOKUP(Q1036,Code2Loc,2,FALSE))
&amp; IF( OR( ISNA(R1036), LEN(R1036)=0), "",  "-" &amp; VLOOKUP(R1036,Code2Loc,2,FALSE))
&amp; IF( OR( ISNA(S1036), LEN(S1036)=0), "",  "-" &amp; VLOOKUP(S1036,Code2Loc,2,FALSE)),"")</f>
        <v/>
      </c>
      <c r="U1036" s="56">
        <v>0.34375</v>
      </c>
      <c r="V1036" s="57"/>
      <c r="W1036" s="57"/>
      <c r="X1036" s="57"/>
      <c r="Y1036" s="57"/>
      <c r="Z1036" s="58" t="str">
        <f>IF(ISBLANK($U1036), "", _xlfn.IFNA($U1036 + _xlfn.IFNA( VLOOKUP($N1036 &amp; IF(ISBLANK($O1036),"", "-" &amp; $O1036) &amp; IF(ISBLANK($P1036),"", "-" &amp; $P1036) &amp; IF(ISBLANK($Q1036),"", "-" &amp; $Q1036) &amp; IF(ISBLANK($R1036),"", "-" &amp; $R1036) &amp; IF(ISBLANK($S1036),"", "-" &amp; $S1036),TravelTime,8,FALSE), VLOOKUP($S1036 &amp; IF(ISBLANK($R1036),"", "-" &amp; $R1036) &amp; IF(ISBLANK($Q1036),"", "-" &amp; $Q1036) &amp; IF(ISBLANK($P1036),"", "-" &amp; $P1036) &amp; IF(ISBLANK($O1036),"", "-" &amp; $O1036) &amp; IF(ISBLANK($N1036),"", "-" &amp; $N1036),TravelTime,8,FALSE)) / 1440, ""))</f>
        <v/>
      </c>
      <c r="AA1036" s="59"/>
      <c r="AB1036" s="59"/>
      <c r="AC1036" s="59"/>
      <c r="AD1036" s="196"/>
      <c r="AE1036" s="59"/>
      <c r="AF1036" s="59"/>
      <c r="AG1036" s="59"/>
      <c r="AH1036" s="59"/>
      <c r="AI1036" s="59"/>
      <c r="AJ1036" s="59"/>
    </row>
    <row r="1037" spans="1:36" ht="14.25" customHeight="1">
      <c r="A1037" s="85"/>
      <c r="B1037" s="59"/>
      <c r="C1037" s="223"/>
      <c r="D1037" s="59"/>
      <c r="E1037" s="229"/>
      <c r="F1037" s="229"/>
      <c r="G1037" s="59"/>
      <c r="H1037" s="59"/>
      <c r="I1037" s="59"/>
      <c r="J1037" s="59"/>
      <c r="K1037" s="59"/>
      <c r="L1037" s="86"/>
      <c r="M1037" s="86"/>
      <c r="N1037" s="55" t="s">
        <v>758</v>
      </c>
      <c r="O1037" s="55"/>
      <c r="P1037" s="55"/>
      <c r="Q1037" s="55"/>
      <c r="R1037" s="55"/>
      <c r="S1037" s="55" t="s">
        <v>757</v>
      </c>
      <c r="T1037" s="193" t="str">
        <f>_xlfn.IFNA(VLOOKUP(N1037,Code2Loc,2,FALSE)
&amp; IF( OR( ISNA(O1037), LEN(O1037)=0), "",  "-" &amp; VLOOKUP(O1037,Code2Loc,2,FALSE))
&amp; IF( OR( ISNA(P1037), LEN(P1037)=0), "",  "-" &amp; VLOOKUP(P1037,Code2Loc,2,FALSE))
&amp; IF( OR( ISNA(Q1037), LEN(Q1037)=0), "",  "-" &amp; VLOOKUP(Q1037,Code2Loc,2,FALSE))
&amp; IF( OR( ISNA(R1037), LEN(R1037)=0), "",  "-" &amp; VLOOKUP(R1037,Code2Loc,2,FALSE))
&amp; IF( OR( ISNA(S1037), LEN(S1037)=0), "",  "-" &amp; VLOOKUP(S1037,Code2Loc,2,FALSE)),"")</f>
        <v/>
      </c>
      <c r="U1037" s="56">
        <v>0.37152777777777779</v>
      </c>
      <c r="V1037" s="57"/>
      <c r="W1037" s="57"/>
      <c r="X1037" s="57"/>
      <c r="Y1037" s="57"/>
      <c r="Z1037" s="58" t="str">
        <f>IF(ISBLANK($U1037), "", _xlfn.IFNA($U1037 + _xlfn.IFNA( VLOOKUP($N1037 &amp; IF(ISBLANK($O1037),"", "-" &amp; $O1037) &amp; IF(ISBLANK($P1037),"", "-" &amp; $P1037) &amp; IF(ISBLANK($Q1037),"", "-" &amp; $Q1037) &amp; IF(ISBLANK($R1037),"", "-" &amp; $R1037) &amp; IF(ISBLANK($S1037),"", "-" &amp; $S1037),TravelTime,8,FALSE), VLOOKUP($S1037 &amp; IF(ISBLANK($R1037),"", "-" &amp; $R1037) &amp; IF(ISBLANK($Q1037),"", "-" &amp; $Q1037) &amp; IF(ISBLANK($P1037),"", "-" &amp; $P1037) &amp; IF(ISBLANK($O1037),"", "-" &amp; $O1037) &amp; IF(ISBLANK($N1037),"", "-" &amp; $N1037),TravelTime,8,FALSE)) / 1440, ""))</f>
        <v/>
      </c>
      <c r="AA1037" s="59"/>
      <c r="AB1037" s="59"/>
      <c r="AC1037" s="59"/>
      <c r="AD1037" s="196"/>
      <c r="AE1037" s="59"/>
      <c r="AF1037" s="59"/>
      <c r="AG1037" s="59"/>
      <c r="AH1037" s="59"/>
      <c r="AI1037" s="59"/>
      <c r="AJ1037" s="59"/>
    </row>
    <row r="1038" spans="1:36" ht="14.25" customHeight="1">
      <c r="A1038" s="85"/>
      <c r="B1038" s="59"/>
      <c r="C1038" s="223"/>
      <c r="D1038" s="59"/>
      <c r="E1038" s="229"/>
      <c r="F1038" s="229"/>
      <c r="G1038" s="59"/>
      <c r="H1038" s="59"/>
      <c r="I1038" s="59"/>
      <c r="J1038" s="59"/>
      <c r="K1038" s="59"/>
      <c r="L1038" s="86"/>
      <c r="M1038" s="86"/>
      <c r="N1038" s="55" t="s">
        <v>757</v>
      </c>
      <c r="O1038" s="55"/>
      <c r="P1038" s="55"/>
      <c r="Q1038" s="55"/>
      <c r="R1038" s="55"/>
      <c r="S1038" s="55" t="s">
        <v>758</v>
      </c>
      <c r="T1038" s="193" t="str">
        <f>_xlfn.IFNA(VLOOKUP(N1038,Code2Loc,2,FALSE)
&amp; IF( OR( ISNA(O1038), LEN(O1038)=0), "",  "-" &amp; VLOOKUP(O1038,Code2Loc,2,FALSE))
&amp; IF( OR( ISNA(P1038), LEN(P1038)=0), "",  "-" &amp; VLOOKUP(P1038,Code2Loc,2,FALSE))
&amp; IF( OR( ISNA(Q1038), LEN(Q1038)=0), "",  "-" &amp; VLOOKUP(Q1038,Code2Loc,2,FALSE))
&amp; IF( OR( ISNA(R1038), LEN(R1038)=0), "",  "-" &amp; VLOOKUP(R1038,Code2Loc,2,FALSE))
&amp; IF( OR( ISNA(S1038), LEN(S1038)=0), "",  "-" &amp; VLOOKUP(S1038,Code2Loc,2,FALSE)),"")</f>
        <v/>
      </c>
      <c r="U1038" s="56">
        <v>0.39930555555555558</v>
      </c>
      <c r="V1038" s="57"/>
      <c r="W1038" s="57"/>
      <c r="X1038" s="57"/>
      <c r="Y1038" s="57"/>
      <c r="Z1038" s="58" t="str">
        <f>IF(ISBLANK($U1038), "", _xlfn.IFNA($U1038 + _xlfn.IFNA( VLOOKUP($N1038 &amp; IF(ISBLANK($O1038),"", "-" &amp; $O1038) &amp; IF(ISBLANK($P1038),"", "-" &amp; $P1038) &amp; IF(ISBLANK($Q1038),"", "-" &amp; $Q1038) &amp; IF(ISBLANK($R1038),"", "-" &amp; $R1038) &amp; IF(ISBLANK($S1038),"", "-" &amp; $S1038),TravelTime,8,FALSE), VLOOKUP($S1038 &amp; IF(ISBLANK($R1038),"", "-" &amp; $R1038) &amp; IF(ISBLANK($Q1038),"", "-" &amp; $Q1038) &amp; IF(ISBLANK($P1038),"", "-" &amp; $P1038) &amp; IF(ISBLANK($O1038),"", "-" &amp; $O1038) &amp; IF(ISBLANK($N1038),"", "-" &amp; $N1038),TravelTime,8,FALSE)) / 1440, ""))</f>
        <v/>
      </c>
      <c r="AA1038" s="59"/>
      <c r="AB1038" s="59"/>
      <c r="AC1038" s="59"/>
      <c r="AD1038" s="196"/>
      <c r="AE1038" s="59"/>
      <c r="AF1038" s="59"/>
      <c r="AG1038" s="59"/>
      <c r="AH1038" s="59"/>
      <c r="AI1038" s="59"/>
      <c r="AJ1038" s="59"/>
    </row>
    <row r="1039" spans="1:36" ht="14.25" customHeight="1">
      <c r="A1039" s="85"/>
      <c r="B1039" s="59"/>
      <c r="C1039" s="223"/>
      <c r="D1039" s="59"/>
      <c r="E1039" s="229"/>
      <c r="F1039" s="229"/>
      <c r="G1039" s="59"/>
      <c r="H1039" s="59"/>
      <c r="I1039" s="59"/>
      <c r="J1039" s="59"/>
      <c r="K1039" s="59"/>
      <c r="L1039" s="86"/>
      <c r="M1039" s="86"/>
      <c r="N1039" s="55" t="s">
        <v>758</v>
      </c>
      <c r="O1039" s="55"/>
      <c r="P1039" s="55"/>
      <c r="Q1039" s="55"/>
      <c r="R1039" s="55"/>
      <c r="S1039" s="55" t="s">
        <v>757</v>
      </c>
      <c r="T1039" s="193" t="str">
        <f>_xlfn.IFNA(VLOOKUP(N1039,Code2Loc,2,FALSE)
&amp; IF( OR( ISNA(O1039), LEN(O1039)=0), "",  "-" &amp; VLOOKUP(O1039,Code2Loc,2,FALSE))
&amp; IF( OR( ISNA(P1039), LEN(P1039)=0), "",  "-" &amp; VLOOKUP(P1039,Code2Loc,2,FALSE))
&amp; IF( OR( ISNA(Q1039), LEN(Q1039)=0), "",  "-" &amp; VLOOKUP(Q1039,Code2Loc,2,FALSE))
&amp; IF( OR( ISNA(R1039), LEN(R1039)=0), "",  "-" &amp; VLOOKUP(R1039,Code2Loc,2,FALSE))
&amp; IF( OR( ISNA(S1039), LEN(S1039)=0), "",  "-" &amp; VLOOKUP(S1039,Code2Loc,2,FALSE)),"")</f>
        <v/>
      </c>
      <c r="U1039" s="56">
        <v>0.4513888888888889</v>
      </c>
      <c r="V1039" s="57"/>
      <c r="W1039" s="57"/>
      <c r="X1039" s="57"/>
      <c r="Y1039" s="57"/>
      <c r="Z1039" s="58" t="str">
        <f>IF(ISBLANK($U1039), "", _xlfn.IFNA($U1039 + _xlfn.IFNA( VLOOKUP($N1039 &amp; IF(ISBLANK($O1039),"", "-" &amp; $O1039) &amp; IF(ISBLANK($P1039),"", "-" &amp; $P1039) &amp; IF(ISBLANK($Q1039),"", "-" &amp; $Q1039) &amp; IF(ISBLANK($R1039),"", "-" &amp; $R1039) &amp; IF(ISBLANK($S1039),"", "-" &amp; $S1039),TravelTime,8,FALSE), VLOOKUP($S1039 &amp; IF(ISBLANK($R1039),"", "-" &amp; $R1039) &amp; IF(ISBLANK($Q1039),"", "-" &amp; $Q1039) &amp; IF(ISBLANK($P1039),"", "-" &amp; $P1039) &amp; IF(ISBLANK($O1039),"", "-" &amp; $O1039) &amp; IF(ISBLANK($N1039),"", "-" &amp; $N1039),TravelTime,8,FALSE)) / 1440, ""))</f>
        <v/>
      </c>
      <c r="AA1039" s="59"/>
      <c r="AB1039" s="59"/>
      <c r="AC1039" s="59"/>
      <c r="AD1039" s="196"/>
      <c r="AE1039" s="59"/>
      <c r="AF1039" s="59"/>
      <c r="AG1039" s="59"/>
      <c r="AH1039" s="59"/>
      <c r="AI1039" s="59"/>
      <c r="AJ1039" s="59"/>
    </row>
    <row r="1040" spans="1:36" ht="14.25" customHeight="1">
      <c r="A1040" s="85"/>
      <c r="B1040" s="59"/>
      <c r="C1040" s="223"/>
      <c r="D1040" s="59"/>
      <c r="E1040" s="229"/>
      <c r="F1040" s="229"/>
      <c r="G1040" s="59"/>
      <c r="H1040" s="59"/>
      <c r="I1040" s="59"/>
      <c r="J1040" s="59"/>
      <c r="K1040" s="59"/>
      <c r="L1040" s="86"/>
      <c r="M1040" s="86"/>
      <c r="N1040" s="55" t="s">
        <v>757</v>
      </c>
      <c r="O1040" s="55" t="s">
        <v>759</v>
      </c>
      <c r="P1040" s="55"/>
      <c r="Q1040" s="55"/>
      <c r="R1040" s="55"/>
      <c r="S1040" s="55" t="s">
        <v>758</v>
      </c>
      <c r="T1040" s="193" t="str">
        <f>_xlfn.IFNA(VLOOKUP(N1040,Code2Loc,2,FALSE)
&amp; IF( OR( ISNA(O1040), LEN(O1040)=0), "",  "-" &amp; VLOOKUP(O1040,Code2Loc,2,FALSE))
&amp; IF( OR( ISNA(P1040), LEN(P1040)=0), "",  "-" &amp; VLOOKUP(P1040,Code2Loc,2,FALSE))
&amp; IF( OR( ISNA(Q1040), LEN(Q1040)=0), "",  "-" &amp; VLOOKUP(Q1040,Code2Loc,2,FALSE))
&amp; IF( OR( ISNA(R1040), LEN(R1040)=0), "",  "-" &amp; VLOOKUP(R1040,Code2Loc,2,FALSE))
&amp; IF( OR( ISNA(S1040), LEN(S1040)=0), "",  "-" &amp; VLOOKUP(S1040,Code2Loc,2,FALSE)),"")</f>
        <v/>
      </c>
      <c r="U1040" s="56">
        <v>0.50694444444444442</v>
      </c>
      <c r="V1040" s="57"/>
      <c r="W1040" s="57"/>
      <c r="X1040" s="57"/>
      <c r="Y1040" s="57"/>
      <c r="Z1040" s="58" t="str">
        <f>IF(ISBLANK($U1040), "", _xlfn.IFNA($U1040 + _xlfn.IFNA( VLOOKUP($N1040 &amp; IF(ISBLANK($O1040),"", "-" &amp; $O1040) &amp; IF(ISBLANK($P1040),"", "-" &amp; $P1040) &amp; IF(ISBLANK($Q1040),"", "-" &amp; $Q1040) &amp; IF(ISBLANK($R1040),"", "-" &amp; $R1040) &amp; IF(ISBLANK($S1040),"", "-" &amp; $S1040),TravelTime,8,FALSE), VLOOKUP($S1040 &amp; IF(ISBLANK($R1040),"", "-" &amp; $R1040) &amp; IF(ISBLANK($Q1040),"", "-" &amp; $Q1040) &amp; IF(ISBLANK($P1040),"", "-" &amp; $P1040) &amp; IF(ISBLANK($O1040),"", "-" &amp; $O1040) &amp; IF(ISBLANK($N1040),"", "-" &amp; $N1040),TravelTime,8,FALSE)) / 1440, ""))</f>
        <v/>
      </c>
      <c r="AA1040" s="59"/>
      <c r="AB1040" s="59"/>
      <c r="AC1040" s="59"/>
      <c r="AD1040" s="196"/>
      <c r="AE1040" s="59"/>
      <c r="AF1040" s="59"/>
      <c r="AG1040" s="59"/>
      <c r="AH1040" s="59"/>
      <c r="AI1040" s="59"/>
      <c r="AJ1040" s="59"/>
    </row>
    <row r="1041" spans="1:36" ht="14.25" customHeight="1">
      <c r="A1041" s="85"/>
      <c r="B1041" s="59"/>
      <c r="C1041" s="223"/>
      <c r="D1041" s="59"/>
      <c r="E1041" s="229"/>
      <c r="F1041" s="229"/>
      <c r="G1041" s="59"/>
      <c r="H1041" s="59"/>
      <c r="I1041" s="59"/>
      <c r="J1041" s="59"/>
      <c r="K1041" s="59"/>
      <c r="L1041" s="86"/>
      <c r="M1041" s="86"/>
      <c r="N1041" s="55" t="s">
        <v>758</v>
      </c>
      <c r="O1041" s="55"/>
      <c r="P1041" s="55"/>
      <c r="Q1041" s="55"/>
      <c r="R1041" s="55"/>
      <c r="S1041" s="55" t="s">
        <v>757</v>
      </c>
      <c r="T1041" s="193" t="str">
        <f>_xlfn.IFNA(VLOOKUP(N1041,Code2Loc,2,FALSE)
&amp; IF( OR( ISNA(O1041), LEN(O1041)=0), "",  "-" &amp; VLOOKUP(O1041,Code2Loc,2,FALSE))
&amp; IF( OR( ISNA(P1041), LEN(P1041)=0), "",  "-" &amp; VLOOKUP(P1041,Code2Loc,2,FALSE))
&amp; IF( OR( ISNA(Q1041), LEN(Q1041)=0), "",  "-" &amp; VLOOKUP(Q1041,Code2Loc,2,FALSE))
&amp; IF( OR( ISNA(R1041), LEN(R1041)=0), "",  "-" &amp; VLOOKUP(R1041,Code2Loc,2,FALSE))
&amp; IF( OR( ISNA(S1041), LEN(S1041)=0), "",  "-" &amp; VLOOKUP(S1041,Code2Loc,2,FALSE)),"")</f>
        <v/>
      </c>
      <c r="U1041" s="56">
        <v>0.53819444444444442</v>
      </c>
      <c r="V1041" s="57"/>
      <c r="W1041" s="57"/>
      <c r="X1041" s="57"/>
      <c r="Y1041" s="57"/>
      <c r="Z1041" s="58" t="str">
        <f>IF(ISBLANK($U1041), "", _xlfn.IFNA($U1041 + _xlfn.IFNA( VLOOKUP($N1041 &amp; IF(ISBLANK($O1041),"", "-" &amp; $O1041) &amp; IF(ISBLANK($P1041),"", "-" &amp; $P1041) &amp; IF(ISBLANK($Q1041),"", "-" &amp; $Q1041) &amp; IF(ISBLANK($R1041),"", "-" &amp; $R1041) &amp; IF(ISBLANK($S1041),"", "-" &amp; $S1041),TravelTime,8,FALSE), VLOOKUP($S1041 &amp; IF(ISBLANK($R1041),"", "-" &amp; $R1041) &amp; IF(ISBLANK($Q1041),"", "-" &amp; $Q1041) &amp; IF(ISBLANK($P1041),"", "-" &amp; $P1041) &amp; IF(ISBLANK($O1041),"", "-" &amp; $O1041) &amp; IF(ISBLANK($N1041),"", "-" &amp; $N1041),TravelTime,8,FALSE)) / 1440, ""))</f>
        <v/>
      </c>
      <c r="AA1041" s="59"/>
      <c r="AB1041" s="59"/>
      <c r="AC1041" s="59"/>
      <c r="AD1041" s="196"/>
      <c r="AE1041" s="59"/>
      <c r="AF1041" s="59"/>
      <c r="AG1041" s="59"/>
      <c r="AH1041" s="59"/>
      <c r="AI1041" s="59"/>
      <c r="AJ1041" s="59"/>
    </row>
    <row r="1042" spans="1:36" ht="14.25" customHeight="1">
      <c r="A1042" s="85"/>
      <c r="B1042" s="59"/>
      <c r="C1042" s="223"/>
      <c r="D1042" s="59"/>
      <c r="E1042" s="229"/>
      <c r="F1042" s="229"/>
      <c r="G1042" s="59"/>
      <c r="H1042" s="59"/>
      <c r="I1042" s="59"/>
      <c r="J1042" s="59"/>
      <c r="K1042" s="59"/>
      <c r="L1042" s="86"/>
      <c r="M1042" s="86"/>
      <c r="N1042" s="55" t="s">
        <v>757</v>
      </c>
      <c r="O1042" s="55"/>
      <c r="P1042" s="55"/>
      <c r="Q1042" s="55"/>
      <c r="R1042" s="55"/>
      <c r="S1042" s="55" t="s">
        <v>758</v>
      </c>
      <c r="T1042" s="193" t="str">
        <f>_xlfn.IFNA(VLOOKUP(N1042,Code2Loc,2,FALSE)
&amp; IF( OR( ISNA(O1042), LEN(O1042)=0), "",  "-" &amp; VLOOKUP(O1042,Code2Loc,2,FALSE))
&amp; IF( OR( ISNA(P1042), LEN(P1042)=0), "",  "-" &amp; VLOOKUP(P1042,Code2Loc,2,FALSE))
&amp; IF( OR( ISNA(Q1042), LEN(Q1042)=0), "",  "-" &amp; VLOOKUP(Q1042,Code2Loc,2,FALSE))
&amp; IF( OR( ISNA(R1042), LEN(R1042)=0), "",  "-" &amp; VLOOKUP(R1042,Code2Loc,2,FALSE))
&amp; IF( OR( ISNA(S1042), LEN(S1042)=0), "",  "-" &amp; VLOOKUP(S1042,Code2Loc,2,FALSE)),"")</f>
        <v/>
      </c>
      <c r="U1042" s="56">
        <v>0.56597222222222221</v>
      </c>
      <c r="V1042" s="57"/>
      <c r="W1042" s="57"/>
      <c r="X1042" s="57"/>
      <c r="Y1042" s="57"/>
      <c r="Z1042" s="58" t="str">
        <f>IF(ISBLANK($U1042), "", _xlfn.IFNA($U1042 + _xlfn.IFNA( VLOOKUP($N1042 &amp; IF(ISBLANK($O1042),"", "-" &amp; $O1042) &amp; IF(ISBLANK($P1042),"", "-" &amp; $P1042) &amp; IF(ISBLANK($Q1042),"", "-" &amp; $Q1042) &amp; IF(ISBLANK($R1042),"", "-" &amp; $R1042) &amp; IF(ISBLANK($S1042),"", "-" &amp; $S1042),TravelTime,8,FALSE), VLOOKUP($S1042 &amp; IF(ISBLANK($R1042),"", "-" &amp; $R1042) &amp; IF(ISBLANK($Q1042),"", "-" &amp; $Q1042) &amp; IF(ISBLANK($P1042),"", "-" &amp; $P1042) &amp; IF(ISBLANK($O1042),"", "-" &amp; $O1042) &amp; IF(ISBLANK($N1042),"", "-" &amp; $N1042),TravelTime,8,FALSE)) / 1440, ""))</f>
        <v/>
      </c>
      <c r="AA1042" s="59"/>
      <c r="AB1042" s="59"/>
      <c r="AC1042" s="59"/>
      <c r="AD1042" s="196"/>
      <c r="AE1042" s="59"/>
      <c r="AF1042" s="59"/>
      <c r="AG1042" s="59"/>
      <c r="AH1042" s="59"/>
      <c r="AI1042" s="59"/>
      <c r="AJ1042" s="59"/>
    </row>
    <row r="1043" spans="1:36" ht="14.25" customHeight="1">
      <c r="A1043" s="85"/>
      <c r="B1043" s="59"/>
      <c r="C1043" s="223"/>
      <c r="D1043" s="59"/>
      <c r="E1043" s="229"/>
      <c r="F1043" s="229"/>
      <c r="G1043" s="59"/>
      <c r="H1043" s="59"/>
      <c r="I1043" s="59"/>
      <c r="J1043" s="59"/>
      <c r="K1043" s="59"/>
      <c r="L1043" s="86"/>
      <c r="M1043" s="86"/>
      <c r="N1043" s="55" t="s">
        <v>758</v>
      </c>
      <c r="O1043" s="55"/>
      <c r="P1043" s="55"/>
      <c r="Q1043" s="55"/>
      <c r="R1043" s="55"/>
      <c r="S1043" s="55" t="s">
        <v>757</v>
      </c>
      <c r="T1043" s="193" t="str">
        <f>_xlfn.IFNA(VLOOKUP(N1043,Code2Loc,2,FALSE)
&amp; IF( OR( ISNA(O1043), LEN(O1043)=0), "",  "-" &amp; VLOOKUP(O1043,Code2Loc,2,FALSE))
&amp; IF( OR( ISNA(P1043), LEN(P1043)=0), "",  "-" &amp; VLOOKUP(P1043,Code2Loc,2,FALSE))
&amp; IF( OR( ISNA(Q1043), LEN(Q1043)=0), "",  "-" &amp; VLOOKUP(Q1043,Code2Loc,2,FALSE))
&amp; IF( OR( ISNA(R1043), LEN(R1043)=0), "",  "-" &amp; VLOOKUP(R1043,Code2Loc,2,FALSE))
&amp; IF( OR( ISNA(S1043), LEN(S1043)=0), "",  "-" &amp; VLOOKUP(S1043,Code2Loc,2,FALSE)),"")</f>
        <v/>
      </c>
      <c r="U1043" s="56">
        <v>0.61805555555555558</v>
      </c>
      <c r="V1043" s="57"/>
      <c r="W1043" s="57"/>
      <c r="X1043" s="57"/>
      <c r="Y1043" s="57"/>
      <c r="Z1043" s="58" t="str">
        <f>IF(ISBLANK($U1043), "", _xlfn.IFNA($U1043 + _xlfn.IFNA( VLOOKUP($N1043 &amp; IF(ISBLANK($O1043),"", "-" &amp; $O1043) &amp; IF(ISBLANK($P1043),"", "-" &amp; $P1043) &amp; IF(ISBLANK($Q1043),"", "-" &amp; $Q1043) &amp; IF(ISBLANK($R1043),"", "-" &amp; $R1043) &amp; IF(ISBLANK($S1043),"", "-" &amp; $S1043),TravelTime,8,FALSE), VLOOKUP($S1043 &amp; IF(ISBLANK($R1043),"", "-" &amp; $R1043) &amp; IF(ISBLANK($Q1043),"", "-" &amp; $Q1043) &amp; IF(ISBLANK($P1043),"", "-" &amp; $P1043) &amp; IF(ISBLANK($O1043),"", "-" &amp; $O1043) &amp; IF(ISBLANK($N1043),"", "-" &amp; $N1043),TravelTime,8,FALSE)) / 1440, ""))</f>
        <v/>
      </c>
      <c r="AA1043" s="59"/>
      <c r="AB1043" s="59"/>
      <c r="AC1043" s="59"/>
      <c r="AD1043" s="196"/>
      <c r="AE1043" s="59"/>
      <c r="AF1043" s="59"/>
      <c r="AG1043" s="59"/>
      <c r="AH1043" s="59"/>
      <c r="AI1043" s="59"/>
      <c r="AJ1043" s="59"/>
    </row>
    <row r="1044" spans="1:36" ht="14.25" customHeight="1">
      <c r="A1044" s="85"/>
      <c r="B1044" s="59"/>
      <c r="C1044" s="223"/>
      <c r="D1044" s="59"/>
      <c r="E1044" s="229"/>
      <c r="F1044" s="229"/>
      <c r="G1044" s="59"/>
      <c r="H1044" s="59"/>
      <c r="I1044" s="59"/>
      <c r="J1044" s="59"/>
      <c r="K1044" s="59"/>
      <c r="L1044" s="86"/>
      <c r="M1044" s="86"/>
      <c r="N1044" s="55" t="s">
        <v>757</v>
      </c>
      <c r="O1044" s="55" t="s">
        <v>759</v>
      </c>
      <c r="P1044" s="55"/>
      <c r="Q1044" s="55"/>
      <c r="R1044" s="55"/>
      <c r="S1044" s="55" t="s">
        <v>758</v>
      </c>
      <c r="T1044" s="193" t="str">
        <f>_xlfn.IFNA(VLOOKUP(N1044,Code2Loc,2,FALSE)
&amp; IF( OR( ISNA(O1044), LEN(O1044)=0), "",  "-" &amp; VLOOKUP(O1044,Code2Loc,2,FALSE))
&amp; IF( OR( ISNA(P1044), LEN(P1044)=0), "",  "-" &amp; VLOOKUP(P1044,Code2Loc,2,FALSE))
&amp; IF( OR( ISNA(Q1044), LEN(Q1044)=0), "",  "-" &amp; VLOOKUP(Q1044,Code2Loc,2,FALSE))
&amp; IF( OR( ISNA(R1044), LEN(R1044)=0), "",  "-" &amp; VLOOKUP(R1044,Code2Loc,2,FALSE))
&amp; IF( OR( ISNA(S1044), LEN(S1044)=0), "",  "-" &amp; VLOOKUP(S1044,Code2Loc,2,FALSE)),"")</f>
        <v/>
      </c>
      <c r="U1044" s="56">
        <v>0.67361111111111116</v>
      </c>
      <c r="V1044" s="57"/>
      <c r="W1044" s="57"/>
      <c r="X1044" s="57"/>
      <c r="Y1044" s="57"/>
      <c r="Z1044" s="58" t="str">
        <f>IF(ISBLANK($U1044), "", _xlfn.IFNA($U1044 + _xlfn.IFNA( VLOOKUP($N1044 &amp; IF(ISBLANK($O1044),"", "-" &amp; $O1044) &amp; IF(ISBLANK($P1044),"", "-" &amp; $P1044) &amp; IF(ISBLANK($Q1044),"", "-" &amp; $Q1044) &amp; IF(ISBLANK($R1044),"", "-" &amp; $R1044) &amp; IF(ISBLANK($S1044),"", "-" &amp; $S1044),TravelTime,8,FALSE), VLOOKUP($S1044 &amp; IF(ISBLANK($R1044),"", "-" &amp; $R1044) &amp; IF(ISBLANK($Q1044),"", "-" &amp; $Q1044) &amp; IF(ISBLANK($P1044),"", "-" &amp; $P1044) &amp; IF(ISBLANK($O1044),"", "-" &amp; $O1044) &amp; IF(ISBLANK($N1044),"", "-" &amp; $N1044),TravelTime,8,FALSE)) / 1440, ""))</f>
        <v/>
      </c>
      <c r="AA1044" s="59"/>
      <c r="AB1044" s="59"/>
      <c r="AC1044" s="59"/>
      <c r="AD1044" s="196"/>
      <c r="AE1044" s="59"/>
      <c r="AF1044" s="59"/>
      <c r="AG1044" s="59"/>
      <c r="AH1044" s="59"/>
      <c r="AI1044" s="59"/>
      <c r="AJ1044" s="59"/>
    </row>
    <row r="1045" spans="1:36" ht="14.25" customHeight="1">
      <c r="A1045" s="85"/>
      <c r="B1045" s="59"/>
      <c r="C1045" s="223"/>
      <c r="D1045" s="59"/>
      <c r="E1045" s="229"/>
      <c r="F1045" s="229"/>
      <c r="G1045" s="59"/>
      <c r="H1045" s="59"/>
      <c r="I1045" s="59"/>
      <c r="J1045" s="59"/>
      <c r="K1045" s="59"/>
      <c r="L1045" s="86"/>
      <c r="M1045" s="86"/>
      <c r="N1045" s="55" t="s">
        <v>758</v>
      </c>
      <c r="O1045" s="55"/>
      <c r="P1045" s="55"/>
      <c r="Q1045" s="55"/>
      <c r="R1045" s="55"/>
      <c r="S1045" s="55" t="s">
        <v>757</v>
      </c>
      <c r="T1045" s="193" t="str">
        <f>_xlfn.IFNA(VLOOKUP(N1045,Code2Loc,2,FALSE)
&amp; IF( OR( ISNA(O1045), LEN(O1045)=0), "",  "-" &amp; VLOOKUP(O1045,Code2Loc,2,FALSE))
&amp; IF( OR( ISNA(P1045), LEN(P1045)=0), "",  "-" &amp; VLOOKUP(P1045,Code2Loc,2,FALSE))
&amp; IF( OR( ISNA(Q1045), LEN(Q1045)=0), "",  "-" &amp; VLOOKUP(Q1045,Code2Loc,2,FALSE))
&amp; IF( OR( ISNA(R1045), LEN(R1045)=0), "",  "-" &amp; VLOOKUP(R1045,Code2Loc,2,FALSE))
&amp; IF( OR( ISNA(S1045), LEN(S1045)=0), "",  "-" &amp; VLOOKUP(S1045,Code2Loc,2,FALSE)),"")</f>
        <v/>
      </c>
      <c r="U1045" s="56">
        <v>0.70486111111111116</v>
      </c>
      <c r="V1045" s="57"/>
      <c r="W1045" s="57"/>
      <c r="X1045" s="57"/>
      <c r="Y1045" s="57"/>
      <c r="Z1045" s="58" t="str">
        <f>IF(ISBLANK($U1045), "", _xlfn.IFNA($U1045 + _xlfn.IFNA( VLOOKUP($N1045 &amp; IF(ISBLANK($O1045),"", "-" &amp; $O1045) &amp; IF(ISBLANK($P1045),"", "-" &amp; $P1045) &amp; IF(ISBLANK($Q1045),"", "-" &amp; $Q1045) &amp; IF(ISBLANK($R1045),"", "-" &amp; $R1045) &amp; IF(ISBLANK($S1045),"", "-" &amp; $S1045),TravelTime,8,FALSE), VLOOKUP($S1045 &amp; IF(ISBLANK($R1045),"", "-" &amp; $R1045) &amp; IF(ISBLANK($Q1045),"", "-" &amp; $Q1045) &amp; IF(ISBLANK($P1045),"", "-" &amp; $P1045) &amp; IF(ISBLANK($O1045),"", "-" &amp; $O1045) &amp; IF(ISBLANK($N1045),"", "-" &amp; $N1045),TravelTime,8,FALSE)) / 1440, ""))</f>
        <v/>
      </c>
      <c r="AA1045" s="59"/>
      <c r="AB1045" s="59"/>
      <c r="AC1045" s="59"/>
      <c r="AD1045" s="196"/>
      <c r="AE1045" s="59"/>
      <c r="AF1045" s="59"/>
      <c r="AG1045" s="59"/>
      <c r="AH1045" s="59"/>
      <c r="AI1045" s="59"/>
      <c r="AJ1045" s="59"/>
    </row>
    <row r="1046" spans="1:36" ht="14.25" customHeight="1">
      <c r="A1046" s="85"/>
      <c r="B1046" s="59"/>
      <c r="C1046" s="223"/>
      <c r="D1046" s="59"/>
      <c r="E1046" s="229"/>
      <c r="F1046" s="229"/>
      <c r="G1046" s="59"/>
      <c r="H1046" s="59"/>
      <c r="I1046" s="59"/>
      <c r="J1046" s="59"/>
      <c r="K1046" s="59"/>
      <c r="L1046" s="86"/>
      <c r="M1046" s="86"/>
      <c r="N1046" s="55" t="s">
        <v>757</v>
      </c>
      <c r="O1046" s="55"/>
      <c r="P1046" s="55"/>
      <c r="Q1046" s="55"/>
      <c r="R1046" s="55"/>
      <c r="S1046" s="55" t="s">
        <v>758</v>
      </c>
      <c r="T1046" s="193" t="str">
        <f>_xlfn.IFNA(VLOOKUP(N1046,Code2Loc,2,FALSE)
&amp; IF( OR( ISNA(O1046), LEN(O1046)=0), "",  "-" &amp; VLOOKUP(O1046,Code2Loc,2,FALSE))
&amp; IF( OR( ISNA(P1046), LEN(P1046)=0), "",  "-" &amp; VLOOKUP(P1046,Code2Loc,2,FALSE))
&amp; IF( OR( ISNA(Q1046), LEN(Q1046)=0), "",  "-" &amp; VLOOKUP(Q1046,Code2Loc,2,FALSE))
&amp; IF( OR( ISNA(R1046), LEN(R1046)=0), "",  "-" &amp; VLOOKUP(R1046,Code2Loc,2,FALSE))
&amp; IF( OR( ISNA(S1046), LEN(S1046)=0), "",  "-" &amp; VLOOKUP(S1046,Code2Loc,2,FALSE)),"")</f>
        <v/>
      </c>
      <c r="U1046" s="56">
        <v>0.73263888888888884</v>
      </c>
      <c r="V1046" s="57"/>
      <c r="W1046" s="57"/>
      <c r="X1046" s="57"/>
      <c r="Y1046" s="57"/>
      <c r="Z1046" s="58" t="str">
        <f>IF(ISBLANK($U1046), "", _xlfn.IFNA($U1046 + _xlfn.IFNA( VLOOKUP($N1046 &amp; IF(ISBLANK($O1046),"", "-" &amp; $O1046) &amp; IF(ISBLANK($P1046),"", "-" &amp; $P1046) &amp; IF(ISBLANK($Q1046),"", "-" &amp; $Q1046) &amp; IF(ISBLANK($R1046),"", "-" &amp; $R1046) &amp; IF(ISBLANK($S1046),"", "-" &amp; $S1046),TravelTime,8,FALSE), VLOOKUP($S1046 &amp; IF(ISBLANK($R1046),"", "-" &amp; $R1046) &amp; IF(ISBLANK($Q1046),"", "-" &amp; $Q1046) &amp; IF(ISBLANK($P1046),"", "-" &amp; $P1046) &amp; IF(ISBLANK($O1046),"", "-" &amp; $O1046) &amp; IF(ISBLANK($N1046),"", "-" &amp; $N1046),TravelTime,8,FALSE)) / 1440, ""))</f>
        <v/>
      </c>
      <c r="AA1046" s="59"/>
      <c r="AB1046" s="59"/>
      <c r="AC1046" s="59"/>
      <c r="AD1046" s="196"/>
      <c r="AE1046" s="59"/>
      <c r="AF1046" s="59"/>
      <c r="AG1046" s="59"/>
      <c r="AH1046" s="59"/>
      <c r="AI1046" s="59"/>
      <c r="AJ1046" s="59"/>
    </row>
    <row r="1047" spans="1:36" ht="14.25" customHeight="1">
      <c r="A1047" s="85"/>
      <c r="B1047" s="59"/>
      <c r="C1047" s="223"/>
      <c r="D1047" s="59"/>
      <c r="E1047" s="229"/>
      <c r="F1047" s="229"/>
      <c r="G1047" s="59"/>
      <c r="H1047" s="59"/>
      <c r="I1047" s="59"/>
      <c r="J1047" s="59"/>
      <c r="K1047" s="59"/>
      <c r="L1047" s="86"/>
      <c r="M1047" s="86"/>
      <c r="N1047" s="55" t="s">
        <v>758</v>
      </c>
      <c r="O1047" s="55"/>
      <c r="P1047" s="55"/>
      <c r="Q1047" s="55"/>
      <c r="R1047" s="55"/>
      <c r="S1047" s="55" t="s">
        <v>757</v>
      </c>
      <c r="T1047" s="193" t="str">
        <f>_xlfn.IFNA(VLOOKUP(N1047,Code2Loc,2,FALSE)
&amp; IF( OR( ISNA(O1047), LEN(O1047)=0), "",  "-" &amp; VLOOKUP(O1047,Code2Loc,2,FALSE))
&amp; IF( OR( ISNA(P1047), LEN(P1047)=0), "",  "-" &amp; VLOOKUP(P1047,Code2Loc,2,FALSE))
&amp; IF( OR( ISNA(Q1047), LEN(Q1047)=0), "",  "-" &amp; VLOOKUP(Q1047,Code2Loc,2,FALSE))
&amp; IF( OR( ISNA(R1047), LEN(R1047)=0), "",  "-" &amp; VLOOKUP(R1047,Code2Loc,2,FALSE))
&amp; IF( OR( ISNA(S1047), LEN(S1047)=0), "",  "-" &amp; VLOOKUP(S1047,Code2Loc,2,FALSE)),"")</f>
        <v/>
      </c>
      <c r="U1047" s="56">
        <v>0.76041666666666663</v>
      </c>
      <c r="V1047" s="57"/>
      <c r="W1047" s="57"/>
      <c r="X1047" s="57"/>
      <c r="Y1047" s="57"/>
      <c r="Z1047" s="58" t="str">
        <f>IF(ISBLANK($U1047), "", _xlfn.IFNA($U1047 + _xlfn.IFNA( VLOOKUP($N1047 &amp; IF(ISBLANK($O1047),"", "-" &amp; $O1047) &amp; IF(ISBLANK($P1047),"", "-" &amp; $P1047) &amp; IF(ISBLANK($Q1047),"", "-" &amp; $Q1047) &amp; IF(ISBLANK($R1047),"", "-" &amp; $R1047) &amp; IF(ISBLANK($S1047),"", "-" &amp; $S1047),TravelTime,8,FALSE), VLOOKUP($S1047 &amp; IF(ISBLANK($R1047),"", "-" &amp; $R1047) &amp; IF(ISBLANK($Q1047),"", "-" &amp; $Q1047) &amp; IF(ISBLANK($P1047),"", "-" &amp; $P1047) &amp; IF(ISBLANK($O1047),"", "-" &amp; $O1047) &amp; IF(ISBLANK($N1047),"", "-" &amp; $N1047),TravelTime,8,FALSE)) / 1440, ""))</f>
        <v/>
      </c>
      <c r="AA1047" s="59"/>
      <c r="AB1047" s="59"/>
      <c r="AC1047" s="59"/>
      <c r="AD1047" s="196"/>
      <c r="AE1047" s="59"/>
      <c r="AF1047" s="59"/>
      <c r="AG1047" s="59"/>
      <c r="AH1047" s="59"/>
      <c r="AI1047" s="59"/>
      <c r="AJ1047" s="59"/>
    </row>
    <row r="1048" spans="1:36" ht="14.25" customHeight="1">
      <c r="A1048" s="85"/>
      <c r="B1048" s="59"/>
      <c r="C1048" s="223"/>
      <c r="D1048" s="59"/>
      <c r="E1048" s="229"/>
      <c r="F1048" s="229"/>
      <c r="G1048" s="59"/>
      <c r="H1048" s="59"/>
      <c r="I1048" s="59"/>
      <c r="J1048" s="59"/>
      <c r="K1048" s="59"/>
      <c r="L1048" s="86"/>
      <c r="M1048" s="86"/>
      <c r="N1048" s="55" t="s">
        <v>757</v>
      </c>
      <c r="O1048" s="55"/>
      <c r="P1048" s="55"/>
      <c r="Q1048" s="55"/>
      <c r="R1048" s="55"/>
      <c r="S1048" s="55" t="s">
        <v>758</v>
      </c>
      <c r="T1048" s="193" t="str">
        <f>_xlfn.IFNA(VLOOKUP(N1048,Code2Loc,2,FALSE)
&amp; IF( OR( ISNA(O1048), LEN(O1048)=0), "",  "-" &amp; VLOOKUP(O1048,Code2Loc,2,FALSE))
&amp; IF( OR( ISNA(P1048), LEN(P1048)=0), "",  "-" &amp; VLOOKUP(P1048,Code2Loc,2,FALSE))
&amp; IF( OR( ISNA(Q1048), LEN(Q1048)=0), "",  "-" &amp; VLOOKUP(Q1048,Code2Loc,2,FALSE))
&amp; IF( OR( ISNA(R1048), LEN(R1048)=0), "",  "-" &amp; VLOOKUP(R1048,Code2Loc,2,FALSE))
&amp; IF( OR( ISNA(S1048), LEN(S1048)=0), "",  "-" &amp; VLOOKUP(S1048,Code2Loc,2,FALSE)),"")</f>
        <v/>
      </c>
      <c r="U1048" s="56">
        <v>0.78819444444444442</v>
      </c>
      <c r="V1048" s="57"/>
      <c r="W1048" s="57"/>
      <c r="X1048" s="57"/>
      <c r="Y1048" s="57"/>
      <c r="Z1048" s="58" t="str">
        <f>IF(ISBLANK($U1048), "", _xlfn.IFNA($U1048 + _xlfn.IFNA( VLOOKUP($N1048 &amp; IF(ISBLANK($O1048),"", "-" &amp; $O1048) &amp; IF(ISBLANK($P1048),"", "-" &amp; $P1048) &amp; IF(ISBLANK($Q1048),"", "-" &amp; $Q1048) &amp; IF(ISBLANK($R1048),"", "-" &amp; $R1048) &amp; IF(ISBLANK($S1048),"", "-" &amp; $S1048),TravelTime,8,FALSE), VLOOKUP($S1048 &amp; IF(ISBLANK($R1048),"", "-" &amp; $R1048) &amp; IF(ISBLANK($Q1048),"", "-" &amp; $Q1048) &amp; IF(ISBLANK($P1048),"", "-" &amp; $P1048) &amp; IF(ISBLANK($O1048),"", "-" &amp; $O1048) &amp; IF(ISBLANK($N1048),"", "-" &amp; $N1048),TravelTime,8,FALSE)) / 1440, ""))</f>
        <v/>
      </c>
      <c r="AA1048" s="59"/>
      <c r="AB1048" s="59"/>
      <c r="AC1048" s="59"/>
      <c r="AD1048" s="196"/>
      <c r="AE1048" s="59"/>
      <c r="AF1048" s="59"/>
      <c r="AG1048" s="59"/>
      <c r="AH1048" s="59"/>
      <c r="AI1048" s="59"/>
      <c r="AJ1048" s="59"/>
    </row>
    <row r="1049" spans="1:36" ht="14.25" customHeight="1">
      <c r="A1049" s="85"/>
      <c r="B1049" s="59"/>
      <c r="C1049" s="223"/>
      <c r="D1049" s="59"/>
      <c r="E1049" s="229"/>
      <c r="F1049" s="229"/>
      <c r="G1049" s="59"/>
      <c r="H1049" s="59"/>
      <c r="I1049" s="59"/>
      <c r="J1049" s="59"/>
      <c r="K1049" s="59"/>
      <c r="L1049" s="86"/>
      <c r="M1049" s="86"/>
      <c r="N1049" s="55" t="s">
        <v>758</v>
      </c>
      <c r="O1049" s="55"/>
      <c r="P1049" s="55"/>
      <c r="Q1049" s="55"/>
      <c r="R1049" s="55"/>
      <c r="S1049" s="55" t="s">
        <v>757</v>
      </c>
      <c r="T1049" s="193" t="str">
        <f>_xlfn.IFNA(VLOOKUP(N1049,Code2Loc,2,FALSE)
&amp; IF( OR( ISNA(O1049), LEN(O1049)=0), "",  "-" &amp; VLOOKUP(O1049,Code2Loc,2,FALSE))
&amp; IF( OR( ISNA(P1049), LEN(P1049)=0), "",  "-" &amp; VLOOKUP(P1049,Code2Loc,2,FALSE))
&amp; IF( OR( ISNA(Q1049), LEN(Q1049)=0), "",  "-" &amp; VLOOKUP(Q1049,Code2Loc,2,FALSE))
&amp; IF( OR( ISNA(R1049), LEN(R1049)=0), "",  "-" &amp; VLOOKUP(R1049,Code2Loc,2,FALSE))
&amp; IF( OR( ISNA(S1049), LEN(S1049)=0), "",  "-" &amp; VLOOKUP(S1049,Code2Loc,2,FALSE)),"")</f>
        <v/>
      </c>
      <c r="U1049" s="56">
        <v>0.84027777777777779</v>
      </c>
      <c r="V1049" s="57"/>
      <c r="W1049" s="57"/>
      <c r="X1049" s="57"/>
      <c r="Y1049" s="57"/>
      <c r="Z1049" s="58" t="str">
        <f>IF(ISBLANK($U1049), "", _xlfn.IFNA($U1049 + _xlfn.IFNA( VLOOKUP($N1049 &amp; IF(ISBLANK($O1049),"", "-" &amp; $O1049) &amp; IF(ISBLANK($P1049),"", "-" &amp; $P1049) &amp; IF(ISBLANK($Q1049),"", "-" &amp; $Q1049) &amp; IF(ISBLANK($R1049),"", "-" &amp; $R1049) &amp; IF(ISBLANK($S1049),"", "-" &amp; $S1049),TravelTime,8,FALSE), VLOOKUP($S1049 &amp; IF(ISBLANK($R1049),"", "-" &amp; $R1049) &amp; IF(ISBLANK($Q1049),"", "-" &amp; $Q1049) &amp; IF(ISBLANK($P1049),"", "-" &amp; $P1049) &amp; IF(ISBLANK($O1049),"", "-" &amp; $O1049) &amp; IF(ISBLANK($N1049),"", "-" &amp; $N1049),TravelTime,8,FALSE)) / 1440, ""))</f>
        <v/>
      </c>
      <c r="AA1049" s="59"/>
      <c r="AB1049" s="59"/>
      <c r="AC1049" s="59"/>
      <c r="AD1049" s="196"/>
      <c r="AE1049" s="59"/>
      <c r="AF1049" s="59"/>
      <c r="AG1049" s="59"/>
      <c r="AH1049" s="59"/>
      <c r="AI1049" s="59"/>
      <c r="AJ1049" s="59"/>
    </row>
    <row r="1050" spans="1:36" ht="14.25" customHeight="1">
      <c r="A1050" s="85"/>
      <c r="B1050" s="51" t="s">
        <v>766</v>
      </c>
      <c r="C1050" s="223"/>
      <c r="D1050" s="59"/>
      <c r="E1050" s="228" t="s">
        <v>767</v>
      </c>
      <c r="F1050" s="228" t="s">
        <v>768</v>
      </c>
      <c r="G1050" s="59"/>
      <c r="H1050" s="59"/>
      <c r="I1050" s="59"/>
      <c r="J1050" s="52" t="s">
        <v>769</v>
      </c>
      <c r="K1050" s="53" t="s">
        <v>16</v>
      </c>
      <c r="L1050" s="60">
        <v>28</v>
      </c>
      <c r="M1050" s="86">
        <v>11</v>
      </c>
      <c r="N1050" s="55" t="s">
        <v>757</v>
      </c>
      <c r="O1050" s="55"/>
      <c r="P1050" s="55"/>
      <c r="Q1050" s="55"/>
      <c r="R1050" s="55"/>
      <c r="S1050" s="55" t="s">
        <v>758</v>
      </c>
      <c r="T1050" s="193" t="str">
        <f>_xlfn.IFNA(VLOOKUP(N1050,Code2Loc,2,FALSE)
&amp; IF( OR( ISNA(O1050), LEN(O1050)=0), "",  "-" &amp; VLOOKUP(O1050,Code2Loc,2,FALSE))
&amp; IF( OR( ISNA(P1050), LEN(P1050)=0), "",  "-" &amp; VLOOKUP(P1050,Code2Loc,2,FALSE))
&amp; IF( OR( ISNA(Q1050), LEN(Q1050)=0), "",  "-" &amp; VLOOKUP(Q1050,Code2Loc,2,FALSE))
&amp; IF( OR( ISNA(R1050), LEN(R1050)=0), "",  "-" &amp; VLOOKUP(R1050,Code2Loc,2,FALSE))
&amp; IF( OR( ISNA(S1050), LEN(S1050)=0), "",  "-" &amp; VLOOKUP(S1050,Code2Loc,2,FALSE)),"")</f>
        <v/>
      </c>
      <c r="U1050" s="56">
        <v>0.29166666666666669</v>
      </c>
      <c r="V1050" s="57"/>
      <c r="W1050" s="57"/>
      <c r="X1050" s="57"/>
      <c r="Y1050" s="57"/>
      <c r="Z1050" s="58" t="str">
        <f>IF(ISBLANK($U1050), "", _xlfn.IFNA($U1050 + _xlfn.IFNA( VLOOKUP($N1050 &amp; IF(ISBLANK($O1050),"", "-" &amp; $O1050) &amp; IF(ISBLANK($P1050),"", "-" &amp; $P1050) &amp; IF(ISBLANK($Q1050),"", "-" &amp; $Q1050) &amp; IF(ISBLANK($R1050),"", "-" &amp; $R1050) &amp; IF(ISBLANK($S1050),"", "-" &amp; $S1050),TravelTime,8,FALSE), VLOOKUP($S1050 &amp; IF(ISBLANK($R1050),"", "-" &amp; $R1050) &amp; IF(ISBLANK($Q1050),"", "-" &amp; $Q1050) &amp; IF(ISBLANK($P1050),"", "-" &amp; $P1050) &amp; IF(ISBLANK($O1050),"", "-" &amp; $O1050) &amp; IF(ISBLANK($N1050),"", "-" &amp; $N1050),TravelTime,8,FALSE)) / 1440, ""))</f>
        <v/>
      </c>
      <c r="AA1050" s="59"/>
      <c r="AB1050" s="52"/>
      <c r="AC1050" s="59"/>
      <c r="AD1050" s="196"/>
      <c r="AE1050" s="59"/>
      <c r="AF1050" s="59"/>
      <c r="AG1050" s="59"/>
      <c r="AH1050" s="59"/>
      <c r="AI1050" s="59"/>
      <c r="AJ1050" s="59"/>
    </row>
    <row r="1051" spans="1:36" ht="14.25" customHeight="1">
      <c r="A1051" s="85"/>
      <c r="B1051" s="59"/>
      <c r="C1051" s="223"/>
      <c r="D1051" s="59"/>
      <c r="E1051" s="229"/>
      <c r="F1051" s="229"/>
      <c r="G1051" s="59"/>
      <c r="H1051" s="59"/>
      <c r="I1051" s="59"/>
      <c r="J1051" s="59"/>
      <c r="K1051" s="59"/>
      <c r="L1051" s="86"/>
      <c r="M1051" s="86"/>
      <c r="N1051" s="55" t="s">
        <v>758</v>
      </c>
      <c r="O1051" s="55"/>
      <c r="P1051" s="55"/>
      <c r="Q1051" s="55"/>
      <c r="R1051" s="55"/>
      <c r="S1051" s="55" t="s">
        <v>757</v>
      </c>
      <c r="T1051" s="193" t="str">
        <f>_xlfn.IFNA(VLOOKUP(N1051,Code2Loc,2,FALSE)
&amp; IF( OR( ISNA(O1051), LEN(O1051)=0), "",  "-" &amp; VLOOKUP(O1051,Code2Loc,2,FALSE))
&amp; IF( OR( ISNA(P1051), LEN(P1051)=0), "",  "-" &amp; VLOOKUP(P1051,Code2Loc,2,FALSE))
&amp; IF( OR( ISNA(Q1051), LEN(Q1051)=0), "",  "-" &amp; VLOOKUP(Q1051,Code2Loc,2,FALSE))
&amp; IF( OR( ISNA(R1051), LEN(R1051)=0), "",  "-" &amp; VLOOKUP(R1051,Code2Loc,2,FALSE))
&amp; IF( OR( ISNA(S1051), LEN(S1051)=0), "",  "-" &amp; VLOOKUP(S1051,Code2Loc,2,FALSE)),"")</f>
        <v/>
      </c>
      <c r="U1051" s="56">
        <v>0.31944444444444442</v>
      </c>
      <c r="V1051" s="57"/>
      <c r="W1051" s="57"/>
      <c r="X1051" s="57"/>
      <c r="Y1051" s="57"/>
      <c r="Z1051" s="58" t="str">
        <f>IF(ISBLANK($U1051), "", _xlfn.IFNA($U1051 + _xlfn.IFNA( VLOOKUP($N1051 &amp; IF(ISBLANK($O1051),"", "-" &amp; $O1051) &amp; IF(ISBLANK($P1051),"", "-" &amp; $P1051) &amp; IF(ISBLANK($Q1051),"", "-" &amp; $Q1051) &amp; IF(ISBLANK($R1051),"", "-" &amp; $R1051) &amp; IF(ISBLANK($S1051),"", "-" &amp; $S1051),TravelTime,8,FALSE), VLOOKUP($S1051 &amp; IF(ISBLANK($R1051),"", "-" &amp; $R1051) &amp; IF(ISBLANK($Q1051),"", "-" &amp; $Q1051) &amp; IF(ISBLANK($P1051),"", "-" &amp; $P1051) &amp; IF(ISBLANK($O1051),"", "-" &amp; $O1051) &amp; IF(ISBLANK($N1051),"", "-" &amp; $N1051),TravelTime,8,FALSE)) / 1440, ""))</f>
        <v/>
      </c>
      <c r="AA1051" s="59"/>
      <c r="AB1051" s="59"/>
      <c r="AC1051" s="59"/>
      <c r="AD1051" s="196"/>
      <c r="AE1051" s="59"/>
      <c r="AF1051" s="59"/>
      <c r="AG1051" s="59"/>
      <c r="AH1051" s="59"/>
      <c r="AI1051" s="59"/>
      <c r="AJ1051" s="59"/>
    </row>
    <row r="1052" spans="1:36" ht="14.25" customHeight="1">
      <c r="A1052" s="85"/>
      <c r="B1052" s="59"/>
      <c r="C1052" s="223"/>
      <c r="D1052" s="59"/>
      <c r="E1052" s="229"/>
      <c r="F1052" s="229"/>
      <c r="G1052" s="59"/>
      <c r="H1052" s="59"/>
      <c r="I1052" s="59"/>
      <c r="J1052" s="59"/>
      <c r="K1052" s="59"/>
      <c r="L1052" s="86"/>
      <c r="M1052" s="86"/>
      <c r="N1052" s="55" t="s">
        <v>757</v>
      </c>
      <c r="O1052" s="55"/>
      <c r="P1052" s="55"/>
      <c r="Q1052" s="55"/>
      <c r="R1052" s="55"/>
      <c r="S1052" s="55" t="s">
        <v>758</v>
      </c>
      <c r="T1052" s="193" t="str">
        <f>_xlfn.IFNA(VLOOKUP(N1052,Code2Loc,2,FALSE)
&amp; IF( OR( ISNA(O1052), LEN(O1052)=0), "",  "-" &amp; VLOOKUP(O1052,Code2Loc,2,FALSE))
&amp; IF( OR( ISNA(P1052), LEN(P1052)=0), "",  "-" &amp; VLOOKUP(P1052,Code2Loc,2,FALSE))
&amp; IF( OR( ISNA(Q1052), LEN(Q1052)=0), "",  "-" &amp; VLOOKUP(Q1052,Code2Loc,2,FALSE))
&amp; IF( OR( ISNA(R1052), LEN(R1052)=0), "",  "-" &amp; VLOOKUP(R1052,Code2Loc,2,FALSE))
&amp; IF( OR( ISNA(S1052), LEN(S1052)=0), "",  "-" &amp; VLOOKUP(S1052,Code2Loc,2,FALSE)),"")</f>
        <v/>
      </c>
      <c r="U1052" s="56">
        <v>0.34722222222222221</v>
      </c>
      <c r="V1052" s="57"/>
      <c r="W1052" s="57"/>
      <c r="X1052" s="57"/>
      <c r="Y1052" s="57"/>
      <c r="Z1052" s="58" t="str">
        <f>IF(ISBLANK($U1052), "", _xlfn.IFNA($U1052 + _xlfn.IFNA( VLOOKUP($N1052 &amp; IF(ISBLANK($O1052),"", "-" &amp; $O1052) &amp; IF(ISBLANK($P1052),"", "-" &amp; $P1052) &amp; IF(ISBLANK($Q1052),"", "-" &amp; $Q1052) &amp; IF(ISBLANK($R1052),"", "-" &amp; $R1052) &amp; IF(ISBLANK($S1052),"", "-" &amp; $S1052),TravelTime,8,FALSE), VLOOKUP($S1052 &amp; IF(ISBLANK($R1052),"", "-" &amp; $R1052) &amp; IF(ISBLANK($Q1052),"", "-" &amp; $Q1052) &amp; IF(ISBLANK($P1052),"", "-" &amp; $P1052) &amp; IF(ISBLANK($O1052),"", "-" &amp; $O1052) &amp; IF(ISBLANK($N1052),"", "-" &amp; $N1052),TravelTime,8,FALSE)) / 1440, ""))</f>
        <v/>
      </c>
      <c r="AA1052" s="59"/>
      <c r="AB1052" s="59"/>
      <c r="AC1052" s="59"/>
      <c r="AD1052" s="196"/>
      <c r="AE1052" s="59"/>
      <c r="AF1052" s="59"/>
      <c r="AG1052" s="59"/>
      <c r="AH1052" s="59"/>
      <c r="AI1052" s="59"/>
      <c r="AJ1052" s="59"/>
    </row>
    <row r="1053" spans="1:36" ht="14.25" customHeight="1">
      <c r="A1053" s="85"/>
      <c r="B1053" s="59"/>
      <c r="C1053" s="223"/>
      <c r="D1053" s="59"/>
      <c r="E1053" s="229"/>
      <c r="F1053" s="229"/>
      <c r="G1053" s="59"/>
      <c r="H1053" s="59"/>
      <c r="I1053" s="59"/>
      <c r="J1053" s="59"/>
      <c r="K1053" s="59"/>
      <c r="L1053" s="87"/>
      <c r="M1053" s="86"/>
      <c r="N1053" s="55" t="s">
        <v>758</v>
      </c>
      <c r="O1053" s="55"/>
      <c r="P1053" s="55"/>
      <c r="Q1053" s="55"/>
      <c r="R1053" s="55"/>
      <c r="S1053" s="55" t="s">
        <v>757</v>
      </c>
      <c r="T1053" s="193" t="str">
        <f>_xlfn.IFNA(VLOOKUP(N1053,Code2Loc,2,FALSE)
&amp; IF( OR( ISNA(O1053), LEN(O1053)=0), "",  "-" &amp; VLOOKUP(O1053,Code2Loc,2,FALSE))
&amp; IF( OR( ISNA(P1053), LEN(P1053)=0), "",  "-" &amp; VLOOKUP(P1053,Code2Loc,2,FALSE))
&amp; IF( OR( ISNA(Q1053), LEN(Q1053)=0), "",  "-" &amp; VLOOKUP(Q1053,Code2Loc,2,FALSE))
&amp; IF( OR( ISNA(R1053), LEN(R1053)=0), "",  "-" &amp; VLOOKUP(R1053,Code2Loc,2,FALSE))
&amp; IF( OR( ISNA(S1053), LEN(S1053)=0), "",  "-" &amp; VLOOKUP(S1053,Code2Loc,2,FALSE)),"")</f>
        <v/>
      </c>
      <c r="U1053" s="56">
        <v>0.375</v>
      </c>
      <c r="V1053" s="57"/>
      <c r="W1053" s="57"/>
      <c r="X1053" s="57"/>
      <c r="Y1053" s="57"/>
      <c r="Z1053" s="58" t="str">
        <f>IF(ISBLANK($U1053), "", _xlfn.IFNA($U1053 + _xlfn.IFNA( VLOOKUP($N1053 &amp; IF(ISBLANK($O1053),"", "-" &amp; $O1053) &amp; IF(ISBLANK($P1053),"", "-" &amp; $P1053) &amp; IF(ISBLANK($Q1053),"", "-" &amp; $Q1053) &amp; IF(ISBLANK($R1053),"", "-" &amp; $R1053) &amp; IF(ISBLANK($S1053),"", "-" &amp; $S1053),TravelTime,8,FALSE), VLOOKUP($S1053 &amp; IF(ISBLANK($R1053),"", "-" &amp; $R1053) &amp; IF(ISBLANK($Q1053),"", "-" &amp; $Q1053) &amp; IF(ISBLANK($P1053),"", "-" &amp; $P1053) &amp; IF(ISBLANK($O1053),"", "-" &amp; $O1053) &amp; IF(ISBLANK($N1053),"", "-" &amp; $N1053),TravelTime,8,FALSE)) / 1440, ""))</f>
        <v/>
      </c>
      <c r="AA1053" s="59"/>
      <c r="AB1053" s="59"/>
      <c r="AC1053" s="59"/>
      <c r="AD1053" s="196"/>
      <c r="AE1053" s="59"/>
      <c r="AF1053" s="59"/>
      <c r="AG1053" s="59"/>
      <c r="AH1053" s="59"/>
      <c r="AI1053" s="59"/>
      <c r="AJ1053" s="59"/>
    </row>
    <row r="1054" spans="1:36" ht="14.25" customHeight="1">
      <c r="A1054" s="85"/>
      <c r="B1054" s="59"/>
      <c r="C1054" s="223"/>
      <c r="D1054" s="59"/>
      <c r="E1054" s="229"/>
      <c r="F1054" s="229"/>
      <c r="G1054" s="59"/>
      <c r="H1054" s="59"/>
      <c r="I1054" s="59"/>
      <c r="J1054" s="59"/>
      <c r="K1054" s="52"/>
      <c r="L1054" s="86"/>
      <c r="M1054" s="86"/>
      <c r="N1054" s="55" t="s">
        <v>757</v>
      </c>
      <c r="O1054" s="55"/>
      <c r="P1054" s="55"/>
      <c r="Q1054" s="55"/>
      <c r="R1054" s="55"/>
      <c r="S1054" s="55" t="s">
        <v>758</v>
      </c>
      <c r="T1054" s="193" t="str">
        <f>_xlfn.IFNA(VLOOKUP(N1054,Code2Loc,2,FALSE)
&amp; IF( OR( ISNA(O1054), LEN(O1054)=0), "",  "-" &amp; VLOOKUP(O1054,Code2Loc,2,FALSE))
&amp; IF( OR( ISNA(P1054), LEN(P1054)=0), "",  "-" &amp; VLOOKUP(P1054,Code2Loc,2,FALSE))
&amp; IF( OR( ISNA(Q1054), LEN(Q1054)=0), "",  "-" &amp; VLOOKUP(Q1054,Code2Loc,2,FALSE))
&amp; IF( OR( ISNA(R1054), LEN(R1054)=0), "",  "-" &amp; VLOOKUP(R1054,Code2Loc,2,FALSE))
&amp; IF( OR( ISNA(S1054), LEN(S1054)=0), "",  "-" &amp; VLOOKUP(S1054,Code2Loc,2,FALSE)),"")</f>
        <v/>
      </c>
      <c r="U1054" s="56">
        <v>0.40277777777777779</v>
      </c>
      <c r="V1054" s="57"/>
      <c r="W1054" s="57"/>
      <c r="X1054" s="57"/>
      <c r="Y1054" s="57"/>
      <c r="Z1054" s="58" t="str">
        <f>IF(ISBLANK($U1054), "", _xlfn.IFNA($U1054 + _xlfn.IFNA( VLOOKUP($N1054 &amp; IF(ISBLANK($O1054),"", "-" &amp; $O1054) &amp; IF(ISBLANK($P1054),"", "-" &amp; $P1054) &amp; IF(ISBLANK($Q1054),"", "-" &amp; $Q1054) &amp; IF(ISBLANK($R1054),"", "-" &amp; $R1054) &amp; IF(ISBLANK($S1054),"", "-" &amp; $S1054),TravelTime,8,FALSE), VLOOKUP($S1054 &amp; IF(ISBLANK($R1054),"", "-" &amp; $R1054) &amp; IF(ISBLANK($Q1054),"", "-" &amp; $Q1054) &amp; IF(ISBLANK($P1054),"", "-" &amp; $P1054) &amp; IF(ISBLANK($O1054),"", "-" &amp; $O1054) &amp; IF(ISBLANK($N1054),"", "-" &amp; $N1054),TravelTime,8,FALSE)) / 1440, ""))</f>
        <v/>
      </c>
      <c r="AA1054" s="59"/>
      <c r="AB1054" s="59"/>
      <c r="AC1054" s="59"/>
      <c r="AD1054" s="196"/>
      <c r="AE1054" s="59"/>
      <c r="AF1054" s="59"/>
      <c r="AG1054" s="59"/>
      <c r="AH1054" s="59"/>
      <c r="AI1054" s="59"/>
      <c r="AJ1054" s="59"/>
    </row>
    <row r="1055" spans="1:36" ht="14.25" customHeight="1">
      <c r="A1055" s="85"/>
      <c r="B1055" s="59"/>
      <c r="C1055" s="223"/>
      <c r="D1055" s="59"/>
      <c r="E1055" s="229"/>
      <c r="F1055" s="229"/>
      <c r="G1055" s="59"/>
      <c r="H1055" s="59"/>
      <c r="I1055" s="59"/>
      <c r="J1055" s="59"/>
      <c r="K1055" s="59"/>
      <c r="L1055" s="86"/>
      <c r="M1055" s="86"/>
      <c r="N1055" s="55" t="s">
        <v>758</v>
      </c>
      <c r="O1055" s="55"/>
      <c r="P1055" s="55"/>
      <c r="Q1055" s="55"/>
      <c r="R1055" s="55"/>
      <c r="S1055" s="55" t="s">
        <v>757</v>
      </c>
      <c r="T1055" s="193" t="str">
        <f>_xlfn.IFNA(VLOOKUP(N1055,Code2Loc,2,FALSE)
&amp; IF( OR( ISNA(O1055), LEN(O1055)=0), "",  "-" &amp; VLOOKUP(O1055,Code2Loc,2,FALSE))
&amp; IF( OR( ISNA(P1055), LEN(P1055)=0), "",  "-" &amp; VLOOKUP(P1055,Code2Loc,2,FALSE))
&amp; IF( OR( ISNA(Q1055), LEN(Q1055)=0), "",  "-" &amp; VLOOKUP(Q1055,Code2Loc,2,FALSE))
&amp; IF( OR( ISNA(R1055), LEN(R1055)=0), "",  "-" &amp; VLOOKUP(R1055,Code2Loc,2,FALSE))
&amp; IF( OR( ISNA(S1055), LEN(S1055)=0), "",  "-" &amp; VLOOKUP(S1055,Code2Loc,2,FALSE)),"")</f>
        <v/>
      </c>
      <c r="U1055" s="56">
        <v>0.45833333333333331</v>
      </c>
      <c r="V1055" s="57"/>
      <c r="W1055" s="57"/>
      <c r="X1055" s="57"/>
      <c r="Y1055" s="57"/>
      <c r="Z1055" s="58" t="str">
        <f>IF(ISBLANK($U1055), "", _xlfn.IFNA($U1055 + _xlfn.IFNA( VLOOKUP($N1055 &amp; IF(ISBLANK($O1055),"", "-" &amp; $O1055) &amp; IF(ISBLANK($P1055),"", "-" &amp; $P1055) &amp; IF(ISBLANK($Q1055),"", "-" &amp; $Q1055) &amp; IF(ISBLANK($R1055),"", "-" &amp; $R1055) &amp; IF(ISBLANK($S1055),"", "-" &amp; $S1055),TravelTime,8,FALSE), VLOOKUP($S1055 &amp; IF(ISBLANK($R1055),"", "-" &amp; $R1055) &amp; IF(ISBLANK($Q1055),"", "-" &amp; $Q1055) &amp; IF(ISBLANK($P1055),"", "-" &amp; $P1055) &amp; IF(ISBLANK($O1055),"", "-" &amp; $O1055) &amp; IF(ISBLANK($N1055),"", "-" &amp; $N1055),TravelTime,8,FALSE)) / 1440, ""))</f>
        <v/>
      </c>
      <c r="AA1055" s="59"/>
      <c r="AB1055" s="59"/>
      <c r="AC1055" s="59"/>
      <c r="AD1055" s="196"/>
      <c r="AE1055" s="59"/>
      <c r="AF1055" s="59"/>
      <c r="AG1055" s="59"/>
      <c r="AH1055" s="59"/>
      <c r="AI1055" s="59"/>
      <c r="AJ1055" s="59"/>
    </row>
    <row r="1056" spans="1:36" ht="14.25" customHeight="1">
      <c r="A1056" s="85"/>
      <c r="B1056" s="59"/>
      <c r="C1056" s="223"/>
      <c r="D1056" s="59"/>
      <c r="E1056" s="229"/>
      <c r="F1056" s="229"/>
      <c r="G1056" s="59"/>
      <c r="H1056" s="59"/>
      <c r="I1056" s="59"/>
      <c r="J1056" s="59"/>
      <c r="K1056" s="59"/>
      <c r="L1056" s="86"/>
      <c r="M1056" s="86"/>
      <c r="N1056" s="55" t="s">
        <v>757</v>
      </c>
      <c r="O1056" s="55" t="s">
        <v>759</v>
      </c>
      <c r="P1056" s="55"/>
      <c r="Q1056" s="55"/>
      <c r="R1056" s="55"/>
      <c r="S1056" s="55" t="s">
        <v>758</v>
      </c>
      <c r="T1056" s="193" t="str">
        <f>_xlfn.IFNA(VLOOKUP(N1056,Code2Loc,2,FALSE)
&amp; IF( OR( ISNA(O1056), LEN(O1056)=0), "",  "-" &amp; VLOOKUP(O1056,Code2Loc,2,FALSE))
&amp; IF( OR( ISNA(P1056), LEN(P1056)=0), "",  "-" &amp; VLOOKUP(P1056,Code2Loc,2,FALSE))
&amp; IF( OR( ISNA(Q1056), LEN(Q1056)=0), "",  "-" &amp; VLOOKUP(Q1056,Code2Loc,2,FALSE))
&amp; IF( OR( ISNA(R1056), LEN(R1056)=0), "",  "-" &amp; VLOOKUP(R1056,Code2Loc,2,FALSE))
&amp; IF( OR( ISNA(S1056), LEN(S1056)=0), "",  "-" &amp; VLOOKUP(S1056,Code2Loc,2,FALSE)),"")</f>
        <v/>
      </c>
      <c r="U1056" s="56">
        <v>0.51388888888888884</v>
      </c>
      <c r="V1056" s="57"/>
      <c r="W1056" s="57"/>
      <c r="X1056" s="57"/>
      <c r="Y1056" s="57"/>
      <c r="Z1056" s="58" t="str">
        <f>IF(ISBLANK($U1056), "", _xlfn.IFNA($U1056 + _xlfn.IFNA( VLOOKUP($N1056 &amp; IF(ISBLANK($O1056),"", "-" &amp; $O1056) &amp; IF(ISBLANK($P1056),"", "-" &amp; $P1056) &amp; IF(ISBLANK($Q1056),"", "-" &amp; $Q1056) &amp; IF(ISBLANK($R1056),"", "-" &amp; $R1056) &amp; IF(ISBLANK($S1056),"", "-" &amp; $S1056),TravelTime,8,FALSE), VLOOKUP($S1056 &amp; IF(ISBLANK($R1056),"", "-" &amp; $R1056) &amp; IF(ISBLANK($Q1056),"", "-" &amp; $Q1056) &amp; IF(ISBLANK($P1056),"", "-" &amp; $P1056) &amp; IF(ISBLANK($O1056),"", "-" &amp; $O1056) &amp; IF(ISBLANK($N1056),"", "-" &amp; $N1056),TravelTime,8,FALSE)) / 1440, ""))</f>
        <v/>
      </c>
      <c r="AA1056" s="59"/>
      <c r="AB1056" s="59"/>
      <c r="AC1056" s="59"/>
      <c r="AD1056" s="196"/>
      <c r="AE1056" s="59"/>
      <c r="AF1056" s="59"/>
      <c r="AG1056" s="59"/>
      <c r="AH1056" s="59"/>
      <c r="AI1056" s="59"/>
      <c r="AJ1056" s="59"/>
    </row>
    <row r="1057" spans="1:36" ht="14.25" customHeight="1">
      <c r="A1057" s="85"/>
      <c r="B1057" s="59"/>
      <c r="C1057" s="223"/>
      <c r="D1057" s="59"/>
      <c r="E1057" s="229"/>
      <c r="F1057" s="229"/>
      <c r="G1057" s="59"/>
      <c r="H1057" s="59"/>
      <c r="I1057" s="59"/>
      <c r="J1057" s="59"/>
      <c r="K1057" s="59"/>
      <c r="L1057" s="86"/>
      <c r="M1057" s="86"/>
      <c r="N1057" s="55" t="s">
        <v>758</v>
      </c>
      <c r="O1057" s="55"/>
      <c r="P1057" s="55"/>
      <c r="Q1057" s="55"/>
      <c r="R1057" s="55"/>
      <c r="S1057" s="55" t="s">
        <v>757</v>
      </c>
      <c r="T1057" s="193" t="str">
        <f>_xlfn.IFNA(VLOOKUP(N1057,Code2Loc,2,FALSE)
&amp; IF( OR( ISNA(O1057), LEN(O1057)=0), "",  "-" &amp; VLOOKUP(O1057,Code2Loc,2,FALSE))
&amp; IF( OR( ISNA(P1057), LEN(P1057)=0), "",  "-" &amp; VLOOKUP(P1057,Code2Loc,2,FALSE))
&amp; IF( OR( ISNA(Q1057), LEN(Q1057)=0), "",  "-" &amp; VLOOKUP(Q1057,Code2Loc,2,FALSE))
&amp; IF( OR( ISNA(R1057), LEN(R1057)=0), "",  "-" &amp; VLOOKUP(R1057,Code2Loc,2,FALSE))
&amp; IF( OR( ISNA(S1057), LEN(S1057)=0), "",  "-" &amp; VLOOKUP(S1057,Code2Loc,2,FALSE)),"")</f>
        <v/>
      </c>
      <c r="U1057" s="56">
        <v>0.54166666666666663</v>
      </c>
      <c r="V1057" s="57"/>
      <c r="W1057" s="57"/>
      <c r="X1057" s="57"/>
      <c r="Y1057" s="57"/>
      <c r="Z1057" s="58" t="str">
        <f>IF(ISBLANK($U1057), "", _xlfn.IFNA($U1057 + _xlfn.IFNA( VLOOKUP($N1057 &amp; IF(ISBLANK($O1057),"", "-" &amp; $O1057) &amp; IF(ISBLANK($P1057),"", "-" &amp; $P1057) &amp; IF(ISBLANK($Q1057),"", "-" &amp; $Q1057) &amp; IF(ISBLANK($R1057),"", "-" &amp; $R1057) &amp; IF(ISBLANK($S1057),"", "-" &amp; $S1057),TravelTime,8,FALSE), VLOOKUP($S1057 &amp; IF(ISBLANK($R1057),"", "-" &amp; $R1057) &amp; IF(ISBLANK($Q1057),"", "-" &amp; $Q1057) &amp; IF(ISBLANK($P1057),"", "-" &amp; $P1057) &amp; IF(ISBLANK($O1057),"", "-" &amp; $O1057) &amp; IF(ISBLANK($N1057),"", "-" &amp; $N1057),TravelTime,8,FALSE)) / 1440, ""))</f>
        <v/>
      </c>
      <c r="AA1057" s="59"/>
      <c r="AB1057" s="59"/>
      <c r="AC1057" s="59"/>
      <c r="AD1057" s="196"/>
      <c r="AE1057" s="59"/>
      <c r="AF1057" s="59"/>
      <c r="AG1057" s="59"/>
      <c r="AH1057" s="59"/>
      <c r="AI1057" s="59"/>
      <c r="AJ1057" s="59"/>
    </row>
    <row r="1058" spans="1:36" ht="14.25" customHeight="1">
      <c r="A1058" s="85"/>
      <c r="B1058" s="59"/>
      <c r="C1058" s="223"/>
      <c r="D1058" s="59"/>
      <c r="E1058" s="229"/>
      <c r="F1058" s="229"/>
      <c r="G1058" s="59"/>
      <c r="H1058" s="59"/>
      <c r="I1058" s="59"/>
      <c r="J1058" s="59"/>
      <c r="K1058" s="59"/>
      <c r="L1058" s="86"/>
      <c r="M1058" s="86"/>
      <c r="N1058" s="55" t="s">
        <v>757</v>
      </c>
      <c r="O1058" s="55"/>
      <c r="P1058" s="55"/>
      <c r="Q1058" s="55"/>
      <c r="R1058" s="55"/>
      <c r="S1058" s="55" t="s">
        <v>758</v>
      </c>
      <c r="T1058" s="193" t="str">
        <f>_xlfn.IFNA(VLOOKUP(N1058,Code2Loc,2,FALSE)
&amp; IF( OR( ISNA(O1058), LEN(O1058)=0), "",  "-" &amp; VLOOKUP(O1058,Code2Loc,2,FALSE))
&amp; IF( OR( ISNA(P1058), LEN(P1058)=0), "",  "-" &amp; VLOOKUP(P1058,Code2Loc,2,FALSE))
&amp; IF( OR( ISNA(Q1058), LEN(Q1058)=0), "",  "-" &amp; VLOOKUP(Q1058,Code2Loc,2,FALSE))
&amp; IF( OR( ISNA(R1058), LEN(R1058)=0), "",  "-" &amp; VLOOKUP(R1058,Code2Loc,2,FALSE))
&amp; IF( OR( ISNA(S1058), LEN(S1058)=0), "",  "-" &amp; VLOOKUP(S1058,Code2Loc,2,FALSE)),"")</f>
        <v/>
      </c>
      <c r="U1058" s="56">
        <v>0.56944444444444442</v>
      </c>
      <c r="V1058" s="57"/>
      <c r="W1058" s="57"/>
      <c r="X1058" s="57"/>
      <c r="Y1058" s="57"/>
      <c r="Z1058" s="58" t="str">
        <f>IF(ISBLANK($U1058), "", _xlfn.IFNA($U1058 + _xlfn.IFNA( VLOOKUP($N1058 &amp; IF(ISBLANK($O1058),"", "-" &amp; $O1058) &amp; IF(ISBLANK($P1058),"", "-" &amp; $P1058) &amp; IF(ISBLANK($Q1058),"", "-" &amp; $Q1058) &amp; IF(ISBLANK($R1058),"", "-" &amp; $R1058) &amp; IF(ISBLANK($S1058),"", "-" &amp; $S1058),TravelTime,8,FALSE), VLOOKUP($S1058 &amp; IF(ISBLANK($R1058),"", "-" &amp; $R1058) &amp; IF(ISBLANK($Q1058),"", "-" &amp; $Q1058) &amp; IF(ISBLANK($P1058),"", "-" &amp; $P1058) &amp; IF(ISBLANK($O1058),"", "-" &amp; $O1058) &amp; IF(ISBLANK($N1058),"", "-" &amp; $N1058),TravelTime,8,FALSE)) / 1440, ""))</f>
        <v/>
      </c>
      <c r="AA1058" s="59"/>
      <c r="AB1058" s="59"/>
      <c r="AC1058" s="59"/>
      <c r="AD1058" s="196"/>
      <c r="AE1058" s="59"/>
      <c r="AF1058" s="59"/>
      <c r="AG1058" s="59"/>
      <c r="AH1058" s="59"/>
      <c r="AI1058" s="59"/>
      <c r="AJ1058" s="59"/>
    </row>
    <row r="1059" spans="1:36" ht="14.25" customHeight="1">
      <c r="A1059" s="85"/>
      <c r="B1059" s="59"/>
      <c r="C1059" s="223"/>
      <c r="D1059" s="59"/>
      <c r="E1059" s="229"/>
      <c r="F1059" s="229"/>
      <c r="G1059" s="59"/>
      <c r="H1059" s="59"/>
      <c r="I1059" s="59"/>
      <c r="J1059" s="59"/>
      <c r="K1059" s="59"/>
      <c r="L1059" s="86"/>
      <c r="M1059" s="86"/>
      <c r="N1059" s="55" t="s">
        <v>758</v>
      </c>
      <c r="O1059" s="55"/>
      <c r="P1059" s="55"/>
      <c r="Q1059" s="55"/>
      <c r="R1059" s="55"/>
      <c r="S1059" s="55" t="s">
        <v>757</v>
      </c>
      <c r="T1059" s="193" t="str">
        <f>_xlfn.IFNA(VLOOKUP(N1059,Code2Loc,2,FALSE)
&amp; IF( OR( ISNA(O1059), LEN(O1059)=0), "",  "-" &amp; VLOOKUP(O1059,Code2Loc,2,FALSE))
&amp; IF( OR( ISNA(P1059), LEN(P1059)=0), "",  "-" &amp; VLOOKUP(P1059,Code2Loc,2,FALSE))
&amp; IF( OR( ISNA(Q1059), LEN(Q1059)=0), "",  "-" &amp; VLOOKUP(Q1059,Code2Loc,2,FALSE))
&amp; IF( OR( ISNA(R1059), LEN(R1059)=0), "",  "-" &amp; VLOOKUP(R1059,Code2Loc,2,FALSE))
&amp; IF( OR( ISNA(S1059), LEN(S1059)=0), "",  "-" &amp; VLOOKUP(S1059,Code2Loc,2,FALSE)),"")</f>
        <v/>
      </c>
      <c r="U1059" s="56">
        <v>0.625</v>
      </c>
      <c r="V1059" s="57"/>
      <c r="W1059" s="57"/>
      <c r="X1059" s="57"/>
      <c r="Y1059" s="57"/>
      <c r="Z1059" s="58" t="str">
        <f>IF(ISBLANK($U1059), "", _xlfn.IFNA($U1059 + _xlfn.IFNA( VLOOKUP($N1059 &amp; IF(ISBLANK($O1059),"", "-" &amp; $O1059) &amp; IF(ISBLANK($P1059),"", "-" &amp; $P1059) &amp; IF(ISBLANK($Q1059),"", "-" &amp; $Q1059) &amp; IF(ISBLANK($R1059),"", "-" &amp; $R1059) &amp; IF(ISBLANK($S1059),"", "-" &amp; $S1059),TravelTime,8,FALSE), VLOOKUP($S1059 &amp; IF(ISBLANK($R1059),"", "-" &amp; $R1059) &amp; IF(ISBLANK($Q1059),"", "-" &amp; $Q1059) &amp; IF(ISBLANK($P1059),"", "-" &amp; $P1059) &amp; IF(ISBLANK($O1059),"", "-" &amp; $O1059) &amp; IF(ISBLANK($N1059),"", "-" &amp; $N1059),TravelTime,8,FALSE)) / 1440, ""))</f>
        <v/>
      </c>
      <c r="AA1059" s="59"/>
      <c r="AB1059" s="59"/>
      <c r="AC1059" s="59"/>
      <c r="AD1059" s="196"/>
      <c r="AE1059" s="59"/>
      <c r="AF1059" s="59"/>
      <c r="AG1059" s="59"/>
      <c r="AH1059" s="59"/>
      <c r="AI1059" s="59"/>
      <c r="AJ1059" s="59"/>
    </row>
    <row r="1060" spans="1:36" ht="14.25" customHeight="1">
      <c r="A1060" s="85"/>
      <c r="B1060" s="59"/>
      <c r="C1060" s="223"/>
      <c r="D1060" s="59"/>
      <c r="E1060" s="229"/>
      <c r="F1060" s="229"/>
      <c r="G1060" s="59"/>
      <c r="H1060" s="59"/>
      <c r="I1060" s="59"/>
      <c r="J1060" s="59"/>
      <c r="K1060" s="59"/>
      <c r="L1060" s="86"/>
      <c r="M1060" s="86"/>
      <c r="N1060" s="55" t="s">
        <v>757</v>
      </c>
      <c r="O1060" s="55" t="s">
        <v>759</v>
      </c>
      <c r="P1060" s="55"/>
      <c r="Q1060" s="55"/>
      <c r="R1060" s="55"/>
      <c r="S1060" s="55" t="s">
        <v>758</v>
      </c>
      <c r="T1060" s="193" t="str">
        <f>_xlfn.IFNA(VLOOKUP(N1060,Code2Loc,2,FALSE)
&amp; IF( OR( ISNA(O1060), LEN(O1060)=0), "",  "-" &amp; VLOOKUP(O1060,Code2Loc,2,FALSE))
&amp; IF( OR( ISNA(P1060), LEN(P1060)=0), "",  "-" &amp; VLOOKUP(P1060,Code2Loc,2,FALSE))
&amp; IF( OR( ISNA(Q1060), LEN(Q1060)=0), "",  "-" &amp; VLOOKUP(Q1060,Code2Loc,2,FALSE))
&amp; IF( OR( ISNA(R1060), LEN(R1060)=0), "",  "-" &amp; VLOOKUP(R1060,Code2Loc,2,FALSE))
&amp; IF( OR( ISNA(S1060), LEN(S1060)=0), "",  "-" &amp; VLOOKUP(S1060,Code2Loc,2,FALSE)),"")</f>
        <v/>
      </c>
      <c r="U1060" s="56">
        <v>0.68055555555555558</v>
      </c>
      <c r="V1060" s="57"/>
      <c r="W1060" s="57"/>
      <c r="X1060" s="57"/>
      <c r="Y1060" s="57"/>
      <c r="Z1060" s="58" t="str">
        <f>IF(ISBLANK($U1060), "", _xlfn.IFNA($U1060 + _xlfn.IFNA( VLOOKUP($N1060 &amp; IF(ISBLANK($O1060),"", "-" &amp; $O1060) &amp; IF(ISBLANK($P1060),"", "-" &amp; $P1060) &amp; IF(ISBLANK($Q1060),"", "-" &amp; $Q1060) &amp; IF(ISBLANK($R1060),"", "-" &amp; $R1060) &amp; IF(ISBLANK($S1060),"", "-" &amp; $S1060),TravelTime,8,FALSE), VLOOKUP($S1060 &amp; IF(ISBLANK($R1060),"", "-" &amp; $R1060) &amp; IF(ISBLANK($Q1060),"", "-" &amp; $Q1060) &amp; IF(ISBLANK($P1060),"", "-" &amp; $P1060) &amp; IF(ISBLANK($O1060),"", "-" &amp; $O1060) &amp; IF(ISBLANK($N1060),"", "-" &amp; $N1060),TravelTime,8,FALSE)) / 1440, ""))</f>
        <v/>
      </c>
      <c r="AA1060" s="59"/>
      <c r="AB1060" s="59"/>
      <c r="AC1060" s="59"/>
      <c r="AD1060" s="196"/>
      <c r="AE1060" s="59"/>
      <c r="AF1060" s="59"/>
      <c r="AG1060" s="59"/>
      <c r="AH1060" s="59"/>
      <c r="AI1060" s="59"/>
      <c r="AJ1060" s="59"/>
    </row>
    <row r="1061" spans="1:36" ht="14.25" customHeight="1">
      <c r="A1061" s="85"/>
      <c r="B1061" s="59"/>
      <c r="C1061" s="223"/>
      <c r="D1061" s="59"/>
      <c r="E1061" s="229"/>
      <c r="F1061" s="229"/>
      <c r="G1061" s="59"/>
      <c r="H1061" s="59"/>
      <c r="I1061" s="59"/>
      <c r="J1061" s="59"/>
      <c r="K1061" s="59"/>
      <c r="L1061" s="86"/>
      <c r="M1061" s="86"/>
      <c r="N1061" s="55" t="s">
        <v>758</v>
      </c>
      <c r="O1061" s="55"/>
      <c r="P1061" s="55"/>
      <c r="Q1061" s="55"/>
      <c r="R1061" s="55"/>
      <c r="S1061" s="55" t="s">
        <v>757</v>
      </c>
      <c r="T1061" s="193" t="str">
        <f>_xlfn.IFNA(VLOOKUP(N1061,Code2Loc,2,FALSE)
&amp; IF( OR( ISNA(O1061), LEN(O1061)=0), "",  "-" &amp; VLOOKUP(O1061,Code2Loc,2,FALSE))
&amp; IF( OR( ISNA(P1061), LEN(P1061)=0), "",  "-" &amp; VLOOKUP(P1061,Code2Loc,2,FALSE))
&amp; IF( OR( ISNA(Q1061), LEN(Q1061)=0), "",  "-" &amp; VLOOKUP(Q1061,Code2Loc,2,FALSE))
&amp; IF( OR( ISNA(R1061), LEN(R1061)=0), "",  "-" &amp; VLOOKUP(R1061,Code2Loc,2,FALSE))
&amp; IF( OR( ISNA(S1061), LEN(S1061)=0), "",  "-" &amp; VLOOKUP(S1061,Code2Loc,2,FALSE)),"")</f>
        <v/>
      </c>
      <c r="U1061" s="56">
        <v>0.70833333333333337</v>
      </c>
      <c r="V1061" s="57"/>
      <c r="W1061" s="57"/>
      <c r="X1061" s="57"/>
      <c r="Y1061" s="57"/>
      <c r="Z1061" s="58" t="str">
        <f>IF(ISBLANK($U1061), "", _xlfn.IFNA($U1061 + _xlfn.IFNA( VLOOKUP($N1061 &amp; IF(ISBLANK($O1061),"", "-" &amp; $O1061) &amp; IF(ISBLANK($P1061),"", "-" &amp; $P1061) &amp; IF(ISBLANK($Q1061),"", "-" &amp; $Q1061) &amp; IF(ISBLANK($R1061),"", "-" &amp; $R1061) &amp; IF(ISBLANK($S1061),"", "-" &amp; $S1061),TravelTime,8,FALSE), VLOOKUP($S1061 &amp; IF(ISBLANK($R1061),"", "-" &amp; $R1061) &amp; IF(ISBLANK($Q1061),"", "-" &amp; $Q1061) &amp; IF(ISBLANK($P1061),"", "-" &amp; $P1061) &amp; IF(ISBLANK($O1061),"", "-" &amp; $O1061) &amp; IF(ISBLANK($N1061),"", "-" &amp; $N1061),TravelTime,8,FALSE)) / 1440, ""))</f>
        <v/>
      </c>
      <c r="AA1061" s="59"/>
      <c r="AB1061" s="59"/>
      <c r="AC1061" s="59"/>
      <c r="AD1061" s="196"/>
      <c r="AE1061" s="59"/>
      <c r="AF1061" s="59"/>
      <c r="AG1061" s="59"/>
      <c r="AH1061" s="59"/>
      <c r="AI1061" s="59"/>
      <c r="AJ1061" s="59"/>
    </row>
    <row r="1062" spans="1:36" ht="14.25" customHeight="1">
      <c r="A1062" s="85"/>
      <c r="B1062" s="59"/>
      <c r="C1062" s="223"/>
      <c r="D1062" s="59"/>
      <c r="E1062" s="229"/>
      <c r="F1062" s="229"/>
      <c r="G1062" s="59"/>
      <c r="H1062" s="59"/>
      <c r="I1062" s="59"/>
      <c r="J1062" s="59"/>
      <c r="K1062" s="59"/>
      <c r="L1062" s="86"/>
      <c r="M1062" s="86"/>
      <c r="N1062" s="55" t="s">
        <v>757</v>
      </c>
      <c r="O1062" s="55"/>
      <c r="P1062" s="55"/>
      <c r="Q1062" s="55"/>
      <c r="R1062" s="55"/>
      <c r="S1062" s="55" t="s">
        <v>758</v>
      </c>
      <c r="T1062" s="193" t="str">
        <f>_xlfn.IFNA(VLOOKUP(N1062,Code2Loc,2,FALSE)
&amp; IF( OR( ISNA(O1062), LEN(O1062)=0), "",  "-" &amp; VLOOKUP(O1062,Code2Loc,2,FALSE))
&amp; IF( OR( ISNA(P1062), LEN(P1062)=0), "",  "-" &amp; VLOOKUP(P1062,Code2Loc,2,FALSE))
&amp; IF( OR( ISNA(Q1062), LEN(Q1062)=0), "",  "-" &amp; VLOOKUP(Q1062,Code2Loc,2,FALSE))
&amp; IF( OR( ISNA(R1062), LEN(R1062)=0), "",  "-" &amp; VLOOKUP(R1062,Code2Loc,2,FALSE))
&amp; IF( OR( ISNA(S1062), LEN(S1062)=0), "",  "-" &amp; VLOOKUP(S1062,Code2Loc,2,FALSE)),"")</f>
        <v/>
      </c>
      <c r="U1062" s="56">
        <v>0.73611111111111116</v>
      </c>
      <c r="V1062" s="57"/>
      <c r="W1062" s="57"/>
      <c r="X1062" s="57"/>
      <c r="Y1062" s="57"/>
      <c r="Z1062" s="58" t="str">
        <f>IF(ISBLANK($U1062), "", _xlfn.IFNA($U1062 + _xlfn.IFNA( VLOOKUP($N1062 &amp; IF(ISBLANK($O1062),"", "-" &amp; $O1062) &amp; IF(ISBLANK($P1062),"", "-" &amp; $P1062) &amp; IF(ISBLANK($Q1062),"", "-" &amp; $Q1062) &amp; IF(ISBLANK($R1062),"", "-" &amp; $R1062) &amp; IF(ISBLANK($S1062),"", "-" &amp; $S1062),TravelTime,8,FALSE), VLOOKUP($S1062 &amp; IF(ISBLANK($R1062),"", "-" &amp; $R1062) &amp; IF(ISBLANK($Q1062),"", "-" &amp; $Q1062) &amp; IF(ISBLANK($P1062),"", "-" &amp; $P1062) &amp; IF(ISBLANK($O1062),"", "-" &amp; $O1062) &amp; IF(ISBLANK($N1062),"", "-" &amp; $N1062),TravelTime,8,FALSE)) / 1440, ""))</f>
        <v/>
      </c>
      <c r="AA1062" s="59"/>
      <c r="AB1062" s="59"/>
      <c r="AC1062" s="59"/>
      <c r="AD1062" s="196"/>
      <c r="AE1062" s="59"/>
      <c r="AF1062" s="59"/>
      <c r="AG1062" s="59"/>
      <c r="AH1062" s="59"/>
      <c r="AI1062" s="59"/>
      <c r="AJ1062" s="59"/>
    </row>
    <row r="1063" spans="1:36" ht="14.25" customHeight="1">
      <c r="A1063" s="85"/>
      <c r="B1063" s="59"/>
      <c r="C1063" s="223"/>
      <c r="D1063" s="59"/>
      <c r="E1063" s="229"/>
      <c r="F1063" s="229"/>
      <c r="G1063" s="59"/>
      <c r="H1063" s="59"/>
      <c r="I1063" s="59"/>
      <c r="J1063" s="59"/>
      <c r="K1063" s="59"/>
      <c r="L1063" s="86"/>
      <c r="M1063" s="86"/>
      <c r="N1063" s="55" t="s">
        <v>758</v>
      </c>
      <c r="O1063" s="55"/>
      <c r="P1063" s="55"/>
      <c r="Q1063" s="55"/>
      <c r="R1063" s="55"/>
      <c r="S1063" s="55" t="s">
        <v>757</v>
      </c>
      <c r="T1063" s="193" t="str">
        <f>_xlfn.IFNA(VLOOKUP(N1063,Code2Loc,2,FALSE)
&amp; IF( OR( ISNA(O1063), LEN(O1063)=0), "",  "-" &amp; VLOOKUP(O1063,Code2Loc,2,FALSE))
&amp; IF( OR( ISNA(P1063), LEN(P1063)=0), "",  "-" &amp; VLOOKUP(P1063,Code2Loc,2,FALSE))
&amp; IF( OR( ISNA(Q1063), LEN(Q1063)=0), "",  "-" &amp; VLOOKUP(Q1063,Code2Loc,2,FALSE))
&amp; IF( OR( ISNA(R1063), LEN(R1063)=0), "",  "-" &amp; VLOOKUP(R1063,Code2Loc,2,FALSE))
&amp; IF( OR( ISNA(S1063), LEN(S1063)=0), "",  "-" &amp; VLOOKUP(S1063,Code2Loc,2,FALSE)),"")</f>
        <v/>
      </c>
      <c r="U1063" s="56">
        <v>0.76388888888888884</v>
      </c>
      <c r="V1063" s="57"/>
      <c r="W1063" s="57"/>
      <c r="X1063" s="57"/>
      <c r="Y1063" s="57"/>
      <c r="Z1063" s="58" t="str">
        <f>IF(ISBLANK($U1063), "", _xlfn.IFNA($U1063 + _xlfn.IFNA( VLOOKUP($N1063 &amp; IF(ISBLANK($O1063),"", "-" &amp; $O1063) &amp; IF(ISBLANK($P1063),"", "-" &amp; $P1063) &amp; IF(ISBLANK($Q1063),"", "-" &amp; $Q1063) &amp; IF(ISBLANK($R1063),"", "-" &amp; $R1063) &amp; IF(ISBLANK($S1063),"", "-" &amp; $S1063),TravelTime,8,FALSE), VLOOKUP($S1063 &amp; IF(ISBLANK($R1063),"", "-" &amp; $R1063) &amp; IF(ISBLANK($Q1063),"", "-" &amp; $Q1063) &amp; IF(ISBLANK($P1063),"", "-" &amp; $P1063) &amp; IF(ISBLANK($O1063),"", "-" &amp; $O1063) &amp; IF(ISBLANK($N1063),"", "-" &amp; $N1063),TravelTime,8,FALSE)) / 1440, ""))</f>
        <v/>
      </c>
      <c r="AA1063" s="59"/>
      <c r="AB1063" s="59"/>
      <c r="AC1063" s="59"/>
      <c r="AD1063" s="196"/>
      <c r="AE1063" s="59"/>
      <c r="AF1063" s="59"/>
      <c r="AG1063" s="59"/>
      <c r="AH1063" s="59"/>
      <c r="AI1063" s="59"/>
      <c r="AJ1063" s="59"/>
    </row>
    <row r="1064" spans="1:36" ht="14.25" customHeight="1">
      <c r="A1064" s="85"/>
      <c r="B1064" s="59"/>
      <c r="C1064" s="223"/>
      <c r="D1064" s="59"/>
      <c r="E1064" s="229"/>
      <c r="F1064" s="229"/>
      <c r="G1064" s="59"/>
      <c r="H1064" s="59"/>
      <c r="I1064" s="59"/>
      <c r="J1064" s="59"/>
      <c r="K1064" s="59"/>
      <c r="L1064" s="86"/>
      <c r="M1064" s="86"/>
      <c r="N1064" s="55" t="s">
        <v>757</v>
      </c>
      <c r="O1064" s="55"/>
      <c r="P1064" s="55"/>
      <c r="Q1064" s="55"/>
      <c r="R1064" s="55"/>
      <c r="S1064" s="55" t="s">
        <v>758</v>
      </c>
      <c r="T1064" s="193" t="str">
        <f>_xlfn.IFNA(VLOOKUP(N1064,Code2Loc,2,FALSE)
&amp; IF( OR( ISNA(O1064), LEN(O1064)=0), "",  "-" &amp; VLOOKUP(O1064,Code2Loc,2,FALSE))
&amp; IF( OR( ISNA(P1064), LEN(P1064)=0), "",  "-" &amp; VLOOKUP(P1064,Code2Loc,2,FALSE))
&amp; IF( OR( ISNA(Q1064), LEN(Q1064)=0), "",  "-" &amp; VLOOKUP(Q1064,Code2Loc,2,FALSE))
&amp; IF( OR( ISNA(R1064), LEN(R1064)=0), "",  "-" &amp; VLOOKUP(R1064,Code2Loc,2,FALSE))
&amp; IF( OR( ISNA(S1064), LEN(S1064)=0), "",  "-" &amp; VLOOKUP(S1064,Code2Loc,2,FALSE)),"")</f>
        <v/>
      </c>
      <c r="U1064" s="56">
        <v>0.79166666666666663</v>
      </c>
      <c r="V1064" s="57"/>
      <c r="W1064" s="57"/>
      <c r="X1064" s="57"/>
      <c r="Y1064" s="57"/>
      <c r="Z1064" s="58" t="str">
        <f>IF(ISBLANK($U1064), "", _xlfn.IFNA($U1064 + _xlfn.IFNA( VLOOKUP($N1064 &amp; IF(ISBLANK($O1064),"", "-" &amp; $O1064) &amp; IF(ISBLANK($P1064),"", "-" &amp; $P1064) &amp; IF(ISBLANK($Q1064),"", "-" &amp; $Q1064) &amp; IF(ISBLANK($R1064),"", "-" &amp; $R1064) &amp; IF(ISBLANK($S1064),"", "-" &amp; $S1064),TravelTime,8,FALSE), VLOOKUP($S1064 &amp; IF(ISBLANK($R1064),"", "-" &amp; $R1064) &amp; IF(ISBLANK($Q1064),"", "-" &amp; $Q1064) &amp; IF(ISBLANK($P1064),"", "-" &amp; $P1064) &amp; IF(ISBLANK($O1064),"", "-" &amp; $O1064) &amp; IF(ISBLANK($N1064),"", "-" &amp; $N1064),TravelTime,8,FALSE)) / 1440, ""))</f>
        <v/>
      </c>
      <c r="AA1064" s="59"/>
      <c r="AB1064" s="59"/>
      <c r="AC1064" s="59"/>
      <c r="AD1064" s="196"/>
      <c r="AE1064" s="59"/>
      <c r="AF1064" s="59"/>
      <c r="AG1064" s="59"/>
      <c r="AH1064" s="59"/>
      <c r="AI1064" s="59"/>
      <c r="AJ1064" s="59"/>
    </row>
    <row r="1065" spans="1:36" ht="14.25" customHeight="1">
      <c r="A1065" s="85"/>
      <c r="B1065" s="59"/>
      <c r="C1065" s="223"/>
      <c r="D1065" s="59"/>
      <c r="E1065" s="229"/>
      <c r="F1065" s="229"/>
      <c r="G1065" s="59"/>
      <c r="H1065" s="59"/>
      <c r="I1065" s="59"/>
      <c r="J1065" s="59"/>
      <c r="K1065" s="59"/>
      <c r="L1065" s="86"/>
      <c r="M1065" s="86"/>
      <c r="N1065" s="55" t="s">
        <v>758</v>
      </c>
      <c r="O1065" s="55"/>
      <c r="P1065" s="55"/>
      <c r="Q1065" s="55"/>
      <c r="R1065" s="55"/>
      <c r="S1065" s="55" t="s">
        <v>757</v>
      </c>
      <c r="T1065" s="193" t="str">
        <f>_xlfn.IFNA(VLOOKUP(N1065,Code2Loc,2,FALSE)
&amp; IF( OR( ISNA(O1065), LEN(O1065)=0), "",  "-" &amp; VLOOKUP(O1065,Code2Loc,2,FALSE))
&amp; IF( OR( ISNA(P1065), LEN(P1065)=0), "",  "-" &amp; VLOOKUP(P1065,Code2Loc,2,FALSE))
&amp; IF( OR( ISNA(Q1065), LEN(Q1065)=0), "",  "-" &amp; VLOOKUP(Q1065,Code2Loc,2,FALSE))
&amp; IF( OR( ISNA(R1065), LEN(R1065)=0), "",  "-" &amp; VLOOKUP(R1065,Code2Loc,2,FALSE))
&amp; IF( OR( ISNA(S1065), LEN(S1065)=0), "",  "-" &amp; VLOOKUP(S1065,Code2Loc,2,FALSE)),"")</f>
        <v/>
      </c>
      <c r="U1065" s="56">
        <v>0.84722222222222221</v>
      </c>
      <c r="V1065" s="57"/>
      <c r="W1065" s="57"/>
      <c r="X1065" s="57"/>
      <c r="Y1065" s="57"/>
      <c r="Z1065" s="58" t="str">
        <f>IF(ISBLANK($U1065), "", _xlfn.IFNA($U1065 + _xlfn.IFNA( VLOOKUP($N1065 &amp; IF(ISBLANK($O1065),"", "-" &amp; $O1065) &amp; IF(ISBLANK($P1065),"", "-" &amp; $P1065) &amp; IF(ISBLANK($Q1065),"", "-" &amp; $Q1065) &amp; IF(ISBLANK($R1065),"", "-" &amp; $R1065) &amp; IF(ISBLANK($S1065),"", "-" &amp; $S1065),TravelTime,8,FALSE), VLOOKUP($S1065 &amp; IF(ISBLANK($R1065),"", "-" &amp; $R1065) &amp; IF(ISBLANK($Q1065),"", "-" &amp; $Q1065) &amp; IF(ISBLANK($P1065),"", "-" &amp; $P1065) &amp; IF(ISBLANK($O1065),"", "-" &amp; $O1065) &amp; IF(ISBLANK($N1065),"", "-" &amp; $N1065),TravelTime,8,FALSE)) / 1440, ""))</f>
        <v/>
      </c>
      <c r="AA1065" s="59"/>
      <c r="AB1065" s="59"/>
      <c r="AC1065" s="59"/>
      <c r="AD1065" s="196"/>
      <c r="AE1065" s="59"/>
      <c r="AF1065" s="59"/>
      <c r="AG1065" s="59"/>
      <c r="AH1065" s="59"/>
      <c r="AI1065" s="59"/>
      <c r="AJ1065" s="59"/>
    </row>
    <row r="1066" spans="1:36" ht="14.25" customHeight="1">
      <c r="A1066" s="85"/>
      <c r="B1066" s="51" t="s">
        <v>770</v>
      </c>
      <c r="C1066" s="223"/>
      <c r="D1066" s="59"/>
      <c r="E1066" s="228" t="s">
        <v>771</v>
      </c>
      <c r="F1066" s="231" t="s">
        <v>772</v>
      </c>
      <c r="G1066" s="59"/>
      <c r="H1066" s="59"/>
      <c r="I1066" s="59"/>
      <c r="J1066" s="52" t="s">
        <v>773</v>
      </c>
      <c r="K1066" s="53" t="s">
        <v>16</v>
      </c>
      <c r="L1066" s="60">
        <v>31</v>
      </c>
      <c r="M1066" s="86">
        <v>12</v>
      </c>
      <c r="N1066" s="55" t="s">
        <v>757</v>
      </c>
      <c r="O1066" s="55"/>
      <c r="P1066" s="55"/>
      <c r="Q1066" s="55"/>
      <c r="R1066" s="55"/>
      <c r="S1066" s="55" t="s">
        <v>758</v>
      </c>
      <c r="T1066" s="193" t="str">
        <f>_xlfn.IFNA(VLOOKUP(N1066,Code2Loc,2,FALSE)
&amp; IF( OR( ISNA(O1066), LEN(O1066)=0), "",  "-" &amp; VLOOKUP(O1066,Code2Loc,2,FALSE))
&amp; IF( OR( ISNA(P1066), LEN(P1066)=0), "",  "-" &amp; VLOOKUP(P1066,Code2Loc,2,FALSE))
&amp; IF( OR( ISNA(Q1066), LEN(Q1066)=0), "",  "-" &amp; VLOOKUP(Q1066,Code2Loc,2,FALSE))
&amp; IF( OR( ISNA(R1066), LEN(R1066)=0), "",  "-" &amp; VLOOKUP(R1066,Code2Loc,2,FALSE))
&amp; IF( OR( ISNA(S1066), LEN(S1066)=0), "",  "-" &amp; VLOOKUP(S1066,Code2Loc,2,FALSE)),"")</f>
        <v/>
      </c>
      <c r="U1066" s="56">
        <v>0.2951388888888889</v>
      </c>
      <c r="V1066" s="57"/>
      <c r="W1066" s="57"/>
      <c r="X1066" s="57"/>
      <c r="Y1066" s="57"/>
      <c r="Z1066" s="58" t="str">
        <f>IF(ISBLANK($U1066), "", _xlfn.IFNA($U1066 + _xlfn.IFNA( VLOOKUP($N1066 &amp; IF(ISBLANK($O1066),"", "-" &amp; $O1066) &amp; IF(ISBLANK($P1066),"", "-" &amp; $P1066) &amp; IF(ISBLANK($Q1066),"", "-" &amp; $Q1066) &amp; IF(ISBLANK($R1066),"", "-" &amp; $R1066) &amp; IF(ISBLANK($S1066),"", "-" &amp; $S1066),TravelTime,8,FALSE), VLOOKUP($S1066 &amp; IF(ISBLANK($R1066),"", "-" &amp; $R1066) &amp; IF(ISBLANK($Q1066),"", "-" &amp; $Q1066) &amp; IF(ISBLANK($P1066),"", "-" &amp; $P1066) &amp; IF(ISBLANK($O1066),"", "-" &amp; $O1066) &amp; IF(ISBLANK($N1066),"", "-" &amp; $N1066),TravelTime,8,FALSE)) / 1440, ""))</f>
        <v/>
      </c>
      <c r="AA1066" s="59"/>
      <c r="AB1066" s="52"/>
      <c r="AC1066" s="59"/>
      <c r="AD1066" s="196"/>
      <c r="AE1066" s="59"/>
      <c r="AF1066" s="59"/>
      <c r="AG1066" s="59"/>
      <c r="AH1066" s="59"/>
      <c r="AI1066" s="59"/>
      <c r="AJ1066" s="59"/>
    </row>
    <row r="1067" spans="1:36" ht="14.25" customHeight="1">
      <c r="A1067" s="85"/>
      <c r="B1067" s="59"/>
      <c r="C1067" s="223"/>
      <c r="D1067" s="59"/>
      <c r="E1067" s="229"/>
      <c r="F1067" s="229"/>
      <c r="G1067" s="59"/>
      <c r="H1067" s="59"/>
      <c r="I1067" s="59"/>
      <c r="J1067" s="59"/>
      <c r="K1067" s="59"/>
      <c r="L1067" s="86"/>
      <c r="M1067" s="86"/>
      <c r="N1067" s="55" t="s">
        <v>758</v>
      </c>
      <c r="O1067" s="55"/>
      <c r="P1067" s="55"/>
      <c r="Q1067" s="55"/>
      <c r="R1067" s="55"/>
      <c r="S1067" s="55" t="s">
        <v>757</v>
      </c>
      <c r="T1067" s="193" t="str">
        <f>_xlfn.IFNA(VLOOKUP(N1067,Code2Loc,2,FALSE)
&amp; IF( OR( ISNA(O1067), LEN(O1067)=0), "",  "-" &amp; VLOOKUP(O1067,Code2Loc,2,FALSE))
&amp; IF( OR( ISNA(P1067), LEN(P1067)=0), "",  "-" &amp; VLOOKUP(P1067,Code2Loc,2,FALSE))
&amp; IF( OR( ISNA(Q1067), LEN(Q1067)=0), "",  "-" &amp; VLOOKUP(Q1067,Code2Loc,2,FALSE))
&amp; IF( OR( ISNA(R1067), LEN(R1067)=0), "",  "-" &amp; VLOOKUP(R1067,Code2Loc,2,FALSE))
&amp; IF( OR( ISNA(S1067), LEN(S1067)=0), "",  "-" &amp; VLOOKUP(S1067,Code2Loc,2,FALSE)),"")</f>
        <v/>
      </c>
      <c r="U1067" s="56">
        <v>0.32291666666666669</v>
      </c>
      <c r="V1067" s="57"/>
      <c r="W1067" s="57"/>
      <c r="X1067" s="57"/>
      <c r="Y1067" s="57"/>
      <c r="Z1067" s="58" t="str">
        <f>IF(ISBLANK($U1067), "", _xlfn.IFNA($U1067 + _xlfn.IFNA( VLOOKUP($N1067 &amp; IF(ISBLANK($O1067),"", "-" &amp; $O1067) &amp; IF(ISBLANK($P1067),"", "-" &amp; $P1067) &amp; IF(ISBLANK($Q1067),"", "-" &amp; $Q1067) &amp; IF(ISBLANK($R1067),"", "-" &amp; $R1067) &amp; IF(ISBLANK($S1067),"", "-" &amp; $S1067),TravelTime,8,FALSE), VLOOKUP($S1067 &amp; IF(ISBLANK($R1067),"", "-" &amp; $R1067) &amp; IF(ISBLANK($Q1067),"", "-" &amp; $Q1067) &amp; IF(ISBLANK($P1067),"", "-" &amp; $P1067) &amp; IF(ISBLANK($O1067),"", "-" &amp; $O1067) &amp; IF(ISBLANK($N1067),"", "-" &amp; $N1067),TravelTime,8,FALSE)) / 1440, ""))</f>
        <v/>
      </c>
      <c r="AA1067" s="59"/>
      <c r="AB1067" s="59"/>
      <c r="AC1067" s="59"/>
      <c r="AD1067" s="196"/>
      <c r="AE1067" s="59"/>
      <c r="AF1067" s="59"/>
      <c r="AG1067" s="59"/>
      <c r="AH1067" s="59"/>
      <c r="AI1067" s="59"/>
      <c r="AJ1067" s="59"/>
    </row>
    <row r="1068" spans="1:36" ht="14.25" customHeight="1">
      <c r="A1068" s="85"/>
      <c r="B1068" s="59"/>
      <c r="C1068" s="223"/>
      <c r="D1068" s="59"/>
      <c r="E1068" s="229"/>
      <c r="F1068" s="229"/>
      <c r="G1068" s="59"/>
      <c r="H1068" s="59"/>
      <c r="I1068" s="59"/>
      <c r="J1068" s="59"/>
      <c r="K1068" s="59"/>
      <c r="L1068" s="86"/>
      <c r="M1068" s="86"/>
      <c r="N1068" s="55" t="s">
        <v>757</v>
      </c>
      <c r="O1068" s="55"/>
      <c r="P1068" s="55"/>
      <c r="Q1068" s="55"/>
      <c r="R1068" s="55"/>
      <c r="S1068" s="55" t="s">
        <v>758</v>
      </c>
      <c r="T1068" s="193" t="str">
        <f>_xlfn.IFNA(VLOOKUP(N1068,Code2Loc,2,FALSE)
&amp; IF( OR( ISNA(O1068), LEN(O1068)=0), "",  "-" &amp; VLOOKUP(O1068,Code2Loc,2,FALSE))
&amp; IF( OR( ISNA(P1068), LEN(P1068)=0), "",  "-" &amp; VLOOKUP(P1068,Code2Loc,2,FALSE))
&amp; IF( OR( ISNA(Q1068), LEN(Q1068)=0), "",  "-" &amp; VLOOKUP(Q1068,Code2Loc,2,FALSE))
&amp; IF( OR( ISNA(R1068), LEN(R1068)=0), "",  "-" &amp; VLOOKUP(R1068,Code2Loc,2,FALSE))
&amp; IF( OR( ISNA(S1068), LEN(S1068)=0), "",  "-" &amp; VLOOKUP(S1068,Code2Loc,2,FALSE)),"")</f>
        <v/>
      </c>
      <c r="U1068" s="56">
        <v>0.35069444444444442</v>
      </c>
      <c r="V1068" s="57"/>
      <c r="W1068" s="57"/>
      <c r="X1068" s="57"/>
      <c r="Y1068" s="57"/>
      <c r="Z1068" s="58" t="str">
        <f>IF(ISBLANK($U1068), "", _xlfn.IFNA($U1068 + _xlfn.IFNA( VLOOKUP($N1068 &amp; IF(ISBLANK($O1068),"", "-" &amp; $O1068) &amp; IF(ISBLANK($P1068),"", "-" &amp; $P1068) &amp; IF(ISBLANK($Q1068),"", "-" &amp; $Q1068) &amp; IF(ISBLANK($R1068),"", "-" &amp; $R1068) &amp; IF(ISBLANK($S1068),"", "-" &amp; $S1068),TravelTime,8,FALSE), VLOOKUP($S1068 &amp; IF(ISBLANK($R1068),"", "-" &amp; $R1068) &amp; IF(ISBLANK($Q1068),"", "-" &amp; $Q1068) &amp; IF(ISBLANK($P1068),"", "-" &amp; $P1068) &amp; IF(ISBLANK($O1068),"", "-" &amp; $O1068) &amp; IF(ISBLANK($N1068),"", "-" &amp; $N1068),TravelTime,8,FALSE)) / 1440, ""))</f>
        <v/>
      </c>
      <c r="AA1068" s="59"/>
      <c r="AB1068" s="59"/>
      <c r="AC1068" s="59"/>
      <c r="AD1068" s="196"/>
      <c r="AE1068" s="59"/>
      <c r="AF1068" s="59"/>
      <c r="AG1068" s="59"/>
      <c r="AH1068" s="59"/>
      <c r="AI1068" s="59"/>
      <c r="AJ1068" s="59"/>
    </row>
    <row r="1069" spans="1:36" ht="14.25" customHeight="1">
      <c r="A1069" s="85"/>
      <c r="B1069" s="59"/>
      <c r="C1069" s="223"/>
      <c r="D1069" s="59"/>
      <c r="E1069" s="229"/>
      <c r="F1069" s="229"/>
      <c r="G1069" s="59"/>
      <c r="H1069" s="59"/>
      <c r="I1069" s="59"/>
      <c r="J1069" s="59"/>
      <c r="K1069" s="59"/>
      <c r="L1069" s="86"/>
      <c r="M1069" s="86"/>
      <c r="N1069" s="55" t="s">
        <v>758</v>
      </c>
      <c r="O1069" s="55"/>
      <c r="P1069" s="55"/>
      <c r="Q1069" s="55"/>
      <c r="R1069" s="55"/>
      <c r="S1069" s="55" t="s">
        <v>757</v>
      </c>
      <c r="T1069" s="193" t="str">
        <f>_xlfn.IFNA(VLOOKUP(N1069,Code2Loc,2,FALSE)
&amp; IF( OR( ISNA(O1069), LEN(O1069)=0), "",  "-" &amp; VLOOKUP(O1069,Code2Loc,2,FALSE))
&amp; IF( OR( ISNA(P1069), LEN(P1069)=0), "",  "-" &amp; VLOOKUP(P1069,Code2Loc,2,FALSE))
&amp; IF( OR( ISNA(Q1069), LEN(Q1069)=0), "",  "-" &amp; VLOOKUP(Q1069,Code2Loc,2,FALSE))
&amp; IF( OR( ISNA(R1069), LEN(R1069)=0), "",  "-" &amp; VLOOKUP(R1069,Code2Loc,2,FALSE))
&amp; IF( OR( ISNA(S1069), LEN(S1069)=0), "",  "-" &amp; VLOOKUP(S1069,Code2Loc,2,FALSE)),"")</f>
        <v/>
      </c>
      <c r="U1069" s="56">
        <v>0.37847222222222221</v>
      </c>
      <c r="V1069" s="57"/>
      <c r="W1069" s="57"/>
      <c r="X1069" s="57"/>
      <c r="Y1069" s="57"/>
      <c r="Z1069" s="58" t="str">
        <f>IF(ISBLANK($U1069), "", _xlfn.IFNA($U1069 + _xlfn.IFNA( VLOOKUP($N1069 &amp; IF(ISBLANK($O1069),"", "-" &amp; $O1069) &amp; IF(ISBLANK($P1069),"", "-" &amp; $P1069) &amp; IF(ISBLANK($Q1069),"", "-" &amp; $Q1069) &amp; IF(ISBLANK($R1069),"", "-" &amp; $R1069) &amp; IF(ISBLANK($S1069),"", "-" &amp; $S1069),TravelTime,8,FALSE), VLOOKUP($S1069 &amp; IF(ISBLANK($R1069),"", "-" &amp; $R1069) &amp; IF(ISBLANK($Q1069),"", "-" &amp; $Q1069) &amp; IF(ISBLANK($P1069),"", "-" &amp; $P1069) &amp; IF(ISBLANK($O1069),"", "-" &amp; $O1069) &amp; IF(ISBLANK($N1069),"", "-" &amp; $N1069),TravelTime,8,FALSE)) / 1440, ""))</f>
        <v/>
      </c>
      <c r="AA1069" s="59"/>
      <c r="AB1069" s="59"/>
      <c r="AC1069" s="59"/>
      <c r="AD1069" s="196"/>
      <c r="AE1069" s="59"/>
      <c r="AF1069" s="59"/>
      <c r="AG1069" s="59"/>
      <c r="AH1069" s="59"/>
      <c r="AI1069" s="59"/>
      <c r="AJ1069" s="59"/>
    </row>
    <row r="1070" spans="1:36" ht="14.25" customHeight="1">
      <c r="A1070" s="85"/>
      <c r="B1070" s="59"/>
      <c r="C1070" s="223"/>
      <c r="D1070" s="59"/>
      <c r="E1070" s="229"/>
      <c r="F1070" s="229"/>
      <c r="G1070" s="59"/>
      <c r="H1070" s="59"/>
      <c r="I1070" s="59"/>
      <c r="J1070" s="59"/>
      <c r="K1070" s="59"/>
      <c r="L1070" s="86"/>
      <c r="M1070" s="86"/>
      <c r="N1070" s="55" t="s">
        <v>757</v>
      </c>
      <c r="O1070" s="55" t="s">
        <v>759</v>
      </c>
      <c r="P1070" s="55"/>
      <c r="Q1070" s="55"/>
      <c r="R1070" s="55"/>
      <c r="S1070" s="55" t="s">
        <v>758</v>
      </c>
      <c r="T1070" s="193" t="str">
        <f>_xlfn.IFNA(VLOOKUP(N1070,Code2Loc,2,FALSE)
&amp; IF( OR( ISNA(O1070), LEN(O1070)=0), "",  "-" &amp; VLOOKUP(O1070,Code2Loc,2,FALSE))
&amp; IF( OR( ISNA(P1070), LEN(P1070)=0), "",  "-" &amp; VLOOKUP(P1070,Code2Loc,2,FALSE))
&amp; IF( OR( ISNA(Q1070), LEN(Q1070)=0), "",  "-" &amp; VLOOKUP(Q1070,Code2Loc,2,FALSE))
&amp; IF( OR( ISNA(R1070), LEN(R1070)=0), "",  "-" &amp; VLOOKUP(R1070,Code2Loc,2,FALSE))
&amp; IF( OR( ISNA(S1070), LEN(S1070)=0), "",  "-" &amp; VLOOKUP(S1070,Code2Loc,2,FALSE)),"")</f>
        <v/>
      </c>
      <c r="U1070" s="56">
        <v>0.40972222222222221</v>
      </c>
      <c r="V1070" s="57"/>
      <c r="W1070" s="57"/>
      <c r="X1070" s="57"/>
      <c r="Y1070" s="57"/>
      <c r="Z1070" s="58" t="str">
        <f>IF(ISBLANK($U1070), "", _xlfn.IFNA($U1070 + _xlfn.IFNA( VLOOKUP($N1070 &amp; IF(ISBLANK($O1070),"", "-" &amp; $O1070) &amp; IF(ISBLANK($P1070),"", "-" &amp; $P1070) &amp; IF(ISBLANK($Q1070),"", "-" &amp; $Q1070) &amp; IF(ISBLANK($R1070),"", "-" &amp; $R1070) &amp; IF(ISBLANK($S1070),"", "-" &amp; $S1070),TravelTime,8,FALSE), VLOOKUP($S1070 &amp; IF(ISBLANK($R1070),"", "-" &amp; $R1070) &amp; IF(ISBLANK($Q1070),"", "-" &amp; $Q1070) &amp; IF(ISBLANK($P1070),"", "-" &amp; $P1070) &amp; IF(ISBLANK($O1070),"", "-" &amp; $O1070) &amp; IF(ISBLANK($N1070),"", "-" &amp; $N1070),TravelTime,8,FALSE)) / 1440, ""))</f>
        <v/>
      </c>
      <c r="AA1070" s="59"/>
      <c r="AB1070" s="59"/>
      <c r="AC1070" s="59"/>
      <c r="AD1070" s="196"/>
      <c r="AE1070" s="59"/>
      <c r="AF1070" s="59"/>
      <c r="AG1070" s="59"/>
      <c r="AH1070" s="59"/>
      <c r="AI1070" s="59"/>
      <c r="AJ1070" s="59"/>
    </row>
    <row r="1071" spans="1:36" ht="14.25" customHeight="1">
      <c r="A1071" s="85"/>
      <c r="B1071" s="59"/>
      <c r="C1071" s="223"/>
      <c r="D1071" s="59"/>
      <c r="E1071" s="229"/>
      <c r="F1071" s="229"/>
      <c r="G1071" s="59"/>
      <c r="H1071" s="59"/>
      <c r="I1071" s="59"/>
      <c r="J1071" s="59"/>
      <c r="K1071" s="59"/>
      <c r="L1071" s="86"/>
      <c r="M1071" s="86"/>
      <c r="N1071" s="55" t="s">
        <v>758</v>
      </c>
      <c r="O1071" s="55"/>
      <c r="P1071" s="55"/>
      <c r="Q1071" s="55"/>
      <c r="R1071" s="55"/>
      <c r="S1071" s="55" t="s">
        <v>757</v>
      </c>
      <c r="T1071" s="193" t="str">
        <f>_xlfn.IFNA(VLOOKUP(N1071,Code2Loc,2,FALSE)
&amp; IF( OR( ISNA(O1071), LEN(O1071)=0), "",  "-" &amp; VLOOKUP(O1071,Code2Loc,2,FALSE))
&amp; IF( OR( ISNA(P1071), LEN(P1071)=0), "",  "-" &amp; VLOOKUP(P1071,Code2Loc,2,FALSE))
&amp; IF( OR( ISNA(Q1071), LEN(Q1071)=0), "",  "-" &amp; VLOOKUP(Q1071,Code2Loc,2,FALSE))
&amp; IF( OR( ISNA(R1071), LEN(R1071)=0), "",  "-" &amp; VLOOKUP(R1071,Code2Loc,2,FALSE))
&amp; IF( OR( ISNA(S1071), LEN(S1071)=0), "",  "-" &amp; VLOOKUP(S1071,Code2Loc,2,FALSE)),"")</f>
        <v/>
      </c>
      <c r="U1071" s="56">
        <v>0.46527777777777779</v>
      </c>
      <c r="V1071" s="57"/>
      <c r="W1071" s="57"/>
      <c r="X1071" s="57"/>
      <c r="Y1071" s="57"/>
      <c r="Z1071" s="58" t="str">
        <f>IF(ISBLANK($U1071), "", _xlfn.IFNA($U1071 + _xlfn.IFNA( VLOOKUP($N1071 &amp; IF(ISBLANK($O1071),"", "-" &amp; $O1071) &amp; IF(ISBLANK($P1071),"", "-" &amp; $P1071) &amp; IF(ISBLANK($Q1071),"", "-" &amp; $Q1071) &amp; IF(ISBLANK($R1071),"", "-" &amp; $R1071) &amp; IF(ISBLANK($S1071),"", "-" &amp; $S1071),TravelTime,8,FALSE), VLOOKUP($S1071 &amp; IF(ISBLANK($R1071),"", "-" &amp; $R1071) &amp; IF(ISBLANK($Q1071),"", "-" &amp; $Q1071) &amp; IF(ISBLANK($P1071),"", "-" &amp; $P1071) &amp; IF(ISBLANK($O1071),"", "-" &amp; $O1071) &amp; IF(ISBLANK($N1071),"", "-" &amp; $N1071),TravelTime,8,FALSE)) / 1440, ""))</f>
        <v/>
      </c>
      <c r="AA1071" s="59"/>
      <c r="AB1071" s="59"/>
      <c r="AC1071" s="59"/>
      <c r="AD1071" s="196"/>
      <c r="AE1071" s="59"/>
      <c r="AF1071" s="59"/>
      <c r="AG1071" s="59"/>
      <c r="AH1071" s="59"/>
      <c r="AI1071" s="59"/>
      <c r="AJ1071" s="59"/>
    </row>
    <row r="1072" spans="1:36" ht="14.25" customHeight="1">
      <c r="A1072" s="85"/>
      <c r="B1072" s="59"/>
      <c r="C1072" s="223"/>
      <c r="D1072" s="59"/>
      <c r="E1072" s="229"/>
      <c r="F1072" s="229"/>
      <c r="G1072" s="59"/>
      <c r="H1072" s="59"/>
      <c r="I1072" s="59"/>
      <c r="J1072" s="59"/>
      <c r="K1072" s="59"/>
      <c r="L1072" s="86"/>
      <c r="M1072" s="86"/>
      <c r="N1072" s="55" t="s">
        <v>757</v>
      </c>
      <c r="O1072" s="55"/>
      <c r="P1072" s="55"/>
      <c r="Q1072" s="55"/>
      <c r="R1072" s="55"/>
      <c r="S1072" s="55" t="s">
        <v>758</v>
      </c>
      <c r="T1072" s="193" t="str">
        <f>_xlfn.IFNA(VLOOKUP(N1072,Code2Loc,2,FALSE)
&amp; IF( OR( ISNA(O1072), LEN(O1072)=0), "",  "-" &amp; VLOOKUP(O1072,Code2Loc,2,FALSE))
&amp; IF( OR( ISNA(P1072), LEN(P1072)=0), "",  "-" &amp; VLOOKUP(P1072,Code2Loc,2,FALSE))
&amp; IF( OR( ISNA(Q1072), LEN(Q1072)=0), "",  "-" &amp; VLOOKUP(Q1072,Code2Loc,2,FALSE))
&amp; IF( OR( ISNA(R1072), LEN(R1072)=0), "",  "-" &amp; VLOOKUP(R1072,Code2Loc,2,FALSE))
&amp; IF( OR( ISNA(S1072), LEN(S1072)=0), "",  "-" &amp; VLOOKUP(S1072,Code2Loc,2,FALSE)),"")</f>
        <v/>
      </c>
      <c r="U1072" s="56">
        <v>0.51736111111111116</v>
      </c>
      <c r="V1072" s="57"/>
      <c r="W1072" s="57"/>
      <c r="X1072" s="57"/>
      <c r="Y1072" s="57"/>
      <c r="Z1072" s="58" t="str">
        <f>IF(ISBLANK($U1072), "", _xlfn.IFNA($U1072 + _xlfn.IFNA( VLOOKUP($N1072 &amp; IF(ISBLANK($O1072),"", "-" &amp; $O1072) &amp; IF(ISBLANK($P1072),"", "-" &amp; $P1072) &amp; IF(ISBLANK($Q1072),"", "-" &amp; $Q1072) &amp; IF(ISBLANK($R1072),"", "-" &amp; $R1072) &amp; IF(ISBLANK($S1072),"", "-" &amp; $S1072),TravelTime,8,FALSE), VLOOKUP($S1072 &amp; IF(ISBLANK($R1072),"", "-" &amp; $R1072) &amp; IF(ISBLANK($Q1072),"", "-" &amp; $Q1072) &amp; IF(ISBLANK($P1072),"", "-" &amp; $P1072) &amp; IF(ISBLANK($O1072),"", "-" &amp; $O1072) &amp; IF(ISBLANK($N1072),"", "-" &amp; $N1072),TravelTime,8,FALSE)) / 1440, ""))</f>
        <v/>
      </c>
      <c r="AA1072" s="59"/>
      <c r="AB1072" s="59"/>
      <c r="AC1072" s="59"/>
      <c r="AD1072" s="196"/>
      <c r="AE1072" s="59"/>
      <c r="AF1072" s="59"/>
      <c r="AG1072" s="59"/>
      <c r="AH1072" s="59"/>
      <c r="AI1072" s="59"/>
      <c r="AJ1072" s="59"/>
    </row>
    <row r="1073" spans="1:36" ht="14.25" customHeight="1">
      <c r="A1073" s="85"/>
      <c r="B1073" s="59"/>
      <c r="C1073" s="223"/>
      <c r="D1073" s="59"/>
      <c r="E1073" s="229"/>
      <c r="F1073" s="229"/>
      <c r="G1073" s="59"/>
      <c r="H1073" s="59"/>
      <c r="I1073" s="59"/>
      <c r="J1073" s="59"/>
      <c r="K1073" s="59"/>
      <c r="L1073" s="86"/>
      <c r="M1073" s="86"/>
      <c r="N1073" s="55" t="s">
        <v>758</v>
      </c>
      <c r="O1073" s="55"/>
      <c r="P1073" s="55"/>
      <c r="Q1073" s="55"/>
      <c r="R1073" s="55"/>
      <c r="S1073" s="55" t="s">
        <v>757</v>
      </c>
      <c r="T1073" s="193" t="str">
        <f>_xlfn.IFNA(VLOOKUP(N1073,Code2Loc,2,FALSE)
&amp; IF( OR( ISNA(O1073), LEN(O1073)=0), "",  "-" &amp; VLOOKUP(O1073,Code2Loc,2,FALSE))
&amp; IF( OR( ISNA(P1073), LEN(P1073)=0), "",  "-" &amp; VLOOKUP(P1073,Code2Loc,2,FALSE))
&amp; IF( OR( ISNA(Q1073), LEN(Q1073)=0), "",  "-" &amp; VLOOKUP(Q1073,Code2Loc,2,FALSE))
&amp; IF( OR( ISNA(R1073), LEN(R1073)=0), "",  "-" &amp; VLOOKUP(R1073,Code2Loc,2,FALSE))
&amp; IF( OR( ISNA(S1073), LEN(S1073)=0), "",  "-" &amp; VLOOKUP(S1073,Code2Loc,2,FALSE)),"")</f>
        <v/>
      </c>
      <c r="U1073" s="56">
        <v>0.54513888888888884</v>
      </c>
      <c r="V1073" s="57"/>
      <c r="W1073" s="57"/>
      <c r="X1073" s="57"/>
      <c r="Y1073" s="57"/>
      <c r="Z1073" s="58" t="str">
        <f>IF(ISBLANK($U1073), "", _xlfn.IFNA($U1073 + _xlfn.IFNA( VLOOKUP($N1073 &amp; IF(ISBLANK($O1073),"", "-" &amp; $O1073) &amp; IF(ISBLANK($P1073),"", "-" &amp; $P1073) &amp; IF(ISBLANK($Q1073),"", "-" &amp; $Q1073) &amp; IF(ISBLANK($R1073),"", "-" &amp; $R1073) &amp; IF(ISBLANK($S1073),"", "-" &amp; $S1073),TravelTime,8,FALSE), VLOOKUP($S1073 &amp; IF(ISBLANK($R1073),"", "-" &amp; $R1073) &amp; IF(ISBLANK($Q1073),"", "-" &amp; $Q1073) &amp; IF(ISBLANK($P1073),"", "-" &amp; $P1073) &amp; IF(ISBLANK($O1073),"", "-" &amp; $O1073) &amp; IF(ISBLANK($N1073),"", "-" &amp; $N1073),TravelTime,8,FALSE)) / 1440, ""))</f>
        <v/>
      </c>
      <c r="AA1073" s="59"/>
      <c r="AB1073" s="59"/>
      <c r="AC1073" s="59"/>
      <c r="AD1073" s="196"/>
      <c r="AE1073" s="59"/>
      <c r="AF1073" s="59"/>
      <c r="AG1073" s="59"/>
      <c r="AH1073" s="59"/>
      <c r="AI1073" s="59"/>
      <c r="AJ1073" s="59"/>
    </row>
    <row r="1074" spans="1:36" ht="14.25" customHeight="1">
      <c r="A1074" s="85"/>
      <c r="B1074" s="59"/>
      <c r="C1074" s="223"/>
      <c r="D1074" s="59"/>
      <c r="E1074" s="229"/>
      <c r="F1074" s="229"/>
      <c r="G1074" s="59"/>
      <c r="H1074" s="59"/>
      <c r="I1074" s="59"/>
      <c r="J1074" s="59"/>
      <c r="K1074" s="59"/>
      <c r="L1074" s="86"/>
      <c r="M1074" s="86"/>
      <c r="N1074" s="55" t="s">
        <v>757</v>
      </c>
      <c r="O1074" s="55" t="s">
        <v>759</v>
      </c>
      <c r="P1074" s="55"/>
      <c r="Q1074" s="55"/>
      <c r="R1074" s="55"/>
      <c r="S1074" s="55" t="s">
        <v>758</v>
      </c>
      <c r="T1074" s="193" t="str">
        <f>_xlfn.IFNA(VLOOKUP(N1074,Code2Loc,2,FALSE)
&amp; IF( OR( ISNA(O1074), LEN(O1074)=0), "",  "-" &amp; VLOOKUP(O1074,Code2Loc,2,FALSE))
&amp; IF( OR( ISNA(P1074), LEN(P1074)=0), "",  "-" &amp; VLOOKUP(P1074,Code2Loc,2,FALSE))
&amp; IF( OR( ISNA(Q1074), LEN(Q1074)=0), "",  "-" &amp; VLOOKUP(Q1074,Code2Loc,2,FALSE))
&amp; IF( OR( ISNA(R1074), LEN(R1074)=0), "",  "-" &amp; VLOOKUP(R1074,Code2Loc,2,FALSE))
&amp; IF( OR( ISNA(S1074), LEN(S1074)=0), "",  "-" &amp; VLOOKUP(S1074,Code2Loc,2,FALSE)),"")</f>
        <v/>
      </c>
      <c r="U1074" s="56">
        <v>0.57638888888888884</v>
      </c>
      <c r="V1074" s="57"/>
      <c r="W1074" s="57"/>
      <c r="X1074" s="57"/>
      <c r="Y1074" s="57"/>
      <c r="Z1074" s="58" t="str">
        <f>IF(ISBLANK($U1074), "", _xlfn.IFNA($U1074 + _xlfn.IFNA( VLOOKUP($N1074 &amp; IF(ISBLANK($O1074),"", "-" &amp; $O1074) &amp; IF(ISBLANK($P1074),"", "-" &amp; $P1074) &amp; IF(ISBLANK($Q1074),"", "-" &amp; $Q1074) &amp; IF(ISBLANK($R1074),"", "-" &amp; $R1074) &amp; IF(ISBLANK($S1074),"", "-" &amp; $S1074),TravelTime,8,FALSE), VLOOKUP($S1074 &amp; IF(ISBLANK($R1074),"", "-" &amp; $R1074) &amp; IF(ISBLANK($Q1074),"", "-" &amp; $Q1074) &amp; IF(ISBLANK($P1074),"", "-" &amp; $P1074) &amp; IF(ISBLANK($O1074),"", "-" &amp; $O1074) &amp; IF(ISBLANK($N1074),"", "-" &amp; $N1074),TravelTime,8,FALSE)) / 1440, ""))</f>
        <v/>
      </c>
      <c r="AA1074" s="59"/>
      <c r="AB1074" s="59"/>
      <c r="AC1074" s="59"/>
      <c r="AD1074" s="196"/>
      <c r="AE1074" s="59"/>
      <c r="AF1074" s="59"/>
      <c r="AG1074" s="59"/>
      <c r="AH1074" s="59"/>
      <c r="AI1074" s="59"/>
      <c r="AJ1074" s="59"/>
    </row>
    <row r="1075" spans="1:36" ht="14.25" customHeight="1">
      <c r="A1075" s="85"/>
      <c r="B1075" s="59"/>
      <c r="C1075" s="223"/>
      <c r="D1075" s="59"/>
      <c r="E1075" s="229"/>
      <c r="F1075" s="229"/>
      <c r="G1075" s="59"/>
      <c r="H1075" s="59"/>
      <c r="I1075" s="59"/>
      <c r="J1075" s="59"/>
      <c r="K1075" s="59"/>
      <c r="L1075" s="86"/>
      <c r="M1075" s="86"/>
      <c r="N1075" s="55" t="s">
        <v>758</v>
      </c>
      <c r="O1075" s="55"/>
      <c r="P1075" s="55"/>
      <c r="Q1075" s="55"/>
      <c r="R1075" s="55"/>
      <c r="S1075" s="55" t="s">
        <v>757</v>
      </c>
      <c r="T1075" s="193" t="str">
        <f>_xlfn.IFNA(VLOOKUP(N1075,Code2Loc,2,FALSE)
&amp; IF( OR( ISNA(O1075), LEN(O1075)=0), "",  "-" &amp; VLOOKUP(O1075,Code2Loc,2,FALSE))
&amp; IF( OR( ISNA(P1075), LEN(P1075)=0), "",  "-" &amp; VLOOKUP(P1075,Code2Loc,2,FALSE))
&amp; IF( OR( ISNA(Q1075), LEN(Q1075)=0), "",  "-" &amp; VLOOKUP(Q1075,Code2Loc,2,FALSE))
&amp; IF( OR( ISNA(R1075), LEN(R1075)=0), "",  "-" &amp; VLOOKUP(R1075,Code2Loc,2,FALSE))
&amp; IF( OR( ISNA(S1075), LEN(S1075)=0), "",  "-" &amp; VLOOKUP(S1075,Code2Loc,2,FALSE)),"")</f>
        <v/>
      </c>
      <c r="U1075" s="56">
        <v>0.63194444444444442</v>
      </c>
      <c r="V1075" s="57"/>
      <c r="W1075" s="57"/>
      <c r="X1075" s="57"/>
      <c r="Y1075" s="57"/>
      <c r="Z1075" s="58" t="str">
        <f>IF(ISBLANK($U1075), "", _xlfn.IFNA($U1075 + _xlfn.IFNA( VLOOKUP($N1075 &amp; IF(ISBLANK($O1075),"", "-" &amp; $O1075) &amp; IF(ISBLANK($P1075),"", "-" &amp; $P1075) &amp; IF(ISBLANK($Q1075),"", "-" &amp; $Q1075) &amp; IF(ISBLANK($R1075),"", "-" &amp; $R1075) &amp; IF(ISBLANK($S1075),"", "-" &amp; $S1075),TravelTime,8,FALSE), VLOOKUP($S1075 &amp; IF(ISBLANK($R1075),"", "-" &amp; $R1075) &amp; IF(ISBLANK($Q1075),"", "-" &amp; $Q1075) &amp; IF(ISBLANK($P1075),"", "-" &amp; $P1075) &amp; IF(ISBLANK($O1075),"", "-" &amp; $O1075) &amp; IF(ISBLANK($N1075),"", "-" &amp; $N1075),TravelTime,8,FALSE)) / 1440, ""))</f>
        <v/>
      </c>
      <c r="AA1075" s="59"/>
      <c r="AB1075" s="59"/>
      <c r="AC1075" s="59"/>
      <c r="AD1075" s="196"/>
      <c r="AE1075" s="59"/>
      <c r="AF1075" s="59"/>
      <c r="AG1075" s="59"/>
      <c r="AH1075" s="59"/>
      <c r="AI1075" s="59"/>
      <c r="AJ1075" s="59"/>
    </row>
    <row r="1076" spans="1:36" ht="14.25" customHeight="1">
      <c r="A1076" s="85"/>
      <c r="B1076" s="59"/>
      <c r="C1076" s="223"/>
      <c r="D1076" s="59"/>
      <c r="E1076" s="229"/>
      <c r="F1076" s="229"/>
      <c r="G1076" s="59"/>
      <c r="H1076" s="59"/>
      <c r="I1076" s="59"/>
      <c r="J1076" s="59"/>
      <c r="K1076" s="59"/>
      <c r="L1076" s="86"/>
      <c r="M1076" s="86"/>
      <c r="N1076" s="55" t="s">
        <v>757</v>
      </c>
      <c r="O1076" s="55"/>
      <c r="P1076" s="55"/>
      <c r="Q1076" s="55"/>
      <c r="R1076" s="55"/>
      <c r="S1076" s="55" t="s">
        <v>758</v>
      </c>
      <c r="T1076" s="193" t="str">
        <f>_xlfn.IFNA(VLOOKUP(N1076,Code2Loc,2,FALSE)
&amp; IF( OR( ISNA(O1076), LEN(O1076)=0), "",  "-" &amp; VLOOKUP(O1076,Code2Loc,2,FALSE))
&amp; IF( OR( ISNA(P1076), LEN(P1076)=0), "",  "-" &amp; VLOOKUP(P1076,Code2Loc,2,FALSE))
&amp; IF( OR( ISNA(Q1076), LEN(Q1076)=0), "",  "-" &amp; VLOOKUP(Q1076,Code2Loc,2,FALSE))
&amp; IF( OR( ISNA(R1076), LEN(R1076)=0), "",  "-" &amp; VLOOKUP(R1076,Code2Loc,2,FALSE))
&amp; IF( OR( ISNA(S1076), LEN(S1076)=0), "",  "-" &amp; VLOOKUP(S1076,Code2Loc,2,FALSE)),"")</f>
        <v/>
      </c>
      <c r="U1076" s="56">
        <v>0.68402777777777779</v>
      </c>
      <c r="V1076" s="57"/>
      <c r="W1076" s="57"/>
      <c r="X1076" s="57"/>
      <c r="Y1076" s="57"/>
      <c r="Z1076" s="58" t="str">
        <f>IF(ISBLANK($U1076), "", _xlfn.IFNA($U1076 + _xlfn.IFNA( VLOOKUP($N1076 &amp; IF(ISBLANK($O1076),"", "-" &amp; $O1076) &amp; IF(ISBLANK($P1076),"", "-" &amp; $P1076) &amp; IF(ISBLANK($Q1076),"", "-" &amp; $Q1076) &amp; IF(ISBLANK($R1076),"", "-" &amp; $R1076) &amp; IF(ISBLANK($S1076),"", "-" &amp; $S1076),TravelTime,8,FALSE), VLOOKUP($S1076 &amp; IF(ISBLANK($R1076),"", "-" &amp; $R1076) &amp; IF(ISBLANK($Q1076),"", "-" &amp; $Q1076) &amp; IF(ISBLANK($P1076),"", "-" &amp; $P1076) &amp; IF(ISBLANK($O1076),"", "-" &amp; $O1076) &amp; IF(ISBLANK($N1076),"", "-" &amp; $N1076),TravelTime,8,FALSE)) / 1440, ""))</f>
        <v/>
      </c>
      <c r="AA1076" s="59"/>
      <c r="AB1076" s="59"/>
      <c r="AC1076" s="59"/>
      <c r="AD1076" s="196"/>
      <c r="AE1076" s="59"/>
      <c r="AF1076" s="59"/>
      <c r="AG1076" s="59"/>
      <c r="AH1076" s="59"/>
      <c r="AI1076" s="59"/>
      <c r="AJ1076" s="59"/>
    </row>
    <row r="1077" spans="1:36" ht="14.25" customHeight="1">
      <c r="A1077" s="85"/>
      <c r="B1077" s="59"/>
      <c r="C1077" s="223"/>
      <c r="D1077" s="59"/>
      <c r="E1077" s="229"/>
      <c r="F1077" s="229"/>
      <c r="G1077" s="59"/>
      <c r="H1077" s="59"/>
      <c r="I1077" s="59"/>
      <c r="J1077" s="59"/>
      <c r="K1077" s="59"/>
      <c r="L1077" s="86"/>
      <c r="M1077" s="86"/>
      <c r="N1077" s="55" t="s">
        <v>758</v>
      </c>
      <c r="O1077" s="55"/>
      <c r="P1077" s="55"/>
      <c r="Q1077" s="55"/>
      <c r="R1077" s="55"/>
      <c r="S1077" s="55" t="s">
        <v>757</v>
      </c>
      <c r="T1077" s="193" t="str">
        <f>_xlfn.IFNA(VLOOKUP(N1077,Code2Loc,2,FALSE)
&amp; IF( OR( ISNA(O1077), LEN(O1077)=0), "",  "-" &amp; VLOOKUP(O1077,Code2Loc,2,FALSE))
&amp; IF( OR( ISNA(P1077), LEN(P1077)=0), "",  "-" &amp; VLOOKUP(P1077,Code2Loc,2,FALSE))
&amp; IF( OR( ISNA(Q1077), LEN(Q1077)=0), "",  "-" &amp; VLOOKUP(Q1077,Code2Loc,2,FALSE))
&amp; IF( OR( ISNA(R1077), LEN(R1077)=0), "",  "-" &amp; VLOOKUP(R1077,Code2Loc,2,FALSE))
&amp; IF( OR( ISNA(S1077), LEN(S1077)=0), "",  "-" &amp; VLOOKUP(S1077,Code2Loc,2,FALSE)),"")</f>
        <v/>
      </c>
      <c r="U1077" s="56">
        <v>0.71180555555555558</v>
      </c>
      <c r="V1077" s="57"/>
      <c r="W1077" s="57"/>
      <c r="X1077" s="57"/>
      <c r="Y1077" s="57"/>
      <c r="Z1077" s="58" t="str">
        <f>IF(ISBLANK($U1077), "", _xlfn.IFNA($U1077 + _xlfn.IFNA( VLOOKUP($N1077 &amp; IF(ISBLANK($O1077),"", "-" &amp; $O1077) &amp; IF(ISBLANK($P1077),"", "-" &amp; $P1077) &amp; IF(ISBLANK($Q1077),"", "-" &amp; $Q1077) &amp; IF(ISBLANK($R1077),"", "-" &amp; $R1077) &amp; IF(ISBLANK($S1077),"", "-" &amp; $S1077),TravelTime,8,FALSE), VLOOKUP($S1077 &amp; IF(ISBLANK($R1077),"", "-" &amp; $R1077) &amp; IF(ISBLANK($Q1077),"", "-" &amp; $Q1077) &amp; IF(ISBLANK($P1077),"", "-" &amp; $P1077) &amp; IF(ISBLANK($O1077),"", "-" &amp; $O1077) &amp; IF(ISBLANK($N1077),"", "-" &amp; $N1077),TravelTime,8,FALSE)) / 1440, ""))</f>
        <v/>
      </c>
      <c r="AA1077" s="59"/>
      <c r="AB1077" s="59"/>
      <c r="AC1077" s="59"/>
      <c r="AD1077" s="196"/>
      <c r="AE1077" s="59"/>
      <c r="AF1077" s="59"/>
      <c r="AG1077" s="59"/>
      <c r="AH1077" s="59"/>
      <c r="AI1077" s="59"/>
      <c r="AJ1077" s="59"/>
    </row>
    <row r="1078" spans="1:36" ht="14.25" customHeight="1">
      <c r="A1078" s="85"/>
      <c r="B1078" s="59"/>
      <c r="C1078" s="223"/>
      <c r="D1078" s="59"/>
      <c r="E1078" s="229"/>
      <c r="F1078" s="229"/>
      <c r="G1078" s="59"/>
      <c r="H1078" s="59"/>
      <c r="I1078" s="59"/>
      <c r="J1078" s="59"/>
      <c r="K1078" s="59"/>
      <c r="L1078" s="86"/>
      <c r="M1078" s="86"/>
      <c r="N1078" s="55" t="s">
        <v>757</v>
      </c>
      <c r="O1078" s="55"/>
      <c r="P1078" s="55"/>
      <c r="Q1078" s="55"/>
      <c r="R1078" s="55"/>
      <c r="S1078" s="55" t="s">
        <v>758</v>
      </c>
      <c r="T1078" s="193" t="str">
        <f>_xlfn.IFNA(VLOOKUP(N1078,Code2Loc,2,FALSE)
&amp; IF( OR( ISNA(O1078), LEN(O1078)=0), "",  "-" &amp; VLOOKUP(O1078,Code2Loc,2,FALSE))
&amp; IF( OR( ISNA(P1078), LEN(P1078)=0), "",  "-" &amp; VLOOKUP(P1078,Code2Loc,2,FALSE))
&amp; IF( OR( ISNA(Q1078), LEN(Q1078)=0), "",  "-" &amp; VLOOKUP(Q1078,Code2Loc,2,FALSE))
&amp; IF( OR( ISNA(R1078), LEN(R1078)=0), "",  "-" &amp; VLOOKUP(R1078,Code2Loc,2,FALSE))
&amp; IF( OR( ISNA(S1078), LEN(S1078)=0), "",  "-" &amp; VLOOKUP(S1078,Code2Loc,2,FALSE)),"")</f>
        <v/>
      </c>
      <c r="U1078" s="56">
        <v>0.73958333333333337</v>
      </c>
      <c r="V1078" s="57"/>
      <c r="W1078" s="57"/>
      <c r="X1078" s="57"/>
      <c r="Y1078" s="57"/>
      <c r="Z1078" s="58" t="str">
        <f>IF(ISBLANK($U1078), "", _xlfn.IFNA($U1078 + _xlfn.IFNA( VLOOKUP($N1078 &amp; IF(ISBLANK($O1078),"", "-" &amp; $O1078) &amp; IF(ISBLANK($P1078),"", "-" &amp; $P1078) &amp; IF(ISBLANK($Q1078),"", "-" &amp; $Q1078) &amp; IF(ISBLANK($R1078),"", "-" &amp; $R1078) &amp; IF(ISBLANK($S1078),"", "-" &amp; $S1078),TravelTime,8,FALSE), VLOOKUP($S1078 &amp; IF(ISBLANK($R1078),"", "-" &amp; $R1078) &amp; IF(ISBLANK($Q1078),"", "-" &amp; $Q1078) &amp; IF(ISBLANK($P1078),"", "-" &amp; $P1078) &amp; IF(ISBLANK($O1078),"", "-" &amp; $O1078) &amp; IF(ISBLANK($N1078),"", "-" &amp; $N1078),TravelTime,8,FALSE)) / 1440, ""))</f>
        <v/>
      </c>
      <c r="AA1078" s="59"/>
      <c r="AB1078" s="59"/>
      <c r="AC1078" s="59"/>
      <c r="AD1078" s="196"/>
      <c r="AE1078" s="59"/>
      <c r="AF1078" s="59"/>
      <c r="AG1078" s="59"/>
      <c r="AH1078" s="59"/>
      <c r="AI1078" s="59"/>
      <c r="AJ1078" s="59"/>
    </row>
    <row r="1079" spans="1:36" ht="14.25" customHeight="1">
      <c r="A1079" s="85"/>
      <c r="B1079" s="59"/>
      <c r="C1079" s="223"/>
      <c r="D1079" s="59"/>
      <c r="E1079" s="229"/>
      <c r="F1079" s="229"/>
      <c r="G1079" s="59"/>
      <c r="H1079" s="59"/>
      <c r="I1079" s="59"/>
      <c r="J1079" s="59"/>
      <c r="K1079" s="59"/>
      <c r="L1079" s="86"/>
      <c r="M1079" s="86"/>
      <c r="N1079" s="55" t="s">
        <v>758</v>
      </c>
      <c r="O1079" s="55"/>
      <c r="P1079" s="55"/>
      <c r="Q1079" s="55"/>
      <c r="R1079" s="55"/>
      <c r="S1079" s="55" t="s">
        <v>757</v>
      </c>
      <c r="T1079" s="193" t="str">
        <f>_xlfn.IFNA(VLOOKUP(N1079,Code2Loc,2,FALSE)
&amp; IF( OR( ISNA(O1079), LEN(O1079)=0), "",  "-" &amp; VLOOKUP(O1079,Code2Loc,2,FALSE))
&amp; IF( OR( ISNA(P1079), LEN(P1079)=0), "",  "-" &amp; VLOOKUP(P1079,Code2Loc,2,FALSE))
&amp; IF( OR( ISNA(Q1079), LEN(Q1079)=0), "",  "-" &amp; VLOOKUP(Q1079,Code2Loc,2,FALSE))
&amp; IF( OR( ISNA(R1079), LEN(R1079)=0), "",  "-" &amp; VLOOKUP(R1079,Code2Loc,2,FALSE))
&amp; IF( OR( ISNA(S1079), LEN(S1079)=0), "",  "-" &amp; VLOOKUP(S1079,Code2Loc,2,FALSE)),"")</f>
        <v/>
      </c>
      <c r="U1079" s="56">
        <v>0.76736111111111116</v>
      </c>
      <c r="V1079" s="57"/>
      <c r="W1079" s="57"/>
      <c r="X1079" s="57"/>
      <c r="Y1079" s="57"/>
      <c r="Z1079" s="58" t="str">
        <f>IF(ISBLANK($U1079), "", _xlfn.IFNA($U1079 + _xlfn.IFNA( VLOOKUP($N1079 &amp; IF(ISBLANK($O1079),"", "-" &amp; $O1079) &amp; IF(ISBLANK($P1079),"", "-" &amp; $P1079) &amp; IF(ISBLANK($Q1079),"", "-" &amp; $Q1079) &amp; IF(ISBLANK($R1079),"", "-" &amp; $R1079) &amp; IF(ISBLANK($S1079),"", "-" &amp; $S1079),TravelTime,8,FALSE), VLOOKUP($S1079 &amp; IF(ISBLANK($R1079),"", "-" &amp; $R1079) &amp; IF(ISBLANK($Q1079),"", "-" &amp; $Q1079) &amp; IF(ISBLANK($P1079),"", "-" &amp; $P1079) &amp; IF(ISBLANK($O1079),"", "-" &amp; $O1079) &amp; IF(ISBLANK($N1079),"", "-" &amp; $N1079),TravelTime,8,FALSE)) / 1440, ""))</f>
        <v/>
      </c>
      <c r="AA1079" s="59"/>
      <c r="AB1079" s="59"/>
      <c r="AC1079" s="59"/>
      <c r="AD1079" s="196"/>
      <c r="AE1079" s="59"/>
      <c r="AF1079" s="59"/>
      <c r="AG1079" s="59"/>
      <c r="AH1079" s="59"/>
      <c r="AI1079" s="59"/>
      <c r="AJ1079" s="59"/>
    </row>
    <row r="1080" spans="1:36" ht="14.25" customHeight="1">
      <c r="A1080" s="85"/>
      <c r="B1080" s="59"/>
      <c r="C1080" s="223"/>
      <c r="D1080" s="59"/>
      <c r="E1080" s="229"/>
      <c r="F1080" s="229"/>
      <c r="G1080" s="59"/>
      <c r="H1080" s="59"/>
      <c r="I1080" s="59"/>
      <c r="J1080" s="59"/>
      <c r="K1080" s="59"/>
      <c r="L1080" s="86"/>
      <c r="M1080" s="86"/>
      <c r="N1080" s="55" t="s">
        <v>757</v>
      </c>
      <c r="O1080" s="55"/>
      <c r="P1080" s="55"/>
      <c r="Q1080" s="55"/>
      <c r="R1080" s="55"/>
      <c r="S1080" s="55" t="s">
        <v>758</v>
      </c>
      <c r="T1080" s="193" t="str">
        <f>_xlfn.IFNA(VLOOKUP(N1080,Code2Loc,2,FALSE)
&amp; IF( OR( ISNA(O1080), LEN(O1080)=0), "",  "-" &amp; VLOOKUP(O1080,Code2Loc,2,FALSE))
&amp; IF( OR( ISNA(P1080), LEN(P1080)=0), "",  "-" &amp; VLOOKUP(P1080,Code2Loc,2,FALSE))
&amp; IF( OR( ISNA(Q1080), LEN(Q1080)=0), "",  "-" &amp; VLOOKUP(Q1080,Code2Loc,2,FALSE))
&amp; IF( OR( ISNA(R1080), LEN(R1080)=0), "",  "-" &amp; VLOOKUP(R1080,Code2Loc,2,FALSE))
&amp; IF( OR( ISNA(S1080), LEN(S1080)=0), "",  "-" &amp; VLOOKUP(S1080,Code2Loc,2,FALSE)),"")</f>
        <v/>
      </c>
      <c r="U1080" s="56">
        <v>0.79861111111111116</v>
      </c>
      <c r="V1080" s="57"/>
      <c r="W1080" s="57"/>
      <c r="X1080" s="57"/>
      <c r="Y1080" s="57"/>
      <c r="Z1080" s="58" t="str">
        <f>IF(ISBLANK($U1080), "", _xlfn.IFNA($U1080 + _xlfn.IFNA( VLOOKUP($N1080 &amp; IF(ISBLANK($O1080),"", "-" &amp; $O1080) &amp; IF(ISBLANK($P1080),"", "-" &amp; $P1080) &amp; IF(ISBLANK($Q1080),"", "-" &amp; $Q1080) &amp; IF(ISBLANK($R1080),"", "-" &amp; $R1080) &amp; IF(ISBLANK($S1080),"", "-" &amp; $S1080),TravelTime,8,FALSE), VLOOKUP($S1080 &amp; IF(ISBLANK($R1080),"", "-" &amp; $R1080) &amp; IF(ISBLANK($Q1080),"", "-" &amp; $Q1080) &amp; IF(ISBLANK($P1080),"", "-" &amp; $P1080) &amp; IF(ISBLANK($O1080),"", "-" &amp; $O1080) &amp; IF(ISBLANK($N1080),"", "-" &amp; $N1080),TravelTime,8,FALSE)) / 1440, ""))</f>
        <v/>
      </c>
      <c r="AA1080" s="59"/>
      <c r="AB1080" s="59"/>
      <c r="AC1080" s="59"/>
      <c r="AD1080" s="196"/>
      <c r="AE1080" s="59"/>
      <c r="AF1080" s="59"/>
      <c r="AG1080" s="59"/>
      <c r="AH1080" s="59"/>
      <c r="AI1080" s="59"/>
      <c r="AJ1080" s="59"/>
    </row>
    <row r="1081" spans="1:36" ht="14.25" customHeight="1">
      <c r="A1081" s="85"/>
      <c r="B1081" s="59"/>
      <c r="C1081" s="223"/>
      <c r="D1081" s="59"/>
      <c r="E1081" s="229"/>
      <c r="F1081" s="229"/>
      <c r="G1081" s="59"/>
      <c r="H1081" s="59"/>
      <c r="I1081" s="59"/>
      <c r="J1081" s="59"/>
      <c r="K1081" s="59"/>
      <c r="L1081" s="86"/>
      <c r="M1081" s="86"/>
      <c r="N1081" s="55" t="s">
        <v>758</v>
      </c>
      <c r="O1081" s="55"/>
      <c r="P1081" s="55"/>
      <c r="Q1081" s="55"/>
      <c r="R1081" s="55"/>
      <c r="S1081" s="55" t="s">
        <v>757</v>
      </c>
      <c r="T1081" s="193" t="str">
        <f>_xlfn.IFNA(VLOOKUP(N1081,Code2Loc,2,FALSE)
&amp; IF( OR( ISNA(O1081), LEN(O1081)=0), "",  "-" &amp; VLOOKUP(O1081,Code2Loc,2,FALSE))
&amp; IF( OR( ISNA(P1081), LEN(P1081)=0), "",  "-" &amp; VLOOKUP(P1081,Code2Loc,2,FALSE))
&amp; IF( OR( ISNA(Q1081), LEN(Q1081)=0), "",  "-" &amp; VLOOKUP(Q1081,Code2Loc,2,FALSE))
&amp; IF( OR( ISNA(R1081), LEN(R1081)=0), "",  "-" &amp; VLOOKUP(R1081,Code2Loc,2,FALSE))
&amp; IF( OR( ISNA(S1081), LEN(S1081)=0), "",  "-" &amp; VLOOKUP(S1081,Code2Loc,2,FALSE)),"")</f>
        <v/>
      </c>
      <c r="U1081" s="56">
        <v>0.85416666666666663</v>
      </c>
      <c r="V1081" s="57"/>
      <c r="W1081" s="57"/>
      <c r="X1081" s="57"/>
      <c r="Y1081" s="57"/>
      <c r="Z1081" s="58" t="str">
        <f>IF(ISBLANK($U1081), "", _xlfn.IFNA($U1081 + _xlfn.IFNA( VLOOKUP($N1081 &amp; IF(ISBLANK($O1081),"", "-" &amp; $O1081) &amp; IF(ISBLANK($P1081),"", "-" &amp; $P1081) &amp; IF(ISBLANK($Q1081),"", "-" &amp; $Q1081) &amp; IF(ISBLANK($R1081),"", "-" &amp; $R1081) &amp; IF(ISBLANK($S1081),"", "-" &amp; $S1081),TravelTime,8,FALSE), VLOOKUP($S1081 &amp; IF(ISBLANK($R1081),"", "-" &amp; $R1081) &amp; IF(ISBLANK($Q1081),"", "-" &amp; $Q1081) &amp; IF(ISBLANK($P1081),"", "-" &amp; $P1081) &amp; IF(ISBLANK($O1081),"", "-" &amp; $O1081) &amp; IF(ISBLANK($N1081),"", "-" &amp; $N1081),TravelTime,8,FALSE)) / 1440, ""))</f>
        <v/>
      </c>
      <c r="AA1081" s="59"/>
      <c r="AB1081" s="59"/>
      <c r="AC1081" s="59"/>
      <c r="AD1081" s="196"/>
      <c r="AE1081" s="59"/>
      <c r="AF1081" s="59"/>
      <c r="AG1081" s="59"/>
      <c r="AH1081" s="59"/>
      <c r="AI1081" s="59"/>
      <c r="AJ1081" s="59"/>
    </row>
    <row r="1082" spans="1:36" ht="14.25" customHeight="1">
      <c r="A1082" s="85"/>
      <c r="B1082" s="51" t="s">
        <v>774</v>
      </c>
      <c r="C1082" s="223"/>
      <c r="D1082" s="59"/>
      <c r="E1082" s="228" t="s">
        <v>775</v>
      </c>
      <c r="F1082" s="228" t="s">
        <v>776</v>
      </c>
      <c r="G1082" s="59"/>
      <c r="H1082" s="59"/>
      <c r="I1082" s="59"/>
      <c r="J1082" s="52" t="s">
        <v>777</v>
      </c>
      <c r="K1082" s="53" t="s">
        <v>16</v>
      </c>
      <c r="L1082" s="86">
        <v>23</v>
      </c>
      <c r="M1082" s="86">
        <v>9</v>
      </c>
      <c r="N1082" s="55" t="s">
        <v>757</v>
      </c>
      <c r="O1082" s="55"/>
      <c r="P1082" s="55"/>
      <c r="Q1082" s="55"/>
      <c r="R1082" s="55"/>
      <c r="S1082" s="55" t="s">
        <v>758</v>
      </c>
      <c r="T1082" s="193" t="str">
        <f>_xlfn.IFNA(VLOOKUP(N1082,Code2Loc,2,FALSE)
&amp; IF( OR( ISNA(O1082), LEN(O1082)=0), "",  "-" &amp; VLOOKUP(O1082,Code2Loc,2,FALSE))
&amp; IF( OR( ISNA(P1082), LEN(P1082)=0), "",  "-" &amp; VLOOKUP(P1082,Code2Loc,2,FALSE))
&amp; IF( OR( ISNA(Q1082), LEN(Q1082)=0), "",  "-" &amp; VLOOKUP(Q1082,Code2Loc,2,FALSE))
&amp; IF( OR( ISNA(R1082), LEN(R1082)=0), "",  "-" &amp; VLOOKUP(R1082,Code2Loc,2,FALSE))
&amp; IF( OR( ISNA(S1082), LEN(S1082)=0), "",  "-" &amp; VLOOKUP(S1082,Code2Loc,2,FALSE)),"")</f>
        <v/>
      </c>
      <c r="U1082" s="56">
        <v>0.2986111111111111</v>
      </c>
      <c r="V1082" s="57"/>
      <c r="W1082" s="57"/>
      <c r="X1082" s="57"/>
      <c r="Y1082" s="57"/>
      <c r="Z1082" s="58" t="str">
        <f>IF(ISBLANK($U1082), "", _xlfn.IFNA($U1082 + _xlfn.IFNA( VLOOKUP($N1082 &amp; IF(ISBLANK($O1082),"", "-" &amp; $O1082) &amp; IF(ISBLANK($P1082),"", "-" &amp; $P1082) &amp; IF(ISBLANK($Q1082),"", "-" &amp; $Q1082) &amp; IF(ISBLANK($R1082),"", "-" &amp; $R1082) &amp; IF(ISBLANK($S1082),"", "-" &amp; $S1082),TravelTime,8,FALSE), VLOOKUP($S1082 &amp; IF(ISBLANK($R1082),"", "-" &amp; $R1082) &amp; IF(ISBLANK($Q1082),"", "-" &amp; $Q1082) &amp; IF(ISBLANK($P1082),"", "-" &amp; $P1082) &amp; IF(ISBLANK($O1082),"", "-" &amp; $O1082) &amp; IF(ISBLANK($N1082),"", "-" &amp; $N1082),TravelTime,8,FALSE)) / 1440, ""))</f>
        <v/>
      </c>
      <c r="AA1082" s="59"/>
      <c r="AB1082" s="52"/>
      <c r="AC1082" s="59"/>
      <c r="AD1082" s="196"/>
      <c r="AE1082" s="59"/>
      <c r="AF1082" s="59"/>
      <c r="AG1082" s="59"/>
      <c r="AH1082" s="59"/>
      <c r="AI1082" s="59"/>
      <c r="AJ1082" s="59"/>
    </row>
    <row r="1083" spans="1:36" ht="14.25" customHeight="1">
      <c r="A1083" s="85"/>
      <c r="B1083" s="51"/>
      <c r="C1083" s="223"/>
      <c r="D1083" s="59"/>
      <c r="E1083" s="229"/>
      <c r="F1083" s="229"/>
      <c r="G1083" s="59"/>
      <c r="H1083" s="59"/>
      <c r="I1083" s="59"/>
      <c r="J1083" s="59"/>
      <c r="K1083" s="59"/>
      <c r="L1083" s="86"/>
      <c r="M1083" s="86"/>
      <c r="N1083" s="55" t="s">
        <v>758</v>
      </c>
      <c r="O1083" s="55"/>
      <c r="P1083" s="55"/>
      <c r="Q1083" s="55"/>
      <c r="R1083" s="55"/>
      <c r="S1083" s="55" t="s">
        <v>757</v>
      </c>
      <c r="T1083" s="193" t="str">
        <f>_xlfn.IFNA(VLOOKUP(N1083,Code2Loc,2,FALSE)
&amp; IF( OR( ISNA(O1083), LEN(O1083)=0), "",  "-" &amp; VLOOKUP(O1083,Code2Loc,2,FALSE))
&amp; IF( OR( ISNA(P1083), LEN(P1083)=0), "",  "-" &amp; VLOOKUP(P1083,Code2Loc,2,FALSE))
&amp; IF( OR( ISNA(Q1083), LEN(Q1083)=0), "",  "-" &amp; VLOOKUP(Q1083,Code2Loc,2,FALSE))
&amp; IF( OR( ISNA(R1083), LEN(R1083)=0), "",  "-" &amp; VLOOKUP(R1083,Code2Loc,2,FALSE))
&amp; IF( OR( ISNA(S1083), LEN(S1083)=0), "",  "-" &amp; VLOOKUP(S1083,Code2Loc,2,FALSE)),"")</f>
        <v/>
      </c>
      <c r="U1083" s="56">
        <v>0.3263888888888889</v>
      </c>
      <c r="V1083" s="57"/>
      <c r="W1083" s="57"/>
      <c r="X1083" s="57"/>
      <c r="Y1083" s="57"/>
      <c r="Z1083" s="58" t="str">
        <f>IF(ISBLANK($U1083), "", _xlfn.IFNA($U1083 + _xlfn.IFNA( VLOOKUP($N1083 &amp; IF(ISBLANK($O1083),"", "-" &amp; $O1083) &amp; IF(ISBLANK($P1083),"", "-" &amp; $P1083) &amp; IF(ISBLANK($Q1083),"", "-" &amp; $Q1083) &amp; IF(ISBLANK($R1083),"", "-" &amp; $R1083) &amp; IF(ISBLANK($S1083),"", "-" &amp; $S1083),TravelTime,8,FALSE), VLOOKUP($S1083 &amp; IF(ISBLANK($R1083),"", "-" &amp; $R1083) &amp; IF(ISBLANK($Q1083),"", "-" &amp; $Q1083) &amp; IF(ISBLANK($P1083),"", "-" &amp; $P1083) &amp; IF(ISBLANK($O1083),"", "-" &amp; $O1083) &amp; IF(ISBLANK($N1083),"", "-" &amp; $N1083),TravelTime,8,FALSE)) / 1440, ""))</f>
        <v/>
      </c>
      <c r="AA1083" s="59"/>
      <c r="AB1083" s="59"/>
      <c r="AC1083" s="59"/>
      <c r="AD1083" s="196"/>
      <c r="AE1083" s="59"/>
      <c r="AF1083" s="59"/>
      <c r="AG1083" s="59"/>
      <c r="AH1083" s="59"/>
      <c r="AI1083" s="59"/>
      <c r="AJ1083" s="59"/>
    </row>
    <row r="1084" spans="1:36" ht="14.25" customHeight="1">
      <c r="A1084" s="85"/>
      <c r="B1084" s="59"/>
      <c r="C1084" s="223"/>
      <c r="D1084" s="59"/>
      <c r="E1084" s="229"/>
      <c r="F1084" s="229"/>
      <c r="G1084" s="59"/>
      <c r="H1084" s="59"/>
      <c r="I1084" s="59"/>
      <c r="J1084" s="59"/>
      <c r="K1084" s="59"/>
      <c r="L1084" s="86"/>
      <c r="M1084" s="86"/>
      <c r="N1084" s="55" t="s">
        <v>757</v>
      </c>
      <c r="O1084" s="55"/>
      <c r="P1084" s="55"/>
      <c r="Q1084" s="55"/>
      <c r="R1084" s="55"/>
      <c r="S1084" s="55" t="s">
        <v>758</v>
      </c>
      <c r="T1084" s="193" t="str">
        <f>_xlfn.IFNA(VLOOKUP(N1084,Code2Loc,2,FALSE)
&amp; IF( OR( ISNA(O1084), LEN(O1084)=0), "",  "-" &amp; VLOOKUP(O1084,Code2Loc,2,FALSE))
&amp; IF( OR( ISNA(P1084), LEN(P1084)=0), "",  "-" &amp; VLOOKUP(P1084,Code2Loc,2,FALSE))
&amp; IF( OR( ISNA(Q1084), LEN(Q1084)=0), "",  "-" &amp; VLOOKUP(Q1084,Code2Loc,2,FALSE))
&amp; IF( OR( ISNA(R1084), LEN(R1084)=0), "",  "-" &amp; VLOOKUP(R1084,Code2Loc,2,FALSE))
&amp; IF( OR( ISNA(S1084), LEN(S1084)=0), "",  "-" &amp; VLOOKUP(S1084,Code2Loc,2,FALSE)),"")</f>
        <v/>
      </c>
      <c r="U1084" s="56">
        <v>0.35416666666666669</v>
      </c>
      <c r="V1084" s="57"/>
      <c r="W1084" s="57"/>
      <c r="X1084" s="57"/>
      <c r="Y1084" s="57"/>
      <c r="Z1084" s="58" t="str">
        <f>IF(ISBLANK($U1084), "", _xlfn.IFNA($U1084 + _xlfn.IFNA( VLOOKUP($N1084 &amp; IF(ISBLANK($O1084),"", "-" &amp; $O1084) &amp; IF(ISBLANK($P1084),"", "-" &amp; $P1084) &amp; IF(ISBLANK($Q1084),"", "-" &amp; $Q1084) &amp; IF(ISBLANK($R1084),"", "-" &amp; $R1084) &amp; IF(ISBLANK($S1084),"", "-" &amp; $S1084),TravelTime,8,FALSE), VLOOKUP($S1084 &amp; IF(ISBLANK($R1084),"", "-" &amp; $R1084) &amp; IF(ISBLANK($Q1084),"", "-" &amp; $Q1084) &amp; IF(ISBLANK($P1084),"", "-" &amp; $P1084) &amp; IF(ISBLANK($O1084),"", "-" &amp; $O1084) &amp; IF(ISBLANK($N1084),"", "-" &amp; $N1084),TravelTime,8,FALSE)) / 1440, ""))</f>
        <v/>
      </c>
      <c r="AA1084" s="59"/>
      <c r="AB1084" s="59"/>
      <c r="AC1084" s="59"/>
      <c r="AD1084" s="196"/>
      <c r="AE1084" s="59"/>
      <c r="AF1084" s="59"/>
      <c r="AG1084" s="59"/>
      <c r="AH1084" s="59"/>
      <c r="AI1084" s="59"/>
      <c r="AJ1084" s="59"/>
    </row>
    <row r="1085" spans="1:36" ht="14.25" customHeight="1">
      <c r="A1085" s="85"/>
      <c r="B1085" s="59"/>
      <c r="C1085" s="223"/>
      <c r="D1085" s="59"/>
      <c r="E1085" s="229"/>
      <c r="F1085" s="229"/>
      <c r="G1085" s="59"/>
      <c r="H1085" s="59"/>
      <c r="I1085" s="59"/>
      <c r="J1085" s="59"/>
      <c r="K1085" s="59"/>
      <c r="L1085" s="86"/>
      <c r="M1085" s="86"/>
      <c r="N1085" s="55" t="s">
        <v>758</v>
      </c>
      <c r="O1085" s="55"/>
      <c r="P1085" s="55"/>
      <c r="Q1085" s="55"/>
      <c r="R1085" s="55"/>
      <c r="S1085" s="55" t="s">
        <v>757</v>
      </c>
      <c r="T1085" s="193" t="str">
        <f>_xlfn.IFNA(VLOOKUP(N1085,Code2Loc,2,FALSE)
&amp; IF( OR( ISNA(O1085), LEN(O1085)=0), "",  "-" &amp; VLOOKUP(O1085,Code2Loc,2,FALSE))
&amp; IF( OR( ISNA(P1085), LEN(P1085)=0), "",  "-" &amp; VLOOKUP(P1085,Code2Loc,2,FALSE))
&amp; IF( OR( ISNA(Q1085), LEN(Q1085)=0), "",  "-" &amp; VLOOKUP(Q1085,Code2Loc,2,FALSE))
&amp; IF( OR( ISNA(R1085), LEN(R1085)=0), "",  "-" &amp; VLOOKUP(R1085,Code2Loc,2,FALSE))
&amp; IF( OR( ISNA(S1085), LEN(S1085)=0), "",  "-" &amp; VLOOKUP(S1085,Code2Loc,2,FALSE)),"")</f>
        <v/>
      </c>
      <c r="U1085" s="56">
        <v>0.38194444444444442</v>
      </c>
      <c r="V1085" s="57"/>
      <c r="W1085" s="57"/>
      <c r="X1085" s="57"/>
      <c r="Y1085" s="57"/>
      <c r="Z1085" s="58" t="str">
        <f>IF(ISBLANK($U1085), "", _xlfn.IFNA($U1085 + _xlfn.IFNA( VLOOKUP($N1085 &amp; IF(ISBLANK($O1085),"", "-" &amp; $O1085) &amp; IF(ISBLANK($P1085),"", "-" &amp; $P1085) &amp; IF(ISBLANK($Q1085),"", "-" &amp; $Q1085) &amp; IF(ISBLANK($R1085),"", "-" &amp; $R1085) &amp; IF(ISBLANK($S1085),"", "-" &amp; $S1085),TravelTime,8,FALSE), VLOOKUP($S1085 &amp; IF(ISBLANK($R1085),"", "-" &amp; $R1085) &amp; IF(ISBLANK($Q1085),"", "-" &amp; $Q1085) &amp; IF(ISBLANK($P1085),"", "-" &amp; $P1085) &amp; IF(ISBLANK($O1085),"", "-" &amp; $O1085) &amp; IF(ISBLANK($N1085),"", "-" &amp; $N1085),TravelTime,8,FALSE)) / 1440, ""))</f>
        <v/>
      </c>
      <c r="AA1085" s="59"/>
      <c r="AB1085" s="59"/>
      <c r="AC1085" s="59"/>
      <c r="AD1085" s="196"/>
      <c r="AE1085" s="59"/>
      <c r="AF1085" s="59"/>
      <c r="AG1085" s="59"/>
      <c r="AH1085" s="59"/>
      <c r="AI1085" s="59"/>
      <c r="AJ1085" s="59"/>
    </row>
    <row r="1086" spans="1:36" ht="14.25" customHeight="1">
      <c r="A1086" s="85"/>
      <c r="B1086" s="59"/>
      <c r="C1086" s="223"/>
      <c r="D1086" s="59"/>
      <c r="E1086" s="229"/>
      <c r="F1086" s="229"/>
      <c r="G1086" s="59"/>
      <c r="H1086" s="59"/>
      <c r="I1086" s="59"/>
      <c r="J1086" s="59"/>
      <c r="K1086" s="59"/>
      <c r="L1086" s="86"/>
      <c r="M1086" s="86"/>
      <c r="N1086" s="55" t="s">
        <v>757</v>
      </c>
      <c r="O1086" s="55" t="s">
        <v>759</v>
      </c>
      <c r="P1086" s="55"/>
      <c r="Q1086" s="55"/>
      <c r="R1086" s="55"/>
      <c r="S1086" s="55" t="s">
        <v>758</v>
      </c>
      <c r="T1086" s="193" t="str">
        <f>_xlfn.IFNA(VLOOKUP(N1086,Code2Loc,2,FALSE)
&amp; IF( OR( ISNA(O1086), LEN(O1086)=0), "",  "-" &amp; VLOOKUP(O1086,Code2Loc,2,FALSE))
&amp; IF( OR( ISNA(P1086), LEN(P1086)=0), "",  "-" &amp; VLOOKUP(P1086,Code2Loc,2,FALSE))
&amp; IF( OR( ISNA(Q1086), LEN(Q1086)=0), "",  "-" &amp; VLOOKUP(Q1086,Code2Loc,2,FALSE))
&amp; IF( OR( ISNA(R1086), LEN(R1086)=0), "",  "-" &amp; VLOOKUP(R1086,Code2Loc,2,FALSE))
&amp; IF( OR( ISNA(S1086), LEN(S1086)=0), "",  "-" &amp; VLOOKUP(S1086,Code2Loc,2,FALSE)),"")</f>
        <v/>
      </c>
      <c r="U1086" s="56">
        <v>0.41666666666666669</v>
      </c>
      <c r="V1086" s="57"/>
      <c r="W1086" s="57"/>
      <c r="X1086" s="57"/>
      <c r="Y1086" s="57"/>
      <c r="Z1086" s="58" t="str">
        <f>IF(ISBLANK($U1086), "", _xlfn.IFNA($U1086 + _xlfn.IFNA( VLOOKUP($N1086 &amp; IF(ISBLANK($O1086),"", "-" &amp; $O1086) &amp; IF(ISBLANK($P1086),"", "-" &amp; $P1086) &amp; IF(ISBLANK($Q1086),"", "-" &amp; $Q1086) &amp; IF(ISBLANK($R1086),"", "-" &amp; $R1086) &amp; IF(ISBLANK($S1086),"", "-" &amp; $S1086),TravelTime,8,FALSE), VLOOKUP($S1086 &amp; IF(ISBLANK($R1086),"", "-" &amp; $R1086) &amp; IF(ISBLANK($Q1086),"", "-" &amp; $Q1086) &amp; IF(ISBLANK($P1086),"", "-" &amp; $P1086) &amp; IF(ISBLANK($O1086),"", "-" &amp; $O1086) &amp; IF(ISBLANK($N1086),"", "-" &amp; $N1086),TravelTime,8,FALSE)) / 1440, ""))</f>
        <v/>
      </c>
      <c r="AA1086" s="59"/>
      <c r="AB1086" s="59"/>
      <c r="AC1086" s="59"/>
      <c r="AD1086" s="196"/>
      <c r="AE1086" s="59"/>
      <c r="AF1086" s="59"/>
      <c r="AG1086" s="59"/>
      <c r="AH1086" s="59"/>
      <c r="AI1086" s="59"/>
      <c r="AJ1086" s="59"/>
    </row>
    <row r="1087" spans="1:36" ht="14.25" customHeight="1">
      <c r="A1087" s="85"/>
      <c r="B1087" s="59"/>
      <c r="C1087" s="223"/>
      <c r="D1087" s="59"/>
      <c r="E1087" s="229"/>
      <c r="F1087" s="229"/>
      <c r="G1087" s="59"/>
      <c r="H1087" s="59"/>
      <c r="I1087" s="59"/>
      <c r="J1087" s="59"/>
      <c r="K1087" s="59"/>
      <c r="L1087" s="86"/>
      <c r="M1087" s="86"/>
      <c r="N1087" s="55" t="s">
        <v>758</v>
      </c>
      <c r="O1087" s="55"/>
      <c r="P1087" s="55"/>
      <c r="Q1087" s="55"/>
      <c r="R1087" s="55"/>
      <c r="S1087" s="55" t="s">
        <v>757</v>
      </c>
      <c r="T1087" s="193" t="str">
        <f>_xlfn.IFNA(VLOOKUP(N1087,Code2Loc,2,FALSE)
&amp; IF( OR( ISNA(O1087), LEN(O1087)=0), "",  "-" &amp; VLOOKUP(O1087,Code2Loc,2,FALSE))
&amp; IF( OR( ISNA(P1087), LEN(P1087)=0), "",  "-" &amp; VLOOKUP(P1087,Code2Loc,2,FALSE))
&amp; IF( OR( ISNA(Q1087), LEN(Q1087)=0), "",  "-" &amp; VLOOKUP(Q1087,Code2Loc,2,FALSE))
&amp; IF( OR( ISNA(R1087), LEN(R1087)=0), "",  "-" &amp; VLOOKUP(R1087,Code2Loc,2,FALSE))
&amp; IF( OR( ISNA(S1087), LEN(S1087)=0), "",  "-" &amp; VLOOKUP(S1087,Code2Loc,2,FALSE)),"")</f>
        <v/>
      </c>
      <c r="U1087" s="56">
        <v>0.47222222222222221</v>
      </c>
      <c r="V1087" s="57"/>
      <c r="W1087" s="57"/>
      <c r="X1087" s="57"/>
      <c r="Y1087" s="57"/>
      <c r="Z1087" s="58" t="str">
        <f>IF(ISBLANK($U1087), "", _xlfn.IFNA($U1087 + _xlfn.IFNA( VLOOKUP($N1087 &amp; IF(ISBLANK($O1087),"", "-" &amp; $O1087) &amp; IF(ISBLANK($P1087),"", "-" &amp; $P1087) &amp; IF(ISBLANK($Q1087),"", "-" &amp; $Q1087) &amp; IF(ISBLANK($R1087),"", "-" &amp; $R1087) &amp; IF(ISBLANK($S1087),"", "-" &amp; $S1087),TravelTime,8,FALSE), VLOOKUP($S1087 &amp; IF(ISBLANK($R1087),"", "-" &amp; $R1087) &amp; IF(ISBLANK($Q1087),"", "-" &amp; $Q1087) &amp; IF(ISBLANK($P1087),"", "-" &amp; $P1087) &amp; IF(ISBLANK($O1087),"", "-" &amp; $O1087) &amp; IF(ISBLANK($N1087),"", "-" &amp; $N1087),TravelTime,8,FALSE)) / 1440, ""))</f>
        <v/>
      </c>
      <c r="AA1087" s="59"/>
      <c r="AB1087" s="59"/>
      <c r="AC1087" s="59"/>
      <c r="AD1087" s="196"/>
      <c r="AE1087" s="59"/>
      <c r="AF1087" s="59"/>
      <c r="AG1087" s="59"/>
      <c r="AH1087" s="59"/>
      <c r="AI1087" s="59"/>
      <c r="AJ1087" s="59"/>
    </row>
    <row r="1088" spans="1:36" ht="14.25" customHeight="1">
      <c r="A1088" s="85"/>
      <c r="B1088" s="59"/>
      <c r="C1088" s="223"/>
      <c r="D1088" s="59"/>
      <c r="E1088" s="229"/>
      <c r="F1088" s="229"/>
      <c r="G1088" s="59"/>
      <c r="H1088" s="59"/>
      <c r="I1088" s="59"/>
      <c r="J1088" s="59"/>
      <c r="K1088" s="59"/>
      <c r="L1088" s="86"/>
      <c r="M1088" s="86"/>
      <c r="N1088" s="55" t="s">
        <v>757</v>
      </c>
      <c r="O1088" s="55"/>
      <c r="P1088" s="55"/>
      <c r="Q1088" s="55"/>
      <c r="R1088" s="55"/>
      <c r="S1088" s="55" t="s">
        <v>758</v>
      </c>
      <c r="T1088" s="193" t="str">
        <f>_xlfn.IFNA(VLOOKUP(N1088,Code2Loc,2,FALSE)
&amp; IF( OR( ISNA(O1088), LEN(O1088)=0), "",  "-" &amp; VLOOKUP(O1088,Code2Loc,2,FALSE))
&amp; IF( OR( ISNA(P1088), LEN(P1088)=0), "",  "-" &amp; VLOOKUP(P1088,Code2Loc,2,FALSE))
&amp; IF( OR( ISNA(Q1088), LEN(Q1088)=0), "",  "-" &amp; VLOOKUP(Q1088,Code2Loc,2,FALSE))
&amp; IF( OR( ISNA(R1088), LEN(R1088)=0), "",  "-" &amp; VLOOKUP(R1088,Code2Loc,2,FALSE))
&amp; IF( OR( ISNA(S1088), LEN(S1088)=0), "",  "-" &amp; VLOOKUP(S1088,Code2Loc,2,FALSE)),"")</f>
        <v/>
      </c>
      <c r="U1088" s="56">
        <v>0.52083333333333337</v>
      </c>
      <c r="V1088" s="57"/>
      <c r="W1088" s="57"/>
      <c r="X1088" s="57"/>
      <c r="Y1088" s="57"/>
      <c r="Z1088" s="58" t="str">
        <f>IF(ISBLANK($U1088), "", _xlfn.IFNA($U1088 + _xlfn.IFNA( VLOOKUP($N1088 &amp; IF(ISBLANK($O1088),"", "-" &amp; $O1088) &amp; IF(ISBLANK($P1088),"", "-" &amp; $P1088) &amp; IF(ISBLANK($Q1088),"", "-" &amp; $Q1088) &amp; IF(ISBLANK($R1088),"", "-" &amp; $R1088) &amp; IF(ISBLANK($S1088),"", "-" &amp; $S1088),TravelTime,8,FALSE), VLOOKUP($S1088 &amp; IF(ISBLANK($R1088),"", "-" &amp; $R1088) &amp; IF(ISBLANK($Q1088),"", "-" &amp; $Q1088) &amp; IF(ISBLANK($P1088),"", "-" &amp; $P1088) &amp; IF(ISBLANK($O1088),"", "-" &amp; $O1088) &amp; IF(ISBLANK($N1088),"", "-" &amp; $N1088),TravelTime,8,FALSE)) / 1440, ""))</f>
        <v/>
      </c>
      <c r="AA1088" s="59"/>
      <c r="AB1088" s="59"/>
      <c r="AC1088" s="59"/>
      <c r="AD1088" s="196"/>
      <c r="AE1088" s="59"/>
      <c r="AF1088" s="59"/>
      <c r="AG1088" s="59"/>
      <c r="AH1088" s="59"/>
      <c r="AI1088" s="59"/>
      <c r="AJ1088" s="59"/>
    </row>
    <row r="1089" spans="1:36" ht="14.25" customHeight="1">
      <c r="A1089" s="85"/>
      <c r="B1089" s="59"/>
      <c r="C1089" s="223"/>
      <c r="D1089" s="59"/>
      <c r="E1089" s="229"/>
      <c r="F1089" s="229"/>
      <c r="G1089" s="59"/>
      <c r="H1089" s="59"/>
      <c r="I1089" s="59"/>
      <c r="J1089" s="59"/>
      <c r="K1089" s="59"/>
      <c r="L1089" s="86"/>
      <c r="M1089" s="86"/>
      <c r="N1089" s="55" t="s">
        <v>758</v>
      </c>
      <c r="O1089" s="55"/>
      <c r="P1089" s="55"/>
      <c r="Q1089" s="55"/>
      <c r="R1089" s="55"/>
      <c r="S1089" s="55" t="s">
        <v>757</v>
      </c>
      <c r="T1089" s="193" t="str">
        <f>_xlfn.IFNA(VLOOKUP(N1089,Code2Loc,2,FALSE)
&amp; IF( OR( ISNA(O1089), LEN(O1089)=0), "",  "-" &amp; VLOOKUP(O1089,Code2Loc,2,FALSE))
&amp; IF( OR( ISNA(P1089), LEN(P1089)=0), "",  "-" &amp; VLOOKUP(P1089,Code2Loc,2,FALSE))
&amp; IF( OR( ISNA(Q1089), LEN(Q1089)=0), "",  "-" &amp; VLOOKUP(Q1089,Code2Loc,2,FALSE))
&amp; IF( OR( ISNA(R1089), LEN(R1089)=0), "",  "-" &amp; VLOOKUP(R1089,Code2Loc,2,FALSE))
&amp; IF( OR( ISNA(S1089), LEN(S1089)=0), "",  "-" &amp; VLOOKUP(S1089,Code2Loc,2,FALSE)),"")</f>
        <v/>
      </c>
      <c r="U1089" s="56">
        <v>0.54861111111111116</v>
      </c>
      <c r="V1089" s="57"/>
      <c r="W1089" s="57"/>
      <c r="X1089" s="57"/>
      <c r="Y1089" s="57"/>
      <c r="Z1089" s="58" t="str">
        <f>IF(ISBLANK($U1089), "", _xlfn.IFNA($U1089 + _xlfn.IFNA( VLOOKUP($N1089 &amp; IF(ISBLANK($O1089),"", "-" &amp; $O1089) &amp; IF(ISBLANK($P1089),"", "-" &amp; $P1089) &amp; IF(ISBLANK($Q1089),"", "-" &amp; $Q1089) &amp; IF(ISBLANK($R1089),"", "-" &amp; $R1089) &amp; IF(ISBLANK($S1089),"", "-" &amp; $S1089),TravelTime,8,FALSE), VLOOKUP($S1089 &amp; IF(ISBLANK($R1089),"", "-" &amp; $R1089) &amp; IF(ISBLANK($Q1089),"", "-" &amp; $Q1089) &amp; IF(ISBLANK($P1089),"", "-" &amp; $P1089) &amp; IF(ISBLANK($O1089),"", "-" &amp; $O1089) &amp; IF(ISBLANK($N1089),"", "-" &amp; $N1089),TravelTime,8,FALSE)) / 1440, ""))</f>
        <v/>
      </c>
      <c r="AA1089" s="59"/>
      <c r="AB1089" s="59"/>
      <c r="AC1089" s="59"/>
      <c r="AD1089" s="196"/>
      <c r="AE1089" s="59"/>
      <c r="AF1089" s="59"/>
      <c r="AG1089" s="59"/>
      <c r="AH1089" s="59"/>
      <c r="AI1089" s="59"/>
      <c r="AJ1089" s="59"/>
    </row>
    <row r="1090" spans="1:36" ht="14.25" customHeight="1">
      <c r="A1090" s="85"/>
      <c r="B1090" s="59"/>
      <c r="C1090" s="223"/>
      <c r="D1090" s="59"/>
      <c r="E1090" s="229"/>
      <c r="F1090" s="229"/>
      <c r="G1090" s="59"/>
      <c r="H1090" s="59"/>
      <c r="I1090" s="59"/>
      <c r="J1090" s="59"/>
      <c r="K1090" s="59"/>
      <c r="L1090" s="86"/>
      <c r="M1090" s="86"/>
      <c r="N1090" s="55" t="s">
        <v>757</v>
      </c>
      <c r="O1090" s="55" t="s">
        <v>759</v>
      </c>
      <c r="P1090" s="55"/>
      <c r="Q1090" s="55"/>
      <c r="R1090" s="55"/>
      <c r="S1090" s="55" t="s">
        <v>758</v>
      </c>
      <c r="T1090" s="193" t="str">
        <f>_xlfn.IFNA(VLOOKUP(N1090,Code2Loc,2,FALSE)
&amp; IF( OR( ISNA(O1090), LEN(O1090)=0), "",  "-" &amp; VLOOKUP(O1090,Code2Loc,2,FALSE))
&amp; IF( OR( ISNA(P1090), LEN(P1090)=0), "",  "-" &amp; VLOOKUP(P1090,Code2Loc,2,FALSE))
&amp; IF( OR( ISNA(Q1090), LEN(Q1090)=0), "",  "-" &amp; VLOOKUP(Q1090,Code2Loc,2,FALSE))
&amp; IF( OR( ISNA(R1090), LEN(R1090)=0), "",  "-" &amp; VLOOKUP(R1090,Code2Loc,2,FALSE))
&amp; IF( OR( ISNA(S1090), LEN(S1090)=0), "",  "-" &amp; VLOOKUP(S1090,Code2Loc,2,FALSE)),"")</f>
        <v/>
      </c>
      <c r="U1090" s="56">
        <v>0.58333333333333337</v>
      </c>
      <c r="V1090" s="57"/>
      <c r="W1090" s="57"/>
      <c r="X1090" s="57"/>
      <c r="Y1090" s="57"/>
      <c r="Z1090" s="58" t="str">
        <f>IF(ISBLANK($U1090), "", _xlfn.IFNA($U1090 + _xlfn.IFNA( VLOOKUP($N1090 &amp; IF(ISBLANK($O1090),"", "-" &amp; $O1090) &amp; IF(ISBLANK($P1090),"", "-" &amp; $P1090) &amp; IF(ISBLANK($Q1090),"", "-" &amp; $Q1090) &amp; IF(ISBLANK($R1090),"", "-" &amp; $R1090) &amp; IF(ISBLANK($S1090),"", "-" &amp; $S1090),TravelTime,8,FALSE), VLOOKUP($S1090 &amp; IF(ISBLANK($R1090),"", "-" &amp; $R1090) &amp; IF(ISBLANK($Q1090),"", "-" &amp; $Q1090) &amp; IF(ISBLANK($P1090),"", "-" &amp; $P1090) &amp; IF(ISBLANK($O1090),"", "-" &amp; $O1090) &amp; IF(ISBLANK($N1090),"", "-" &amp; $N1090),TravelTime,8,FALSE)) / 1440, ""))</f>
        <v/>
      </c>
      <c r="AA1090" s="59"/>
      <c r="AB1090" s="59"/>
      <c r="AC1090" s="59"/>
      <c r="AD1090" s="196"/>
      <c r="AE1090" s="59"/>
      <c r="AF1090" s="59"/>
      <c r="AG1090" s="59"/>
      <c r="AH1090" s="59"/>
      <c r="AI1090" s="59"/>
      <c r="AJ1090" s="59"/>
    </row>
    <row r="1091" spans="1:36" ht="14.25" customHeight="1">
      <c r="A1091" s="85"/>
      <c r="B1091" s="59"/>
      <c r="C1091" s="223"/>
      <c r="D1091" s="59"/>
      <c r="E1091" s="229"/>
      <c r="F1091" s="229"/>
      <c r="G1091" s="59"/>
      <c r="H1091" s="59"/>
      <c r="I1091" s="59"/>
      <c r="J1091" s="59"/>
      <c r="K1091" s="59"/>
      <c r="L1091" s="86"/>
      <c r="M1091" s="86"/>
      <c r="N1091" s="55" t="s">
        <v>758</v>
      </c>
      <c r="O1091" s="55"/>
      <c r="P1091" s="55"/>
      <c r="Q1091" s="55"/>
      <c r="R1091" s="55"/>
      <c r="S1091" s="55" t="s">
        <v>757</v>
      </c>
      <c r="T1091" s="193" t="str">
        <f>_xlfn.IFNA(VLOOKUP(N1091,Code2Loc,2,FALSE)
&amp; IF( OR( ISNA(O1091), LEN(O1091)=0), "",  "-" &amp; VLOOKUP(O1091,Code2Loc,2,FALSE))
&amp; IF( OR( ISNA(P1091), LEN(P1091)=0), "",  "-" &amp; VLOOKUP(P1091,Code2Loc,2,FALSE))
&amp; IF( OR( ISNA(Q1091), LEN(Q1091)=0), "",  "-" &amp; VLOOKUP(Q1091,Code2Loc,2,FALSE))
&amp; IF( OR( ISNA(R1091), LEN(R1091)=0), "",  "-" &amp; VLOOKUP(R1091,Code2Loc,2,FALSE))
&amp; IF( OR( ISNA(S1091), LEN(S1091)=0), "",  "-" &amp; VLOOKUP(S1091,Code2Loc,2,FALSE)),"")</f>
        <v/>
      </c>
      <c r="U1091" s="56">
        <v>0.63888888888888884</v>
      </c>
      <c r="V1091" s="57"/>
      <c r="W1091" s="57"/>
      <c r="X1091" s="57"/>
      <c r="Y1091" s="57"/>
      <c r="Z1091" s="58" t="str">
        <f>IF(ISBLANK($U1091), "", _xlfn.IFNA($U1091 + _xlfn.IFNA( VLOOKUP($N1091 &amp; IF(ISBLANK($O1091),"", "-" &amp; $O1091) &amp; IF(ISBLANK($P1091),"", "-" &amp; $P1091) &amp; IF(ISBLANK($Q1091),"", "-" &amp; $Q1091) &amp; IF(ISBLANK($R1091),"", "-" &amp; $R1091) &amp; IF(ISBLANK($S1091),"", "-" &amp; $S1091),TravelTime,8,FALSE), VLOOKUP($S1091 &amp; IF(ISBLANK($R1091),"", "-" &amp; $R1091) &amp; IF(ISBLANK($Q1091),"", "-" &amp; $Q1091) &amp; IF(ISBLANK($P1091),"", "-" &amp; $P1091) &amp; IF(ISBLANK($O1091),"", "-" &amp; $O1091) &amp; IF(ISBLANK($N1091),"", "-" &amp; $N1091),TravelTime,8,FALSE)) / 1440, ""))</f>
        <v/>
      </c>
      <c r="AA1091" s="59"/>
      <c r="AB1091" s="59"/>
      <c r="AC1091" s="59"/>
      <c r="AD1091" s="196"/>
      <c r="AE1091" s="59"/>
      <c r="AF1091" s="59"/>
      <c r="AG1091" s="59"/>
      <c r="AH1091" s="59"/>
      <c r="AI1091" s="59"/>
      <c r="AJ1091" s="59"/>
    </row>
    <row r="1092" spans="1:36" ht="14.25" customHeight="1">
      <c r="A1092" s="85"/>
      <c r="B1092" s="59"/>
      <c r="C1092" s="223"/>
      <c r="D1092" s="59"/>
      <c r="E1092" s="229"/>
      <c r="F1092" s="229"/>
      <c r="G1092" s="59"/>
      <c r="H1092" s="59"/>
      <c r="I1092" s="59"/>
      <c r="J1092" s="59"/>
      <c r="K1092" s="59"/>
      <c r="L1092" s="86"/>
      <c r="M1092" s="86"/>
      <c r="N1092" s="55" t="s">
        <v>757</v>
      </c>
      <c r="O1092" s="55"/>
      <c r="P1092" s="55"/>
      <c r="Q1092" s="55"/>
      <c r="R1092" s="55"/>
      <c r="S1092" s="55" t="s">
        <v>758</v>
      </c>
      <c r="T1092" s="193" t="str">
        <f>_xlfn.IFNA(VLOOKUP(N1092,Code2Loc,2,FALSE)
&amp; IF( OR( ISNA(O1092), LEN(O1092)=0), "",  "-" &amp; VLOOKUP(O1092,Code2Loc,2,FALSE))
&amp; IF( OR( ISNA(P1092), LEN(P1092)=0), "",  "-" &amp; VLOOKUP(P1092,Code2Loc,2,FALSE))
&amp; IF( OR( ISNA(Q1092), LEN(Q1092)=0), "",  "-" &amp; VLOOKUP(Q1092,Code2Loc,2,FALSE))
&amp; IF( OR( ISNA(R1092), LEN(R1092)=0), "",  "-" &amp; VLOOKUP(R1092,Code2Loc,2,FALSE))
&amp; IF( OR( ISNA(S1092), LEN(S1092)=0), "",  "-" &amp; VLOOKUP(S1092,Code2Loc,2,FALSE)),"")</f>
        <v/>
      </c>
      <c r="U1092" s="56">
        <v>0.6875</v>
      </c>
      <c r="V1092" s="57"/>
      <c r="W1092" s="57"/>
      <c r="X1092" s="57"/>
      <c r="Y1092" s="57"/>
      <c r="Z1092" s="58" t="str">
        <f>IF(ISBLANK($U1092), "", _xlfn.IFNA($U1092 + _xlfn.IFNA( VLOOKUP($N1092 &amp; IF(ISBLANK($O1092),"", "-" &amp; $O1092) &amp; IF(ISBLANK($P1092),"", "-" &amp; $P1092) &amp; IF(ISBLANK($Q1092),"", "-" &amp; $Q1092) &amp; IF(ISBLANK($R1092),"", "-" &amp; $R1092) &amp; IF(ISBLANK($S1092),"", "-" &amp; $S1092),TravelTime,8,FALSE), VLOOKUP($S1092 &amp; IF(ISBLANK($R1092),"", "-" &amp; $R1092) &amp; IF(ISBLANK($Q1092),"", "-" &amp; $Q1092) &amp; IF(ISBLANK($P1092),"", "-" &amp; $P1092) &amp; IF(ISBLANK($O1092),"", "-" &amp; $O1092) &amp; IF(ISBLANK($N1092),"", "-" &amp; $N1092),TravelTime,8,FALSE)) / 1440, ""))</f>
        <v/>
      </c>
      <c r="AA1092" s="59"/>
      <c r="AB1092" s="59"/>
      <c r="AC1092" s="59"/>
      <c r="AD1092" s="196"/>
      <c r="AE1092" s="59"/>
      <c r="AF1092" s="59"/>
      <c r="AG1092" s="59"/>
      <c r="AH1092" s="59"/>
      <c r="AI1092" s="59"/>
      <c r="AJ1092" s="59"/>
    </row>
    <row r="1093" spans="1:36" ht="14.25" customHeight="1">
      <c r="A1093" s="85"/>
      <c r="B1093" s="59"/>
      <c r="C1093" s="223"/>
      <c r="D1093" s="59"/>
      <c r="E1093" s="229"/>
      <c r="F1093" s="229"/>
      <c r="G1093" s="59"/>
      <c r="H1093" s="59"/>
      <c r="I1093" s="59"/>
      <c r="J1093" s="59"/>
      <c r="K1093" s="59"/>
      <c r="L1093" s="86"/>
      <c r="M1093" s="86"/>
      <c r="N1093" s="55" t="s">
        <v>758</v>
      </c>
      <c r="O1093" s="55"/>
      <c r="P1093" s="55"/>
      <c r="Q1093" s="55"/>
      <c r="R1093" s="55"/>
      <c r="S1093" s="55" t="s">
        <v>757</v>
      </c>
      <c r="T1093" s="193" t="str">
        <f>_xlfn.IFNA(VLOOKUP(N1093,Code2Loc,2,FALSE)
&amp; IF( OR( ISNA(O1093), LEN(O1093)=0), "",  "-" &amp; VLOOKUP(O1093,Code2Loc,2,FALSE))
&amp; IF( OR( ISNA(P1093), LEN(P1093)=0), "",  "-" &amp; VLOOKUP(P1093,Code2Loc,2,FALSE))
&amp; IF( OR( ISNA(Q1093), LEN(Q1093)=0), "",  "-" &amp; VLOOKUP(Q1093,Code2Loc,2,FALSE))
&amp; IF( OR( ISNA(R1093), LEN(R1093)=0), "",  "-" &amp; VLOOKUP(R1093,Code2Loc,2,FALSE))
&amp; IF( OR( ISNA(S1093), LEN(S1093)=0), "",  "-" &amp; VLOOKUP(S1093,Code2Loc,2,FALSE)),"")</f>
        <v/>
      </c>
      <c r="U1093" s="56">
        <v>0.71527777777777779</v>
      </c>
      <c r="V1093" s="57"/>
      <c r="W1093" s="57"/>
      <c r="X1093" s="57"/>
      <c r="Y1093" s="57"/>
      <c r="Z1093" s="58" t="str">
        <f>IF(ISBLANK($U1093), "", _xlfn.IFNA($U1093 + _xlfn.IFNA( VLOOKUP($N1093 &amp; IF(ISBLANK($O1093),"", "-" &amp; $O1093) &amp; IF(ISBLANK($P1093),"", "-" &amp; $P1093) &amp; IF(ISBLANK($Q1093),"", "-" &amp; $Q1093) &amp; IF(ISBLANK($R1093),"", "-" &amp; $R1093) &amp; IF(ISBLANK($S1093),"", "-" &amp; $S1093),TravelTime,8,FALSE), VLOOKUP($S1093 &amp; IF(ISBLANK($R1093),"", "-" &amp; $R1093) &amp; IF(ISBLANK($Q1093),"", "-" &amp; $Q1093) &amp; IF(ISBLANK($P1093),"", "-" &amp; $P1093) &amp; IF(ISBLANK($O1093),"", "-" &amp; $O1093) &amp; IF(ISBLANK($N1093),"", "-" &amp; $N1093),TravelTime,8,FALSE)) / 1440, ""))</f>
        <v/>
      </c>
      <c r="AA1093" s="59"/>
      <c r="AB1093" s="59"/>
      <c r="AC1093" s="59"/>
      <c r="AD1093" s="196"/>
      <c r="AE1093" s="59"/>
      <c r="AF1093" s="59"/>
      <c r="AG1093" s="59"/>
      <c r="AH1093" s="59"/>
      <c r="AI1093" s="59"/>
      <c r="AJ1093" s="59"/>
    </row>
    <row r="1094" spans="1:36" ht="14.25" customHeight="1">
      <c r="A1094" s="85"/>
      <c r="B1094" s="59"/>
      <c r="C1094" s="223"/>
      <c r="D1094" s="59"/>
      <c r="E1094" s="229"/>
      <c r="F1094" s="229"/>
      <c r="G1094" s="59"/>
      <c r="H1094" s="59"/>
      <c r="I1094" s="59"/>
      <c r="J1094" s="59"/>
      <c r="K1094" s="59"/>
      <c r="L1094" s="86"/>
      <c r="M1094" s="86"/>
      <c r="N1094" s="55" t="s">
        <v>757</v>
      </c>
      <c r="O1094" s="55"/>
      <c r="P1094" s="55"/>
      <c r="Q1094" s="55"/>
      <c r="R1094" s="55"/>
      <c r="S1094" s="55" t="s">
        <v>758</v>
      </c>
      <c r="T1094" s="193" t="str">
        <f>_xlfn.IFNA(VLOOKUP(N1094,Code2Loc,2,FALSE)
&amp; IF( OR( ISNA(O1094), LEN(O1094)=0), "",  "-" &amp; VLOOKUP(O1094,Code2Loc,2,FALSE))
&amp; IF( OR( ISNA(P1094), LEN(P1094)=0), "",  "-" &amp; VLOOKUP(P1094,Code2Loc,2,FALSE))
&amp; IF( OR( ISNA(Q1094), LEN(Q1094)=0), "",  "-" &amp; VLOOKUP(Q1094,Code2Loc,2,FALSE))
&amp; IF( OR( ISNA(R1094), LEN(R1094)=0), "",  "-" &amp; VLOOKUP(R1094,Code2Loc,2,FALSE))
&amp; IF( OR( ISNA(S1094), LEN(S1094)=0), "",  "-" &amp; VLOOKUP(S1094,Code2Loc,2,FALSE)),"")</f>
        <v/>
      </c>
      <c r="U1094" s="56">
        <v>0.74305555555555558</v>
      </c>
      <c r="V1094" s="57"/>
      <c r="W1094" s="57"/>
      <c r="X1094" s="57"/>
      <c r="Y1094" s="57"/>
      <c r="Z1094" s="58" t="str">
        <f>IF(ISBLANK($U1094), "", _xlfn.IFNA($U1094 + _xlfn.IFNA( VLOOKUP($N1094 &amp; IF(ISBLANK($O1094),"", "-" &amp; $O1094) &amp; IF(ISBLANK($P1094),"", "-" &amp; $P1094) &amp; IF(ISBLANK($Q1094),"", "-" &amp; $Q1094) &amp; IF(ISBLANK($R1094),"", "-" &amp; $R1094) &amp; IF(ISBLANK($S1094),"", "-" &amp; $S1094),TravelTime,8,FALSE), VLOOKUP($S1094 &amp; IF(ISBLANK($R1094),"", "-" &amp; $R1094) &amp; IF(ISBLANK($Q1094),"", "-" &amp; $Q1094) &amp; IF(ISBLANK($P1094),"", "-" &amp; $P1094) &amp; IF(ISBLANK($O1094),"", "-" &amp; $O1094) &amp; IF(ISBLANK($N1094),"", "-" &amp; $N1094),TravelTime,8,FALSE)) / 1440, ""))</f>
        <v/>
      </c>
      <c r="AA1094" s="59"/>
      <c r="AB1094" s="59"/>
      <c r="AC1094" s="59"/>
      <c r="AD1094" s="196"/>
      <c r="AE1094" s="59"/>
      <c r="AF1094" s="59"/>
      <c r="AG1094" s="59"/>
      <c r="AH1094" s="59"/>
      <c r="AI1094" s="59"/>
      <c r="AJ1094" s="59"/>
    </row>
    <row r="1095" spans="1:36" ht="14.25" customHeight="1">
      <c r="A1095" s="85"/>
      <c r="B1095" s="59"/>
      <c r="C1095" s="223"/>
      <c r="D1095" s="59"/>
      <c r="E1095" s="229"/>
      <c r="F1095" s="229"/>
      <c r="G1095" s="59"/>
      <c r="H1095" s="59"/>
      <c r="I1095" s="59"/>
      <c r="J1095" s="59"/>
      <c r="K1095" s="59"/>
      <c r="L1095" s="86"/>
      <c r="M1095" s="86"/>
      <c r="N1095" s="55" t="s">
        <v>758</v>
      </c>
      <c r="O1095" s="55"/>
      <c r="P1095" s="55"/>
      <c r="Q1095" s="55"/>
      <c r="R1095" s="55"/>
      <c r="S1095" s="55" t="s">
        <v>757</v>
      </c>
      <c r="T1095" s="193" t="str">
        <f>_xlfn.IFNA(VLOOKUP(N1095,Code2Loc,2,FALSE)
&amp; IF( OR( ISNA(O1095), LEN(O1095)=0), "",  "-" &amp; VLOOKUP(O1095,Code2Loc,2,FALSE))
&amp; IF( OR( ISNA(P1095), LEN(P1095)=0), "",  "-" &amp; VLOOKUP(P1095,Code2Loc,2,FALSE))
&amp; IF( OR( ISNA(Q1095), LEN(Q1095)=0), "",  "-" &amp; VLOOKUP(Q1095,Code2Loc,2,FALSE))
&amp; IF( OR( ISNA(R1095), LEN(R1095)=0), "",  "-" &amp; VLOOKUP(R1095,Code2Loc,2,FALSE))
&amp; IF( OR( ISNA(S1095), LEN(S1095)=0), "",  "-" &amp; VLOOKUP(S1095,Code2Loc,2,FALSE)),"")</f>
        <v/>
      </c>
      <c r="U1095" s="56">
        <v>0.77083333333333337</v>
      </c>
      <c r="V1095" s="57"/>
      <c r="W1095" s="57"/>
      <c r="X1095" s="57"/>
      <c r="Y1095" s="57"/>
      <c r="Z1095" s="58" t="str">
        <f>IF(ISBLANK($U1095), "", _xlfn.IFNA($U1095 + _xlfn.IFNA( VLOOKUP($N1095 &amp; IF(ISBLANK($O1095),"", "-" &amp; $O1095) &amp; IF(ISBLANK($P1095),"", "-" &amp; $P1095) &amp; IF(ISBLANK($Q1095),"", "-" &amp; $Q1095) &amp; IF(ISBLANK($R1095),"", "-" &amp; $R1095) &amp; IF(ISBLANK($S1095),"", "-" &amp; $S1095),TravelTime,8,FALSE), VLOOKUP($S1095 &amp; IF(ISBLANK($R1095),"", "-" &amp; $R1095) &amp; IF(ISBLANK($Q1095),"", "-" &amp; $Q1095) &amp; IF(ISBLANK($P1095),"", "-" &amp; $P1095) &amp; IF(ISBLANK($O1095),"", "-" &amp; $O1095) &amp; IF(ISBLANK($N1095),"", "-" &amp; $N1095),TravelTime,8,FALSE)) / 1440, ""))</f>
        <v/>
      </c>
      <c r="AA1095" s="59"/>
      <c r="AB1095" s="59"/>
      <c r="AC1095" s="59"/>
      <c r="AD1095" s="196"/>
      <c r="AE1095" s="59"/>
      <c r="AF1095" s="59"/>
      <c r="AG1095" s="59"/>
      <c r="AH1095" s="59"/>
      <c r="AI1095" s="59"/>
      <c r="AJ1095" s="59"/>
    </row>
    <row r="1096" spans="1:36" ht="14.25" customHeight="1">
      <c r="A1096" s="85"/>
      <c r="B1096" s="59"/>
      <c r="C1096" s="223"/>
      <c r="D1096" s="59"/>
      <c r="E1096" s="229"/>
      <c r="F1096" s="229"/>
      <c r="G1096" s="59"/>
      <c r="H1096" s="59"/>
      <c r="I1096" s="59"/>
      <c r="J1096" s="59"/>
      <c r="K1096" s="59"/>
      <c r="L1096" s="86"/>
      <c r="M1096" s="86"/>
      <c r="N1096" s="55" t="s">
        <v>757</v>
      </c>
      <c r="O1096" s="55"/>
      <c r="P1096" s="55"/>
      <c r="Q1096" s="55"/>
      <c r="R1096" s="55"/>
      <c r="S1096" s="55" t="s">
        <v>758</v>
      </c>
      <c r="T1096" s="193" t="str">
        <f>_xlfn.IFNA(VLOOKUP(N1096,Code2Loc,2,FALSE)
&amp; IF( OR( ISNA(O1096), LEN(O1096)=0), "",  "-" &amp; VLOOKUP(O1096,Code2Loc,2,FALSE))
&amp; IF( OR( ISNA(P1096), LEN(P1096)=0), "",  "-" &amp; VLOOKUP(P1096,Code2Loc,2,FALSE))
&amp; IF( OR( ISNA(Q1096), LEN(Q1096)=0), "",  "-" &amp; VLOOKUP(Q1096,Code2Loc,2,FALSE))
&amp; IF( OR( ISNA(R1096), LEN(R1096)=0), "",  "-" &amp; VLOOKUP(R1096,Code2Loc,2,FALSE))
&amp; IF( OR( ISNA(S1096), LEN(S1096)=0), "",  "-" &amp; VLOOKUP(S1096,Code2Loc,2,FALSE)),"")</f>
        <v/>
      </c>
      <c r="U1096" s="56">
        <v>0.80555555555555558</v>
      </c>
      <c r="V1096" s="57"/>
      <c r="W1096" s="57"/>
      <c r="X1096" s="57"/>
      <c r="Y1096" s="57"/>
      <c r="Z1096" s="58" t="str">
        <f>IF(ISBLANK($U1096), "", _xlfn.IFNA($U1096 + _xlfn.IFNA( VLOOKUP($N1096 &amp; IF(ISBLANK($O1096),"", "-" &amp; $O1096) &amp; IF(ISBLANK($P1096),"", "-" &amp; $P1096) &amp; IF(ISBLANK($Q1096),"", "-" &amp; $Q1096) &amp; IF(ISBLANK($R1096),"", "-" &amp; $R1096) &amp; IF(ISBLANK($S1096),"", "-" &amp; $S1096),TravelTime,8,FALSE), VLOOKUP($S1096 &amp; IF(ISBLANK($R1096),"", "-" &amp; $R1096) &amp; IF(ISBLANK($Q1096),"", "-" &amp; $Q1096) &amp; IF(ISBLANK($P1096),"", "-" &amp; $P1096) &amp; IF(ISBLANK($O1096),"", "-" &amp; $O1096) &amp; IF(ISBLANK($N1096),"", "-" &amp; $N1096),TravelTime,8,FALSE)) / 1440, ""))</f>
        <v/>
      </c>
      <c r="AA1096" s="59"/>
      <c r="AB1096" s="59"/>
      <c r="AC1096" s="59"/>
      <c r="AD1096" s="196"/>
      <c r="AE1096" s="59"/>
      <c r="AF1096" s="59"/>
      <c r="AG1096" s="59"/>
      <c r="AH1096" s="59"/>
      <c r="AI1096" s="59"/>
      <c r="AJ1096" s="59"/>
    </row>
    <row r="1097" spans="1:36" ht="14.25" customHeight="1">
      <c r="A1097" s="85"/>
      <c r="B1097" s="59"/>
      <c r="C1097" s="223"/>
      <c r="D1097" s="59"/>
      <c r="E1097" s="229"/>
      <c r="F1097" s="229"/>
      <c r="G1097" s="59"/>
      <c r="H1097" s="59"/>
      <c r="I1097" s="59"/>
      <c r="J1097" s="59"/>
      <c r="K1097" s="59"/>
      <c r="L1097" s="86"/>
      <c r="M1097" s="86"/>
      <c r="N1097" s="55" t="s">
        <v>758</v>
      </c>
      <c r="O1097" s="55"/>
      <c r="P1097" s="55"/>
      <c r="Q1097" s="55"/>
      <c r="R1097" s="55"/>
      <c r="S1097" s="55" t="s">
        <v>757</v>
      </c>
      <c r="T1097" s="193" t="str">
        <f>_xlfn.IFNA(VLOOKUP(N1097,Code2Loc,2,FALSE)
&amp; IF( OR( ISNA(O1097), LEN(O1097)=0), "",  "-" &amp; VLOOKUP(O1097,Code2Loc,2,FALSE))
&amp; IF( OR( ISNA(P1097), LEN(P1097)=0), "",  "-" &amp; VLOOKUP(P1097,Code2Loc,2,FALSE))
&amp; IF( OR( ISNA(Q1097), LEN(Q1097)=0), "",  "-" &amp; VLOOKUP(Q1097,Code2Loc,2,FALSE))
&amp; IF( OR( ISNA(R1097), LEN(R1097)=0), "",  "-" &amp; VLOOKUP(R1097,Code2Loc,2,FALSE))
&amp; IF( OR( ISNA(S1097), LEN(S1097)=0), "",  "-" &amp; VLOOKUP(S1097,Code2Loc,2,FALSE)),"")</f>
        <v/>
      </c>
      <c r="U1097" s="56">
        <v>0.86111111111111116</v>
      </c>
      <c r="V1097" s="57"/>
      <c r="W1097" s="57"/>
      <c r="X1097" s="57"/>
      <c r="Y1097" s="57"/>
      <c r="Z1097" s="58" t="str">
        <f>IF(ISBLANK($U1097), "", _xlfn.IFNA($U1097 + _xlfn.IFNA( VLOOKUP($N1097 &amp; IF(ISBLANK($O1097),"", "-" &amp; $O1097) &amp; IF(ISBLANK($P1097),"", "-" &amp; $P1097) &amp; IF(ISBLANK($Q1097),"", "-" &amp; $Q1097) &amp; IF(ISBLANK($R1097),"", "-" &amp; $R1097) &amp; IF(ISBLANK($S1097),"", "-" &amp; $S1097),TravelTime,8,FALSE), VLOOKUP($S1097 &amp; IF(ISBLANK($R1097),"", "-" &amp; $R1097) &amp; IF(ISBLANK($Q1097),"", "-" &amp; $Q1097) &amp; IF(ISBLANK($P1097),"", "-" &amp; $P1097) &amp; IF(ISBLANK($O1097),"", "-" &amp; $O1097) &amp; IF(ISBLANK($N1097),"", "-" &amp; $N1097),TravelTime,8,FALSE)) / 1440, ""))</f>
        <v/>
      </c>
      <c r="AA1097" s="59"/>
      <c r="AB1097" s="59"/>
      <c r="AC1097" s="59"/>
      <c r="AD1097" s="196"/>
      <c r="AE1097" s="59"/>
      <c r="AF1097" s="59"/>
      <c r="AG1097" s="59"/>
      <c r="AH1097" s="59"/>
      <c r="AI1097" s="59"/>
      <c r="AJ1097" s="59"/>
    </row>
    <row r="1098" spans="1:36" ht="14.25" customHeight="1">
      <c r="A1098" s="85"/>
      <c r="B1098" s="51" t="s">
        <v>778</v>
      </c>
      <c r="C1098" s="223"/>
      <c r="D1098" s="59"/>
      <c r="E1098" s="228" t="s">
        <v>779</v>
      </c>
      <c r="F1098" s="228" t="s">
        <v>780</v>
      </c>
      <c r="G1098" s="59"/>
      <c r="H1098" s="59"/>
      <c r="I1098" s="59"/>
      <c r="J1098" s="52" t="s">
        <v>781</v>
      </c>
      <c r="K1098" s="53" t="s">
        <v>16</v>
      </c>
      <c r="L1098" s="86">
        <v>27</v>
      </c>
      <c r="M1098" s="86"/>
      <c r="N1098" s="55" t="s">
        <v>757</v>
      </c>
      <c r="O1098" s="55"/>
      <c r="P1098" s="55"/>
      <c r="Q1098" s="55"/>
      <c r="R1098" s="55"/>
      <c r="S1098" s="55" t="s">
        <v>758</v>
      </c>
      <c r="T1098" s="193" t="str">
        <f>_xlfn.IFNA(VLOOKUP(N1098,Code2Loc,2,FALSE)
&amp; IF( OR( ISNA(O1098), LEN(O1098)=0), "",  "-" &amp; VLOOKUP(O1098,Code2Loc,2,FALSE))
&amp; IF( OR( ISNA(P1098), LEN(P1098)=0), "",  "-" &amp; VLOOKUP(P1098,Code2Loc,2,FALSE))
&amp; IF( OR( ISNA(Q1098), LEN(Q1098)=0), "",  "-" &amp; VLOOKUP(Q1098,Code2Loc,2,FALSE))
&amp; IF( OR( ISNA(R1098), LEN(R1098)=0), "",  "-" &amp; VLOOKUP(R1098,Code2Loc,2,FALSE))
&amp; IF( OR( ISNA(S1098), LEN(S1098)=0), "",  "-" &amp; VLOOKUP(S1098,Code2Loc,2,FALSE)),"")</f>
        <v/>
      </c>
      <c r="U1098" s="56">
        <v>0.30555555555555558</v>
      </c>
      <c r="V1098" s="57"/>
      <c r="W1098" s="57"/>
      <c r="X1098" s="57"/>
      <c r="Y1098" s="57"/>
      <c r="Z1098" s="58" t="str">
        <f>IF(ISBLANK($U1098), "", _xlfn.IFNA($U1098 + _xlfn.IFNA( VLOOKUP($N1098 &amp; IF(ISBLANK($O1098),"", "-" &amp; $O1098) &amp; IF(ISBLANK($P1098),"", "-" &amp; $P1098) &amp; IF(ISBLANK($Q1098),"", "-" &amp; $Q1098) &amp; IF(ISBLANK($R1098),"", "-" &amp; $R1098) &amp; IF(ISBLANK($S1098),"", "-" &amp; $S1098),TravelTime,8,FALSE), VLOOKUP($S1098 &amp; IF(ISBLANK($R1098),"", "-" &amp; $R1098) &amp; IF(ISBLANK($Q1098),"", "-" &amp; $Q1098) &amp; IF(ISBLANK($P1098),"", "-" &amp; $P1098) &amp; IF(ISBLANK($O1098),"", "-" &amp; $O1098) &amp; IF(ISBLANK($N1098),"", "-" &amp; $N1098),TravelTime,8,FALSE)) / 1440, ""))</f>
        <v/>
      </c>
      <c r="AA1098" s="59"/>
      <c r="AB1098" s="52"/>
      <c r="AC1098" s="59"/>
      <c r="AD1098" s="196"/>
      <c r="AE1098" s="59"/>
      <c r="AF1098" s="59"/>
      <c r="AG1098" s="59"/>
      <c r="AH1098" s="59"/>
      <c r="AI1098" s="59"/>
      <c r="AJ1098" s="59"/>
    </row>
    <row r="1099" spans="1:36" ht="14.25" customHeight="1">
      <c r="A1099" s="85"/>
      <c r="B1099" s="59"/>
      <c r="C1099" s="223"/>
      <c r="D1099" s="59"/>
      <c r="E1099" s="229"/>
      <c r="F1099" s="229"/>
      <c r="G1099" s="59"/>
      <c r="H1099" s="59"/>
      <c r="I1099" s="59"/>
      <c r="J1099" s="59"/>
      <c r="K1099" s="59"/>
      <c r="L1099" s="86"/>
      <c r="M1099" s="86"/>
      <c r="N1099" s="55" t="s">
        <v>758</v>
      </c>
      <c r="O1099" s="55"/>
      <c r="P1099" s="55"/>
      <c r="Q1099" s="55"/>
      <c r="R1099" s="55"/>
      <c r="S1099" s="55" t="s">
        <v>757</v>
      </c>
      <c r="T1099" s="193" t="str">
        <f>_xlfn.IFNA(VLOOKUP(N1099,Code2Loc,2,FALSE)
&amp; IF( OR( ISNA(O1099), LEN(O1099)=0), "",  "-" &amp; VLOOKUP(O1099,Code2Loc,2,FALSE))
&amp; IF( OR( ISNA(P1099), LEN(P1099)=0), "",  "-" &amp; VLOOKUP(P1099,Code2Loc,2,FALSE))
&amp; IF( OR( ISNA(Q1099), LEN(Q1099)=0), "",  "-" &amp; VLOOKUP(Q1099,Code2Loc,2,FALSE))
&amp; IF( OR( ISNA(R1099), LEN(R1099)=0), "",  "-" &amp; VLOOKUP(R1099,Code2Loc,2,FALSE))
&amp; IF( OR( ISNA(S1099), LEN(S1099)=0), "",  "-" &amp; VLOOKUP(S1099,Code2Loc,2,FALSE)),"")</f>
        <v/>
      </c>
      <c r="U1099" s="56">
        <v>0.33333333333333331</v>
      </c>
      <c r="V1099" s="57"/>
      <c r="W1099" s="57"/>
      <c r="X1099" s="57"/>
      <c r="Y1099" s="57"/>
      <c r="Z1099" s="58" t="str">
        <f>IF(ISBLANK($U1099), "", _xlfn.IFNA($U1099 + _xlfn.IFNA( VLOOKUP($N1099 &amp; IF(ISBLANK($O1099),"", "-" &amp; $O1099) &amp; IF(ISBLANK($P1099),"", "-" &amp; $P1099) &amp; IF(ISBLANK($Q1099),"", "-" &amp; $Q1099) &amp; IF(ISBLANK($R1099),"", "-" &amp; $R1099) &amp; IF(ISBLANK($S1099),"", "-" &amp; $S1099),TravelTime,8,FALSE), VLOOKUP($S1099 &amp; IF(ISBLANK($R1099),"", "-" &amp; $R1099) &amp; IF(ISBLANK($Q1099),"", "-" &amp; $Q1099) &amp; IF(ISBLANK($P1099),"", "-" &amp; $P1099) &amp; IF(ISBLANK($O1099),"", "-" &amp; $O1099) &amp; IF(ISBLANK($N1099),"", "-" &amp; $N1099),TravelTime,8,FALSE)) / 1440, ""))</f>
        <v/>
      </c>
      <c r="AA1099" s="59"/>
      <c r="AB1099" s="59"/>
      <c r="AC1099" s="59"/>
      <c r="AD1099" s="196"/>
      <c r="AE1099" s="59"/>
      <c r="AF1099" s="59"/>
      <c r="AG1099" s="59"/>
      <c r="AH1099" s="59"/>
      <c r="AI1099" s="59"/>
      <c r="AJ1099" s="59"/>
    </row>
    <row r="1100" spans="1:36" ht="14.25" customHeight="1">
      <c r="A1100" s="85"/>
      <c r="B1100" s="59"/>
      <c r="C1100" s="223"/>
      <c r="D1100" s="59"/>
      <c r="E1100" s="229"/>
      <c r="F1100" s="229"/>
      <c r="G1100" s="59"/>
      <c r="H1100" s="59"/>
      <c r="I1100" s="59"/>
      <c r="J1100" s="59"/>
      <c r="K1100" s="59"/>
      <c r="L1100" s="86"/>
      <c r="M1100" s="86"/>
      <c r="N1100" s="55" t="s">
        <v>757</v>
      </c>
      <c r="O1100" s="55"/>
      <c r="P1100" s="55"/>
      <c r="Q1100" s="55"/>
      <c r="R1100" s="55"/>
      <c r="S1100" s="55" t="s">
        <v>758</v>
      </c>
      <c r="T1100" s="193" t="str">
        <f>_xlfn.IFNA(VLOOKUP(N1100,Code2Loc,2,FALSE)
&amp; IF( OR( ISNA(O1100), LEN(O1100)=0), "",  "-" &amp; VLOOKUP(O1100,Code2Loc,2,FALSE))
&amp; IF( OR( ISNA(P1100), LEN(P1100)=0), "",  "-" &amp; VLOOKUP(P1100,Code2Loc,2,FALSE))
&amp; IF( OR( ISNA(Q1100), LEN(Q1100)=0), "",  "-" &amp; VLOOKUP(Q1100,Code2Loc,2,FALSE))
&amp; IF( OR( ISNA(R1100), LEN(R1100)=0), "",  "-" &amp; VLOOKUP(R1100,Code2Loc,2,FALSE))
&amp; IF( OR( ISNA(S1100), LEN(S1100)=0), "",  "-" &amp; VLOOKUP(S1100,Code2Loc,2,FALSE)),"")</f>
        <v/>
      </c>
      <c r="U1100" s="56">
        <v>0.3611111111111111</v>
      </c>
      <c r="V1100" s="57"/>
      <c r="W1100" s="57"/>
      <c r="X1100" s="57"/>
      <c r="Y1100" s="57"/>
      <c r="Z1100" s="58" t="str">
        <f>IF(ISBLANK($U1100), "", _xlfn.IFNA($U1100 + _xlfn.IFNA( VLOOKUP($N1100 &amp; IF(ISBLANK($O1100),"", "-" &amp; $O1100) &amp; IF(ISBLANK($P1100),"", "-" &amp; $P1100) &amp; IF(ISBLANK($Q1100),"", "-" &amp; $Q1100) &amp; IF(ISBLANK($R1100),"", "-" &amp; $R1100) &amp; IF(ISBLANK($S1100),"", "-" &amp; $S1100),TravelTime,8,FALSE), VLOOKUP($S1100 &amp; IF(ISBLANK($R1100),"", "-" &amp; $R1100) &amp; IF(ISBLANK($Q1100),"", "-" &amp; $Q1100) &amp; IF(ISBLANK($P1100),"", "-" &amp; $P1100) &amp; IF(ISBLANK($O1100),"", "-" &amp; $O1100) &amp; IF(ISBLANK($N1100),"", "-" &amp; $N1100),TravelTime,8,FALSE)) / 1440, ""))</f>
        <v/>
      </c>
      <c r="AA1100" s="59"/>
      <c r="AB1100" s="59"/>
      <c r="AC1100" s="59"/>
      <c r="AD1100" s="196"/>
      <c r="AE1100" s="59"/>
      <c r="AF1100" s="59"/>
      <c r="AG1100" s="59"/>
      <c r="AH1100" s="59"/>
      <c r="AI1100" s="59"/>
      <c r="AJ1100" s="59"/>
    </row>
    <row r="1101" spans="1:36" ht="14.25" customHeight="1">
      <c r="A1101" s="85"/>
      <c r="B1101" s="59"/>
      <c r="C1101" s="223"/>
      <c r="D1101" s="59"/>
      <c r="E1101" s="229"/>
      <c r="F1101" s="229"/>
      <c r="G1101" s="59"/>
      <c r="H1101" s="59"/>
      <c r="I1101" s="59"/>
      <c r="J1101" s="59"/>
      <c r="K1101" s="59"/>
      <c r="L1101" s="86"/>
      <c r="M1101" s="86"/>
      <c r="N1101" s="55" t="s">
        <v>758</v>
      </c>
      <c r="O1101" s="55"/>
      <c r="P1101" s="55"/>
      <c r="Q1101" s="55"/>
      <c r="R1101" s="55"/>
      <c r="S1101" s="55" t="s">
        <v>757</v>
      </c>
      <c r="T1101" s="193" t="str">
        <f>_xlfn.IFNA(VLOOKUP(N1101,Code2Loc,2,FALSE)
&amp; IF( OR( ISNA(O1101), LEN(O1101)=0), "",  "-" &amp; VLOOKUP(O1101,Code2Loc,2,FALSE))
&amp; IF( OR( ISNA(P1101), LEN(P1101)=0), "",  "-" &amp; VLOOKUP(P1101,Code2Loc,2,FALSE))
&amp; IF( OR( ISNA(Q1101), LEN(Q1101)=0), "",  "-" &amp; VLOOKUP(Q1101,Code2Loc,2,FALSE))
&amp; IF( OR( ISNA(R1101), LEN(R1101)=0), "",  "-" &amp; VLOOKUP(R1101,Code2Loc,2,FALSE))
&amp; IF( OR( ISNA(S1101), LEN(S1101)=0), "",  "-" &amp; VLOOKUP(S1101,Code2Loc,2,FALSE)),"")</f>
        <v/>
      </c>
      <c r="U1101" s="56">
        <v>0.3888888888888889</v>
      </c>
      <c r="V1101" s="57"/>
      <c r="W1101" s="57"/>
      <c r="X1101" s="57"/>
      <c r="Y1101" s="57"/>
      <c r="Z1101" s="58" t="str">
        <f>IF(ISBLANK($U1101), "", _xlfn.IFNA($U1101 + _xlfn.IFNA( VLOOKUP($N1101 &amp; IF(ISBLANK($O1101),"", "-" &amp; $O1101) &amp; IF(ISBLANK($P1101),"", "-" &amp; $P1101) &amp; IF(ISBLANK($Q1101),"", "-" &amp; $Q1101) &amp; IF(ISBLANK($R1101),"", "-" &amp; $R1101) &amp; IF(ISBLANK($S1101),"", "-" &amp; $S1101),TravelTime,8,FALSE), VLOOKUP($S1101 &amp; IF(ISBLANK($R1101),"", "-" &amp; $R1101) &amp; IF(ISBLANK($Q1101),"", "-" &amp; $Q1101) &amp; IF(ISBLANK($P1101),"", "-" &amp; $P1101) &amp; IF(ISBLANK($O1101),"", "-" &amp; $O1101) &amp; IF(ISBLANK($N1101),"", "-" &amp; $N1101),TravelTime,8,FALSE)) / 1440, ""))</f>
        <v/>
      </c>
      <c r="AA1101" s="59"/>
      <c r="AB1101" s="59"/>
      <c r="AC1101" s="59"/>
      <c r="AD1101" s="196"/>
      <c r="AE1101" s="59"/>
      <c r="AF1101" s="59"/>
      <c r="AG1101" s="59"/>
      <c r="AH1101" s="59"/>
      <c r="AI1101" s="59"/>
      <c r="AJ1101" s="59"/>
    </row>
    <row r="1102" spans="1:36" ht="14.25" customHeight="1">
      <c r="A1102" s="85"/>
      <c r="B1102" s="59"/>
      <c r="C1102" s="223"/>
      <c r="D1102" s="59"/>
      <c r="E1102" s="229"/>
      <c r="F1102" s="229"/>
      <c r="G1102" s="59"/>
      <c r="H1102" s="59"/>
      <c r="I1102" s="59"/>
      <c r="J1102" s="59"/>
      <c r="K1102" s="59"/>
      <c r="L1102" s="86"/>
      <c r="M1102" s="86"/>
      <c r="N1102" s="55" t="s">
        <v>757</v>
      </c>
      <c r="O1102" s="55"/>
      <c r="P1102" s="55"/>
      <c r="Q1102" s="55"/>
      <c r="R1102" s="55"/>
      <c r="S1102" s="55" t="s">
        <v>758</v>
      </c>
      <c r="T1102" s="193" t="str">
        <f>_xlfn.IFNA(VLOOKUP(N1102,Code2Loc,2,FALSE)
&amp; IF( OR( ISNA(O1102), LEN(O1102)=0), "",  "-" &amp; VLOOKUP(O1102,Code2Loc,2,FALSE))
&amp; IF( OR( ISNA(P1102), LEN(P1102)=0), "",  "-" &amp; VLOOKUP(P1102,Code2Loc,2,FALSE))
&amp; IF( OR( ISNA(Q1102), LEN(Q1102)=0), "",  "-" &amp; VLOOKUP(Q1102,Code2Loc,2,FALSE))
&amp; IF( OR( ISNA(R1102), LEN(R1102)=0), "",  "-" &amp; VLOOKUP(R1102,Code2Loc,2,FALSE))
&amp; IF( OR( ISNA(S1102), LEN(S1102)=0), "",  "-" &amp; VLOOKUP(S1102,Code2Loc,2,FALSE)),"")</f>
        <v/>
      </c>
      <c r="U1102" s="56">
        <v>0.43055555555555558</v>
      </c>
      <c r="V1102" s="57"/>
      <c r="W1102" s="57"/>
      <c r="X1102" s="57"/>
      <c r="Y1102" s="57"/>
      <c r="Z1102" s="58" t="str">
        <f>IF(ISBLANK($U1102), "", _xlfn.IFNA($U1102 + _xlfn.IFNA( VLOOKUP($N1102 &amp; IF(ISBLANK($O1102),"", "-" &amp; $O1102) &amp; IF(ISBLANK($P1102),"", "-" &amp; $P1102) &amp; IF(ISBLANK($Q1102),"", "-" &amp; $Q1102) &amp; IF(ISBLANK($R1102),"", "-" &amp; $R1102) &amp; IF(ISBLANK($S1102),"", "-" &amp; $S1102),TravelTime,8,FALSE), VLOOKUP($S1102 &amp; IF(ISBLANK($R1102),"", "-" &amp; $R1102) &amp; IF(ISBLANK($Q1102),"", "-" &amp; $Q1102) &amp; IF(ISBLANK($P1102),"", "-" &amp; $P1102) &amp; IF(ISBLANK($O1102),"", "-" &amp; $O1102) &amp; IF(ISBLANK($N1102),"", "-" &amp; $N1102),TravelTime,8,FALSE)) / 1440, ""))</f>
        <v/>
      </c>
      <c r="AA1102" s="59"/>
      <c r="AB1102" s="59"/>
      <c r="AC1102" s="59"/>
      <c r="AD1102" s="196"/>
      <c r="AE1102" s="59"/>
      <c r="AF1102" s="59"/>
      <c r="AG1102" s="59"/>
      <c r="AH1102" s="59"/>
      <c r="AI1102" s="59"/>
      <c r="AJ1102" s="59"/>
    </row>
    <row r="1103" spans="1:36" ht="14.25" customHeight="1">
      <c r="A1103" s="85"/>
      <c r="B1103" s="59"/>
      <c r="C1103" s="223"/>
      <c r="D1103" s="59"/>
      <c r="E1103" s="229"/>
      <c r="F1103" s="229"/>
      <c r="G1103" s="59"/>
      <c r="H1103" s="59"/>
      <c r="I1103" s="59"/>
      <c r="J1103" s="59"/>
      <c r="K1103" s="59"/>
      <c r="L1103" s="86"/>
      <c r="M1103" s="86"/>
      <c r="N1103" s="55" t="s">
        <v>758</v>
      </c>
      <c r="O1103" s="55"/>
      <c r="P1103" s="55"/>
      <c r="Q1103" s="55"/>
      <c r="R1103" s="55"/>
      <c r="S1103" s="55" t="s">
        <v>757</v>
      </c>
      <c r="T1103" s="193" t="str">
        <f>_xlfn.IFNA(VLOOKUP(N1103,Code2Loc,2,FALSE)
&amp; IF( OR( ISNA(O1103), LEN(O1103)=0), "",  "-" &amp; VLOOKUP(O1103,Code2Loc,2,FALSE))
&amp; IF( OR( ISNA(P1103), LEN(P1103)=0), "",  "-" &amp; VLOOKUP(P1103,Code2Loc,2,FALSE))
&amp; IF( OR( ISNA(Q1103), LEN(Q1103)=0), "",  "-" &amp; VLOOKUP(Q1103,Code2Loc,2,FALSE))
&amp; IF( OR( ISNA(R1103), LEN(R1103)=0), "",  "-" &amp; VLOOKUP(R1103,Code2Loc,2,FALSE))
&amp; IF( OR( ISNA(S1103), LEN(S1103)=0), "",  "-" &amp; VLOOKUP(S1103,Code2Loc,2,FALSE)),"")</f>
        <v/>
      </c>
      <c r="U1103" s="56">
        <v>0.4861111111111111</v>
      </c>
      <c r="V1103" s="57"/>
      <c r="W1103" s="57"/>
      <c r="X1103" s="57"/>
      <c r="Y1103" s="57"/>
      <c r="Z1103" s="58" t="str">
        <f>IF(ISBLANK($U1103), "", _xlfn.IFNA($U1103 + _xlfn.IFNA( VLOOKUP($N1103 &amp; IF(ISBLANK($O1103),"", "-" &amp; $O1103) &amp; IF(ISBLANK($P1103),"", "-" &amp; $P1103) &amp; IF(ISBLANK($Q1103),"", "-" &amp; $Q1103) &amp; IF(ISBLANK($R1103),"", "-" &amp; $R1103) &amp; IF(ISBLANK($S1103),"", "-" &amp; $S1103),TravelTime,8,FALSE), VLOOKUP($S1103 &amp; IF(ISBLANK($R1103),"", "-" &amp; $R1103) &amp; IF(ISBLANK($Q1103),"", "-" &amp; $Q1103) &amp; IF(ISBLANK($P1103),"", "-" &amp; $P1103) &amp; IF(ISBLANK($O1103),"", "-" &amp; $O1103) &amp; IF(ISBLANK($N1103),"", "-" &amp; $N1103),TravelTime,8,FALSE)) / 1440, ""))</f>
        <v/>
      </c>
      <c r="AA1103" s="59"/>
      <c r="AB1103" s="59"/>
      <c r="AC1103" s="59"/>
      <c r="AD1103" s="196"/>
      <c r="AE1103" s="59"/>
      <c r="AF1103" s="59"/>
      <c r="AG1103" s="59"/>
      <c r="AH1103" s="59"/>
      <c r="AI1103" s="59"/>
      <c r="AJ1103" s="59"/>
    </row>
    <row r="1104" spans="1:36" ht="14.25" customHeight="1">
      <c r="A1104" s="85"/>
      <c r="B1104" s="59"/>
      <c r="C1104" s="223"/>
      <c r="D1104" s="59"/>
      <c r="E1104" s="229"/>
      <c r="F1104" s="229"/>
      <c r="G1104" s="59"/>
      <c r="H1104" s="59"/>
      <c r="I1104" s="59"/>
      <c r="J1104" s="59"/>
      <c r="K1104" s="59"/>
      <c r="L1104" s="86"/>
      <c r="M1104" s="86"/>
      <c r="N1104" s="55" t="s">
        <v>757</v>
      </c>
      <c r="O1104" s="55" t="s">
        <v>759</v>
      </c>
      <c r="P1104" s="55"/>
      <c r="Q1104" s="55"/>
      <c r="R1104" s="55"/>
      <c r="S1104" s="55" t="s">
        <v>758</v>
      </c>
      <c r="T1104" s="193" t="str">
        <f>_xlfn.IFNA(VLOOKUP(N1104,Code2Loc,2,FALSE)
&amp; IF( OR( ISNA(O1104), LEN(O1104)=0), "",  "-" &amp; VLOOKUP(O1104,Code2Loc,2,FALSE))
&amp; IF( OR( ISNA(P1104), LEN(P1104)=0), "",  "-" &amp; VLOOKUP(P1104,Code2Loc,2,FALSE))
&amp; IF( OR( ISNA(Q1104), LEN(Q1104)=0), "",  "-" &amp; VLOOKUP(Q1104,Code2Loc,2,FALSE))
&amp; IF( OR( ISNA(R1104), LEN(R1104)=0), "",  "-" &amp; VLOOKUP(R1104,Code2Loc,2,FALSE))
&amp; IF( OR( ISNA(S1104), LEN(S1104)=0), "",  "-" &amp; VLOOKUP(S1104,Code2Loc,2,FALSE)),"")</f>
        <v/>
      </c>
      <c r="U1104" s="56">
        <v>0.52777777777777779</v>
      </c>
      <c r="V1104" s="57"/>
      <c r="W1104" s="57"/>
      <c r="X1104" s="57"/>
      <c r="Y1104" s="57"/>
      <c r="Z1104" s="58" t="str">
        <f>IF(ISBLANK($U1104), "", _xlfn.IFNA($U1104 + _xlfn.IFNA( VLOOKUP($N1104 &amp; IF(ISBLANK($O1104),"", "-" &amp; $O1104) &amp; IF(ISBLANK($P1104),"", "-" &amp; $P1104) &amp; IF(ISBLANK($Q1104),"", "-" &amp; $Q1104) &amp; IF(ISBLANK($R1104),"", "-" &amp; $R1104) &amp; IF(ISBLANK($S1104),"", "-" &amp; $S1104),TravelTime,8,FALSE), VLOOKUP($S1104 &amp; IF(ISBLANK($R1104),"", "-" &amp; $R1104) &amp; IF(ISBLANK($Q1104),"", "-" &amp; $Q1104) &amp; IF(ISBLANK($P1104),"", "-" &amp; $P1104) &amp; IF(ISBLANK($O1104),"", "-" &amp; $O1104) &amp; IF(ISBLANK($N1104),"", "-" &amp; $N1104),TravelTime,8,FALSE)) / 1440, ""))</f>
        <v/>
      </c>
      <c r="AA1104" s="59"/>
      <c r="AB1104" s="59"/>
      <c r="AC1104" s="59"/>
      <c r="AD1104" s="196"/>
      <c r="AE1104" s="59"/>
      <c r="AF1104" s="59"/>
      <c r="AG1104" s="59"/>
      <c r="AH1104" s="59"/>
      <c r="AI1104" s="59"/>
      <c r="AJ1104" s="59"/>
    </row>
    <row r="1105" spans="1:36" ht="14.25" customHeight="1">
      <c r="A1105" s="85"/>
      <c r="B1105" s="59"/>
      <c r="C1105" s="223"/>
      <c r="D1105" s="59"/>
      <c r="E1105" s="229"/>
      <c r="F1105" s="229"/>
      <c r="G1105" s="59"/>
      <c r="H1105" s="59"/>
      <c r="I1105" s="59"/>
      <c r="J1105" s="59"/>
      <c r="K1105" s="59"/>
      <c r="L1105" s="86"/>
      <c r="M1105" s="86"/>
      <c r="N1105" s="55" t="s">
        <v>758</v>
      </c>
      <c r="O1105" s="55"/>
      <c r="P1105" s="55"/>
      <c r="Q1105" s="55"/>
      <c r="R1105" s="55"/>
      <c r="S1105" s="55" t="s">
        <v>757</v>
      </c>
      <c r="T1105" s="193" t="str">
        <f>_xlfn.IFNA(VLOOKUP(N1105,Code2Loc,2,FALSE)
&amp; IF( OR( ISNA(O1105), LEN(O1105)=0), "",  "-" &amp; VLOOKUP(O1105,Code2Loc,2,FALSE))
&amp; IF( OR( ISNA(P1105), LEN(P1105)=0), "",  "-" &amp; VLOOKUP(P1105,Code2Loc,2,FALSE))
&amp; IF( OR( ISNA(Q1105), LEN(Q1105)=0), "",  "-" &amp; VLOOKUP(Q1105,Code2Loc,2,FALSE))
&amp; IF( OR( ISNA(R1105), LEN(R1105)=0), "",  "-" &amp; VLOOKUP(R1105,Code2Loc,2,FALSE))
&amp; IF( OR( ISNA(S1105), LEN(S1105)=0), "",  "-" &amp; VLOOKUP(S1105,Code2Loc,2,FALSE)),"")</f>
        <v/>
      </c>
      <c r="U1105" s="56">
        <v>0.55555555555555558</v>
      </c>
      <c r="V1105" s="57"/>
      <c r="W1105" s="57"/>
      <c r="X1105" s="57"/>
      <c r="Y1105" s="57"/>
      <c r="Z1105" s="58" t="str">
        <f>IF(ISBLANK($U1105), "", _xlfn.IFNA($U1105 + _xlfn.IFNA( VLOOKUP($N1105 &amp; IF(ISBLANK($O1105),"", "-" &amp; $O1105) &amp; IF(ISBLANK($P1105),"", "-" &amp; $P1105) &amp; IF(ISBLANK($Q1105),"", "-" &amp; $Q1105) &amp; IF(ISBLANK($R1105),"", "-" &amp; $R1105) &amp; IF(ISBLANK($S1105),"", "-" &amp; $S1105),TravelTime,8,FALSE), VLOOKUP($S1105 &amp; IF(ISBLANK($R1105),"", "-" &amp; $R1105) &amp; IF(ISBLANK($Q1105),"", "-" &amp; $Q1105) &amp; IF(ISBLANK($P1105),"", "-" &amp; $P1105) &amp; IF(ISBLANK($O1105),"", "-" &amp; $O1105) &amp; IF(ISBLANK($N1105),"", "-" &amp; $N1105),TravelTime,8,FALSE)) / 1440, ""))</f>
        <v/>
      </c>
      <c r="AA1105" s="59"/>
      <c r="AB1105" s="59"/>
      <c r="AC1105" s="59"/>
      <c r="AD1105" s="196"/>
      <c r="AE1105" s="59"/>
      <c r="AF1105" s="59"/>
      <c r="AG1105" s="59"/>
      <c r="AH1105" s="59"/>
      <c r="AI1105" s="59"/>
      <c r="AJ1105" s="59"/>
    </row>
    <row r="1106" spans="1:36" ht="14.25" customHeight="1">
      <c r="A1106" s="85"/>
      <c r="B1106" s="59"/>
      <c r="C1106" s="223"/>
      <c r="D1106" s="59"/>
      <c r="E1106" s="229"/>
      <c r="F1106" s="229"/>
      <c r="G1106" s="59"/>
      <c r="H1106" s="59"/>
      <c r="I1106" s="59"/>
      <c r="J1106" s="59"/>
      <c r="K1106" s="59"/>
      <c r="L1106" s="86"/>
      <c r="M1106" s="86"/>
      <c r="N1106" s="55" t="s">
        <v>757</v>
      </c>
      <c r="O1106" s="55"/>
      <c r="P1106" s="55"/>
      <c r="Q1106" s="55"/>
      <c r="R1106" s="55"/>
      <c r="S1106" s="55" t="s">
        <v>758</v>
      </c>
      <c r="T1106" s="193" t="str">
        <f>_xlfn.IFNA(VLOOKUP(N1106,Code2Loc,2,FALSE)
&amp; IF( OR( ISNA(O1106), LEN(O1106)=0), "",  "-" &amp; VLOOKUP(O1106,Code2Loc,2,FALSE))
&amp; IF( OR( ISNA(P1106), LEN(P1106)=0), "",  "-" &amp; VLOOKUP(P1106,Code2Loc,2,FALSE))
&amp; IF( OR( ISNA(Q1106), LEN(Q1106)=0), "",  "-" &amp; VLOOKUP(Q1106,Code2Loc,2,FALSE))
&amp; IF( OR( ISNA(R1106), LEN(R1106)=0), "",  "-" &amp; VLOOKUP(R1106,Code2Loc,2,FALSE))
&amp; IF( OR( ISNA(S1106), LEN(S1106)=0), "",  "-" &amp; VLOOKUP(S1106,Code2Loc,2,FALSE)),"")</f>
        <v/>
      </c>
      <c r="U1106" s="56">
        <v>0.59722222222222221</v>
      </c>
      <c r="V1106" s="57"/>
      <c r="W1106" s="57"/>
      <c r="X1106" s="57"/>
      <c r="Y1106" s="57"/>
      <c r="Z1106" s="58" t="str">
        <f>IF(ISBLANK($U1106), "", _xlfn.IFNA($U1106 + _xlfn.IFNA( VLOOKUP($N1106 &amp; IF(ISBLANK($O1106),"", "-" &amp; $O1106) &amp; IF(ISBLANK($P1106),"", "-" &amp; $P1106) &amp; IF(ISBLANK($Q1106),"", "-" &amp; $Q1106) &amp; IF(ISBLANK($R1106),"", "-" &amp; $R1106) &amp; IF(ISBLANK($S1106),"", "-" &amp; $S1106),TravelTime,8,FALSE), VLOOKUP($S1106 &amp; IF(ISBLANK($R1106),"", "-" &amp; $R1106) &amp; IF(ISBLANK($Q1106),"", "-" &amp; $Q1106) &amp; IF(ISBLANK($P1106),"", "-" &amp; $P1106) &amp; IF(ISBLANK($O1106),"", "-" &amp; $O1106) &amp; IF(ISBLANK($N1106),"", "-" &amp; $N1106),TravelTime,8,FALSE)) / 1440, ""))</f>
        <v/>
      </c>
      <c r="AA1106" s="59"/>
      <c r="AB1106" s="59"/>
      <c r="AC1106" s="59"/>
      <c r="AD1106" s="196"/>
      <c r="AE1106" s="59"/>
      <c r="AF1106" s="59"/>
      <c r="AG1106" s="59"/>
      <c r="AH1106" s="59"/>
      <c r="AI1106" s="59"/>
      <c r="AJ1106" s="59"/>
    </row>
    <row r="1107" spans="1:36" ht="14.25" customHeight="1">
      <c r="A1107" s="85"/>
      <c r="B1107" s="59"/>
      <c r="C1107" s="223"/>
      <c r="D1107" s="59"/>
      <c r="E1107" s="229"/>
      <c r="F1107" s="229"/>
      <c r="G1107" s="59"/>
      <c r="H1107" s="59"/>
      <c r="I1107" s="59"/>
      <c r="J1107" s="59"/>
      <c r="K1107" s="59"/>
      <c r="L1107" s="86"/>
      <c r="M1107" s="86"/>
      <c r="N1107" s="55" t="s">
        <v>758</v>
      </c>
      <c r="O1107" s="55"/>
      <c r="P1107" s="55"/>
      <c r="Q1107" s="55"/>
      <c r="R1107" s="55"/>
      <c r="S1107" s="55" t="s">
        <v>757</v>
      </c>
      <c r="T1107" s="193" t="str">
        <f>_xlfn.IFNA(VLOOKUP(N1107,Code2Loc,2,FALSE)
&amp; IF( OR( ISNA(O1107), LEN(O1107)=0), "",  "-" &amp; VLOOKUP(O1107,Code2Loc,2,FALSE))
&amp; IF( OR( ISNA(P1107), LEN(P1107)=0), "",  "-" &amp; VLOOKUP(P1107,Code2Loc,2,FALSE))
&amp; IF( OR( ISNA(Q1107), LEN(Q1107)=0), "",  "-" &amp; VLOOKUP(Q1107,Code2Loc,2,FALSE))
&amp; IF( OR( ISNA(R1107), LEN(R1107)=0), "",  "-" &amp; VLOOKUP(R1107,Code2Loc,2,FALSE))
&amp; IF( OR( ISNA(S1107), LEN(S1107)=0), "",  "-" &amp; VLOOKUP(S1107,Code2Loc,2,FALSE)),"")</f>
        <v/>
      </c>
      <c r="U1107" s="56">
        <v>0.65277777777777779</v>
      </c>
      <c r="V1107" s="57"/>
      <c r="W1107" s="57"/>
      <c r="X1107" s="57"/>
      <c r="Y1107" s="57"/>
      <c r="Z1107" s="58" t="str">
        <f>IF(ISBLANK($U1107), "", _xlfn.IFNA($U1107 + _xlfn.IFNA( VLOOKUP($N1107 &amp; IF(ISBLANK($O1107),"", "-" &amp; $O1107) &amp; IF(ISBLANK($P1107),"", "-" &amp; $P1107) &amp; IF(ISBLANK($Q1107),"", "-" &amp; $Q1107) &amp; IF(ISBLANK($R1107),"", "-" &amp; $R1107) &amp; IF(ISBLANK($S1107),"", "-" &amp; $S1107),TravelTime,8,FALSE), VLOOKUP($S1107 &amp; IF(ISBLANK($R1107),"", "-" &amp; $R1107) &amp; IF(ISBLANK($Q1107),"", "-" &amp; $Q1107) &amp; IF(ISBLANK($P1107),"", "-" &amp; $P1107) &amp; IF(ISBLANK($O1107),"", "-" &amp; $O1107) &amp; IF(ISBLANK($N1107),"", "-" &amp; $N1107),TravelTime,8,FALSE)) / 1440, ""))</f>
        <v/>
      </c>
      <c r="AA1107" s="59"/>
      <c r="AB1107" s="59"/>
      <c r="AC1107" s="59"/>
      <c r="AD1107" s="196"/>
      <c r="AE1107" s="59"/>
      <c r="AF1107" s="59"/>
      <c r="AG1107" s="59"/>
      <c r="AH1107" s="59"/>
      <c r="AI1107" s="59"/>
      <c r="AJ1107" s="59"/>
    </row>
    <row r="1108" spans="1:36" ht="14.25" customHeight="1">
      <c r="A1108" s="85"/>
      <c r="B1108" s="59"/>
      <c r="C1108" s="223"/>
      <c r="D1108" s="59"/>
      <c r="E1108" s="229"/>
      <c r="F1108" s="229"/>
      <c r="G1108" s="59"/>
      <c r="H1108" s="59"/>
      <c r="I1108" s="59"/>
      <c r="J1108" s="59"/>
      <c r="K1108" s="59"/>
      <c r="L1108" s="86"/>
      <c r="M1108" s="86"/>
      <c r="N1108" s="55" t="s">
        <v>757</v>
      </c>
      <c r="O1108" s="55" t="s">
        <v>759</v>
      </c>
      <c r="P1108" s="55"/>
      <c r="Q1108" s="55"/>
      <c r="R1108" s="55"/>
      <c r="S1108" s="55" t="s">
        <v>758</v>
      </c>
      <c r="T1108" s="193" t="str">
        <f>_xlfn.IFNA(VLOOKUP(N1108,Code2Loc,2,FALSE)
&amp; IF( OR( ISNA(O1108), LEN(O1108)=0), "",  "-" &amp; VLOOKUP(O1108,Code2Loc,2,FALSE))
&amp; IF( OR( ISNA(P1108), LEN(P1108)=0), "",  "-" &amp; VLOOKUP(P1108,Code2Loc,2,FALSE))
&amp; IF( OR( ISNA(Q1108), LEN(Q1108)=0), "",  "-" &amp; VLOOKUP(Q1108,Code2Loc,2,FALSE))
&amp; IF( OR( ISNA(R1108), LEN(R1108)=0), "",  "-" &amp; VLOOKUP(R1108,Code2Loc,2,FALSE))
&amp; IF( OR( ISNA(S1108), LEN(S1108)=0), "",  "-" &amp; VLOOKUP(S1108,Code2Loc,2,FALSE)),"")</f>
        <v/>
      </c>
      <c r="U1108" s="56">
        <v>0.69444444444444442</v>
      </c>
      <c r="V1108" s="57"/>
      <c r="W1108" s="57"/>
      <c r="X1108" s="57"/>
      <c r="Y1108" s="57"/>
      <c r="Z1108" s="58" t="str">
        <f>IF(ISBLANK($U1108), "", _xlfn.IFNA($U1108 + _xlfn.IFNA( VLOOKUP($N1108 &amp; IF(ISBLANK($O1108),"", "-" &amp; $O1108) &amp; IF(ISBLANK($P1108),"", "-" &amp; $P1108) &amp; IF(ISBLANK($Q1108),"", "-" &amp; $Q1108) &amp; IF(ISBLANK($R1108),"", "-" &amp; $R1108) &amp; IF(ISBLANK($S1108),"", "-" &amp; $S1108),TravelTime,8,FALSE), VLOOKUP($S1108 &amp; IF(ISBLANK($R1108),"", "-" &amp; $R1108) &amp; IF(ISBLANK($Q1108),"", "-" &amp; $Q1108) &amp; IF(ISBLANK($P1108),"", "-" &amp; $P1108) &amp; IF(ISBLANK($O1108),"", "-" &amp; $O1108) &amp; IF(ISBLANK($N1108),"", "-" &amp; $N1108),TravelTime,8,FALSE)) / 1440, ""))</f>
        <v/>
      </c>
      <c r="AA1108" s="59"/>
      <c r="AB1108" s="59"/>
      <c r="AC1108" s="59"/>
      <c r="AD1108" s="196"/>
      <c r="AE1108" s="59"/>
      <c r="AF1108" s="59"/>
      <c r="AG1108" s="59"/>
      <c r="AH1108" s="59"/>
      <c r="AI1108" s="59"/>
      <c r="AJ1108" s="59"/>
    </row>
    <row r="1109" spans="1:36" ht="14.25" customHeight="1">
      <c r="A1109" s="85"/>
      <c r="B1109" s="59"/>
      <c r="C1109" s="223"/>
      <c r="D1109" s="59"/>
      <c r="E1109" s="229"/>
      <c r="F1109" s="229"/>
      <c r="G1109" s="59"/>
      <c r="H1109" s="59"/>
      <c r="I1109" s="59"/>
      <c r="J1109" s="59"/>
      <c r="K1109" s="59"/>
      <c r="L1109" s="86"/>
      <c r="M1109" s="86"/>
      <c r="N1109" s="55" t="s">
        <v>758</v>
      </c>
      <c r="O1109" s="55"/>
      <c r="P1109" s="55"/>
      <c r="Q1109" s="55"/>
      <c r="R1109" s="55"/>
      <c r="S1109" s="55" t="s">
        <v>757</v>
      </c>
      <c r="T1109" s="193" t="str">
        <f>_xlfn.IFNA(VLOOKUP(N1109,Code2Loc,2,FALSE)
&amp; IF( OR( ISNA(O1109), LEN(O1109)=0), "",  "-" &amp; VLOOKUP(O1109,Code2Loc,2,FALSE))
&amp; IF( OR( ISNA(P1109), LEN(P1109)=0), "",  "-" &amp; VLOOKUP(P1109,Code2Loc,2,FALSE))
&amp; IF( OR( ISNA(Q1109), LEN(Q1109)=0), "",  "-" &amp; VLOOKUP(Q1109,Code2Loc,2,FALSE))
&amp; IF( OR( ISNA(R1109), LEN(R1109)=0), "",  "-" &amp; VLOOKUP(R1109,Code2Loc,2,FALSE))
&amp; IF( OR( ISNA(S1109), LEN(S1109)=0), "",  "-" &amp; VLOOKUP(S1109,Code2Loc,2,FALSE)),"")</f>
        <v/>
      </c>
      <c r="U1109" s="56">
        <v>0.72222222222222221</v>
      </c>
      <c r="V1109" s="57"/>
      <c r="W1109" s="57"/>
      <c r="X1109" s="57"/>
      <c r="Y1109" s="57"/>
      <c r="Z1109" s="58" t="str">
        <f>IF(ISBLANK($U1109), "", _xlfn.IFNA($U1109 + _xlfn.IFNA( VLOOKUP($N1109 &amp; IF(ISBLANK($O1109),"", "-" &amp; $O1109) &amp; IF(ISBLANK($P1109),"", "-" &amp; $P1109) &amp; IF(ISBLANK($Q1109),"", "-" &amp; $Q1109) &amp; IF(ISBLANK($R1109),"", "-" &amp; $R1109) &amp; IF(ISBLANK($S1109),"", "-" &amp; $S1109),TravelTime,8,FALSE), VLOOKUP($S1109 &amp; IF(ISBLANK($R1109),"", "-" &amp; $R1109) &amp; IF(ISBLANK($Q1109),"", "-" &amp; $Q1109) &amp; IF(ISBLANK($P1109),"", "-" &amp; $P1109) &amp; IF(ISBLANK($O1109),"", "-" &amp; $O1109) &amp; IF(ISBLANK($N1109),"", "-" &amp; $N1109),TravelTime,8,FALSE)) / 1440, ""))</f>
        <v/>
      </c>
      <c r="AA1109" s="59"/>
      <c r="AB1109" s="59"/>
      <c r="AC1109" s="59"/>
      <c r="AD1109" s="196"/>
      <c r="AE1109" s="59"/>
      <c r="AF1109" s="59"/>
      <c r="AG1109" s="59"/>
      <c r="AH1109" s="59"/>
      <c r="AI1109" s="59"/>
      <c r="AJ1109" s="59"/>
    </row>
    <row r="1110" spans="1:36" ht="14.25" customHeight="1">
      <c r="A1110" s="85"/>
      <c r="B1110" s="59"/>
      <c r="C1110" s="223"/>
      <c r="D1110" s="59"/>
      <c r="E1110" s="229"/>
      <c r="F1110" s="229"/>
      <c r="G1110" s="59"/>
      <c r="H1110" s="59"/>
      <c r="I1110" s="59"/>
      <c r="J1110" s="59"/>
      <c r="K1110" s="59"/>
      <c r="L1110" s="86"/>
      <c r="M1110" s="86"/>
      <c r="N1110" s="55" t="s">
        <v>757</v>
      </c>
      <c r="O1110" s="55"/>
      <c r="P1110" s="55"/>
      <c r="Q1110" s="55"/>
      <c r="R1110" s="55"/>
      <c r="S1110" s="55" t="s">
        <v>758</v>
      </c>
      <c r="T1110" s="193" t="str">
        <f>_xlfn.IFNA(VLOOKUP(N1110,Code2Loc,2,FALSE)
&amp; IF( OR( ISNA(O1110), LEN(O1110)=0), "",  "-" &amp; VLOOKUP(O1110,Code2Loc,2,FALSE))
&amp; IF( OR( ISNA(P1110), LEN(P1110)=0), "",  "-" &amp; VLOOKUP(P1110,Code2Loc,2,FALSE))
&amp; IF( OR( ISNA(Q1110), LEN(Q1110)=0), "",  "-" &amp; VLOOKUP(Q1110,Code2Loc,2,FALSE))
&amp; IF( OR( ISNA(R1110), LEN(R1110)=0), "",  "-" &amp; VLOOKUP(R1110,Code2Loc,2,FALSE))
&amp; IF( OR( ISNA(S1110), LEN(S1110)=0), "",  "-" &amp; VLOOKUP(S1110,Code2Loc,2,FALSE)),"")</f>
        <v/>
      </c>
      <c r="U1110" s="56">
        <v>0.75</v>
      </c>
      <c r="V1110" s="57"/>
      <c r="W1110" s="57"/>
      <c r="X1110" s="57"/>
      <c r="Y1110" s="57"/>
      <c r="Z1110" s="58" t="str">
        <f>IF(ISBLANK($U1110), "", _xlfn.IFNA($U1110 + _xlfn.IFNA( VLOOKUP($N1110 &amp; IF(ISBLANK($O1110),"", "-" &amp; $O1110) &amp; IF(ISBLANK($P1110),"", "-" &amp; $P1110) &amp; IF(ISBLANK($Q1110),"", "-" &amp; $Q1110) &amp; IF(ISBLANK($R1110),"", "-" &amp; $R1110) &amp; IF(ISBLANK($S1110),"", "-" &amp; $S1110),TravelTime,8,FALSE), VLOOKUP($S1110 &amp; IF(ISBLANK($R1110),"", "-" &amp; $R1110) &amp; IF(ISBLANK($Q1110),"", "-" &amp; $Q1110) &amp; IF(ISBLANK($P1110),"", "-" &amp; $P1110) &amp; IF(ISBLANK($O1110),"", "-" &amp; $O1110) &amp; IF(ISBLANK($N1110),"", "-" &amp; $N1110),TravelTime,8,FALSE)) / 1440, ""))</f>
        <v/>
      </c>
      <c r="AA1110" s="59"/>
      <c r="AB1110" s="59"/>
      <c r="AC1110" s="59"/>
      <c r="AD1110" s="196"/>
      <c r="AE1110" s="59"/>
      <c r="AF1110" s="59"/>
      <c r="AG1110" s="59"/>
      <c r="AH1110" s="59"/>
      <c r="AI1110" s="59"/>
      <c r="AJ1110" s="59"/>
    </row>
    <row r="1111" spans="1:36" ht="14.25" customHeight="1">
      <c r="A1111" s="85"/>
      <c r="B1111" s="59"/>
      <c r="C1111" s="223"/>
      <c r="D1111" s="59"/>
      <c r="E1111" s="229"/>
      <c r="F1111" s="229"/>
      <c r="G1111" s="59"/>
      <c r="H1111" s="59"/>
      <c r="I1111" s="59"/>
      <c r="J1111" s="59"/>
      <c r="K1111" s="59"/>
      <c r="L1111" s="86"/>
      <c r="M1111" s="86"/>
      <c r="N1111" s="55" t="s">
        <v>758</v>
      </c>
      <c r="O1111" s="55"/>
      <c r="P1111" s="55"/>
      <c r="Q1111" s="55"/>
      <c r="R1111" s="55"/>
      <c r="S1111" s="55" t="s">
        <v>757</v>
      </c>
      <c r="T1111" s="193" t="str">
        <f>_xlfn.IFNA(VLOOKUP(N1111,Code2Loc,2,FALSE)
&amp; IF( OR( ISNA(O1111), LEN(O1111)=0), "",  "-" &amp; VLOOKUP(O1111,Code2Loc,2,FALSE))
&amp; IF( OR( ISNA(P1111), LEN(P1111)=0), "",  "-" &amp; VLOOKUP(P1111,Code2Loc,2,FALSE))
&amp; IF( OR( ISNA(Q1111), LEN(Q1111)=0), "",  "-" &amp; VLOOKUP(Q1111,Code2Loc,2,FALSE))
&amp; IF( OR( ISNA(R1111), LEN(R1111)=0), "",  "-" &amp; VLOOKUP(R1111,Code2Loc,2,FALSE))
&amp; IF( OR( ISNA(S1111), LEN(S1111)=0), "",  "-" &amp; VLOOKUP(S1111,Code2Loc,2,FALSE)),"")</f>
        <v/>
      </c>
      <c r="U1111" s="56">
        <v>0.77777777777777779</v>
      </c>
      <c r="V1111" s="57"/>
      <c r="W1111" s="57"/>
      <c r="X1111" s="57"/>
      <c r="Y1111" s="57"/>
      <c r="Z1111" s="58" t="str">
        <f>IF(ISBLANK($U1111), "", _xlfn.IFNA($U1111 + _xlfn.IFNA( VLOOKUP($N1111 &amp; IF(ISBLANK($O1111),"", "-" &amp; $O1111) &amp; IF(ISBLANK($P1111),"", "-" &amp; $P1111) &amp; IF(ISBLANK($Q1111),"", "-" &amp; $Q1111) &amp; IF(ISBLANK($R1111),"", "-" &amp; $R1111) &amp; IF(ISBLANK($S1111),"", "-" &amp; $S1111),TravelTime,8,FALSE), VLOOKUP($S1111 &amp; IF(ISBLANK($R1111),"", "-" &amp; $R1111) &amp; IF(ISBLANK($Q1111),"", "-" &amp; $Q1111) &amp; IF(ISBLANK($P1111),"", "-" &amp; $P1111) &amp; IF(ISBLANK($O1111),"", "-" &amp; $O1111) &amp; IF(ISBLANK($N1111),"", "-" &amp; $N1111),TravelTime,8,FALSE)) / 1440, ""))</f>
        <v/>
      </c>
      <c r="AA1111" s="59"/>
      <c r="AB1111" s="59"/>
      <c r="AC1111" s="59"/>
      <c r="AD1111" s="196"/>
      <c r="AE1111" s="59"/>
      <c r="AF1111" s="59"/>
      <c r="AG1111" s="59"/>
      <c r="AH1111" s="59"/>
      <c r="AI1111" s="59"/>
      <c r="AJ1111" s="59"/>
    </row>
    <row r="1112" spans="1:36" ht="14.25" customHeight="1">
      <c r="A1112" s="85"/>
      <c r="B1112" s="59"/>
      <c r="C1112" s="223"/>
      <c r="D1112" s="59"/>
      <c r="E1112" s="229"/>
      <c r="F1112" s="229"/>
      <c r="G1112" s="59"/>
      <c r="H1112" s="59"/>
      <c r="I1112" s="59"/>
      <c r="J1112" s="59"/>
      <c r="K1112" s="59"/>
      <c r="L1112" s="86"/>
      <c r="M1112" s="86"/>
      <c r="N1112" s="55" t="s">
        <v>757</v>
      </c>
      <c r="O1112" s="55"/>
      <c r="P1112" s="55"/>
      <c r="Q1112" s="55"/>
      <c r="R1112" s="55"/>
      <c r="S1112" s="55" t="s">
        <v>758</v>
      </c>
      <c r="T1112" s="193" t="str">
        <f>_xlfn.IFNA(VLOOKUP(N1112,Code2Loc,2,FALSE)
&amp; IF( OR( ISNA(O1112), LEN(O1112)=0), "",  "-" &amp; VLOOKUP(O1112,Code2Loc,2,FALSE))
&amp; IF( OR( ISNA(P1112), LEN(P1112)=0), "",  "-" &amp; VLOOKUP(P1112,Code2Loc,2,FALSE))
&amp; IF( OR( ISNA(Q1112), LEN(Q1112)=0), "",  "-" &amp; VLOOKUP(Q1112,Code2Loc,2,FALSE))
&amp; IF( OR( ISNA(R1112), LEN(R1112)=0), "",  "-" &amp; VLOOKUP(R1112,Code2Loc,2,FALSE))
&amp; IF( OR( ISNA(S1112), LEN(S1112)=0), "",  "-" &amp; VLOOKUP(S1112,Code2Loc,2,FALSE)),"")</f>
        <v/>
      </c>
      <c r="U1112" s="56">
        <v>0.81944444444444442</v>
      </c>
      <c r="V1112" s="57"/>
      <c r="W1112" s="57"/>
      <c r="X1112" s="57"/>
      <c r="Y1112" s="57"/>
      <c r="Z1112" s="58" t="str">
        <f>IF(ISBLANK($U1112), "", _xlfn.IFNA($U1112 + _xlfn.IFNA( VLOOKUP($N1112 &amp; IF(ISBLANK($O1112),"", "-" &amp; $O1112) &amp; IF(ISBLANK($P1112),"", "-" &amp; $P1112) &amp; IF(ISBLANK($Q1112),"", "-" &amp; $Q1112) &amp; IF(ISBLANK($R1112),"", "-" &amp; $R1112) &amp; IF(ISBLANK($S1112),"", "-" &amp; $S1112),TravelTime,8,FALSE), VLOOKUP($S1112 &amp; IF(ISBLANK($R1112),"", "-" &amp; $R1112) &amp; IF(ISBLANK($Q1112),"", "-" &amp; $Q1112) &amp; IF(ISBLANK($P1112),"", "-" &amp; $P1112) &amp; IF(ISBLANK($O1112),"", "-" &amp; $O1112) &amp; IF(ISBLANK($N1112),"", "-" &amp; $N1112),TravelTime,8,FALSE)) / 1440, ""))</f>
        <v/>
      </c>
      <c r="AA1112" s="59"/>
      <c r="AB1112" s="59"/>
      <c r="AC1112" s="59"/>
      <c r="AD1112" s="196"/>
      <c r="AE1112" s="59"/>
      <c r="AF1112" s="59"/>
      <c r="AG1112" s="59"/>
      <c r="AH1112" s="59"/>
      <c r="AI1112" s="59"/>
      <c r="AJ1112" s="59"/>
    </row>
    <row r="1113" spans="1:36" ht="14.25" customHeight="1">
      <c r="A1113" s="85"/>
      <c r="B1113" s="59"/>
      <c r="C1113" s="223"/>
      <c r="D1113" s="59"/>
      <c r="E1113" s="229"/>
      <c r="F1113" s="229"/>
      <c r="G1113" s="59"/>
      <c r="H1113" s="59"/>
      <c r="I1113" s="59"/>
      <c r="J1113" s="59"/>
      <c r="K1113" s="59"/>
      <c r="L1113" s="86"/>
      <c r="M1113" s="86"/>
      <c r="N1113" s="55" t="s">
        <v>758</v>
      </c>
      <c r="O1113" s="55"/>
      <c r="P1113" s="55"/>
      <c r="Q1113" s="55"/>
      <c r="R1113" s="55"/>
      <c r="S1113" s="55" t="s">
        <v>757</v>
      </c>
      <c r="T1113" s="193" t="str">
        <f>_xlfn.IFNA(VLOOKUP(N1113,Code2Loc,2,FALSE)
&amp; IF( OR( ISNA(O1113), LEN(O1113)=0), "",  "-" &amp; VLOOKUP(O1113,Code2Loc,2,FALSE))
&amp; IF( OR( ISNA(P1113), LEN(P1113)=0), "",  "-" &amp; VLOOKUP(P1113,Code2Loc,2,FALSE))
&amp; IF( OR( ISNA(Q1113), LEN(Q1113)=0), "",  "-" &amp; VLOOKUP(Q1113,Code2Loc,2,FALSE))
&amp; IF( OR( ISNA(R1113), LEN(R1113)=0), "",  "-" &amp; VLOOKUP(R1113,Code2Loc,2,FALSE))
&amp; IF( OR( ISNA(S1113), LEN(S1113)=0), "",  "-" &amp; VLOOKUP(S1113,Code2Loc,2,FALSE)),"")</f>
        <v/>
      </c>
      <c r="U1113" s="56">
        <v>0.875</v>
      </c>
      <c r="V1113" s="57"/>
      <c r="W1113" s="57"/>
      <c r="X1113" s="57"/>
      <c r="Y1113" s="57"/>
      <c r="Z1113" s="58" t="str">
        <f>IF(ISBLANK($U1113), "", _xlfn.IFNA($U1113 + _xlfn.IFNA( VLOOKUP($N1113 &amp; IF(ISBLANK($O1113),"", "-" &amp; $O1113) &amp; IF(ISBLANK($P1113),"", "-" &amp; $P1113) &amp; IF(ISBLANK($Q1113),"", "-" &amp; $Q1113) &amp; IF(ISBLANK($R1113),"", "-" &amp; $R1113) &amp; IF(ISBLANK($S1113),"", "-" &amp; $S1113),TravelTime,8,FALSE), VLOOKUP($S1113 &amp; IF(ISBLANK($R1113),"", "-" &amp; $R1113) &amp; IF(ISBLANK($Q1113),"", "-" &amp; $Q1113) &amp; IF(ISBLANK($P1113),"", "-" &amp; $P1113) &amp; IF(ISBLANK($O1113),"", "-" &amp; $O1113) &amp; IF(ISBLANK($N1113),"", "-" &amp; $N1113),TravelTime,8,FALSE)) / 1440, ""))</f>
        <v/>
      </c>
      <c r="AA1113" s="59"/>
      <c r="AB1113" s="59"/>
      <c r="AC1113" s="59"/>
      <c r="AD1113" s="196"/>
      <c r="AE1113" s="59"/>
      <c r="AF1113" s="59"/>
      <c r="AG1113" s="59"/>
      <c r="AH1113" s="59"/>
      <c r="AI1113" s="59"/>
      <c r="AJ1113" s="59"/>
    </row>
    <row r="1114" spans="1:36" ht="14.25" customHeight="1">
      <c r="A1114" s="85"/>
      <c r="B1114" s="51" t="s">
        <v>782</v>
      </c>
      <c r="C1114" s="223"/>
      <c r="D1114" s="59"/>
      <c r="E1114" s="228" t="s">
        <v>783</v>
      </c>
      <c r="F1114" s="228" t="s">
        <v>784</v>
      </c>
      <c r="G1114" s="59"/>
      <c r="H1114" s="59"/>
      <c r="I1114" s="59"/>
      <c r="J1114" s="52" t="s">
        <v>785</v>
      </c>
      <c r="K1114" s="53" t="s">
        <v>16</v>
      </c>
      <c r="L1114" s="86">
        <v>27</v>
      </c>
      <c r="M1114" s="86">
        <v>11</v>
      </c>
      <c r="N1114" s="55" t="s">
        <v>757</v>
      </c>
      <c r="O1114" s="55"/>
      <c r="P1114" s="55"/>
      <c r="Q1114" s="55"/>
      <c r="R1114" s="55"/>
      <c r="S1114" s="55" t="s">
        <v>758</v>
      </c>
      <c r="T1114" s="193" t="str">
        <f>_xlfn.IFNA(VLOOKUP(N1114,Code2Loc,2,FALSE)
&amp; IF( OR( ISNA(O1114), LEN(O1114)=0), "",  "-" &amp; VLOOKUP(O1114,Code2Loc,2,FALSE))
&amp; IF( OR( ISNA(P1114), LEN(P1114)=0), "",  "-" &amp; VLOOKUP(P1114,Code2Loc,2,FALSE))
&amp; IF( OR( ISNA(Q1114), LEN(Q1114)=0), "",  "-" &amp; VLOOKUP(Q1114,Code2Loc,2,FALSE))
&amp; IF( OR( ISNA(R1114), LEN(R1114)=0), "",  "-" &amp; VLOOKUP(R1114,Code2Loc,2,FALSE))
&amp; IF( OR( ISNA(S1114), LEN(S1114)=0), "",  "-" &amp; VLOOKUP(S1114,Code2Loc,2,FALSE)),"")</f>
        <v/>
      </c>
      <c r="U1114" s="56">
        <v>0.30208333333333331</v>
      </c>
      <c r="V1114" s="57"/>
      <c r="W1114" s="57"/>
      <c r="X1114" s="57"/>
      <c r="Y1114" s="57"/>
      <c r="Z1114" s="58" t="str">
        <f>IF(ISBLANK($U1114), "", _xlfn.IFNA($U1114 + _xlfn.IFNA( VLOOKUP($N1114 &amp; IF(ISBLANK($O1114),"", "-" &amp; $O1114) &amp; IF(ISBLANK($P1114),"", "-" &amp; $P1114) &amp; IF(ISBLANK($Q1114),"", "-" &amp; $Q1114) &amp; IF(ISBLANK($R1114),"", "-" &amp; $R1114) &amp; IF(ISBLANK($S1114),"", "-" &amp; $S1114),TravelTime,8,FALSE), VLOOKUP($S1114 &amp; IF(ISBLANK($R1114),"", "-" &amp; $R1114) &amp; IF(ISBLANK($Q1114),"", "-" &amp; $Q1114) &amp; IF(ISBLANK($P1114),"", "-" &amp; $P1114) &amp; IF(ISBLANK($O1114),"", "-" &amp; $O1114) &amp; IF(ISBLANK($N1114),"", "-" &amp; $N1114),TravelTime,8,FALSE)) / 1440, ""))</f>
        <v/>
      </c>
      <c r="AA1114" s="59"/>
      <c r="AB1114" s="52"/>
      <c r="AC1114" s="59"/>
      <c r="AD1114" s="196"/>
      <c r="AE1114" s="59"/>
      <c r="AF1114" s="59"/>
      <c r="AG1114" s="59"/>
      <c r="AH1114" s="59"/>
      <c r="AI1114" s="59"/>
      <c r="AJ1114" s="59"/>
    </row>
    <row r="1115" spans="1:36" ht="14.25" customHeight="1">
      <c r="A1115" s="85"/>
      <c r="B1115" s="59"/>
      <c r="C1115" s="223"/>
      <c r="D1115" s="59"/>
      <c r="E1115" s="229"/>
      <c r="F1115" s="229"/>
      <c r="G1115" s="59"/>
      <c r="H1115" s="59"/>
      <c r="I1115" s="59"/>
      <c r="J1115" s="59"/>
      <c r="K1115" s="59"/>
      <c r="L1115" s="86"/>
      <c r="M1115" s="86"/>
      <c r="N1115" s="55" t="s">
        <v>758</v>
      </c>
      <c r="O1115" s="55"/>
      <c r="P1115" s="55"/>
      <c r="Q1115" s="55"/>
      <c r="R1115" s="55"/>
      <c r="S1115" s="55" t="s">
        <v>757</v>
      </c>
      <c r="T1115" s="193" t="str">
        <f>_xlfn.IFNA(VLOOKUP(N1115,Code2Loc,2,FALSE)
&amp; IF( OR( ISNA(O1115), LEN(O1115)=0), "",  "-" &amp; VLOOKUP(O1115,Code2Loc,2,FALSE))
&amp; IF( OR( ISNA(P1115), LEN(P1115)=0), "",  "-" &amp; VLOOKUP(P1115,Code2Loc,2,FALSE))
&amp; IF( OR( ISNA(Q1115), LEN(Q1115)=0), "",  "-" &amp; VLOOKUP(Q1115,Code2Loc,2,FALSE))
&amp; IF( OR( ISNA(R1115), LEN(R1115)=0), "",  "-" &amp; VLOOKUP(R1115,Code2Loc,2,FALSE))
&amp; IF( OR( ISNA(S1115), LEN(S1115)=0), "",  "-" &amp; VLOOKUP(S1115,Code2Loc,2,FALSE)),"")</f>
        <v/>
      </c>
      <c r="U1115" s="56">
        <v>0.3298611111111111</v>
      </c>
      <c r="V1115" s="57"/>
      <c r="W1115" s="57"/>
      <c r="X1115" s="57"/>
      <c r="Y1115" s="57"/>
      <c r="Z1115" s="58" t="str">
        <f>IF(ISBLANK($U1115), "", _xlfn.IFNA($U1115 + _xlfn.IFNA( VLOOKUP($N1115 &amp; IF(ISBLANK($O1115),"", "-" &amp; $O1115) &amp; IF(ISBLANK($P1115),"", "-" &amp; $P1115) &amp; IF(ISBLANK($Q1115),"", "-" &amp; $Q1115) &amp; IF(ISBLANK($R1115),"", "-" &amp; $R1115) &amp; IF(ISBLANK($S1115),"", "-" &amp; $S1115),TravelTime,8,FALSE), VLOOKUP($S1115 &amp; IF(ISBLANK($R1115),"", "-" &amp; $R1115) &amp; IF(ISBLANK($Q1115),"", "-" &amp; $Q1115) &amp; IF(ISBLANK($P1115),"", "-" &amp; $P1115) &amp; IF(ISBLANK($O1115),"", "-" &amp; $O1115) &amp; IF(ISBLANK($N1115),"", "-" &amp; $N1115),TravelTime,8,FALSE)) / 1440, ""))</f>
        <v/>
      </c>
      <c r="AA1115" s="59"/>
      <c r="AB1115" s="59"/>
      <c r="AC1115" s="59"/>
      <c r="AD1115" s="196"/>
      <c r="AE1115" s="59"/>
      <c r="AF1115" s="59"/>
      <c r="AG1115" s="59"/>
      <c r="AH1115" s="59"/>
      <c r="AI1115" s="59"/>
      <c r="AJ1115" s="59"/>
    </row>
    <row r="1116" spans="1:36" ht="14.25" customHeight="1">
      <c r="A1116" s="85"/>
      <c r="B1116" s="59"/>
      <c r="C1116" s="223"/>
      <c r="D1116" s="59"/>
      <c r="E1116" s="229"/>
      <c r="F1116" s="229"/>
      <c r="G1116" s="59"/>
      <c r="H1116" s="59"/>
      <c r="I1116" s="59"/>
      <c r="J1116" s="59"/>
      <c r="K1116" s="59"/>
      <c r="L1116" s="86"/>
      <c r="M1116" s="86"/>
      <c r="N1116" s="55" t="s">
        <v>757</v>
      </c>
      <c r="O1116" s="55"/>
      <c r="P1116" s="55"/>
      <c r="Q1116" s="55"/>
      <c r="R1116" s="55"/>
      <c r="S1116" s="55" t="s">
        <v>758</v>
      </c>
      <c r="T1116" s="193" t="str">
        <f>_xlfn.IFNA(VLOOKUP(N1116,Code2Loc,2,FALSE)
&amp; IF( OR( ISNA(O1116), LEN(O1116)=0), "",  "-" &amp; VLOOKUP(O1116,Code2Loc,2,FALSE))
&amp; IF( OR( ISNA(P1116), LEN(P1116)=0), "",  "-" &amp; VLOOKUP(P1116,Code2Loc,2,FALSE))
&amp; IF( OR( ISNA(Q1116), LEN(Q1116)=0), "",  "-" &amp; VLOOKUP(Q1116,Code2Loc,2,FALSE))
&amp; IF( OR( ISNA(R1116), LEN(R1116)=0), "",  "-" &amp; VLOOKUP(R1116,Code2Loc,2,FALSE))
&amp; IF( OR( ISNA(S1116), LEN(S1116)=0), "",  "-" &amp; VLOOKUP(S1116,Code2Loc,2,FALSE)),"")</f>
        <v/>
      </c>
      <c r="U1116" s="56">
        <v>0.3576388888888889</v>
      </c>
      <c r="V1116" s="57"/>
      <c r="W1116" s="57"/>
      <c r="X1116" s="57"/>
      <c r="Y1116" s="57"/>
      <c r="Z1116" s="58" t="str">
        <f>IF(ISBLANK($U1116), "", _xlfn.IFNA($U1116 + _xlfn.IFNA( VLOOKUP($N1116 &amp; IF(ISBLANK($O1116),"", "-" &amp; $O1116) &amp; IF(ISBLANK($P1116),"", "-" &amp; $P1116) &amp; IF(ISBLANK($Q1116),"", "-" &amp; $Q1116) &amp; IF(ISBLANK($R1116),"", "-" &amp; $R1116) &amp; IF(ISBLANK($S1116),"", "-" &amp; $S1116),TravelTime,8,FALSE), VLOOKUP($S1116 &amp; IF(ISBLANK($R1116),"", "-" &amp; $R1116) &amp; IF(ISBLANK($Q1116),"", "-" &amp; $Q1116) &amp; IF(ISBLANK($P1116),"", "-" &amp; $P1116) &amp; IF(ISBLANK($O1116),"", "-" &amp; $O1116) &amp; IF(ISBLANK($N1116),"", "-" &amp; $N1116),TravelTime,8,FALSE)) / 1440, ""))</f>
        <v/>
      </c>
      <c r="AA1116" s="59"/>
      <c r="AB1116" s="59"/>
      <c r="AC1116" s="59"/>
      <c r="AD1116" s="196"/>
      <c r="AE1116" s="59"/>
      <c r="AF1116" s="59"/>
      <c r="AG1116" s="59"/>
      <c r="AH1116" s="59"/>
      <c r="AI1116" s="59"/>
      <c r="AJ1116" s="59"/>
    </row>
    <row r="1117" spans="1:36" ht="14.25" customHeight="1">
      <c r="A1117" s="85"/>
      <c r="B1117" s="59"/>
      <c r="C1117" s="223"/>
      <c r="D1117" s="59"/>
      <c r="E1117" s="229"/>
      <c r="F1117" s="229"/>
      <c r="G1117" s="59"/>
      <c r="H1117" s="59"/>
      <c r="I1117" s="59"/>
      <c r="J1117" s="59"/>
      <c r="K1117" s="59"/>
      <c r="L1117" s="86"/>
      <c r="M1117" s="86"/>
      <c r="N1117" s="55" t="s">
        <v>758</v>
      </c>
      <c r="O1117" s="55"/>
      <c r="P1117" s="55"/>
      <c r="Q1117" s="55"/>
      <c r="R1117" s="55"/>
      <c r="S1117" s="55" t="s">
        <v>757</v>
      </c>
      <c r="T1117" s="193" t="str">
        <f>_xlfn.IFNA(VLOOKUP(N1117,Code2Loc,2,FALSE)
&amp; IF( OR( ISNA(O1117), LEN(O1117)=0), "",  "-" &amp; VLOOKUP(O1117,Code2Loc,2,FALSE))
&amp; IF( OR( ISNA(P1117), LEN(P1117)=0), "",  "-" &amp; VLOOKUP(P1117,Code2Loc,2,FALSE))
&amp; IF( OR( ISNA(Q1117), LEN(Q1117)=0), "",  "-" &amp; VLOOKUP(Q1117,Code2Loc,2,FALSE))
&amp; IF( OR( ISNA(R1117), LEN(R1117)=0), "",  "-" &amp; VLOOKUP(R1117,Code2Loc,2,FALSE))
&amp; IF( OR( ISNA(S1117), LEN(S1117)=0), "",  "-" &amp; VLOOKUP(S1117,Code2Loc,2,FALSE)),"")</f>
        <v/>
      </c>
      <c r="U1117" s="56">
        <v>0.38541666666666669</v>
      </c>
      <c r="V1117" s="57"/>
      <c r="W1117" s="57"/>
      <c r="X1117" s="57"/>
      <c r="Y1117" s="57"/>
      <c r="Z1117" s="58" t="str">
        <f>IF(ISBLANK($U1117), "", _xlfn.IFNA($U1117 + _xlfn.IFNA( VLOOKUP($N1117 &amp; IF(ISBLANK($O1117),"", "-" &amp; $O1117) &amp; IF(ISBLANK($P1117),"", "-" &amp; $P1117) &amp; IF(ISBLANK($Q1117),"", "-" &amp; $Q1117) &amp; IF(ISBLANK($R1117),"", "-" &amp; $R1117) &amp; IF(ISBLANK($S1117),"", "-" &amp; $S1117),TravelTime,8,FALSE), VLOOKUP($S1117 &amp; IF(ISBLANK($R1117),"", "-" &amp; $R1117) &amp; IF(ISBLANK($Q1117),"", "-" &amp; $Q1117) &amp; IF(ISBLANK($P1117),"", "-" &amp; $P1117) &amp; IF(ISBLANK($O1117),"", "-" &amp; $O1117) &amp; IF(ISBLANK($N1117),"", "-" &amp; $N1117),TravelTime,8,FALSE)) / 1440, ""))</f>
        <v/>
      </c>
      <c r="AA1117" s="59"/>
      <c r="AB1117" s="59"/>
      <c r="AC1117" s="59"/>
      <c r="AD1117" s="196"/>
      <c r="AE1117" s="59"/>
      <c r="AF1117" s="59"/>
      <c r="AG1117" s="59"/>
      <c r="AH1117" s="59"/>
      <c r="AI1117" s="59"/>
      <c r="AJ1117" s="59"/>
    </row>
    <row r="1118" spans="1:36" ht="14.25" customHeight="1">
      <c r="A1118" s="85"/>
      <c r="B1118" s="59"/>
      <c r="C1118" s="223"/>
      <c r="D1118" s="59"/>
      <c r="E1118" s="229"/>
      <c r="F1118" s="229"/>
      <c r="G1118" s="59"/>
      <c r="H1118" s="59"/>
      <c r="I1118" s="59"/>
      <c r="J1118" s="59"/>
      <c r="K1118" s="59"/>
      <c r="L1118" s="86"/>
      <c r="M1118" s="86"/>
      <c r="N1118" s="55" t="s">
        <v>757</v>
      </c>
      <c r="O1118" s="55" t="s">
        <v>759</v>
      </c>
      <c r="P1118" s="55"/>
      <c r="Q1118" s="55"/>
      <c r="R1118" s="55"/>
      <c r="S1118" s="55" t="s">
        <v>758</v>
      </c>
      <c r="T1118" s="193" t="str">
        <f>_xlfn.IFNA(VLOOKUP(N1118,Code2Loc,2,FALSE)
&amp; IF( OR( ISNA(O1118), LEN(O1118)=0), "",  "-" &amp; VLOOKUP(O1118,Code2Loc,2,FALSE))
&amp; IF( OR( ISNA(P1118), LEN(P1118)=0), "",  "-" &amp; VLOOKUP(P1118,Code2Loc,2,FALSE))
&amp; IF( OR( ISNA(Q1118), LEN(Q1118)=0), "",  "-" &amp; VLOOKUP(Q1118,Code2Loc,2,FALSE))
&amp; IF( OR( ISNA(R1118), LEN(R1118)=0), "",  "-" &amp; VLOOKUP(R1118,Code2Loc,2,FALSE))
&amp; IF( OR( ISNA(S1118), LEN(S1118)=0), "",  "-" &amp; VLOOKUP(S1118,Code2Loc,2,FALSE)),"")</f>
        <v/>
      </c>
      <c r="U1118" s="56">
        <v>0.4236111111111111</v>
      </c>
      <c r="V1118" s="57"/>
      <c r="W1118" s="57"/>
      <c r="X1118" s="57"/>
      <c r="Y1118" s="57"/>
      <c r="Z1118" s="58" t="str">
        <f>IF(ISBLANK($U1118), "", _xlfn.IFNA($U1118 + _xlfn.IFNA( VLOOKUP($N1118 &amp; IF(ISBLANK($O1118),"", "-" &amp; $O1118) &amp; IF(ISBLANK($P1118),"", "-" &amp; $P1118) &amp; IF(ISBLANK($Q1118),"", "-" &amp; $Q1118) &amp; IF(ISBLANK($R1118),"", "-" &amp; $R1118) &amp; IF(ISBLANK($S1118),"", "-" &amp; $S1118),TravelTime,8,FALSE), VLOOKUP($S1118 &amp; IF(ISBLANK($R1118),"", "-" &amp; $R1118) &amp; IF(ISBLANK($Q1118),"", "-" &amp; $Q1118) &amp; IF(ISBLANK($P1118),"", "-" &amp; $P1118) &amp; IF(ISBLANK($O1118),"", "-" &amp; $O1118) &amp; IF(ISBLANK($N1118),"", "-" &amp; $N1118),TravelTime,8,FALSE)) / 1440, ""))</f>
        <v/>
      </c>
      <c r="AA1118" s="59"/>
      <c r="AB1118" s="59"/>
      <c r="AC1118" s="59"/>
      <c r="AD1118" s="196"/>
      <c r="AE1118" s="59"/>
      <c r="AF1118" s="59"/>
      <c r="AG1118" s="59"/>
      <c r="AH1118" s="59"/>
      <c r="AI1118" s="59"/>
      <c r="AJ1118" s="59"/>
    </row>
    <row r="1119" spans="1:36" ht="14.25" customHeight="1">
      <c r="A1119" s="85"/>
      <c r="B1119" s="59"/>
      <c r="C1119" s="223"/>
      <c r="D1119" s="59"/>
      <c r="E1119" s="229"/>
      <c r="F1119" s="229"/>
      <c r="G1119" s="59"/>
      <c r="H1119" s="59"/>
      <c r="I1119" s="59"/>
      <c r="J1119" s="59"/>
      <c r="K1119" s="59"/>
      <c r="L1119" s="86"/>
      <c r="M1119" s="86"/>
      <c r="N1119" s="55" t="s">
        <v>758</v>
      </c>
      <c r="O1119" s="55"/>
      <c r="P1119" s="55"/>
      <c r="Q1119" s="55"/>
      <c r="R1119" s="55"/>
      <c r="S1119" s="55" t="s">
        <v>757</v>
      </c>
      <c r="T1119" s="193" t="str">
        <f>_xlfn.IFNA(VLOOKUP(N1119,Code2Loc,2,FALSE)
&amp; IF( OR( ISNA(O1119), LEN(O1119)=0), "",  "-" &amp; VLOOKUP(O1119,Code2Loc,2,FALSE))
&amp; IF( OR( ISNA(P1119), LEN(P1119)=0), "",  "-" &amp; VLOOKUP(P1119,Code2Loc,2,FALSE))
&amp; IF( OR( ISNA(Q1119), LEN(Q1119)=0), "",  "-" &amp; VLOOKUP(Q1119,Code2Loc,2,FALSE))
&amp; IF( OR( ISNA(R1119), LEN(R1119)=0), "",  "-" &amp; VLOOKUP(R1119,Code2Loc,2,FALSE))
&amp; IF( OR( ISNA(S1119), LEN(S1119)=0), "",  "-" &amp; VLOOKUP(S1119,Code2Loc,2,FALSE)),"")</f>
        <v/>
      </c>
      <c r="U1119" s="56">
        <v>0.47916666666666669</v>
      </c>
      <c r="V1119" s="57"/>
      <c r="W1119" s="57"/>
      <c r="X1119" s="57"/>
      <c r="Y1119" s="57"/>
      <c r="Z1119" s="58" t="str">
        <f>IF(ISBLANK($U1119), "", _xlfn.IFNA($U1119 + _xlfn.IFNA( VLOOKUP($N1119 &amp; IF(ISBLANK($O1119),"", "-" &amp; $O1119) &amp; IF(ISBLANK($P1119),"", "-" &amp; $P1119) &amp; IF(ISBLANK($Q1119),"", "-" &amp; $Q1119) &amp; IF(ISBLANK($R1119),"", "-" &amp; $R1119) &amp; IF(ISBLANK($S1119),"", "-" &amp; $S1119),TravelTime,8,FALSE), VLOOKUP($S1119 &amp; IF(ISBLANK($R1119),"", "-" &amp; $R1119) &amp; IF(ISBLANK($Q1119),"", "-" &amp; $Q1119) &amp; IF(ISBLANK($P1119),"", "-" &amp; $P1119) &amp; IF(ISBLANK($O1119),"", "-" &amp; $O1119) &amp; IF(ISBLANK($N1119),"", "-" &amp; $N1119),TravelTime,8,FALSE)) / 1440, ""))</f>
        <v/>
      </c>
      <c r="AA1119" s="59"/>
      <c r="AB1119" s="59"/>
      <c r="AC1119" s="59"/>
      <c r="AD1119" s="196"/>
      <c r="AE1119" s="59"/>
      <c r="AF1119" s="59"/>
      <c r="AG1119" s="59"/>
      <c r="AH1119" s="59"/>
      <c r="AI1119" s="59"/>
      <c r="AJ1119" s="59"/>
    </row>
    <row r="1120" spans="1:36" ht="14.25" customHeight="1">
      <c r="A1120" s="85"/>
      <c r="B1120" s="59"/>
      <c r="C1120" s="223"/>
      <c r="D1120" s="59"/>
      <c r="E1120" s="229"/>
      <c r="F1120" s="229"/>
      <c r="G1120" s="59"/>
      <c r="H1120" s="59"/>
      <c r="I1120" s="59"/>
      <c r="J1120" s="59"/>
      <c r="K1120" s="59"/>
      <c r="L1120" s="86"/>
      <c r="M1120" s="86"/>
      <c r="N1120" s="55" t="s">
        <v>757</v>
      </c>
      <c r="O1120" s="55"/>
      <c r="P1120" s="55"/>
      <c r="Q1120" s="55"/>
      <c r="R1120" s="55"/>
      <c r="S1120" s="55" t="s">
        <v>758</v>
      </c>
      <c r="T1120" s="193" t="str">
        <f>_xlfn.IFNA(VLOOKUP(N1120,Code2Loc,2,FALSE)
&amp; IF( OR( ISNA(O1120), LEN(O1120)=0), "",  "-" &amp; VLOOKUP(O1120,Code2Loc,2,FALSE))
&amp; IF( OR( ISNA(P1120), LEN(P1120)=0), "",  "-" &amp; VLOOKUP(P1120,Code2Loc,2,FALSE))
&amp; IF( OR( ISNA(Q1120), LEN(Q1120)=0), "",  "-" &amp; VLOOKUP(Q1120,Code2Loc,2,FALSE))
&amp; IF( OR( ISNA(R1120), LEN(R1120)=0), "",  "-" &amp; VLOOKUP(R1120,Code2Loc,2,FALSE))
&amp; IF( OR( ISNA(S1120), LEN(S1120)=0), "",  "-" &amp; VLOOKUP(S1120,Code2Loc,2,FALSE)),"")</f>
        <v/>
      </c>
      <c r="U1120" s="56">
        <v>0.52430555555555558</v>
      </c>
      <c r="V1120" s="57"/>
      <c r="W1120" s="57"/>
      <c r="X1120" s="57"/>
      <c r="Y1120" s="57"/>
      <c r="Z1120" s="58" t="str">
        <f>IF(ISBLANK($U1120), "", _xlfn.IFNA($U1120 + _xlfn.IFNA( VLOOKUP($N1120 &amp; IF(ISBLANK($O1120),"", "-" &amp; $O1120) &amp; IF(ISBLANK($P1120),"", "-" &amp; $P1120) &amp; IF(ISBLANK($Q1120),"", "-" &amp; $Q1120) &amp; IF(ISBLANK($R1120),"", "-" &amp; $R1120) &amp; IF(ISBLANK($S1120),"", "-" &amp; $S1120),TravelTime,8,FALSE), VLOOKUP($S1120 &amp; IF(ISBLANK($R1120),"", "-" &amp; $R1120) &amp; IF(ISBLANK($Q1120),"", "-" &amp; $Q1120) &amp; IF(ISBLANK($P1120),"", "-" &amp; $P1120) &amp; IF(ISBLANK($O1120),"", "-" &amp; $O1120) &amp; IF(ISBLANK($N1120),"", "-" &amp; $N1120),TravelTime,8,FALSE)) / 1440, ""))</f>
        <v/>
      </c>
      <c r="AA1120" s="59"/>
      <c r="AB1120" s="59"/>
      <c r="AC1120" s="59"/>
      <c r="AD1120" s="196"/>
      <c r="AE1120" s="59"/>
      <c r="AF1120" s="59"/>
      <c r="AG1120" s="59"/>
      <c r="AH1120" s="59"/>
      <c r="AI1120" s="59"/>
      <c r="AJ1120" s="59"/>
    </row>
    <row r="1121" spans="1:36" ht="14.25" customHeight="1">
      <c r="A1121" s="85"/>
      <c r="B1121" s="59"/>
      <c r="C1121" s="223"/>
      <c r="D1121" s="59"/>
      <c r="E1121" s="229"/>
      <c r="F1121" s="229"/>
      <c r="G1121" s="59"/>
      <c r="H1121" s="59"/>
      <c r="I1121" s="59"/>
      <c r="J1121" s="59"/>
      <c r="K1121" s="59"/>
      <c r="L1121" s="86"/>
      <c r="M1121" s="86"/>
      <c r="N1121" s="55" t="s">
        <v>758</v>
      </c>
      <c r="O1121" s="55"/>
      <c r="P1121" s="55"/>
      <c r="Q1121" s="55"/>
      <c r="R1121" s="55"/>
      <c r="S1121" s="55" t="s">
        <v>757</v>
      </c>
      <c r="T1121" s="193" t="str">
        <f>_xlfn.IFNA(VLOOKUP(N1121,Code2Loc,2,FALSE)
&amp; IF( OR( ISNA(O1121), LEN(O1121)=0), "",  "-" &amp; VLOOKUP(O1121,Code2Loc,2,FALSE))
&amp; IF( OR( ISNA(P1121), LEN(P1121)=0), "",  "-" &amp; VLOOKUP(P1121,Code2Loc,2,FALSE))
&amp; IF( OR( ISNA(Q1121), LEN(Q1121)=0), "",  "-" &amp; VLOOKUP(Q1121,Code2Loc,2,FALSE))
&amp; IF( OR( ISNA(R1121), LEN(R1121)=0), "",  "-" &amp; VLOOKUP(R1121,Code2Loc,2,FALSE))
&amp; IF( OR( ISNA(S1121), LEN(S1121)=0), "",  "-" &amp; VLOOKUP(S1121,Code2Loc,2,FALSE)),"")</f>
        <v/>
      </c>
      <c r="U1121" s="56">
        <v>0.55208333333333337</v>
      </c>
      <c r="V1121" s="57"/>
      <c r="W1121" s="57"/>
      <c r="X1121" s="57"/>
      <c r="Y1121" s="57"/>
      <c r="Z1121" s="58" t="str">
        <f>IF(ISBLANK($U1121), "", _xlfn.IFNA($U1121 + _xlfn.IFNA( VLOOKUP($N1121 &amp; IF(ISBLANK($O1121),"", "-" &amp; $O1121) &amp; IF(ISBLANK($P1121),"", "-" &amp; $P1121) &amp; IF(ISBLANK($Q1121),"", "-" &amp; $Q1121) &amp; IF(ISBLANK($R1121),"", "-" &amp; $R1121) &amp; IF(ISBLANK($S1121),"", "-" &amp; $S1121),TravelTime,8,FALSE), VLOOKUP($S1121 &amp; IF(ISBLANK($R1121),"", "-" &amp; $R1121) &amp; IF(ISBLANK($Q1121),"", "-" &amp; $Q1121) &amp; IF(ISBLANK($P1121),"", "-" &amp; $P1121) &amp; IF(ISBLANK($O1121),"", "-" &amp; $O1121) &amp; IF(ISBLANK($N1121),"", "-" &amp; $N1121),TravelTime,8,FALSE)) / 1440, ""))</f>
        <v/>
      </c>
      <c r="AA1121" s="59"/>
      <c r="AB1121" s="59"/>
      <c r="AC1121" s="59"/>
      <c r="AD1121" s="196"/>
      <c r="AE1121" s="59"/>
      <c r="AF1121" s="59"/>
      <c r="AG1121" s="59"/>
      <c r="AH1121" s="59"/>
      <c r="AI1121" s="59"/>
      <c r="AJ1121" s="59"/>
    </row>
    <row r="1122" spans="1:36" ht="14.25" customHeight="1">
      <c r="A1122" s="85"/>
      <c r="B1122" s="59"/>
      <c r="C1122" s="223"/>
      <c r="D1122" s="59"/>
      <c r="E1122" s="229"/>
      <c r="F1122" s="229"/>
      <c r="G1122" s="59"/>
      <c r="H1122" s="59"/>
      <c r="I1122" s="59"/>
      <c r="J1122" s="59"/>
      <c r="K1122" s="59"/>
      <c r="L1122" s="86"/>
      <c r="M1122" s="86"/>
      <c r="N1122" s="55" t="s">
        <v>757</v>
      </c>
      <c r="O1122" s="55" t="s">
        <v>759</v>
      </c>
      <c r="P1122" s="55"/>
      <c r="Q1122" s="55"/>
      <c r="R1122" s="55"/>
      <c r="S1122" s="55" t="s">
        <v>758</v>
      </c>
      <c r="T1122" s="193" t="str">
        <f>_xlfn.IFNA(VLOOKUP(N1122,Code2Loc,2,FALSE)
&amp; IF( OR( ISNA(O1122), LEN(O1122)=0), "",  "-" &amp; VLOOKUP(O1122,Code2Loc,2,FALSE))
&amp; IF( OR( ISNA(P1122), LEN(P1122)=0), "",  "-" &amp; VLOOKUP(P1122,Code2Loc,2,FALSE))
&amp; IF( OR( ISNA(Q1122), LEN(Q1122)=0), "",  "-" &amp; VLOOKUP(Q1122,Code2Loc,2,FALSE))
&amp; IF( OR( ISNA(R1122), LEN(R1122)=0), "",  "-" &amp; VLOOKUP(R1122,Code2Loc,2,FALSE))
&amp; IF( OR( ISNA(S1122), LEN(S1122)=0), "",  "-" &amp; VLOOKUP(S1122,Code2Loc,2,FALSE)),"")</f>
        <v/>
      </c>
      <c r="U1122" s="56">
        <v>0.59027777777777779</v>
      </c>
      <c r="V1122" s="57"/>
      <c r="W1122" s="57"/>
      <c r="X1122" s="57"/>
      <c r="Y1122" s="57"/>
      <c r="Z1122" s="58" t="str">
        <f>IF(ISBLANK($U1122), "", _xlfn.IFNA($U1122 + _xlfn.IFNA( VLOOKUP($N1122 &amp; IF(ISBLANK($O1122),"", "-" &amp; $O1122) &amp; IF(ISBLANK($P1122),"", "-" &amp; $P1122) &amp; IF(ISBLANK($Q1122),"", "-" &amp; $Q1122) &amp; IF(ISBLANK($R1122),"", "-" &amp; $R1122) &amp; IF(ISBLANK($S1122),"", "-" &amp; $S1122),TravelTime,8,FALSE), VLOOKUP($S1122 &amp; IF(ISBLANK($R1122),"", "-" &amp; $R1122) &amp; IF(ISBLANK($Q1122),"", "-" &amp; $Q1122) &amp; IF(ISBLANK($P1122),"", "-" &amp; $P1122) &amp; IF(ISBLANK($O1122),"", "-" &amp; $O1122) &amp; IF(ISBLANK($N1122),"", "-" &amp; $N1122),TravelTime,8,FALSE)) / 1440, ""))</f>
        <v/>
      </c>
      <c r="AA1122" s="59"/>
      <c r="AB1122" s="59"/>
      <c r="AC1122" s="59"/>
      <c r="AD1122" s="196"/>
      <c r="AE1122" s="59"/>
      <c r="AF1122" s="59"/>
      <c r="AG1122" s="59"/>
      <c r="AH1122" s="59"/>
      <c r="AI1122" s="59"/>
      <c r="AJ1122" s="59"/>
    </row>
    <row r="1123" spans="1:36" ht="14.25" customHeight="1">
      <c r="A1123" s="85"/>
      <c r="B1123" s="59"/>
      <c r="C1123" s="223"/>
      <c r="D1123" s="59"/>
      <c r="E1123" s="229"/>
      <c r="F1123" s="229"/>
      <c r="G1123" s="59"/>
      <c r="H1123" s="59"/>
      <c r="I1123" s="59"/>
      <c r="J1123" s="59"/>
      <c r="K1123" s="59"/>
      <c r="L1123" s="86"/>
      <c r="M1123" s="86"/>
      <c r="N1123" s="55" t="s">
        <v>758</v>
      </c>
      <c r="O1123" s="55"/>
      <c r="P1123" s="55"/>
      <c r="Q1123" s="55"/>
      <c r="R1123" s="55"/>
      <c r="S1123" s="55" t="s">
        <v>757</v>
      </c>
      <c r="T1123" s="193" t="str">
        <f>_xlfn.IFNA(VLOOKUP(N1123,Code2Loc,2,FALSE)
&amp; IF( OR( ISNA(O1123), LEN(O1123)=0), "",  "-" &amp; VLOOKUP(O1123,Code2Loc,2,FALSE))
&amp; IF( OR( ISNA(P1123), LEN(P1123)=0), "",  "-" &amp; VLOOKUP(P1123,Code2Loc,2,FALSE))
&amp; IF( OR( ISNA(Q1123), LEN(Q1123)=0), "",  "-" &amp; VLOOKUP(Q1123,Code2Loc,2,FALSE))
&amp; IF( OR( ISNA(R1123), LEN(R1123)=0), "",  "-" &amp; VLOOKUP(R1123,Code2Loc,2,FALSE))
&amp; IF( OR( ISNA(S1123), LEN(S1123)=0), "",  "-" &amp; VLOOKUP(S1123,Code2Loc,2,FALSE)),"")</f>
        <v/>
      </c>
      <c r="U1123" s="56">
        <v>0.64583333333333337</v>
      </c>
      <c r="V1123" s="57"/>
      <c r="W1123" s="57"/>
      <c r="X1123" s="57"/>
      <c r="Y1123" s="57"/>
      <c r="Z1123" s="58" t="str">
        <f>IF(ISBLANK($U1123), "", _xlfn.IFNA($U1123 + _xlfn.IFNA( VLOOKUP($N1123 &amp; IF(ISBLANK($O1123),"", "-" &amp; $O1123) &amp; IF(ISBLANK($P1123),"", "-" &amp; $P1123) &amp; IF(ISBLANK($Q1123),"", "-" &amp; $Q1123) &amp; IF(ISBLANK($R1123),"", "-" &amp; $R1123) &amp; IF(ISBLANK($S1123),"", "-" &amp; $S1123),TravelTime,8,FALSE), VLOOKUP($S1123 &amp; IF(ISBLANK($R1123),"", "-" &amp; $R1123) &amp; IF(ISBLANK($Q1123),"", "-" &amp; $Q1123) &amp; IF(ISBLANK($P1123),"", "-" &amp; $P1123) &amp; IF(ISBLANK($O1123),"", "-" &amp; $O1123) &amp; IF(ISBLANK($N1123),"", "-" &amp; $N1123),TravelTime,8,FALSE)) / 1440, ""))</f>
        <v/>
      </c>
      <c r="AA1123" s="59"/>
      <c r="AB1123" s="59"/>
      <c r="AC1123" s="59"/>
      <c r="AD1123" s="196"/>
      <c r="AE1123" s="59"/>
      <c r="AF1123" s="59"/>
      <c r="AG1123" s="59"/>
      <c r="AH1123" s="59"/>
      <c r="AI1123" s="59"/>
      <c r="AJ1123" s="59"/>
    </row>
    <row r="1124" spans="1:36" ht="14.25" customHeight="1">
      <c r="A1124" s="85"/>
      <c r="B1124" s="59"/>
      <c r="C1124" s="223"/>
      <c r="D1124" s="59"/>
      <c r="E1124" s="229"/>
      <c r="F1124" s="229"/>
      <c r="G1124" s="59"/>
      <c r="H1124" s="59"/>
      <c r="I1124" s="59"/>
      <c r="J1124" s="59"/>
      <c r="K1124" s="59"/>
      <c r="L1124" s="86"/>
      <c r="M1124" s="86"/>
      <c r="N1124" s="55" t="s">
        <v>757</v>
      </c>
      <c r="O1124" s="55"/>
      <c r="P1124" s="55"/>
      <c r="Q1124" s="55"/>
      <c r="R1124" s="55"/>
      <c r="S1124" s="55" t="s">
        <v>758</v>
      </c>
      <c r="T1124" s="193" t="str">
        <f>_xlfn.IFNA(VLOOKUP(N1124,Code2Loc,2,FALSE)
&amp; IF( OR( ISNA(O1124), LEN(O1124)=0), "",  "-" &amp; VLOOKUP(O1124,Code2Loc,2,FALSE))
&amp; IF( OR( ISNA(P1124), LEN(P1124)=0), "",  "-" &amp; VLOOKUP(P1124,Code2Loc,2,FALSE))
&amp; IF( OR( ISNA(Q1124), LEN(Q1124)=0), "",  "-" &amp; VLOOKUP(Q1124,Code2Loc,2,FALSE))
&amp; IF( OR( ISNA(R1124), LEN(R1124)=0), "",  "-" &amp; VLOOKUP(R1124,Code2Loc,2,FALSE))
&amp; IF( OR( ISNA(S1124), LEN(S1124)=0), "",  "-" &amp; VLOOKUP(S1124,Code2Loc,2,FALSE)),"")</f>
        <v/>
      </c>
      <c r="U1124" s="56">
        <v>0.69097222222222221</v>
      </c>
      <c r="V1124" s="57"/>
      <c r="W1124" s="57"/>
      <c r="X1124" s="57"/>
      <c r="Y1124" s="57"/>
      <c r="Z1124" s="58" t="str">
        <f>IF(ISBLANK($U1124), "", _xlfn.IFNA($U1124 + _xlfn.IFNA( VLOOKUP($N1124 &amp; IF(ISBLANK($O1124),"", "-" &amp; $O1124) &amp; IF(ISBLANK($P1124),"", "-" &amp; $P1124) &amp; IF(ISBLANK($Q1124),"", "-" &amp; $Q1124) &amp; IF(ISBLANK($R1124),"", "-" &amp; $R1124) &amp; IF(ISBLANK($S1124),"", "-" &amp; $S1124),TravelTime,8,FALSE), VLOOKUP($S1124 &amp; IF(ISBLANK($R1124),"", "-" &amp; $R1124) &amp; IF(ISBLANK($Q1124),"", "-" &amp; $Q1124) &amp; IF(ISBLANK($P1124),"", "-" &amp; $P1124) &amp; IF(ISBLANK($O1124),"", "-" &amp; $O1124) &amp; IF(ISBLANK($N1124),"", "-" &amp; $N1124),TravelTime,8,FALSE)) / 1440, ""))</f>
        <v/>
      </c>
      <c r="AA1124" s="59"/>
      <c r="AB1124" s="59"/>
      <c r="AC1124" s="59"/>
      <c r="AD1124" s="196"/>
      <c r="AE1124" s="59"/>
      <c r="AF1124" s="59"/>
      <c r="AG1124" s="59"/>
      <c r="AH1124" s="59"/>
      <c r="AI1124" s="59"/>
      <c r="AJ1124" s="59"/>
    </row>
    <row r="1125" spans="1:36" ht="14.25" customHeight="1">
      <c r="A1125" s="85"/>
      <c r="B1125" s="59"/>
      <c r="C1125" s="223"/>
      <c r="D1125" s="59"/>
      <c r="E1125" s="229"/>
      <c r="F1125" s="229"/>
      <c r="G1125" s="59"/>
      <c r="H1125" s="59"/>
      <c r="I1125" s="59"/>
      <c r="J1125" s="59"/>
      <c r="K1125" s="59"/>
      <c r="L1125" s="86"/>
      <c r="M1125" s="86"/>
      <c r="N1125" s="55" t="s">
        <v>758</v>
      </c>
      <c r="O1125" s="55"/>
      <c r="P1125" s="55"/>
      <c r="Q1125" s="55"/>
      <c r="R1125" s="55"/>
      <c r="S1125" s="55" t="s">
        <v>757</v>
      </c>
      <c r="T1125" s="193" t="str">
        <f>_xlfn.IFNA(VLOOKUP(N1125,Code2Loc,2,FALSE)
&amp; IF( OR( ISNA(O1125), LEN(O1125)=0), "",  "-" &amp; VLOOKUP(O1125,Code2Loc,2,FALSE))
&amp; IF( OR( ISNA(P1125), LEN(P1125)=0), "",  "-" &amp; VLOOKUP(P1125,Code2Loc,2,FALSE))
&amp; IF( OR( ISNA(Q1125), LEN(Q1125)=0), "",  "-" &amp; VLOOKUP(Q1125,Code2Loc,2,FALSE))
&amp; IF( OR( ISNA(R1125), LEN(R1125)=0), "",  "-" &amp; VLOOKUP(R1125,Code2Loc,2,FALSE))
&amp; IF( OR( ISNA(S1125), LEN(S1125)=0), "",  "-" &amp; VLOOKUP(S1125,Code2Loc,2,FALSE)),"")</f>
        <v/>
      </c>
      <c r="U1125" s="56">
        <v>0.71875</v>
      </c>
      <c r="V1125" s="57"/>
      <c r="W1125" s="57"/>
      <c r="X1125" s="57"/>
      <c r="Y1125" s="57"/>
      <c r="Z1125" s="58" t="str">
        <f>IF(ISBLANK($U1125), "", _xlfn.IFNA($U1125 + _xlfn.IFNA( VLOOKUP($N1125 &amp; IF(ISBLANK($O1125),"", "-" &amp; $O1125) &amp; IF(ISBLANK($P1125),"", "-" &amp; $P1125) &amp; IF(ISBLANK($Q1125),"", "-" &amp; $Q1125) &amp; IF(ISBLANK($R1125),"", "-" &amp; $R1125) &amp; IF(ISBLANK($S1125),"", "-" &amp; $S1125),TravelTime,8,FALSE), VLOOKUP($S1125 &amp; IF(ISBLANK($R1125),"", "-" &amp; $R1125) &amp; IF(ISBLANK($Q1125),"", "-" &amp; $Q1125) &amp; IF(ISBLANK($P1125),"", "-" &amp; $P1125) &amp; IF(ISBLANK($O1125),"", "-" &amp; $O1125) &amp; IF(ISBLANK($N1125),"", "-" &amp; $N1125),TravelTime,8,FALSE)) / 1440, ""))</f>
        <v/>
      </c>
      <c r="AA1125" s="59"/>
      <c r="AB1125" s="59"/>
      <c r="AC1125" s="59"/>
      <c r="AD1125" s="196"/>
      <c r="AE1125" s="59"/>
      <c r="AF1125" s="59"/>
      <c r="AG1125" s="59"/>
      <c r="AH1125" s="59"/>
      <c r="AI1125" s="59"/>
      <c r="AJ1125" s="59"/>
    </row>
    <row r="1126" spans="1:36" ht="14.25" customHeight="1">
      <c r="A1126" s="85"/>
      <c r="B1126" s="59"/>
      <c r="C1126" s="223"/>
      <c r="D1126" s="59"/>
      <c r="E1126" s="229"/>
      <c r="F1126" s="229"/>
      <c r="G1126" s="59"/>
      <c r="H1126" s="59"/>
      <c r="I1126" s="59"/>
      <c r="J1126" s="59"/>
      <c r="K1126" s="59"/>
      <c r="L1126" s="86"/>
      <c r="M1126" s="86"/>
      <c r="N1126" s="55" t="s">
        <v>757</v>
      </c>
      <c r="O1126" s="55"/>
      <c r="P1126" s="55"/>
      <c r="Q1126" s="55"/>
      <c r="R1126" s="55"/>
      <c r="S1126" s="55" t="s">
        <v>758</v>
      </c>
      <c r="T1126" s="193" t="str">
        <f>_xlfn.IFNA(VLOOKUP(N1126,Code2Loc,2,FALSE)
&amp; IF( OR( ISNA(O1126), LEN(O1126)=0), "",  "-" &amp; VLOOKUP(O1126,Code2Loc,2,FALSE))
&amp; IF( OR( ISNA(P1126), LEN(P1126)=0), "",  "-" &amp; VLOOKUP(P1126,Code2Loc,2,FALSE))
&amp; IF( OR( ISNA(Q1126), LEN(Q1126)=0), "",  "-" &amp; VLOOKUP(Q1126,Code2Loc,2,FALSE))
&amp; IF( OR( ISNA(R1126), LEN(R1126)=0), "",  "-" &amp; VLOOKUP(R1126,Code2Loc,2,FALSE))
&amp; IF( OR( ISNA(S1126), LEN(S1126)=0), "",  "-" &amp; VLOOKUP(S1126,Code2Loc,2,FALSE)),"")</f>
        <v/>
      </c>
      <c r="U1126" s="56">
        <v>0.74652777777777779</v>
      </c>
      <c r="V1126" s="57"/>
      <c r="W1126" s="57"/>
      <c r="X1126" s="57"/>
      <c r="Y1126" s="57"/>
      <c r="Z1126" s="58" t="str">
        <f>IF(ISBLANK($U1126), "", _xlfn.IFNA($U1126 + _xlfn.IFNA( VLOOKUP($N1126 &amp; IF(ISBLANK($O1126),"", "-" &amp; $O1126) &amp; IF(ISBLANK($P1126),"", "-" &amp; $P1126) &amp; IF(ISBLANK($Q1126),"", "-" &amp; $Q1126) &amp; IF(ISBLANK($R1126),"", "-" &amp; $R1126) &amp; IF(ISBLANK($S1126),"", "-" &amp; $S1126),TravelTime,8,FALSE), VLOOKUP($S1126 &amp; IF(ISBLANK($R1126),"", "-" &amp; $R1126) &amp; IF(ISBLANK($Q1126),"", "-" &amp; $Q1126) &amp; IF(ISBLANK($P1126),"", "-" &amp; $P1126) &amp; IF(ISBLANK($O1126),"", "-" &amp; $O1126) &amp; IF(ISBLANK($N1126),"", "-" &amp; $N1126),TravelTime,8,FALSE)) / 1440, ""))</f>
        <v/>
      </c>
      <c r="AA1126" s="59"/>
      <c r="AB1126" s="59"/>
      <c r="AC1126" s="59"/>
      <c r="AD1126" s="196"/>
      <c r="AE1126" s="59"/>
      <c r="AF1126" s="59"/>
      <c r="AG1126" s="59"/>
      <c r="AH1126" s="59"/>
      <c r="AI1126" s="59"/>
      <c r="AJ1126" s="59"/>
    </row>
    <row r="1127" spans="1:36" ht="14.25" customHeight="1">
      <c r="A1127" s="85"/>
      <c r="B1127" s="59"/>
      <c r="C1127" s="223"/>
      <c r="D1127" s="59"/>
      <c r="E1127" s="229"/>
      <c r="F1127" s="229"/>
      <c r="G1127" s="59"/>
      <c r="H1127" s="59"/>
      <c r="I1127" s="59"/>
      <c r="J1127" s="59"/>
      <c r="K1127" s="59"/>
      <c r="L1127" s="86"/>
      <c r="M1127" s="86"/>
      <c r="N1127" s="55" t="s">
        <v>758</v>
      </c>
      <c r="O1127" s="55"/>
      <c r="P1127" s="55"/>
      <c r="Q1127" s="55"/>
      <c r="R1127" s="55"/>
      <c r="S1127" s="55" t="s">
        <v>757</v>
      </c>
      <c r="T1127" s="193" t="str">
        <f>_xlfn.IFNA(VLOOKUP(N1127,Code2Loc,2,FALSE)
&amp; IF( OR( ISNA(O1127), LEN(O1127)=0), "",  "-" &amp; VLOOKUP(O1127,Code2Loc,2,FALSE))
&amp; IF( OR( ISNA(P1127), LEN(P1127)=0), "",  "-" &amp; VLOOKUP(P1127,Code2Loc,2,FALSE))
&amp; IF( OR( ISNA(Q1127), LEN(Q1127)=0), "",  "-" &amp; VLOOKUP(Q1127,Code2Loc,2,FALSE))
&amp; IF( OR( ISNA(R1127), LEN(R1127)=0), "",  "-" &amp; VLOOKUP(R1127,Code2Loc,2,FALSE))
&amp; IF( OR( ISNA(S1127), LEN(S1127)=0), "",  "-" &amp; VLOOKUP(S1127,Code2Loc,2,FALSE)),"")</f>
        <v/>
      </c>
      <c r="U1127" s="56">
        <v>0.77430555555555558</v>
      </c>
      <c r="V1127" s="57"/>
      <c r="W1127" s="57"/>
      <c r="X1127" s="57"/>
      <c r="Y1127" s="57"/>
      <c r="Z1127" s="58" t="str">
        <f>IF(ISBLANK($U1127), "", _xlfn.IFNA($U1127 + _xlfn.IFNA( VLOOKUP($N1127 &amp; IF(ISBLANK($O1127),"", "-" &amp; $O1127) &amp; IF(ISBLANK($P1127),"", "-" &amp; $P1127) &amp; IF(ISBLANK($Q1127),"", "-" &amp; $Q1127) &amp; IF(ISBLANK($R1127),"", "-" &amp; $R1127) &amp; IF(ISBLANK($S1127),"", "-" &amp; $S1127),TravelTime,8,FALSE), VLOOKUP($S1127 &amp; IF(ISBLANK($R1127),"", "-" &amp; $R1127) &amp; IF(ISBLANK($Q1127),"", "-" &amp; $Q1127) &amp; IF(ISBLANK($P1127),"", "-" &amp; $P1127) &amp; IF(ISBLANK($O1127),"", "-" &amp; $O1127) &amp; IF(ISBLANK($N1127),"", "-" &amp; $N1127),TravelTime,8,FALSE)) / 1440, ""))</f>
        <v/>
      </c>
      <c r="AA1127" s="59"/>
      <c r="AB1127" s="59"/>
      <c r="AC1127" s="59"/>
      <c r="AD1127" s="196"/>
      <c r="AE1127" s="59"/>
      <c r="AF1127" s="59"/>
      <c r="AG1127" s="59"/>
      <c r="AH1127" s="59"/>
      <c r="AI1127" s="59"/>
      <c r="AJ1127" s="59"/>
    </row>
    <row r="1128" spans="1:36" ht="14.25" customHeight="1">
      <c r="A1128" s="85"/>
      <c r="B1128" s="59"/>
      <c r="C1128" s="223"/>
      <c r="D1128" s="59"/>
      <c r="E1128" s="229"/>
      <c r="F1128" s="229"/>
      <c r="G1128" s="59"/>
      <c r="H1128" s="59"/>
      <c r="I1128" s="59"/>
      <c r="J1128" s="59"/>
      <c r="K1128" s="59"/>
      <c r="L1128" s="86"/>
      <c r="M1128" s="86"/>
      <c r="N1128" s="55" t="s">
        <v>757</v>
      </c>
      <c r="O1128" s="55"/>
      <c r="P1128" s="55"/>
      <c r="Q1128" s="55"/>
      <c r="R1128" s="55"/>
      <c r="S1128" s="55" t="s">
        <v>758</v>
      </c>
      <c r="T1128" s="193" t="str">
        <f>_xlfn.IFNA(VLOOKUP(N1128,Code2Loc,2,FALSE)
&amp; IF( OR( ISNA(O1128), LEN(O1128)=0), "",  "-" &amp; VLOOKUP(O1128,Code2Loc,2,FALSE))
&amp; IF( OR( ISNA(P1128), LEN(P1128)=0), "",  "-" &amp; VLOOKUP(P1128,Code2Loc,2,FALSE))
&amp; IF( OR( ISNA(Q1128), LEN(Q1128)=0), "",  "-" &amp; VLOOKUP(Q1128,Code2Loc,2,FALSE))
&amp; IF( OR( ISNA(R1128), LEN(R1128)=0), "",  "-" &amp; VLOOKUP(R1128,Code2Loc,2,FALSE))
&amp; IF( OR( ISNA(S1128), LEN(S1128)=0), "",  "-" &amp; VLOOKUP(S1128,Code2Loc,2,FALSE)),"")</f>
        <v/>
      </c>
      <c r="U1128" s="56">
        <v>0.8125</v>
      </c>
      <c r="V1128" s="57"/>
      <c r="W1128" s="57"/>
      <c r="X1128" s="57"/>
      <c r="Y1128" s="57"/>
      <c r="Z1128" s="58" t="str">
        <f>IF(ISBLANK($U1128), "", _xlfn.IFNA($U1128 + _xlfn.IFNA( VLOOKUP($N1128 &amp; IF(ISBLANK($O1128),"", "-" &amp; $O1128) &amp; IF(ISBLANK($P1128),"", "-" &amp; $P1128) &amp; IF(ISBLANK($Q1128),"", "-" &amp; $Q1128) &amp; IF(ISBLANK($R1128),"", "-" &amp; $R1128) &amp; IF(ISBLANK($S1128),"", "-" &amp; $S1128),TravelTime,8,FALSE), VLOOKUP($S1128 &amp; IF(ISBLANK($R1128),"", "-" &amp; $R1128) &amp; IF(ISBLANK($Q1128),"", "-" &amp; $Q1128) &amp; IF(ISBLANK($P1128),"", "-" &amp; $P1128) &amp; IF(ISBLANK($O1128),"", "-" &amp; $O1128) &amp; IF(ISBLANK($N1128),"", "-" &amp; $N1128),TravelTime,8,FALSE)) / 1440, ""))</f>
        <v/>
      </c>
      <c r="AA1128" s="59"/>
      <c r="AB1128" s="59"/>
      <c r="AC1128" s="59"/>
      <c r="AD1128" s="196"/>
      <c r="AE1128" s="59"/>
      <c r="AF1128" s="59"/>
      <c r="AG1128" s="59"/>
      <c r="AH1128" s="59"/>
      <c r="AI1128" s="59"/>
      <c r="AJ1128" s="59"/>
    </row>
    <row r="1129" spans="1:36" ht="14.25" customHeight="1">
      <c r="A1129" s="85"/>
      <c r="B1129" s="59"/>
      <c r="C1129" s="223"/>
      <c r="D1129" s="59"/>
      <c r="E1129" s="229"/>
      <c r="F1129" s="229"/>
      <c r="G1129" s="59"/>
      <c r="H1129" s="59"/>
      <c r="I1129" s="59"/>
      <c r="J1129" s="59"/>
      <c r="K1129" s="59"/>
      <c r="L1129" s="86"/>
      <c r="M1129" s="86"/>
      <c r="N1129" s="55" t="s">
        <v>758</v>
      </c>
      <c r="O1129" s="55"/>
      <c r="P1129" s="55"/>
      <c r="Q1129" s="55"/>
      <c r="R1129" s="55"/>
      <c r="S1129" s="55" t="s">
        <v>757</v>
      </c>
      <c r="T1129" s="193" t="str">
        <f>_xlfn.IFNA(VLOOKUP(N1129,Code2Loc,2,FALSE)
&amp; IF( OR( ISNA(O1129), LEN(O1129)=0), "",  "-" &amp; VLOOKUP(O1129,Code2Loc,2,FALSE))
&amp; IF( OR( ISNA(P1129), LEN(P1129)=0), "",  "-" &amp; VLOOKUP(P1129,Code2Loc,2,FALSE))
&amp; IF( OR( ISNA(Q1129), LEN(Q1129)=0), "",  "-" &amp; VLOOKUP(Q1129,Code2Loc,2,FALSE))
&amp; IF( OR( ISNA(R1129), LEN(R1129)=0), "",  "-" &amp; VLOOKUP(R1129,Code2Loc,2,FALSE))
&amp; IF( OR( ISNA(S1129), LEN(S1129)=0), "",  "-" &amp; VLOOKUP(S1129,Code2Loc,2,FALSE)),"")</f>
        <v/>
      </c>
      <c r="U1129" s="56">
        <v>0.86805555555555558</v>
      </c>
      <c r="V1129" s="57"/>
      <c r="W1129" s="57"/>
      <c r="X1129" s="57"/>
      <c r="Y1129" s="57"/>
      <c r="Z1129" s="58" t="str">
        <f>IF(ISBLANK($U1129), "", _xlfn.IFNA($U1129 + _xlfn.IFNA( VLOOKUP($N1129 &amp; IF(ISBLANK($O1129),"", "-" &amp; $O1129) &amp; IF(ISBLANK($P1129),"", "-" &amp; $P1129) &amp; IF(ISBLANK($Q1129),"", "-" &amp; $Q1129) &amp; IF(ISBLANK($R1129),"", "-" &amp; $R1129) &amp; IF(ISBLANK($S1129),"", "-" &amp; $S1129),TravelTime,8,FALSE), VLOOKUP($S1129 &amp; IF(ISBLANK($R1129),"", "-" &amp; $R1129) &amp; IF(ISBLANK($Q1129),"", "-" &amp; $Q1129) &amp; IF(ISBLANK($P1129),"", "-" &amp; $P1129) &amp; IF(ISBLANK($O1129),"", "-" &amp; $O1129) &amp; IF(ISBLANK($N1129),"", "-" &amp; $N1129),TravelTime,8,FALSE)) / 1440, ""))</f>
        <v/>
      </c>
      <c r="AA1129" s="59"/>
      <c r="AB1129" s="59"/>
      <c r="AC1129" s="59"/>
      <c r="AD1129" s="196"/>
      <c r="AE1129" s="59"/>
      <c r="AF1129" s="59"/>
      <c r="AG1129" s="59"/>
      <c r="AH1129" s="59"/>
      <c r="AI1129" s="59"/>
      <c r="AJ1129" s="59"/>
    </row>
    <row r="1130" spans="1:36" ht="14.25" customHeight="1">
      <c r="A1130" s="85"/>
      <c r="B1130" s="51" t="s">
        <v>786</v>
      </c>
      <c r="C1130" s="223"/>
      <c r="D1130" s="59"/>
      <c r="E1130" s="228" t="s">
        <v>787</v>
      </c>
      <c r="F1130" s="228" t="s">
        <v>788</v>
      </c>
      <c r="G1130" s="59"/>
      <c r="H1130" s="59"/>
      <c r="I1130" s="59"/>
      <c r="J1130" s="52" t="s">
        <v>789</v>
      </c>
      <c r="K1130" s="53" t="s">
        <v>16</v>
      </c>
      <c r="L1130" s="86">
        <v>27</v>
      </c>
      <c r="M1130" s="86">
        <v>11</v>
      </c>
      <c r="N1130" s="55" t="s">
        <v>758</v>
      </c>
      <c r="O1130" s="55"/>
      <c r="P1130" s="55"/>
      <c r="Q1130" s="55"/>
      <c r="R1130" s="55"/>
      <c r="S1130" s="55" t="s">
        <v>757</v>
      </c>
      <c r="T1130" s="193" t="str">
        <f>_xlfn.IFNA(VLOOKUP(N1130,Code2Loc,2,FALSE)
&amp; IF( OR( ISNA(O1130), LEN(O1130)=0), "",  "-" &amp; VLOOKUP(O1130,Code2Loc,2,FALSE))
&amp; IF( OR( ISNA(P1130), LEN(P1130)=0), "",  "-" &amp; VLOOKUP(P1130,Code2Loc,2,FALSE))
&amp; IF( OR( ISNA(Q1130), LEN(Q1130)=0), "",  "-" &amp; VLOOKUP(Q1130,Code2Loc,2,FALSE))
&amp; IF( OR( ISNA(R1130), LEN(R1130)=0), "",  "-" &amp; VLOOKUP(R1130,Code2Loc,2,FALSE))
&amp; IF( OR( ISNA(S1130), LEN(S1130)=0), "",  "-" &amp; VLOOKUP(S1130,Code2Loc,2,FALSE)),"")</f>
        <v/>
      </c>
      <c r="U1130" s="56">
        <v>0.27083333333333331</v>
      </c>
      <c r="V1130" s="57"/>
      <c r="W1130" s="57"/>
      <c r="X1130" s="57"/>
      <c r="Y1130" s="57"/>
      <c r="Z1130" s="58" t="str">
        <f>IF(ISBLANK($U1130), "", _xlfn.IFNA($U1130 + _xlfn.IFNA( VLOOKUP($N1130 &amp; IF(ISBLANK($O1130),"", "-" &amp; $O1130) &amp; IF(ISBLANK($P1130),"", "-" &amp; $P1130) &amp; IF(ISBLANK($Q1130),"", "-" &amp; $Q1130) &amp; IF(ISBLANK($R1130),"", "-" &amp; $R1130) &amp; IF(ISBLANK($S1130),"", "-" &amp; $S1130),TravelTime,8,FALSE), VLOOKUP($S1130 &amp; IF(ISBLANK($R1130),"", "-" &amp; $R1130) &amp; IF(ISBLANK($Q1130),"", "-" &amp; $Q1130) &amp; IF(ISBLANK($P1130),"", "-" &amp; $P1130) &amp; IF(ISBLANK($O1130),"", "-" &amp; $O1130) &amp; IF(ISBLANK($N1130),"", "-" &amp; $N1130),TravelTime,8,FALSE)) / 1440, ""))</f>
        <v/>
      </c>
      <c r="AA1130" s="59"/>
      <c r="AB1130" s="52"/>
      <c r="AC1130" s="59"/>
      <c r="AD1130" s="196"/>
      <c r="AE1130" s="59"/>
      <c r="AF1130" s="59"/>
      <c r="AG1130" s="59"/>
      <c r="AH1130" s="59"/>
      <c r="AI1130" s="59"/>
      <c r="AJ1130" s="59"/>
    </row>
    <row r="1131" spans="1:36" ht="14.25" customHeight="1">
      <c r="A1131" s="85"/>
      <c r="B1131" s="59"/>
      <c r="C1131" s="223"/>
      <c r="D1131" s="59"/>
      <c r="E1131" s="229"/>
      <c r="F1131" s="229"/>
      <c r="G1131" s="59"/>
      <c r="H1131" s="59"/>
      <c r="I1131" s="59"/>
      <c r="J1131" s="59"/>
      <c r="K1131" s="59"/>
      <c r="L1131" s="86"/>
      <c r="M1131" s="86"/>
      <c r="N1131" s="55" t="s">
        <v>757</v>
      </c>
      <c r="O1131" s="55"/>
      <c r="P1131" s="55"/>
      <c r="Q1131" s="55"/>
      <c r="R1131" s="55"/>
      <c r="S1131" s="55" t="s">
        <v>758</v>
      </c>
      <c r="T1131" s="193" t="str">
        <f>_xlfn.IFNA(VLOOKUP(N1131,Code2Loc,2,FALSE)
&amp; IF( OR( ISNA(O1131), LEN(O1131)=0), "",  "-" &amp; VLOOKUP(O1131,Code2Loc,2,FALSE))
&amp; IF( OR( ISNA(P1131), LEN(P1131)=0), "",  "-" &amp; VLOOKUP(P1131,Code2Loc,2,FALSE))
&amp; IF( OR( ISNA(Q1131), LEN(Q1131)=0), "",  "-" &amp; VLOOKUP(Q1131,Code2Loc,2,FALSE))
&amp; IF( OR( ISNA(R1131), LEN(R1131)=0), "",  "-" &amp; VLOOKUP(R1131,Code2Loc,2,FALSE))
&amp; IF( OR( ISNA(S1131), LEN(S1131)=0), "",  "-" &amp; VLOOKUP(S1131,Code2Loc,2,FALSE)),"")</f>
        <v/>
      </c>
      <c r="U1131" s="56">
        <v>0.30902777777777779</v>
      </c>
      <c r="V1131" s="57"/>
      <c r="W1131" s="57"/>
      <c r="X1131" s="57"/>
      <c r="Y1131" s="57"/>
      <c r="Z1131" s="58" t="str">
        <f>IF(ISBLANK($U1131), "", _xlfn.IFNA($U1131 + _xlfn.IFNA( VLOOKUP($N1131 &amp; IF(ISBLANK($O1131),"", "-" &amp; $O1131) &amp; IF(ISBLANK($P1131),"", "-" &amp; $P1131) &amp; IF(ISBLANK($Q1131),"", "-" &amp; $Q1131) &amp; IF(ISBLANK($R1131),"", "-" &amp; $R1131) &amp; IF(ISBLANK($S1131),"", "-" &amp; $S1131),TravelTime,8,FALSE), VLOOKUP($S1131 &amp; IF(ISBLANK($R1131),"", "-" &amp; $R1131) &amp; IF(ISBLANK($Q1131),"", "-" &amp; $Q1131) &amp; IF(ISBLANK($P1131),"", "-" &amp; $P1131) &amp; IF(ISBLANK($O1131),"", "-" &amp; $O1131) &amp; IF(ISBLANK($N1131),"", "-" &amp; $N1131),TravelTime,8,FALSE)) / 1440, ""))</f>
        <v/>
      </c>
      <c r="AA1131" s="59"/>
      <c r="AB1131" s="59"/>
      <c r="AC1131" s="59"/>
      <c r="AD1131" s="196"/>
      <c r="AE1131" s="59"/>
      <c r="AF1131" s="59"/>
      <c r="AG1131" s="59"/>
      <c r="AH1131" s="59"/>
      <c r="AI1131" s="59"/>
      <c r="AJ1131" s="59"/>
    </row>
    <row r="1132" spans="1:36" ht="14.25" customHeight="1">
      <c r="A1132" s="85"/>
      <c r="B1132" s="59"/>
      <c r="C1132" s="223"/>
      <c r="D1132" s="59"/>
      <c r="E1132" s="229"/>
      <c r="F1132" s="229"/>
      <c r="G1132" s="59"/>
      <c r="H1132" s="59"/>
      <c r="I1132" s="59"/>
      <c r="J1132" s="59"/>
      <c r="K1132" s="59"/>
      <c r="L1132" s="86"/>
      <c r="M1132" s="86"/>
      <c r="N1132" s="55" t="s">
        <v>758</v>
      </c>
      <c r="O1132" s="55"/>
      <c r="P1132" s="55"/>
      <c r="Q1132" s="55"/>
      <c r="R1132" s="55"/>
      <c r="S1132" s="55" t="s">
        <v>757</v>
      </c>
      <c r="T1132" s="193" t="str">
        <f>_xlfn.IFNA(VLOOKUP(N1132,Code2Loc,2,FALSE)
&amp; IF( OR( ISNA(O1132), LEN(O1132)=0), "",  "-" &amp; VLOOKUP(O1132,Code2Loc,2,FALSE))
&amp; IF( OR( ISNA(P1132), LEN(P1132)=0), "",  "-" &amp; VLOOKUP(P1132,Code2Loc,2,FALSE))
&amp; IF( OR( ISNA(Q1132), LEN(Q1132)=0), "",  "-" &amp; VLOOKUP(Q1132,Code2Loc,2,FALSE))
&amp; IF( OR( ISNA(R1132), LEN(R1132)=0), "",  "-" &amp; VLOOKUP(R1132,Code2Loc,2,FALSE))
&amp; IF( OR( ISNA(S1132), LEN(S1132)=0), "",  "-" &amp; VLOOKUP(S1132,Code2Loc,2,FALSE)),"")</f>
        <v/>
      </c>
      <c r="U1132" s="56">
        <v>0.33680555555555558</v>
      </c>
      <c r="V1132" s="57"/>
      <c r="W1132" s="57"/>
      <c r="X1132" s="57"/>
      <c r="Y1132" s="57"/>
      <c r="Z1132" s="58" t="str">
        <f>IF(ISBLANK($U1132), "", _xlfn.IFNA($U1132 + _xlfn.IFNA( VLOOKUP($N1132 &amp; IF(ISBLANK($O1132),"", "-" &amp; $O1132) &amp; IF(ISBLANK($P1132),"", "-" &amp; $P1132) &amp; IF(ISBLANK($Q1132),"", "-" &amp; $Q1132) &amp; IF(ISBLANK($R1132),"", "-" &amp; $R1132) &amp; IF(ISBLANK($S1132),"", "-" &amp; $S1132),TravelTime,8,FALSE), VLOOKUP($S1132 &amp; IF(ISBLANK($R1132),"", "-" &amp; $R1132) &amp; IF(ISBLANK($Q1132),"", "-" &amp; $Q1132) &amp; IF(ISBLANK($P1132),"", "-" &amp; $P1132) &amp; IF(ISBLANK($O1132),"", "-" &amp; $O1132) &amp; IF(ISBLANK($N1132),"", "-" &amp; $N1132),TravelTime,8,FALSE)) / 1440, ""))</f>
        <v/>
      </c>
      <c r="AA1132" s="59"/>
      <c r="AB1132" s="59"/>
      <c r="AC1132" s="59"/>
      <c r="AD1132" s="196"/>
      <c r="AE1132" s="59"/>
      <c r="AF1132" s="59"/>
      <c r="AG1132" s="59"/>
      <c r="AH1132" s="59"/>
      <c r="AI1132" s="59"/>
      <c r="AJ1132" s="59"/>
    </row>
    <row r="1133" spans="1:36" ht="14.25" customHeight="1">
      <c r="A1133" s="85"/>
      <c r="B1133" s="59"/>
      <c r="C1133" s="223"/>
      <c r="D1133" s="59"/>
      <c r="E1133" s="229"/>
      <c r="F1133" s="229"/>
      <c r="G1133" s="59"/>
      <c r="H1133" s="59"/>
      <c r="I1133" s="59"/>
      <c r="J1133" s="59"/>
      <c r="K1133" s="59"/>
      <c r="L1133" s="86"/>
      <c r="M1133" s="86"/>
      <c r="N1133" s="55" t="s">
        <v>757</v>
      </c>
      <c r="O1133" s="55"/>
      <c r="P1133" s="55"/>
      <c r="Q1133" s="55"/>
      <c r="R1133" s="55"/>
      <c r="S1133" s="55" t="s">
        <v>758</v>
      </c>
      <c r="T1133" s="193" t="str">
        <f>_xlfn.IFNA(VLOOKUP(N1133,Code2Loc,2,FALSE)
&amp; IF( OR( ISNA(O1133), LEN(O1133)=0), "",  "-" &amp; VLOOKUP(O1133,Code2Loc,2,FALSE))
&amp; IF( OR( ISNA(P1133), LEN(P1133)=0), "",  "-" &amp; VLOOKUP(P1133,Code2Loc,2,FALSE))
&amp; IF( OR( ISNA(Q1133), LEN(Q1133)=0), "",  "-" &amp; VLOOKUP(Q1133,Code2Loc,2,FALSE))
&amp; IF( OR( ISNA(R1133), LEN(R1133)=0), "",  "-" &amp; VLOOKUP(R1133,Code2Loc,2,FALSE))
&amp; IF( OR( ISNA(S1133), LEN(S1133)=0), "",  "-" &amp; VLOOKUP(S1133,Code2Loc,2,FALSE)),"")</f>
        <v/>
      </c>
      <c r="U1133" s="56">
        <v>0.36458333333333331</v>
      </c>
      <c r="V1133" s="57"/>
      <c r="W1133" s="57"/>
      <c r="X1133" s="57"/>
      <c r="Y1133" s="57"/>
      <c r="Z1133" s="58" t="str">
        <f>IF(ISBLANK($U1133), "", _xlfn.IFNA($U1133 + _xlfn.IFNA( VLOOKUP($N1133 &amp; IF(ISBLANK($O1133),"", "-" &amp; $O1133) &amp; IF(ISBLANK($P1133),"", "-" &amp; $P1133) &amp; IF(ISBLANK($Q1133),"", "-" &amp; $Q1133) &amp; IF(ISBLANK($R1133),"", "-" &amp; $R1133) &amp; IF(ISBLANK($S1133),"", "-" &amp; $S1133),TravelTime,8,FALSE), VLOOKUP($S1133 &amp; IF(ISBLANK($R1133),"", "-" &amp; $R1133) &amp; IF(ISBLANK($Q1133),"", "-" &amp; $Q1133) &amp; IF(ISBLANK($P1133),"", "-" &amp; $P1133) &amp; IF(ISBLANK($O1133),"", "-" &amp; $O1133) &amp; IF(ISBLANK($N1133),"", "-" &amp; $N1133),TravelTime,8,FALSE)) / 1440, ""))</f>
        <v/>
      </c>
      <c r="AA1133" s="59"/>
      <c r="AB1133" s="59"/>
      <c r="AC1133" s="59"/>
      <c r="AD1133" s="196"/>
      <c r="AE1133" s="59"/>
      <c r="AF1133" s="59"/>
      <c r="AG1133" s="59"/>
      <c r="AH1133" s="59"/>
      <c r="AI1133" s="59"/>
      <c r="AJ1133" s="59"/>
    </row>
    <row r="1134" spans="1:36" ht="14.25" customHeight="1">
      <c r="A1134" s="85"/>
      <c r="B1134" s="59"/>
      <c r="C1134" s="223"/>
      <c r="D1134" s="59"/>
      <c r="E1134" s="229"/>
      <c r="F1134" s="229"/>
      <c r="G1134" s="59"/>
      <c r="H1134" s="59"/>
      <c r="I1134" s="59"/>
      <c r="J1134" s="59"/>
      <c r="K1134" s="59"/>
      <c r="L1134" s="86"/>
      <c r="M1134" s="86"/>
      <c r="N1134" s="55" t="s">
        <v>758</v>
      </c>
      <c r="O1134" s="55"/>
      <c r="P1134" s="55"/>
      <c r="Q1134" s="55"/>
      <c r="R1134" s="55"/>
      <c r="S1134" s="55" t="s">
        <v>757</v>
      </c>
      <c r="T1134" s="193" t="str">
        <f>_xlfn.IFNA(VLOOKUP(N1134,Code2Loc,2,FALSE)
&amp; IF( OR( ISNA(O1134), LEN(O1134)=0), "",  "-" &amp; VLOOKUP(O1134,Code2Loc,2,FALSE))
&amp; IF( OR( ISNA(P1134), LEN(P1134)=0), "",  "-" &amp; VLOOKUP(P1134,Code2Loc,2,FALSE))
&amp; IF( OR( ISNA(Q1134), LEN(Q1134)=0), "",  "-" &amp; VLOOKUP(Q1134,Code2Loc,2,FALSE))
&amp; IF( OR( ISNA(R1134), LEN(R1134)=0), "",  "-" &amp; VLOOKUP(R1134,Code2Loc,2,FALSE))
&amp; IF( OR( ISNA(S1134), LEN(S1134)=0), "",  "-" &amp; VLOOKUP(S1134,Code2Loc,2,FALSE)),"")</f>
        <v/>
      </c>
      <c r="U1134" s="56">
        <v>0.3923611111111111</v>
      </c>
      <c r="V1134" s="57"/>
      <c r="W1134" s="57"/>
      <c r="X1134" s="57"/>
      <c r="Y1134" s="57"/>
      <c r="Z1134" s="58" t="str">
        <f>IF(ISBLANK($U1134), "", _xlfn.IFNA($U1134 + _xlfn.IFNA( VLOOKUP($N1134 &amp; IF(ISBLANK($O1134),"", "-" &amp; $O1134) &amp; IF(ISBLANK($P1134),"", "-" &amp; $P1134) &amp; IF(ISBLANK($Q1134),"", "-" &amp; $Q1134) &amp; IF(ISBLANK($R1134),"", "-" &amp; $R1134) &amp; IF(ISBLANK($S1134),"", "-" &amp; $S1134),TravelTime,8,FALSE), VLOOKUP($S1134 &amp; IF(ISBLANK($R1134),"", "-" &amp; $R1134) &amp; IF(ISBLANK($Q1134),"", "-" &amp; $Q1134) &amp; IF(ISBLANK($P1134),"", "-" &amp; $P1134) &amp; IF(ISBLANK($O1134),"", "-" &amp; $O1134) &amp; IF(ISBLANK($N1134),"", "-" &amp; $N1134),TravelTime,8,FALSE)) / 1440, ""))</f>
        <v/>
      </c>
      <c r="AA1134" s="59"/>
      <c r="AB1134" s="59"/>
      <c r="AC1134" s="59"/>
      <c r="AD1134" s="196"/>
      <c r="AE1134" s="59"/>
      <c r="AF1134" s="59"/>
      <c r="AG1134" s="59"/>
      <c r="AH1134" s="59"/>
      <c r="AI1134" s="59"/>
      <c r="AJ1134" s="59"/>
    </row>
    <row r="1135" spans="1:36" ht="14.25" customHeight="1">
      <c r="A1135" s="85"/>
      <c r="B1135" s="59"/>
      <c r="C1135" s="223"/>
      <c r="D1135" s="59"/>
      <c r="E1135" s="229"/>
      <c r="F1135" s="229"/>
      <c r="G1135" s="59"/>
      <c r="H1135" s="59"/>
      <c r="I1135" s="59"/>
      <c r="J1135" s="59"/>
      <c r="K1135" s="59"/>
      <c r="L1135" s="86"/>
      <c r="M1135" s="86"/>
      <c r="N1135" s="55" t="s">
        <v>757</v>
      </c>
      <c r="O1135" s="55" t="s">
        <v>759</v>
      </c>
      <c r="P1135" s="55"/>
      <c r="Q1135" s="55"/>
      <c r="R1135" s="55"/>
      <c r="S1135" s="55" t="s">
        <v>758</v>
      </c>
      <c r="T1135" s="193" t="str">
        <f>_xlfn.IFNA(VLOOKUP(N1135,Code2Loc,2,FALSE)
&amp; IF( OR( ISNA(O1135), LEN(O1135)=0), "",  "-" &amp; VLOOKUP(O1135,Code2Loc,2,FALSE))
&amp; IF( OR( ISNA(P1135), LEN(P1135)=0), "",  "-" &amp; VLOOKUP(P1135,Code2Loc,2,FALSE))
&amp; IF( OR( ISNA(Q1135), LEN(Q1135)=0), "",  "-" &amp; VLOOKUP(Q1135,Code2Loc,2,FALSE))
&amp; IF( OR( ISNA(R1135), LEN(R1135)=0), "",  "-" &amp; VLOOKUP(R1135,Code2Loc,2,FALSE))
&amp; IF( OR( ISNA(S1135), LEN(S1135)=0), "",  "-" &amp; VLOOKUP(S1135,Code2Loc,2,FALSE)),"")</f>
        <v/>
      </c>
      <c r="U1135" s="56">
        <v>0.4375</v>
      </c>
      <c r="V1135" s="57"/>
      <c r="W1135" s="57"/>
      <c r="X1135" s="57"/>
      <c r="Y1135" s="57"/>
      <c r="Z1135" s="58" t="str">
        <f>IF(ISBLANK($U1135), "", _xlfn.IFNA($U1135 + _xlfn.IFNA( VLOOKUP($N1135 &amp; IF(ISBLANK($O1135),"", "-" &amp; $O1135) &amp; IF(ISBLANK($P1135),"", "-" &amp; $P1135) &amp; IF(ISBLANK($Q1135),"", "-" &amp; $Q1135) &amp; IF(ISBLANK($R1135),"", "-" &amp; $R1135) &amp; IF(ISBLANK($S1135),"", "-" &amp; $S1135),TravelTime,8,FALSE), VLOOKUP($S1135 &amp; IF(ISBLANK($R1135),"", "-" &amp; $R1135) &amp; IF(ISBLANK($Q1135),"", "-" &amp; $Q1135) &amp; IF(ISBLANK($P1135),"", "-" &amp; $P1135) &amp; IF(ISBLANK($O1135),"", "-" &amp; $O1135) &amp; IF(ISBLANK($N1135),"", "-" &amp; $N1135),TravelTime,8,FALSE)) / 1440, ""))</f>
        <v/>
      </c>
      <c r="AA1135" s="59"/>
      <c r="AB1135" s="59"/>
      <c r="AC1135" s="59"/>
      <c r="AD1135" s="196"/>
      <c r="AE1135" s="59"/>
      <c r="AF1135" s="59"/>
      <c r="AG1135" s="59"/>
      <c r="AH1135" s="59"/>
      <c r="AI1135" s="59"/>
      <c r="AJ1135" s="59"/>
    </row>
    <row r="1136" spans="1:36" ht="14.25" customHeight="1">
      <c r="A1136" s="85"/>
      <c r="B1136" s="59"/>
      <c r="C1136" s="223"/>
      <c r="D1136" s="59"/>
      <c r="E1136" s="229"/>
      <c r="F1136" s="229"/>
      <c r="G1136" s="59"/>
      <c r="H1136" s="59"/>
      <c r="I1136" s="59"/>
      <c r="J1136" s="59"/>
      <c r="K1136" s="59"/>
      <c r="L1136" s="86"/>
      <c r="M1136" s="86"/>
      <c r="N1136" s="55" t="s">
        <v>758</v>
      </c>
      <c r="O1136" s="55"/>
      <c r="P1136" s="55"/>
      <c r="Q1136" s="55"/>
      <c r="R1136" s="55"/>
      <c r="S1136" s="55" t="s">
        <v>757</v>
      </c>
      <c r="T1136" s="193" t="str">
        <f>_xlfn.IFNA(VLOOKUP(N1136,Code2Loc,2,FALSE)
&amp; IF( OR( ISNA(O1136), LEN(O1136)=0), "",  "-" &amp; VLOOKUP(O1136,Code2Loc,2,FALSE))
&amp; IF( OR( ISNA(P1136), LEN(P1136)=0), "",  "-" &amp; VLOOKUP(P1136,Code2Loc,2,FALSE))
&amp; IF( OR( ISNA(Q1136), LEN(Q1136)=0), "",  "-" &amp; VLOOKUP(Q1136,Code2Loc,2,FALSE))
&amp; IF( OR( ISNA(R1136), LEN(R1136)=0), "",  "-" &amp; VLOOKUP(R1136,Code2Loc,2,FALSE))
&amp; IF( OR( ISNA(S1136), LEN(S1136)=0), "",  "-" &amp; VLOOKUP(S1136,Code2Loc,2,FALSE)),"")</f>
        <v/>
      </c>
      <c r="U1136" s="56">
        <v>0.49305555555555558</v>
      </c>
      <c r="V1136" s="57"/>
      <c r="W1136" s="57"/>
      <c r="X1136" s="57"/>
      <c r="Y1136" s="57"/>
      <c r="Z1136" s="58" t="str">
        <f>IF(ISBLANK($U1136), "", _xlfn.IFNA($U1136 + _xlfn.IFNA( VLOOKUP($N1136 &amp; IF(ISBLANK($O1136),"", "-" &amp; $O1136) &amp; IF(ISBLANK($P1136),"", "-" &amp; $P1136) &amp; IF(ISBLANK($Q1136),"", "-" &amp; $Q1136) &amp; IF(ISBLANK($R1136),"", "-" &amp; $R1136) &amp; IF(ISBLANK($S1136),"", "-" &amp; $S1136),TravelTime,8,FALSE), VLOOKUP($S1136 &amp; IF(ISBLANK($R1136),"", "-" &amp; $R1136) &amp; IF(ISBLANK($Q1136),"", "-" &amp; $Q1136) &amp; IF(ISBLANK($P1136),"", "-" &amp; $P1136) &amp; IF(ISBLANK($O1136),"", "-" &amp; $O1136) &amp; IF(ISBLANK($N1136),"", "-" &amp; $N1136),TravelTime,8,FALSE)) / 1440, ""))</f>
        <v/>
      </c>
      <c r="AA1136" s="59"/>
      <c r="AB1136" s="59"/>
      <c r="AC1136" s="59"/>
      <c r="AD1136" s="196"/>
      <c r="AE1136" s="59"/>
      <c r="AF1136" s="59"/>
      <c r="AG1136" s="59"/>
      <c r="AH1136" s="59"/>
      <c r="AI1136" s="59"/>
      <c r="AJ1136" s="59"/>
    </row>
    <row r="1137" spans="1:36" ht="14.25" customHeight="1">
      <c r="A1137" s="85"/>
      <c r="B1137" s="59"/>
      <c r="C1137" s="223"/>
      <c r="D1137" s="59"/>
      <c r="E1137" s="229"/>
      <c r="F1137" s="229"/>
      <c r="G1137" s="59"/>
      <c r="H1137" s="59"/>
      <c r="I1137" s="59"/>
      <c r="J1137" s="59"/>
      <c r="K1137" s="59"/>
      <c r="L1137" s="86"/>
      <c r="M1137" s="86"/>
      <c r="N1137" s="55" t="s">
        <v>757</v>
      </c>
      <c r="O1137" s="55"/>
      <c r="P1137" s="55"/>
      <c r="Q1137" s="55"/>
      <c r="R1137" s="55"/>
      <c r="S1137" s="55" t="s">
        <v>758</v>
      </c>
      <c r="T1137" s="193" t="str">
        <f>_xlfn.IFNA(VLOOKUP(N1137,Code2Loc,2,FALSE)
&amp; IF( OR( ISNA(O1137), LEN(O1137)=0), "",  "-" &amp; VLOOKUP(O1137,Code2Loc,2,FALSE))
&amp; IF( OR( ISNA(P1137), LEN(P1137)=0), "",  "-" &amp; VLOOKUP(P1137,Code2Loc,2,FALSE))
&amp; IF( OR( ISNA(Q1137), LEN(Q1137)=0), "",  "-" &amp; VLOOKUP(Q1137,Code2Loc,2,FALSE))
&amp; IF( OR( ISNA(R1137), LEN(R1137)=0), "",  "-" &amp; VLOOKUP(R1137,Code2Loc,2,FALSE))
&amp; IF( OR( ISNA(S1137), LEN(S1137)=0), "",  "-" &amp; VLOOKUP(S1137,Code2Loc,2,FALSE)),"")</f>
        <v/>
      </c>
      <c r="U1137" s="56">
        <v>0.53125</v>
      </c>
      <c r="V1137" s="57"/>
      <c r="W1137" s="57"/>
      <c r="X1137" s="57"/>
      <c r="Y1137" s="57"/>
      <c r="Z1137" s="58" t="str">
        <f>IF(ISBLANK($U1137), "", _xlfn.IFNA($U1137 + _xlfn.IFNA( VLOOKUP($N1137 &amp; IF(ISBLANK($O1137),"", "-" &amp; $O1137) &amp; IF(ISBLANK($P1137),"", "-" &amp; $P1137) &amp; IF(ISBLANK($Q1137),"", "-" &amp; $Q1137) &amp; IF(ISBLANK($R1137),"", "-" &amp; $R1137) &amp; IF(ISBLANK($S1137),"", "-" &amp; $S1137),TravelTime,8,FALSE), VLOOKUP($S1137 &amp; IF(ISBLANK($R1137),"", "-" &amp; $R1137) &amp; IF(ISBLANK($Q1137),"", "-" &amp; $Q1137) &amp; IF(ISBLANK($P1137),"", "-" &amp; $P1137) &amp; IF(ISBLANK($O1137),"", "-" &amp; $O1137) &amp; IF(ISBLANK($N1137),"", "-" &amp; $N1137),TravelTime,8,FALSE)) / 1440, ""))</f>
        <v/>
      </c>
      <c r="AA1137" s="59"/>
      <c r="AB1137" s="59"/>
      <c r="AC1137" s="59"/>
      <c r="AD1137" s="196"/>
      <c r="AE1137" s="59"/>
      <c r="AF1137" s="59"/>
      <c r="AG1137" s="59"/>
      <c r="AH1137" s="59"/>
      <c r="AI1137" s="59"/>
      <c r="AJ1137" s="59"/>
    </row>
    <row r="1138" spans="1:36" ht="14.25" customHeight="1">
      <c r="A1138" s="85"/>
      <c r="B1138" s="59"/>
      <c r="C1138" s="223"/>
      <c r="D1138" s="59"/>
      <c r="E1138" s="229"/>
      <c r="F1138" s="229"/>
      <c r="G1138" s="59"/>
      <c r="H1138" s="59"/>
      <c r="I1138" s="59"/>
      <c r="J1138" s="59"/>
      <c r="K1138" s="59"/>
      <c r="L1138" s="86"/>
      <c r="M1138" s="86"/>
      <c r="N1138" s="55" t="s">
        <v>758</v>
      </c>
      <c r="O1138" s="55"/>
      <c r="P1138" s="55"/>
      <c r="Q1138" s="55"/>
      <c r="R1138" s="55"/>
      <c r="S1138" s="55" t="s">
        <v>757</v>
      </c>
      <c r="T1138" s="193" t="str">
        <f>_xlfn.IFNA(VLOOKUP(N1138,Code2Loc,2,FALSE)
&amp; IF( OR( ISNA(O1138), LEN(O1138)=0), "",  "-" &amp; VLOOKUP(O1138,Code2Loc,2,FALSE))
&amp; IF( OR( ISNA(P1138), LEN(P1138)=0), "",  "-" &amp; VLOOKUP(P1138,Code2Loc,2,FALSE))
&amp; IF( OR( ISNA(Q1138), LEN(Q1138)=0), "",  "-" &amp; VLOOKUP(Q1138,Code2Loc,2,FALSE))
&amp; IF( OR( ISNA(R1138), LEN(R1138)=0), "",  "-" &amp; VLOOKUP(R1138,Code2Loc,2,FALSE))
&amp; IF( OR( ISNA(S1138), LEN(S1138)=0), "",  "-" &amp; VLOOKUP(S1138,Code2Loc,2,FALSE)),"")</f>
        <v/>
      </c>
      <c r="U1138" s="56">
        <v>0.55902777777777779</v>
      </c>
      <c r="V1138" s="57"/>
      <c r="W1138" s="57"/>
      <c r="X1138" s="57"/>
      <c r="Y1138" s="57"/>
      <c r="Z1138" s="58" t="str">
        <f>IF(ISBLANK($U1138), "", _xlfn.IFNA($U1138 + _xlfn.IFNA( VLOOKUP($N1138 &amp; IF(ISBLANK($O1138),"", "-" &amp; $O1138) &amp; IF(ISBLANK($P1138),"", "-" &amp; $P1138) &amp; IF(ISBLANK($Q1138),"", "-" &amp; $Q1138) &amp; IF(ISBLANK($R1138),"", "-" &amp; $R1138) &amp; IF(ISBLANK($S1138),"", "-" &amp; $S1138),TravelTime,8,FALSE), VLOOKUP($S1138 &amp; IF(ISBLANK($R1138),"", "-" &amp; $R1138) &amp; IF(ISBLANK($Q1138),"", "-" &amp; $Q1138) &amp; IF(ISBLANK($P1138),"", "-" &amp; $P1138) &amp; IF(ISBLANK($O1138),"", "-" &amp; $O1138) &amp; IF(ISBLANK($N1138),"", "-" &amp; $N1138),TravelTime,8,FALSE)) / 1440, ""))</f>
        <v/>
      </c>
      <c r="AA1138" s="59"/>
      <c r="AB1138" s="59"/>
      <c r="AC1138" s="59"/>
      <c r="AD1138" s="196"/>
      <c r="AE1138" s="59"/>
      <c r="AF1138" s="59"/>
      <c r="AG1138" s="59"/>
      <c r="AH1138" s="59"/>
      <c r="AI1138" s="59"/>
      <c r="AJ1138" s="59"/>
    </row>
    <row r="1139" spans="1:36" ht="14.25" customHeight="1">
      <c r="A1139" s="85"/>
      <c r="B1139" s="59"/>
      <c r="C1139" s="223"/>
      <c r="D1139" s="59"/>
      <c r="E1139" s="229"/>
      <c r="F1139" s="229"/>
      <c r="G1139" s="59"/>
      <c r="H1139" s="59"/>
      <c r="I1139" s="59"/>
      <c r="J1139" s="59"/>
      <c r="K1139" s="59"/>
      <c r="L1139" s="86"/>
      <c r="M1139" s="86"/>
      <c r="N1139" s="55" t="s">
        <v>757</v>
      </c>
      <c r="O1139" s="55" t="s">
        <v>759</v>
      </c>
      <c r="P1139" s="55"/>
      <c r="Q1139" s="55"/>
      <c r="R1139" s="55"/>
      <c r="S1139" s="55" t="s">
        <v>758</v>
      </c>
      <c r="T1139" s="193" t="str">
        <f>_xlfn.IFNA(VLOOKUP(N1139,Code2Loc,2,FALSE)
&amp; IF( OR( ISNA(O1139), LEN(O1139)=0), "",  "-" &amp; VLOOKUP(O1139,Code2Loc,2,FALSE))
&amp; IF( OR( ISNA(P1139), LEN(P1139)=0), "",  "-" &amp; VLOOKUP(P1139,Code2Loc,2,FALSE))
&amp; IF( OR( ISNA(Q1139), LEN(Q1139)=0), "",  "-" &amp; VLOOKUP(Q1139,Code2Loc,2,FALSE))
&amp; IF( OR( ISNA(R1139), LEN(R1139)=0), "",  "-" &amp; VLOOKUP(R1139,Code2Loc,2,FALSE))
&amp; IF( OR( ISNA(S1139), LEN(S1139)=0), "",  "-" &amp; VLOOKUP(S1139,Code2Loc,2,FALSE)),"")</f>
        <v/>
      </c>
      <c r="U1139" s="56">
        <v>0.60416666666666663</v>
      </c>
      <c r="V1139" s="57"/>
      <c r="W1139" s="57"/>
      <c r="X1139" s="57"/>
      <c r="Y1139" s="57"/>
      <c r="Z1139" s="58" t="str">
        <f>IF(ISBLANK($U1139), "", _xlfn.IFNA($U1139 + _xlfn.IFNA( VLOOKUP($N1139 &amp; IF(ISBLANK($O1139),"", "-" &amp; $O1139) &amp; IF(ISBLANK($P1139),"", "-" &amp; $P1139) &amp; IF(ISBLANK($Q1139),"", "-" &amp; $Q1139) &amp; IF(ISBLANK($R1139),"", "-" &amp; $R1139) &amp; IF(ISBLANK($S1139),"", "-" &amp; $S1139),TravelTime,8,FALSE), VLOOKUP($S1139 &amp; IF(ISBLANK($R1139),"", "-" &amp; $R1139) &amp; IF(ISBLANK($Q1139),"", "-" &amp; $Q1139) &amp; IF(ISBLANK($P1139),"", "-" &amp; $P1139) &amp; IF(ISBLANK($O1139),"", "-" &amp; $O1139) &amp; IF(ISBLANK($N1139),"", "-" &amp; $N1139),TravelTime,8,FALSE)) / 1440, ""))</f>
        <v/>
      </c>
      <c r="AA1139" s="59"/>
      <c r="AB1139" s="59"/>
      <c r="AC1139" s="59"/>
      <c r="AD1139" s="196"/>
      <c r="AE1139" s="59"/>
      <c r="AF1139" s="59"/>
      <c r="AG1139" s="59"/>
      <c r="AH1139" s="59"/>
      <c r="AI1139" s="59"/>
      <c r="AJ1139" s="59"/>
    </row>
    <row r="1140" spans="1:36" ht="14.25" customHeight="1">
      <c r="A1140" s="85"/>
      <c r="B1140" s="59"/>
      <c r="C1140" s="223"/>
      <c r="D1140" s="59"/>
      <c r="E1140" s="229"/>
      <c r="F1140" s="229"/>
      <c r="G1140" s="59"/>
      <c r="H1140" s="59"/>
      <c r="I1140" s="59"/>
      <c r="J1140" s="59"/>
      <c r="K1140" s="59"/>
      <c r="L1140" s="86"/>
      <c r="M1140" s="86"/>
      <c r="N1140" s="55" t="s">
        <v>758</v>
      </c>
      <c r="O1140" s="55"/>
      <c r="P1140" s="55"/>
      <c r="Q1140" s="55"/>
      <c r="R1140" s="55"/>
      <c r="S1140" s="55" t="s">
        <v>757</v>
      </c>
      <c r="T1140" s="193" t="str">
        <f>_xlfn.IFNA(VLOOKUP(N1140,Code2Loc,2,FALSE)
&amp; IF( OR( ISNA(O1140), LEN(O1140)=0), "",  "-" &amp; VLOOKUP(O1140,Code2Loc,2,FALSE))
&amp; IF( OR( ISNA(P1140), LEN(P1140)=0), "",  "-" &amp; VLOOKUP(P1140,Code2Loc,2,FALSE))
&amp; IF( OR( ISNA(Q1140), LEN(Q1140)=0), "",  "-" &amp; VLOOKUP(Q1140,Code2Loc,2,FALSE))
&amp; IF( OR( ISNA(R1140), LEN(R1140)=0), "",  "-" &amp; VLOOKUP(R1140,Code2Loc,2,FALSE))
&amp; IF( OR( ISNA(S1140), LEN(S1140)=0), "",  "-" &amp; VLOOKUP(S1140,Code2Loc,2,FALSE)),"")</f>
        <v/>
      </c>
      <c r="U1140" s="56">
        <v>0.65972222222222221</v>
      </c>
      <c r="V1140" s="57"/>
      <c r="W1140" s="57"/>
      <c r="X1140" s="57"/>
      <c r="Y1140" s="57"/>
      <c r="Z1140" s="58" t="str">
        <f>IF(ISBLANK($U1140), "", _xlfn.IFNA($U1140 + _xlfn.IFNA( VLOOKUP($N1140 &amp; IF(ISBLANK($O1140),"", "-" &amp; $O1140) &amp; IF(ISBLANK($P1140),"", "-" &amp; $P1140) &amp; IF(ISBLANK($Q1140),"", "-" &amp; $Q1140) &amp; IF(ISBLANK($R1140),"", "-" &amp; $R1140) &amp; IF(ISBLANK($S1140),"", "-" &amp; $S1140),TravelTime,8,FALSE), VLOOKUP($S1140 &amp; IF(ISBLANK($R1140),"", "-" &amp; $R1140) &amp; IF(ISBLANK($Q1140),"", "-" &amp; $Q1140) &amp; IF(ISBLANK($P1140),"", "-" &amp; $P1140) &amp; IF(ISBLANK($O1140),"", "-" &amp; $O1140) &amp; IF(ISBLANK($N1140),"", "-" &amp; $N1140),TravelTime,8,FALSE)) / 1440, ""))</f>
        <v/>
      </c>
      <c r="AA1140" s="59"/>
      <c r="AB1140" s="59"/>
      <c r="AC1140" s="59"/>
      <c r="AD1140" s="196"/>
      <c r="AE1140" s="59"/>
      <c r="AF1140" s="59"/>
      <c r="AG1140" s="59"/>
      <c r="AH1140" s="59"/>
      <c r="AI1140" s="59"/>
      <c r="AJ1140" s="59"/>
    </row>
    <row r="1141" spans="1:36" ht="14.25" customHeight="1">
      <c r="A1141" s="85"/>
      <c r="B1141" s="59"/>
      <c r="C1141" s="223"/>
      <c r="D1141" s="59"/>
      <c r="E1141" s="229"/>
      <c r="F1141" s="229"/>
      <c r="G1141" s="59"/>
      <c r="H1141" s="59"/>
      <c r="I1141" s="59"/>
      <c r="J1141" s="59"/>
      <c r="K1141" s="59"/>
      <c r="L1141" s="86"/>
      <c r="M1141" s="86"/>
      <c r="N1141" s="55" t="s">
        <v>757</v>
      </c>
      <c r="O1141" s="55"/>
      <c r="P1141" s="55"/>
      <c r="Q1141" s="55"/>
      <c r="R1141" s="55"/>
      <c r="S1141" s="55" t="s">
        <v>758</v>
      </c>
      <c r="T1141" s="193" t="str">
        <f>_xlfn.IFNA(VLOOKUP(N1141,Code2Loc,2,FALSE)
&amp; IF( OR( ISNA(O1141), LEN(O1141)=0), "",  "-" &amp; VLOOKUP(O1141,Code2Loc,2,FALSE))
&amp; IF( OR( ISNA(P1141), LEN(P1141)=0), "",  "-" &amp; VLOOKUP(P1141,Code2Loc,2,FALSE))
&amp; IF( OR( ISNA(Q1141), LEN(Q1141)=0), "",  "-" &amp; VLOOKUP(Q1141,Code2Loc,2,FALSE))
&amp; IF( OR( ISNA(R1141), LEN(R1141)=0), "",  "-" &amp; VLOOKUP(R1141,Code2Loc,2,FALSE))
&amp; IF( OR( ISNA(S1141), LEN(S1141)=0), "",  "-" &amp; VLOOKUP(S1141,Code2Loc,2,FALSE)),"")</f>
        <v/>
      </c>
      <c r="U1141" s="56">
        <v>0.69791666666666663</v>
      </c>
      <c r="V1141" s="57"/>
      <c r="W1141" s="57"/>
      <c r="X1141" s="57"/>
      <c r="Y1141" s="57"/>
      <c r="Z1141" s="58" t="str">
        <f>IF(ISBLANK($U1141), "", _xlfn.IFNA($U1141 + _xlfn.IFNA( VLOOKUP($N1141 &amp; IF(ISBLANK($O1141),"", "-" &amp; $O1141) &amp; IF(ISBLANK($P1141),"", "-" &amp; $P1141) &amp; IF(ISBLANK($Q1141),"", "-" &amp; $Q1141) &amp; IF(ISBLANK($R1141),"", "-" &amp; $R1141) &amp; IF(ISBLANK($S1141),"", "-" &amp; $S1141),TravelTime,8,FALSE), VLOOKUP($S1141 &amp; IF(ISBLANK($R1141),"", "-" &amp; $R1141) &amp; IF(ISBLANK($Q1141),"", "-" &amp; $Q1141) &amp; IF(ISBLANK($P1141),"", "-" &amp; $P1141) &amp; IF(ISBLANK($O1141),"", "-" &amp; $O1141) &amp; IF(ISBLANK($N1141),"", "-" &amp; $N1141),TravelTime,8,FALSE)) / 1440, ""))</f>
        <v/>
      </c>
      <c r="AA1141" s="59"/>
      <c r="AB1141" s="59"/>
      <c r="AC1141" s="59"/>
      <c r="AD1141" s="196"/>
      <c r="AE1141" s="59"/>
      <c r="AF1141" s="59"/>
      <c r="AG1141" s="59"/>
      <c r="AH1141" s="59"/>
      <c r="AI1141" s="59"/>
      <c r="AJ1141" s="59"/>
    </row>
    <row r="1142" spans="1:36" ht="14.25" customHeight="1">
      <c r="A1142" s="85"/>
      <c r="B1142" s="59"/>
      <c r="C1142" s="223"/>
      <c r="D1142" s="59"/>
      <c r="E1142" s="229"/>
      <c r="F1142" s="229"/>
      <c r="G1142" s="59"/>
      <c r="H1142" s="59"/>
      <c r="I1142" s="59"/>
      <c r="J1142" s="59"/>
      <c r="K1142" s="59"/>
      <c r="L1142" s="86"/>
      <c r="M1142" s="86"/>
      <c r="N1142" s="55" t="s">
        <v>758</v>
      </c>
      <c r="O1142" s="55"/>
      <c r="P1142" s="55"/>
      <c r="Q1142" s="55"/>
      <c r="R1142" s="55"/>
      <c r="S1142" s="55" t="s">
        <v>757</v>
      </c>
      <c r="T1142" s="193" t="str">
        <f>_xlfn.IFNA(VLOOKUP(N1142,Code2Loc,2,FALSE)
&amp; IF( OR( ISNA(O1142), LEN(O1142)=0), "",  "-" &amp; VLOOKUP(O1142,Code2Loc,2,FALSE))
&amp; IF( OR( ISNA(P1142), LEN(P1142)=0), "",  "-" &amp; VLOOKUP(P1142,Code2Loc,2,FALSE))
&amp; IF( OR( ISNA(Q1142), LEN(Q1142)=0), "",  "-" &amp; VLOOKUP(Q1142,Code2Loc,2,FALSE))
&amp; IF( OR( ISNA(R1142), LEN(R1142)=0), "",  "-" &amp; VLOOKUP(R1142,Code2Loc,2,FALSE))
&amp; IF( OR( ISNA(S1142), LEN(S1142)=0), "",  "-" &amp; VLOOKUP(S1142,Code2Loc,2,FALSE)),"")</f>
        <v/>
      </c>
      <c r="U1142" s="56">
        <v>0.72569444444444442</v>
      </c>
      <c r="V1142" s="57"/>
      <c r="W1142" s="57"/>
      <c r="X1142" s="57"/>
      <c r="Y1142" s="57"/>
      <c r="Z1142" s="58" t="str">
        <f>IF(ISBLANK($U1142), "", _xlfn.IFNA($U1142 + _xlfn.IFNA( VLOOKUP($N1142 &amp; IF(ISBLANK($O1142),"", "-" &amp; $O1142) &amp; IF(ISBLANK($P1142),"", "-" &amp; $P1142) &amp; IF(ISBLANK($Q1142),"", "-" &amp; $Q1142) &amp; IF(ISBLANK($R1142),"", "-" &amp; $R1142) &amp; IF(ISBLANK($S1142),"", "-" &amp; $S1142),TravelTime,8,FALSE), VLOOKUP($S1142 &amp; IF(ISBLANK($R1142),"", "-" &amp; $R1142) &amp; IF(ISBLANK($Q1142),"", "-" &amp; $Q1142) &amp; IF(ISBLANK($P1142),"", "-" &amp; $P1142) &amp; IF(ISBLANK($O1142),"", "-" &amp; $O1142) &amp; IF(ISBLANK($N1142),"", "-" &amp; $N1142),TravelTime,8,FALSE)) / 1440, ""))</f>
        <v/>
      </c>
      <c r="AA1142" s="59"/>
      <c r="AB1142" s="59"/>
      <c r="AC1142" s="59"/>
      <c r="AD1142" s="196"/>
      <c r="AE1142" s="59"/>
      <c r="AF1142" s="59"/>
      <c r="AG1142" s="59"/>
      <c r="AH1142" s="59"/>
      <c r="AI1142" s="59"/>
      <c r="AJ1142" s="59"/>
    </row>
    <row r="1143" spans="1:36" ht="14.25" customHeight="1">
      <c r="A1143" s="85"/>
      <c r="B1143" s="59"/>
      <c r="C1143" s="223"/>
      <c r="D1143" s="59"/>
      <c r="E1143" s="229"/>
      <c r="F1143" s="229"/>
      <c r="G1143" s="59"/>
      <c r="H1143" s="59"/>
      <c r="I1143" s="59"/>
      <c r="J1143" s="59"/>
      <c r="K1143" s="59"/>
      <c r="L1143" s="86"/>
      <c r="M1143" s="86"/>
      <c r="N1143" s="55" t="s">
        <v>757</v>
      </c>
      <c r="O1143" s="55"/>
      <c r="P1143" s="55"/>
      <c r="Q1143" s="55"/>
      <c r="R1143" s="55"/>
      <c r="S1143" s="55" t="s">
        <v>758</v>
      </c>
      <c r="T1143" s="193" t="str">
        <f>_xlfn.IFNA(VLOOKUP(N1143,Code2Loc,2,FALSE)
&amp; IF( OR( ISNA(O1143), LEN(O1143)=0), "",  "-" &amp; VLOOKUP(O1143,Code2Loc,2,FALSE))
&amp; IF( OR( ISNA(P1143), LEN(P1143)=0), "",  "-" &amp; VLOOKUP(P1143,Code2Loc,2,FALSE))
&amp; IF( OR( ISNA(Q1143), LEN(Q1143)=0), "",  "-" &amp; VLOOKUP(Q1143,Code2Loc,2,FALSE))
&amp; IF( OR( ISNA(R1143), LEN(R1143)=0), "",  "-" &amp; VLOOKUP(R1143,Code2Loc,2,FALSE))
&amp; IF( OR( ISNA(S1143), LEN(S1143)=0), "",  "-" &amp; VLOOKUP(S1143,Code2Loc,2,FALSE)),"")</f>
        <v/>
      </c>
      <c r="U1143" s="56">
        <v>0.75347222222222221</v>
      </c>
      <c r="V1143" s="57"/>
      <c r="W1143" s="57"/>
      <c r="X1143" s="57"/>
      <c r="Y1143" s="57"/>
      <c r="Z1143" s="58" t="str">
        <f>IF(ISBLANK($U1143), "", _xlfn.IFNA($U1143 + _xlfn.IFNA( VLOOKUP($N1143 &amp; IF(ISBLANK($O1143),"", "-" &amp; $O1143) &amp; IF(ISBLANK($P1143),"", "-" &amp; $P1143) &amp; IF(ISBLANK($Q1143),"", "-" &amp; $Q1143) &amp; IF(ISBLANK($R1143),"", "-" &amp; $R1143) &amp; IF(ISBLANK($S1143),"", "-" &amp; $S1143),TravelTime,8,FALSE), VLOOKUP($S1143 &amp; IF(ISBLANK($R1143),"", "-" &amp; $R1143) &amp; IF(ISBLANK($Q1143),"", "-" &amp; $Q1143) &amp; IF(ISBLANK($P1143),"", "-" &amp; $P1143) &amp; IF(ISBLANK($O1143),"", "-" &amp; $O1143) &amp; IF(ISBLANK($N1143),"", "-" &amp; $N1143),TravelTime,8,FALSE)) / 1440, ""))</f>
        <v/>
      </c>
      <c r="AA1143" s="59"/>
      <c r="AB1143" s="59"/>
      <c r="AC1143" s="59"/>
      <c r="AD1143" s="196"/>
      <c r="AE1143" s="59"/>
      <c r="AF1143" s="59"/>
      <c r="AG1143" s="59"/>
      <c r="AH1143" s="59"/>
      <c r="AI1143" s="59"/>
      <c r="AJ1143" s="59"/>
    </row>
    <row r="1144" spans="1:36" ht="14.25" customHeight="1">
      <c r="A1144" s="85"/>
      <c r="B1144" s="59"/>
      <c r="C1144" s="223"/>
      <c r="D1144" s="59"/>
      <c r="E1144" s="229"/>
      <c r="F1144" s="229"/>
      <c r="G1144" s="59"/>
      <c r="H1144" s="59"/>
      <c r="I1144" s="59"/>
      <c r="J1144" s="59"/>
      <c r="K1144" s="59"/>
      <c r="L1144" s="86"/>
      <c r="M1144" s="86"/>
      <c r="N1144" s="55" t="s">
        <v>758</v>
      </c>
      <c r="O1144" s="55"/>
      <c r="P1144" s="55"/>
      <c r="Q1144" s="55"/>
      <c r="R1144" s="55"/>
      <c r="S1144" s="55" t="s">
        <v>757</v>
      </c>
      <c r="T1144" s="193" t="str">
        <f>_xlfn.IFNA(VLOOKUP(N1144,Code2Loc,2,FALSE)
&amp; IF( OR( ISNA(O1144), LEN(O1144)=0), "",  "-" &amp; VLOOKUP(O1144,Code2Loc,2,FALSE))
&amp; IF( OR( ISNA(P1144), LEN(P1144)=0), "",  "-" &amp; VLOOKUP(P1144,Code2Loc,2,FALSE))
&amp; IF( OR( ISNA(Q1144), LEN(Q1144)=0), "",  "-" &amp; VLOOKUP(Q1144,Code2Loc,2,FALSE))
&amp; IF( OR( ISNA(R1144), LEN(R1144)=0), "",  "-" &amp; VLOOKUP(R1144,Code2Loc,2,FALSE))
&amp; IF( OR( ISNA(S1144), LEN(S1144)=0), "",  "-" &amp; VLOOKUP(S1144,Code2Loc,2,FALSE)),"")</f>
        <v/>
      </c>
      <c r="U1144" s="56">
        <v>0.78125</v>
      </c>
      <c r="V1144" s="57"/>
      <c r="W1144" s="57"/>
      <c r="X1144" s="57"/>
      <c r="Y1144" s="57"/>
      <c r="Z1144" s="58" t="str">
        <f>IF(ISBLANK($U1144), "", _xlfn.IFNA($U1144 + _xlfn.IFNA( VLOOKUP($N1144 &amp; IF(ISBLANK($O1144),"", "-" &amp; $O1144) &amp; IF(ISBLANK($P1144),"", "-" &amp; $P1144) &amp; IF(ISBLANK($Q1144),"", "-" &amp; $Q1144) &amp; IF(ISBLANK($R1144),"", "-" &amp; $R1144) &amp; IF(ISBLANK($S1144),"", "-" &amp; $S1144),TravelTime,8,FALSE), VLOOKUP($S1144 &amp; IF(ISBLANK($R1144),"", "-" &amp; $R1144) &amp; IF(ISBLANK($Q1144),"", "-" &amp; $Q1144) &amp; IF(ISBLANK($P1144),"", "-" &amp; $P1144) &amp; IF(ISBLANK($O1144),"", "-" &amp; $O1144) &amp; IF(ISBLANK($N1144),"", "-" &amp; $N1144),TravelTime,8,FALSE)) / 1440, ""))</f>
        <v/>
      </c>
      <c r="AA1144" s="59"/>
      <c r="AB1144" s="59"/>
      <c r="AC1144" s="59"/>
      <c r="AD1144" s="196"/>
      <c r="AE1144" s="59"/>
      <c r="AF1144" s="59"/>
      <c r="AG1144" s="59"/>
      <c r="AH1144" s="59"/>
      <c r="AI1144" s="59"/>
      <c r="AJ1144" s="59"/>
    </row>
    <row r="1145" spans="1:36" ht="14.25" customHeight="1">
      <c r="A1145" s="85"/>
      <c r="B1145" s="59"/>
      <c r="C1145" s="223"/>
      <c r="D1145" s="59"/>
      <c r="E1145" s="229"/>
      <c r="F1145" s="229"/>
      <c r="G1145" s="59"/>
      <c r="H1145" s="59"/>
      <c r="I1145" s="59"/>
      <c r="J1145" s="59"/>
      <c r="K1145" s="59"/>
      <c r="L1145" s="86"/>
      <c r="M1145" s="86"/>
      <c r="N1145" s="55" t="s">
        <v>757</v>
      </c>
      <c r="O1145" s="55"/>
      <c r="P1145" s="55"/>
      <c r="Q1145" s="55"/>
      <c r="R1145" s="55"/>
      <c r="S1145" s="55" t="s">
        <v>758</v>
      </c>
      <c r="T1145" s="193" t="str">
        <f>_xlfn.IFNA(VLOOKUP(N1145,Code2Loc,2,FALSE)
&amp; IF( OR( ISNA(O1145), LEN(O1145)=0), "",  "-" &amp; VLOOKUP(O1145,Code2Loc,2,FALSE))
&amp; IF( OR( ISNA(P1145), LEN(P1145)=0), "",  "-" &amp; VLOOKUP(P1145,Code2Loc,2,FALSE))
&amp; IF( OR( ISNA(Q1145), LEN(Q1145)=0), "",  "-" &amp; VLOOKUP(Q1145,Code2Loc,2,FALSE))
&amp; IF( OR( ISNA(R1145), LEN(R1145)=0), "",  "-" &amp; VLOOKUP(R1145,Code2Loc,2,FALSE))
&amp; IF( OR( ISNA(S1145), LEN(S1145)=0), "",  "-" &amp; VLOOKUP(S1145,Code2Loc,2,FALSE)),"")</f>
        <v/>
      </c>
      <c r="U1145" s="56">
        <v>0.82638888888888884</v>
      </c>
      <c r="V1145" s="57"/>
      <c r="W1145" s="57"/>
      <c r="X1145" s="57"/>
      <c r="Y1145" s="57"/>
      <c r="Z1145" s="58" t="str">
        <f>IF(ISBLANK($U1145), "", _xlfn.IFNA($U1145 + _xlfn.IFNA( VLOOKUP($N1145 &amp; IF(ISBLANK($O1145),"", "-" &amp; $O1145) &amp; IF(ISBLANK($P1145),"", "-" &amp; $P1145) &amp; IF(ISBLANK($Q1145),"", "-" &amp; $Q1145) &amp; IF(ISBLANK($R1145),"", "-" &amp; $R1145) &amp; IF(ISBLANK($S1145),"", "-" &amp; $S1145),TravelTime,8,FALSE), VLOOKUP($S1145 &amp; IF(ISBLANK($R1145),"", "-" &amp; $R1145) &amp; IF(ISBLANK($Q1145),"", "-" &amp; $Q1145) &amp; IF(ISBLANK($P1145),"", "-" &amp; $P1145) &amp; IF(ISBLANK($O1145),"", "-" &amp; $O1145) &amp; IF(ISBLANK($N1145),"", "-" &amp; $N1145),TravelTime,8,FALSE)) / 1440, ""))</f>
        <v/>
      </c>
      <c r="AA1145" s="59"/>
      <c r="AB1145" s="59"/>
      <c r="AC1145" s="59"/>
      <c r="AD1145" s="196"/>
      <c r="AE1145" s="59"/>
      <c r="AF1145" s="59"/>
      <c r="AG1145" s="59"/>
      <c r="AH1145" s="59"/>
      <c r="AI1145" s="59"/>
      <c r="AJ1145" s="59"/>
    </row>
    <row r="1146" spans="1:36" ht="14.25" customHeight="1">
      <c r="A1146" s="85"/>
      <c r="B1146" s="51" t="s">
        <v>790</v>
      </c>
      <c r="C1146" s="223"/>
      <c r="D1146" s="59"/>
      <c r="E1146" s="228" t="s">
        <v>791</v>
      </c>
      <c r="F1146" s="228" t="s">
        <v>792</v>
      </c>
      <c r="G1146" s="59"/>
      <c r="H1146" s="59"/>
      <c r="I1146" s="59"/>
      <c r="J1146" s="52" t="s">
        <v>793</v>
      </c>
      <c r="K1146" s="53" t="s">
        <v>16</v>
      </c>
      <c r="L1146" s="86">
        <v>27</v>
      </c>
      <c r="M1146" s="86">
        <v>11</v>
      </c>
      <c r="N1146" s="55" t="s">
        <v>758</v>
      </c>
      <c r="O1146" s="55"/>
      <c r="P1146" s="55"/>
      <c r="Q1146" s="55"/>
      <c r="R1146" s="55"/>
      <c r="S1146" s="55" t="s">
        <v>757</v>
      </c>
      <c r="T1146" s="193" t="str">
        <f>_xlfn.IFNA(VLOOKUP(N1146,Code2Loc,2,FALSE)
&amp; IF( OR( ISNA(O1146), LEN(O1146)=0), "",  "-" &amp; VLOOKUP(O1146,Code2Loc,2,FALSE))
&amp; IF( OR( ISNA(P1146), LEN(P1146)=0), "",  "-" &amp; VLOOKUP(P1146,Code2Loc,2,FALSE))
&amp; IF( OR( ISNA(Q1146), LEN(Q1146)=0), "",  "-" &amp; VLOOKUP(Q1146,Code2Loc,2,FALSE))
&amp; IF( OR( ISNA(R1146), LEN(R1146)=0), "",  "-" &amp; VLOOKUP(R1146,Code2Loc,2,FALSE))
&amp; IF( OR( ISNA(S1146), LEN(S1146)=0), "",  "-" &amp; VLOOKUP(S1146,Code2Loc,2,FALSE)),"")</f>
        <v/>
      </c>
      <c r="U1146" s="56">
        <v>0.27777777777777779</v>
      </c>
      <c r="V1146" s="57"/>
      <c r="W1146" s="57"/>
      <c r="X1146" s="57"/>
      <c r="Y1146" s="57"/>
      <c r="Z1146" s="58" t="str">
        <f>IF(ISBLANK($U1146), "", _xlfn.IFNA($U1146 + _xlfn.IFNA( VLOOKUP($N1146 &amp; IF(ISBLANK($O1146),"", "-" &amp; $O1146) &amp; IF(ISBLANK($P1146),"", "-" &amp; $P1146) &amp; IF(ISBLANK($Q1146),"", "-" &amp; $Q1146) &amp; IF(ISBLANK($R1146),"", "-" &amp; $R1146) &amp; IF(ISBLANK($S1146),"", "-" &amp; $S1146),TravelTime,8,FALSE), VLOOKUP($S1146 &amp; IF(ISBLANK($R1146),"", "-" &amp; $R1146) &amp; IF(ISBLANK($Q1146),"", "-" &amp; $Q1146) &amp; IF(ISBLANK($P1146),"", "-" &amp; $P1146) &amp; IF(ISBLANK($O1146),"", "-" &amp; $O1146) &amp; IF(ISBLANK($N1146),"", "-" &amp; $N1146),TravelTime,8,FALSE)) / 1440, ""))</f>
        <v/>
      </c>
      <c r="AA1146" s="59"/>
      <c r="AB1146" s="52"/>
      <c r="AC1146" s="59"/>
      <c r="AD1146" s="196"/>
      <c r="AE1146" s="59"/>
      <c r="AF1146" s="59"/>
      <c r="AG1146" s="59"/>
      <c r="AH1146" s="59"/>
      <c r="AI1146" s="59"/>
      <c r="AJ1146" s="59"/>
    </row>
    <row r="1147" spans="1:36" ht="14.25" customHeight="1">
      <c r="A1147" s="85"/>
      <c r="B1147" s="59"/>
      <c r="C1147" s="223"/>
      <c r="D1147" s="59"/>
      <c r="E1147" s="229"/>
      <c r="F1147" s="229"/>
      <c r="G1147" s="59"/>
      <c r="H1147" s="59"/>
      <c r="I1147" s="59"/>
      <c r="J1147" s="59"/>
      <c r="K1147" s="59"/>
      <c r="L1147" s="86"/>
      <c r="M1147" s="86"/>
      <c r="N1147" s="55" t="s">
        <v>757</v>
      </c>
      <c r="O1147" s="55"/>
      <c r="P1147" s="55"/>
      <c r="Q1147" s="55"/>
      <c r="R1147" s="55"/>
      <c r="S1147" s="55" t="s">
        <v>758</v>
      </c>
      <c r="T1147" s="193" t="str">
        <f>_xlfn.IFNA(VLOOKUP(N1147,Code2Loc,2,FALSE)
&amp; IF( OR( ISNA(O1147), LEN(O1147)=0), "",  "-" &amp; VLOOKUP(O1147,Code2Loc,2,FALSE))
&amp; IF( OR( ISNA(P1147), LEN(P1147)=0), "",  "-" &amp; VLOOKUP(P1147,Code2Loc,2,FALSE))
&amp; IF( OR( ISNA(Q1147), LEN(Q1147)=0), "",  "-" &amp; VLOOKUP(Q1147,Code2Loc,2,FALSE))
&amp; IF( OR( ISNA(R1147), LEN(R1147)=0), "",  "-" &amp; VLOOKUP(R1147,Code2Loc,2,FALSE))
&amp; IF( OR( ISNA(S1147), LEN(S1147)=0), "",  "-" &amp; VLOOKUP(S1147,Code2Loc,2,FALSE)),"")</f>
        <v/>
      </c>
      <c r="U1147" s="56">
        <v>0.3125</v>
      </c>
      <c r="V1147" s="57"/>
      <c r="W1147" s="57"/>
      <c r="X1147" s="57"/>
      <c r="Y1147" s="57"/>
      <c r="Z1147" s="58" t="str">
        <f>IF(ISBLANK($U1147), "", _xlfn.IFNA($U1147 + _xlfn.IFNA( VLOOKUP($N1147 &amp; IF(ISBLANK($O1147),"", "-" &amp; $O1147) &amp; IF(ISBLANK($P1147),"", "-" &amp; $P1147) &amp; IF(ISBLANK($Q1147),"", "-" &amp; $Q1147) &amp; IF(ISBLANK($R1147),"", "-" &amp; $R1147) &amp; IF(ISBLANK($S1147),"", "-" &amp; $S1147),TravelTime,8,FALSE), VLOOKUP($S1147 &amp; IF(ISBLANK($R1147),"", "-" &amp; $R1147) &amp; IF(ISBLANK($Q1147),"", "-" &amp; $Q1147) &amp; IF(ISBLANK($P1147),"", "-" &amp; $P1147) &amp; IF(ISBLANK($O1147),"", "-" &amp; $O1147) &amp; IF(ISBLANK($N1147),"", "-" &amp; $N1147),TravelTime,8,FALSE)) / 1440, ""))</f>
        <v/>
      </c>
      <c r="AA1147" s="59"/>
      <c r="AB1147" s="59"/>
      <c r="AC1147" s="59"/>
      <c r="AD1147" s="196"/>
      <c r="AE1147" s="59"/>
      <c r="AF1147" s="59"/>
      <c r="AG1147" s="59"/>
      <c r="AH1147" s="59"/>
      <c r="AI1147" s="59"/>
      <c r="AJ1147" s="59"/>
    </row>
    <row r="1148" spans="1:36" ht="14.25" customHeight="1">
      <c r="A1148" s="85"/>
      <c r="B1148" s="59"/>
      <c r="C1148" s="223"/>
      <c r="D1148" s="59"/>
      <c r="E1148" s="229"/>
      <c r="F1148" s="229"/>
      <c r="G1148" s="59"/>
      <c r="H1148" s="59"/>
      <c r="I1148" s="59"/>
      <c r="J1148" s="59"/>
      <c r="K1148" s="59"/>
      <c r="L1148" s="86"/>
      <c r="M1148" s="86"/>
      <c r="N1148" s="55" t="s">
        <v>758</v>
      </c>
      <c r="O1148" s="55"/>
      <c r="P1148" s="55"/>
      <c r="Q1148" s="55"/>
      <c r="R1148" s="55"/>
      <c r="S1148" s="55" t="s">
        <v>757</v>
      </c>
      <c r="T1148" s="193" t="str">
        <f>_xlfn.IFNA(VLOOKUP(N1148,Code2Loc,2,FALSE)
&amp; IF( OR( ISNA(O1148), LEN(O1148)=0), "",  "-" &amp; VLOOKUP(O1148,Code2Loc,2,FALSE))
&amp; IF( OR( ISNA(P1148), LEN(P1148)=0), "",  "-" &amp; VLOOKUP(P1148,Code2Loc,2,FALSE))
&amp; IF( OR( ISNA(Q1148), LEN(Q1148)=0), "",  "-" &amp; VLOOKUP(Q1148,Code2Loc,2,FALSE))
&amp; IF( OR( ISNA(R1148), LEN(R1148)=0), "",  "-" &amp; VLOOKUP(R1148,Code2Loc,2,FALSE))
&amp; IF( OR( ISNA(S1148), LEN(S1148)=0), "",  "-" &amp; VLOOKUP(S1148,Code2Loc,2,FALSE)),"")</f>
        <v/>
      </c>
      <c r="U1148" s="56">
        <v>0.34027777777777779</v>
      </c>
      <c r="V1148" s="57"/>
      <c r="W1148" s="57"/>
      <c r="X1148" s="57"/>
      <c r="Y1148" s="57"/>
      <c r="Z1148" s="58" t="str">
        <f>IF(ISBLANK($U1148), "", _xlfn.IFNA($U1148 + _xlfn.IFNA( VLOOKUP($N1148 &amp; IF(ISBLANK($O1148),"", "-" &amp; $O1148) &amp; IF(ISBLANK($P1148),"", "-" &amp; $P1148) &amp; IF(ISBLANK($Q1148),"", "-" &amp; $Q1148) &amp; IF(ISBLANK($R1148),"", "-" &amp; $R1148) &amp; IF(ISBLANK($S1148),"", "-" &amp; $S1148),TravelTime,8,FALSE), VLOOKUP($S1148 &amp; IF(ISBLANK($R1148),"", "-" &amp; $R1148) &amp; IF(ISBLANK($Q1148),"", "-" &amp; $Q1148) &amp; IF(ISBLANK($P1148),"", "-" &amp; $P1148) &amp; IF(ISBLANK($O1148),"", "-" &amp; $O1148) &amp; IF(ISBLANK($N1148),"", "-" &amp; $N1148),TravelTime,8,FALSE)) / 1440, ""))</f>
        <v/>
      </c>
      <c r="AA1148" s="59"/>
      <c r="AB1148" s="59"/>
      <c r="AC1148" s="59"/>
      <c r="AD1148" s="196"/>
      <c r="AE1148" s="59"/>
      <c r="AF1148" s="59"/>
      <c r="AG1148" s="59"/>
      <c r="AH1148" s="59"/>
      <c r="AI1148" s="59"/>
      <c r="AJ1148" s="59"/>
    </row>
    <row r="1149" spans="1:36" ht="14.25" customHeight="1">
      <c r="A1149" s="85"/>
      <c r="B1149" s="59"/>
      <c r="C1149" s="223"/>
      <c r="D1149" s="59"/>
      <c r="E1149" s="229"/>
      <c r="F1149" s="229"/>
      <c r="G1149" s="59"/>
      <c r="H1149" s="59"/>
      <c r="I1149" s="59"/>
      <c r="J1149" s="59"/>
      <c r="K1149" s="59"/>
      <c r="L1149" s="86"/>
      <c r="M1149" s="86"/>
      <c r="N1149" s="55" t="s">
        <v>757</v>
      </c>
      <c r="O1149" s="55"/>
      <c r="P1149" s="55"/>
      <c r="Q1149" s="55"/>
      <c r="R1149" s="55"/>
      <c r="S1149" s="55" t="s">
        <v>758</v>
      </c>
      <c r="T1149" s="193" t="str">
        <f>_xlfn.IFNA(VLOOKUP(N1149,Code2Loc,2,FALSE)
&amp; IF( OR( ISNA(O1149), LEN(O1149)=0), "",  "-" &amp; VLOOKUP(O1149,Code2Loc,2,FALSE))
&amp; IF( OR( ISNA(P1149), LEN(P1149)=0), "",  "-" &amp; VLOOKUP(P1149,Code2Loc,2,FALSE))
&amp; IF( OR( ISNA(Q1149), LEN(Q1149)=0), "",  "-" &amp; VLOOKUP(Q1149,Code2Loc,2,FALSE))
&amp; IF( OR( ISNA(R1149), LEN(R1149)=0), "",  "-" &amp; VLOOKUP(R1149,Code2Loc,2,FALSE))
&amp; IF( OR( ISNA(S1149), LEN(S1149)=0), "",  "-" &amp; VLOOKUP(S1149,Code2Loc,2,FALSE)),"")</f>
        <v/>
      </c>
      <c r="U1149" s="56">
        <v>0.36805555555555558</v>
      </c>
      <c r="V1149" s="57"/>
      <c r="W1149" s="57"/>
      <c r="X1149" s="57"/>
      <c r="Y1149" s="57"/>
      <c r="Z1149" s="58" t="str">
        <f>IF(ISBLANK($U1149), "", _xlfn.IFNA($U1149 + _xlfn.IFNA( VLOOKUP($N1149 &amp; IF(ISBLANK($O1149),"", "-" &amp; $O1149) &amp; IF(ISBLANK($P1149),"", "-" &amp; $P1149) &amp; IF(ISBLANK($Q1149),"", "-" &amp; $Q1149) &amp; IF(ISBLANK($R1149),"", "-" &amp; $R1149) &amp; IF(ISBLANK($S1149),"", "-" &amp; $S1149),TravelTime,8,FALSE), VLOOKUP($S1149 &amp; IF(ISBLANK($R1149),"", "-" &amp; $R1149) &amp; IF(ISBLANK($Q1149),"", "-" &amp; $Q1149) &amp; IF(ISBLANK($P1149),"", "-" &amp; $P1149) &amp; IF(ISBLANK($O1149),"", "-" &amp; $O1149) &amp; IF(ISBLANK($N1149),"", "-" &amp; $N1149),TravelTime,8,FALSE)) / 1440, ""))</f>
        <v/>
      </c>
      <c r="AA1149" s="59"/>
      <c r="AB1149" s="59"/>
      <c r="AC1149" s="59"/>
      <c r="AD1149" s="196"/>
      <c r="AE1149" s="59"/>
      <c r="AF1149" s="59"/>
      <c r="AG1149" s="59"/>
      <c r="AH1149" s="59"/>
      <c r="AI1149" s="59"/>
      <c r="AJ1149" s="59"/>
    </row>
    <row r="1150" spans="1:36" ht="14.25" customHeight="1">
      <c r="A1150" s="85"/>
      <c r="B1150" s="59"/>
      <c r="C1150" s="223"/>
      <c r="D1150" s="59"/>
      <c r="E1150" s="229"/>
      <c r="F1150" s="229"/>
      <c r="G1150" s="59"/>
      <c r="H1150" s="59"/>
      <c r="I1150" s="59"/>
      <c r="J1150" s="59"/>
      <c r="K1150" s="59"/>
      <c r="L1150" s="86"/>
      <c r="M1150" s="86"/>
      <c r="N1150" s="55" t="s">
        <v>758</v>
      </c>
      <c r="O1150" s="55"/>
      <c r="P1150" s="55"/>
      <c r="Q1150" s="55"/>
      <c r="R1150" s="55"/>
      <c r="S1150" s="55" t="s">
        <v>757</v>
      </c>
      <c r="T1150" s="193" t="str">
        <f>_xlfn.IFNA(VLOOKUP(N1150,Code2Loc,2,FALSE)
&amp; IF( OR( ISNA(O1150), LEN(O1150)=0), "",  "-" &amp; VLOOKUP(O1150,Code2Loc,2,FALSE))
&amp; IF( OR( ISNA(P1150), LEN(P1150)=0), "",  "-" &amp; VLOOKUP(P1150,Code2Loc,2,FALSE))
&amp; IF( OR( ISNA(Q1150), LEN(Q1150)=0), "",  "-" &amp; VLOOKUP(Q1150,Code2Loc,2,FALSE))
&amp; IF( OR( ISNA(R1150), LEN(R1150)=0), "",  "-" &amp; VLOOKUP(R1150,Code2Loc,2,FALSE))
&amp; IF( OR( ISNA(S1150), LEN(S1150)=0), "",  "-" &amp; VLOOKUP(S1150,Code2Loc,2,FALSE)),"")</f>
        <v/>
      </c>
      <c r="U1150" s="56">
        <v>0.39583333333333331</v>
      </c>
      <c r="V1150" s="57"/>
      <c r="W1150" s="57"/>
      <c r="X1150" s="57"/>
      <c r="Y1150" s="57"/>
      <c r="Z1150" s="58" t="str">
        <f>IF(ISBLANK($U1150), "", _xlfn.IFNA($U1150 + _xlfn.IFNA( VLOOKUP($N1150 &amp; IF(ISBLANK($O1150),"", "-" &amp; $O1150) &amp; IF(ISBLANK($P1150),"", "-" &amp; $P1150) &amp; IF(ISBLANK($Q1150),"", "-" &amp; $Q1150) &amp; IF(ISBLANK($R1150),"", "-" &amp; $R1150) &amp; IF(ISBLANK($S1150),"", "-" &amp; $S1150),TravelTime,8,FALSE), VLOOKUP($S1150 &amp; IF(ISBLANK($R1150),"", "-" &amp; $R1150) &amp; IF(ISBLANK($Q1150),"", "-" &amp; $Q1150) &amp; IF(ISBLANK($P1150),"", "-" &amp; $P1150) &amp; IF(ISBLANK($O1150),"", "-" &amp; $O1150) &amp; IF(ISBLANK($N1150),"", "-" &amp; $N1150),TravelTime,8,FALSE)) / 1440, ""))</f>
        <v/>
      </c>
      <c r="AA1150" s="59"/>
      <c r="AB1150" s="59"/>
      <c r="AC1150" s="59"/>
      <c r="AD1150" s="196"/>
      <c r="AE1150" s="59"/>
      <c r="AF1150" s="59"/>
      <c r="AG1150" s="59"/>
      <c r="AH1150" s="59"/>
      <c r="AI1150" s="59"/>
      <c r="AJ1150" s="59"/>
    </row>
    <row r="1151" spans="1:36" ht="14.25" customHeight="1">
      <c r="A1151" s="85"/>
      <c r="B1151" s="59"/>
      <c r="C1151" s="223"/>
      <c r="D1151" s="59"/>
      <c r="E1151" s="229"/>
      <c r="F1151" s="229"/>
      <c r="G1151" s="59"/>
      <c r="H1151" s="59"/>
      <c r="I1151" s="59"/>
      <c r="J1151" s="59"/>
      <c r="K1151" s="59"/>
      <c r="L1151" s="86"/>
      <c r="M1151" s="86"/>
      <c r="N1151" s="55" t="s">
        <v>757</v>
      </c>
      <c r="O1151" s="55" t="s">
        <v>759</v>
      </c>
      <c r="P1151" s="55"/>
      <c r="Q1151" s="55"/>
      <c r="R1151" s="55"/>
      <c r="S1151" s="55" t="s">
        <v>758</v>
      </c>
      <c r="T1151" s="193" t="str">
        <f>_xlfn.IFNA(VLOOKUP(N1151,Code2Loc,2,FALSE)
&amp; IF( OR( ISNA(O1151), LEN(O1151)=0), "",  "-" &amp; VLOOKUP(O1151,Code2Loc,2,FALSE))
&amp; IF( OR( ISNA(P1151), LEN(P1151)=0), "",  "-" &amp; VLOOKUP(P1151,Code2Loc,2,FALSE))
&amp; IF( OR( ISNA(Q1151), LEN(Q1151)=0), "",  "-" &amp; VLOOKUP(Q1151,Code2Loc,2,FALSE))
&amp; IF( OR( ISNA(R1151), LEN(R1151)=0), "",  "-" &amp; VLOOKUP(R1151,Code2Loc,2,FALSE))
&amp; IF( OR( ISNA(S1151), LEN(S1151)=0), "",  "-" &amp; VLOOKUP(S1151,Code2Loc,2,FALSE)),"")</f>
        <v/>
      </c>
      <c r="U1151" s="56">
        <v>0.44444444444444442</v>
      </c>
      <c r="V1151" s="57"/>
      <c r="W1151" s="57"/>
      <c r="X1151" s="57"/>
      <c r="Y1151" s="57"/>
      <c r="Z1151" s="58" t="str">
        <f>IF(ISBLANK($U1151), "", _xlfn.IFNA($U1151 + _xlfn.IFNA( VLOOKUP($N1151 &amp; IF(ISBLANK($O1151),"", "-" &amp; $O1151) &amp; IF(ISBLANK($P1151),"", "-" &amp; $P1151) &amp; IF(ISBLANK($Q1151),"", "-" &amp; $Q1151) &amp; IF(ISBLANK($R1151),"", "-" &amp; $R1151) &amp; IF(ISBLANK($S1151),"", "-" &amp; $S1151),TravelTime,8,FALSE), VLOOKUP($S1151 &amp; IF(ISBLANK($R1151),"", "-" &amp; $R1151) &amp; IF(ISBLANK($Q1151),"", "-" &amp; $Q1151) &amp; IF(ISBLANK($P1151),"", "-" &amp; $P1151) &amp; IF(ISBLANK($O1151),"", "-" &amp; $O1151) &amp; IF(ISBLANK($N1151),"", "-" &amp; $N1151),TravelTime,8,FALSE)) / 1440, ""))</f>
        <v/>
      </c>
      <c r="AA1151" s="59"/>
      <c r="AB1151" s="59"/>
      <c r="AC1151" s="59"/>
      <c r="AD1151" s="196"/>
      <c r="AE1151" s="59"/>
      <c r="AF1151" s="59"/>
      <c r="AG1151" s="59"/>
      <c r="AH1151" s="59"/>
      <c r="AI1151" s="59"/>
      <c r="AJ1151" s="59"/>
    </row>
    <row r="1152" spans="1:36" ht="14.25" customHeight="1">
      <c r="A1152" s="85"/>
      <c r="B1152" s="59"/>
      <c r="C1152" s="223"/>
      <c r="D1152" s="59"/>
      <c r="E1152" s="229"/>
      <c r="F1152" s="229"/>
      <c r="G1152" s="59"/>
      <c r="H1152" s="59"/>
      <c r="I1152" s="59"/>
      <c r="J1152" s="59"/>
      <c r="K1152" s="59"/>
      <c r="L1152" s="86"/>
      <c r="M1152" s="86"/>
      <c r="N1152" s="55" t="s">
        <v>758</v>
      </c>
      <c r="O1152" s="55"/>
      <c r="P1152" s="55"/>
      <c r="Q1152" s="55"/>
      <c r="R1152" s="55"/>
      <c r="S1152" s="55" t="s">
        <v>757</v>
      </c>
      <c r="T1152" s="193" t="str">
        <f>_xlfn.IFNA(VLOOKUP(N1152,Code2Loc,2,FALSE)
&amp; IF( OR( ISNA(O1152), LEN(O1152)=0), "",  "-" &amp; VLOOKUP(O1152,Code2Loc,2,FALSE))
&amp; IF( OR( ISNA(P1152), LEN(P1152)=0), "",  "-" &amp; VLOOKUP(P1152,Code2Loc,2,FALSE))
&amp; IF( OR( ISNA(Q1152), LEN(Q1152)=0), "",  "-" &amp; VLOOKUP(Q1152,Code2Loc,2,FALSE))
&amp; IF( OR( ISNA(R1152), LEN(R1152)=0), "",  "-" &amp; VLOOKUP(R1152,Code2Loc,2,FALSE))
&amp; IF( OR( ISNA(S1152), LEN(S1152)=0), "",  "-" &amp; VLOOKUP(S1152,Code2Loc,2,FALSE)),"")</f>
        <v/>
      </c>
      <c r="U1152" s="56">
        <v>0.5</v>
      </c>
      <c r="V1152" s="57"/>
      <c r="W1152" s="57"/>
      <c r="X1152" s="57"/>
      <c r="Y1152" s="57"/>
      <c r="Z1152" s="58" t="str">
        <f>IF(ISBLANK($U1152), "", _xlfn.IFNA($U1152 + _xlfn.IFNA( VLOOKUP($N1152 &amp; IF(ISBLANK($O1152),"", "-" &amp; $O1152) &amp; IF(ISBLANK($P1152),"", "-" &amp; $P1152) &amp; IF(ISBLANK($Q1152),"", "-" &amp; $Q1152) &amp; IF(ISBLANK($R1152),"", "-" &amp; $R1152) &amp; IF(ISBLANK($S1152),"", "-" &amp; $S1152),TravelTime,8,FALSE), VLOOKUP($S1152 &amp; IF(ISBLANK($R1152),"", "-" &amp; $R1152) &amp; IF(ISBLANK($Q1152),"", "-" &amp; $Q1152) &amp; IF(ISBLANK($P1152),"", "-" &amp; $P1152) &amp; IF(ISBLANK($O1152),"", "-" &amp; $O1152) &amp; IF(ISBLANK($N1152),"", "-" &amp; $N1152),TravelTime,8,FALSE)) / 1440, ""))</f>
        <v/>
      </c>
      <c r="AA1152" s="59"/>
      <c r="AB1152" s="59"/>
      <c r="AC1152" s="59"/>
      <c r="AD1152" s="196"/>
      <c r="AE1152" s="59"/>
      <c r="AF1152" s="59"/>
      <c r="AG1152" s="59"/>
      <c r="AH1152" s="59"/>
      <c r="AI1152" s="59"/>
      <c r="AJ1152" s="59"/>
    </row>
    <row r="1153" spans="1:36" ht="14.25" customHeight="1">
      <c r="A1153" s="85"/>
      <c r="B1153" s="59"/>
      <c r="C1153" s="223"/>
      <c r="D1153" s="59"/>
      <c r="E1153" s="229"/>
      <c r="F1153" s="229"/>
      <c r="G1153" s="59"/>
      <c r="H1153" s="59"/>
      <c r="I1153" s="59"/>
      <c r="J1153" s="59"/>
      <c r="K1153" s="59"/>
      <c r="L1153" s="86"/>
      <c r="M1153" s="86"/>
      <c r="N1153" s="55" t="s">
        <v>757</v>
      </c>
      <c r="O1153" s="55"/>
      <c r="P1153" s="55"/>
      <c r="Q1153" s="55"/>
      <c r="R1153" s="55"/>
      <c r="S1153" s="55" t="s">
        <v>758</v>
      </c>
      <c r="T1153" s="193" t="str">
        <f>_xlfn.IFNA(VLOOKUP(N1153,Code2Loc,2,FALSE)
&amp; IF( OR( ISNA(O1153), LEN(O1153)=0), "",  "-" &amp; VLOOKUP(O1153,Code2Loc,2,FALSE))
&amp; IF( OR( ISNA(P1153), LEN(P1153)=0), "",  "-" &amp; VLOOKUP(P1153,Code2Loc,2,FALSE))
&amp; IF( OR( ISNA(Q1153), LEN(Q1153)=0), "",  "-" &amp; VLOOKUP(Q1153,Code2Loc,2,FALSE))
&amp; IF( OR( ISNA(R1153), LEN(R1153)=0), "",  "-" &amp; VLOOKUP(R1153,Code2Loc,2,FALSE))
&amp; IF( OR( ISNA(S1153), LEN(S1153)=0), "",  "-" &amp; VLOOKUP(S1153,Code2Loc,2,FALSE)),"")</f>
        <v/>
      </c>
      <c r="U1153" s="56">
        <v>0.53472222222222221</v>
      </c>
      <c r="V1153" s="57"/>
      <c r="W1153" s="57"/>
      <c r="X1153" s="57"/>
      <c r="Y1153" s="57"/>
      <c r="Z1153" s="58" t="str">
        <f>IF(ISBLANK($U1153), "", _xlfn.IFNA($U1153 + _xlfn.IFNA( VLOOKUP($N1153 &amp; IF(ISBLANK($O1153),"", "-" &amp; $O1153) &amp; IF(ISBLANK($P1153),"", "-" &amp; $P1153) &amp; IF(ISBLANK($Q1153),"", "-" &amp; $Q1153) &amp; IF(ISBLANK($R1153),"", "-" &amp; $R1153) &amp; IF(ISBLANK($S1153),"", "-" &amp; $S1153),TravelTime,8,FALSE), VLOOKUP($S1153 &amp; IF(ISBLANK($R1153),"", "-" &amp; $R1153) &amp; IF(ISBLANK($Q1153),"", "-" &amp; $Q1153) &amp; IF(ISBLANK($P1153),"", "-" &amp; $P1153) &amp; IF(ISBLANK($O1153),"", "-" &amp; $O1153) &amp; IF(ISBLANK($N1153),"", "-" &amp; $N1153),TravelTime,8,FALSE)) / 1440, ""))</f>
        <v/>
      </c>
      <c r="AA1153" s="59"/>
      <c r="AB1153" s="59"/>
      <c r="AC1153" s="59"/>
      <c r="AD1153" s="196"/>
      <c r="AE1153" s="59"/>
      <c r="AF1153" s="59"/>
      <c r="AG1153" s="59"/>
      <c r="AH1153" s="59"/>
      <c r="AI1153" s="59"/>
      <c r="AJ1153" s="59"/>
    </row>
    <row r="1154" spans="1:36" ht="14.25" customHeight="1">
      <c r="A1154" s="85"/>
      <c r="B1154" s="59"/>
      <c r="C1154" s="223"/>
      <c r="D1154" s="59"/>
      <c r="E1154" s="229"/>
      <c r="F1154" s="229"/>
      <c r="G1154" s="59"/>
      <c r="H1154" s="59"/>
      <c r="I1154" s="59"/>
      <c r="J1154" s="59"/>
      <c r="K1154" s="59"/>
      <c r="L1154" s="86"/>
      <c r="M1154" s="86"/>
      <c r="N1154" s="55" t="s">
        <v>758</v>
      </c>
      <c r="O1154" s="55"/>
      <c r="P1154" s="55"/>
      <c r="Q1154" s="55"/>
      <c r="R1154" s="55"/>
      <c r="S1154" s="55" t="s">
        <v>757</v>
      </c>
      <c r="T1154" s="193" t="str">
        <f>_xlfn.IFNA(VLOOKUP(N1154,Code2Loc,2,FALSE)
&amp; IF( OR( ISNA(O1154), LEN(O1154)=0), "",  "-" &amp; VLOOKUP(O1154,Code2Loc,2,FALSE))
&amp; IF( OR( ISNA(P1154), LEN(P1154)=0), "",  "-" &amp; VLOOKUP(P1154,Code2Loc,2,FALSE))
&amp; IF( OR( ISNA(Q1154), LEN(Q1154)=0), "",  "-" &amp; VLOOKUP(Q1154,Code2Loc,2,FALSE))
&amp; IF( OR( ISNA(R1154), LEN(R1154)=0), "",  "-" &amp; VLOOKUP(R1154,Code2Loc,2,FALSE))
&amp; IF( OR( ISNA(S1154), LEN(S1154)=0), "",  "-" &amp; VLOOKUP(S1154,Code2Loc,2,FALSE)),"")</f>
        <v/>
      </c>
      <c r="U1154" s="56">
        <v>0.5625</v>
      </c>
      <c r="V1154" s="57"/>
      <c r="W1154" s="57"/>
      <c r="X1154" s="57"/>
      <c r="Y1154" s="57"/>
      <c r="Z1154" s="58" t="str">
        <f>IF(ISBLANK($U1154), "", _xlfn.IFNA($U1154 + _xlfn.IFNA( VLOOKUP($N1154 &amp; IF(ISBLANK($O1154),"", "-" &amp; $O1154) &amp; IF(ISBLANK($P1154),"", "-" &amp; $P1154) &amp; IF(ISBLANK($Q1154),"", "-" &amp; $Q1154) &amp; IF(ISBLANK($R1154),"", "-" &amp; $R1154) &amp; IF(ISBLANK($S1154),"", "-" &amp; $S1154),TravelTime,8,FALSE), VLOOKUP($S1154 &amp; IF(ISBLANK($R1154),"", "-" &amp; $R1154) &amp; IF(ISBLANK($Q1154),"", "-" &amp; $Q1154) &amp; IF(ISBLANK($P1154),"", "-" &amp; $P1154) &amp; IF(ISBLANK($O1154),"", "-" &amp; $O1154) &amp; IF(ISBLANK($N1154),"", "-" &amp; $N1154),TravelTime,8,FALSE)) / 1440, ""))</f>
        <v/>
      </c>
      <c r="AA1154" s="59"/>
      <c r="AB1154" s="59"/>
      <c r="AC1154" s="59"/>
      <c r="AD1154" s="196"/>
      <c r="AE1154" s="59"/>
      <c r="AF1154" s="59"/>
      <c r="AG1154" s="59"/>
      <c r="AH1154" s="59"/>
      <c r="AI1154" s="59"/>
      <c r="AJ1154" s="59"/>
    </row>
    <row r="1155" spans="1:36" ht="14.25" customHeight="1">
      <c r="A1155" s="85"/>
      <c r="B1155" s="59"/>
      <c r="C1155" s="223"/>
      <c r="D1155" s="59"/>
      <c r="E1155" s="229"/>
      <c r="F1155" s="229"/>
      <c r="G1155" s="59"/>
      <c r="H1155" s="59"/>
      <c r="I1155" s="59"/>
      <c r="J1155" s="59"/>
      <c r="K1155" s="59"/>
      <c r="L1155" s="86"/>
      <c r="M1155" s="86"/>
      <c r="N1155" s="55" t="s">
        <v>757</v>
      </c>
      <c r="O1155" s="55" t="s">
        <v>759</v>
      </c>
      <c r="P1155" s="55"/>
      <c r="Q1155" s="55"/>
      <c r="R1155" s="55"/>
      <c r="S1155" s="55" t="s">
        <v>758</v>
      </c>
      <c r="T1155" s="193" t="str">
        <f>_xlfn.IFNA(VLOOKUP(N1155,Code2Loc,2,FALSE)
&amp; IF( OR( ISNA(O1155), LEN(O1155)=0), "",  "-" &amp; VLOOKUP(O1155,Code2Loc,2,FALSE))
&amp; IF( OR( ISNA(P1155), LEN(P1155)=0), "",  "-" &amp; VLOOKUP(P1155,Code2Loc,2,FALSE))
&amp; IF( OR( ISNA(Q1155), LEN(Q1155)=0), "",  "-" &amp; VLOOKUP(Q1155,Code2Loc,2,FALSE))
&amp; IF( OR( ISNA(R1155), LEN(R1155)=0), "",  "-" &amp; VLOOKUP(R1155,Code2Loc,2,FALSE))
&amp; IF( OR( ISNA(S1155), LEN(S1155)=0), "",  "-" &amp; VLOOKUP(S1155,Code2Loc,2,FALSE)),"")</f>
        <v/>
      </c>
      <c r="U1155" s="56">
        <v>0.61111111111111116</v>
      </c>
      <c r="V1155" s="57"/>
      <c r="W1155" s="57"/>
      <c r="X1155" s="57"/>
      <c r="Y1155" s="57"/>
      <c r="Z1155" s="58" t="str">
        <f>IF(ISBLANK($U1155), "", _xlfn.IFNA($U1155 + _xlfn.IFNA( VLOOKUP($N1155 &amp; IF(ISBLANK($O1155),"", "-" &amp; $O1155) &amp; IF(ISBLANK($P1155),"", "-" &amp; $P1155) &amp; IF(ISBLANK($Q1155),"", "-" &amp; $Q1155) &amp; IF(ISBLANK($R1155),"", "-" &amp; $R1155) &amp; IF(ISBLANK($S1155),"", "-" &amp; $S1155),TravelTime,8,FALSE), VLOOKUP($S1155 &amp; IF(ISBLANK($R1155),"", "-" &amp; $R1155) &amp; IF(ISBLANK($Q1155),"", "-" &amp; $Q1155) &amp; IF(ISBLANK($P1155),"", "-" &amp; $P1155) &amp; IF(ISBLANK($O1155),"", "-" &amp; $O1155) &amp; IF(ISBLANK($N1155),"", "-" &amp; $N1155),TravelTime,8,FALSE)) / 1440, ""))</f>
        <v/>
      </c>
      <c r="AA1155" s="59"/>
      <c r="AB1155" s="59"/>
      <c r="AC1155" s="59"/>
      <c r="AD1155" s="196"/>
      <c r="AE1155" s="59"/>
      <c r="AF1155" s="59"/>
      <c r="AG1155" s="59"/>
      <c r="AH1155" s="59"/>
      <c r="AI1155" s="59"/>
      <c r="AJ1155" s="59"/>
    </row>
    <row r="1156" spans="1:36" ht="14.25" customHeight="1">
      <c r="A1156" s="85"/>
      <c r="B1156" s="59"/>
      <c r="C1156" s="223"/>
      <c r="D1156" s="59"/>
      <c r="E1156" s="229"/>
      <c r="F1156" s="229"/>
      <c r="G1156" s="59"/>
      <c r="H1156" s="59"/>
      <c r="I1156" s="59"/>
      <c r="J1156" s="59"/>
      <c r="K1156" s="59"/>
      <c r="L1156" s="86"/>
      <c r="M1156" s="86"/>
      <c r="N1156" s="55" t="s">
        <v>758</v>
      </c>
      <c r="O1156" s="55"/>
      <c r="P1156" s="55"/>
      <c r="Q1156" s="55"/>
      <c r="R1156" s="55"/>
      <c r="S1156" s="55" t="s">
        <v>757</v>
      </c>
      <c r="T1156" s="193" t="str">
        <f>_xlfn.IFNA(VLOOKUP(N1156,Code2Loc,2,FALSE)
&amp; IF( OR( ISNA(O1156), LEN(O1156)=0), "",  "-" &amp; VLOOKUP(O1156,Code2Loc,2,FALSE))
&amp; IF( OR( ISNA(P1156), LEN(P1156)=0), "",  "-" &amp; VLOOKUP(P1156,Code2Loc,2,FALSE))
&amp; IF( OR( ISNA(Q1156), LEN(Q1156)=0), "",  "-" &amp; VLOOKUP(Q1156,Code2Loc,2,FALSE))
&amp; IF( OR( ISNA(R1156), LEN(R1156)=0), "",  "-" &amp; VLOOKUP(R1156,Code2Loc,2,FALSE))
&amp; IF( OR( ISNA(S1156), LEN(S1156)=0), "",  "-" &amp; VLOOKUP(S1156,Code2Loc,2,FALSE)),"")</f>
        <v/>
      </c>
      <c r="U1156" s="56">
        <v>0.66666666666666663</v>
      </c>
      <c r="V1156" s="57"/>
      <c r="W1156" s="57"/>
      <c r="X1156" s="57"/>
      <c r="Y1156" s="57"/>
      <c r="Z1156" s="58" t="str">
        <f>IF(ISBLANK($U1156), "", _xlfn.IFNA($U1156 + _xlfn.IFNA( VLOOKUP($N1156 &amp; IF(ISBLANK($O1156),"", "-" &amp; $O1156) &amp; IF(ISBLANK($P1156),"", "-" &amp; $P1156) &amp; IF(ISBLANK($Q1156),"", "-" &amp; $Q1156) &amp; IF(ISBLANK($R1156),"", "-" &amp; $R1156) &amp; IF(ISBLANK($S1156),"", "-" &amp; $S1156),TravelTime,8,FALSE), VLOOKUP($S1156 &amp; IF(ISBLANK($R1156),"", "-" &amp; $R1156) &amp; IF(ISBLANK($Q1156),"", "-" &amp; $Q1156) &amp; IF(ISBLANK($P1156),"", "-" &amp; $P1156) &amp; IF(ISBLANK($O1156),"", "-" &amp; $O1156) &amp; IF(ISBLANK($N1156),"", "-" &amp; $N1156),TravelTime,8,FALSE)) / 1440, ""))</f>
        <v/>
      </c>
      <c r="AA1156" s="59"/>
      <c r="AB1156" s="59"/>
      <c r="AC1156" s="59"/>
      <c r="AD1156" s="196"/>
      <c r="AE1156" s="59"/>
      <c r="AF1156" s="59"/>
      <c r="AG1156" s="59"/>
      <c r="AH1156" s="59"/>
      <c r="AI1156" s="59"/>
      <c r="AJ1156" s="59"/>
    </row>
    <row r="1157" spans="1:36" ht="14.25" customHeight="1">
      <c r="A1157" s="85"/>
      <c r="B1157" s="59"/>
      <c r="C1157" s="223"/>
      <c r="D1157" s="59"/>
      <c r="E1157" s="229"/>
      <c r="F1157" s="229"/>
      <c r="G1157" s="59"/>
      <c r="H1157" s="59"/>
      <c r="I1157" s="59"/>
      <c r="J1157" s="59"/>
      <c r="K1157" s="59"/>
      <c r="L1157" s="86"/>
      <c r="M1157" s="86"/>
      <c r="N1157" s="55" t="s">
        <v>757</v>
      </c>
      <c r="O1157" s="55"/>
      <c r="P1157" s="55"/>
      <c r="Q1157" s="55"/>
      <c r="R1157" s="55"/>
      <c r="S1157" s="55" t="s">
        <v>758</v>
      </c>
      <c r="T1157" s="193" t="str">
        <f>_xlfn.IFNA(VLOOKUP(N1157,Code2Loc,2,FALSE)
&amp; IF( OR( ISNA(O1157), LEN(O1157)=0), "",  "-" &amp; VLOOKUP(O1157,Code2Loc,2,FALSE))
&amp; IF( OR( ISNA(P1157), LEN(P1157)=0), "",  "-" &amp; VLOOKUP(P1157,Code2Loc,2,FALSE))
&amp; IF( OR( ISNA(Q1157), LEN(Q1157)=0), "",  "-" &amp; VLOOKUP(Q1157,Code2Loc,2,FALSE))
&amp; IF( OR( ISNA(R1157), LEN(R1157)=0), "",  "-" &amp; VLOOKUP(R1157,Code2Loc,2,FALSE))
&amp; IF( OR( ISNA(S1157), LEN(S1157)=0), "",  "-" &amp; VLOOKUP(S1157,Code2Loc,2,FALSE)),"")</f>
        <v/>
      </c>
      <c r="U1157" s="56">
        <v>0.70138888888888884</v>
      </c>
      <c r="V1157" s="57"/>
      <c r="W1157" s="57"/>
      <c r="X1157" s="57"/>
      <c r="Y1157" s="57"/>
      <c r="Z1157" s="58" t="str">
        <f>IF(ISBLANK($U1157), "", _xlfn.IFNA($U1157 + _xlfn.IFNA( VLOOKUP($N1157 &amp; IF(ISBLANK($O1157),"", "-" &amp; $O1157) &amp; IF(ISBLANK($P1157),"", "-" &amp; $P1157) &amp; IF(ISBLANK($Q1157),"", "-" &amp; $Q1157) &amp; IF(ISBLANK($R1157),"", "-" &amp; $R1157) &amp; IF(ISBLANK($S1157),"", "-" &amp; $S1157),TravelTime,8,FALSE), VLOOKUP($S1157 &amp; IF(ISBLANK($R1157),"", "-" &amp; $R1157) &amp; IF(ISBLANK($Q1157),"", "-" &amp; $Q1157) &amp; IF(ISBLANK($P1157),"", "-" &amp; $P1157) &amp; IF(ISBLANK($O1157),"", "-" &amp; $O1157) &amp; IF(ISBLANK($N1157),"", "-" &amp; $N1157),TravelTime,8,FALSE)) / 1440, ""))</f>
        <v/>
      </c>
      <c r="AA1157" s="59"/>
      <c r="AB1157" s="59"/>
      <c r="AC1157" s="59"/>
      <c r="AD1157" s="196"/>
      <c r="AE1157" s="59"/>
      <c r="AF1157" s="59"/>
      <c r="AG1157" s="59"/>
      <c r="AH1157" s="59"/>
      <c r="AI1157" s="59"/>
      <c r="AJ1157" s="59"/>
    </row>
    <row r="1158" spans="1:36" ht="14.25" customHeight="1">
      <c r="A1158" s="85"/>
      <c r="B1158" s="59"/>
      <c r="C1158" s="223"/>
      <c r="D1158" s="59"/>
      <c r="E1158" s="229"/>
      <c r="F1158" s="229"/>
      <c r="G1158" s="59"/>
      <c r="H1158" s="59"/>
      <c r="I1158" s="59"/>
      <c r="J1158" s="59"/>
      <c r="K1158" s="59"/>
      <c r="L1158" s="86"/>
      <c r="M1158" s="86"/>
      <c r="N1158" s="55" t="s">
        <v>758</v>
      </c>
      <c r="O1158" s="55"/>
      <c r="P1158" s="55"/>
      <c r="Q1158" s="55"/>
      <c r="R1158" s="55"/>
      <c r="S1158" s="55" t="s">
        <v>757</v>
      </c>
      <c r="T1158" s="193" t="str">
        <f>_xlfn.IFNA(VLOOKUP(N1158,Code2Loc,2,FALSE)
&amp; IF( OR( ISNA(O1158), LEN(O1158)=0), "",  "-" &amp; VLOOKUP(O1158,Code2Loc,2,FALSE))
&amp; IF( OR( ISNA(P1158), LEN(P1158)=0), "",  "-" &amp; VLOOKUP(P1158,Code2Loc,2,FALSE))
&amp; IF( OR( ISNA(Q1158), LEN(Q1158)=0), "",  "-" &amp; VLOOKUP(Q1158,Code2Loc,2,FALSE))
&amp; IF( OR( ISNA(R1158), LEN(R1158)=0), "",  "-" &amp; VLOOKUP(R1158,Code2Loc,2,FALSE))
&amp; IF( OR( ISNA(S1158), LEN(S1158)=0), "",  "-" &amp; VLOOKUP(S1158,Code2Loc,2,FALSE)),"")</f>
        <v/>
      </c>
      <c r="U1158" s="56">
        <v>0.72916666666666663</v>
      </c>
      <c r="V1158" s="57"/>
      <c r="W1158" s="57"/>
      <c r="X1158" s="57"/>
      <c r="Y1158" s="57"/>
      <c r="Z1158" s="58" t="str">
        <f>IF(ISBLANK($U1158), "", _xlfn.IFNA($U1158 + _xlfn.IFNA( VLOOKUP($N1158 &amp; IF(ISBLANK($O1158),"", "-" &amp; $O1158) &amp; IF(ISBLANK($P1158),"", "-" &amp; $P1158) &amp; IF(ISBLANK($Q1158),"", "-" &amp; $Q1158) &amp; IF(ISBLANK($R1158),"", "-" &amp; $R1158) &amp; IF(ISBLANK($S1158),"", "-" &amp; $S1158),TravelTime,8,FALSE), VLOOKUP($S1158 &amp; IF(ISBLANK($R1158),"", "-" &amp; $R1158) &amp; IF(ISBLANK($Q1158),"", "-" &amp; $Q1158) &amp; IF(ISBLANK($P1158),"", "-" &amp; $P1158) &amp; IF(ISBLANK($O1158),"", "-" &amp; $O1158) &amp; IF(ISBLANK($N1158),"", "-" &amp; $N1158),TravelTime,8,FALSE)) / 1440, ""))</f>
        <v/>
      </c>
      <c r="AA1158" s="59"/>
      <c r="AB1158" s="59"/>
      <c r="AC1158" s="59"/>
      <c r="AD1158" s="196"/>
      <c r="AE1158" s="59"/>
      <c r="AF1158" s="59"/>
      <c r="AG1158" s="59"/>
      <c r="AH1158" s="59"/>
      <c r="AI1158" s="59"/>
      <c r="AJ1158" s="59"/>
    </row>
    <row r="1159" spans="1:36" ht="14.25" customHeight="1">
      <c r="A1159" s="85"/>
      <c r="B1159" s="59"/>
      <c r="C1159" s="223"/>
      <c r="D1159" s="59"/>
      <c r="E1159" s="229"/>
      <c r="F1159" s="229"/>
      <c r="G1159" s="59"/>
      <c r="H1159" s="59"/>
      <c r="I1159" s="59"/>
      <c r="J1159" s="59"/>
      <c r="K1159" s="59"/>
      <c r="L1159" s="86"/>
      <c r="M1159" s="86"/>
      <c r="N1159" s="55" t="s">
        <v>757</v>
      </c>
      <c r="O1159" s="55"/>
      <c r="P1159" s="55"/>
      <c r="Q1159" s="55"/>
      <c r="R1159" s="55"/>
      <c r="S1159" s="55" t="s">
        <v>758</v>
      </c>
      <c r="T1159" s="193" t="str">
        <f>_xlfn.IFNA(VLOOKUP(N1159,Code2Loc,2,FALSE)
&amp; IF( OR( ISNA(O1159), LEN(O1159)=0), "",  "-" &amp; VLOOKUP(O1159,Code2Loc,2,FALSE))
&amp; IF( OR( ISNA(P1159), LEN(P1159)=0), "",  "-" &amp; VLOOKUP(P1159,Code2Loc,2,FALSE))
&amp; IF( OR( ISNA(Q1159), LEN(Q1159)=0), "",  "-" &amp; VLOOKUP(Q1159,Code2Loc,2,FALSE))
&amp; IF( OR( ISNA(R1159), LEN(R1159)=0), "",  "-" &amp; VLOOKUP(R1159,Code2Loc,2,FALSE))
&amp; IF( OR( ISNA(S1159), LEN(S1159)=0), "",  "-" &amp; VLOOKUP(S1159,Code2Loc,2,FALSE)),"")</f>
        <v/>
      </c>
      <c r="U1159" s="56">
        <v>0.75694444444444442</v>
      </c>
      <c r="V1159" s="57"/>
      <c r="W1159" s="57"/>
      <c r="X1159" s="57"/>
      <c r="Y1159" s="57"/>
      <c r="Z1159" s="58" t="str">
        <f>IF(ISBLANK($U1159), "", _xlfn.IFNA($U1159 + _xlfn.IFNA( VLOOKUP($N1159 &amp; IF(ISBLANK($O1159),"", "-" &amp; $O1159) &amp; IF(ISBLANK($P1159),"", "-" &amp; $P1159) &amp; IF(ISBLANK($Q1159),"", "-" &amp; $Q1159) &amp; IF(ISBLANK($R1159),"", "-" &amp; $R1159) &amp; IF(ISBLANK($S1159),"", "-" &amp; $S1159),TravelTime,8,FALSE), VLOOKUP($S1159 &amp; IF(ISBLANK($R1159),"", "-" &amp; $R1159) &amp; IF(ISBLANK($Q1159),"", "-" &amp; $Q1159) &amp; IF(ISBLANK($P1159),"", "-" &amp; $P1159) &amp; IF(ISBLANK($O1159),"", "-" &amp; $O1159) &amp; IF(ISBLANK($N1159),"", "-" &amp; $N1159),TravelTime,8,FALSE)) / 1440, ""))</f>
        <v/>
      </c>
      <c r="AA1159" s="59"/>
      <c r="AB1159" s="59"/>
      <c r="AC1159" s="59"/>
      <c r="AD1159" s="196"/>
      <c r="AE1159" s="59"/>
      <c r="AF1159" s="59"/>
      <c r="AG1159" s="59"/>
      <c r="AH1159" s="59"/>
      <c r="AI1159" s="59"/>
      <c r="AJ1159" s="59"/>
    </row>
    <row r="1160" spans="1:36" ht="14.25" customHeight="1">
      <c r="A1160" s="85"/>
      <c r="B1160" s="59"/>
      <c r="C1160" s="223"/>
      <c r="D1160" s="59"/>
      <c r="E1160" s="229"/>
      <c r="F1160" s="229"/>
      <c r="G1160" s="59"/>
      <c r="H1160" s="59"/>
      <c r="I1160" s="59"/>
      <c r="J1160" s="59"/>
      <c r="K1160" s="59"/>
      <c r="L1160" s="86"/>
      <c r="M1160" s="86"/>
      <c r="N1160" s="55" t="s">
        <v>758</v>
      </c>
      <c r="O1160" s="55"/>
      <c r="P1160" s="55"/>
      <c r="Q1160" s="55"/>
      <c r="R1160" s="55"/>
      <c r="S1160" s="55" t="s">
        <v>757</v>
      </c>
      <c r="T1160" s="193" t="str">
        <f>_xlfn.IFNA(VLOOKUP(N1160,Code2Loc,2,FALSE)
&amp; IF( OR( ISNA(O1160), LEN(O1160)=0), "",  "-" &amp; VLOOKUP(O1160,Code2Loc,2,FALSE))
&amp; IF( OR( ISNA(P1160), LEN(P1160)=0), "",  "-" &amp; VLOOKUP(P1160,Code2Loc,2,FALSE))
&amp; IF( OR( ISNA(Q1160), LEN(Q1160)=0), "",  "-" &amp; VLOOKUP(Q1160,Code2Loc,2,FALSE))
&amp; IF( OR( ISNA(R1160), LEN(R1160)=0), "",  "-" &amp; VLOOKUP(R1160,Code2Loc,2,FALSE))
&amp; IF( OR( ISNA(S1160), LEN(S1160)=0), "",  "-" &amp; VLOOKUP(S1160,Code2Loc,2,FALSE)),"")</f>
        <v/>
      </c>
      <c r="U1160" s="56">
        <v>0.78472222222222221</v>
      </c>
      <c r="V1160" s="57"/>
      <c r="W1160" s="57"/>
      <c r="X1160" s="57"/>
      <c r="Y1160" s="57"/>
      <c r="Z1160" s="58" t="str">
        <f>IF(ISBLANK($U1160), "", _xlfn.IFNA($U1160 + _xlfn.IFNA( VLOOKUP($N1160 &amp; IF(ISBLANK($O1160),"", "-" &amp; $O1160) &amp; IF(ISBLANK($P1160),"", "-" &amp; $P1160) &amp; IF(ISBLANK($Q1160),"", "-" &amp; $Q1160) &amp; IF(ISBLANK($R1160),"", "-" &amp; $R1160) &amp; IF(ISBLANK($S1160),"", "-" &amp; $S1160),TravelTime,8,FALSE), VLOOKUP($S1160 &amp; IF(ISBLANK($R1160),"", "-" &amp; $R1160) &amp; IF(ISBLANK($Q1160),"", "-" &amp; $Q1160) &amp; IF(ISBLANK($P1160),"", "-" &amp; $P1160) &amp; IF(ISBLANK($O1160),"", "-" &amp; $O1160) &amp; IF(ISBLANK($N1160),"", "-" &amp; $N1160),TravelTime,8,FALSE)) / 1440, ""))</f>
        <v/>
      </c>
      <c r="AA1160" s="59"/>
      <c r="AB1160" s="59"/>
      <c r="AC1160" s="59"/>
      <c r="AD1160" s="196"/>
      <c r="AE1160" s="59"/>
      <c r="AF1160" s="59"/>
      <c r="AG1160" s="59"/>
      <c r="AH1160" s="59"/>
      <c r="AI1160" s="59"/>
      <c r="AJ1160" s="59"/>
    </row>
    <row r="1161" spans="1:36" ht="14.25" customHeight="1">
      <c r="A1161" s="85"/>
      <c r="B1161" s="59"/>
      <c r="C1161" s="223"/>
      <c r="D1161" s="59"/>
      <c r="E1161" s="229"/>
      <c r="F1161" s="229"/>
      <c r="G1161" s="59"/>
      <c r="H1161" s="59"/>
      <c r="I1161" s="59"/>
      <c r="J1161" s="59"/>
      <c r="K1161" s="59"/>
      <c r="L1161" s="86"/>
      <c r="M1161" s="86"/>
      <c r="N1161" s="55" t="s">
        <v>757</v>
      </c>
      <c r="O1161" s="55"/>
      <c r="P1161" s="55"/>
      <c r="Q1161" s="55"/>
      <c r="R1161" s="55"/>
      <c r="S1161" s="55" t="s">
        <v>758</v>
      </c>
      <c r="T1161" s="193" t="str">
        <f>_xlfn.IFNA(VLOOKUP(N1161,Code2Loc,2,FALSE)
&amp; IF( OR( ISNA(O1161), LEN(O1161)=0), "",  "-" &amp; VLOOKUP(O1161,Code2Loc,2,FALSE))
&amp; IF( OR( ISNA(P1161), LEN(P1161)=0), "",  "-" &amp; VLOOKUP(P1161,Code2Loc,2,FALSE))
&amp; IF( OR( ISNA(Q1161), LEN(Q1161)=0), "",  "-" &amp; VLOOKUP(Q1161,Code2Loc,2,FALSE))
&amp; IF( OR( ISNA(R1161), LEN(R1161)=0), "",  "-" &amp; VLOOKUP(R1161,Code2Loc,2,FALSE))
&amp; IF( OR( ISNA(S1161), LEN(S1161)=0), "",  "-" &amp; VLOOKUP(S1161,Code2Loc,2,FALSE)),"")</f>
        <v/>
      </c>
      <c r="U1161" s="56">
        <v>0.83333333333333337</v>
      </c>
      <c r="V1161" s="57"/>
      <c r="W1161" s="57"/>
      <c r="X1161" s="57"/>
      <c r="Y1161" s="57"/>
      <c r="Z1161" s="58" t="str">
        <f>IF(ISBLANK($U1161), "", _xlfn.IFNA($U1161 + _xlfn.IFNA( VLOOKUP($N1161 &amp; IF(ISBLANK($O1161),"", "-" &amp; $O1161) &amp; IF(ISBLANK($P1161),"", "-" &amp; $P1161) &amp; IF(ISBLANK($Q1161),"", "-" &amp; $Q1161) &amp; IF(ISBLANK($R1161),"", "-" &amp; $R1161) &amp; IF(ISBLANK($S1161),"", "-" &amp; $S1161),TravelTime,8,FALSE), VLOOKUP($S1161 &amp; IF(ISBLANK($R1161),"", "-" &amp; $R1161) &amp; IF(ISBLANK($Q1161),"", "-" &amp; $Q1161) &amp; IF(ISBLANK($P1161),"", "-" &amp; $P1161) &amp; IF(ISBLANK($O1161),"", "-" &amp; $O1161) &amp; IF(ISBLANK($N1161),"", "-" &amp; $N1161),TravelTime,8,FALSE)) / 1440, ""))</f>
        <v/>
      </c>
      <c r="AA1161" s="59"/>
      <c r="AB1161" s="59"/>
      <c r="AC1161" s="59"/>
      <c r="AD1161" s="196"/>
      <c r="AE1161" s="59"/>
      <c r="AF1161" s="59"/>
      <c r="AG1161" s="59"/>
      <c r="AH1161" s="59"/>
      <c r="AI1161" s="59"/>
      <c r="AJ1161" s="59"/>
    </row>
    <row r="1162" spans="1:36" ht="14.25" customHeight="1">
      <c r="A1162" s="85"/>
      <c r="B1162" s="51" t="s">
        <v>794</v>
      </c>
      <c r="C1162" s="223"/>
      <c r="D1162" s="59"/>
      <c r="E1162" s="228" t="s">
        <v>795</v>
      </c>
      <c r="F1162" s="228" t="s">
        <v>796</v>
      </c>
      <c r="G1162" s="59"/>
      <c r="H1162" s="59"/>
      <c r="I1162" s="59"/>
      <c r="J1162" s="52" t="s">
        <v>797</v>
      </c>
      <c r="K1162" s="53" t="s">
        <v>16</v>
      </c>
      <c r="L1162" s="86">
        <v>31</v>
      </c>
      <c r="M1162" s="86"/>
      <c r="N1162" s="55" t="s">
        <v>758</v>
      </c>
      <c r="O1162" s="55"/>
      <c r="P1162" s="55"/>
      <c r="Q1162" s="55"/>
      <c r="R1162" s="55"/>
      <c r="S1162" s="55" t="s">
        <v>757</v>
      </c>
      <c r="T1162" s="193" t="str">
        <f>_xlfn.IFNA(VLOOKUP(N1162,Code2Loc,2,FALSE)
&amp; IF( OR( ISNA(O1162), LEN(O1162)=0), "",  "-" &amp; VLOOKUP(O1162,Code2Loc,2,FALSE))
&amp; IF( OR( ISNA(P1162), LEN(P1162)=0), "",  "-" &amp; VLOOKUP(P1162,Code2Loc,2,FALSE))
&amp; IF( OR( ISNA(Q1162), LEN(Q1162)=0), "",  "-" &amp; VLOOKUP(Q1162,Code2Loc,2,FALSE))
&amp; IF( OR( ISNA(R1162), LEN(R1162)=0), "",  "-" &amp; VLOOKUP(R1162,Code2Loc,2,FALSE))
&amp; IF( OR( ISNA(S1162), LEN(S1162)=0), "",  "-" &amp; VLOOKUP(S1162,Code2Loc,2,FALSE)),"")</f>
        <v/>
      </c>
      <c r="U1162" s="56">
        <v>0.28472222222222221</v>
      </c>
      <c r="V1162" s="57"/>
      <c r="W1162" s="57"/>
      <c r="X1162" s="57"/>
      <c r="Y1162" s="57"/>
      <c r="Z1162" s="58" t="str">
        <f>IF(ISBLANK($U1162), "", _xlfn.IFNA($U1162 + _xlfn.IFNA( VLOOKUP($N1162 &amp; IF(ISBLANK($O1162),"", "-" &amp; $O1162) &amp; IF(ISBLANK($P1162),"", "-" &amp; $P1162) &amp; IF(ISBLANK($Q1162),"", "-" &amp; $Q1162) &amp; IF(ISBLANK($R1162),"", "-" &amp; $R1162) &amp; IF(ISBLANK($S1162),"", "-" &amp; $S1162),TravelTime,8,FALSE), VLOOKUP($S1162 &amp; IF(ISBLANK($R1162),"", "-" &amp; $R1162) &amp; IF(ISBLANK($Q1162),"", "-" &amp; $Q1162) &amp; IF(ISBLANK($P1162),"", "-" &amp; $P1162) &amp; IF(ISBLANK($O1162),"", "-" &amp; $O1162) &amp; IF(ISBLANK($N1162),"", "-" &amp; $N1162),TravelTime,8,FALSE)) / 1440, ""))</f>
        <v/>
      </c>
      <c r="AA1162" s="59"/>
      <c r="AB1162" s="52"/>
      <c r="AC1162" s="59"/>
      <c r="AD1162" s="196"/>
      <c r="AE1162" s="59"/>
      <c r="AF1162" s="59"/>
      <c r="AG1162" s="59"/>
      <c r="AH1162" s="59"/>
      <c r="AI1162" s="59"/>
      <c r="AJ1162" s="59"/>
    </row>
    <row r="1163" spans="1:36" ht="14.25" customHeight="1">
      <c r="A1163" s="85"/>
      <c r="B1163" s="59"/>
      <c r="C1163" s="223"/>
      <c r="D1163" s="59"/>
      <c r="E1163" s="229"/>
      <c r="F1163" s="229"/>
      <c r="G1163" s="59"/>
      <c r="H1163" s="59"/>
      <c r="I1163" s="59"/>
      <c r="J1163" s="59"/>
      <c r="K1163" s="59"/>
      <c r="L1163" s="86"/>
      <c r="M1163" s="86"/>
      <c r="N1163" s="55" t="s">
        <v>757</v>
      </c>
      <c r="O1163" s="55"/>
      <c r="P1163" s="55"/>
      <c r="Q1163" s="55"/>
      <c r="R1163" s="55"/>
      <c r="S1163" s="55" t="s">
        <v>758</v>
      </c>
      <c r="T1163" s="193" t="str">
        <f>_xlfn.IFNA(VLOOKUP(N1163,Code2Loc,2,FALSE)
&amp; IF( OR( ISNA(O1163), LEN(O1163)=0), "",  "-" &amp; VLOOKUP(O1163,Code2Loc,2,FALSE))
&amp; IF( OR( ISNA(P1163), LEN(P1163)=0), "",  "-" &amp; VLOOKUP(P1163,Code2Loc,2,FALSE))
&amp; IF( OR( ISNA(Q1163), LEN(Q1163)=0), "",  "-" &amp; VLOOKUP(Q1163,Code2Loc,2,FALSE))
&amp; IF( OR( ISNA(R1163), LEN(R1163)=0), "",  "-" &amp; VLOOKUP(R1163,Code2Loc,2,FALSE))
&amp; IF( OR( ISNA(S1163), LEN(S1163)=0), "",  "-" &amp; VLOOKUP(S1163,Code2Loc,2,FALSE)),"")</f>
        <v/>
      </c>
      <c r="U1163" s="56">
        <v>0.31597222222222221</v>
      </c>
      <c r="V1163" s="57"/>
      <c r="W1163" s="57"/>
      <c r="X1163" s="57"/>
      <c r="Y1163" s="57"/>
      <c r="Z1163" s="58" t="str">
        <f>IF(ISBLANK($U1163), "", _xlfn.IFNA($U1163 + _xlfn.IFNA( VLOOKUP($N1163 &amp; IF(ISBLANK($O1163),"", "-" &amp; $O1163) &amp; IF(ISBLANK($P1163),"", "-" &amp; $P1163) &amp; IF(ISBLANK($Q1163),"", "-" &amp; $Q1163) &amp; IF(ISBLANK($R1163),"", "-" &amp; $R1163) &amp; IF(ISBLANK($S1163),"", "-" &amp; $S1163),TravelTime,8,FALSE), VLOOKUP($S1163 &amp; IF(ISBLANK($R1163),"", "-" &amp; $R1163) &amp; IF(ISBLANK($Q1163),"", "-" &amp; $Q1163) &amp; IF(ISBLANK($P1163),"", "-" &amp; $P1163) &amp; IF(ISBLANK($O1163),"", "-" &amp; $O1163) &amp; IF(ISBLANK($N1163),"", "-" &amp; $N1163),TravelTime,8,FALSE)) / 1440, ""))</f>
        <v/>
      </c>
      <c r="AA1163" s="59"/>
      <c r="AB1163" s="59"/>
      <c r="AC1163" s="59"/>
      <c r="AD1163" s="196"/>
      <c r="AE1163" s="59"/>
      <c r="AF1163" s="59"/>
      <c r="AG1163" s="59"/>
      <c r="AH1163" s="59"/>
      <c r="AI1163" s="59"/>
      <c r="AJ1163" s="59"/>
    </row>
    <row r="1164" spans="1:36" ht="14.25" customHeight="1">
      <c r="A1164" s="85"/>
      <c r="B1164" s="59"/>
      <c r="C1164" s="223"/>
      <c r="D1164" s="59"/>
      <c r="E1164" s="229"/>
      <c r="F1164" s="229"/>
      <c r="G1164" s="59"/>
      <c r="H1164" s="59"/>
      <c r="I1164" s="59"/>
      <c r="J1164" s="59"/>
      <c r="K1164" s="59"/>
      <c r="L1164" s="88"/>
      <c r="M1164" s="86"/>
      <c r="N1164" s="55" t="s">
        <v>758</v>
      </c>
      <c r="O1164" s="55"/>
      <c r="P1164" s="55"/>
      <c r="Q1164" s="55"/>
      <c r="R1164" s="55"/>
      <c r="S1164" s="55" t="s">
        <v>757</v>
      </c>
      <c r="T1164" s="193" t="str">
        <f>_xlfn.IFNA(VLOOKUP(N1164,Code2Loc,2,FALSE)
&amp; IF( OR( ISNA(O1164), LEN(O1164)=0), "",  "-" &amp; VLOOKUP(O1164,Code2Loc,2,FALSE))
&amp; IF( OR( ISNA(P1164), LEN(P1164)=0), "",  "-" &amp; VLOOKUP(P1164,Code2Loc,2,FALSE))
&amp; IF( OR( ISNA(Q1164), LEN(Q1164)=0), "",  "-" &amp; VLOOKUP(Q1164,Code2Loc,2,FALSE))
&amp; IF( OR( ISNA(R1164), LEN(R1164)=0), "",  "-" &amp; VLOOKUP(R1164,Code2Loc,2,FALSE))
&amp; IF( OR( ISNA(S1164), LEN(S1164)=0), "",  "-" &amp; VLOOKUP(S1164,Code2Loc,2,FALSE)),"")</f>
        <v/>
      </c>
      <c r="U1164" s="56">
        <v>0.34375</v>
      </c>
      <c r="V1164" s="57"/>
      <c r="W1164" s="57"/>
      <c r="X1164" s="57"/>
      <c r="Y1164" s="57"/>
      <c r="Z1164" s="58" t="str">
        <f>IF(ISBLANK($U1164), "", _xlfn.IFNA($U1164 + _xlfn.IFNA( VLOOKUP($N1164 &amp; IF(ISBLANK($O1164),"", "-" &amp; $O1164) &amp; IF(ISBLANK($P1164),"", "-" &amp; $P1164) &amp; IF(ISBLANK($Q1164),"", "-" &amp; $Q1164) &amp; IF(ISBLANK($R1164),"", "-" &amp; $R1164) &amp; IF(ISBLANK($S1164),"", "-" &amp; $S1164),TravelTime,8,FALSE), VLOOKUP($S1164 &amp; IF(ISBLANK($R1164),"", "-" &amp; $R1164) &amp; IF(ISBLANK($Q1164),"", "-" &amp; $Q1164) &amp; IF(ISBLANK($P1164),"", "-" &amp; $P1164) &amp; IF(ISBLANK($O1164),"", "-" &amp; $O1164) &amp; IF(ISBLANK($N1164),"", "-" &amp; $N1164),TravelTime,8,FALSE)) / 1440, ""))</f>
        <v/>
      </c>
      <c r="AA1164" s="59"/>
      <c r="AB1164" s="59"/>
      <c r="AC1164" s="59"/>
      <c r="AD1164" s="196"/>
      <c r="AE1164" s="59"/>
      <c r="AF1164" s="59"/>
      <c r="AG1164" s="59"/>
      <c r="AH1164" s="59"/>
      <c r="AI1164" s="59"/>
      <c r="AJ1164" s="59"/>
    </row>
    <row r="1165" spans="1:36" ht="14.25" customHeight="1">
      <c r="A1165" s="85"/>
      <c r="B1165" s="59"/>
      <c r="C1165" s="223"/>
      <c r="D1165" s="59"/>
      <c r="E1165" s="229"/>
      <c r="F1165" s="229"/>
      <c r="G1165" s="59"/>
      <c r="H1165" s="59"/>
      <c r="I1165" s="59"/>
      <c r="J1165" s="59"/>
      <c r="K1165" s="59"/>
      <c r="L1165" s="86"/>
      <c r="M1165" s="86"/>
      <c r="N1165" s="55" t="s">
        <v>757</v>
      </c>
      <c r="O1165" s="55"/>
      <c r="P1165" s="55"/>
      <c r="Q1165" s="55"/>
      <c r="R1165" s="55"/>
      <c r="S1165" s="55" t="s">
        <v>758</v>
      </c>
      <c r="T1165" s="193" t="str">
        <f>_xlfn.IFNA(VLOOKUP(N1165,Code2Loc,2,FALSE)
&amp; IF( OR( ISNA(O1165), LEN(O1165)=0), "",  "-" &amp; VLOOKUP(O1165,Code2Loc,2,FALSE))
&amp; IF( OR( ISNA(P1165), LEN(P1165)=0), "",  "-" &amp; VLOOKUP(P1165,Code2Loc,2,FALSE))
&amp; IF( OR( ISNA(Q1165), LEN(Q1165)=0), "",  "-" &amp; VLOOKUP(Q1165,Code2Loc,2,FALSE))
&amp; IF( OR( ISNA(R1165), LEN(R1165)=0), "",  "-" &amp; VLOOKUP(R1165,Code2Loc,2,FALSE))
&amp; IF( OR( ISNA(S1165), LEN(S1165)=0), "",  "-" &amp; VLOOKUP(S1165,Code2Loc,2,FALSE)),"")</f>
        <v/>
      </c>
      <c r="U1165" s="56">
        <v>0.37152777777777779</v>
      </c>
      <c r="V1165" s="57"/>
      <c r="W1165" s="57"/>
      <c r="X1165" s="57"/>
      <c r="Y1165" s="57"/>
      <c r="Z1165" s="58" t="str">
        <f>IF(ISBLANK($U1165), "", _xlfn.IFNA($U1165 + _xlfn.IFNA( VLOOKUP($N1165 &amp; IF(ISBLANK($O1165),"", "-" &amp; $O1165) &amp; IF(ISBLANK($P1165),"", "-" &amp; $P1165) &amp; IF(ISBLANK($Q1165),"", "-" &amp; $Q1165) &amp; IF(ISBLANK($R1165),"", "-" &amp; $R1165) &amp; IF(ISBLANK($S1165),"", "-" &amp; $S1165),TravelTime,8,FALSE), VLOOKUP($S1165 &amp; IF(ISBLANK($R1165),"", "-" &amp; $R1165) &amp; IF(ISBLANK($Q1165),"", "-" &amp; $Q1165) &amp; IF(ISBLANK($P1165),"", "-" &amp; $P1165) &amp; IF(ISBLANK($O1165),"", "-" &amp; $O1165) &amp; IF(ISBLANK($N1165),"", "-" &amp; $N1165),TravelTime,8,FALSE)) / 1440, ""))</f>
        <v/>
      </c>
      <c r="AA1165" s="59"/>
      <c r="AB1165" s="59"/>
      <c r="AC1165" s="59"/>
      <c r="AD1165" s="196"/>
      <c r="AE1165" s="59"/>
      <c r="AF1165" s="59"/>
      <c r="AG1165" s="59"/>
      <c r="AH1165" s="59"/>
      <c r="AI1165" s="59"/>
      <c r="AJ1165" s="59"/>
    </row>
    <row r="1166" spans="1:36" ht="14.25" customHeight="1">
      <c r="A1166" s="85"/>
      <c r="B1166" s="59"/>
      <c r="C1166" s="223"/>
      <c r="D1166" s="59"/>
      <c r="E1166" s="229"/>
      <c r="F1166" s="229"/>
      <c r="G1166" s="59"/>
      <c r="H1166" s="59"/>
      <c r="I1166" s="59"/>
      <c r="J1166" s="59"/>
      <c r="K1166" s="59"/>
      <c r="L1166" s="86"/>
      <c r="M1166" s="86"/>
      <c r="N1166" s="55" t="s">
        <v>758</v>
      </c>
      <c r="O1166" s="55"/>
      <c r="P1166" s="55"/>
      <c r="Q1166" s="55"/>
      <c r="R1166" s="55"/>
      <c r="S1166" s="55" t="s">
        <v>757</v>
      </c>
      <c r="T1166" s="193" t="str">
        <f>_xlfn.IFNA(VLOOKUP(N1166,Code2Loc,2,FALSE)
&amp; IF( OR( ISNA(O1166), LEN(O1166)=0), "",  "-" &amp; VLOOKUP(O1166,Code2Loc,2,FALSE))
&amp; IF( OR( ISNA(P1166), LEN(P1166)=0), "",  "-" &amp; VLOOKUP(P1166,Code2Loc,2,FALSE))
&amp; IF( OR( ISNA(Q1166), LEN(Q1166)=0), "",  "-" &amp; VLOOKUP(Q1166,Code2Loc,2,FALSE))
&amp; IF( OR( ISNA(R1166), LEN(R1166)=0), "",  "-" &amp; VLOOKUP(R1166,Code2Loc,2,FALSE))
&amp; IF( OR( ISNA(S1166), LEN(S1166)=0), "",  "-" &amp; VLOOKUP(S1166,Code2Loc,2,FALSE)),"")</f>
        <v/>
      </c>
      <c r="U1166" s="56">
        <v>0.39930555555555558</v>
      </c>
      <c r="V1166" s="57"/>
      <c r="W1166" s="57"/>
      <c r="X1166" s="57"/>
      <c r="Y1166" s="57"/>
      <c r="Z1166" s="58" t="str">
        <f>IF(ISBLANK($U1166), "", _xlfn.IFNA($U1166 + _xlfn.IFNA( VLOOKUP($N1166 &amp; IF(ISBLANK($O1166),"", "-" &amp; $O1166) &amp; IF(ISBLANK($P1166),"", "-" &amp; $P1166) &amp; IF(ISBLANK($Q1166),"", "-" &amp; $Q1166) &amp; IF(ISBLANK($R1166),"", "-" &amp; $R1166) &amp; IF(ISBLANK($S1166),"", "-" &amp; $S1166),TravelTime,8,FALSE), VLOOKUP($S1166 &amp; IF(ISBLANK($R1166),"", "-" &amp; $R1166) &amp; IF(ISBLANK($Q1166),"", "-" &amp; $Q1166) &amp; IF(ISBLANK($P1166),"", "-" &amp; $P1166) &amp; IF(ISBLANK($O1166),"", "-" &amp; $O1166) &amp; IF(ISBLANK($N1166),"", "-" &amp; $N1166),TravelTime,8,FALSE)) / 1440, ""))</f>
        <v/>
      </c>
      <c r="AA1166" s="59"/>
      <c r="AB1166" s="59"/>
      <c r="AC1166" s="59"/>
      <c r="AD1166" s="196"/>
      <c r="AE1166" s="59"/>
      <c r="AF1166" s="59"/>
      <c r="AG1166" s="59"/>
      <c r="AH1166" s="59"/>
      <c r="AI1166" s="59"/>
      <c r="AJ1166" s="59"/>
    </row>
    <row r="1167" spans="1:36" ht="14.25" customHeight="1">
      <c r="A1167" s="85"/>
      <c r="B1167" s="59"/>
      <c r="C1167" s="223"/>
      <c r="D1167" s="59"/>
      <c r="E1167" s="229"/>
      <c r="F1167" s="229"/>
      <c r="G1167" s="59"/>
      <c r="H1167" s="59"/>
      <c r="I1167" s="59"/>
      <c r="J1167" s="59"/>
      <c r="K1167" s="59"/>
      <c r="L1167" s="86"/>
      <c r="M1167" s="86"/>
      <c r="N1167" s="55" t="s">
        <v>757</v>
      </c>
      <c r="O1167" s="55" t="s">
        <v>759</v>
      </c>
      <c r="P1167" s="55"/>
      <c r="Q1167" s="55"/>
      <c r="R1167" s="55"/>
      <c r="S1167" s="55" t="s">
        <v>758</v>
      </c>
      <c r="T1167" s="193" t="str">
        <f>_xlfn.IFNA(VLOOKUP(N1167,Code2Loc,2,FALSE)
&amp; IF( OR( ISNA(O1167), LEN(O1167)=0), "",  "-" &amp; VLOOKUP(O1167,Code2Loc,2,FALSE))
&amp; IF( OR( ISNA(P1167), LEN(P1167)=0), "",  "-" &amp; VLOOKUP(P1167,Code2Loc,2,FALSE))
&amp; IF( OR( ISNA(Q1167), LEN(Q1167)=0), "",  "-" &amp; VLOOKUP(Q1167,Code2Loc,2,FALSE))
&amp; IF( OR( ISNA(R1167), LEN(R1167)=0), "",  "-" &amp; VLOOKUP(R1167,Code2Loc,2,FALSE))
&amp; IF( OR( ISNA(S1167), LEN(S1167)=0), "",  "-" &amp; VLOOKUP(S1167,Code2Loc,2,FALSE)),"")</f>
        <v/>
      </c>
      <c r="U1167" s="56">
        <v>0.4513888888888889</v>
      </c>
      <c r="V1167" s="57"/>
      <c r="W1167" s="57"/>
      <c r="X1167" s="57"/>
      <c r="Y1167" s="57"/>
      <c r="Z1167" s="58" t="str">
        <f>IF(ISBLANK($U1167), "", _xlfn.IFNA($U1167 + _xlfn.IFNA( VLOOKUP($N1167 &amp; IF(ISBLANK($O1167),"", "-" &amp; $O1167) &amp; IF(ISBLANK($P1167),"", "-" &amp; $P1167) &amp; IF(ISBLANK($Q1167),"", "-" &amp; $Q1167) &amp; IF(ISBLANK($R1167),"", "-" &amp; $R1167) &amp; IF(ISBLANK($S1167),"", "-" &amp; $S1167),TravelTime,8,FALSE), VLOOKUP($S1167 &amp; IF(ISBLANK($R1167),"", "-" &amp; $R1167) &amp; IF(ISBLANK($Q1167),"", "-" &amp; $Q1167) &amp; IF(ISBLANK($P1167),"", "-" &amp; $P1167) &amp; IF(ISBLANK($O1167),"", "-" &amp; $O1167) &amp; IF(ISBLANK($N1167),"", "-" &amp; $N1167),TravelTime,8,FALSE)) / 1440, ""))</f>
        <v/>
      </c>
      <c r="AA1167" s="59"/>
      <c r="AB1167" s="59"/>
      <c r="AC1167" s="59"/>
      <c r="AD1167" s="196"/>
      <c r="AE1167" s="59"/>
      <c r="AF1167" s="59"/>
      <c r="AG1167" s="59"/>
      <c r="AH1167" s="59"/>
      <c r="AI1167" s="59"/>
      <c r="AJ1167" s="59"/>
    </row>
    <row r="1168" spans="1:36" ht="14.25" customHeight="1">
      <c r="A1168" s="85"/>
      <c r="B1168" s="59"/>
      <c r="C1168" s="223"/>
      <c r="D1168" s="59"/>
      <c r="E1168" s="229"/>
      <c r="F1168" s="229"/>
      <c r="G1168" s="59"/>
      <c r="H1168" s="59"/>
      <c r="I1168" s="59"/>
      <c r="J1168" s="59"/>
      <c r="K1168" s="59"/>
      <c r="L1168" s="86"/>
      <c r="M1168" s="86"/>
      <c r="N1168" s="55" t="s">
        <v>758</v>
      </c>
      <c r="O1168" s="55"/>
      <c r="P1168" s="55"/>
      <c r="Q1168" s="55"/>
      <c r="R1168" s="55"/>
      <c r="S1168" s="55" t="s">
        <v>757</v>
      </c>
      <c r="T1168" s="193" t="str">
        <f>_xlfn.IFNA(VLOOKUP(N1168,Code2Loc,2,FALSE)
&amp; IF( OR( ISNA(O1168), LEN(O1168)=0), "",  "-" &amp; VLOOKUP(O1168,Code2Loc,2,FALSE))
&amp; IF( OR( ISNA(P1168), LEN(P1168)=0), "",  "-" &amp; VLOOKUP(P1168,Code2Loc,2,FALSE))
&amp; IF( OR( ISNA(Q1168), LEN(Q1168)=0), "",  "-" &amp; VLOOKUP(Q1168,Code2Loc,2,FALSE))
&amp; IF( OR( ISNA(R1168), LEN(R1168)=0), "",  "-" &amp; VLOOKUP(R1168,Code2Loc,2,FALSE))
&amp; IF( OR( ISNA(S1168), LEN(S1168)=0), "",  "-" &amp; VLOOKUP(S1168,Code2Loc,2,FALSE)),"")</f>
        <v/>
      </c>
      <c r="U1168" s="56">
        <v>0.50694444444444442</v>
      </c>
      <c r="V1168" s="57"/>
      <c r="W1168" s="57"/>
      <c r="X1168" s="57"/>
      <c r="Y1168" s="57"/>
      <c r="Z1168" s="58" t="str">
        <f>IF(ISBLANK($U1168), "", _xlfn.IFNA($U1168 + _xlfn.IFNA( VLOOKUP($N1168 &amp; IF(ISBLANK($O1168),"", "-" &amp; $O1168) &amp; IF(ISBLANK($P1168),"", "-" &amp; $P1168) &amp; IF(ISBLANK($Q1168),"", "-" &amp; $Q1168) &amp; IF(ISBLANK($R1168),"", "-" &amp; $R1168) &amp; IF(ISBLANK($S1168),"", "-" &amp; $S1168),TravelTime,8,FALSE), VLOOKUP($S1168 &amp; IF(ISBLANK($R1168),"", "-" &amp; $R1168) &amp; IF(ISBLANK($Q1168),"", "-" &amp; $Q1168) &amp; IF(ISBLANK($P1168),"", "-" &amp; $P1168) &amp; IF(ISBLANK($O1168),"", "-" &amp; $O1168) &amp; IF(ISBLANK($N1168),"", "-" &amp; $N1168),TravelTime,8,FALSE)) / 1440, ""))</f>
        <v/>
      </c>
      <c r="AA1168" s="59"/>
      <c r="AB1168" s="59"/>
      <c r="AC1168" s="59"/>
      <c r="AD1168" s="196"/>
      <c r="AE1168" s="59"/>
      <c r="AF1168" s="59"/>
      <c r="AG1168" s="59"/>
      <c r="AH1168" s="59"/>
      <c r="AI1168" s="59"/>
      <c r="AJ1168" s="59"/>
    </row>
    <row r="1169" spans="1:36" ht="14.25" customHeight="1">
      <c r="A1169" s="85"/>
      <c r="B1169" s="59"/>
      <c r="C1169" s="223"/>
      <c r="D1169" s="59"/>
      <c r="E1169" s="229"/>
      <c r="F1169" s="229"/>
      <c r="G1169" s="59"/>
      <c r="H1169" s="59"/>
      <c r="I1169" s="59"/>
      <c r="J1169" s="59"/>
      <c r="K1169" s="59"/>
      <c r="L1169" s="86"/>
      <c r="M1169" s="86"/>
      <c r="N1169" s="55" t="s">
        <v>757</v>
      </c>
      <c r="O1169" s="55"/>
      <c r="P1169" s="55"/>
      <c r="Q1169" s="55"/>
      <c r="R1169" s="55"/>
      <c r="S1169" s="55" t="s">
        <v>758</v>
      </c>
      <c r="T1169" s="193" t="str">
        <f>_xlfn.IFNA(VLOOKUP(N1169,Code2Loc,2,FALSE)
&amp; IF( OR( ISNA(O1169), LEN(O1169)=0), "",  "-" &amp; VLOOKUP(O1169,Code2Loc,2,FALSE))
&amp; IF( OR( ISNA(P1169), LEN(P1169)=0), "",  "-" &amp; VLOOKUP(P1169,Code2Loc,2,FALSE))
&amp; IF( OR( ISNA(Q1169), LEN(Q1169)=0), "",  "-" &amp; VLOOKUP(Q1169,Code2Loc,2,FALSE))
&amp; IF( OR( ISNA(R1169), LEN(R1169)=0), "",  "-" &amp; VLOOKUP(R1169,Code2Loc,2,FALSE))
&amp; IF( OR( ISNA(S1169), LEN(S1169)=0), "",  "-" &amp; VLOOKUP(S1169,Code2Loc,2,FALSE)),"")</f>
        <v/>
      </c>
      <c r="U1169" s="56">
        <v>0.53819444444444442</v>
      </c>
      <c r="V1169" s="57"/>
      <c r="W1169" s="57"/>
      <c r="X1169" s="57"/>
      <c r="Y1169" s="57"/>
      <c r="Z1169" s="58" t="str">
        <f>IF(ISBLANK($U1169), "", _xlfn.IFNA($U1169 + _xlfn.IFNA( VLOOKUP($N1169 &amp; IF(ISBLANK($O1169),"", "-" &amp; $O1169) &amp; IF(ISBLANK($P1169),"", "-" &amp; $P1169) &amp; IF(ISBLANK($Q1169),"", "-" &amp; $Q1169) &amp; IF(ISBLANK($R1169),"", "-" &amp; $R1169) &amp; IF(ISBLANK($S1169),"", "-" &amp; $S1169),TravelTime,8,FALSE), VLOOKUP($S1169 &amp; IF(ISBLANK($R1169),"", "-" &amp; $R1169) &amp; IF(ISBLANK($Q1169),"", "-" &amp; $Q1169) &amp; IF(ISBLANK($P1169),"", "-" &amp; $P1169) &amp; IF(ISBLANK($O1169),"", "-" &amp; $O1169) &amp; IF(ISBLANK($N1169),"", "-" &amp; $N1169),TravelTime,8,FALSE)) / 1440, ""))</f>
        <v/>
      </c>
      <c r="AA1169" s="59"/>
      <c r="AB1169" s="59"/>
      <c r="AC1169" s="59"/>
      <c r="AD1169" s="196"/>
      <c r="AE1169" s="59"/>
      <c r="AF1169" s="59"/>
      <c r="AG1169" s="59"/>
      <c r="AH1169" s="59"/>
      <c r="AI1169" s="59"/>
      <c r="AJ1169" s="59"/>
    </row>
    <row r="1170" spans="1:36" ht="14.25" customHeight="1">
      <c r="A1170" s="85"/>
      <c r="B1170" s="59"/>
      <c r="C1170" s="223"/>
      <c r="D1170" s="59"/>
      <c r="E1170" s="229"/>
      <c r="F1170" s="229"/>
      <c r="G1170" s="59"/>
      <c r="H1170" s="59"/>
      <c r="I1170" s="59"/>
      <c r="J1170" s="59"/>
      <c r="K1170" s="59"/>
      <c r="L1170" s="86"/>
      <c r="M1170" s="86"/>
      <c r="N1170" s="55" t="s">
        <v>758</v>
      </c>
      <c r="O1170" s="55"/>
      <c r="P1170" s="55"/>
      <c r="Q1170" s="55"/>
      <c r="R1170" s="55"/>
      <c r="S1170" s="55" t="s">
        <v>757</v>
      </c>
      <c r="T1170" s="193" t="str">
        <f>_xlfn.IFNA(VLOOKUP(N1170,Code2Loc,2,FALSE)
&amp; IF( OR( ISNA(O1170), LEN(O1170)=0), "",  "-" &amp; VLOOKUP(O1170,Code2Loc,2,FALSE))
&amp; IF( OR( ISNA(P1170), LEN(P1170)=0), "",  "-" &amp; VLOOKUP(P1170,Code2Loc,2,FALSE))
&amp; IF( OR( ISNA(Q1170), LEN(Q1170)=0), "",  "-" &amp; VLOOKUP(Q1170,Code2Loc,2,FALSE))
&amp; IF( OR( ISNA(R1170), LEN(R1170)=0), "",  "-" &amp; VLOOKUP(R1170,Code2Loc,2,FALSE))
&amp; IF( OR( ISNA(S1170), LEN(S1170)=0), "",  "-" &amp; VLOOKUP(S1170,Code2Loc,2,FALSE)),"")</f>
        <v/>
      </c>
      <c r="U1170" s="56">
        <v>0.56597222222222221</v>
      </c>
      <c r="V1170" s="57"/>
      <c r="W1170" s="57"/>
      <c r="X1170" s="57"/>
      <c r="Y1170" s="57"/>
      <c r="Z1170" s="58" t="str">
        <f>IF(ISBLANK($U1170), "", _xlfn.IFNA($U1170 + _xlfn.IFNA( VLOOKUP($N1170 &amp; IF(ISBLANK($O1170),"", "-" &amp; $O1170) &amp; IF(ISBLANK($P1170),"", "-" &amp; $P1170) &amp; IF(ISBLANK($Q1170),"", "-" &amp; $Q1170) &amp; IF(ISBLANK($R1170),"", "-" &amp; $R1170) &amp; IF(ISBLANK($S1170),"", "-" &amp; $S1170),TravelTime,8,FALSE), VLOOKUP($S1170 &amp; IF(ISBLANK($R1170),"", "-" &amp; $R1170) &amp; IF(ISBLANK($Q1170),"", "-" &amp; $Q1170) &amp; IF(ISBLANK($P1170),"", "-" &amp; $P1170) &amp; IF(ISBLANK($O1170),"", "-" &amp; $O1170) &amp; IF(ISBLANK($N1170),"", "-" &amp; $N1170),TravelTime,8,FALSE)) / 1440, ""))</f>
        <v/>
      </c>
      <c r="AA1170" s="59"/>
      <c r="AB1170" s="59"/>
      <c r="AC1170" s="59"/>
      <c r="AD1170" s="196"/>
      <c r="AE1170" s="59"/>
      <c r="AF1170" s="59"/>
      <c r="AG1170" s="59"/>
      <c r="AH1170" s="59"/>
      <c r="AI1170" s="59"/>
      <c r="AJ1170" s="59"/>
    </row>
    <row r="1171" spans="1:36" ht="14.25" customHeight="1">
      <c r="A1171" s="85"/>
      <c r="B1171" s="59"/>
      <c r="C1171" s="223"/>
      <c r="D1171" s="59"/>
      <c r="E1171" s="229"/>
      <c r="F1171" s="229"/>
      <c r="G1171" s="59"/>
      <c r="H1171" s="59"/>
      <c r="I1171" s="59"/>
      <c r="J1171" s="59"/>
      <c r="K1171" s="59"/>
      <c r="L1171" s="86"/>
      <c r="M1171" s="86"/>
      <c r="N1171" s="55" t="s">
        <v>757</v>
      </c>
      <c r="O1171" s="55" t="s">
        <v>759</v>
      </c>
      <c r="P1171" s="55"/>
      <c r="Q1171" s="55"/>
      <c r="R1171" s="55"/>
      <c r="S1171" s="55" t="s">
        <v>758</v>
      </c>
      <c r="T1171" s="193" t="str">
        <f>_xlfn.IFNA(VLOOKUP(N1171,Code2Loc,2,FALSE)
&amp; IF( OR( ISNA(O1171), LEN(O1171)=0), "",  "-" &amp; VLOOKUP(O1171,Code2Loc,2,FALSE))
&amp; IF( OR( ISNA(P1171), LEN(P1171)=0), "",  "-" &amp; VLOOKUP(P1171,Code2Loc,2,FALSE))
&amp; IF( OR( ISNA(Q1171), LEN(Q1171)=0), "",  "-" &amp; VLOOKUP(Q1171,Code2Loc,2,FALSE))
&amp; IF( OR( ISNA(R1171), LEN(R1171)=0), "",  "-" &amp; VLOOKUP(R1171,Code2Loc,2,FALSE))
&amp; IF( OR( ISNA(S1171), LEN(S1171)=0), "",  "-" &amp; VLOOKUP(S1171,Code2Loc,2,FALSE)),"")</f>
        <v/>
      </c>
      <c r="U1171" s="56">
        <v>0.61805555555555558</v>
      </c>
      <c r="V1171" s="57"/>
      <c r="W1171" s="57"/>
      <c r="X1171" s="57"/>
      <c r="Y1171" s="57"/>
      <c r="Z1171" s="58" t="str">
        <f>IF(ISBLANK($U1171), "", _xlfn.IFNA($U1171 + _xlfn.IFNA( VLOOKUP($N1171 &amp; IF(ISBLANK($O1171),"", "-" &amp; $O1171) &amp; IF(ISBLANK($P1171),"", "-" &amp; $P1171) &amp; IF(ISBLANK($Q1171),"", "-" &amp; $Q1171) &amp; IF(ISBLANK($R1171),"", "-" &amp; $R1171) &amp; IF(ISBLANK($S1171),"", "-" &amp; $S1171),TravelTime,8,FALSE), VLOOKUP($S1171 &amp; IF(ISBLANK($R1171),"", "-" &amp; $R1171) &amp; IF(ISBLANK($Q1171),"", "-" &amp; $Q1171) &amp; IF(ISBLANK($P1171),"", "-" &amp; $P1171) &amp; IF(ISBLANK($O1171),"", "-" &amp; $O1171) &amp; IF(ISBLANK($N1171),"", "-" &amp; $N1171),TravelTime,8,FALSE)) / 1440, ""))</f>
        <v/>
      </c>
      <c r="AA1171" s="59"/>
      <c r="AB1171" s="59"/>
      <c r="AC1171" s="59"/>
      <c r="AD1171" s="196"/>
      <c r="AE1171" s="59"/>
      <c r="AF1171" s="59"/>
      <c r="AG1171" s="59"/>
      <c r="AH1171" s="59"/>
      <c r="AI1171" s="59"/>
      <c r="AJ1171" s="59"/>
    </row>
    <row r="1172" spans="1:36" ht="14.25" customHeight="1">
      <c r="A1172" s="85"/>
      <c r="B1172" s="59"/>
      <c r="C1172" s="223"/>
      <c r="D1172" s="59"/>
      <c r="E1172" s="229"/>
      <c r="F1172" s="229"/>
      <c r="G1172" s="59"/>
      <c r="H1172" s="59"/>
      <c r="I1172" s="59"/>
      <c r="J1172" s="59"/>
      <c r="K1172" s="59"/>
      <c r="L1172" s="86"/>
      <c r="M1172" s="86"/>
      <c r="N1172" s="55" t="s">
        <v>758</v>
      </c>
      <c r="O1172" s="55"/>
      <c r="P1172" s="55"/>
      <c r="Q1172" s="55"/>
      <c r="R1172" s="55"/>
      <c r="S1172" s="55" t="s">
        <v>757</v>
      </c>
      <c r="T1172" s="193" t="str">
        <f>_xlfn.IFNA(VLOOKUP(N1172,Code2Loc,2,FALSE)
&amp; IF( OR( ISNA(O1172), LEN(O1172)=0), "",  "-" &amp; VLOOKUP(O1172,Code2Loc,2,FALSE))
&amp; IF( OR( ISNA(P1172), LEN(P1172)=0), "",  "-" &amp; VLOOKUP(P1172,Code2Loc,2,FALSE))
&amp; IF( OR( ISNA(Q1172), LEN(Q1172)=0), "",  "-" &amp; VLOOKUP(Q1172,Code2Loc,2,FALSE))
&amp; IF( OR( ISNA(R1172), LEN(R1172)=0), "",  "-" &amp; VLOOKUP(R1172,Code2Loc,2,FALSE))
&amp; IF( OR( ISNA(S1172), LEN(S1172)=0), "",  "-" &amp; VLOOKUP(S1172,Code2Loc,2,FALSE)),"")</f>
        <v/>
      </c>
      <c r="U1172" s="56">
        <v>0.67361111111111116</v>
      </c>
      <c r="V1172" s="57"/>
      <c r="W1172" s="57"/>
      <c r="X1172" s="57"/>
      <c r="Y1172" s="57"/>
      <c r="Z1172" s="58" t="str">
        <f>IF(ISBLANK($U1172), "", _xlfn.IFNA($U1172 + _xlfn.IFNA( VLOOKUP($N1172 &amp; IF(ISBLANK($O1172),"", "-" &amp; $O1172) &amp; IF(ISBLANK($P1172),"", "-" &amp; $P1172) &amp; IF(ISBLANK($Q1172),"", "-" &amp; $Q1172) &amp; IF(ISBLANK($R1172),"", "-" &amp; $R1172) &amp; IF(ISBLANK($S1172),"", "-" &amp; $S1172),TravelTime,8,FALSE), VLOOKUP($S1172 &amp; IF(ISBLANK($R1172),"", "-" &amp; $R1172) &amp; IF(ISBLANK($Q1172),"", "-" &amp; $Q1172) &amp; IF(ISBLANK($P1172),"", "-" &amp; $P1172) &amp; IF(ISBLANK($O1172),"", "-" &amp; $O1172) &amp; IF(ISBLANK($N1172),"", "-" &amp; $N1172),TravelTime,8,FALSE)) / 1440, ""))</f>
        <v/>
      </c>
      <c r="AA1172" s="59"/>
      <c r="AB1172" s="59"/>
      <c r="AC1172" s="59"/>
      <c r="AD1172" s="196"/>
      <c r="AE1172" s="59"/>
      <c r="AF1172" s="59"/>
      <c r="AG1172" s="59"/>
      <c r="AH1172" s="59"/>
      <c r="AI1172" s="59"/>
      <c r="AJ1172" s="59"/>
    </row>
    <row r="1173" spans="1:36" ht="14.25" customHeight="1">
      <c r="A1173" s="85"/>
      <c r="B1173" s="59"/>
      <c r="C1173" s="223"/>
      <c r="D1173" s="59"/>
      <c r="E1173" s="229"/>
      <c r="F1173" s="229"/>
      <c r="G1173" s="59"/>
      <c r="H1173" s="59"/>
      <c r="I1173" s="59"/>
      <c r="J1173" s="59"/>
      <c r="K1173" s="59"/>
      <c r="L1173" s="86"/>
      <c r="M1173" s="86"/>
      <c r="N1173" s="55" t="s">
        <v>757</v>
      </c>
      <c r="O1173" s="55"/>
      <c r="P1173" s="55"/>
      <c r="Q1173" s="55"/>
      <c r="R1173" s="55"/>
      <c r="S1173" s="55" t="s">
        <v>758</v>
      </c>
      <c r="T1173" s="193" t="str">
        <f>_xlfn.IFNA(VLOOKUP(N1173,Code2Loc,2,FALSE)
&amp; IF( OR( ISNA(O1173), LEN(O1173)=0), "",  "-" &amp; VLOOKUP(O1173,Code2Loc,2,FALSE))
&amp; IF( OR( ISNA(P1173), LEN(P1173)=0), "",  "-" &amp; VLOOKUP(P1173,Code2Loc,2,FALSE))
&amp; IF( OR( ISNA(Q1173), LEN(Q1173)=0), "",  "-" &amp; VLOOKUP(Q1173,Code2Loc,2,FALSE))
&amp; IF( OR( ISNA(R1173), LEN(R1173)=0), "",  "-" &amp; VLOOKUP(R1173,Code2Loc,2,FALSE))
&amp; IF( OR( ISNA(S1173), LEN(S1173)=0), "",  "-" &amp; VLOOKUP(S1173,Code2Loc,2,FALSE)),"")</f>
        <v/>
      </c>
      <c r="U1173" s="56">
        <v>0.70486111111111116</v>
      </c>
      <c r="V1173" s="57"/>
      <c r="W1173" s="57"/>
      <c r="X1173" s="57"/>
      <c r="Y1173" s="57"/>
      <c r="Z1173" s="58" t="str">
        <f>IF(ISBLANK($U1173), "", _xlfn.IFNA($U1173 + _xlfn.IFNA( VLOOKUP($N1173 &amp; IF(ISBLANK($O1173),"", "-" &amp; $O1173) &amp; IF(ISBLANK($P1173),"", "-" &amp; $P1173) &amp; IF(ISBLANK($Q1173),"", "-" &amp; $Q1173) &amp; IF(ISBLANK($R1173),"", "-" &amp; $R1173) &amp; IF(ISBLANK($S1173),"", "-" &amp; $S1173),TravelTime,8,FALSE), VLOOKUP($S1173 &amp; IF(ISBLANK($R1173),"", "-" &amp; $R1173) &amp; IF(ISBLANK($Q1173),"", "-" &amp; $Q1173) &amp; IF(ISBLANK($P1173),"", "-" &amp; $P1173) &amp; IF(ISBLANK($O1173),"", "-" &amp; $O1173) &amp; IF(ISBLANK($N1173),"", "-" &amp; $N1173),TravelTime,8,FALSE)) / 1440, ""))</f>
        <v/>
      </c>
      <c r="AA1173" s="59"/>
      <c r="AB1173" s="59"/>
      <c r="AC1173" s="59"/>
      <c r="AD1173" s="196"/>
      <c r="AE1173" s="59"/>
      <c r="AF1173" s="59"/>
      <c r="AG1173" s="59"/>
      <c r="AH1173" s="59"/>
      <c r="AI1173" s="59"/>
      <c r="AJ1173" s="59"/>
    </row>
    <row r="1174" spans="1:36" ht="14.25" customHeight="1">
      <c r="A1174" s="85"/>
      <c r="B1174" s="59"/>
      <c r="C1174" s="223"/>
      <c r="D1174" s="59"/>
      <c r="E1174" s="229"/>
      <c r="F1174" s="229"/>
      <c r="G1174" s="59"/>
      <c r="H1174" s="59"/>
      <c r="I1174" s="59"/>
      <c r="J1174" s="59"/>
      <c r="K1174" s="59"/>
      <c r="L1174" s="86"/>
      <c r="M1174" s="86"/>
      <c r="N1174" s="55" t="s">
        <v>758</v>
      </c>
      <c r="O1174" s="55"/>
      <c r="P1174" s="55"/>
      <c r="Q1174" s="55"/>
      <c r="R1174" s="55"/>
      <c r="S1174" s="55" t="s">
        <v>757</v>
      </c>
      <c r="T1174" s="193" t="str">
        <f>_xlfn.IFNA(VLOOKUP(N1174,Code2Loc,2,FALSE)
&amp; IF( OR( ISNA(O1174), LEN(O1174)=0), "",  "-" &amp; VLOOKUP(O1174,Code2Loc,2,FALSE))
&amp; IF( OR( ISNA(P1174), LEN(P1174)=0), "",  "-" &amp; VLOOKUP(P1174,Code2Loc,2,FALSE))
&amp; IF( OR( ISNA(Q1174), LEN(Q1174)=0), "",  "-" &amp; VLOOKUP(Q1174,Code2Loc,2,FALSE))
&amp; IF( OR( ISNA(R1174), LEN(R1174)=0), "",  "-" &amp; VLOOKUP(R1174,Code2Loc,2,FALSE))
&amp; IF( OR( ISNA(S1174), LEN(S1174)=0), "",  "-" &amp; VLOOKUP(S1174,Code2Loc,2,FALSE)),"")</f>
        <v/>
      </c>
      <c r="U1174" s="56">
        <v>0.73263888888888884</v>
      </c>
      <c r="V1174" s="57"/>
      <c r="W1174" s="57"/>
      <c r="X1174" s="57"/>
      <c r="Y1174" s="57"/>
      <c r="Z1174" s="58" t="str">
        <f>IF(ISBLANK($U1174), "", _xlfn.IFNA($U1174 + _xlfn.IFNA( VLOOKUP($N1174 &amp; IF(ISBLANK($O1174),"", "-" &amp; $O1174) &amp; IF(ISBLANK($P1174),"", "-" &amp; $P1174) &amp; IF(ISBLANK($Q1174),"", "-" &amp; $Q1174) &amp; IF(ISBLANK($R1174),"", "-" &amp; $R1174) &amp; IF(ISBLANK($S1174),"", "-" &amp; $S1174),TravelTime,8,FALSE), VLOOKUP($S1174 &amp; IF(ISBLANK($R1174),"", "-" &amp; $R1174) &amp; IF(ISBLANK($Q1174),"", "-" &amp; $Q1174) &amp; IF(ISBLANK($P1174),"", "-" &amp; $P1174) &amp; IF(ISBLANK($O1174),"", "-" &amp; $O1174) &amp; IF(ISBLANK($N1174),"", "-" &amp; $N1174),TravelTime,8,FALSE)) / 1440, ""))</f>
        <v/>
      </c>
      <c r="AA1174" s="59"/>
      <c r="AB1174" s="59"/>
      <c r="AC1174" s="59"/>
      <c r="AD1174" s="196"/>
      <c r="AE1174" s="59"/>
      <c r="AF1174" s="59"/>
      <c r="AG1174" s="59"/>
      <c r="AH1174" s="59"/>
      <c r="AI1174" s="59"/>
      <c r="AJ1174" s="59"/>
    </row>
    <row r="1175" spans="1:36" ht="14.25" customHeight="1">
      <c r="A1175" s="85"/>
      <c r="B1175" s="59"/>
      <c r="C1175" s="223"/>
      <c r="D1175" s="59"/>
      <c r="E1175" s="229"/>
      <c r="F1175" s="229"/>
      <c r="G1175" s="59"/>
      <c r="H1175" s="59"/>
      <c r="I1175" s="59"/>
      <c r="J1175" s="59"/>
      <c r="K1175" s="59"/>
      <c r="L1175" s="86"/>
      <c r="M1175" s="86"/>
      <c r="N1175" s="55" t="s">
        <v>757</v>
      </c>
      <c r="O1175" s="55"/>
      <c r="P1175" s="55"/>
      <c r="Q1175" s="55"/>
      <c r="R1175" s="55"/>
      <c r="S1175" s="55" t="s">
        <v>758</v>
      </c>
      <c r="T1175" s="193" t="str">
        <f>_xlfn.IFNA(VLOOKUP(N1175,Code2Loc,2,FALSE)
&amp; IF( OR( ISNA(O1175), LEN(O1175)=0), "",  "-" &amp; VLOOKUP(O1175,Code2Loc,2,FALSE))
&amp; IF( OR( ISNA(P1175), LEN(P1175)=0), "",  "-" &amp; VLOOKUP(P1175,Code2Loc,2,FALSE))
&amp; IF( OR( ISNA(Q1175), LEN(Q1175)=0), "",  "-" &amp; VLOOKUP(Q1175,Code2Loc,2,FALSE))
&amp; IF( OR( ISNA(R1175), LEN(R1175)=0), "",  "-" &amp; VLOOKUP(R1175,Code2Loc,2,FALSE))
&amp; IF( OR( ISNA(S1175), LEN(S1175)=0), "",  "-" &amp; VLOOKUP(S1175,Code2Loc,2,FALSE)),"")</f>
        <v/>
      </c>
      <c r="U1175" s="56">
        <v>0.76041666666666663</v>
      </c>
      <c r="V1175" s="57"/>
      <c r="W1175" s="57"/>
      <c r="X1175" s="57"/>
      <c r="Y1175" s="57"/>
      <c r="Z1175" s="58" t="str">
        <f>IF(ISBLANK($U1175), "", _xlfn.IFNA($U1175 + _xlfn.IFNA( VLOOKUP($N1175 &amp; IF(ISBLANK($O1175),"", "-" &amp; $O1175) &amp; IF(ISBLANK($P1175),"", "-" &amp; $P1175) &amp; IF(ISBLANK($Q1175),"", "-" &amp; $Q1175) &amp; IF(ISBLANK($R1175),"", "-" &amp; $R1175) &amp; IF(ISBLANK($S1175),"", "-" &amp; $S1175),TravelTime,8,FALSE), VLOOKUP($S1175 &amp; IF(ISBLANK($R1175),"", "-" &amp; $R1175) &amp; IF(ISBLANK($Q1175),"", "-" &amp; $Q1175) &amp; IF(ISBLANK($P1175),"", "-" &amp; $P1175) &amp; IF(ISBLANK($O1175),"", "-" &amp; $O1175) &amp; IF(ISBLANK($N1175),"", "-" &amp; $N1175),TravelTime,8,FALSE)) / 1440, ""))</f>
        <v/>
      </c>
      <c r="AA1175" s="59"/>
      <c r="AB1175" s="59"/>
      <c r="AC1175" s="59"/>
      <c r="AD1175" s="196"/>
      <c r="AE1175" s="59"/>
      <c r="AF1175" s="59"/>
      <c r="AG1175" s="59"/>
      <c r="AH1175" s="59"/>
      <c r="AI1175" s="59"/>
      <c r="AJ1175" s="59"/>
    </row>
    <row r="1176" spans="1:36" ht="14.25" customHeight="1">
      <c r="A1176" s="85"/>
      <c r="B1176" s="59"/>
      <c r="C1176" s="223"/>
      <c r="D1176" s="59"/>
      <c r="E1176" s="229"/>
      <c r="F1176" s="229"/>
      <c r="G1176" s="59"/>
      <c r="H1176" s="59"/>
      <c r="I1176" s="59"/>
      <c r="J1176" s="59"/>
      <c r="K1176" s="59"/>
      <c r="L1176" s="86"/>
      <c r="M1176" s="86"/>
      <c r="N1176" s="55" t="s">
        <v>758</v>
      </c>
      <c r="O1176" s="55"/>
      <c r="P1176" s="55"/>
      <c r="Q1176" s="55"/>
      <c r="R1176" s="55"/>
      <c r="S1176" s="55" t="s">
        <v>757</v>
      </c>
      <c r="T1176" s="193" t="str">
        <f>_xlfn.IFNA(VLOOKUP(N1176,Code2Loc,2,FALSE)
&amp; IF( OR( ISNA(O1176), LEN(O1176)=0), "",  "-" &amp; VLOOKUP(O1176,Code2Loc,2,FALSE))
&amp; IF( OR( ISNA(P1176), LEN(P1176)=0), "",  "-" &amp; VLOOKUP(P1176,Code2Loc,2,FALSE))
&amp; IF( OR( ISNA(Q1176), LEN(Q1176)=0), "",  "-" &amp; VLOOKUP(Q1176,Code2Loc,2,FALSE))
&amp; IF( OR( ISNA(R1176), LEN(R1176)=0), "",  "-" &amp; VLOOKUP(R1176,Code2Loc,2,FALSE))
&amp; IF( OR( ISNA(S1176), LEN(S1176)=0), "",  "-" &amp; VLOOKUP(S1176,Code2Loc,2,FALSE)),"")</f>
        <v/>
      </c>
      <c r="U1176" s="56">
        <v>0.78819444444444442</v>
      </c>
      <c r="V1176" s="57"/>
      <c r="W1176" s="57"/>
      <c r="X1176" s="57"/>
      <c r="Y1176" s="57"/>
      <c r="Z1176" s="58" t="str">
        <f>IF(ISBLANK($U1176), "", _xlfn.IFNA($U1176 + _xlfn.IFNA( VLOOKUP($N1176 &amp; IF(ISBLANK($O1176),"", "-" &amp; $O1176) &amp; IF(ISBLANK($P1176),"", "-" &amp; $P1176) &amp; IF(ISBLANK($Q1176),"", "-" &amp; $Q1176) &amp; IF(ISBLANK($R1176),"", "-" &amp; $R1176) &amp; IF(ISBLANK($S1176),"", "-" &amp; $S1176),TravelTime,8,FALSE), VLOOKUP($S1176 &amp; IF(ISBLANK($R1176),"", "-" &amp; $R1176) &amp; IF(ISBLANK($Q1176),"", "-" &amp; $Q1176) &amp; IF(ISBLANK($P1176),"", "-" &amp; $P1176) &amp; IF(ISBLANK($O1176),"", "-" &amp; $O1176) &amp; IF(ISBLANK($N1176),"", "-" &amp; $N1176),TravelTime,8,FALSE)) / 1440, ""))</f>
        <v/>
      </c>
      <c r="AA1176" s="59"/>
      <c r="AB1176" s="59"/>
      <c r="AC1176" s="59"/>
      <c r="AD1176" s="196"/>
      <c r="AE1176" s="59"/>
      <c r="AF1176" s="59"/>
      <c r="AG1176" s="59"/>
      <c r="AH1176" s="59"/>
      <c r="AI1176" s="59"/>
      <c r="AJ1176" s="59"/>
    </row>
    <row r="1177" spans="1:36" ht="14.25" customHeight="1">
      <c r="A1177" s="85"/>
      <c r="B1177" s="59"/>
      <c r="C1177" s="223"/>
      <c r="D1177" s="59"/>
      <c r="E1177" s="229"/>
      <c r="F1177" s="229"/>
      <c r="G1177" s="59"/>
      <c r="H1177" s="59"/>
      <c r="I1177" s="59"/>
      <c r="J1177" s="59"/>
      <c r="K1177" s="59"/>
      <c r="L1177" s="86"/>
      <c r="M1177" s="86"/>
      <c r="N1177" s="55" t="s">
        <v>757</v>
      </c>
      <c r="O1177" s="55"/>
      <c r="P1177" s="55"/>
      <c r="Q1177" s="55"/>
      <c r="R1177" s="55"/>
      <c r="S1177" s="55" t="s">
        <v>758</v>
      </c>
      <c r="T1177" s="193" t="str">
        <f>_xlfn.IFNA(VLOOKUP(N1177,Code2Loc,2,FALSE)
&amp; IF( OR( ISNA(O1177), LEN(O1177)=0), "",  "-" &amp; VLOOKUP(O1177,Code2Loc,2,FALSE))
&amp; IF( OR( ISNA(P1177), LEN(P1177)=0), "",  "-" &amp; VLOOKUP(P1177,Code2Loc,2,FALSE))
&amp; IF( OR( ISNA(Q1177), LEN(Q1177)=0), "",  "-" &amp; VLOOKUP(Q1177,Code2Loc,2,FALSE))
&amp; IF( OR( ISNA(R1177), LEN(R1177)=0), "",  "-" &amp; VLOOKUP(R1177,Code2Loc,2,FALSE))
&amp; IF( OR( ISNA(S1177), LEN(S1177)=0), "",  "-" &amp; VLOOKUP(S1177,Code2Loc,2,FALSE)),"")</f>
        <v/>
      </c>
      <c r="U1177" s="56">
        <v>0.84027777777777779</v>
      </c>
      <c r="V1177" s="57"/>
      <c r="W1177" s="57"/>
      <c r="X1177" s="57"/>
      <c r="Y1177" s="57"/>
      <c r="Z1177" s="58" t="str">
        <f>IF(ISBLANK($U1177), "", _xlfn.IFNA($U1177 + _xlfn.IFNA( VLOOKUP($N1177 &amp; IF(ISBLANK($O1177),"", "-" &amp; $O1177) &amp; IF(ISBLANK($P1177),"", "-" &amp; $P1177) &amp; IF(ISBLANK($Q1177),"", "-" &amp; $Q1177) &amp; IF(ISBLANK($R1177),"", "-" &amp; $R1177) &amp; IF(ISBLANK($S1177),"", "-" &amp; $S1177),TravelTime,8,FALSE), VLOOKUP($S1177 &amp; IF(ISBLANK($R1177),"", "-" &amp; $R1177) &amp; IF(ISBLANK($Q1177),"", "-" &amp; $Q1177) &amp; IF(ISBLANK($P1177),"", "-" &amp; $P1177) &amp; IF(ISBLANK($O1177),"", "-" &amp; $O1177) &amp; IF(ISBLANK($N1177),"", "-" &amp; $N1177),TravelTime,8,FALSE)) / 1440, ""))</f>
        <v/>
      </c>
      <c r="AA1177" s="59"/>
      <c r="AB1177" s="59"/>
      <c r="AC1177" s="59"/>
      <c r="AD1177" s="196"/>
      <c r="AE1177" s="59"/>
      <c r="AF1177" s="59"/>
      <c r="AG1177" s="59"/>
      <c r="AH1177" s="59"/>
      <c r="AI1177" s="59"/>
      <c r="AJ1177" s="59"/>
    </row>
    <row r="1178" spans="1:36" ht="14.25" customHeight="1">
      <c r="A1178" s="85"/>
      <c r="B1178" s="51" t="s">
        <v>798</v>
      </c>
      <c r="C1178" s="223"/>
      <c r="D1178" s="59"/>
      <c r="E1178" s="228" t="s">
        <v>799</v>
      </c>
      <c r="F1178" s="228">
        <v>44217</v>
      </c>
      <c r="G1178" s="59"/>
      <c r="H1178" s="59"/>
      <c r="I1178" s="59"/>
      <c r="J1178" s="52" t="s">
        <v>800</v>
      </c>
      <c r="K1178" s="53" t="s">
        <v>16</v>
      </c>
      <c r="L1178" s="86">
        <v>27</v>
      </c>
      <c r="M1178" s="86">
        <v>11</v>
      </c>
      <c r="N1178" s="55" t="s">
        <v>758</v>
      </c>
      <c r="O1178" s="55"/>
      <c r="P1178" s="55"/>
      <c r="Q1178" s="55"/>
      <c r="R1178" s="55"/>
      <c r="S1178" s="55" t="s">
        <v>757</v>
      </c>
      <c r="T1178" s="193" t="str">
        <f>_xlfn.IFNA(VLOOKUP(N1178,Code2Loc,2,FALSE)
&amp; IF( OR( ISNA(O1178), LEN(O1178)=0), "",  "-" &amp; VLOOKUP(O1178,Code2Loc,2,FALSE))
&amp; IF( OR( ISNA(P1178), LEN(P1178)=0), "",  "-" &amp; VLOOKUP(P1178,Code2Loc,2,FALSE))
&amp; IF( OR( ISNA(Q1178), LEN(Q1178)=0), "",  "-" &amp; VLOOKUP(Q1178,Code2Loc,2,FALSE))
&amp; IF( OR( ISNA(R1178), LEN(R1178)=0), "",  "-" &amp; VLOOKUP(R1178,Code2Loc,2,FALSE))
&amp; IF( OR( ISNA(S1178), LEN(S1178)=0), "",  "-" &amp; VLOOKUP(S1178,Code2Loc,2,FALSE)),"")</f>
        <v/>
      </c>
      <c r="U1178" s="56">
        <v>0.30555555555555558</v>
      </c>
      <c r="V1178" s="57"/>
      <c r="W1178" s="57"/>
      <c r="X1178" s="57"/>
      <c r="Y1178" s="57"/>
      <c r="Z1178" s="58" t="str">
        <f>IF(ISBLANK($U1178), "", _xlfn.IFNA($U1178 + _xlfn.IFNA( VLOOKUP($N1178 &amp; IF(ISBLANK($O1178),"", "-" &amp; $O1178) &amp; IF(ISBLANK($P1178),"", "-" &amp; $P1178) &amp; IF(ISBLANK($Q1178),"", "-" &amp; $Q1178) &amp; IF(ISBLANK($R1178),"", "-" &amp; $R1178) &amp; IF(ISBLANK($S1178),"", "-" &amp; $S1178),TravelTime,8,FALSE), VLOOKUP($S1178 &amp; IF(ISBLANK($R1178),"", "-" &amp; $R1178) &amp; IF(ISBLANK($Q1178),"", "-" &amp; $Q1178) &amp; IF(ISBLANK($P1178),"", "-" &amp; $P1178) &amp; IF(ISBLANK($O1178),"", "-" &amp; $O1178) &amp; IF(ISBLANK($N1178),"", "-" &amp; $N1178),TravelTime,8,FALSE)) / 1440, ""))</f>
        <v/>
      </c>
      <c r="AA1178" s="59"/>
      <c r="AB1178" s="52"/>
      <c r="AC1178" s="59"/>
      <c r="AD1178" s="196"/>
      <c r="AE1178" s="59"/>
      <c r="AF1178" s="59"/>
      <c r="AG1178" s="59"/>
      <c r="AH1178" s="59"/>
      <c r="AI1178" s="59"/>
      <c r="AJ1178" s="59"/>
    </row>
    <row r="1179" spans="1:36" ht="14.25" customHeight="1">
      <c r="A1179" s="85"/>
      <c r="B1179" s="59"/>
      <c r="C1179" s="223"/>
      <c r="D1179" s="59"/>
      <c r="E1179" s="229"/>
      <c r="F1179" s="229"/>
      <c r="G1179" s="59"/>
      <c r="H1179" s="59"/>
      <c r="I1179" s="59"/>
      <c r="J1179" s="59"/>
      <c r="K1179" s="59"/>
      <c r="L1179" s="86"/>
      <c r="M1179" s="86"/>
      <c r="N1179" s="55" t="s">
        <v>757</v>
      </c>
      <c r="O1179" s="55"/>
      <c r="P1179" s="55"/>
      <c r="Q1179" s="55"/>
      <c r="R1179" s="55"/>
      <c r="S1179" s="55" t="s">
        <v>758</v>
      </c>
      <c r="T1179" s="193" t="str">
        <f>_xlfn.IFNA(VLOOKUP(N1179,Code2Loc,2,FALSE)
&amp; IF( OR( ISNA(O1179), LEN(O1179)=0), "",  "-" &amp; VLOOKUP(O1179,Code2Loc,2,FALSE))
&amp; IF( OR( ISNA(P1179), LEN(P1179)=0), "",  "-" &amp; VLOOKUP(P1179,Code2Loc,2,FALSE))
&amp; IF( OR( ISNA(Q1179), LEN(Q1179)=0), "",  "-" &amp; VLOOKUP(Q1179,Code2Loc,2,FALSE))
&amp; IF( OR( ISNA(R1179), LEN(R1179)=0), "",  "-" &amp; VLOOKUP(R1179,Code2Loc,2,FALSE))
&amp; IF( OR( ISNA(S1179), LEN(S1179)=0), "",  "-" &amp; VLOOKUP(S1179,Code2Loc,2,FALSE)),"")</f>
        <v/>
      </c>
      <c r="U1179" s="56">
        <v>0.33333333333333331</v>
      </c>
      <c r="V1179" s="57"/>
      <c r="W1179" s="57"/>
      <c r="X1179" s="57"/>
      <c r="Y1179" s="57"/>
      <c r="Z1179" s="58" t="str">
        <f>IF(ISBLANK($U1179), "", _xlfn.IFNA($U1179 + _xlfn.IFNA( VLOOKUP($N1179 &amp; IF(ISBLANK($O1179),"", "-" &amp; $O1179) &amp; IF(ISBLANK($P1179),"", "-" &amp; $P1179) &amp; IF(ISBLANK($Q1179),"", "-" &amp; $Q1179) &amp; IF(ISBLANK($R1179),"", "-" &amp; $R1179) &amp; IF(ISBLANK($S1179),"", "-" &amp; $S1179),TravelTime,8,FALSE), VLOOKUP($S1179 &amp; IF(ISBLANK($R1179),"", "-" &amp; $R1179) &amp; IF(ISBLANK($Q1179),"", "-" &amp; $Q1179) &amp; IF(ISBLANK($P1179),"", "-" &amp; $P1179) &amp; IF(ISBLANK($O1179),"", "-" &amp; $O1179) &amp; IF(ISBLANK($N1179),"", "-" &amp; $N1179),TravelTime,8,FALSE)) / 1440, ""))</f>
        <v/>
      </c>
      <c r="AA1179" s="59"/>
      <c r="AB1179" s="59"/>
      <c r="AC1179" s="59"/>
      <c r="AD1179" s="196"/>
      <c r="AE1179" s="59"/>
      <c r="AF1179" s="59"/>
      <c r="AG1179" s="59"/>
      <c r="AH1179" s="59"/>
      <c r="AI1179" s="59"/>
      <c r="AJ1179" s="59"/>
    </row>
    <row r="1180" spans="1:36" ht="14.25" customHeight="1">
      <c r="A1180" s="85"/>
      <c r="B1180" s="59"/>
      <c r="C1180" s="223"/>
      <c r="D1180" s="59"/>
      <c r="E1180" s="229"/>
      <c r="F1180" s="229"/>
      <c r="G1180" s="59"/>
      <c r="H1180" s="59"/>
      <c r="I1180" s="59"/>
      <c r="J1180" s="59"/>
      <c r="K1180" s="59"/>
      <c r="L1180" s="86"/>
      <c r="M1180" s="86"/>
      <c r="N1180" s="55" t="s">
        <v>758</v>
      </c>
      <c r="O1180" s="55"/>
      <c r="P1180" s="55"/>
      <c r="Q1180" s="55"/>
      <c r="R1180" s="55"/>
      <c r="S1180" s="55" t="s">
        <v>757</v>
      </c>
      <c r="T1180" s="193" t="str">
        <f>_xlfn.IFNA(VLOOKUP(N1180,Code2Loc,2,FALSE)
&amp; IF( OR( ISNA(O1180), LEN(O1180)=0), "",  "-" &amp; VLOOKUP(O1180,Code2Loc,2,FALSE))
&amp; IF( OR( ISNA(P1180), LEN(P1180)=0), "",  "-" &amp; VLOOKUP(P1180,Code2Loc,2,FALSE))
&amp; IF( OR( ISNA(Q1180), LEN(Q1180)=0), "",  "-" &amp; VLOOKUP(Q1180,Code2Loc,2,FALSE))
&amp; IF( OR( ISNA(R1180), LEN(R1180)=0), "",  "-" &amp; VLOOKUP(R1180,Code2Loc,2,FALSE))
&amp; IF( OR( ISNA(S1180), LEN(S1180)=0), "",  "-" &amp; VLOOKUP(S1180,Code2Loc,2,FALSE)),"")</f>
        <v/>
      </c>
      <c r="U1180" s="56">
        <v>0.3611111111111111</v>
      </c>
      <c r="V1180" s="57"/>
      <c r="W1180" s="57"/>
      <c r="X1180" s="57"/>
      <c r="Y1180" s="57"/>
      <c r="Z1180" s="58" t="str">
        <f>IF(ISBLANK($U1180), "", _xlfn.IFNA($U1180 + _xlfn.IFNA( VLOOKUP($N1180 &amp; IF(ISBLANK($O1180),"", "-" &amp; $O1180) &amp; IF(ISBLANK($P1180),"", "-" &amp; $P1180) &amp; IF(ISBLANK($Q1180),"", "-" &amp; $Q1180) &amp; IF(ISBLANK($R1180),"", "-" &amp; $R1180) &amp; IF(ISBLANK($S1180),"", "-" &amp; $S1180),TravelTime,8,FALSE), VLOOKUP($S1180 &amp; IF(ISBLANK($R1180),"", "-" &amp; $R1180) &amp; IF(ISBLANK($Q1180),"", "-" &amp; $Q1180) &amp; IF(ISBLANK($P1180),"", "-" &amp; $P1180) &amp; IF(ISBLANK($O1180),"", "-" &amp; $O1180) &amp; IF(ISBLANK($N1180),"", "-" &amp; $N1180),TravelTime,8,FALSE)) / 1440, ""))</f>
        <v/>
      </c>
      <c r="AA1180" s="59"/>
      <c r="AB1180" s="59"/>
      <c r="AC1180" s="59"/>
      <c r="AD1180" s="196"/>
      <c r="AE1180" s="59"/>
      <c r="AF1180" s="59"/>
      <c r="AG1180" s="59"/>
      <c r="AH1180" s="59"/>
      <c r="AI1180" s="59"/>
      <c r="AJ1180" s="59"/>
    </row>
    <row r="1181" spans="1:36" ht="14.25" customHeight="1">
      <c r="A1181" s="85"/>
      <c r="B1181" s="59"/>
      <c r="C1181" s="223"/>
      <c r="D1181" s="59"/>
      <c r="E1181" s="229"/>
      <c r="F1181" s="229"/>
      <c r="G1181" s="59"/>
      <c r="H1181" s="59"/>
      <c r="I1181" s="59"/>
      <c r="J1181" s="59"/>
      <c r="K1181" s="59"/>
      <c r="L1181" s="86"/>
      <c r="M1181" s="86"/>
      <c r="N1181" s="55" t="s">
        <v>757</v>
      </c>
      <c r="O1181" s="55"/>
      <c r="P1181" s="55"/>
      <c r="Q1181" s="55"/>
      <c r="R1181" s="55"/>
      <c r="S1181" s="55" t="s">
        <v>758</v>
      </c>
      <c r="T1181" s="193" t="str">
        <f>_xlfn.IFNA(VLOOKUP(N1181,Code2Loc,2,FALSE)
&amp; IF( OR( ISNA(O1181), LEN(O1181)=0), "",  "-" &amp; VLOOKUP(O1181,Code2Loc,2,FALSE))
&amp; IF( OR( ISNA(P1181), LEN(P1181)=0), "",  "-" &amp; VLOOKUP(P1181,Code2Loc,2,FALSE))
&amp; IF( OR( ISNA(Q1181), LEN(Q1181)=0), "",  "-" &amp; VLOOKUP(Q1181,Code2Loc,2,FALSE))
&amp; IF( OR( ISNA(R1181), LEN(R1181)=0), "",  "-" &amp; VLOOKUP(R1181,Code2Loc,2,FALSE))
&amp; IF( OR( ISNA(S1181), LEN(S1181)=0), "",  "-" &amp; VLOOKUP(S1181,Code2Loc,2,FALSE)),"")</f>
        <v/>
      </c>
      <c r="U1181" s="56">
        <v>0.3888888888888889</v>
      </c>
      <c r="V1181" s="57"/>
      <c r="W1181" s="57"/>
      <c r="X1181" s="57"/>
      <c r="Y1181" s="57"/>
      <c r="Z1181" s="58" t="str">
        <f>IF(ISBLANK($U1181), "", _xlfn.IFNA($U1181 + _xlfn.IFNA( VLOOKUP($N1181 &amp; IF(ISBLANK($O1181),"", "-" &amp; $O1181) &amp; IF(ISBLANK($P1181),"", "-" &amp; $P1181) &amp; IF(ISBLANK($Q1181),"", "-" &amp; $Q1181) &amp; IF(ISBLANK($R1181),"", "-" &amp; $R1181) &amp; IF(ISBLANK($S1181),"", "-" &amp; $S1181),TravelTime,8,FALSE), VLOOKUP($S1181 &amp; IF(ISBLANK($R1181),"", "-" &amp; $R1181) &amp; IF(ISBLANK($Q1181),"", "-" &amp; $Q1181) &amp; IF(ISBLANK($P1181),"", "-" &amp; $P1181) &amp; IF(ISBLANK($O1181),"", "-" &amp; $O1181) &amp; IF(ISBLANK($N1181),"", "-" &amp; $N1181),TravelTime,8,FALSE)) / 1440, ""))</f>
        <v/>
      </c>
      <c r="AA1181" s="59"/>
      <c r="AB1181" s="59"/>
      <c r="AC1181" s="59"/>
      <c r="AD1181" s="196"/>
      <c r="AE1181" s="59"/>
      <c r="AF1181" s="59"/>
      <c r="AG1181" s="59"/>
      <c r="AH1181" s="59"/>
      <c r="AI1181" s="59"/>
      <c r="AJ1181" s="59"/>
    </row>
    <row r="1182" spans="1:36" ht="14.25" customHeight="1">
      <c r="A1182" s="85"/>
      <c r="B1182" s="59"/>
      <c r="C1182" s="223"/>
      <c r="D1182" s="59"/>
      <c r="E1182" s="229"/>
      <c r="F1182" s="229"/>
      <c r="G1182" s="59"/>
      <c r="H1182" s="59"/>
      <c r="I1182" s="59"/>
      <c r="J1182" s="59"/>
      <c r="K1182" s="59"/>
      <c r="L1182" s="86"/>
      <c r="M1182" s="86"/>
      <c r="N1182" s="55" t="s">
        <v>758</v>
      </c>
      <c r="O1182" s="55"/>
      <c r="P1182" s="55"/>
      <c r="Q1182" s="55"/>
      <c r="R1182" s="55"/>
      <c r="S1182" s="55" t="s">
        <v>757</v>
      </c>
      <c r="T1182" s="193" t="str">
        <f>_xlfn.IFNA(VLOOKUP(N1182,Code2Loc,2,FALSE)
&amp; IF( OR( ISNA(O1182), LEN(O1182)=0), "",  "-" &amp; VLOOKUP(O1182,Code2Loc,2,FALSE))
&amp; IF( OR( ISNA(P1182), LEN(P1182)=0), "",  "-" &amp; VLOOKUP(P1182,Code2Loc,2,FALSE))
&amp; IF( OR( ISNA(Q1182), LEN(Q1182)=0), "",  "-" &amp; VLOOKUP(Q1182,Code2Loc,2,FALSE))
&amp; IF( OR( ISNA(R1182), LEN(R1182)=0), "",  "-" &amp; VLOOKUP(R1182,Code2Loc,2,FALSE))
&amp; IF( OR( ISNA(S1182), LEN(S1182)=0), "",  "-" &amp; VLOOKUP(S1182,Code2Loc,2,FALSE)),"")</f>
        <v/>
      </c>
      <c r="U1182" s="56">
        <v>0.43055555555555558</v>
      </c>
      <c r="V1182" s="57"/>
      <c r="W1182" s="57"/>
      <c r="X1182" s="57"/>
      <c r="Y1182" s="57"/>
      <c r="Z1182" s="58" t="str">
        <f>IF(ISBLANK($U1182), "", _xlfn.IFNA($U1182 + _xlfn.IFNA( VLOOKUP($N1182 &amp; IF(ISBLANK($O1182),"", "-" &amp; $O1182) &amp; IF(ISBLANK($P1182),"", "-" &amp; $P1182) &amp; IF(ISBLANK($Q1182),"", "-" &amp; $Q1182) &amp; IF(ISBLANK($R1182),"", "-" &amp; $R1182) &amp; IF(ISBLANK($S1182),"", "-" &amp; $S1182),TravelTime,8,FALSE), VLOOKUP($S1182 &amp; IF(ISBLANK($R1182),"", "-" &amp; $R1182) &amp; IF(ISBLANK($Q1182),"", "-" &amp; $Q1182) &amp; IF(ISBLANK($P1182),"", "-" &amp; $P1182) &amp; IF(ISBLANK($O1182),"", "-" &amp; $O1182) &amp; IF(ISBLANK($N1182),"", "-" &amp; $N1182),TravelTime,8,FALSE)) / 1440, ""))</f>
        <v/>
      </c>
      <c r="AA1182" s="59"/>
      <c r="AB1182" s="59"/>
      <c r="AC1182" s="59"/>
      <c r="AD1182" s="196"/>
      <c r="AE1182" s="59"/>
      <c r="AF1182" s="59"/>
      <c r="AG1182" s="59"/>
      <c r="AH1182" s="59"/>
      <c r="AI1182" s="59"/>
      <c r="AJ1182" s="59"/>
    </row>
    <row r="1183" spans="1:36" ht="14.25" customHeight="1">
      <c r="A1183" s="85"/>
      <c r="B1183" s="59"/>
      <c r="C1183" s="223"/>
      <c r="D1183" s="59"/>
      <c r="E1183" s="229"/>
      <c r="F1183" s="229"/>
      <c r="G1183" s="59"/>
      <c r="H1183" s="59"/>
      <c r="I1183" s="59"/>
      <c r="J1183" s="59"/>
      <c r="K1183" s="59"/>
      <c r="L1183" s="86"/>
      <c r="M1183" s="86"/>
      <c r="N1183" s="55" t="s">
        <v>757</v>
      </c>
      <c r="O1183" s="55" t="s">
        <v>759</v>
      </c>
      <c r="P1183" s="55"/>
      <c r="Q1183" s="55"/>
      <c r="R1183" s="55"/>
      <c r="S1183" s="55" t="s">
        <v>758</v>
      </c>
      <c r="T1183" s="193" t="str">
        <f>_xlfn.IFNA(VLOOKUP(N1183,Code2Loc,2,FALSE)
&amp; IF( OR( ISNA(O1183), LEN(O1183)=0), "",  "-" &amp; VLOOKUP(O1183,Code2Loc,2,FALSE))
&amp; IF( OR( ISNA(P1183), LEN(P1183)=0), "",  "-" &amp; VLOOKUP(P1183,Code2Loc,2,FALSE))
&amp; IF( OR( ISNA(Q1183), LEN(Q1183)=0), "",  "-" &amp; VLOOKUP(Q1183,Code2Loc,2,FALSE))
&amp; IF( OR( ISNA(R1183), LEN(R1183)=0), "",  "-" &amp; VLOOKUP(R1183,Code2Loc,2,FALSE))
&amp; IF( OR( ISNA(S1183), LEN(S1183)=0), "",  "-" &amp; VLOOKUP(S1183,Code2Loc,2,FALSE)),"")</f>
        <v/>
      </c>
      <c r="U1183" s="56">
        <v>0.4861111111111111</v>
      </c>
      <c r="V1183" s="57"/>
      <c r="W1183" s="57"/>
      <c r="X1183" s="57"/>
      <c r="Y1183" s="57"/>
      <c r="Z1183" s="58" t="str">
        <f>IF(ISBLANK($U1183), "", _xlfn.IFNA($U1183 + _xlfn.IFNA( VLOOKUP($N1183 &amp; IF(ISBLANK($O1183),"", "-" &amp; $O1183) &amp; IF(ISBLANK($P1183),"", "-" &amp; $P1183) &amp; IF(ISBLANK($Q1183),"", "-" &amp; $Q1183) &amp; IF(ISBLANK($R1183),"", "-" &amp; $R1183) &amp; IF(ISBLANK($S1183),"", "-" &amp; $S1183),TravelTime,8,FALSE), VLOOKUP($S1183 &amp; IF(ISBLANK($R1183),"", "-" &amp; $R1183) &amp; IF(ISBLANK($Q1183),"", "-" &amp; $Q1183) &amp; IF(ISBLANK($P1183),"", "-" &amp; $P1183) &amp; IF(ISBLANK($O1183),"", "-" &amp; $O1183) &amp; IF(ISBLANK($N1183),"", "-" &amp; $N1183),TravelTime,8,FALSE)) / 1440, ""))</f>
        <v/>
      </c>
      <c r="AA1183" s="59"/>
      <c r="AB1183" s="59"/>
      <c r="AC1183" s="59"/>
      <c r="AD1183" s="196"/>
      <c r="AE1183" s="59"/>
      <c r="AF1183" s="59"/>
      <c r="AG1183" s="59"/>
      <c r="AH1183" s="59"/>
      <c r="AI1183" s="59"/>
      <c r="AJ1183" s="59"/>
    </row>
    <row r="1184" spans="1:36" ht="14.25" customHeight="1">
      <c r="A1184" s="85"/>
      <c r="B1184" s="59"/>
      <c r="C1184" s="223"/>
      <c r="D1184" s="59"/>
      <c r="E1184" s="229"/>
      <c r="F1184" s="229"/>
      <c r="G1184" s="59"/>
      <c r="H1184" s="59"/>
      <c r="I1184" s="59"/>
      <c r="J1184" s="59"/>
      <c r="K1184" s="59"/>
      <c r="L1184" s="86"/>
      <c r="M1184" s="86"/>
      <c r="N1184" s="55" t="s">
        <v>758</v>
      </c>
      <c r="O1184" s="55"/>
      <c r="P1184" s="55"/>
      <c r="Q1184" s="55"/>
      <c r="R1184" s="55"/>
      <c r="S1184" s="55" t="s">
        <v>757</v>
      </c>
      <c r="T1184" s="193" t="str">
        <f>_xlfn.IFNA(VLOOKUP(N1184,Code2Loc,2,FALSE)
&amp; IF( OR( ISNA(O1184), LEN(O1184)=0), "",  "-" &amp; VLOOKUP(O1184,Code2Loc,2,FALSE))
&amp; IF( OR( ISNA(P1184), LEN(P1184)=0), "",  "-" &amp; VLOOKUP(P1184,Code2Loc,2,FALSE))
&amp; IF( OR( ISNA(Q1184), LEN(Q1184)=0), "",  "-" &amp; VLOOKUP(Q1184,Code2Loc,2,FALSE))
&amp; IF( OR( ISNA(R1184), LEN(R1184)=0), "",  "-" &amp; VLOOKUP(R1184,Code2Loc,2,FALSE))
&amp; IF( OR( ISNA(S1184), LEN(S1184)=0), "",  "-" &amp; VLOOKUP(S1184,Code2Loc,2,FALSE)),"")</f>
        <v/>
      </c>
      <c r="U1184" s="56">
        <v>0.52777777777777779</v>
      </c>
      <c r="V1184" s="57"/>
      <c r="W1184" s="57"/>
      <c r="X1184" s="57"/>
      <c r="Y1184" s="57"/>
      <c r="Z1184" s="58" t="str">
        <f>IF(ISBLANK($U1184), "", _xlfn.IFNA($U1184 + _xlfn.IFNA( VLOOKUP($N1184 &amp; IF(ISBLANK($O1184),"", "-" &amp; $O1184) &amp; IF(ISBLANK($P1184),"", "-" &amp; $P1184) &amp; IF(ISBLANK($Q1184),"", "-" &amp; $Q1184) &amp; IF(ISBLANK($R1184),"", "-" &amp; $R1184) &amp; IF(ISBLANK($S1184),"", "-" &amp; $S1184),TravelTime,8,FALSE), VLOOKUP($S1184 &amp; IF(ISBLANK($R1184),"", "-" &amp; $R1184) &amp; IF(ISBLANK($Q1184),"", "-" &amp; $Q1184) &amp; IF(ISBLANK($P1184),"", "-" &amp; $P1184) &amp; IF(ISBLANK($O1184),"", "-" &amp; $O1184) &amp; IF(ISBLANK($N1184),"", "-" &amp; $N1184),TravelTime,8,FALSE)) / 1440, ""))</f>
        <v/>
      </c>
      <c r="AA1184" s="59"/>
      <c r="AB1184" s="59"/>
      <c r="AC1184" s="59"/>
      <c r="AD1184" s="196"/>
      <c r="AE1184" s="59"/>
      <c r="AF1184" s="59"/>
      <c r="AG1184" s="59"/>
      <c r="AH1184" s="59"/>
      <c r="AI1184" s="59"/>
      <c r="AJ1184" s="59"/>
    </row>
    <row r="1185" spans="1:36" ht="14.25" customHeight="1">
      <c r="A1185" s="85"/>
      <c r="B1185" s="59"/>
      <c r="C1185" s="223"/>
      <c r="D1185" s="59"/>
      <c r="E1185" s="229"/>
      <c r="F1185" s="229"/>
      <c r="G1185" s="59"/>
      <c r="H1185" s="59"/>
      <c r="I1185" s="59"/>
      <c r="J1185" s="59"/>
      <c r="K1185" s="59"/>
      <c r="L1185" s="86"/>
      <c r="M1185" s="86"/>
      <c r="N1185" s="55" t="s">
        <v>757</v>
      </c>
      <c r="O1185" s="55"/>
      <c r="P1185" s="55"/>
      <c r="Q1185" s="55"/>
      <c r="R1185" s="55"/>
      <c r="S1185" s="55" t="s">
        <v>758</v>
      </c>
      <c r="T1185" s="193" t="str">
        <f>_xlfn.IFNA(VLOOKUP(N1185,Code2Loc,2,FALSE)
&amp; IF( OR( ISNA(O1185), LEN(O1185)=0), "",  "-" &amp; VLOOKUP(O1185,Code2Loc,2,FALSE))
&amp; IF( OR( ISNA(P1185), LEN(P1185)=0), "",  "-" &amp; VLOOKUP(P1185,Code2Loc,2,FALSE))
&amp; IF( OR( ISNA(Q1185), LEN(Q1185)=0), "",  "-" &amp; VLOOKUP(Q1185,Code2Loc,2,FALSE))
&amp; IF( OR( ISNA(R1185), LEN(R1185)=0), "",  "-" &amp; VLOOKUP(R1185,Code2Loc,2,FALSE))
&amp; IF( OR( ISNA(S1185), LEN(S1185)=0), "",  "-" &amp; VLOOKUP(S1185,Code2Loc,2,FALSE)),"")</f>
        <v/>
      </c>
      <c r="U1185" s="56">
        <v>0.55555555555555558</v>
      </c>
      <c r="V1185" s="57"/>
      <c r="W1185" s="57"/>
      <c r="X1185" s="57"/>
      <c r="Y1185" s="57"/>
      <c r="Z1185" s="58" t="str">
        <f>IF(ISBLANK($U1185), "", _xlfn.IFNA($U1185 + _xlfn.IFNA( VLOOKUP($N1185 &amp; IF(ISBLANK($O1185),"", "-" &amp; $O1185) &amp; IF(ISBLANK($P1185),"", "-" &amp; $P1185) &amp; IF(ISBLANK($Q1185),"", "-" &amp; $Q1185) &amp; IF(ISBLANK($R1185),"", "-" &amp; $R1185) &amp; IF(ISBLANK($S1185),"", "-" &amp; $S1185),TravelTime,8,FALSE), VLOOKUP($S1185 &amp; IF(ISBLANK($R1185),"", "-" &amp; $R1185) &amp; IF(ISBLANK($Q1185),"", "-" &amp; $Q1185) &amp; IF(ISBLANK($P1185),"", "-" &amp; $P1185) &amp; IF(ISBLANK($O1185),"", "-" &amp; $O1185) &amp; IF(ISBLANK($N1185),"", "-" &amp; $N1185),TravelTime,8,FALSE)) / 1440, ""))</f>
        <v/>
      </c>
      <c r="AA1185" s="59"/>
      <c r="AB1185" s="59"/>
      <c r="AC1185" s="59"/>
      <c r="AD1185" s="196"/>
      <c r="AE1185" s="59"/>
      <c r="AF1185" s="59"/>
      <c r="AG1185" s="59"/>
      <c r="AH1185" s="59"/>
      <c r="AI1185" s="59"/>
      <c r="AJ1185" s="59"/>
    </row>
    <row r="1186" spans="1:36" ht="14.25" customHeight="1">
      <c r="A1186" s="85"/>
      <c r="B1186" s="59"/>
      <c r="C1186" s="223"/>
      <c r="D1186" s="59"/>
      <c r="E1186" s="229"/>
      <c r="F1186" s="229"/>
      <c r="G1186" s="59"/>
      <c r="H1186" s="59"/>
      <c r="I1186" s="59"/>
      <c r="J1186" s="59"/>
      <c r="K1186" s="59"/>
      <c r="L1186" s="86"/>
      <c r="M1186" s="86"/>
      <c r="N1186" s="55" t="s">
        <v>758</v>
      </c>
      <c r="O1186" s="55"/>
      <c r="P1186" s="55"/>
      <c r="Q1186" s="55"/>
      <c r="R1186" s="55"/>
      <c r="S1186" s="55" t="s">
        <v>757</v>
      </c>
      <c r="T1186" s="193" t="str">
        <f>_xlfn.IFNA(VLOOKUP(N1186,Code2Loc,2,FALSE)
&amp; IF( OR( ISNA(O1186), LEN(O1186)=0), "",  "-" &amp; VLOOKUP(O1186,Code2Loc,2,FALSE))
&amp; IF( OR( ISNA(P1186), LEN(P1186)=0), "",  "-" &amp; VLOOKUP(P1186,Code2Loc,2,FALSE))
&amp; IF( OR( ISNA(Q1186), LEN(Q1186)=0), "",  "-" &amp; VLOOKUP(Q1186,Code2Loc,2,FALSE))
&amp; IF( OR( ISNA(R1186), LEN(R1186)=0), "",  "-" &amp; VLOOKUP(R1186,Code2Loc,2,FALSE))
&amp; IF( OR( ISNA(S1186), LEN(S1186)=0), "",  "-" &amp; VLOOKUP(S1186,Code2Loc,2,FALSE)),"")</f>
        <v/>
      </c>
      <c r="U1186" s="56">
        <v>0.59722222222222221</v>
      </c>
      <c r="V1186" s="57"/>
      <c r="W1186" s="57"/>
      <c r="X1186" s="57"/>
      <c r="Y1186" s="57"/>
      <c r="Z1186" s="58" t="str">
        <f>IF(ISBLANK($U1186), "", _xlfn.IFNA($U1186 + _xlfn.IFNA( VLOOKUP($N1186 &amp; IF(ISBLANK($O1186),"", "-" &amp; $O1186) &amp; IF(ISBLANK($P1186),"", "-" &amp; $P1186) &amp; IF(ISBLANK($Q1186),"", "-" &amp; $Q1186) &amp; IF(ISBLANK($R1186),"", "-" &amp; $R1186) &amp; IF(ISBLANK($S1186),"", "-" &amp; $S1186),TravelTime,8,FALSE), VLOOKUP($S1186 &amp; IF(ISBLANK($R1186),"", "-" &amp; $R1186) &amp; IF(ISBLANK($Q1186),"", "-" &amp; $Q1186) &amp; IF(ISBLANK($P1186),"", "-" &amp; $P1186) &amp; IF(ISBLANK($O1186),"", "-" &amp; $O1186) &amp; IF(ISBLANK($N1186),"", "-" &amp; $N1186),TravelTime,8,FALSE)) / 1440, ""))</f>
        <v/>
      </c>
      <c r="AA1186" s="59"/>
      <c r="AB1186" s="59"/>
      <c r="AC1186" s="59"/>
      <c r="AD1186" s="196"/>
      <c r="AE1186" s="59"/>
      <c r="AF1186" s="59"/>
      <c r="AG1186" s="59"/>
      <c r="AH1186" s="59"/>
      <c r="AI1186" s="59"/>
      <c r="AJ1186" s="59"/>
    </row>
    <row r="1187" spans="1:36" ht="14.25" customHeight="1">
      <c r="A1187" s="85"/>
      <c r="B1187" s="59"/>
      <c r="C1187" s="223"/>
      <c r="D1187" s="59"/>
      <c r="E1187" s="229"/>
      <c r="F1187" s="229"/>
      <c r="G1187" s="59"/>
      <c r="H1187" s="59"/>
      <c r="I1187" s="59"/>
      <c r="J1187" s="59"/>
      <c r="K1187" s="59"/>
      <c r="L1187" s="86"/>
      <c r="M1187" s="86"/>
      <c r="N1187" s="55" t="s">
        <v>757</v>
      </c>
      <c r="O1187" s="55" t="s">
        <v>759</v>
      </c>
      <c r="P1187" s="55"/>
      <c r="Q1187" s="55"/>
      <c r="R1187" s="55"/>
      <c r="S1187" s="55" t="s">
        <v>758</v>
      </c>
      <c r="T1187" s="193" t="str">
        <f>_xlfn.IFNA(VLOOKUP(N1187,Code2Loc,2,FALSE)
&amp; IF( OR( ISNA(O1187), LEN(O1187)=0), "",  "-" &amp; VLOOKUP(O1187,Code2Loc,2,FALSE))
&amp; IF( OR( ISNA(P1187), LEN(P1187)=0), "",  "-" &amp; VLOOKUP(P1187,Code2Loc,2,FALSE))
&amp; IF( OR( ISNA(Q1187), LEN(Q1187)=0), "",  "-" &amp; VLOOKUP(Q1187,Code2Loc,2,FALSE))
&amp; IF( OR( ISNA(R1187), LEN(R1187)=0), "",  "-" &amp; VLOOKUP(R1187,Code2Loc,2,FALSE))
&amp; IF( OR( ISNA(S1187), LEN(S1187)=0), "",  "-" &amp; VLOOKUP(S1187,Code2Loc,2,FALSE)),"")</f>
        <v/>
      </c>
      <c r="U1187" s="56">
        <v>0.65277777777777779</v>
      </c>
      <c r="V1187" s="57"/>
      <c r="W1187" s="57"/>
      <c r="X1187" s="57"/>
      <c r="Y1187" s="57"/>
      <c r="Z1187" s="58" t="str">
        <f>IF(ISBLANK($U1187), "", _xlfn.IFNA($U1187 + _xlfn.IFNA( VLOOKUP($N1187 &amp; IF(ISBLANK($O1187),"", "-" &amp; $O1187) &amp; IF(ISBLANK($P1187),"", "-" &amp; $P1187) &amp; IF(ISBLANK($Q1187),"", "-" &amp; $Q1187) &amp; IF(ISBLANK($R1187),"", "-" &amp; $R1187) &amp; IF(ISBLANK($S1187),"", "-" &amp; $S1187),TravelTime,8,FALSE), VLOOKUP($S1187 &amp; IF(ISBLANK($R1187),"", "-" &amp; $R1187) &amp; IF(ISBLANK($Q1187),"", "-" &amp; $Q1187) &amp; IF(ISBLANK($P1187),"", "-" &amp; $P1187) &amp; IF(ISBLANK($O1187),"", "-" &amp; $O1187) &amp; IF(ISBLANK($N1187),"", "-" &amp; $N1187),TravelTime,8,FALSE)) / 1440, ""))</f>
        <v/>
      </c>
      <c r="AA1187" s="59"/>
      <c r="AB1187" s="59"/>
      <c r="AC1187" s="59"/>
      <c r="AD1187" s="196"/>
      <c r="AE1187" s="59"/>
      <c r="AF1187" s="59"/>
      <c r="AG1187" s="59"/>
      <c r="AH1187" s="59"/>
      <c r="AI1187" s="59"/>
      <c r="AJ1187" s="59"/>
    </row>
    <row r="1188" spans="1:36" ht="14.25" customHeight="1">
      <c r="A1188" s="85"/>
      <c r="B1188" s="59"/>
      <c r="C1188" s="223"/>
      <c r="D1188" s="59"/>
      <c r="E1188" s="229"/>
      <c r="F1188" s="229"/>
      <c r="G1188" s="59"/>
      <c r="H1188" s="59"/>
      <c r="I1188" s="59"/>
      <c r="J1188" s="59"/>
      <c r="K1188" s="59"/>
      <c r="L1188" s="86"/>
      <c r="M1188" s="86"/>
      <c r="N1188" s="55" t="s">
        <v>758</v>
      </c>
      <c r="O1188" s="55"/>
      <c r="P1188" s="55"/>
      <c r="Q1188" s="55"/>
      <c r="R1188" s="55"/>
      <c r="S1188" s="55" t="s">
        <v>757</v>
      </c>
      <c r="T1188" s="193" t="str">
        <f>_xlfn.IFNA(VLOOKUP(N1188,Code2Loc,2,FALSE)
&amp; IF( OR( ISNA(O1188), LEN(O1188)=0), "",  "-" &amp; VLOOKUP(O1188,Code2Loc,2,FALSE))
&amp; IF( OR( ISNA(P1188), LEN(P1188)=0), "",  "-" &amp; VLOOKUP(P1188,Code2Loc,2,FALSE))
&amp; IF( OR( ISNA(Q1188), LEN(Q1188)=0), "",  "-" &amp; VLOOKUP(Q1188,Code2Loc,2,FALSE))
&amp; IF( OR( ISNA(R1188), LEN(R1188)=0), "",  "-" &amp; VLOOKUP(R1188,Code2Loc,2,FALSE))
&amp; IF( OR( ISNA(S1188), LEN(S1188)=0), "",  "-" &amp; VLOOKUP(S1188,Code2Loc,2,FALSE)),"")</f>
        <v/>
      </c>
      <c r="U1188" s="56">
        <v>0.69444444444444442</v>
      </c>
      <c r="V1188" s="57"/>
      <c r="W1188" s="57"/>
      <c r="X1188" s="57"/>
      <c r="Y1188" s="57"/>
      <c r="Z1188" s="58" t="str">
        <f>IF(ISBLANK($U1188), "", _xlfn.IFNA($U1188 + _xlfn.IFNA( VLOOKUP($N1188 &amp; IF(ISBLANK($O1188),"", "-" &amp; $O1188) &amp; IF(ISBLANK($P1188),"", "-" &amp; $P1188) &amp; IF(ISBLANK($Q1188),"", "-" &amp; $Q1188) &amp; IF(ISBLANK($R1188),"", "-" &amp; $R1188) &amp; IF(ISBLANK($S1188),"", "-" &amp; $S1188),TravelTime,8,FALSE), VLOOKUP($S1188 &amp; IF(ISBLANK($R1188),"", "-" &amp; $R1188) &amp; IF(ISBLANK($Q1188),"", "-" &amp; $Q1188) &amp; IF(ISBLANK($P1188),"", "-" &amp; $P1188) &amp; IF(ISBLANK($O1188),"", "-" &amp; $O1188) &amp; IF(ISBLANK($N1188),"", "-" &amp; $N1188),TravelTime,8,FALSE)) / 1440, ""))</f>
        <v/>
      </c>
      <c r="AA1188" s="59"/>
      <c r="AB1188" s="59"/>
      <c r="AC1188" s="59"/>
      <c r="AD1188" s="196"/>
      <c r="AE1188" s="59"/>
      <c r="AF1188" s="59"/>
      <c r="AG1188" s="59"/>
      <c r="AH1188" s="59"/>
      <c r="AI1188" s="59"/>
      <c r="AJ1188" s="59"/>
    </row>
    <row r="1189" spans="1:36" ht="14.25" customHeight="1">
      <c r="A1189" s="85"/>
      <c r="B1189" s="59"/>
      <c r="C1189" s="223"/>
      <c r="D1189" s="59"/>
      <c r="E1189" s="229"/>
      <c r="F1189" s="229"/>
      <c r="G1189" s="59"/>
      <c r="H1189" s="59"/>
      <c r="I1189" s="59"/>
      <c r="J1189" s="59"/>
      <c r="K1189" s="59"/>
      <c r="L1189" s="86"/>
      <c r="M1189" s="86"/>
      <c r="N1189" s="55" t="s">
        <v>757</v>
      </c>
      <c r="O1189" s="55"/>
      <c r="P1189" s="55"/>
      <c r="Q1189" s="55"/>
      <c r="R1189" s="55"/>
      <c r="S1189" s="55" t="s">
        <v>758</v>
      </c>
      <c r="T1189" s="193" t="str">
        <f>_xlfn.IFNA(VLOOKUP(N1189,Code2Loc,2,FALSE)
&amp; IF( OR( ISNA(O1189), LEN(O1189)=0), "",  "-" &amp; VLOOKUP(O1189,Code2Loc,2,FALSE))
&amp; IF( OR( ISNA(P1189), LEN(P1189)=0), "",  "-" &amp; VLOOKUP(P1189,Code2Loc,2,FALSE))
&amp; IF( OR( ISNA(Q1189), LEN(Q1189)=0), "",  "-" &amp; VLOOKUP(Q1189,Code2Loc,2,FALSE))
&amp; IF( OR( ISNA(R1189), LEN(R1189)=0), "",  "-" &amp; VLOOKUP(R1189,Code2Loc,2,FALSE))
&amp; IF( OR( ISNA(S1189), LEN(S1189)=0), "",  "-" &amp; VLOOKUP(S1189,Code2Loc,2,FALSE)),"")</f>
        <v/>
      </c>
      <c r="U1189" s="56">
        <v>0.72222222222222221</v>
      </c>
      <c r="V1189" s="57"/>
      <c r="W1189" s="57"/>
      <c r="X1189" s="57"/>
      <c r="Y1189" s="57"/>
      <c r="Z1189" s="58" t="str">
        <f>IF(ISBLANK($U1189), "", _xlfn.IFNA($U1189 + _xlfn.IFNA( VLOOKUP($N1189 &amp; IF(ISBLANK($O1189),"", "-" &amp; $O1189) &amp; IF(ISBLANK($P1189),"", "-" &amp; $P1189) &amp; IF(ISBLANK($Q1189),"", "-" &amp; $Q1189) &amp; IF(ISBLANK($R1189),"", "-" &amp; $R1189) &amp; IF(ISBLANK($S1189),"", "-" &amp; $S1189),TravelTime,8,FALSE), VLOOKUP($S1189 &amp; IF(ISBLANK($R1189),"", "-" &amp; $R1189) &amp; IF(ISBLANK($Q1189),"", "-" &amp; $Q1189) &amp; IF(ISBLANK($P1189),"", "-" &amp; $P1189) &amp; IF(ISBLANK($O1189),"", "-" &amp; $O1189) &amp; IF(ISBLANK($N1189),"", "-" &amp; $N1189),TravelTime,8,FALSE)) / 1440, ""))</f>
        <v/>
      </c>
      <c r="AA1189" s="59"/>
      <c r="AB1189" s="59"/>
      <c r="AC1189" s="59"/>
      <c r="AD1189" s="196"/>
      <c r="AE1189" s="59"/>
      <c r="AF1189" s="59"/>
      <c r="AG1189" s="59"/>
      <c r="AH1189" s="59"/>
      <c r="AI1189" s="59"/>
      <c r="AJ1189" s="59"/>
    </row>
    <row r="1190" spans="1:36" ht="14.25" customHeight="1">
      <c r="A1190" s="85"/>
      <c r="B1190" s="59"/>
      <c r="C1190" s="223"/>
      <c r="D1190" s="59"/>
      <c r="E1190" s="229"/>
      <c r="F1190" s="229"/>
      <c r="G1190" s="59"/>
      <c r="H1190" s="59"/>
      <c r="I1190" s="59"/>
      <c r="J1190" s="59"/>
      <c r="K1190" s="59"/>
      <c r="L1190" s="86"/>
      <c r="M1190" s="86"/>
      <c r="N1190" s="55" t="s">
        <v>758</v>
      </c>
      <c r="O1190" s="55"/>
      <c r="P1190" s="55"/>
      <c r="Q1190" s="55"/>
      <c r="R1190" s="55"/>
      <c r="S1190" s="55" t="s">
        <v>757</v>
      </c>
      <c r="T1190" s="193" t="str">
        <f>_xlfn.IFNA(VLOOKUP(N1190,Code2Loc,2,FALSE)
&amp; IF( OR( ISNA(O1190), LEN(O1190)=0), "",  "-" &amp; VLOOKUP(O1190,Code2Loc,2,FALSE))
&amp; IF( OR( ISNA(P1190), LEN(P1190)=0), "",  "-" &amp; VLOOKUP(P1190,Code2Loc,2,FALSE))
&amp; IF( OR( ISNA(Q1190), LEN(Q1190)=0), "",  "-" &amp; VLOOKUP(Q1190,Code2Loc,2,FALSE))
&amp; IF( OR( ISNA(R1190), LEN(R1190)=0), "",  "-" &amp; VLOOKUP(R1190,Code2Loc,2,FALSE))
&amp; IF( OR( ISNA(S1190), LEN(S1190)=0), "",  "-" &amp; VLOOKUP(S1190,Code2Loc,2,FALSE)),"")</f>
        <v/>
      </c>
      <c r="U1190" s="56">
        <v>0.75</v>
      </c>
      <c r="V1190" s="57"/>
      <c r="W1190" s="57"/>
      <c r="X1190" s="57"/>
      <c r="Y1190" s="57"/>
      <c r="Z1190" s="58" t="str">
        <f>IF(ISBLANK($U1190), "", _xlfn.IFNA($U1190 + _xlfn.IFNA( VLOOKUP($N1190 &amp; IF(ISBLANK($O1190),"", "-" &amp; $O1190) &amp; IF(ISBLANK($P1190),"", "-" &amp; $P1190) &amp; IF(ISBLANK($Q1190),"", "-" &amp; $Q1190) &amp; IF(ISBLANK($R1190),"", "-" &amp; $R1190) &amp; IF(ISBLANK($S1190),"", "-" &amp; $S1190),TravelTime,8,FALSE), VLOOKUP($S1190 &amp; IF(ISBLANK($R1190),"", "-" &amp; $R1190) &amp; IF(ISBLANK($Q1190),"", "-" &amp; $Q1190) &amp; IF(ISBLANK($P1190),"", "-" &amp; $P1190) &amp; IF(ISBLANK($O1190),"", "-" &amp; $O1190) &amp; IF(ISBLANK($N1190),"", "-" &amp; $N1190),TravelTime,8,FALSE)) / 1440, ""))</f>
        <v/>
      </c>
      <c r="AA1190" s="59"/>
      <c r="AB1190" s="59"/>
      <c r="AC1190" s="59"/>
      <c r="AD1190" s="196"/>
      <c r="AE1190" s="59"/>
      <c r="AF1190" s="59"/>
      <c r="AG1190" s="59"/>
      <c r="AH1190" s="59"/>
      <c r="AI1190" s="59"/>
      <c r="AJ1190" s="59"/>
    </row>
    <row r="1191" spans="1:36" ht="14.25" customHeight="1">
      <c r="A1191" s="85"/>
      <c r="B1191" s="59"/>
      <c r="C1191" s="223"/>
      <c r="D1191" s="59"/>
      <c r="E1191" s="229"/>
      <c r="F1191" s="229"/>
      <c r="G1191" s="59"/>
      <c r="H1191" s="59"/>
      <c r="I1191" s="59"/>
      <c r="J1191" s="59"/>
      <c r="K1191" s="59"/>
      <c r="L1191" s="86"/>
      <c r="M1191" s="86"/>
      <c r="N1191" s="55" t="s">
        <v>757</v>
      </c>
      <c r="O1191" s="55"/>
      <c r="P1191" s="55"/>
      <c r="Q1191" s="55"/>
      <c r="R1191" s="55"/>
      <c r="S1191" s="55" t="s">
        <v>758</v>
      </c>
      <c r="T1191" s="193" t="str">
        <f>_xlfn.IFNA(VLOOKUP(N1191,Code2Loc,2,FALSE)
&amp; IF( OR( ISNA(O1191), LEN(O1191)=0), "",  "-" &amp; VLOOKUP(O1191,Code2Loc,2,FALSE))
&amp; IF( OR( ISNA(P1191), LEN(P1191)=0), "",  "-" &amp; VLOOKUP(P1191,Code2Loc,2,FALSE))
&amp; IF( OR( ISNA(Q1191), LEN(Q1191)=0), "",  "-" &amp; VLOOKUP(Q1191,Code2Loc,2,FALSE))
&amp; IF( OR( ISNA(R1191), LEN(R1191)=0), "",  "-" &amp; VLOOKUP(R1191,Code2Loc,2,FALSE))
&amp; IF( OR( ISNA(S1191), LEN(S1191)=0), "",  "-" &amp; VLOOKUP(S1191,Code2Loc,2,FALSE)),"")</f>
        <v/>
      </c>
      <c r="U1191" s="56">
        <v>0.77777777777777779</v>
      </c>
      <c r="V1191" s="57"/>
      <c r="W1191" s="57"/>
      <c r="X1191" s="57"/>
      <c r="Y1191" s="57"/>
      <c r="Z1191" s="58" t="str">
        <f>IF(ISBLANK($U1191), "", _xlfn.IFNA($U1191 + _xlfn.IFNA( VLOOKUP($N1191 &amp; IF(ISBLANK($O1191),"", "-" &amp; $O1191) &amp; IF(ISBLANK($P1191),"", "-" &amp; $P1191) &amp; IF(ISBLANK($Q1191),"", "-" &amp; $Q1191) &amp; IF(ISBLANK($R1191),"", "-" &amp; $R1191) &amp; IF(ISBLANK($S1191),"", "-" &amp; $S1191),TravelTime,8,FALSE), VLOOKUP($S1191 &amp; IF(ISBLANK($R1191),"", "-" &amp; $R1191) &amp; IF(ISBLANK($Q1191),"", "-" &amp; $Q1191) &amp; IF(ISBLANK($P1191),"", "-" &amp; $P1191) &amp; IF(ISBLANK($O1191),"", "-" &amp; $O1191) &amp; IF(ISBLANK($N1191),"", "-" &amp; $N1191),TravelTime,8,FALSE)) / 1440, ""))</f>
        <v/>
      </c>
      <c r="AA1191" s="59"/>
      <c r="AB1191" s="59"/>
      <c r="AC1191" s="59"/>
      <c r="AD1191" s="196"/>
      <c r="AE1191" s="59"/>
      <c r="AF1191" s="59"/>
      <c r="AG1191" s="59"/>
      <c r="AH1191" s="59"/>
      <c r="AI1191" s="59"/>
      <c r="AJ1191" s="59"/>
    </row>
    <row r="1192" spans="1:36" ht="14.25" customHeight="1">
      <c r="A1192" s="85"/>
      <c r="B1192" s="59"/>
      <c r="C1192" s="223"/>
      <c r="D1192" s="59"/>
      <c r="E1192" s="229"/>
      <c r="F1192" s="229"/>
      <c r="G1192" s="59"/>
      <c r="H1192" s="59"/>
      <c r="I1192" s="59"/>
      <c r="J1192" s="59"/>
      <c r="K1192" s="59"/>
      <c r="L1192" s="86"/>
      <c r="M1192" s="86"/>
      <c r="N1192" s="55" t="s">
        <v>758</v>
      </c>
      <c r="O1192" s="55"/>
      <c r="P1192" s="55"/>
      <c r="Q1192" s="55"/>
      <c r="R1192" s="55"/>
      <c r="S1192" s="55" t="s">
        <v>757</v>
      </c>
      <c r="T1192" s="193" t="str">
        <f>_xlfn.IFNA(VLOOKUP(N1192,Code2Loc,2,FALSE)
&amp; IF( OR( ISNA(O1192), LEN(O1192)=0), "",  "-" &amp; VLOOKUP(O1192,Code2Loc,2,FALSE))
&amp; IF( OR( ISNA(P1192), LEN(P1192)=0), "",  "-" &amp; VLOOKUP(P1192,Code2Loc,2,FALSE))
&amp; IF( OR( ISNA(Q1192), LEN(Q1192)=0), "",  "-" &amp; VLOOKUP(Q1192,Code2Loc,2,FALSE))
&amp; IF( OR( ISNA(R1192), LEN(R1192)=0), "",  "-" &amp; VLOOKUP(R1192,Code2Loc,2,FALSE))
&amp; IF( OR( ISNA(S1192), LEN(S1192)=0), "",  "-" &amp; VLOOKUP(S1192,Code2Loc,2,FALSE)),"")</f>
        <v/>
      </c>
      <c r="U1192" s="56">
        <v>0.81944444444444442</v>
      </c>
      <c r="V1192" s="57"/>
      <c r="W1192" s="57"/>
      <c r="X1192" s="57"/>
      <c r="Y1192" s="57"/>
      <c r="Z1192" s="58" t="str">
        <f>IF(ISBLANK($U1192), "", _xlfn.IFNA($U1192 + _xlfn.IFNA( VLOOKUP($N1192 &amp; IF(ISBLANK($O1192),"", "-" &amp; $O1192) &amp; IF(ISBLANK($P1192),"", "-" &amp; $P1192) &amp; IF(ISBLANK($Q1192),"", "-" &amp; $Q1192) &amp; IF(ISBLANK($R1192),"", "-" &amp; $R1192) &amp; IF(ISBLANK($S1192),"", "-" &amp; $S1192),TravelTime,8,FALSE), VLOOKUP($S1192 &amp; IF(ISBLANK($R1192),"", "-" &amp; $R1192) &amp; IF(ISBLANK($Q1192),"", "-" &amp; $Q1192) &amp; IF(ISBLANK($P1192),"", "-" &amp; $P1192) &amp; IF(ISBLANK($O1192),"", "-" &amp; $O1192) &amp; IF(ISBLANK($N1192),"", "-" &amp; $N1192),TravelTime,8,FALSE)) / 1440, ""))</f>
        <v/>
      </c>
      <c r="AA1192" s="59"/>
      <c r="AB1192" s="59"/>
      <c r="AC1192" s="59"/>
      <c r="AD1192" s="196"/>
      <c r="AE1192" s="59"/>
      <c r="AF1192" s="59"/>
      <c r="AG1192" s="59"/>
      <c r="AH1192" s="59"/>
      <c r="AI1192" s="59"/>
      <c r="AJ1192" s="59"/>
    </row>
    <row r="1193" spans="1:36" ht="14.25" customHeight="1">
      <c r="A1193" s="85"/>
      <c r="B1193" s="59"/>
      <c r="C1193" s="223"/>
      <c r="D1193" s="59"/>
      <c r="E1193" s="229"/>
      <c r="F1193" s="229"/>
      <c r="G1193" s="59"/>
      <c r="H1193" s="59"/>
      <c r="I1193" s="59"/>
      <c r="J1193" s="59"/>
      <c r="K1193" s="59"/>
      <c r="L1193" s="86"/>
      <c r="M1193" s="86"/>
      <c r="N1193" s="55" t="s">
        <v>757</v>
      </c>
      <c r="O1193" s="55"/>
      <c r="P1193" s="55"/>
      <c r="Q1193" s="55"/>
      <c r="R1193" s="55"/>
      <c r="S1193" s="55" t="s">
        <v>758</v>
      </c>
      <c r="T1193" s="193" t="str">
        <f>_xlfn.IFNA(VLOOKUP(N1193,Code2Loc,2,FALSE)
&amp; IF( OR( ISNA(O1193), LEN(O1193)=0), "",  "-" &amp; VLOOKUP(O1193,Code2Loc,2,FALSE))
&amp; IF( OR( ISNA(P1193), LEN(P1193)=0), "",  "-" &amp; VLOOKUP(P1193,Code2Loc,2,FALSE))
&amp; IF( OR( ISNA(Q1193), LEN(Q1193)=0), "",  "-" &amp; VLOOKUP(Q1193,Code2Loc,2,FALSE))
&amp; IF( OR( ISNA(R1193), LEN(R1193)=0), "",  "-" &amp; VLOOKUP(R1193,Code2Loc,2,FALSE))
&amp; IF( OR( ISNA(S1193), LEN(S1193)=0), "",  "-" &amp; VLOOKUP(S1193,Code2Loc,2,FALSE)),"")</f>
        <v/>
      </c>
      <c r="U1193" s="56">
        <v>0.875</v>
      </c>
      <c r="V1193" s="57"/>
      <c r="W1193" s="57"/>
      <c r="X1193" s="57"/>
      <c r="Y1193" s="57"/>
      <c r="Z1193" s="58" t="str">
        <f>IF(ISBLANK($U1193), "", _xlfn.IFNA($U1193 + _xlfn.IFNA( VLOOKUP($N1193 &amp; IF(ISBLANK($O1193),"", "-" &amp; $O1193) &amp; IF(ISBLANK($P1193),"", "-" &amp; $P1193) &amp; IF(ISBLANK($Q1193),"", "-" &amp; $Q1193) &amp; IF(ISBLANK($R1193),"", "-" &amp; $R1193) &amp; IF(ISBLANK($S1193),"", "-" &amp; $S1193),TravelTime,8,FALSE), VLOOKUP($S1193 &amp; IF(ISBLANK($R1193),"", "-" &amp; $R1193) &amp; IF(ISBLANK($Q1193),"", "-" &amp; $Q1193) &amp; IF(ISBLANK($P1193),"", "-" &amp; $P1193) &amp; IF(ISBLANK($O1193),"", "-" &amp; $O1193) &amp; IF(ISBLANK($N1193),"", "-" &amp; $N1193),TravelTime,8,FALSE)) / 1440, ""))</f>
        <v/>
      </c>
      <c r="AA1193" s="59"/>
      <c r="AB1193" s="59"/>
      <c r="AC1193" s="59"/>
      <c r="AD1193" s="196"/>
      <c r="AE1193" s="59"/>
      <c r="AF1193" s="59"/>
      <c r="AG1193" s="59"/>
      <c r="AH1193" s="59"/>
      <c r="AI1193" s="59"/>
      <c r="AJ1193" s="59"/>
    </row>
    <row r="1194" spans="1:36" ht="14.25" customHeight="1">
      <c r="A1194" s="85"/>
      <c r="B1194" s="51" t="s">
        <v>801</v>
      </c>
      <c r="C1194" s="223"/>
      <c r="D1194" s="59"/>
      <c r="E1194" s="228" t="s">
        <v>802</v>
      </c>
      <c r="F1194" s="228" t="s">
        <v>803</v>
      </c>
      <c r="G1194" s="59"/>
      <c r="H1194" s="59"/>
      <c r="I1194" s="59"/>
      <c r="J1194" s="52" t="s">
        <v>804</v>
      </c>
      <c r="K1194" s="53" t="s">
        <v>16</v>
      </c>
      <c r="L1194" s="86">
        <v>27</v>
      </c>
      <c r="M1194" s="86">
        <v>9</v>
      </c>
      <c r="N1194" s="55" t="s">
        <v>758</v>
      </c>
      <c r="O1194" s="55"/>
      <c r="P1194" s="55"/>
      <c r="Q1194" s="55"/>
      <c r="R1194" s="55"/>
      <c r="S1194" s="55" t="s">
        <v>757</v>
      </c>
      <c r="T1194" s="193" t="str">
        <f>_xlfn.IFNA(VLOOKUP(N1194,Code2Loc,2,FALSE)
&amp; IF( OR( ISNA(O1194), LEN(O1194)=0), "",  "-" &amp; VLOOKUP(O1194,Code2Loc,2,FALSE))
&amp; IF( OR( ISNA(P1194), LEN(P1194)=0), "",  "-" &amp; VLOOKUP(P1194,Code2Loc,2,FALSE))
&amp; IF( OR( ISNA(Q1194), LEN(Q1194)=0), "",  "-" &amp; VLOOKUP(Q1194,Code2Loc,2,FALSE))
&amp; IF( OR( ISNA(R1194), LEN(R1194)=0), "",  "-" &amp; VLOOKUP(R1194,Code2Loc,2,FALSE))
&amp; IF( OR( ISNA(S1194), LEN(S1194)=0), "",  "-" &amp; VLOOKUP(S1194,Code2Loc,2,FALSE)),"")</f>
        <v/>
      </c>
      <c r="U1194" s="56">
        <v>0.29166666666666669</v>
      </c>
      <c r="V1194" s="57"/>
      <c r="W1194" s="57"/>
      <c r="X1194" s="57"/>
      <c r="Y1194" s="57"/>
      <c r="Z1194" s="58" t="str">
        <f>IF(ISBLANK($U1194), "", _xlfn.IFNA($U1194 + _xlfn.IFNA( VLOOKUP($N1194 &amp; IF(ISBLANK($O1194),"", "-" &amp; $O1194) &amp; IF(ISBLANK($P1194),"", "-" &amp; $P1194) &amp; IF(ISBLANK($Q1194),"", "-" &amp; $Q1194) &amp; IF(ISBLANK($R1194),"", "-" &amp; $R1194) &amp; IF(ISBLANK($S1194),"", "-" &amp; $S1194),TravelTime,8,FALSE), VLOOKUP($S1194 &amp; IF(ISBLANK($R1194),"", "-" &amp; $R1194) &amp; IF(ISBLANK($Q1194),"", "-" &amp; $Q1194) &amp; IF(ISBLANK($P1194),"", "-" &amp; $P1194) &amp; IF(ISBLANK($O1194),"", "-" &amp; $O1194) &amp; IF(ISBLANK($N1194),"", "-" &amp; $N1194),TravelTime,8,FALSE)) / 1440, ""))</f>
        <v/>
      </c>
      <c r="AA1194" s="59"/>
      <c r="AB1194" s="52"/>
      <c r="AC1194" s="59"/>
      <c r="AD1194" s="196"/>
      <c r="AE1194" s="59"/>
      <c r="AF1194" s="59"/>
      <c r="AG1194" s="59"/>
      <c r="AH1194" s="59"/>
      <c r="AI1194" s="59"/>
      <c r="AJ1194" s="59"/>
    </row>
    <row r="1195" spans="1:36" ht="14.25" customHeight="1">
      <c r="A1195" s="85"/>
      <c r="B1195" s="59"/>
      <c r="C1195" s="223"/>
      <c r="D1195" s="59"/>
      <c r="E1195" s="229"/>
      <c r="F1195" s="229"/>
      <c r="G1195" s="59"/>
      <c r="H1195" s="59"/>
      <c r="I1195" s="59"/>
      <c r="J1195" s="59"/>
      <c r="K1195" s="59"/>
      <c r="L1195" s="86"/>
      <c r="M1195" s="86"/>
      <c r="N1195" s="55" t="s">
        <v>757</v>
      </c>
      <c r="O1195" s="55"/>
      <c r="P1195" s="55"/>
      <c r="Q1195" s="55"/>
      <c r="R1195" s="55"/>
      <c r="S1195" s="55" t="s">
        <v>758</v>
      </c>
      <c r="T1195" s="193" t="str">
        <f>_xlfn.IFNA(VLOOKUP(N1195,Code2Loc,2,FALSE)
&amp; IF( OR( ISNA(O1195), LEN(O1195)=0), "",  "-" &amp; VLOOKUP(O1195,Code2Loc,2,FALSE))
&amp; IF( OR( ISNA(P1195), LEN(P1195)=0), "",  "-" &amp; VLOOKUP(P1195,Code2Loc,2,FALSE))
&amp; IF( OR( ISNA(Q1195), LEN(Q1195)=0), "",  "-" &amp; VLOOKUP(Q1195,Code2Loc,2,FALSE))
&amp; IF( OR( ISNA(R1195), LEN(R1195)=0), "",  "-" &amp; VLOOKUP(R1195,Code2Loc,2,FALSE))
&amp; IF( OR( ISNA(S1195), LEN(S1195)=0), "",  "-" &amp; VLOOKUP(S1195,Code2Loc,2,FALSE)),"")</f>
        <v/>
      </c>
      <c r="U1195" s="56">
        <v>0.31944444444444442</v>
      </c>
      <c r="V1195" s="57"/>
      <c r="W1195" s="57"/>
      <c r="X1195" s="57"/>
      <c r="Y1195" s="57"/>
      <c r="Z1195" s="58" t="str">
        <f>IF(ISBLANK($U1195), "", _xlfn.IFNA($U1195 + _xlfn.IFNA( VLOOKUP($N1195 &amp; IF(ISBLANK($O1195),"", "-" &amp; $O1195) &amp; IF(ISBLANK($P1195),"", "-" &amp; $P1195) &amp; IF(ISBLANK($Q1195),"", "-" &amp; $Q1195) &amp; IF(ISBLANK($R1195),"", "-" &amp; $R1195) &amp; IF(ISBLANK($S1195),"", "-" &amp; $S1195),TravelTime,8,FALSE), VLOOKUP($S1195 &amp; IF(ISBLANK($R1195),"", "-" &amp; $R1195) &amp; IF(ISBLANK($Q1195),"", "-" &amp; $Q1195) &amp; IF(ISBLANK($P1195),"", "-" &amp; $P1195) &amp; IF(ISBLANK($O1195),"", "-" &amp; $O1195) &amp; IF(ISBLANK($N1195),"", "-" &amp; $N1195),TravelTime,8,FALSE)) / 1440, ""))</f>
        <v/>
      </c>
      <c r="AA1195" s="59"/>
      <c r="AB1195" s="59"/>
      <c r="AC1195" s="59"/>
      <c r="AD1195" s="196"/>
      <c r="AE1195" s="59"/>
      <c r="AF1195" s="59"/>
      <c r="AG1195" s="59"/>
      <c r="AH1195" s="59"/>
      <c r="AI1195" s="59"/>
      <c r="AJ1195" s="59"/>
    </row>
    <row r="1196" spans="1:36" ht="14.25" customHeight="1">
      <c r="A1196" s="85"/>
      <c r="B1196" s="59"/>
      <c r="C1196" s="223"/>
      <c r="D1196" s="59"/>
      <c r="E1196" s="229"/>
      <c r="F1196" s="229"/>
      <c r="G1196" s="59"/>
      <c r="H1196" s="59"/>
      <c r="I1196" s="59"/>
      <c r="J1196" s="59"/>
      <c r="K1196" s="59"/>
      <c r="L1196" s="86"/>
      <c r="M1196" s="86"/>
      <c r="N1196" s="55" t="s">
        <v>758</v>
      </c>
      <c r="O1196" s="55"/>
      <c r="P1196" s="55"/>
      <c r="Q1196" s="55"/>
      <c r="R1196" s="55"/>
      <c r="S1196" s="55" t="s">
        <v>757</v>
      </c>
      <c r="T1196" s="193" t="str">
        <f>_xlfn.IFNA(VLOOKUP(N1196,Code2Loc,2,FALSE)
&amp; IF( OR( ISNA(O1196), LEN(O1196)=0), "",  "-" &amp; VLOOKUP(O1196,Code2Loc,2,FALSE))
&amp; IF( OR( ISNA(P1196), LEN(P1196)=0), "",  "-" &amp; VLOOKUP(P1196,Code2Loc,2,FALSE))
&amp; IF( OR( ISNA(Q1196), LEN(Q1196)=0), "",  "-" &amp; VLOOKUP(Q1196,Code2Loc,2,FALSE))
&amp; IF( OR( ISNA(R1196), LEN(R1196)=0), "",  "-" &amp; VLOOKUP(R1196,Code2Loc,2,FALSE))
&amp; IF( OR( ISNA(S1196), LEN(S1196)=0), "",  "-" &amp; VLOOKUP(S1196,Code2Loc,2,FALSE)),"")</f>
        <v/>
      </c>
      <c r="U1196" s="56">
        <v>0.34722222222222221</v>
      </c>
      <c r="V1196" s="57"/>
      <c r="W1196" s="57"/>
      <c r="X1196" s="57"/>
      <c r="Y1196" s="57"/>
      <c r="Z1196" s="58" t="str">
        <f>IF(ISBLANK($U1196), "", _xlfn.IFNA($U1196 + _xlfn.IFNA( VLOOKUP($N1196 &amp; IF(ISBLANK($O1196),"", "-" &amp; $O1196) &amp; IF(ISBLANK($P1196),"", "-" &amp; $P1196) &amp; IF(ISBLANK($Q1196),"", "-" &amp; $Q1196) &amp; IF(ISBLANK($R1196),"", "-" &amp; $R1196) &amp; IF(ISBLANK($S1196),"", "-" &amp; $S1196),TravelTime,8,FALSE), VLOOKUP($S1196 &amp; IF(ISBLANK($R1196),"", "-" &amp; $R1196) &amp; IF(ISBLANK($Q1196),"", "-" &amp; $Q1196) &amp; IF(ISBLANK($P1196),"", "-" &amp; $P1196) &amp; IF(ISBLANK($O1196),"", "-" &amp; $O1196) &amp; IF(ISBLANK($N1196),"", "-" &amp; $N1196),TravelTime,8,FALSE)) / 1440, ""))</f>
        <v/>
      </c>
      <c r="AA1196" s="59"/>
      <c r="AB1196" s="59"/>
      <c r="AC1196" s="59"/>
      <c r="AD1196" s="196"/>
      <c r="AE1196" s="59"/>
      <c r="AF1196" s="59"/>
      <c r="AG1196" s="59"/>
      <c r="AH1196" s="59"/>
      <c r="AI1196" s="59"/>
      <c r="AJ1196" s="59"/>
    </row>
    <row r="1197" spans="1:36" ht="14.25" customHeight="1">
      <c r="A1197" s="85"/>
      <c r="B1197" s="59"/>
      <c r="C1197" s="223"/>
      <c r="D1197" s="59"/>
      <c r="E1197" s="229"/>
      <c r="F1197" s="229"/>
      <c r="G1197" s="59"/>
      <c r="H1197" s="59"/>
      <c r="I1197" s="59"/>
      <c r="J1197" s="59"/>
      <c r="K1197" s="59"/>
      <c r="L1197" s="86"/>
      <c r="M1197" s="86"/>
      <c r="N1197" s="55" t="s">
        <v>757</v>
      </c>
      <c r="O1197" s="55"/>
      <c r="P1197" s="55"/>
      <c r="Q1197" s="55"/>
      <c r="R1197" s="55"/>
      <c r="S1197" s="55" t="s">
        <v>758</v>
      </c>
      <c r="T1197" s="193" t="str">
        <f>_xlfn.IFNA(VLOOKUP(N1197,Code2Loc,2,FALSE)
&amp; IF( OR( ISNA(O1197), LEN(O1197)=0), "",  "-" &amp; VLOOKUP(O1197,Code2Loc,2,FALSE))
&amp; IF( OR( ISNA(P1197), LEN(P1197)=0), "",  "-" &amp; VLOOKUP(P1197,Code2Loc,2,FALSE))
&amp; IF( OR( ISNA(Q1197), LEN(Q1197)=0), "",  "-" &amp; VLOOKUP(Q1197,Code2Loc,2,FALSE))
&amp; IF( OR( ISNA(R1197), LEN(R1197)=0), "",  "-" &amp; VLOOKUP(R1197,Code2Loc,2,FALSE))
&amp; IF( OR( ISNA(S1197), LEN(S1197)=0), "",  "-" &amp; VLOOKUP(S1197,Code2Loc,2,FALSE)),"")</f>
        <v/>
      </c>
      <c r="U1197" s="56">
        <v>0.375</v>
      </c>
      <c r="V1197" s="57"/>
      <c r="W1197" s="57"/>
      <c r="X1197" s="57"/>
      <c r="Y1197" s="57"/>
      <c r="Z1197" s="58" t="str">
        <f>IF(ISBLANK($U1197), "", _xlfn.IFNA($U1197 + _xlfn.IFNA( VLOOKUP($N1197 &amp; IF(ISBLANK($O1197),"", "-" &amp; $O1197) &amp; IF(ISBLANK($P1197),"", "-" &amp; $P1197) &amp; IF(ISBLANK($Q1197),"", "-" &amp; $Q1197) &amp; IF(ISBLANK($R1197),"", "-" &amp; $R1197) &amp; IF(ISBLANK($S1197),"", "-" &amp; $S1197),TravelTime,8,FALSE), VLOOKUP($S1197 &amp; IF(ISBLANK($R1197),"", "-" &amp; $R1197) &amp; IF(ISBLANK($Q1197),"", "-" &amp; $Q1197) &amp; IF(ISBLANK($P1197),"", "-" &amp; $P1197) &amp; IF(ISBLANK($O1197),"", "-" &amp; $O1197) &amp; IF(ISBLANK($N1197),"", "-" &amp; $N1197),TravelTime,8,FALSE)) / 1440, ""))</f>
        <v/>
      </c>
      <c r="AA1197" s="59"/>
      <c r="AB1197" s="59"/>
      <c r="AC1197" s="59"/>
      <c r="AD1197" s="196"/>
      <c r="AE1197" s="59"/>
      <c r="AF1197" s="59"/>
      <c r="AG1197" s="59"/>
      <c r="AH1197" s="59"/>
      <c r="AI1197" s="59"/>
      <c r="AJ1197" s="59"/>
    </row>
    <row r="1198" spans="1:36" ht="14.25" customHeight="1">
      <c r="A1198" s="85"/>
      <c r="B1198" s="59"/>
      <c r="C1198" s="223"/>
      <c r="D1198" s="59"/>
      <c r="E1198" s="229"/>
      <c r="F1198" s="229"/>
      <c r="G1198" s="59"/>
      <c r="H1198" s="59"/>
      <c r="I1198" s="59"/>
      <c r="J1198" s="59"/>
      <c r="K1198" s="59"/>
      <c r="L1198" s="86"/>
      <c r="M1198" s="86"/>
      <c r="N1198" s="55" t="s">
        <v>758</v>
      </c>
      <c r="O1198" s="55"/>
      <c r="P1198" s="55"/>
      <c r="Q1198" s="55"/>
      <c r="R1198" s="55"/>
      <c r="S1198" s="55" t="s">
        <v>757</v>
      </c>
      <c r="T1198" s="193" t="str">
        <f>_xlfn.IFNA(VLOOKUP(N1198,Code2Loc,2,FALSE)
&amp; IF( OR( ISNA(O1198), LEN(O1198)=0), "",  "-" &amp; VLOOKUP(O1198,Code2Loc,2,FALSE))
&amp; IF( OR( ISNA(P1198), LEN(P1198)=0), "",  "-" &amp; VLOOKUP(P1198,Code2Loc,2,FALSE))
&amp; IF( OR( ISNA(Q1198), LEN(Q1198)=0), "",  "-" &amp; VLOOKUP(Q1198,Code2Loc,2,FALSE))
&amp; IF( OR( ISNA(R1198), LEN(R1198)=0), "",  "-" &amp; VLOOKUP(R1198,Code2Loc,2,FALSE))
&amp; IF( OR( ISNA(S1198), LEN(S1198)=0), "",  "-" &amp; VLOOKUP(S1198,Code2Loc,2,FALSE)),"")</f>
        <v/>
      </c>
      <c r="U1198" s="56">
        <v>0.40277777777777779</v>
      </c>
      <c r="V1198" s="57"/>
      <c r="W1198" s="57"/>
      <c r="X1198" s="57"/>
      <c r="Y1198" s="57"/>
      <c r="Z1198" s="58" t="str">
        <f>IF(ISBLANK($U1198), "", _xlfn.IFNA($U1198 + _xlfn.IFNA( VLOOKUP($N1198 &amp; IF(ISBLANK($O1198),"", "-" &amp; $O1198) &amp; IF(ISBLANK($P1198),"", "-" &amp; $P1198) &amp; IF(ISBLANK($Q1198),"", "-" &amp; $Q1198) &amp; IF(ISBLANK($R1198),"", "-" &amp; $R1198) &amp; IF(ISBLANK($S1198),"", "-" &amp; $S1198),TravelTime,8,FALSE), VLOOKUP($S1198 &amp; IF(ISBLANK($R1198),"", "-" &amp; $R1198) &amp; IF(ISBLANK($Q1198),"", "-" &amp; $Q1198) &amp; IF(ISBLANK($P1198),"", "-" &amp; $P1198) &amp; IF(ISBLANK($O1198),"", "-" &amp; $O1198) &amp; IF(ISBLANK($N1198),"", "-" &amp; $N1198),TravelTime,8,FALSE)) / 1440, ""))</f>
        <v/>
      </c>
      <c r="AA1198" s="59"/>
      <c r="AB1198" s="59"/>
      <c r="AC1198" s="59"/>
      <c r="AD1198" s="196"/>
      <c r="AE1198" s="59"/>
      <c r="AF1198" s="59"/>
      <c r="AG1198" s="59"/>
      <c r="AH1198" s="59"/>
      <c r="AI1198" s="59"/>
      <c r="AJ1198" s="59"/>
    </row>
    <row r="1199" spans="1:36" ht="14.25" customHeight="1">
      <c r="A1199" s="85"/>
      <c r="B1199" s="59"/>
      <c r="C1199" s="223"/>
      <c r="D1199" s="59"/>
      <c r="E1199" s="229"/>
      <c r="F1199" s="229"/>
      <c r="G1199" s="59"/>
      <c r="H1199" s="59"/>
      <c r="I1199" s="59"/>
      <c r="J1199" s="59"/>
      <c r="K1199" s="59"/>
      <c r="L1199" s="86"/>
      <c r="M1199" s="86"/>
      <c r="N1199" s="55" t="s">
        <v>757</v>
      </c>
      <c r="O1199" s="55" t="s">
        <v>759</v>
      </c>
      <c r="P1199" s="55"/>
      <c r="Q1199" s="55"/>
      <c r="R1199" s="55"/>
      <c r="S1199" s="55" t="s">
        <v>758</v>
      </c>
      <c r="T1199" s="193" t="str">
        <f>_xlfn.IFNA(VLOOKUP(N1199,Code2Loc,2,FALSE)
&amp; IF( OR( ISNA(O1199), LEN(O1199)=0), "",  "-" &amp; VLOOKUP(O1199,Code2Loc,2,FALSE))
&amp; IF( OR( ISNA(P1199), LEN(P1199)=0), "",  "-" &amp; VLOOKUP(P1199,Code2Loc,2,FALSE))
&amp; IF( OR( ISNA(Q1199), LEN(Q1199)=0), "",  "-" &amp; VLOOKUP(Q1199,Code2Loc,2,FALSE))
&amp; IF( OR( ISNA(R1199), LEN(R1199)=0), "",  "-" &amp; VLOOKUP(R1199,Code2Loc,2,FALSE))
&amp; IF( OR( ISNA(S1199), LEN(S1199)=0), "",  "-" &amp; VLOOKUP(S1199,Code2Loc,2,FALSE)),"")</f>
        <v/>
      </c>
      <c r="U1199" s="56">
        <v>0.45833333333333331</v>
      </c>
      <c r="V1199" s="57"/>
      <c r="W1199" s="57"/>
      <c r="X1199" s="57"/>
      <c r="Y1199" s="57"/>
      <c r="Z1199" s="58" t="str">
        <f>IF(ISBLANK($U1199), "", _xlfn.IFNA($U1199 + _xlfn.IFNA( VLOOKUP($N1199 &amp; IF(ISBLANK($O1199),"", "-" &amp; $O1199) &amp; IF(ISBLANK($P1199),"", "-" &amp; $P1199) &amp; IF(ISBLANK($Q1199),"", "-" &amp; $Q1199) &amp; IF(ISBLANK($R1199),"", "-" &amp; $R1199) &amp; IF(ISBLANK($S1199),"", "-" &amp; $S1199),TravelTime,8,FALSE), VLOOKUP($S1199 &amp; IF(ISBLANK($R1199),"", "-" &amp; $R1199) &amp; IF(ISBLANK($Q1199),"", "-" &amp; $Q1199) &amp; IF(ISBLANK($P1199),"", "-" &amp; $P1199) &amp; IF(ISBLANK($O1199),"", "-" &amp; $O1199) &amp; IF(ISBLANK($N1199),"", "-" &amp; $N1199),TravelTime,8,FALSE)) / 1440, ""))</f>
        <v/>
      </c>
      <c r="AA1199" s="59"/>
      <c r="AB1199" s="59"/>
      <c r="AC1199" s="59"/>
      <c r="AD1199" s="196"/>
      <c r="AE1199" s="59"/>
      <c r="AF1199" s="59"/>
      <c r="AG1199" s="59"/>
      <c r="AH1199" s="59"/>
      <c r="AI1199" s="59"/>
      <c r="AJ1199" s="59"/>
    </row>
    <row r="1200" spans="1:36" ht="14.25" customHeight="1">
      <c r="A1200" s="85"/>
      <c r="B1200" s="59"/>
      <c r="C1200" s="223"/>
      <c r="D1200" s="59"/>
      <c r="E1200" s="229"/>
      <c r="F1200" s="229"/>
      <c r="G1200" s="59"/>
      <c r="H1200" s="59"/>
      <c r="I1200" s="59"/>
      <c r="J1200" s="59"/>
      <c r="K1200" s="59"/>
      <c r="L1200" s="86"/>
      <c r="M1200" s="86"/>
      <c r="N1200" s="55" t="s">
        <v>758</v>
      </c>
      <c r="O1200" s="55"/>
      <c r="P1200" s="55"/>
      <c r="Q1200" s="55"/>
      <c r="R1200" s="55"/>
      <c r="S1200" s="55" t="s">
        <v>757</v>
      </c>
      <c r="T1200" s="193" t="str">
        <f>_xlfn.IFNA(VLOOKUP(N1200,Code2Loc,2,FALSE)
&amp; IF( OR( ISNA(O1200), LEN(O1200)=0), "",  "-" &amp; VLOOKUP(O1200,Code2Loc,2,FALSE))
&amp; IF( OR( ISNA(P1200), LEN(P1200)=0), "",  "-" &amp; VLOOKUP(P1200,Code2Loc,2,FALSE))
&amp; IF( OR( ISNA(Q1200), LEN(Q1200)=0), "",  "-" &amp; VLOOKUP(Q1200,Code2Loc,2,FALSE))
&amp; IF( OR( ISNA(R1200), LEN(R1200)=0), "",  "-" &amp; VLOOKUP(R1200,Code2Loc,2,FALSE))
&amp; IF( OR( ISNA(S1200), LEN(S1200)=0), "",  "-" &amp; VLOOKUP(S1200,Code2Loc,2,FALSE)),"")</f>
        <v/>
      </c>
      <c r="U1200" s="56">
        <v>0.51388888888888884</v>
      </c>
      <c r="V1200" s="57"/>
      <c r="W1200" s="57"/>
      <c r="X1200" s="57"/>
      <c r="Y1200" s="57"/>
      <c r="Z1200" s="58" t="str">
        <f>IF(ISBLANK($U1200), "", _xlfn.IFNA($U1200 + _xlfn.IFNA( VLOOKUP($N1200 &amp; IF(ISBLANK($O1200),"", "-" &amp; $O1200) &amp; IF(ISBLANK($P1200),"", "-" &amp; $P1200) &amp; IF(ISBLANK($Q1200),"", "-" &amp; $Q1200) &amp; IF(ISBLANK($R1200),"", "-" &amp; $R1200) &amp; IF(ISBLANK($S1200),"", "-" &amp; $S1200),TravelTime,8,FALSE), VLOOKUP($S1200 &amp; IF(ISBLANK($R1200),"", "-" &amp; $R1200) &amp; IF(ISBLANK($Q1200),"", "-" &amp; $Q1200) &amp; IF(ISBLANK($P1200),"", "-" &amp; $P1200) &amp; IF(ISBLANK($O1200),"", "-" &amp; $O1200) &amp; IF(ISBLANK($N1200),"", "-" &amp; $N1200),TravelTime,8,FALSE)) / 1440, ""))</f>
        <v/>
      </c>
      <c r="AA1200" s="59"/>
      <c r="AB1200" s="59"/>
      <c r="AC1200" s="59"/>
      <c r="AD1200" s="196"/>
      <c r="AE1200" s="59"/>
      <c r="AF1200" s="59"/>
      <c r="AG1200" s="59"/>
      <c r="AH1200" s="59"/>
      <c r="AI1200" s="59"/>
      <c r="AJ1200" s="59"/>
    </row>
    <row r="1201" spans="1:36" ht="14.25" customHeight="1">
      <c r="A1201" s="85"/>
      <c r="B1201" s="59"/>
      <c r="C1201" s="223"/>
      <c r="D1201" s="59"/>
      <c r="E1201" s="229"/>
      <c r="F1201" s="229"/>
      <c r="G1201" s="59"/>
      <c r="H1201" s="59"/>
      <c r="I1201" s="59"/>
      <c r="J1201" s="59"/>
      <c r="K1201" s="59"/>
      <c r="L1201" s="86"/>
      <c r="M1201" s="86"/>
      <c r="N1201" s="55" t="s">
        <v>757</v>
      </c>
      <c r="O1201" s="55"/>
      <c r="P1201" s="55"/>
      <c r="Q1201" s="55"/>
      <c r="R1201" s="55"/>
      <c r="S1201" s="55" t="s">
        <v>758</v>
      </c>
      <c r="T1201" s="193" t="str">
        <f>_xlfn.IFNA(VLOOKUP(N1201,Code2Loc,2,FALSE)
&amp; IF( OR( ISNA(O1201), LEN(O1201)=0), "",  "-" &amp; VLOOKUP(O1201,Code2Loc,2,FALSE))
&amp; IF( OR( ISNA(P1201), LEN(P1201)=0), "",  "-" &amp; VLOOKUP(P1201,Code2Loc,2,FALSE))
&amp; IF( OR( ISNA(Q1201), LEN(Q1201)=0), "",  "-" &amp; VLOOKUP(Q1201,Code2Loc,2,FALSE))
&amp; IF( OR( ISNA(R1201), LEN(R1201)=0), "",  "-" &amp; VLOOKUP(R1201,Code2Loc,2,FALSE))
&amp; IF( OR( ISNA(S1201), LEN(S1201)=0), "",  "-" &amp; VLOOKUP(S1201,Code2Loc,2,FALSE)),"")</f>
        <v/>
      </c>
      <c r="U1201" s="56">
        <v>0.54166666666666663</v>
      </c>
      <c r="V1201" s="57"/>
      <c r="W1201" s="57"/>
      <c r="X1201" s="57"/>
      <c r="Y1201" s="57"/>
      <c r="Z1201" s="58" t="str">
        <f>IF(ISBLANK($U1201), "", _xlfn.IFNA($U1201 + _xlfn.IFNA( VLOOKUP($N1201 &amp; IF(ISBLANK($O1201),"", "-" &amp; $O1201) &amp; IF(ISBLANK($P1201),"", "-" &amp; $P1201) &amp; IF(ISBLANK($Q1201),"", "-" &amp; $Q1201) &amp; IF(ISBLANK($R1201),"", "-" &amp; $R1201) &amp; IF(ISBLANK($S1201),"", "-" &amp; $S1201),TravelTime,8,FALSE), VLOOKUP($S1201 &amp; IF(ISBLANK($R1201),"", "-" &amp; $R1201) &amp; IF(ISBLANK($Q1201),"", "-" &amp; $Q1201) &amp; IF(ISBLANK($P1201),"", "-" &amp; $P1201) &amp; IF(ISBLANK($O1201),"", "-" &amp; $O1201) &amp; IF(ISBLANK($N1201),"", "-" &amp; $N1201),TravelTime,8,FALSE)) / 1440, ""))</f>
        <v/>
      </c>
      <c r="AA1201" s="59"/>
      <c r="AB1201" s="59"/>
      <c r="AC1201" s="59"/>
      <c r="AD1201" s="196"/>
      <c r="AE1201" s="59"/>
      <c r="AF1201" s="59"/>
      <c r="AG1201" s="59"/>
      <c r="AH1201" s="59"/>
      <c r="AI1201" s="59"/>
      <c r="AJ1201" s="59"/>
    </row>
    <row r="1202" spans="1:36" ht="14.25" customHeight="1">
      <c r="A1202" s="85"/>
      <c r="B1202" s="59"/>
      <c r="C1202" s="223"/>
      <c r="D1202" s="59"/>
      <c r="E1202" s="229"/>
      <c r="F1202" s="229"/>
      <c r="G1202" s="59"/>
      <c r="H1202" s="59"/>
      <c r="I1202" s="59"/>
      <c r="J1202" s="59"/>
      <c r="K1202" s="59"/>
      <c r="L1202" s="86"/>
      <c r="M1202" s="86"/>
      <c r="N1202" s="55" t="s">
        <v>758</v>
      </c>
      <c r="O1202" s="55"/>
      <c r="P1202" s="55"/>
      <c r="Q1202" s="55"/>
      <c r="R1202" s="55"/>
      <c r="S1202" s="55" t="s">
        <v>757</v>
      </c>
      <c r="T1202" s="193" t="str">
        <f>_xlfn.IFNA(VLOOKUP(N1202,Code2Loc,2,FALSE)
&amp; IF( OR( ISNA(O1202), LEN(O1202)=0), "",  "-" &amp; VLOOKUP(O1202,Code2Loc,2,FALSE))
&amp; IF( OR( ISNA(P1202), LEN(P1202)=0), "",  "-" &amp; VLOOKUP(P1202,Code2Loc,2,FALSE))
&amp; IF( OR( ISNA(Q1202), LEN(Q1202)=0), "",  "-" &amp; VLOOKUP(Q1202,Code2Loc,2,FALSE))
&amp; IF( OR( ISNA(R1202), LEN(R1202)=0), "",  "-" &amp; VLOOKUP(R1202,Code2Loc,2,FALSE))
&amp; IF( OR( ISNA(S1202), LEN(S1202)=0), "",  "-" &amp; VLOOKUP(S1202,Code2Loc,2,FALSE)),"")</f>
        <v/>
      </c>
      <c r="U1202" s="56">
        <v>0.56944444444444442</v>
      </c>
      <c r="V1202" s="57"/>
      <c r="W1202" s="57"/>
      <c r="X1202" s="57"/>
      <c r="Y1202" s="57"/>
      <c r="Z1202" s="58" t="str">
        <f>IF(ISBLANK($U1202), "", _xlfn.IFNA($U1202 + _xlfn.IFNA( VLOOKUP($N1202 &amp; IF(ISBLANK($O1202),"", "-" &amp; $O1202) &amp; IF(ISBLANK($P1202),"", "-" &amp; $P1202) &amp; IF(ISBLANK($Q1202),"", "-" &amp; $Q1202) &amp; IF(ISBLANK($R1202),"", "-" &amp; $R1202) &amp; IF(ISBLANK($S1202),"", "-" &amp; $S1202),TravelTime,8,FALSE), VLOOKUP($S1202 &amp; IF(ISBLANK($R1202),"", "-" &amp; $R1202) &amp; IF(ISBLANK($Q1202),"", "-" &amp; $Q1202) &amp; IF(ISBLANK($P1202),"", "-" &amp; $P1202) &amp; IF(ISBLANK($O1202),"", "-" &amp; $O1202) &amp; IF(ISBLANK($N1202),"", "-" &amp; $N1202),TravelTime,8,FALSE)) / 1440, ""))</f>
        <v/>
      </c>
      <c r="AA1202" s="59"/>
      <c r="AB1202" s="59"/>
      <c r="AC1202" s="59"/>
      <c r="AD1202" s="196"/>
      <c r="AE1202" s="59"/>
      <c r="AF1202" s="59"/>
      <c r="AG1202" s="59"/>
      <c r="AH1202" s="59"/>
      <c r="AI1202" s="59"/>
      <c r="AJ1202" s="59"/>
    </row>
    <row r="1203" spans="1:36" ht="14.25" customHeight="1">
      <c r="A1203" s="85"/>
      <c r="B1203" s="59"/>
      <c r="C1203" s="223"/>
      <c r="D1203" s="59"/>
      <c r="E1203" s="229"/>
      <c r="F1203" s="229"/>
      <c r="G1203" s="59"/>
      <c r="H1203" s="59"/>
      <c r="I1203" s="59"/>
      <c r="J1203" s="59"/>
      <c r="K1203" s="59"/>
      <c r="L1203" s="86"/>
      <c r="M1203" s="86"/>
      <c r="N1203" s="55" t="s">
        <v>757</v>
      </c>
      <c r="O1203" s="55" t="s">
        <v>759</v>
      </c>
      <c r="P1203" s="55"/>
      <c r="Q1203" s="55"/>
      <c r="R1203" s="55"/>
      <c r="S1203" s="55" t="s">
        <v>758</v>
      </c>
      <c r="T1203" s="193" t="str">
        <f>_xlfn.IFNA(VLOOKUP(N1203,Code2Loc,2,FALSE)
&amp; IF( OR( ISNA(O1203), LEN(O1203)=0), "",  "-" &amp; VLOOKUP(O1203,Code2Loc,2,FALSE))
&amp; IF( OR( ISNA(P1203), LEN(P1203)=0), "",  "-" &amp; VLOOKUP(P1203,Code2Loc,2,FALSE))
&amp; IF( OR( ISNA(Q1203), LEN(Q1203)=0), "",  "-" &amp; VLOOKUP(Q1203,Code2Loc,2,FALSE))
&amp; IF( OR( ISNA(R1203), LEN(R1203)=0), "",  "-" &amp; VLOOKUP(R1203,Code2Loc,2,FALSE))
&amp; IF( OR( ISNA(S1203), LEN(S1203)=0), "",  "-" &amp; VLOOKUP(S1203,Code2Loc,2,FALSE)),"")</f>
        <v/>
      </c>
      <c r="U1203" s="56">
        <v>0.625</v>
      </c>
      <c r="V1203" s="57"/>
      <c r="W1203" s="57"/>
      <c r="X1203" s="57"/>
      <c r="Y1203" s="57"/>
      <c r="Z1203" s="58" t="str">
        <f>IF(ISBLANK($U1203), "", _xlfn.IFNA($U1203 + _xlfn.IFNA( VLOOKUP($N1203 &amp; IF(ISBLANK($O1203),"", "-" &amp; $O1203) &amp; IF(ISBLANK($P1203),"", "-" &amp; $P1203) &amp; IF(ISBLANK($Q1203),"", "-" &amp; $Q1203) &amp; IF(ISBLANK($R1203),"", "-" &amp; $R1203) &amp; IF(ISBLANK($S1203),"", "-" &amp; $S1203),TravelTime,8,FALSE), VLOOKUP($S1203 &amp; IF(ISBLANK($R1203),"", "-" &amp; $R1203) &amp; IF(ISBLANK($Q1203),"", "-" &amp; $Q1203) &amp; IF(ISBLANK($P1203),"", "-" &amp; $P1203) &amp; IF(ISBLANK($O1203),"", "-" &amp; $O1203) &amp; IF(ISBLANK($N1203),"", "-" &amp; $N1203),TravelTime,8,FALSE)) / 1440, ""))</f>
        <v/>
      </c>
      <c r="AA1203" s="59"/>
      <c r="AB1203" s="59"/>
      <c r="AC1203" s="59"/>
      <c r="AD1203" s="196"/>
      <c r="AE1203" s="59"/>
      <c r="AF1203" s="59"/>
      <c r="AG1203" s="59"/>
      <c r="AH1203" s="59"/>
      <c r="AI1203" s="59"/>
      <c r="AJ1203" s="59"/>
    </row>
    <row r="1204" spans="1:36" ht="14.25" customHeight="1">
      <c r="A1204" s="85"/>
      <c r="B1204" s="59"/>
      <c r="C1204" s="223"/>
      <c r="D1204" s="59"/>
      <c r="E1204" s="229"/>
      <c r="F1204" s="229"/>
      <c r="G1204" s="59"/>
      <c r="H1204" s="59"/>
      <c r="I1204" s="59"/>
      <c r="J1204" s="59"/>
      <c r="K1204" s="59"/>
      <c r="L1204" s="86"/>
      <c r="M1204" s="86"/>
      <c r="N1204" s="55" t="s">
        <v>758</v>
      </c>
      <c r="O1204" s="55"/>
      <c r="P1204" s="55"/>
      <c r="Q1204" s="55"/>
      <c r="R1204" s="55"/>
      <c r="S1204" s="55" t="s">
        <v>757</v>
      </c>
      <c r="T1204" s="193" t="str">
        <f>_xlfn.IFNA(VLOOKUP(N1204,Code2Loc,2,FALSE)
&amp; IF( OR( ISNA(O1204), LEN(O1204)=0), "",  "-" &amp; VLOOKUP(O1204,Code2Loc,2,FALSE))
&amp; IF( OR( ISNA(P1204), LEN(P1204)=0), "",  "-" &amp; VLOOKUP(P1204,Code2Loc,2,FALSE))
&amp; IF( OR( ISNA(Q1204), LEN(Q1204)=0), "",  "-" &amp; VLOOKUP(Q1204,Code2Loc,2,FALSE))
&amp; IF( OR( ISNA(R1204), LEN(R1204)=0), "",  "-" &amp; VLOOKUP(R1204,Code2Loc,2,FALSE))
&amp; IF( OR( ISNA(S1204), LEN(S1204)=0), "",  "-" &amp; VLOOKUP(S1204,Code2Loc,2,FALSE)),"")</f>
        <v/>
      </c>
      <c r="U1204" s="56">
        <v>0.68055555555555558</v>
      </c>
      <c r="V1204" s="57"/>
      <c r="W1204" s="57"/>
      <c r="X1204" s="57"/>
      <c r="Y1204" s="57"/>
      <c r="Z1204" s="58" t="str">
        <f>IF(ISBLANK($U1204), "", _xlfn.IFNA($U1204 + _xlfn.IFNA( VLOOKUP($N1204 &amp; IF(ISBLANK($O1204),"", "-" &amp; $O1204) &amp; IF(ISBLANK($P1204),"", "-" &amp; $P1204) &amp; IF(ISBLANK($Q1204),"", "-" &amp; $Q1204) &amp; IF(ISBLANK($R1204),"", "-" &amp; $R1204) &amp; IF(ISBLANK($S1204),"", "-" &amp; $S1204),TravelTime,8,FALSE), VLOOKUP($S1204 &amp; IF(ISBLANK($R1204),"", "-" &amp; $R1204) &amp; IF(ISBLANK($Q1204),"", "-" &amp; $Q1204) &amp; IF(ISBLANK($P1204),"", "-" &amp; $P1204) &amp; IF(ISBLANK($O1204),"", "-" &amp; $O1204) &amp; IF(ISBLANK($N1204),"", "-" &amp; $N1204),TravelTime,8,FALSE)) / 1440, ""))</f>
        <v/>
      </c>
      <c r="AA1204" s="59"/>
      <c r="AB1204" s="59"/>
      <c r="AC1204" s="59"/>
      <c r="AD1204" s="196"/>
      <c r="AE1204" s="59"/>
      <c r="AF1204" s="59"/>
      <c r="AG1204" s="59"/>
      <c r="AH1204" s="59"/>
      <c r="AI1204" s="59"/>
      <c r="AJ1204" s="59"/>
    </row>
    <row r="1205" spans="1:36" ht="14.25" customHeight="1">
      <c r="A1205" s="85"/>
      <c r="B1205" s="59"/>
      <c r="C1205" s="223"/>
      <c r="D1205" s="59"/>
      <c r="E1205" s="229"/>
      <c r="F1205" s="229"/>
      <c r="G1205" s="59"/>
      <c r="H1205" s="59"/>
      <c r="I1205" s="59"/>
      <c r="J1205" s="59"/>
      <c r="K1205" s="59"/>
      <c r="L1205" s="86"/>
      <c r="M1205" s="86"/>
      <c r="N1205" s="55" t="s">
        <v>757</v>
      </c>
      <c r="O1205" s="55"/>
      <c r="P1205" s="55"/>
      <c r="Q1205" s="55"/>
      <c r="R1205" s="55"/>
      <c r="S1205" s="55" t="s">
        <v>758</v>
      </c>
      <c r="T1205" s="193" t="str">
        <f>_xlfn.IFNA(VLOOKUP(N1205,Code2Loc,2,FALSE)
&amp; IF( OR( ISNA(O1205), LEN(O1205)=0), "",  "-" &amp; VLOOKUP(O1205,Code2Loc,2,FALSE))
&amp; IF( OR( ISNA(P1205), LEN(P1205)=0), "",  "-" &amp; VLOOKUP(P1205,Code2Loc,2,FALSE))
&amp; IF( OR( ISNA(Q1205), LEN(Q1205)=0), "",  "-" &amp; VLOOKUP(Q1205,Code2Loc,2,FALSE))
&amp; IF( OR( ISNA(R1205), LEN(R1205)=0), "",  "-" &amp; VLOOKUP(R1205,Code2Loc,2,FALSE))
&amp; IF( OR( ISNA(S1205), LEN(S1205)=0), "",  "-" &amp; VLOOKUP(S1205,Code2Loc,2,FALSE)),"")</f>
        <v/>
      </c>
      <c r="U1205" s="56">
        <v>0.70833333333333337</v>
      </c>
      <c r="V1205" s="57"/>
      <c r="W1205" s="57"/>
      <c r="X1205" s="57"/>
      <c r="Y1205" s="57"/>
      <c r="Z1205" s="58" t="str">
        <f>IF(ISBLANK($U1205), "", _xlfn.IFNA($U1205 + _xlfn.IFNA( VLOOKUP($N1205 &amp; IF(ISBLANK($O1205),"", "-" &amp; $O1205) &amp; IF(ISBLANK($P1205),"", "-" &amp; $P1205) &amp; IF(ISBLANK($Q1205),"", "-" &amp; $Q1205) &amp; IF(ISBLANK($R1205),"", "-" &amp; $R1205) &amp; IF(ISBLANK($S1205),"", "-" &amp; $S1205),TravelTime,8,FALSE), VLOOKUP($S1205 &amp; IF(ISBLANK($R1205),"", "-" &amp; $R1205) &amp; IF(ISBLANK($Q1205),"", "-" &amp; $Q1205) &amp; IF(ISBLANK($P1205),"", "-" &amp; $P1205) &amp; IF(ISBLANK($O1205),"", "-" &amp; $O1205) &amp; IF(ISBLANK($N1205),"", "-" &amp; $N1205),TravelTime,8,FALSE)) / 1440, ""))</f>
        <v/>
      </c>
      <c r="AA1205" s="59"/>
      <c r="AB1205" s="59"/>
      <c r="AC1205" s="59"/>
      <c r="AD1205" s="196"/>
      <c r="AE1205" s="59"/>
      <c r="AF1205" s="59"/>
      <c r="AG1205" s="59"/>
      <c r="AH1205" s="59"/>
      <c r="AI1205" s="59"/>
      <c r="AJ1205" s="59"/>
    </row>
    <row r="1206" spans="1:36" ht="14.25" customHeight="1">
      <c r="A1206" s="85"/>
      <c r="B1206" s="59"/>
      <c r="C1206" s="223"/>
      <c r="D1206" s="59"/>
      <c r="E1206" s="229"/>
      <c r="F1206" s="229"/>
      <c r="G1206" s="59"/>
      <c r="H1206" s="59"/>
      <c r="I1206" s="59"/>
      <c r="J1206" s="59"/>
      <c r="K1206" s="59"/>
      <c r="L1206" s="86"/>
      <c r="M1206" s="86"/>
      <c r="N1206" s="55" t="s">
        <v>758</v>
      </c>
      <c r="O1206" s="55"/>
      <c r="P1206" s="55"/>
      <c r="Q1206" s="55"/>
      <c r="R1206" s="55"/>
      <c r="S1206" s="55" t="s">
        <v>757</v>
      </c>
      <c r="T1206" s="193" t="str">
        <f>_xlfn.IFNA(VLOOKUP(N1206,Code2Loc,2,FALSE)
&amp; IF( OR( ISNA(O1206), LEN(O1206)=0), "",  "-" &amp; VLOOKUP(O1206,Code2Loc,2,FALSE))
&amp; IF( OR( ISNA(P1206), LEN(P1206)=0), "",  "-" &amp; VLOOKUP(P1206,Code2Loc,2,FALSE))
&amp; IF( OR( ISNA(Q1206), LEN(Q1206)=0), "",  "-" &amp; VLOOKUP(Q1206,Code2Loc,2,FALSE))
&amp; IF( OR( ISNA(R1206), LEN(R1206)=0), "",  "-" &amp; VLOOKUP(R1206,Code2Loc,2,FALSE))
&amp; IF( OR( ISNA(S1206), LEN(S1206)=0), "",  "-" &amp; VLOOKUP(S1206,Code2Loc,2,FALSE)),"")</f>
        <v/>
      </c>
      <c r="U1206" s="56">
        <v>0.73611111111111116</v>
      </c>
      <c r="V1206" s="57"/>
      <c r="W1206" s="57"/>
      <c r="X1206" s="57"/>
      <c r="Y1206" s="57"/>
      <c r="Z1206" s="58" t="str">
        <f>IF(ISBLANK($U1206), "", _xlfn.IFNA($U1206 + _xlfn.IFNA( VLOOKUP($N1206 &amp; IF(ISBLANK($O1206),"", "-" &amp; $O1206) &amp; IF(ISBLANK($P1206),"", "-" &amp; $P1206) &amp; IF(ISBLANK($Q1206),"", "-" &amp; $Q1206) &amp; IF(ISBLANK($R1206),"", "-" &amp; $R1206) &amp; IF(ISBLANK($S1206),"", "-" &amp; $S1206),TravelTime,8,FALSE), VLOOKUP($S1206 &amp; IF(ISBLANK($R1206),"", "-" &amp; $R1206) &amp; IF(ISBLANK($Q1206),"", "-" &amp; $Q1206) &amp; IF(ISBLANK($P1206),"", "-" &amp; $P1206) &amp; IF(ISBLANK($O1206),"", "-" &amp; $O1206) &amp; IF(ISBLANK($N1206),"", "-" &amp; $N1206),TravelTime,8,FALSE)) / 1440, ""))</f>
        <v/>
      </c>
      <c r="AA1206" s="59"/>
      <c r="AB1206" s="59"/>
      <c r="AC1206" s="59"/>
      <c r="AD1206" s="196"/>
      <c r="AE1206" s="59"/>
      <c r="AF1206" s="59"/>
      <c r="AG1206" s="59"/>
      <c r="AH1206" s="59"/>
      <c r="AI1206" s="59"/>
      <c r="AJ1206" s="59"/>
    </row>
    <row r="1207" spans="1:36" ht="14.25" customHeight="1">
      <c r="A1207" s="85"/>
      <c r="B1207" s="59"/>
      <c r="C1207" s="223"/>
      <c r="D1207" s="59"/>
      <c r="E1207" s="229"/>
      <c r="F1207" s="229"/>
      <c r="G1207" s="59"/>
      <c r="H1207" s="59"/>
      <c r="I1207" s="59"/>
      <c r="J1207" s="59"/>
      <c r="K1207" s="59"/>
      <c r="L1207" s="86"/>
      <c r="M1207" s="86"/>
      <c r="N1207" s="55" t="s">
        <v>757</v>
      </c>
      <c r="O1207" s="55"/>
      <c r="P1207" s="55"/>
      <c r="Q1207" s="55"/>
      <c r="R1207" s="55"/>
      <c r="S1207" s="55" t="s">
        <v>758</v>
      </c>
      <c r="T1207" s="193" t="str">
        <f>_xlfn.IFNA(VLOOKUP(N1207,Code2Loc,2,FALSE)
&amp; IF( OR( ISNA(O1207), LEN(O1207)=0), "",  "-" &amp; VLOOKUP(O1207,Code2Loc,2,FALSE))
&amp; IF( OR( ISNA(P1207), LEN(P1207)=0), "",  "-" &amp; VLOOKUP(P1207,Code2Loc,2,FALSE))
&amp; IF( OR( ISNA(Q1207), LEN(Q1207)=0), "",  "-" &amp; VLOOKUP(Q1207,Code2Loc,2,FALSE))
&amp; IF( OR( ISNA(R1207), LEN(R1207)=0), "",  "-" &amp; VLOOKUP(R1207,Code2Loc,2,FALSE))
&amp; IF( OR( ISNA(S1207), LEN(S1207)=0), "",  "-" &amp; VLOOKUP(S1207,Code2Loc,2,FALSE)),"")</f>
        <v/>
      </c>
      <c r="U1207" s="56">
        <v>0.76388888888888884</v>
      </c>
      <c r="V1207" s="57"/>
      <c r="W1207" s="57"/>
      <c r="X1207" s="57"/>
      <c r="Y1207" s="57"/>
      <c r="Z1207" s="58" t="str">
        <f>IF(ISBLANK($U1207), "", _xlfn.IFNA($U1207 + _xlfn.IFNA( VLOOKUP($N1207 &amp; IF(ISBLANK($O1207),"", "-" &amp; $O1207) &amp; IF(ISBLANK($P1207),"", "-" &amp; $P1207) &amp; IF(ISBLANK($Q1207),"", "-" &amp; $Q1207) &amp; IF(ISBLANK($R1207),"", "-" &amp; $R1207) &amp; IF(ISBLANK($S1207),"", "-" &amp; $S1207),TravelTime,8,FALSE), VLOOKUP($S1207 &amp; IF(ISBLANK($R1207),"", "-" &amp; $R1207) &amp; IF(ISBLANK($Q1207),"", "-" &amp; $Q1207) &amp; IF(ISBLANK($P1207),"", "-" &amp; $P1207) &amp; IF(ISBLANK($O1207),"", "-" &amp; $O1207) &amp; IF(ISBLANK($N1207),"", "-" &amp; $N1207),TravelTime,8,FALSE)) / 1440, ""))</f>
        <v/>
      </c>
      <c r="AA1207" s="59"/>
      <c r="AB1207" s="59"/>
      <c r="AC1207" s="59"/>
      <c r="AD1207" s="196"/>
      <c r="AE1207" s="59"/>
      <c r="AF1207" s="59"/>
      <c r="AG1207" s="59"/>
      <c r="AH1207" s="59"/>
      <c r="AI1207" s="59"/>
      <c r="AJ1207" s="59"/>
    </row>
    <row r="1208" spans="1:36" ht="14.25" customHeight="1">
      <c r="A1208" s="85"/>
      <c r="B1208" s="59"/>
      <c r="C1208" s="223"/>
      <c r="D1208" s="59"/>
      <c r="E1208" s="229"/>
      <c r="F1208" s="229"/>
      <c r="G1208" s="59"/>
      <c r="H1208" s="59"/>
      <c r="I1208" s="59"/>
      <c r="J1208" s="59"/>
      <c r="K1208" s="59"/>
      <c r="L1208" s="86"/>
      <c r="M1208" s="86"/>
      <c r="N1208" s="55" t="s">
        <v>758</v>
      </c>
      <c r="O1208" s="55"/>
      <c r="P1208" s="55"/>
      <c r="Q1208" s="55"/>
      <c r="R1208" s="55"/>
      <c r="S1208" s="55" t="s">
        <v>757</v>
      </c>
      <c r="T1208" s="193" t="str">
        <f>_xlfn.IFNA(VLOOKUP(N1208,Code2Loc,2,FALSE)
&amp; IF( OR( ISNA(O1208), LEN(O1208)=0), "",  "-" &amp; VLOOKUP(O1208,Code2Loc,2,FALSE))
&amp; IF( OR( ISNA(P1208), LEN(P1208)=0), "",  "-" &amp; VLOOKUP(P1208,Code2Loc,2,FALSE))
&amp; IF( OR( ISNA(Q1208), LEN(Q1208)=0), "",  "-" &amp; VLOOKUP(Q1208,Code2Loc,2,FALSE))
&amp; IF( OR( ISNA(R1208), LEN(R1208)=0), "",  "-" &amp; VLOOKUP(R1208,Code2Loc,2,FALSE))
&amp; IF( OR( ISNA(S1208), LEN(S1208)=0), "",  "-" &amp; VLOOKUP(S1208,Code2Loc,2,FALSE)),"")</f>
        <v/>
      </c>
      <c r="U1208" s="56">
        <v>0.79166666666666663</v>
      </c>
      <c r="V1208" s="57"/>
      <c r="W1208" s="57"/>
      <c r="X1208" s="57"/>
      <c r="Y1208" s="57"/>
      <c r="Z1208" s="58" t="str">
        <f>IF(ISBLANK($U1208), "", _xlfn.IFNA($U1208 + _xlfn.IFNA( VLOOKUP($N1208 &amp; IF(ISBLANK($O1208),"", "-" &amp; $O1208) &amp; IF(ISBLANK($P1208),"", "-" &amp; $P1208) &amp; IF(ISBLANK($Q1208),"", "-" &amp; $Q1208) &amp; IF(ISBLANK($R1208),"", "-" &amp; $R1208) &amp; IF(ISBLANK($S1208),"", "-" &amp; $S1208),TravelTime,8,FALSE), VLOOKUP($S1208 &amp; IF(ISBLANK($R1208),"", "-" &amp; $R1208) &amp; IF(ISBLANK($Q1208),"", "-" &amp; $Q1208) &amp; IF(ISBLANK($P1208),"", "-" &amp; $P1208) &amp; IF(ISBLANK($O1208),"", "-" &amp; $O1208) &amp; IF(ISBLANK($N1208),"", "-" &amp; $N1208),TravelTime,8,FALSE)) / 1440, ""))</f>
        <v/>
      </c>
      <c r="AA1208" s="59"/>
      <c r="AB1208" s="59"/>
      <c r="AC1208" s="59"/>
      <c r="AD1208" s="196"/>
      <c r="AE1208" s="59"/>
      <c r="AF1208" s="59"/>
      <c r="AG1208" s="59"/>
      <c r="AH1208" s="59"/>
      <c r="AI1208" s="59"/>
      <c r="AJ1208" s="59"/>
    </row>
    <row r="1209" spans="1:36" ht="14.25" customHeight="1">
      <c r="A1209" s="85"/>
      <c r="B1209" s="59"/>
      <c r="C1209" s="223"/>
      <c r="D1209" s="59"/>
      <c r="E1209" s="229"/>
      <c r="F1209" s="229"/>
      <c r="G1209" s="59"/>
      <c r="H1209" s="59"/>
      <c r="I1209" s="59"/>
      <c r="J1209" s="59"/>
      <c r="K1209" s="59"/>
      <c r="L1209" s="86"/>
      <c r="M1209" s="86"/>
      <c r="N1209" s="55" t="s">
        <v>757</v>
      </c>
      <c r="O1209" s="55"/>
      <c r="P1209" s="55"/>
      <c r="Q1209" s="55"/>
      <c r="R1209" s="55"/>
      <c r="S1209" s="55" t="s">
        <v>758</v>
      </c>
      <c r="T1209" s="193" t="str">
        <f>_xlfn.IFNA(VLOOKUP(N1209,Code2Loc,2,FALSE)
&amp; IF( OR( ISNA(O1209), LEN(O1209)=0), "",  "-" &amp; VLOOKUP(O1209,Code2Loc,2,FALSE))
&amp; IF( OR( ISNA(P1209), LEN(P1209)=0), "",  "-" &amp; VLOOKUP(P1209,Code2Loc,2,FALSE))
&amp; IF( OR( ISNA(Q1209), LEN(Q1209)=0), "",  "-" &amp; VLOOKUP(Q1209,Code2Loc,2,FALSE))
&amp; IF( OR( ISNA(R1209), LEN(R1209)=0), "",  "-" &amp; VLOOKUP(R1209,Code2Loc,2,FALSE))
&amp; IF( OR( ISNA(S1209), LEN(S1209)=0), "",  "-" &amp; VLOOKUP(S1209,Code2Loc,2,FALSE)),"")</f>
        <v/>
      </c>
      <c r="U1209" s="56">
        <v>0.84722222222222221</v>
      </c>
      <c r="V1209" s="57"/>
      <c r="W1209" s="57"/>
      <c r="X1209" s="57"/>
      <c r="Y1209" s="57"/>
      <c r="Z1209" s="58" t="str">
        <f>IF(ISBLANK($U1209), "", _xlfn.IFNA($U1209 + _xlfn.IFNA( VLOOKUP($N1209 &amp; IF(ISBLANK($O1209),"", "-" &amp; $O1209) &amp; IF(ISBLANK($P1209),"", "-" &amp; $P1209) &amp; IF(ISBLANK($Q1209),"", "-" &amp; $Q1209) &amp; IF(ISBLANK($R1209),"", "-" &amp; $R1209) &amp; IF(ISBLANK($S1209),"", "-" &amp; $S1209),TravelTime,8,FALSE), VLOOKUP($S1209 &amp; IF(ISBLANK($R1209),"", "-" &amp; $R1209) &amp; IF(ISBLANK($Q1209),"", "-" &amp; $Q1209) &amp; IF(ISBLANK($P1209),"", "-" &amp; $P1209) &amp; IF(ISBLANK($O1209),"", "-" &amp; $O1209) &amp; IF(ISBLANK($N1209),"", "-" &amp; $N1209),TravelTime,8,FALSE)) / 1440, ""))</f>
        <v/>
      </c>
      <c r="AA1209" s="59"/>
      <c r="AB1209" s="59"/>
      <c r="AC1209" s="59"/>
      <c r="AD1209" s="196"/>
      <c r="AE1209" s="59"/>
      <c r="AF1209" s="59"/>
      <c r="AG1209" s="59"/>
      <c r="AH1209" s="59"/>
      <c r="AI1209" s="59"/>
      <c r="AJ1209" s="59"/>
    </row>
    <row r="1210" spans="1:36" ht="14.25" customHeight="1">
      <c r="A1210" s="85"/>
      <c r="B1210" s="51" t="s">
        <v>805</v>
      </c>
      <c r="C1210" s="223"/>
      <c r="D1210" s="59"/>
      <c r="E1210" s="228" t="s">
        <v>806</v>
      </c>
      <c r="F1210" s="228">
        <v>44344</v>
      </c>
      <c r="G1210" s="59"/>
      <c r="H1210" s="59"/>
      <c r="I1210" s="59"/>
      <c r="J1210" s="52" t="s">
        <v>807</v>
      </c>
      <c r="K1210" s="53" t="s">
        <v>16</v>
      </c>
      <c r="L1210" s="86">
        <v>27</v>
      </c>
      <c r="M1210" s="86">
        <v>10</v>
      </c>
      <c r="N1210" s="55" t="s">
        <v>758</v>
      </c>
      <c r="O1210" s="55"/>
      <c r="P1210" s="55"/>
      <c r="Q1210" s="55"/>
      <c r="R1210" s="55"/>
      <c r="S1210" s="55" t="s">
        <v>757</v>
      </c>
      <c r="T1210" s="193" t="str">
        <f>_xlfn.IFNA(VLOOKUP(N1210,Code2Loc,2,FALSE)
&amp; IF( OR( ISNA(O1210), LEN(O1210)=0), "",  "-" &amp; VLOOKUP(O1210,Code2Loc,2,FALSE))
&amp; IF( OR( ISNA(P1210), LEN(P1210)=0), "",  "-" &amp; VLOOKUP(P1210,Code2Loc,2,FALSE))
&amp; IF( OR( ISNA(Q1210), LEN(Q1210)=0), "",  "-" &amp; VLOOKUP(Q1210,Code2Loc,2,FALSE))
&amp; IF( OR( ISNA(R1210), LEN(R1210)=0), "",  "-" &amp; VLOOKUP(R1210,Code2Loc,2,FALSE))
&amp; IF( OR( ISNA(S1210), LEN(S1210)=0), "",  "-" &amp; VLOOKUP(S1210,Code2Loc,2,FALSE)),"")</f>
        <v/>
      </c>
      <c r="U1210" s="56">
        <v>0.30208333333333331</v>
      </c>
      <c r="V1210" s="57"/>
      <c r="W1210" s="57"/>
      <c r="X1210" s="57"/>
      <c r="Y1210" s="57"/>
      <c r="Z1210" s="58" t="str">
        <f>IF(ISBLANK($U1210), "", _xlfn.IFNA($U1210 + _xlfn.IFNA( VLOOKUP($N1210 &amp; IF(ISBLANK($O1210),"", "-" &amp; $O1210) &amp; IF(ISBLANK($P1210),"", "-" &amp; $P1210) &amp; IF(ISBLANK($Q1210),"", "-" &amp; $Q1210) &amp; IF(ISBLANK($R1210),"", "-" &amp; $R1210) &amp; IF(ISBLANK($S1210),"", "-" &amp; $S1210),TravelTime,8,FALSE), VLOOKUP($S1210 &amp; IF(ISBLANK($R1210),"", "-" &amp; $R1210) &amp; IF(ISBLANK($Q1210),"", "-" &amp; $Q1210) &amp; IF(ISBLANK($P1210),"", "-" &amp; $P1210) &amp; IF(ISBLANK($O1210),"", "-" &amp; $O1210) &amp; IF(ISBLANK($N1210),"", "-" &amp; $N1210),TravelTime,8,FALSE)) / 1440, ""))</f>
        <v/>
      </c>
      <c r="AA1210" s="59"/>
      <c r="AB1210" s="52"/>
      <c r="AC1210" s="59"/>
      <c r="AD1210" s="196"/>
      <c r="AE1210" s="59"/>
      <c r="AF1210" s="59"/>
      <c r="AG1210" s="59"/>
      <c r="AH1210" s="59"/>
      <c r="AI1210" s="59"/>
      <c r="AJ1210" s="59"/>
    </row>
    <row r="1211" spans="1:36" ht="14.25" customHeight="1">
      <c r="A1211" s="85"/>
      <c r="B1211" s="59"/>
      <c r="C1211" s="223"/>
      <c r="D1211" s="59"/>
      <c r="E1211" s="229"/>
      <c r="F1211" s="229"/>
      <c r="G1211" s="59"/>
      <c r="H1211" s="59"/>
      <c r="I1211" s="59"/>
      <c r="J1211" s="59"/>
      <c r="K1211" s="59"/>
      <c r="L1211" s="86"/>
      <c r="M1211" s="86"/>
      <c r="N1211" s="55" t="s">
        <v>757</v>
      </c>
      <c r="O1211" s="55"/>
      <c r="P1211" s="55"/>
      <c r="Q1211" s="55"/>
      <c r="R1211" s="55"/>
      <c r="S1211" s="55" t="s">
        <v>758</v>
      </c>
      <c r="T1211" s="193" t="str">
        <f>_xlfn.IFNA(VLOOKUP(N1211,Code2Loc,2,FALSE)
&amp; IF( OR( ISNA(O1211), LEN(O1211)=0), "",  "-" &amp; VLOOKUP(O1211,Code2Loc,2,FALSE))
&amp; IF( OR( ISNA(P1211), LEN(P1211)=0), "",  "-" &amp; VLOOKUP(P1211,Code2Loc,2,FALSE))
&amp; IF( OR( ISNA(Q1211), LEN(Q1211)=0), "",  "-" &amp; VLOOKUP(Q1211,Code2Loc,2,FALSE))
&amp; IF( OR( ISNA(R1211), LEN(R1211)=0), "",  "-" &amp; VLOOKUP(R1211,Code2Loc,2,FALSE))
&amp; IF( OR( ISNA(S1211), LEN(S1211)=0), "",  "-" &amp; VLOOKUP(S1211,Code2Loc,2,FALSE)),"")</f>
        <v/>
      </c>
      <c r="U1211" s="56">
        <v>0.3298611111111111</v>
      </c>
      <c r="V1211" s="57"/>
      <c r="W1211" s="57"/>
      <c r="X1211" s="57"/>
      <c r="Y1211" s="57"/>
      <c r="Z1211" s="58" t="str">
        <f>IF(ISBLANK($U1211), "", _xlfn.IFNA($U1211 + _xlfn.IFNA( VLOOKUP($N1211 &amp; IF(ISBLANK($O1211),"", "-" &amp; $O1211) &amp; IF(ISBLANK($P1211),"", "-" &amp; $P1211) &amp; IF(ISBLANK($Q1211),"", "-" &amp; $Q1211) &amp; IF(ISBLANK($R1211),"", "-" &amp; $R1211) &amp; IF(ISBLANK($S1211),"", "-" &amp; $S1211),TravelTime,8,FALSE), VLOOKUP($S1211 &amp; IF(ISBLANK($R1211),"", "-" &amp; $R1211) &amp; IF(ISBLANK($Q1211),"", "-" &amp; $Q1211) &amp; IF(ISBLANK($P1211),"", "-" &amp; $P1211) &amp; IF(ISBLANK($O1211),"", "-" &amp; $O1211) &amp; IF(ISBLANK($N1211),"", "-" &amp; $N1211),TravelTime,8,FALSE)) / 1440, ""))</f>
        <v/>
      </c>
      <c r="AA1211" s="59"/>
      <c r="AB1211" s="59"/>
      <c r="AC1211" s="59"/>
      <c r="AD1211" s="196"/>
      <c r="AE1211" s="59"/>
      <c r="AF1211" s="59"/>
      <c r="AG1211" s="59"/>
      <c r="AH1211" s="59"/>
      <c r="AI1211" s="59"/>
      <c r="AJ1211" s="59"/>
    </row>
    <row r="1212" spans="1:36" ht="14.25" customHeight="1">
      <c r="A1212" s="85"/>
      <c r="B1212" s="59"/>
      <c r="C1212" s="223"/>
      <c r="D1212" s="59"/>
      <c r="E1212" s="229"/>
      <c r="F1212" s="229"/>
      <c r="G1212" s="59"/>
      <c r="H1212" s="59"/>
      <c r="I1212" s="59"/>
      <c r="J1212" s="59"/>
      <c r="K1212" s="59"/>
      <c r="L1212" s="86"/>
      <c r="M1212" s="86"/>
      <c r="N1212" s="55" t="s">
        <v>758</v>
      </c>
      <c r="O1212" s="55"/>
      <c r="P1212" s="55"/>
      <c r="Q1212" s="55"/>
      <c r="R1212" s="55"/>
      <c r="S1212" s="55" t="s">
        <v>757</v>
      </c>
      <c r="T1212" s="193" t="str">
        <f>_xlfn.IFNA(VLOOKUP(N1212,Code2Loc,2,FALSE)
&amp; IF( OR( ISNA(O1212), LEN(O1212)=0), "",  "-" &amp; VLOOKUP(O1212,Code2Loc,2,FALSE))
&amp; IF( OR( ISNA(P1212), LEN(P1212)=0), "",  "-" &amp; VLOOKUP(P1212,Code2Loc,2,FALSE))
&amp; IF( OR( ISNA(Q1212), LEN(Q1212)=0), "",  "-" &amp; VLOOKUP(Q1212,Code2Loc,2,FALSE))
&amp; IF( OR( ISNA(R1212), LEN(R1212)=0), "",  "-" &amp; VLOOKUP(R1212,Code2Loc,2,FALSE))
&amp; IF( OR( ISNA(S1212), LEN(S1212)=0), "",  "-" &amp; VLOOKUP(S1212,Code2Loc,2,FALSE)),"")</f>
        <v/>
      </c>
      <c r="U1212" s="56">
        <v>0.3576388888888889</v>
      </c>
      <c r="V1212" s="57"/>
      <c r="W1212" s="57"/>
      <c r="X1212" s="57"/>
      <c r="Y1212" s="57"/>
      <c r="Z1212" s="58" t="str">
        <f>IF(ISBLANK($U1212), "", _xlfn.IFNA($U1212 + _xlfn.IFNA( VLOOKUP($N1212 &amp; IF(ISBLANK($O1212),"", "-" &amp; $O1212) &amp; IF(ISBLANK($P1212),"", "-" &amp; $P1212) &amp; IF(ISBLANK($Q1212),"", "-" &amp; $Q1212) &amp; IF(ISBLANK($R1212),"", "-" &amp; $R1212) &amp; IF(ISBLANK($S1212),"", "-" &amp; $S1212),TravelTime,8,FALSE), VLOOKUP($S1212 &amp; IF(ISBLANK($R1212),"", "-" &amp; $R1212) &amp; IF(ISBLANK($Q1212),"", "-" &amp; $Q1212) &amp; IF(ISBLANK($P1212),"", "-" &amp; $P1212) &amp; IF(ISBLANK($O1212),"", "-" &amp; $O1212) &amp; IF(ISBLANK($N1212),"", "-" &amp; $N1212),TravelTime,8,FALSE)) / 1440, ""))</f>
        <v/>
      </c>
      <c r="AA1212" s="59"/>
      <c r="AB1212" s="59"/>
      <c r="AC1212" s="59"/>
      <c r="AD1212" s="196"/>
      <c r="AE1212" s="59"/>
      <c r="AF1212" s="59"/>
      <c r="AG1212" s="59"/>
      <c r="AH1212" s="59"/>
      <c r="AI1212" s="59"/>
      <c r="AJ1212" s="59"/>
    </row>
    <row r="1213" spans="1:36" ht="14.25" customHeight="1">
      <c r="A1213" s="85"/>
      <c r="B1213" s="59"/>
      <c r="C1213" s="223"/>
      <c r="D1213" s="59"/>
      <c r="E1213" s="229"/>
      <c r="F1213" s="229"/>
      <c r="G1213" s="59"/>
      <c r="H1213" s="59"/>
      <c r="I1213" s="59"/>
      <c r="J1213" s="59"/>
      <c r="K1213" s="59"/>
      <c r="L1213" s="86"/>
      <c r="M1213" s="86"/>
      <c r="N1213" s="55" t="s">
        <v>757</v>
      </c>
      <c r="O1213" s="55"/>
      <c r="P1213" s="55"/>
      <c r="Q1213" s="55"/>
      <c r="R1213" s="55"/>
      <c r="S1213" s="55" t="s">
        <v>758</v>
      </c>
      <c r="T1213" s="193" t="str">
        <f>_xlfn.IFNA(VLOOKUP(N1213,Code2Loc,2,FALSE)
&amp; IF( OR( ISNA(O1213), LEN(O1213)=0), "",  "-" &amp; VLOOKUP(O1213,Code2Loc,2,FALSE))
&amp; IF( OR( ISNA(P1213), LEN(P1213)=0), "",  "-" &amp; VLOOKUP(P1213,Code2Loc,2,FALSE))
&amp; IF( OR( ISNA(Q1213), LEN(Q1213)=0), "",  "-" &amp; VLOOKUP(Q1213,Code2Loc,2,FALSE))
&amp; IF( OR( ISNA(R1213), LEN(R1213)=0), "",  "-" &amp; VLOOKUP(R1213,Code2Loc,2,FALSE))
&amp; IF( OR( ISNA(S1213), LEN(S1213)=0), "",  "-" &amp; VLOOKUP(S1213,Code2Loc,2,FALSE)),"")</f>
        <v/>
      </c>
      <c r="U1213" s="56">
        <v>0.38541666666666669</v>
      </c>
      <c r="V1213" s="57"/>
      <c r="W1213" s="57"/>
      <c r="X1213" s="57"/>
      <c r="Y1213" s="57"/>
      <c r="Z1213" s="58" t="str">
        <f>IF(ISBLANK($U1213), "", _xlfn.IFNA($U1213 + _xlfn.IFNA( VLOOKUP($N1213 &amp; IF(ISBLANK($O1213),"", "-" &amp; $O1213) &amp; IF(ISBLANK($P1213),"", "-" &amp; $P1213) &amp; IF(ISBLANK($Q1213),"", "-" &amp; $Q1213) &amp; IF(ISBLANK($R1213),"", "-" &amp; $R1213) &amp; IF(ISBLANK($S1213),"", "-" &amp; $S1213),TravelTime,8,FALSE), VLOOKUP($S1213 &amp; IF(ISBLANK($R1213),"", "-" &amp; $R1213) &amp; IF(ISBLANK($Q1213),"", "-" &amp; $Q1213) &amp; IF(ISBLANK($P1213),"", "-" &amp; $P1213) &amp; IF(ISBLANK($O1213),"", "-" &amp; $O1213) &amp; IF(ISBLANK($N1213),"", "-" &amp; $N1213),TravelTime,8,FALSE)) / 1440, ""))</f>
        <v/>
      </c>
      <c r="AA1213" s="59"/>
      <c r="AB1213" s="59"/>
      <c r="AC1213" s="59"/>
      <c r="AD1213" s="196"/>
      <c r="AE1213" s="59"/>
      <c r="AF1213" s="59"/>
      <c r="AG1213" s="59"/>
      <c r="AH1213" s="59"/>
      <c r="AI1213" s="59"/>
      <c r="AJ1213" s="59"/>
    </row>
    <row r="1214" spans="1:36" ht="14.25" customHeight="1">
      <c r="A1214" s="85"/>
      <c r="B1214" s="59"/>
      <c r="C1214" s="223"/>
      <c r="D1214" s="59"/>
      <c r="E1214" s="229"/>
      <c r="F1214" s="229"/>
      <c r="G1214" s="59"/>
      <c r="H1214" s="59"/>
      <c r="I1214" s="59"/>
      <c r="J1214" s="59"/>
      <c r="K1214" s="59"/>
      <c r="L1214" s="86"/>
      <c r="M1214" s="86"/>
      <c r="N1214" s="55" t="s">
        <v>758</v>
      </c>
      <c r="O1214" s="55"/>
      <c r="P1214" s="55"/>
      <c r="Q1214" s="55"/>
      <c r="R1214" s="55"/>
      <c r="S1214" s="55" t="s">
        <v>757</v>
      </c>
      <c r="T1214" s="193" t="str">
        <f>_xlfn.IFNA(VLOOKUP(N1214,Code2Loc,2,FALSE)
&amp; IF( OR( ISNA(O1214), LEN(O1214)=0), "",  "-" &amp; VLOOKUP(O1214,Code2Loc,2,FALSE))
&amp; IF( OR( ISNA(P1214), LEN(P1214)=0), "",  "-" &amp; VLOOKUP(P1214,Code2Loc,2,FALSE))
&amp; IF( OR( ISNA(Q1214), LEN(Q1214)=0), "",  "-" &amp; VLOOKUP(Q1214,Code2Loc,2,FALSE))
&amp; IF( OR( ISNA(R1214), LEN(R1214)=0), "",  "-" &amp; VLOOKUP(R1214,Code2Loc,2,FALSE))
&amp; IF( OR( ISNA(S1214), LEN(S1214)=0), "",  "-" &amp; VLOOKUP(S1214,Code2Loc,2,FALSE)),"")</f>
        <v/>
      </c>
      <c r="U1214" s="56">
        <v>0.4236111111111111</v>
      </c>
      <c r="V1214" s="57"/>
      <c r="W1214" s="57"/>
      <c r="X1214" s="57"/>
      <c r="Y1214" s="57"/>
      <c r="Z1214" s="58" t="str">
        <f>IF(ISBLANK($U1214), "", _xlfn.IFNA($U1214 + _xlfn.IFNA( VLOOKUP($N1214 &amp; IF(ISBLANK($O1214),"", "-" &amp; $O1214) &amp; IF(ISBLANK($P1214),"", "-" &amp; $P1214) &amp; IF(ISBLANK($Q1214),"", "-" &amp; $Q1214) &amp; IF(ISBLANK($R1214),"", "-" &amp; $R1214) &amp; IF(ISBLANK($S1214),"", "-" &amp; $S1214),TravelTime,8,FALSE), VLOOKUP($S1214 &amp; IF(ISBLANK($R1214),"", "-" &amp; $R1214) &amp; IF(ISBLANK($Q1214),"", "-" &amp; $Q1214) &amp; IF(ISBLANK($P1214),"", "-" &amp; $P1214) &amp; IF(ISBLANK($O1214),"", "-" &amp; $O1214) &amp; IF(ISBLANK($N1214),"", "-" &amp; $N1214),TravelTime,8,FALSE)) / 1440, ""))</f>
        <v/>
      </c>
      <c r="AA1214" s="59"/>
      <c r="AB1214" s="59"/>
      <c r="AC1214" s="59"/>
      <c r="AD1214" s="196"/>
      <c r="AE1214" s="59"/>
      <c r="AF1214" s="59"/>
      <c r="AG1214" s="59"/>
      <c r="AH1214" s="59"/>
      <c r="AI1214" s="59"/>
      <c r="AJ1214" s="59"/>
    </row>
    <row r="1215" spans="1:36" ht="14.25" customHeight="1">
      <c r="A1215" s="85"/>
      <c r="B1215" s="59"/>
      <c r="C1215" s="223"/>
      <c r="D1215" s="59"/>
      <c r="E1215" s="229"/>
      <c r="F1215" s="229"/>
      <c r="G1215" s="59"/>
      <c r="H1215" s="59"/>
      <c r="I1215" s="59"/>
      <c r="J1215" s="59"/>
      <c r="K1215" s="59"/>
      <c r="L1215" s="86"/>
      <c r="M1215" s="86"/>
      <c r="N1215" s="55" t="s">
        <v>757</v>
      </c>
      <c r="O1215" s="55" t="s">
        <v>759</v>
      </c>
      <c r="P1215" s="55"/>
      <c r="Q1215" s="55"/>
      <c r="R1215" s="55"/>
      <c r="S1215" s="55" t="s">
        <v>758</v>
      </c>
      <c r="T1215" s="193" t="str">
        <f>_xlfn.IFNA(VLOOKUP(N1215,Code2Loc,2,FALSE)
&amp; IF( OR( ISNA(O1215), LEN(O1215)=0), "",  "-" &amp; VLOOKUP(O1215,Code2Loc,2,FALSE))
&amp; IF( OR( ISNA(P1215), LEN(P1215)=0), "",  "-" &amp; VLOOKUP(P1215,Code2Loc,2,FALSE))
&amp; IF( OR( ISNA(Q1215), LEN(Q1215)=0), "",  "-" &amp; VLOOKUP(Q1215,Code2Loc,2,FALSE))
&amp; IF( OR( ISNA(R1215), LEN(R1215)=0), "",  "-" &amp; VLOOKUP(R1215,Code2Loc,2,FALSE))
&amp; IF( OR( ISNA(S1215), LEN(S1215)=0), "",  "-" &amp; VLOOKUP(S1215,Code2Loc,2,FALSE)),"")</f>
        <v/>
      </c>
      <c r="U1215" s="56">
        <v>0.47916666666666669</v>
      </c>
      <c r="V1215" s="57"/>
      <c r="W1215" s="57"/>
      <c r="X1215" s="57"/>
      <c r="Y1215" s="57"/>
      <c r="Z1215" s="58" t="str">
        <f>IF(ISBLANK($U1215), "", _xlfn.IFNA($U1215 + _xlfn.IFNA( VLOOKUP($N1215 &amp; IF(ISBLANK($O1215),"", "-" &amp; $O1215) &amp; IF(ISBLANK($P1215),"", "-" &amp; $P1215) &amp; IF(ISBLANK($Q1215),"", "-" &amp; $Q1215) &amp; IF(ISBLANK($R1215),"", "-" &amp; $R1215) &amp; IF(ISBLANK($S1215),"", "-" &amp; $S1215),TravelTime,8,FALSE), VLOOKUP($S1215 &amp; IF(ISBLANK($R1215),"", "-" &amp; $R1215) &amp; IF(ISBLANK($Q1215),"", "-" &amp; $Q1215) &amp; IF(ISBLANK($P1215),"", "-" &amp; $P1215) &amp; IF(ISBLANK($O1215),"", "-" &amp; $O1215) &amp; IF(ISBLANK($N1215),"", "-" &amp; $N1215),TravelTime,8,FALSE)) / 1440, ""))</f>
        <v/>
      </c>
      <c r="AA1215" s="59"/>
      <c r="AB1215" s="59"/>
      <c r="AC1215" s="59"/>
      <c r="AD1215" s="196"/>
      <c r="AE1215" s="59"/>
      <c r="AF1215" s="59"/>
      <c r="AG1215" s="59"/>
      <c r="AH1215" s="59"/>
      <c r="AI1215" s="59"/>
      <c r="AJ1215" s="59"/>
    </row>
    <row r="1216" spans="1:36" ht="14.25" customHeight="1">
      <c r="A1216" s="85"/>
      <c r="B1216" s="59"/>
      <c r="C1216" s="223"/>
      <c r="D1216" s="59"/>
      <c r="E1216" s="229"/>
      <c r="F1216" s="229"/>
      <c r="G1216" s="59"/>
      <c r="H1216" s="59"/>
      <c r="I1216" s="59"/>
      <c r="J1216" s="59"/>
      <c r="K1216" s="59"/>
      <c r="L1216" s="86"/>
      <c r="M1216" s="86"/>
      <c r="N1216" s="55" t="s">
        <v>758</v>
      </c>
      <c r="O1216" s="55"/>
      <c r="P1216" s="55"/>
      <c r="Q1216" s="55"/>
      <c r="R1216" s="55"/>
      <c r="S1216" s="55" t="s">
        <v>757</v>
      </c>
      <c r="T1216" s="193" t="str">
        <f>_xlfn.IFNA(VLOOKUP(N1216,Code2Loc,2,FALSE)
&amp; IF( OR( ISNA(O1216), LEN(O1216)=0), "",  "-" &amp; VLOOKUP(O1216,Code2Loc,2,FALSE))
&amp; IF( OR( ISNA(P1216), LEN(P1216)=0), "",  "-" &amp; VLOOKUP(P1216,Code2Loc,2,FALSE))
&amp; IF( OR( ISNA(Q1216), LEN(Q1216)=0), "",  "-" &amp; VLOOKUP(Q1216,Code2Loc,2,FALSE))
&amp; IF( OR( ISNA(R1216), LEN(R1216)=0), "",  "-" &amp; VLOOKUP(R1216,Code2Loc,2,FALSE))
&amp; IF( OR( ISNA(S1216), LEN(S1216)=0), "",  "-" &amp; VLOOKUP(S1216,Code2Loc,2,FALSE)),"")</f>
        <v/>
      </c>
      <c r="U1216" s="56">
        <v>0.52430555555555558</v>
      </c>
      <c r="V1216" s="57"/>
      <c r="W1216" s="57"/>
      <c r="X1216" s="57"/>
      <c r="Y1216" s="57"/>
      <c r="Z1216" s="58" t="str">
        <f>IF(ISBLANK($U1216), "", _xlfn.IFNA($U1216 + _xlfn.IFNA( VLOOKUP($N1216 &amp; IF(ISBLANK($O1216),"", "-" &amp; $O1216) &amp; IF(ISBLANK($P1216),"", "-" &amp; $P1216) &amp; IF(ISBLANK($Q1216),"", "-" &amp; $Q1216) &amp; IF(ISBLANK($R1216),"", "-" &amp; $R1216) &amp; IF(ISBLANK($S1216),"", "-" &amp; $S1216),TravelTime,8,FALSE), VLOOKUP($S1216 &amp; IF(ISBLANK($R1216),"", "-" &amp; $R1216) &amp; IF(ISBLANK($Q1216),"", "-" &amp; $Q1216) &amp; IF(ISBLANK($P1216),"", "-" &amp; $P1216) &amp; IF(ISBLANK($O1216),"", "-" &amp; $O1216) &amp; IF(ISBLANK($N1216),"", "-" &amp; $N1216),TravelTime,8,FALSE)) / 1440, ""))</f>
        <v/>
      </c>
      <c r="AA1216" s="59"/>
      <c r="AB1216" s="59"/>
      <c r="AC1216" s="59"/>
      <c r="AD1216" s="196"/>
      <c r="AE1216" s="59"/>
      <c r="AF1216" s="59"/>
      <c r="AG1216" s="59"/>
      <c r="AH1216" s="59"/>
      <c r="AI1216" s="59"/>
      <c r="AJ1216" s="59"/>
    </row>
    <row r="1217" spans="1:36" ht="14.25" customHeight="1">
      <c r="A1217" s="85"/>
      <c r="B1217" s="59"/>
      <c r="C1217" s="223"/>
      <c r="D1217" s="59"/>
      <c r="E1217" s="229"/>
      <c r="F1217" s="229"/>
      <c r="G1217" s="59"/>
      <c r="H1217" s="59"/>
      <c r="I1217" s="59"/>
      <c r="J1217" s="59"/>
      <c r="K1217" s="59"/>
      <c r="L1217" s="86"/>
      <c r="M1217" s="86"/>
      <c r="N1217" s="55" t="s">
        <v>757</v>
      </c>
      <c r="O1217" s="55"/>
      <c r="P1217" s="55"/>
      <c r="Q1217" s="55"/>
      <c r="R1217" s="55"/>
      <c r="S1217" s="55" t="s">
        <v>758</v>
      </c>
      <c r="T1217" s="193" t="str">
        <f>_xlfn.IFNA(VLOOKUP(N1217,Code2Loc,2,FALSE)
&amp; IF( OR( ISNA(O1217), LEN(O1217)=0), "",  "-" &amp; VLOOKUP(O1217,Code2Loc,2,FALSE))
&amp; IF( OR( ISNA(P1217), LEN(P1217)=0), "",  "-" &amp; VLOOKUP(P1217,Code2Loc,2,FALSE))
&amp; IF( OR( ISNA(Q1217), LEN(Q1217)=0), "",  "-" &amp; VLOOKUP(Q1217,Code2Loc,2,FALSE))
&amp; IF( OR( ISNA(R1217), LEN(R1217)=0), "",  "-" &amp; VLOOKUP(R1217,Code2Loc,2,FALSE))
&amp; IF( OR( ISNA(S1217), LEN(S1217)=0), "",  "-" &amp; VLOOKUP(S1217,Code2Loc,2,FALSE)),"")</f>
        <v/>
      </c>
      <c r="U1217" s="56">
        <v>0.55208333333333337</v>
      </c>
      <c r="V1217" s="57"/>
      <c r="W1217" s="57"/>
      <c r="X1217" s="57"/>
      <c r="Y1217" s="57"/>
      <c r="Z1217" s="58" t="str">
        <f>IF(ISBLANK($U1217), "", _xlfn.IFNA($U1217 + _xlfn.IFNA( VLOOKUP($N1217 &amp; IF(ISBLANK($O1217),"", "-" &amp; $O1217) &amp; IF(ISBLANK($P1217),"", "-" &amp; $P1217) &amp; IF(ISBLANK($Q1217),"", "-" &amp; $Q1217) &amp; IF(ISBLANK($R1217),"", "-" &amp; $R1217) &amp; IF(ISBLANK($S1217),"", "-" &amp; $S1217),TravelTime,8,FALSE), VLOOKUP($S1217 &amp; IF(ISBLANK($R1217),"", "-" &amp; $R1217) &amp; IF(ISBLANK($Q1217),"", "-" &amp; $Q1217) &amp; IF(ISBLANK($P1217),"", "-" &amp; $P1217) &amp; IF(ISBLANK($O1217),"", "-" &amp; $O1217) &amp; IF(ISBLANK($N1217),"", "-" &amp; $N1217),TravelTime,8,FALSE)) / 1440, ""))</f>
        <v/>
      </c>
      <c r="AA1217" s="59"/>
      <c r="AB1217" s="59"/>
      <c r="AC1217" s="59"/>
      <c r="AD1217" s="196"/>
      <c r="AE1217" s="59"/>
      <c r="AF1217" s="59"/>
      <c r="AG1217" s="59"/>
      <c r="AH1217" s="59"/>
      <c r="AI1217" s="59"/>
      <c r="AJ1217" s="59"/>
    </row>
    <row r="1218" spans="1:36" ht="14.25" customHeight="1">
      <c r="A1218" s="85"/>
      <c r="B1218" s="59"/>
      <c r="C1218" s="223"/>
      <c r="D1218" s="59"/>
      <c r="E1218" s="229"/>
      <c r="F1218" s="229"/>
      <c r="G1218" s="59"/>
      <c r="H1218" s="59"/>
      <c r="I1218" s="59"/>
      <c r="J1218" s="59"/>
      <c r="K1218" s="59"/>
      <c r="L1218" s="86"/>
      <c r="M1218" s="86"/>
      <c r="N1218" s="55" t="s">
        <v>758</v>
      </c>
      <c r="O1218" s="55"/>
      <c r="P1218" s="55"/>
      <c r="Q1218" s="55"/>
      <c r="R1218" s="55"/>
      <c r="S1218" s="55" t="s">
        <v>757</v>
      </c>
      <c r="T1218" s="193" t="str">
        <f>_xlfn.IFNA(VLOOKUP(N1218,Code2Loc,2,FALSE)
&amp; IF( OR( ISNA(O1218), LEN(O1218)=0), "",  "-" &amp; VLOOKUP(O1218,Code2Loc,2,FALSE))
&amp; IF( OR( ISNA(P1218), LEN(P1218)=0), "",  "-" &amp; VLOOKUP(P1218,Code2Loc,2,FALSE))
&amp; IF( OR( ISNA(Q1218), LEN(Q1218)=0), "",  "-" &amp; VLOOKUP(Q1218,Code2Loc,2,FALSE))
&amp; IF( OR( ISNA(R1218), LEN(R1218)=0), "",  "-" &amp; VLOOKUP(R1218,Code2Loc,2,FALSE))
&amp; IF( OR( ISNA(S1218), LEN(S1218)=0), "",  "-" &amp; VLOOKUP(S1218,Code2Loc,2,FALSE)),"")</f>
        <v/>
      </c>
      <c r="U1218" s="56">
        <v>0.59027777777777779</v>
      </c>
      <c r="V1218" s="57"/>
      <c r="W1218" s="57"/>
      <c r="X1218" s="57"/>
      <c r="Y1218" s="57"/>
      <c r="Z1218" s="58" t="str">
        <f>IF(ISBLANK($U1218), "", _xlfn.IFNA($U1218 + _xlfn.IFNA( VLOOKUP($N1218 &amp; IF(ISBLANK($O1218),"", "-" &amp; $O1218) &amp; IF(ISBLANK($P1218),"", "-" &amp; $P1218) &amp; IF(ISBLANK($Q1218),"", "-" &amp; $Q1218) &amp; IF(ISBLANK($R1218),"", "-" &amp; $R1218) &amp; IF(ISBLANK($S1218),"", "-" &amp; $S1218),TravelTime,8,FALSE), VLOOKUP($S1218 &amp; IF(ISBLANK($R1218),"", "-" &amp; $R1218) &amp; IF(ISBLANK($Q1218),"", "-" &amp; $Q1218) &amp; IF(ISBLANK($P1218),"", "-" &amp; $P1218) &amp; IF(ISBLANK($O1218),"", "-" &amp; $O1218) &amp; IF(ISBLANK($N1218),"", "-" &amp; $N1218),TravelTime,8,FALSE)) / 1440, ""))</f>
        <v/>
      </c>
      <c r="AA1218" s="59"/>
      <c r="AB1218" s="59"/>
      <c r="AC1218" s="59"/>
      <c r="AD1218" s="196"/>
      <c r="AE1218" s="59"/>
      <c r="AF1218" s="59"/>
      <c r="AG1218" s="59"/>
      <c r="AH1218" s="59"/>
      <c r="AI1218" s="59"/>
      <c r="AJ1218" s="59"/>
    </row>
    <row r="1219" spans="1:36" ht="14.25" customHeight="1">
      <c r="A1219" s="85"/>
      <c r="B1219" s="59"/>
      <c r="C1219" s="223"/>
      <c r="D1219" s="59"/>
      <c r="E1219" s="229"/>
      <c r="F1219" s="229"/>
      <c r="G1219" s="59"/>
      <c r="H1219" s="59"/>
      <c r="I1219" s="59"/>
      <c r="J1219" s="59"/>
      <c r="K1219" s="59"/>
      <c r="L1219" s="86"/>
      <c r="M1219" s="86"/>
      <c r="N1219" s="55" t="s">
        <v>757</v>
      </c>
      <c r="O1219" s="55" t="s">
        <v>759</v>
      </c>
      <c r="P1219" s="55"/>
      <c r="Q1219" s="55"/>
      <c r="R1219" s="55"/>
      <c r="S1219" s="55" t="s">
        <v>758</v>
      </c>
      <c r="T1219" s="193" t="str">
        <f>_xlfn.IFNA(VLOOKUP(N1219,Code2Loc,2,FALSE)
&amp; IF( OR( ISNA(O1219), LEN(O1219)=0), "",  "-" &amp; VLOOKUP(O1219,Code2Loc,2,FALSE))
&amp; IF( OR( ISNA(P1219), LEN(P1219)=0), "",  "-" &amp; VLOOKUP(P1219,Code2Loc,2,FALSE))
&amp; IF( OR( ISNA(Q1219), LEN(Q1219)=0), "",  "-" &amp; VLOOKUP(Q1219,Code2Loc,2,FALSE))
&amp; IF( OR( ISNA(R1219), LEN(R1219)=0), "",  "-" &amp; VLOOKUP(R1219,Code2Loc,2,FALSE))
&amp; IF( OR( ISNA(S1219), LEN(S1219)=0), "",  "-" &amp; VLOOKUP(S1219,Code2Loc,2,FALSE)),"")</f>
        <v/>
      </c>
      <c r="U1219" s="56">
        <v>0.64583333333333337</v>
      </c>
      <c r="V1219" s="57"/>
      <c r="W1219" s="57"/>
      <c r="X1219" s="57"/>
      <c r="Y1219" s="57"/>
      <c r="Z1219" s="58" t="str">
        <f>IF(ISBLANK($U1219), "", _xlfn.IFNA($U1219 + _xlfn.IFNA( VLOOKUP($N1219 &amp; IF(ISBLANK($O1219),"", "-" &amp; $O1219) &amp; IF(ISBLANK($P1219),"", "-" &amp; $P1219) &amp; IF(ISBLANK($Q1219),"", "-" &amp; $Q1219) &amp; IF(ISBLANK($R1219),"", "-" &amp; $R1219) &amp; IF(ISBLANK($S1219),"", "-" &amp; $S1219),TravelTime,8,FALSE), VLOOKUP($S1219 &amp; IF(ISBLANK($R1219),"", "-" &amp; $R1219) &amp; IF(ISBLANK($Q1219),"", "-" &amp; $Q1219) &amp; IF(ISBLANK($P1219),"", "-" &amp; $P1219) &amp; IF(ISBLANK($O1219),"", "-" &amp; $O1219) &amp; IF(ISBLANK($N1219),"", "-" &amp; $N1219),TravelTime,8,FALSE)) / 1440, ""))</f>
        <v/>
      </c>
      <c r="AA1219" s="59"/>
      <c r="AB1219" s="59"/>
      <c r="AC1219" s="59"/>
      <c r="AD1219" s="196"/>
      <c r="AE1219" s="59"/>
      <c r="AF1219" s="59"/>
      <c r="AG1219" s="59"/>
      <c r="AH1219" s="59"/>
      <c r="AI1219" s="59"/>
      <c r="AJ1219" s="59"/>
    </row>
    <row r="1220" spans="1:36" ht="14.25" customHeight="1">
      <c r="A1220" s="85"/>
      <c r="B1220" s="59"/>
      <c r="C1220" s="223"/>
      <c r="D1220" s="59"/>
      <c r="E1220" s="229"/>
      <c r="F1220" s="229"/>
      <c r="G1220" s="59"/>
      <c r="H1220" s="59"/>
      <c r="I1220" s="59"/>
      <c r="J1220" s="59"/>
      <c r="K1220" s="59"/>
      <c r="L1220" s="86"/>
      <c r="M1220" s="86"/>
      <c r="N1220" s="55" t="s">
        <v>758</v>
      </c>
      <c r="O1220" s="55"/>
      <c r="P1220" s="55"/>
      <c r="Q1220" s="55"/>
      <c r="R1220" s="55"/>
      <c r="S1220" s="55" t="s">
        <v>757</v>
      </c>
      <c r="T1220" s="193" t="str">
        <f>_xlfn.IFNA(VLOOKUP(N1220,Code2Loc,2,FALSE)
&amp; IF( OR( ISNA(O1220), LEN(O1220)=0), "",  "-" &amp; VLOOKUP(O1220,Code2Loc,2,FALSE))
&amp; IF( OR( ISNA(P1220), LEN(P1220)=0), "",  "-" &amp; VLOOKUP(P1220,Code2Loc,2,FALSE))
&amp; IF( OR( ISNA(Q1220), LEN(Q1220)=0), "",  "-" &amp; VLOOKUP(Q1220,Code2Loc,2,FALSE))
&amp; IF( OR( ISNA(R1220), LEN(R1220)=0), "",  "-" &amp; VLOOKUP(R1220,Code2Loc,2,FALSE))
&amp; IF( OR( ISNA(S1220), LEN(S1220)=0), "",  "-" &amp; VLOOKUP(S1220,Code2Loc,2,FALSE)),"")</f>
        <v/>
      </c>
      <c r="U1220" s="56">
        <v>0.69097222222222221</v>
      </c>
      <c r="V1220" s="57"/>
      <c r="W1220" s="57"/>
      <c r="X1220" s="57"/>
      <c r="Y1220" s="57"/>
      <c r="Z1220" s="58" t="str">
        <f>IF(ISBLANK($U1220), "", _xlfn.IFNA($U1220 + _xlfn.IFNA( VLOOKUP($N1220 &amp; IF(ISBLANK($O1220),"", "-" &amp; $O1220) &amp; IF(ISBLANK($P1220),"", "-" &amp; $P1220) &amp; IF(ISBLANK($Q1220),"", "-" &amp; $Q1220) &amp; IF(ISBLANK($R1220),"", "-" &amp; $R1220) &amp; IF(ISBLANK($S1220),"", "-" &amp; $S1220),TravelTime,8,FALSE), VLOOKUP($S1220 &amp; IF(ISBLANK($R1220),"", "-" &amp; $R1220) &amp; IF(ISBLANK($Q1220),"", "-" &amp; $Q1220) &amp; IF(ISBLANK($P1220),"", "-" &amp; $P1220) &amp; IF(ISBLANK($O1220),"", "-" &amp; $O1220) &amp; IF(ISBLANK($N1220),"", "-" &amp; $N1220),TravelTime,8,FALSE)) / 1440, ""))</f>
        <v/>
      </c>
      <c r="AA1220" s="59"/>
      <c r="AB1220" s="59"/>
      <c r="AC1220" s="59"/>
      <c r="AD1220" s="196"/>
      <c r="AE1220" s="59"/>
      <c r="AF1220" s="59"/>
      <c r="AG1220" s="59"/>
      <c r="AH1220" s="59"/>
      <c r="AI1220" s="59"/>
      <c r="AJ1220" s="59"/>
    </row>
    <row r="1221" spans="1:36" ht="14.25" customHeight="1">
      <c r="A1221" s="85"/>
      <c r="B1221" s="59"/>
      <c r="C1221" s="223"/>
      <c r="D1221" s="59"/>
      <c r="E1221" s="229"/>
      <c r="F1221" s="229"/>
      <c r="G1221" s="59"/>
      <c r="H1221" s="59"/>
      <c r="I1221" s="59"/>
      <c r="J1221" s="59"/>
      <c r="K1221" s="59"/>
      <c r="L1221" s="86"/>
      <c r="M1221" s="86"/>
      <c r="N1221" s="55" t="s">
        <v>757</v>
      </c>
      <c r="O1221" s="55"/>
      <c r="P1221" s="55"/>
      <c r="Q1221" s="55"/>
      <c r="R1221" s="55"/>
      <c r="S1221" s="55" t="s">
        <v>758</v>
      </c>
      <c r="T1221" s="193" t="str">
        <f>_xlfn.IFNA(VLOOKUP(N1221,Code2Loc,2,FALSE)
&amp; IF( OR( ISNA(O1221), LEN(O1221)=0), "",  "-" &amp; VLOOKUP(O1221,Code2Loc,2,FALSE))
&amp; IF( OR( ISNA(P1221), LEN(P1221)=0), "",  "-" &amp; VLOOKUP(P1221,Code2Loc,2,FALSE))
&amp; IF( OR( ISNA(Q1221), LEN(Q1221)=0), "",  "-" &amp; VLOOKUP(Q1221,Code2Loc,2,FALSE))
&amp; IF( OR( ISNA(R1221), LEN(R1221)=0), "",  "-" &amp; VLOOKUP(R1221,Code2Loc,2,FALSE))
&amp; IF( OR( ISNA(S1221), LEN(S1221)=0), "",  "-" &amp; VLOOKUP(S1221,Code2Loc,2,FALSE)),"")</f>
        <v/>
      </c>
      <c r="U1221" s="56">
        <v>0.71875</v>
      </c>
      <c r="V1221" s="57"/>
      <c r="W1221" s="57"/>
      <c r="X1221" s="57"/>
      <c r="Y1221" s="57"/>
      <c r="Z1221" s="58" t="str">
        <f>IF(ISBLANK($U1221), "", _xlfn.IFNA($U1221 + _xlfn.IFNA( VLOOKUP($N1221 &amp; IF(ISBLANK($O1221),"", "-" &amp; $O1221) &amp; IF(ISBLANK($P1221),"", "-" &amp; $P1221) &amp; IF(ISBLANK($Q1221),"", "-" &amp; $Q1221) &amp; IF(ISBLANK($R1221),"", "-" &amp; $R1221) &amp; IF(ISBLANK($S1221),"", "-" &amp; $S1221),TravelTime,8,FALSE), VLOOKUP($S1221 &amp; IF(ISBLANK($R1221),"", "-" &amp; $R1221) &amp; IF(ISBLANK($Q1221),"", "-" &amp; $Q1221) &amp; IF(ISBLANK($P1221),"", "-" &amp; $P1221) &amp; IF(ISBLANK($O1221),"", "-" &amp; $O1221) &amp; IF(ISBLANK($N1221),"", "-" &amp; $N1221),TravelTime,8,FALSE)) / 1440, ""))</f>
        <v/>
      </c>
      <c r="AA1221" s="59"/>
      <c r="AB1221" s="59"/>
      <c r="AC1221" s="59"/>
      <c r="AD1221" s="196"/>
      <c r="AE1221" s="59"/>
      <c r="AF1221" s="59"/>
      <c r="AG1221" s="59"/>
      <c r="AH1221" s="59"/>
      <c r="AI1221" s="59"/>
      <c r="AJ1221" s="59"/>
    </row>
    <row r="1222" spans="1:36" ht="14.25" customHeight="1">
      <c r="A1222" s="85"/>
      <c r="B1222" s="59"/>
      <c r="C1222" s="223"/>
      <c r="D1222" s="59"/>
      <c r="E1222" s="229"/>
      <c r="F1222" s="229"/>
      <c r="G1222" s="59"/>
      <c r="H1222" s="59"/>
      <c r="I1222" s="59"/>
      <c r="J1222" s="59"/>
      <c r="K1222" s="59"/>
      <c r="L1222" s="86"/>
      <c r="M1222" s="86"/>
      <c r="N1222" s="55" t="s">
        <v>758</v>
      </c>
      <c r="O1222" s="55"/>
      <c r="P1222" s="55"/>
      <c r="Q1222" s="55"/>
      <c r="R1222" s="55"/>
      <c r="S1222" s="55" t="s">
        <v>757</v>
      </c>
      <c r="T1222" s="193" t="str">
        <f>_xlfn.IFNA(VLOOKUP(N1222,Code2Loc,2,FALSE)
&amp; IF( OR( ISNA(O1222), LEN(O1222)=0), "",  "-" &amp; VLOOKUP(O1222,Code2Loc,2,FALSE))
&amp; IF( OR( ISNA(P1222), LEN(P1222)=0), "",  "-" &amp; VLOOKUP(P1222,Code2Loc,2,FALSE))
&amp; IF( OR( ISNA(Q1222), LEN(Q1222)=0), "",  "-" &amp; VLOOKUP(Q1222,Code2Loc,2,FALSE))
&amp; IF( OR( ISNA(R1222), LEN(R1222)=0), "",  "-" &amp; VLOOKUP(R1222,Code2Loc,2,FALSE))
&amp; IF( OR( ISNA(S1222), LEN(S1222)=0), "",  "-" &amp; VLOOKUP(S1222,Code2Loc,2,FALSE)),"")</f>
        <v/>
      </c>
      <c r="U1222" s="56">
        <v>0.74652777777777779</v>
      </c>
      <c r="V1222" s="57"/>
      <c r="W1222" s="57"/>
      <c r="X1222" s="57"/>
      <c r="Y1222" s="57"/>
      <c r="Z1222" s="58" t="str">
        <f>IF(ISBLANK($U1222), "", _xlfn.IFNA($U1222 + _xlfn.IFNA( VLOOKUP($N1222 &amp; IF(ISBLANK($O1222),"", "-" &amp; $O1222) &amp; IF(ISBLANK($P1222),"", "-" &amp; $P1222) &amp; IF(ISBLANK($Q1222),"", "-" &amp; $Q1222) &amp; IF(ISBLANK($R1222),"", "-" &amp; $R1222) &amp; IF(ISBLANK($S1222),"", "-" &amp; $S1222),TravelTime,8,FALSE), VLOOKUP($S1222 &amp; IF(ISBLANK($R1222),"", "-" &amp; $R1222) &amp; IF(ISBLANK($Q1222),"", "-" &amp; $Q1222) &amp; IF(ISBLANK($P1222),"", "-" &amp; $P1222) &amp; IF(ISBLANK($O1222),"", "-" &amp; $O1222) &amp; IF(ISBLANK($N1222),"", "-" &amp; $N1222),TravelTime,8,FALSE)) / 1440, ""))</f>
        <v/>
      </c>
      <c r="AA1222" s="59"/>
      <c r="AB1222" s="59"/>
      <c r="AC1222" s="59"/>
      <c r="AD1222" s="196"/>
      <c r="AE1222" s="59"/>
      <c r="AF1222" s="59"/>
      <c r="AG1222" s="59"/>
      <c r="AH1222" s="59"/>
      <c r="AI1222" s="59"/>
      <c r="AJ1222" s="59"/>
    </row>
    <row r="1223" spans="1:36" ht="14.25" customHeight="1">
      <c r="A1223" s="85"/>
      <c r="B1223" s="59"/>
      <c r="C1223" s="223"/>
      <c r="D1223" s="59"/>
      <c r="E1223" s="229"/>
      <c r="F1223" s="229"/>
      <c r="G1223" s="59"/>
      <c r="H1223" s="59"/>
      <c r="I1223" s="59"/>
      <c r="J1223" s="59"/>
      <c r="K1223" s="59"/>
      <c r="L1223" s="86"/>
      <c r="M1223" s="86"/>
      <c r="N1223" s="55" t="s">
        <v>757</v>
      </c>
      <c r="O1223" s="55"/>
      <c r="P1223" s="55"/>
      <c r="Q1223" s="55"/>
      <c r="R1223" s="55"/>
      <c r="S1223" s="55" t="s">
        <v>758</v>
      </c>
      <c r="T1223" s="193" t="str">
        <f>_xlfn.IFNA(VLOOKUP(N1223,Code2Loc,2,FALSE)
&amp; IF( OR( ISNA(O1223), LEN(O1223)=0), "",  "-" &amp; VLOOKUP(O1223,Code2Loc,2,FALSE))
&amp; IF( OR( ISNA(P1223), LEN(P1223)=0), "",  "-" &amp; VLOOKUP(P1223,Code2Loc,2,FALSE))
&amp; IF( OR( ISNA(Q1223), LEN(Q1223)=0), "",  "-" &amp; VLOOKUP(Q1223,Code2Loc,2,FALSE))
&amp; IF( OR( ISNA(R1223), LEN(R1223)=0), "",  "-" &amp; VLOOKUP(R1223,Code2Loc,2,FALSE))
&amp; IF( OR( ISNA(S1223), LEN(S1223)=0), "",  "-" &amp; VLOOKUP(S1223,Code2Loc,2,FALSE)),"")</f>
        <v/>
      </c>
      <c r="U1223" s="56">
        <v>0.77430555555555558</v>
      </c>
      <c r="V1223" s="57"/>
      <c r="W1223" s="57"/>
      <c r="X1223" s="57"/>
      <c r="Y1223" s="57"/>
      <c r="Z1223" s="58" t="str">
        <f>IF(ISBLANK($U1223), "", _xlfn.IFNA($U1223 + _xlfn.IFNA( VLOOKUP($N1223 &amp; IF(ISBLANK($O1223),"", "-" &amp; $O1223) &amp; IF(ISBLANK($P1223),"", "-" &amp; $P1223) &amp; IF(ISBLANK($Q1223),"", "-" &amp; $Q1223) &amp; IF(ISBLANK($R1223),"", "-" &amp; $R1223) &amp; IF(ISBLANK($S1223),"", "-" &amp; $S1223),TravelTime,8,FALSE), VLOOKUP($S1223 &amp; IF(ISBLANK($R1223),"", "-" &amp; $R1223) &amp; IF(ISBLANK($Q1223),"", "-" &amp; $Q1223) &amp; IF(ISBLANK($P1223),"", "-" &amp; $P1223) &amp; IF(ISBLANK($O1223),"", "-" &amp; $O1223) &amp; IF(ISBLANK($N1223),"", "-" &amp; $N1223),TravelTime,8,FALSE)) / 1440, ""))</f>
        <v/>
      </c>
      <c r="AA1223" s="59"/>
      <c r="AB1223" s="59"/>
      <c r="AC1223" s="59"/>
      <c r="AD1223" s="196"/>
      <c r="AE1223" s="59"/>
      <c r="AF1223" s="59"/>
      <c r="AG1223" s="59"/>
      <c r="AH1223" s="59"/>
      <c r="AI1223" s="59"/>
      <c r="AJ1223" s="59"/>
    </row>
    <row r="1224" spans="1:36" ht="14.25" customHeight="1">
      <c r="A1224" s="85"/>
      <c r="B1224" s="59"/>
      <c r="C1224" s="223"/>
      <c r="D1224" s="59"/>
      <c r="E1224" s="229"/>
      <c r="F1224" s="229"/>
      <c r="G1224" s="59"/>
      <c r="H1224" s="59"/>
      <c r="I1224" s="59"/>
      <c r="J1224" s="59"/>
      <c r="K1224" s="59"/>
      <c r="L1224" s="86"/>
      <c r="M1224" s="86"/>
      <c r="N1224" s="55" t="s">
        <v>758</v>
      </c>
      <c r="O1224" s="55"/>
      <c r="P1224" s="55"/>
      <c r="Q1224" s="55"/>
      <c r="R1224" s="55"/>
      <c r="S1224" s="55" t="s">
        <v>757</v>
      </c>
      <c r="T1224" s="193" t="str">
        <f>_xlfn.IFNA(VLOOKUP(N1224,Code2Loc,2,FALSE)
&amp; IF( OR( ISNA(O1224), LEN(O1224)=0), "",  "-" &amp; VLOOKUP(O1224,Code2Loc,2,FALSE))
&amp; IF( OR( ISNA(P1224), LEN(P1224)=0), "",  "-" &amp; VLOOKUP(P1224,Code2Loc,2,FALSE))
&amp; IF( OR( ISNA(Q1224), LEN(Q1224)=0), "",  "-" &amp; VLOOKUP(Q1224,Code2Loc,2,FALSE))
&amp; IF( OR( ISNA(R1224), LEN(R1224)=0), "",  "-" &amp; VLOOKUP(R1224,Code2Loc,2,FALSE))
&amp; IF( OR( ISNA(S1224), LEN(S1224)=0), "",  "-" &amp; VLOOKUP(S1224,Code2Loc,2,FALSE)),"")</f>
        <v/>
      </c>
      <c r="U1224" s="56">
        <v>0.8125</v>
      </c>
      <c r="V1224" s="57"/>
      <c r="W1224" s="57"/>
      <c r="X1224" s="57"/>
      <c r="Y1224" s="57"/>
      <c r="Z1224" s="58" t="str">
        <f>IF(ISBLANK($U1224), "", _xlfn.IFNA($U1224 + _xlfn.IFNA( VLOOKUP($N1224 &amp; IF(ISBLANK($O1224),"", "-" &amp; $O1224) &amp; IF(ISBLANK($P1224),"", "-" &amp; $P1224) &amp; IF(ISBLANK($Q1224),"", "-" &amp; $Q1224) &amp; IF(ISBLANK($R1224),"", "-" &amp; $R1224) &amp; IF(ISBLANK($S1224),"", "-" &amp; $S1224),TravelTime,8,FALSE), VLOOKUP($S1224 &amp; IF(ISBLANK($R1224),"", "-" &amp; $R1224) &amp; IF(ISBLANK($Q1224),"", "-" &amp; $Q1224) &amp; IF(ISBLANK($P1224),"", "-" &amp; $P1224) &amp; IF(ISBLANK($O1224),"", "-" &amp; $O1224) &amp; IF(ISBLANK($N1224),"", "-" &amp; $N1224),TravelTime,8,FALSE)) / 1440, ""))</f>
        <v/>
      </c>
      <c r="AA1224" s="59"/>
      <c r="AB1224" s="59"/>
      <c r="AC1224" s="59"/>
      <c r="AD1224" s="196"/>
      <c r="AE1224" s="59"/>
      <c r="AF1224" s="59"/>
      <c r="AG1224" s="59"/>
      <c r="AH1224" s="59"/>
      <c r="AI1224" s="59"/>
      <c r="AJ1224" s="59"/>
    </row>
    <row r="1225" spans="1:36" ht="14.25" customHeight="1">
      <c r="A1225" s="85"/>
      <c r="B1225" s="59"/>
      <c r="C1225" s="223"/>
      <c r="D1225" s="59"/>
      <c r="E1225" s="229"/>
      <c r="F1225" s="229"/>
      <c r="G1225" s="59"/>
      <c r="H1225" s="59"/>
      <c r="I1225" s="59"/>
      <c r="J1225" s="59"/>
      <c r="K1225" s="59"/>
      <c r="L1225" s="86"/>
      <c r="M1225" s="86"/>
      <c r="N1225" s="55" t="s">
        <v>757</v>
      </c>
      <c r="O1225" s="55"/>
      <c r="P1225" s="55"/>
      <c r="Q1225" s="55"/>
      <c r="R1225" s="55"/>
      <c r="S1225" s="55" t="s">
        <v>758</v>
      </c>
      <c r="T1225" s="193" t="str">
        <f>_xlfn.IFNA(VLOOKUP(N1225,Code2Loc,2,FALSE)
&amp; IF( OR( ISNA(O1225), LEN(O1225)=0), "",  "-" &amp; VLOOKUP(O1225,Code2Loc,2,FALSE))
&amp; IF( OR( ISNA(P1225), LEN(P1225)=0), "",  "-" &amp; VLOOKUP(P1225,Code2Loc,2,FALSE))
&amp; IF( OR( ISNA(Q1225), LEN(Q1225)=0), "",  "-" &amp; VLOOKUP(Q1225,Code2Loc,2,FALSE))
&amp; IF( OR( ISNA(R1225), LEN(R1225)=0), "",  "-" &amp; VLOOKUP(R1225,Code2Loc,2,FALSE))
&amp; IF( OR( ISNA(S1225), LEN(S1225)=0), "",  "-" &amp; VLOOKUP(S1225,Code2Loc,2,FALSE)),"")</f>
        <v/>
      </c>
      <c r="U1225" s="56">
        <v>0.86805555555555558</v>
      </c>
      <c r="V1225" s="57"/>
      <c r="W1225" s="57"/>
      <c r="X1225" s="57"/>
      <c r="Y1225" s="57"/>
      <c r="Z1225" s="58" t="str">
        <f>IF(ISBLANK($U1225), "", _xlfn.IFNA($U1225 + _xlfn.IFNA( VLOOKUP($N1225 &amp; IF(ISBLANK($O1225),"", "-" &amp; $O1225) &amp; IF(ISBLANK($P1225),"", "-" &amp; $P1225) &amp; IF(ISBLANK($Q1225),"", "-" &amp; $Q1225) &amp; IF(ISBLANK($R1225),"", "-" &amp; $R1225) &amp; IF(ISBLANK($S1225),"", "-" &amp; $S1225),TravelTime,8,FALSE), VLOOKUP($S1225 &amp; IF(ISBLANK($R1225),"", "-" &amp; $R1225) &amp; IF(ISBLANK($Q1225),"", "-" &amp; $Q1225) &amp; IF(ISBLANK($P1225),"", "-" &amp; $P1225) &amp; IF(ISBLANK($O1225),"", "-" &amp; $O1225) &amp; IF(ISBLANK($N1225),"", "-" &amp; $N1225),TravelTime,8,FALSE)) / 1440, ""))</f>
        <v/>
      </c>
      <c r="AA1225" s="59"/>
      <c r="AB1225" s="59"/>
      <c r="AC1225" s="59"/>
      <c r="AD1225" s="196"/>
      <c r="AE1225" s="59"/>
      <c r="AF1225" s="59"/>
      <c r="AG1225" s="59"/>
      <c r="AH1225" s="59"/>
      <c r="AI1225" s="59"/>
      <c r="AJ1225" s="59"/>
    </row>
    <row r="1226" spans="1:36" ht="14.25" customHeight="1">
      <c r="A1226" s="85"/>
      <c r="B1226" s="51" t="s">
        <v>808</v>
      </c>
      <c r="C1226" s="223"/>
      <c r="D1226" s="59"/>
      <c r="E1226" s="228" t="s">
        <v>809</v>
      </c>
      <c r="F1226" s="228" t="s">
        <v>810</v>
      </c>
      <c r="G1226" s="59"/>
      <c r="H1226" s="59"/>
      <c r="I1226" s="59"/>
      <c r="J1226" s="52" t="s">
        <v>811</v>
      </c>
      <c r="K1226" s="53" t="s">
        <v>16</v>
      </c>
      <c r="L1226" s="86">
        <v>31</v>
      </c>
      <c r="M1226" s="86">
        <v>12</v>
      </c>
      <c r="N1226" s="55" t="s">
        <v>758</v>
      </c>
      <c r="O1226" s="55"/>
      <c r="P1226" s="55"/>
      <c r="Q1226" s="55"/>
      <c r="R1226" s="55"/>
      <c r="S1226" s="55" t="s">
        <v>757</v>
      </c>
      <c r="T1226" s="193" t="str">
        <f>_xlfn.IFNA(VLOOKUP(N1226,Code2Loc,2,FALSE)
&amp; IF( OR( ISNA(O1226), LEN(O1226)=0), "",  "-" &amp; VLOOKUP(O1226,Code2Loc,2,FALSE))
&amp; IF( OR( ISNA(P1226), LEN(P1226)=0), "",  "-" &amp; VLOOKUP(P1226,Code2Loc,2,FALSE))
&amp; IF( OR( ISNA(Q1226), LEN(Q1226)=0), "",  "-" &amp; VLOOKUP(Q1226,Code2Loc,2,FALSE))
&amp; IF( OR( ISNA(R1226), LEN(R1226)=0), "",  "-" &amp; VLOOKUP(R1226,Code2Loc,2,FALSE))
&amp; IF( OR( ISNA(S1226), LEN(S1226)=0), "",  "-" &amp; VLOOKUP(S1226,Code2Loc,2,FALSE)),"")</f>
        <v/>
      </c>
      <c r="U1226" s="56">
        <v>0.2951388888888889</v>
      </c>
      <c r="V1226" s="57"/>
      <c r="W1226" s="57"/>
      <c r="X1226" s="57"/>
      <c r="Y1226" s="57"/>
      <c r="Z1226" s="58" t="str">
        <f>IF(ISBLANK($U1226), "", _xlfn.IFNA($U1226 + _xlfn.IFNA( VLOOKUP($N1226 &amp; IF(ISBLANK($O1226),"", "-" &amp; $O1226) &amp; IF(ISBLANK($P1226),"", "-" &amp; $P1226) &amp; IF(ISBLANK($Q1226),"", "-" &amp; $Q1226) &amp; IF(ISBLANK($R1226),"", "-" &amp; $R1226) &amp; IF(ISBLANK($S1226),"", "-" &amp; $S1226),TravelTime,8,FALSE), VLOOKUP($S1226 &amp; IF(ISBLANK($R1226),"", "-" &amp; $R1226) &amp; IF(ISBLANK($Q1226),"", "-" &amp; $Q1226) &amp; IF(ISBLANK($P1226),"", "-" &amp; $P1226) &amp; IF(ISBLANK($O1226),"", "-" &amp; $O1226) &amp; IF(ISBLANK($N1226),"", "-" &amp; $N1226),TravelTime,8,FALSE)) / 1440, ""))</f>
        <v/>
      </c>
      <c r="AA1226" s="59"/>
      <c r="AB1226" s="52"/>
      <c r="AC1226" s="59"/>
      <c r="AD1226" s="196"/>
      <c r="AE1226" s="59"/>
      <c r="AF1226" s="59"/>
      <c r="AG1226" s="59"/>
      <c r="AH1226" s="59"/>
      <c r="AI1226" s="59"/>
      <c r="AJ1226" s="59"/>
    </row>
    <row r="1227" spans="1:36" ht="14.25" customHeight="1">
      <c r="A1227" s="85"/>
      <c r="B1227" s="59"/>
      <c r="C1227" s="223"/>
      <c r="D1227" s="59"/>
      <c r="E1227" s="229"/>
      <c r="F1227" s="229"/>
      <c r="G1227" s="59"/>
      <c r="H1227" s="59"/>
      <c r="I1227" s="59"/>
      <c r="J1227" s="59"/>
      <c r="K1227" s="59"/>
      <c r="L1227" s="86"/>
      <c r="M1227" s="86"/>
      <c r="N1227" s="55" t="s">
        <v>757</v>
      </c>
      <c r="O1227" s="55"/>
      <c r="P1227" s="55"/>
      <c r="Q1227" s="55"/>
      <c r="R1227" s="55"/>
      <c r="S1227" s="55" t="s">
        <v>758</v>
      </c>
      <c r="T1227" s="193" t="str">
        <f>_xlfn.IFNA(VLOOKUP(N1227,Code2Loc,2,FALSE)
&amp; IF( OR( ISNA(O1227), LEN(O1227)=0), "",  "-" &amp; VLOOKUP(O1227,Code2Loc,2,FALSE))
&amp; IF( OR( ISNA(P1227), LEN(P1227)=0), "",  "-" &amp; VLOOKUP(P1227,Code2Loc,2,FALSE))
&amp; IF( OR( ISNA(Q1227), LEN(Q1227)=0), "",  "-" &amp; VLOOKUP(Q1227,Code2Loc,2,FALSE))
&amp; IF( OR( ISNA(R1227), LEN(R1227)=0), "",  "-" &amp; VLOOKUP(R1227,Code2Loc,2,FALSE))
&amp; IF( OR( ISNA(S1227), LEN(S1227)=0), "",  "-" &amp; VLOOKUP(S1227,Code2Loc,2,FALSE)),"")</f>
        <v/>
      </c>
      <c r="U1227" s="56">
        <v>0.32291666666666669</v>
      </c>
      <c r="V1227" s="57"/>
      <c r="W1227" s="57"/>
      <c r="X1227" s="57"/>
      <c r="Y1227" s="57"/>
      <c r="Z1227" s="58" t="str">
        <f>IF(ISBLANK($U1227), "", _xlfn.IFNA($U1227 + _xlfn.IFNA( VLOOKUP($N1227 &amp; IF(ISBLANK($O1227),"", "-" &amp; $O1227) &amp; IF(ISBLANK($P1227),"", "-" &amp; $P1227) &amp; IF(ISBLANK($Q1227),"", "-" &amp; $Q1227) &amp; IF(ISBLANK($R1227),"", "-" &amp; $R1227) &amp; IF(ISBLANK($S1227),"", "-" &amp; $S1227),TravelTime,8,FALSE), VLOOKUP($S1227 &amp; IF(ISBLANK($R1227),"", "-" &amp; $R1227) &amp; IF(ISBLANK($Q1227),"", "-" &amp; $Q1227) &amp; IF(ISBLANK($P1227),"", "-" &amp; $P1227) &amp; IF(ISBLANK($O1227),"", "-" &amp; $O1227) &amp; IF(ISBLANK($N1227),"", "-" &amp; $N1227),TravelTime,8,FALSE)) / 1440, ""))</f>
        <v/>
      </c>
      <c r="AA1227" s="59"/>
      <c r="AB1227" s="59"/>
      <c r="AC1227" s="59"/>
      <c r="AD1227" s="196"/>
      <c r="AE1227" s="59"/>
      <c r="AF1227" s="59"/>
      <c r="AG1227" s="59"/>
      <c r="AH1227" s="59"/>
      <c r="AI1227" s="59"/>
      <c r="AJ1227" s="59"/>
    </row>
    <row r="1228" spans="1:36" ht="14.25" customHeight="1">
      <c r="A1228" s="85"/>
      <c r="B1228" s="59"/>
      <c r="C1228" s="223"/>
      <c r="D1228" s="59"/>
      <c r="E1228" s="229"/>
      <c r="F1228" s="229"/>
      <c r="G1228" s="59"/>
      <c r="H1228" s="59"/>
      <c r="I1228" s="59"/>
      <c r="J1228" s="59"/>
      <c r="K1228" s="59"/>
      <c r="L1228" s="86"/>
      <c r="M1228" s="86"/>
      <c r="N1228" s="55" t="s">
        <v>758</v>
      </c>
      <c r="O1228" s="55"/>
      <c r="P1228" s="55"/>
      <c r="Q1228" s="55"/>
      <c r="R1228" s="55"/>
      <c r="S1228" s="55" t="s">
        <v>757</v>
      </c>
      <c r="T1228" s="193" t="str">
        <f>_xlfn.IFNA(VLOOKUP(N1228,Code2Loc,2,FALSE)
&amp; IF( OR( ISNA(O1228), LEN(O1228)=0), "",  "-" &amp; VLOOKUP(O1228,Code2Loc,2,FALSE))
&amp; IF( OR( ISNA(P1228), LEN(P1228)=0), "",  "-" &amp; VLOOKUP(P1228,Code2Loc,2,FALSE))
&amp; IF( OR( ISNA(Q1228), LEN(Q1228)=0), "",  "-" &amp; VLOOKUP(Q1228,Code2Loc,2,FALSE))
&amp; IF( OR( ISNA(R1228), LEN(R1228)=0), "",  "-" &amp; VLOOKUP(R1228,Code2Loc,2,FALSE))
&amp; IF( OR( ISNA(S1228), LEN(S1228)=0), "",  "-" &amp; VLOOKUP(S1228,Code2Loc,2,FALSE)),"")</f>
        <v/>
      </c>
      <c r="U1228" s="56">
        <v>0.35069444444444442</v>
      </c>
      <c r="V1228" s="57"/>
      <c r="W1228" s="57"/>
      <c r="X1228" s="57"/>
      <c r="Y1228" s="57"/>
      <c r="Z1228" s="58" t="str">
        <f>IF(ISBLANK($U1228), "", _xlfn.IFNA($U1228 + _xlfn.IFNA( VLOOKUP($N1228 &amp; IF(ISBLANK($O1228),"", "-" &amp; $O1228) &amp; IF(ISBLANK($P1228),"", "-" &amp; $P1228) &amp; IF(ISBLANK($Q1228),"", "-" &amp; $Q1228) &amp; IF(ISBLANK($R1228),"", "-" &amp; $R1228) &amp; IF(ISBLANK($S1228),"", "-" &amp; $S1228),TravelTime,8,FALSE), VLOOKUP($S1228 &amp; IF(ISBLANK($R1228),"", "-" &amp; $R1228) &amp; IF(ISBLANK($Q1228),"", "-" &amp; $Q1228) &amp; IF(ISBLANK($P1228),"", "-" &amp; $P1228) &amp; IF(ISBLANK($O1228),"", "-" &amp; $O1228) &amp; IF(ISBLANK($N1228),"", "-" &amp; $N1228),TravelTime,8,FALSE)) / 1440, ""))</f>
        <v/>
      </c>
      <c r="AA1228" s="59"/>
      <c r="AB1228" s="59"/>
      <c r="AC1228" s="59"/>
      <c r="AD1228" s="196"/>
      <c r="AE1228" s="59"/>
      <c r="AF1228" s="59"/>
      <c r="AG1228" s="59"/>
      <c r="AH1228" s="59"/>
      <c r="AI1228" s="59"/>
      <c r="AJ1228" s="59"/>
    </row>
    <row r="1229" spans="1:36" ht="14.25" customHeight="1">
      <c r="A1229" s="85"/>
      <c r="B1229" s="59"/>
      <c r="C1229" s="223"/>
      <c r="D1229" s="59"/>
      <c r="E1229" s="229"/>
      <c r="F1229" s="229"/>
      <c r="G1229" s="59"/>
      <c r="H1229" s="59"/>
      <c r="I1229" s="59"/>
      <c r="J1229" s="59"/>
      <c r="K1229" s="59"/>
      <c r="L1229" s="86"/>
      <c r="M1229" s="86"/>
      <c r="N1229" s="55" t="s">
        <v>757</v>
      </c>
      <c r="O1229" s="55"/>
      <c r="P1229" s="55"/>
      <c r="Q1229" s="55"/>
      <c r="R1229" s="55"/>
      <c r="S1229" s="55" t="s">
        <v>758</v>
      </c>
      <c r="T1229" s="193" t="str">
        <f>_xlfn.IFNA(VLOOKUP(N1229,Code2Loc,2,FALSE)
&amp; IF( OR( ISNA(O1229), LEN(O1229)=0), "",  "-" &amp; VLOOKUP(O1229,Code2Loc,2,FALSE))
&amp; IF( OR( ISNA(P1229), LEN(P1229)=0), "",  "-" &amp; VLOOKUP(P1229,Code2Loc,2,FALSE))
&amp; IF( OR( ISNA(Q1229), LEN(Q1229)=0), "",  "-" &amp; VLOOKUP(Q1229,Code2Loc,2,FALSE))
&amp; IF( OR( ISNA(R1229), LEN(R1229)=0), "",  "-" &amp; VLOOKUP(R1229,Code2Loc,2,FALSE))
&amp; IF( OR( ISNA(S1229), LEN(S1229)=0), "",  "-" &amp; VLOOKUP(S1229,Code2Loc,2,FALSE)),"")</f>
        <v/>
      </c>
      <c r="U1229" s="56">
        <v>0.37847222222222221</v>
      </c>
      <c r="V1229" s="57"/>
      <c r="W1229" s="57"/>
      <c r="X1229" s="57"/>
      <c r="Y1229" s="57"/>
      <c r="Z1229" s="58" t="str">
        <f>IF(ISBLANK($U1229), "", _xlfn.IFNA($U1229 + _xlfn.IFNA( VLOOKUP($N1229 &amp; IF(ISBLANK($O1229),"", "-" &amp; $O1229) &amp; IF(ISBLANK($P1229),"", "-" &amp; $P1229) &amp; IF(ISBLANK($Q1229),"", "-" &amp; $Q1229) &amp; IF(ISBLANK($R1229),"", "-" &amp; $R1229) &amp; IF(ISBLANK($S1229),"", "-" &amp; $S1229),TravelTime,8,FALSE), VLOOKUP($S1229 &amp; IF(ISBLANK($R1229),"", "-" &amp; $R1229) &amp; IF(ISBLANK($Q1229),"", "-" &amp; $Q1229) &amp; IF(ISBLANK($P1229),"", "-" &amp; $P1229) &amp; IF(ISBLANK($O1229),"", "-" &amp; $O1229) &amp; IF(ISBLANK($N1229),"", "-" &amp; $N1229),TravelTime,8,FALSE)) / 1440, ""))</f>
        <v/>
      </c>
      <c r="AA1229" s="59"/>
      <c r="AB1229" s="59"/>
      <c r="AC1229" s="59"/>
      <c r="AD1229" s="196"/>
      <c r="AE1229" s="59"/>
      <c r="AF1229" s="59"/>
      <c r="AG1229" s="59"/>
      <c r="AH1229" s="59"/>
      <c r="AI1229" s="59"/>
      <c r="AJ1229" s="59"/>
    </row>
    <row r="1230" spans="1:36" ht="14.25" customHeight="1">
      <c r="A1230" s="85"/>
      <c r="B1230" s="59"/>
      <c r="C1230" s="223"/>
      <c r="D1230" s="59"/>
      <c r="E1230" s="229"/>
      <c r="F1230" s="229"/>
      <c r="G1230" s="59"/>
      <c r="H1230" s="59"/>
      <c r="I1230" s="59"/>
      <c r="J1230" s="59"/>
      <c r="K1230" s="59"/>
      <c r="L1230" s="86"/>
      <c r="M1230" s="86"/>
      <c r="N1230" s="55" t="s">
        <v>758</v>
      </c>
      <c r="O1230" s="55"/>
      <c r="P1230" s="55"/>
      <c r="Q1230" s="55"/>
      <c r="R1230" s="55"/>
      <c r="S1230" s="55" t="s">
        <v>757</v>
      </c>
      <c r="T1230" s="193" t="str">
        <f>_xlfn.IFNA(VLOOKUP(N1230,Code2Loc,2,FALSE)
&amp; IF( OR( ISNA(O1230), LEN(O1230)=0), "",  "-" &amp; VLOOKUP(O1230,Code2Loc,2,FALSE))
&amp; IF( OR( ISNA(P1230), LEN(P1230)=0), "",  "-" &amp; VLOOKUP(P1230,Code2Loc,2,FALSE))
&amp; IF( OR( ISNA(Q1230), LEN(Q1230)=0), "",  "-" &amp; VLOOKUP(Q1230,Code2Loc,2,FALSE))
&amp; IF( OR( ISNA(R1230), LEN(R1230)=0), "",  "-" &amp; VLOOKUP(R1230,Code2Loc,2,FALSE))
&amp; IF( OR( ISNA(S1230), LEN(S1230)=0), "",  "-" &amp; VLOOKUP(S1230,Code2Loc,2,FALSE)),"")</f>
        <v/>
      </c>
      <c r="U1230" s="56">
        <v>0.40972222222222221</v>
      </c>
      <c r="V1230" s="57"/>
      <c r="W1230" s="57"/>
      <c r="X1230" s="57"/>
      <c r="Y1230" s="57"/>
      <c r="Z1230" s="58" t="str">
        <f>IF(ISBLANK($U1230), "", _xlfn.IFNA($U1230 + _xlfn.IFNA( VLOOKUP($N1230 &amp; IF(ISBLANK($O1230),"", "-" &amp; $O1230) &amp; IF(ISBLANK($P1230),"", "-" &amp; $P1230) &amp; IF(ISBLANK($Q1230),"", "-" &amp; $Q1230) &amp; IF(ISBLANK($R1230),"", "-" &amp; $R1230) &amp; IF(ISBLANK($S1230),"", "-" &amp; $S1230),TravelTime,8,FALSE), VLOOKUP($S1230 &amp; IF(ISBLANK($R1230),"", "-" &amp; $R1230) &amp; IF(ISBLANK($Q1230),"", "-" &amp; $Q1230) &amp; IF(ISBLANK($P1230),"", "-" &amp; $P1230) &amp; IF(ISBLANK($O1230),"", "-" &amp; $O1230) &amp; IF(ISBLANK($N1230),"", "-" &amp; $N1230),TravelTime,8,FALSE)) / 1440, ""))</f>
        <v/>
      </c>
      <c r="AA1230" s="59"/>
      <c r="AB1230" s="59"/>
      <c r="AC1230" s="59"/>
      <c r="AD1230" s="196"/>
      <c r="AE1230" s="59"/>
      <c r="AF1230" s="59"/>
      <c r="AG1230" s="59"/>
      <c r="AH1230" s="59"/>
      <c r="AI1230" s="59"/>
      <c r="AJ1230" s="59"/>
    </row>
    <row r="1231" spans="1:36" ht="14.25" customHeight="1">
      <c r="A1231" s="85"/>
      <c r="B1231" s="59"/>
      <c r="C1231" s="223"/>
      <c r="D1231" s="59"/>
      <c r="E1231" s="229"/>
      <c r="F1231" s="229"/>
      <c r="G1231" s="59"/>
      <c r="H1231" s="59"/>
      <c r="I1231" s="59"/>
      <c r="J1231" s="59"/>
      <c r="K1231" s="59"/>
      <c r="L1231" s="86"/>
      <c r="M1231" s="86"/>
      <c r="N1231" s="55" t="s">
        <v>757</v>
      </c>
      <c r="O1231" s="55" t="s">
        <v>759</v>
      </c>
      <c r="P1231" s="55"/>
      <c r="Q1231" s="55"/>
      <c r="R1231" s="55"/>
      <c r="S1231" s="55" t="s">
        <v>758</v>
      </c>
      <c r="T1231" s="193" t="str">
        <f>_xlfn.IFNA(VLOOKUP(N1231,Code2Loc,2,FALSE)
&amp; IF( OR( ISNA(O1231), LEN(O1231)=0), "",  "-" &amp; VLOOKUP(O1231,Code2Loc,2,FALSE))
&amp; IF( OR( ISNA(P1231), LEN(P1231)=0), "",  "-" &amp; VLOOKUP(P1231,Code2Loc,2,FALSE))
&amp; IF( OR( ISNA(Q1231), LEN(Q1231)=0), "",  "-" &amp; VLOOKUP(Q1231,Code2Loc,2,FALSE))
&amp; IF( OR( ISNA(R1231), LEN(R1231)=0), "",  "-" &amp; VLOOKUP(R1231,Code2Loc,2,FALSE))
&amp; IF( OR( ISNA(S1231), LEN(S1231)=0), "",  "-" &amp; VLOOKUP(S1231,Code2Loc,2,FALSE)),"")</f>
        <v/>
      </c>
      <c r="U1231" s="56">
        <v>0.46527777777777779</v>
      </c>
      <c r="V1231" s="57"/>
      <c r="W1231" s="57"/>
      <c r="X1231" s="57"/>
      <c r="Y1231" s="57"/>
      <c r="Z1231" s="58" t="str">
        <f>IF(ISBLANK($U1231), "", _xlfn.IFNA($U1231 + _xlfn.IFNA( VLOOKUP($N1231 &amp; IF(ISBLANK($O1231),"", "-" &amp; $O1231) &amp; IF(ISBLANK($P1231),"", "-" &amp; $P1231) &amp; IF(ISBLANK($Q1231),"", "-" &amp; $Q1231) &amp; IF(ISBLANK($R1231),"", "-" &amp; $R1231) &amp; IF(ISBLANK($S1231),"", "-" &amp; $S1231),TravelTime,8,FALSE), VLOOKUP($S1231 &amp; IF(ISBLANK($R1231),"", "-" &amp; $R1231) &amp; IF(ISBLANK($Q1231),"", "-" &amp; $Q1231) &amp; IF(ISBLANK($P1231),"", "-" &amp; $P1231) &amp; IF(ISBLANK($O1231),"", "-" &amp; $O1231) &amp; IF(ISBLANK($N1231),"", "-" &amp; $N1231),TravelTime,8,FALSE)) / 1440, ""))</f>
        <v/>
      </c>
      <c r="AA1231" s="59"/>
      <c r="AB1231" s="59"/>
      <c r="AC1231" s="59"/>
      <c r="AD1231" s="196"/>
      <c r="AE1231" s="59"/>
      <c r="AF1231" s="59"/>
      <c r="AG1231" s="59"/>
      <c r="AH1231" s="59"/>
      <c r="AI1231" s="59"/>
      <c r="AJ1231" s="59"/>
    </row>
    <row r="1232" spans="1:36" ht="14.25" customHeight="1">
      <c r="A1232" s="85"/>
      <c r="B1232" s="59"/>
      <c r="C1232" s="223"/>
      <c r="D1232" s="59"/>
      <c r="E1232" s="229"/>
      <c r="F1232" s="229"/>
      <c r="G1232" s="59"/>
      <c r="H1232" s="59"/>
      <c r="I1232" s="59"/>
      <c r="J1232" s="59"/>
      <c r="K1232" s="59"/>
      <c r="L1232" s="86"/>
      <c r="M1232" s="86"/>
      <c r="N1232" s="55" t="s">
        <v>758</v>
      </c>
      <c r="O1232" s="55"/>
      <c r="P1232" s="55"/>
      <c r="Q1232" s="55"/>
      <c r="R1232" s="55"/>
      <c r="S1232" s="55" t="s">
        <v>757</v>
      </c>
      <c r="T1232" s="193" t="str">
        <f>_xlfn.IFNA(VLOOKUP(N1232,Code2Loc,2,FALSE)
&amp; IF( OR( ISNA(O1232), LEN(O1232)=0), "",  "-" &amp; VLOOKUP(O1232,Code2Loc,2,FALSE))
&amp; IF( OR( ISNA(P1232), LEN(P1232)=0), "",  "-" &amp; VLOOKUP(P1232,Code2Loc,2,FALSE))
&amp; IF( OR( ISNA(Q1232), LEN(Q1232)=0), "",  "-" &amp; VLOOKUP(Q1232,Code2Loc,2,FALSE))
&amp; IF( OR( ISNA(R1232), LEN(R1232)=0), "",  "-" &amp; VLOOKUP(R1232,Code2Loc,2,FALSE))
&amp; IF( OR( ISNA(S1232), LEN(S1232)=0), "",  "-" &amp; VLOOKUP(S1232,Code2Loc,2,FALSE)),"")</f>
        <v/>
      </c>
      <c r="U1232" s="56">
        <v>0.51736111111111116</v>
      </c>
      <c r="V1232" s="57"/>
      <c r="W1232" s="57"/>
      <c r="X1232" s="57"/>
      <c r="Y1232" s="57"/>
      <c r="Z1232" s="58" t="str">
        <f>IF(ISBLANK($U1232), "", _xlfn.IFNA($U1232 + _xlfn.IFNA( VLOOKUP($N1232 &amp; IF(ISBLANK($O1232),"", "-" &amp; $O1232) &amp; IF(ISBLANK($P1232),"", "-" &amp; $P1232) &amp; IF(ISBLANK($Q1232),"", "-" &amp; $Q1232) &amp; IF(ISBLANK($R1232),"", "-" &amp; $R1232) &amp; IF(ISBLANK($S1232),"", "-" &amp; $S1232),TravelTime,8,FALSE), VLOOKUP($S1232 &amp; IF(ISBLANK($R1232),"", "-" &amp; $R1232) &amp; IF(ISBLANK($Q1232),"", "-" &amp; $Q1232) &amp; IF(ISBLANK($P1232),"", "-" &amp; $P1232) &amp; IF(ISBLANK($O1232),"", "-" &amp; $O1232) &amp; IF(ISBLANK($N1232),"", "-" &amp; $N1232),TravelTime,8,FALSE)) / 1440, ""))</f>
        <v/>
      </c>
      <c r="AA1232" s="59"/>
      <c r="AB1232" s="59"/>
      <c r="AC1232" s="59"/>
      <c r="AD1232" s="196"/>
      <c r="AE1232" s="59"/>
      <c r="AF1232" s="59"/>
      <c r="AG1232" s="59"/>
      <c r="AH1232" s="59"/>
      <c r="AI1232" s="59"/>
      <c r="AJ1232" s="59"/>
    </row>
    <row r="1233" spans="1:36" ht="14.25" customHeight="1">
      <c r="A1233" s="85"/>
      <c r="B1233" s="59"/>
      <c r="C1233" s="223"/>
      <c r="D1233" s="59"/>
      <c r="E1233" s="229"/>
      <c r="F1233" s="229"/>
      <c r="G1233" s="59"/>
      <c r="H1233" s="59"/>
      <c r="I1233" s="59"/>
      <c r="J1233" s="59"/>
      <c r="K1233" s="59"/>
      <c r="L1233" s="86"/>
      <c r="M1233" s="86"/>
      <c r="N1233" s="55" t="s">
        <v>757</v>
      </c>
      <c r="O1233" s="55"/>
      <c r="P1233" s="55"/>
      <c r="Q1233" s="55"/>
      <c r="R1233" s="55"/>
      <c r="S1233" s="55" t="s">
        <v>758</v>
      </c>
      <c r="T1233" s="193" t="str">
        <f>_xlfn.IFNA(VLOOKUP(N1233,Code2Loc,2,FALSE)
&amp; IF( OR( ISNA(O1233), LEN(O1233)=0), "",  "-" &amp; VLOOKUP(O1233,Code2Loc,2,FALSE))
&amp; IF( OR( ISNA(P1233), LEN(P1233)=0), "",  "-" &amp; VLOOKUP(P1233,Code2Loc,2,FALSE))
&amp; IF( OR( ISNA(Q1233), LEN(Q1233)=0), "",  "-" &amp; VLOOKUP(Q1233,Code2Loc,2,FALSE))
&amp; IF( OR( ISNA(R1233), LEN(R1233)=0), "",  "-" &amp; VLOOKUP(R1233,Code2Loc,2,FALSE))
&amp; IF( OR( ISNA(S1233), LEN(S1233)=0), "",  "-" &amp; VLOOKUP(S1233,Code2Loc,2,FALSE)),"")</f>
        <v/>
      </c>
      <c r="U1233" s="56">
        <v>0.54513888888888884</v>
      </c>
      <c r="V1233" s="57"/>
      <c r="W1233" s="57"/>
      <c r="X1233" s="57"/>
      <c r="Y1233" s="57"/>
      <c r="Z1233" s="58" t="str">
        <f>IF(ISBLANK($U1233), "", _xlfn.IFNA($U1233 + _xlfn.IFNA( VLOOKUP($N1233 &amp; IF(ISBLANK($O1233),"", "-" &amp; $O1233) &amp; IF(ISBLANK($P1233),"", "-" &amp; $P1233) &amp; IF(ISBLANK($Q1233),"", "-" &amp; $Q1233) &amp; IF(ISBLANK($R1233),"", "-" &amp; $R1233) &amp; IF(ISBLANK($S1233),"", "-" &amp; $S1233),TravelTime,8,FALSE), VLOOKUP($S1233 &amp; IF(ISBLANK($R1233),"", "-" &amp; $R1233) &amp; IF(ISBLANK($Q1233),"", "-" &amp; $Q1233) &amp; IF(ISBLANK($P1233),"", "-" &amp; $P1233) &amp; IF(ISBLANK($O1233),"", "-" &amp; $O1233) &amp; IF(ISBLANK($N1233),"", "-" &amp; $N1233),TravelTime,8,FALSE)) / 1440, ""))</f>
        <v/>
      </c>
      <c r="AA1233" s="59"/>
      <c r="AB1233" s="59"/>
      <c r="AC1233" s="59"/>
      <c r="AD1233" s="196"/>
      <c r="AE1233" s="59"/>
      <c r="AF1233" s="59"/>
      <c r="AG1233" s="59"/>
      <c r="AH1233" s="59"/>
      <c r="AI1233" s="59"/>
      <c r="AJ1233" s="59"/>
    </row>
    <row r="1234" spans="1:36" ht="14.25" customHeight="1">
      <c r="A1234" s="85"/>
      <c r="B1234" s="59"/>
      <c r="C1234" s="223"/>
      <c r="D1234" s="59"/>
      <c r="E1234" s="229"/>
      <c r="F1234" s="229"/>
      <c r="G1234" s="59"/>
      <c r="H1234" s="59"/>
      <c r="I1234" s="59"/>
      <c r="J1234" s="59"/>
      <c r="K1234" s="59"/>
      <c r="L1234" s="86"/>
      <c r="M1234" s="86"/>
      <c r="N1234" s="55" t="s">
        <v>758</v>
      </c>
      <c r="O1234" s="55"/>
      <c r="P1234" s="55"/>
      <c r="Q1234" s="55"/>
      <c r="R1234" s="55"/>
      <c r="S1234" s="55" t="s">
        <v>757</v>
      </c>
      <c r="T1234" s="193" t="str">
        <f>_xlfn.IFNA(VLOOKUP(N1234,Code2Loc,2,FALSE)
&amp; IF( OR( ISNA(O1234), LEN(O1234)=0), "",  "-" &amp; VLOOKUP(O1234,Code2Loc,2,FALSE))
&amp; IF( OR( ISNA(P1234), LEN(P1234)=0), "",  "-" &amp; VLOOKUP(P1234,Code2Loc,2,FALSE))
&amp; IF( OR( ISNA(Q1234), LEN(Q1234)=0), "",  "-" &amp; VLOOKUP(Q1234,Code2Loc,2,FALSE))
&amp; IF( OR( ISNA(R1234), LEN(R1234)=0), "",  "-" &amp; VLOOKUP(R1234,Code2Loc,2,FALSE))
&amp; IF( OR( ISNA(S1234), LEN(S1234)=0), "",  "-" &amp; VLOOKUP(S1234,Code2Loc,2,FALSE)),"")</f>
        <v/>
      </c>
      <c r="U1234" s="56">
        <v>0.57638888888888884</v>
      </c>
      <c r="V1234" s="57"/>
      <c r="W1234" s="57"/>
      <c r="X1234" s="57"/>
      <c r="Y1234" s="57"/>
      <c r="Z1234" s="58" t="str">
        <f>IF(ISBLANK($U1234), "", _xlfn.IFNA($U1234 + _xlfn.IFNA( VLOOKUP($N1234 &amp; IF(ISBLANK($O1234),"", "-" &amp; $O1234) &amp; IF(ISBLANK($P1234),"", "-" &amp; $P1234) &amp; IF(ISBLANK($Q1234),"", "-" &amp; $Q1234) &amp; IF(ISBLANK($R1234),"", "-" &amp; $R1234) &amp; IF(ISBLANK($S1234),"", "-" &amp; $S1234),TravelTime,8,FALSE), VLOOKUP($S1234 &amp; IF(ISBLANK($R1234),"", "-" &amp; $R1234) &amp; IF(ISBLANK($Q1234),"", "-" &amp; $Q1234) &amp; IF(ISBLANK($P1234),"", "-" &amp; $P1234) &amp; IF(ISBLANK($O1234),"", "-" &amp; $O1234) &amp; IF(ISBLANK($N1234),"", "-" &amp; $N1234),TravelTime,8,FALSE)) / 1440, ""))</f>
        <v/>
      </c>
      <c r="AA1234" s="59"/>
      <c r="AB1234" s="59"/>
      <c r="AC1234" s="59"/>
      <c r="AD1234" s="196"/>
      <c r="AE1234" s="59"/>
      <c r="AF1234" s="59"/>
      <c r="AG1234" s="59"/>
      <c r="AH1234" s="59"/>
      <c r="AI1234" s="59"/>
      <c r="AJ1234" s="59"/>
    </row>
    <row r="1235" spans="1:36" ht="14.25" customHeight="1">
      <c r="A1235" s="85"/>
      <c r="B1235" s="59"/>
      <c r="C1235" s="223"/>
      <c r="D1235" s="59"/>
      <c r="E1235" s="229"/>
      <c r="F1235" s="229"/>
      <c r="G1235" s="59"/>
      <c r="H1235" s="59"/>
      <c r="I1235" s="59"/>
      <c r="J1235" s="59"/>
      <c r="K1235" s="59"/>
      <c r="L1235" s="86"/>
      <c r="M1235" s="86"/>
      <c r="N1235" s="55" t="s">
        <v>757</v>
      </c>
      <c r="O1235" s="55" t="s">
        <v>759</v>
      </c>
      <c r="P1235" s="55"/>
      <c r="Q1235" s="55"/>
      <c r="R1235" s="55"/>
      <c r="S1235" s="55" t="s">
        <v>758</v>
      </c>
      <c r="T1235" s="193" t="str">
        <f>_xlfn.IFNA(VLOOKUP(N1235,Code2Loc,2,FALSE)
&amp; IF( OR( ISNA(O1235), LEN(O1235)=0), "",  "-" &amp; VLOOKUP(O1235,Code2Loc,2,FALSE))
&amp; IF( OR( ISNA(P1235), LEN(P1235)=0), "",  "-" &amp; VLOOKUP(P1235,Code2Loc,2,FALSE))
&amp; IF( OR( ISNA(Q1235), LEN(Q1235)=0), "",  "-" &amp; VLOOKUP(Q1235,Code2Loc,2,FALSE))
&amp; IF( OR( ISNA(R1235), LEN(R1235)=0), "",  "-" &amp; VLOOKUP(R1235,Code2Loc,2,FALSE))
&amp; IF( OR( ISNA(S1235), LEN(S1235)=0), "",  "-" &amp; VLOOKUP(S1235,Code2Loc,2,FALSE)),"")</f>
        <v/>
      </c>
      <c r="U1235" s="56">
        <v>0.63194444444444442</v>
      </c>
      <c r="V1235" s="57"/>
      <c r="W1235" s="57"/>
      <c r="X1235" s="57"/>
      <c r="Y1235" s="57"/>
      <c r="Z1235" s="58" t="str">
        <f>IF(ISBLANK($U1235), "", _xlfn.IFNA($U1235 + _xlfn.IFNA( VLOOKUP($N1235 &amp; IF(ISBLANK($O1235),"", "-" &amp; $O1235) &amp; IF(ISBLANK($P1235),"", "-" &amp; $P1235) &amp; IF(ISBLANK($Q1235),"", "-" &amp; $Q1235) &amp; IF(ISBLANK($R1235),"", "-" &amp; $R1235) &amp; IF(ISBLANK($S1235),"", "-" &amp; $S1235),TravelTime,8,FALSE), VLOOKUP($S1235 &amp; IF(ISBLANK($R1235),"", "-" &amp; $R1235) &amp; IF(ISBLANK($Q1235),"", "-" &amp; $Q1235) &amp; IF(ISBLANK($P1235),"", "-" &amp; $P1235) &amp; IF(ISBLANK($O1235),"", "-" &amp; $O1235) &amp; IF(ISBLANK($N1235),"", "-" &amp; $N1235),TravelTime,8,FALSE)) / 1440, ""))</f>
        <v/>
      </c>
      <c r="AA1235" s="59"/>
      <c r="AB1235" s="59"/>
      <c r="AC1235" s="59"/>
      <c r="AD1235" s="196"/>
      <c r="AE1235" s="59"/>
      <c r="AF1235" s="59"/>
      <c r="AG1235" s="59"/>
      <c r="AH1235" s="59"/>
      <c r="AI1235" s="59"/>
      <c r="AJ1235" s="59"/>
    </row>
    <row r="1236" spans="1:36" ht="14.25" customHeight="1">
      <c r="A1236" s="85"/>
      <c r="B1236" s="59"/>
      <c r="C1236" s="223"/>
      <c r="D1236" s="59"/>
      <c r="E1236" s="229"/>
      <c r="F1236" s="229"/>
      <c r="G1236" s="59"/>
      <c r="H1236" s="59"/>
      <c r="I1236" s="59"/>
      <c r="J1236" s="59"/>
      <c r="K1236" s="59"/>
      <c r="L1236" s="86"/>
      <c r="M1236" s="86"/>
      <c r="N1236" s="55" t="s">
        <v>758</v>
      </c>
      <c r="O1236" s="55"/>
      <c r="P1236" s="55"/>
      <c r="Q1236" s="55"/>
      <c r="R1236" s="55"/>
      <c r="S1236" s="55" t="s">
        <v>757</v>
      </c>
      <c r="T1236" s="193" t="str">
        <f>_xlfn.IFNA(VLOOKUP(N1236,Code2Loc,2,FALSE)
&amp; IF( OR( ISNA(O1236), LEN(O1236)=0), "",  "-" &amp; VLOOKUP(O1236,Code2Loc,2,FALSE))
&amp; IF( OR( ISNA(P1236), LEN(P1236)=0), "",  "-" &amp; VLOOKUP(P1236,Code2Loc,2,FALSE))
&amp; IF( OR( ISNA(Q1236), LEN(Q1236)=0), "",  "-" &amp; VLOOKUP(Q1236,Code2Loc,2,FALSE))
&amp; IF( OR( ISNA(R1236), LEN(R1236)=0), "",  "-" &amp; VLOOKUP(R1236,Code2Loc,2,FALSE))
&amp; IF( OR( ISNA(S1236), LEN(S1236)=0), "",  "-" &amp; VLOOKUP(S1236,Code2Loc,2,FALSE)),"")</f>
        <v/>
      </c>
      <c r="U1236" s="56">
        <v>0.68402777777777779</v>
      </c>
      <c r="V1236" s="57"/>
      <c r="W1236" s="57"/>
      <c r="X1236" s="57"/>
      <c r="Y1236" s="57"/>
      <c r="Z1236" s="58" t="str">
        <f>IF(ISBLANK($U1236), "", _xlfn.IFNA($U1236 + _xlfn.IFNA( VLOOKUP($N1236 &amp; IF(ISBLANK($O1236),"", "-" &amp; $O1236) &amp; IF(ISBLANK($P1236),"", "-" &amp; $P1236) &amp; IF(ISBLANK($Q1236),"", "-" &amp; $Q1236) &amp; IF(ISBLANK($R1236),"", "-" &amp; $R1236) &amp; IF(ISBLANK($S1236),"", "-" &amp; $S1236),TravelTime,8,FALSE), VLOOKUP($S1236 &amp; IF(ISBLANK($R1236),"", "-" &amp; $R1236) &amp; IF(ISBLANK($Q1236),"", "-" &amp; $Q1236) &amp; IF(ISBLANK($P1236),"", "-" &amp; $P1236) &amp; IF(ISBLANK($O1236),"", "-" &amp; $O1236) &amp; IF(ISBLANK($N1236),"", "-" &amp; $N1236),TravelTime,8,FALSE)) / 1440, ""))</f>
        <v/>
      </c>
      <c r="AA1236" s="59"/>
      <c r="AB1236" s="59"/>
      <c r="AC1236" s="59"/>
      <c r="AD1236" s="196"/>
      <c r="AE1236" s="59"/>
      <c r="AF1236" s="59"/>
      <c r="AG1236" s="59"/>
      <c r="AH1236" s="59"/>
      <c r="AI1236" s="59"/>
      <c r="AJ1236" s="59"/>
    </row>
    <row r="1237" spans="1:36" ht="14.25" customHeight="1">
      <c r="A1237" s="85"/>
      <c r="B1237" s="59"/>
      <c r="C1237" s="223"/>
      <c r="D1237" s="59"/>
      <c r="E1237" s="229"/>
      <c r="F1237" s="229"/>
      <c r="G1237" s="59"/>
      <c r="H1237" s="59"/>
      <c r="I1237" s="59"/>
      <c r="J1237" s="59"/>
      <c r="K1237" s="59"/>
      <c r="L1237" s="86"/>
      <c r="M1237" s="86"/>
      <c r="N1237" s="55" t="s">
        <v>757</v>
      </c>
      <c r="O1237" s="55"/>
      <c r="P1237" s="55"/>
      <c r="Q1237" s="55"/>
      <c r="R1237" s="55"/>
      <c r="S1237" s="55" t="s">
        <v>758</v>
      </c>
      <c r="T1237" s="193" t="str">
        <f>_xlfn.IFNA(VLOOKUP(N1237,Code2Loc,2,FALSE)
&amp; IF( OR( ISNA(O1237), LEN(O1237)=0), "",  "-" &amp; VLOOKUP(O1237,Code2Loc,2,FALSE))
&amp; IF( OR( ISNA(P1237), LEN(P1237)=0), "",  "-" &amp; VLOOKUP(P1237,Code2Loc,2,FALSE))
&amp; IF( OR( ISNA(Q1237), LEN(Q1237)=0), "",  "-" &amp; VLOOKUP(Q1237,Code2Loc,2,FALSE))
&amp; IF( OR( ISNA(R1237), LEN(R1237)=0), "",  "-" &amp; VLOOKUP(R1237,Code2Loc,2,FALSE))
&amp; IF( OR( ISNA(S1237), LEN(S1237)=0), "",  "-" &amp; VLOOKUP(S1237,Code2Loc,2,FALSE)),"")</f>
        <v/>
      </c>
      <c r="U1237" s="56">
        <v>0.71180555555555558</v>
      </c>
      <c r="V1237" s="57"/>
      <c r="W1237" s="57"/>
      <c r="X1237" s="57"/>
      <c r="Y1237" s="57"/>
      <c r="Z1237" s="58" t="str">
        <f>IF(ISBLANK($U1237), "", _xlfn.IFNA($U1237 + _xlfn.IFNA( VLOOKUP($N1237 &amp; IF(ISBLANK($O1237),"", "-" &amp; $O1237) &amp; IF(ISBLANK($P1237),"", "-" &amp; $P1237) &amp; IF(ISBLANK($Q1237),"", "-" &amp; $Q1237) &amp; IF(ISBLANK($R1237),"", "-" &amp; $R1237) &amp; IF(ISBLANK($S1237),"", "-" &amp; $S1237),TravelTime,8,FALSE), VLOOKUP($S1237 &amp; IF(ISBLANK($R1237),"", "-" &amp; $R1237) &amp; IF(ISBLANK($Q1237),"", "-" &amp; $Q1237) &amp; IF(ISBLANK($P1237),"", "-" &amp; $P1237) &amp; IF(ISBLANK($O1237),"", "-" &amp; $O1237) &amp; IF(ISBLANK($N1237),"", "-" &amp; $N1237),TravelTime,8,FALSE)) / 1440, ""))</f>
        <v/>
      </c>
      <c r="AA1237" s="59"/>
      <c r="AB1237" s="59"/>
      <c r="AC1237" s="59"/>
      <c r="AD1237" s="196"/>
      <c r="AE1237" s="59"/>
      <c r="AF1237" s="59"/>
      <c r="AG1237" s="59"/>
      <c r="AH1237" s="59"/>
      <c r="AI1237" s="59"/>
      <c r="AJ1237" s="59"/>
    </row>
    <row r="1238" spans="1:36" ht="14.25" customHeight="1">
      <c r="A1238" s="85"/>
      <c r="B1238" s="59"/>
      <c r="C1238" s="223"/>
      <c r="D1238" s="59"/>
      <c r="E1238" s="229"/>
      <c r="F1238" s="229"/>
      <c r="G1238" s="59"/>
      <c r="H1238" s="59"/>
      <c r="I1238" s="59"/>
      <c r="J1238" s="59"/>
      <c r="K1238" s="59"/>
      <c r="L1238" s="86"/>
      <c r="M1238" s="86"/>
      <c r="N1238" s="55" t="s">
        <v>758</v>
      </c>
      <c r="O1238" s="55"/>
      <c r="P1238" s="55"/>
      <c r="Q1238" s="55"/>
      <c r="R1238" s="55"/>
      <c r="S1238" s="55" t="s">
        <v>757</v>
      </c>
      <c r="T1238" s="193" t="str">
        <f>_xlfn.IFNA(VLOOKUP(N1238,Code2Loc,2,FALSE)
&amp; IF( OR( ISNA(O1238), LEN(O1238)=0), "",  "-" &amp; VLOOKUP(O1238,Code2Loc,2,FALSE))
&amp; IF( OR( ISNA(P1238), LEN(P1238)=0), "",  "-" &amp; VLOOKUP(P1238,Code2Loc,2,FALSE))
&amp; IF( OR( ISNA(Q1238), LEN(Q1238)=0), "",  "-" &amp; VLOOKUP(Q1238,Code2Loc,2,FALSE))
&amp; IF( OR( ISNA(R1238), LEN(R1238)=0), "",  "-" &amp; VLOOKUP(R1238,Code2Loc,2,FALSE))
&amp; IF( OR( ISNA(S1238), LEN(S1238)=0), "",  "-" &amp; VLOOKUP(S1238,Code2Loc,2,FALSE)),"")</f>
        <v/>
      </c>
      <c r="U1238" s="56">
        <v>0.73958333333333337</v>
      </c>
      <c r="V1238" s="57"/>
      <c r="W1238" s="57"/>
      <c r="X1238" s="57"/>
      <c r="Y1238" s="57"/>
      <c r="Z1238" s="58" t="str">
        <f>IF(ISBLANK($U1238), "", _xlfn.IFNA($U1238 + _xlfn.IFNA( VLOOKUP($N1238 &amp; IF(ISBLANK($O1238),"", "-" &amp; $O1238) &amp; IF(ISBLANK($P1238),"", "-" &amp; $P1238) &amp; IF(ISBLANK($Q1238),"", "-" &amp; $Q1238) &amp; IF(ISBLANK($R1238),"", "-" &amp; $R1238) &amp; IF(ISBLANK($S1238),"", "-" &amp; $S1238),TravelTime,8,FALSE), VLOOKUP($S1238 &amp; IF(ISBLANK($R1238),"", "-" &amp; $R1238) &amp; IF(ISBLANK($Q1238),"", "-" &amp; $Q1238) &amp; IF(ISBLANK($P1238),"", "-" &amp; $P1238) &amp; IF(ISBLANK($O1238),"", "-" &amp; $O1238) &amp; IF(ISBLANK($N1238),"", "-" &amp; $N1238),TravelTime,8,FALSE)) / 1440, ""))</f>
        <v/>
      </c>
      <c r="AA1238" s="59"/>
      <c r="AB1238" s="59"/>
      <c r="AC1238" s="59"/>
      <c r="AD1238" s="196"/>
      <c r="AE1238" s="59"/>
      <c r="AF1238" s="59"/>
      <c r="AG1238" s="59"/>
      <c r="AH1238" s="59"/>
      <c r="AI1238" s="59"/>
      <c r="AJ1238" s="59"/>
    </row>
    <row r="1239" spans="1:36" ht="14.25" customHeight="1">
      <c r="A1239" s="85"/>
      <c r="B1239" s="59"/>
      <c r="C1239" s="223"/>
      <c r="D1239" s="59"/>
      <c r="E1239" s="229"/>
      <c r="F1239" s="229"/>
      <c r="G1239" s="59"/>
      <c r="H1239" s="59"/>
      <c r="I1239" s="59"/>
      <c r="J1239" s="59"/>
      <c r="K1239" s="59"/>
      <c r="L1239" s="86"/>
      <c r="M1239" s="86"/>
      <c r="N1239" s="55" t="s">
        <v>757</v>
      </c>
      <c r="O1239" s="55"/>
      <c r="P1239" s="55"/>
      <c r="Q1239" s="55"/>
      <c r="R1239" s="55"/>
      <c r="S1239" s="55" t="s">
        <v>758</v>
      </c>
      <c r="T1239" s="193" t="str">
        <f>_xlfn.IFNA(VLOOKUP(N1239,Code2Loc,2,FALSE)
&amp; IF( OR( ISNA(O1239), LEN(O1239)=0), "",  "-" &amp; VLOOKUP(O1239,Code2Loc,2,FALSE))
&amp; IF( OR( ISNA(P1239), LEN(P1239)=0), "",  "-" &amp; VLOOKUP(P1239,Code2Loc,2,FALSE))
&amp; IF( OR( ISNA(Q1239), LEN(Q1239)=0), "",  "-" &amp; VLOOKUP(Q1239,Code2Loc,2,FALSE))
&amp; IF( OR( ISNA(R1239), LEN(R1239)=0), "",  "-" &amp; VLOOKUP(R1239,Code2Loc,2,FALSE))
&amp; IF( OR( ISNA(S1239), LEN(S1239)=0), "",  "-" &amp; VLOOKUP(S1239,Code2Loc,2,FALSE)),"")</f>
        <v/>
      </c>
      <c r="U1239" s="56">
        <v>0.76736111111111116</v>
      </c>
      <c r="V1239" s="57"/>
      <c r="W1239" s="57"/>
      <c r="X1239" s="57"/>
      <c r="Y1239" s="57"/>
      <c r="Z1239" s="58" t="str">
        <f>IF(ISBLANK($U1239), "", _xlfn.IFNA($U1239 + _xlfn.IFNA( VLOOKUP($N1239 &amp; IF(ISBLANK($O1239),"", "-" &amp; $O1239) &amp; IF(ISBLANK($P1239),"", "-" &amp; $P1239) &amp; IF(ISBLANK($Q1239),"", "-" &amp; $Q1239) &amp; IF(ISBLANK($R1239),"", "-" &amp; $R1239) &amp; IF(ISBLANK($S1239),"", "-" &amp; $S1239),TravelTime,8,FALSE), VLOOKUP($S1239 &amp; IF(ISBLANK($R1239),"", "-" &amp; $R1239) &amp; IF(ISBLANK($Q1239),"", "-" &amp; $Q1239) &amp; IF(ISBLANK($P1239),"", "-" &amp; $P1239) &amp; IF(ISBLANK($O1239),"", "-" &amp; $O1239) &amp; IF(ISBLANK($N1239),"", "-" &amp; $N1239),TravelTime,8,FALSE)) / 1440, ""))</f>
        <v/>
      </c>
      <c r="AA1239" s="59"/>
      <c r="AB1239" s="59"/>
      <c r="AC1239" s="59"/>
      <c r="AD1239" s="196"/>
      <c r="AE1239" s="59"/>
      <c r="AF1239" s="59"/>
      <c r="AG1239" s="59"/>
      <c r="AH1239" s="59"/>
      <c r="AI1239" s="59"/>
      <c r="AJ1239" s="59"/>
    </row>
    <row r="1240" spans="1:36" ht="14.25" customHeight="1">
      <c r="A1240" s="85"/>
      <c r="B1240" s="59"/>
      <c r="C1240" s="223"/>
      <c r="D1240" s="59"/>
      <c r="E1240" s="229"/>
      <c r="F1240" s="229"/>
      <c r="G1240" s="59"/>
      <c r="H1240" s="59"/>
      <c r="I1240" s="59"/>
      <c r="J1240" s="59"/>
      <c r="K1240" s="59"/>
      <c r="L1240" s="86"/>
      <c r="M1240" s="86"/>
      <c r="N1240" s="55" t="s">
        <v>758</v>
      </c>
      <c r="O1240" s="55"/>
      <c r="P1240" s="55"/>
      <c r="Q1240" s="55"/>
      <c r="R1240" s="55"/>
      <c r="S1240" s="55" t="s">
        <v>757</v>
      </c>
      <c r="T1240" s="193" t="str">
        <f>_xlfn.IFNA(VLOOKUP(N1240,Code2Loc,2,FALSE)
&amp; IF( OR( ISNA(O1240), LEN(O1240)=0), "",  "-" &amp; VLOOKUP(O1240,Code2Loc,2,FALSE))
&amp; IF( OR( ISNA(P1240), LEN(P1240)=0), "",  "-" &amp; VLOOKUP(P1240,Code2Loc,2,FALSE))
&amp; IF( OR( ISNA(Q1240), LEN(Q1240)=0), "",  "-" &amp; VLOOKUP(Q1240,Code2Loc,2,FALSE))
&amp; IF( OR( ISNA(R1240), LEN(R1240)=0), "",  "-" &amp; VLOOKUP(R1240,Code2Loc,2,FALSE))
&amp; IF( OR( ISNA(S1240), LEN(S1240)=0), "",  "-" &amp; VLOOKUP(S1240,Code2Loc,2,FALSE)),"")</f>
        <v/>
      </c>
      <c r="U1240" s="56">
        <v>0.79861111111111116</v>
      </c>
      <c r="V1240" s="57"/>
      <c r="W1240" s="57"/>
      <c r="X1240" s="57"/>
      <c r="Y1240" s="57"/>
      <c r="Z1240" s="58" t="str">
        <f>IF(ISBLANK($U1240), "", _xlfn.IFNA($U1240 + _xlfn.IFNA( VLOOKUP($N1240 &amp; IF(ISBLANK($O1240),"", "-" &amp; $O1240) &amp; IF(ISBLANK($P1240),"", "-" &amp; $P1240) &amp; IF(ISBLANK($Q1240),"", "-" &amp; $Q1240) &amp; IF(ISBLANK($R1240),"", "-" &amp; $R1240) &amp; IF(ISBLANK($S1240),"", "-" &amp; $S1240),TravelTime,8,FALSE), VLOOKUP($S1240 &amp; IF(ISBLANK($R1240),"", "-" &amp; $R1240) &amp; IF(ISBLANK($Q1240),"", "-" &amp; $Q1240) &amp; IF(ISBLANK($P1240),"", "-" &amp; $P1240) &amp; IF(ISBLANK($O1240),"", "-" &amp; $O1240) &amp; IF(ISBLANK($N1240),"", "-" &amp; $N1240),TravelTime,8,FALSE)) / 1440, ""))</f>
        <v/>
      </c>
      <c r="AA1240" s="59"/>
      <c r="AB1240" s="59"/>
      <c r="AC1240" s="59"/>
      <c r="AD1240" s="196"/>
      <c r="AE1240" s="59"/>
      <c r="AF1240" s="59"/>
      <c r="AG1240" s="59"/>
      <c r="AH1240" s="59"/>
      <c r="AI1240" s="59"/>
      <c r="AJ1240" s="59"/>
    </row>
    <row r="1241" spans="1:36" ht="14.25" customHeight="1">
      <c r="A1241" s="85"/>
      <c r="B1241" s="59"/>
      <c r="C1241" s="223"/>
      <c r="D1241" s="59"/>
      <c r="E1241" s="229"/>
      <c r="F1241" s="229"/>
      <c r="G1241" s="59"/>
      <c r="H1241" s="59"/>
      <c r="I1241" s="59"/>
      <c r="J1241" s="59"/>
      <c r="K1241" s="59"/>
      <c r="L1241" s="86"/>
      <c r="M1241" s="86"/>
      <c r="N1241" s="55" t="s">
        <v>757</v>
      </c>
      <c r="O1241" s="55"/>
      <c r="P1241" s="55"/>
      <c r="Q1241" s="55"/>
      <c r="R1241" s="55"/>
      <c r="S1241" s="55" t="s">
        <v>758</v>
      </c>
      <c r="T1241" s="193" t="str">
        <f>_xlfn.IFNA(VLOOKUP(N1241,Code2Loc,2,FALSE)
&amp; IF( OR( ISNA(O1241), LEN(O1241)=0), "",  "-" &amp; VLOOKUP(O1241,Code2Loc,2,FALSE))
&amp; IF( OR( ISNA(P1241), LEN(P1241)=0), "",  "-" &amp; VLOOKUP(P1241,Code2Loc,2,FALSE))
&amp; IF( OR( ISNA(Q1241), LEN(Q1241)=0), "",  "-" &amp; VLOOKUP(Q1241,Code2Loc,2,FALSE))
&amp; IF( OR( ISNA(R1241), LEN(R1241)=0), "",  "-" &amp; VLOOKUP(R1241,Code2Loc,2,FALSE))
&amp; IF( OR( ISNA(S1241), LEN(S1241)=0), "",  "-" &amp; VLOOKUP(S1241,Code2Loc,2,FALSE)),"")</f>
        <v/>
      </c>
      <c r="U1241" s="56">
        <v>0.85416666666666663</v>
      </c>
      <c r="V1241" s="57"/>
      <c r="W1241" s="57"/>
      <c r="X1241" s="57"/>
      <c r="Y1241" s="57"/>
      <c r="Z1241" s="58" t="str">
        <f>IF(ISBLANK($U1241), "", _xlfn.IFNA($U1241 + _xlfn.IFNA( VLOOKUP($N1241 &amp; IF(ISBLANK($O1241),"", "-" &amp; $O1241) &amp; IF(ISBLANK($P1241),"", "-" &amp; $P1241) &amp; IF(ISBLANK($Q1241),"", "-" &amp; $Q1241) &amp; IF(ISBLANK($R1241),"", "-" &amp; $R1241) &amp; IF(ISBLANK($S1241),"", "-" &amp; $S1241),TravelTime,8,FALSE), VLOOKUP($S1241 &amp; IF(ISBLANK($R1241),"", "-" &amp; $R1241) &amp; IF(ISBLANK($Q1241),"", "-" &amp; $Q1241) &amp; IF(ISBLANK($P1241),"", "-" &amp; $P1241) &amp; IF(ISBLANK($O1241),"", "-" &amp; $O1241) &amp; IF(ISBLANK($N1241),"", "-" &amp; $N1241),TravelTime,8,FALSE)) / 1440, ""))</f>
        <v/>
      </c>
      <c r="AA1241" s="59"/>
      <c r="AB1241" s="59"/>
      <c r="AC1241" s="59"/>
      <c r="AD1241" s="196"/>
      <c r="AE1241" s="59"/>
      <c r="AF1241" s="59"/>
      <c r="AG1241" s="59"/>
      <c r="AH1241" s="59"/>
      <c r="AI1241" s="59"/>
      <c r="AJ1241" s="59"/>
    </row>
    <row r="1242" spans="1:36" ht="14.25" customHeight="1">
      <c r="A1242" s="85"/>
      <c r="B1242" s="51" t="s">
        <v>812</v>
      </c>
      <c r="C1242" s="223"/>
      <c r="D1242" s="59"/>
      <c r="E1242" s="228" t="s">
        <v>753</v>
      </c>
      <c r="F1242" s="228" t="s">
        <v>813</v>
      </c>
      <c r="G1242" s="59"/>
      <c r="H1242" s="59"/>
      <c r="I1242" s="59"/>
      <c r="J1242" s="52" t="s">
        <v>814</v>
      </c>
      <c r="K1242" s="53" t="s">
        <v>16</v>
      </c>
      <c r="L1242" s="86">
        <v>27</v>
      </c>
      <c r="M1242" s="86">
        <v>10</v>
      </c>
      <c r="N1242" s="55" t="s">
        <v>758</v>
      </c>
      <c r="O1242" s="55"/>
      <c r="P1242" s="55"/>
      <c r="Q1242" s="55"/>
      <c r="R1242" s="55"/>
      <c r="S1242" s="55" t="s">
        <v>757</v>
      </c>
      <c r="T1242" s="193" t="str">
        <f>_xlfn.IFNA(VLOOKUP(N1242,Code2Loc,2,FALSE)
&amp; IF( OR( ISNA(O1242), LEN(O1242)=0), "",  "-" &amp; VLOOKUP(O1242,Code2Loc,2,FALSE))
&amp; IF( OR( ISNA(P1242), LEN(P1242)=0), "",  "-" &amp; VLOOKUP(P1242,Code2Loc,2,FALSE))
&amp; IF( OR( ISNA(Q1242), LEN(Q1242)=0), "",  "-" &amp; VLOOKUP(Q1242,Code2Loc,2,FALSE))
&amp; IF( OR( ISNA(R1242), LEN(R1242)=0), "",  "-" &amp; VLOOKUP(R1242,Code2Loc,2,FALSE))
&amp; IF( OR( ISNA(S1242), LEN(S1242)=0), "",  "-" &amp; VLOOKUP(S1242,Code2Loc,2,FALSE)),"")</f>
        <v/>
      </c>
      <c r="U1242" s="56">
        <v>0.2986111111111111</v>
      </c>
      <c r="V1242" s="57"/>
      <c r="W1242" s="57"/>
      <c r="X1242" s="57"/>
      <c r="Y1242" s="57"/>
      <c r="Z1242" s="58" t="str">
        <f>IF(ISBLANK($U1242), "", _xlfn.IFNA($U1242 + _xlfn.IFNA( VLOOKUP($N1242 &amp; IF(ISBLANK($O1242),"", "-" &amp; $O1242) &amp; IF(ISBLANK($P1242),"", "-" &amp; $P1242) &amp; IF(ISBLANK($Q1242),"", "-" &amp; $Q1242) &amp; IF(ISBLANK($R1242),"", "-" &amp; $R1242) &amp; IF(ISBLANK($S1242),"", "-" &amp; $S1242),TravelTime,8,FALSE), VLOOKUP($S1242 &amp; IF(ISBLANK($R1242),"", "-" &amp; $R1242) &amp; IF(ISBLANK($Q1242),"", "-" &amp; $Q1242) &amp; IF(ISBLANK($P1242),"", "-" &amp; $P1242) &amp; IF(ISBLANK($O1242),"", "-" &amp; $O1242) &amp; IF(ISBLANK($N1242),"", "-" &amp; $N1242),TravelTime,8,FALSE)) / 1440, ""))</f>
        <v/>
      </c>
      <c r="AA1242" s="59"/>
      <c r="AB1242" s="52"/>
      <c r="AC1242" s="59"/>
      <c r="AD1242" s="196"/>
      <c r="AE1242" s="59"/>
      <c r="AF1242" s="59"/>
      <c r="AG1242" s="59"/>
      <c r="AH1242" s="59"/>
      <c r="AI1242" s="59"/>
      <c r="AJ1242" s="59"/>
    </row>
    <row r="1243" spans="1:36" ht="14.25" customHeight="1">
      <c r="A1243" s="85"/>
      <c r="B1243" s="59"/>
      <c r="C1243" s="223"/>
      <c r="D1243" s="59"/>
      <c r="E1243" s="229"/>
      <c r="F1243" s="229"/>
      <c r="G1243" s="59"/>
      <c r="H1243" s="59"/>
      <c r="I1243" s="59"/>
      <c r="J1243" s="59"/>
      <c r="K1243" s="59"/>
      <c r="L1243" s="86"/>
      <c r="M1243" s="86"/>
      <c r="N1243" s="55" t="s">
        <v>757</v>
      </c>
      <c r="O1243" s="55"/>
      <c r="P1243" s="55"/>
      <c r="Q1243" s="55"/>
      <c r="R1243" s="55"/>
      <c r="S1243" s="55" t="s">
        <v>758</v>
      </c>
      <c r="T1243" s="193" t="str">
        <f>_xlfn.IFNA(VLOOKUP(N1243,Code2Loc,2,FALSE)
&amp; IF( OR( ISNA(O1243), LEN(O1243)=0), "",  "-" &amp; VLOOKUP(O1243,Code2Loc,2,FALSE))
&amp; IF( OR( ISNA(P1243), LEN(P1243)=0), "",  "-" &amp; VLOOKUP(P1243,Code2Loc,2,FALSE))
&amp; IF( OR( ISNA(Q1243), LEN(Q1243)=0), "",  "-" &amp; VLOOKUP(Q1243,Code2Loc,2,FALSE))
&amp; IF( OR( ISNA(R1243), LEN(R1243)=0), "",  "-" &amp; VLOOKUP(R1243,Code2Loc,2,FALSE))
&amp; IF( OR( ISNA(S1243), LEN(S1243)=0), "",  "-" &amp; VLOOKUP(S1243,Code2Loc,2,FALSE)),"")</f>
        <v/>
      </c>
      <c r="U1243" s="56">
        <v>0.3263888888888889</v>
      </c>
      <c r="V1243" s="57"/>
      <c r="W1243" s="57"/>
      <c r="X1243" s="57"/>
      <c r="Y1243" s="57"/>
      <c r="Z1243" s="58" t="str">
        <f>IF(ISBLANK($U1243), "", _xlfn.IFNA($U1243 + _xlfn.IFNA( VLOOKUP($N1243 &amp; IF(ISBLANK($O1243),"", "-" &amp; $O1243) &amp; IF(ISBLANK($P1243),"", "-" &amp; $P1243) &amp; IF(ISBLANK($Q1243),"", "-" &amp; $Q1243) &amp; IF(ISBLANK($R1243),"", "-" &amp; $R1243) &amp; IF(ISBLANK($S1243),"", "-" &amp; $S1243),TravelTime,8,FALSE), VLOOKUP($S1243 &amp; IF(ISBLANK($R1243),"", "-" &amp; $R1243) &amp; IF(ISBLANK($Q1243),"", "-" &amp; $Q1243) &amp; IF(ISBLANK($P1243),"", "-" &amp; $P1243) &amp; IF(ISBLANK($O1243),"", "-" &amp; $O1243) &amp; IF(ISBLANK($N1243),"", "-" &amp; $N1243),TravelTime,8,FALSE)) / 1440, ""))</f>
        <v/>
      </c>
      <c r="AA1243" s="59"/>
      <c r="AB1243" s="59"/>
      <c r="AC1243" s="59"/>
      <c r="AD1243" s="196"/>
      <c r="AE1243" s="59"/>
      <c r="AF1243" s="59"/>
      <c r="AG1243" s="59"/>
      <c r="AH1243" s="59"/>
      <c r="AI1243" s="59"/>
      <c r="AJ1243" s="59"/>
    </row>
    <row r="1244" spans="1:36" ht="14.25" customHeight="1">
      <c r="A1244" s="85"/>
      <c r="B1244" s="59"/>
      <c r="C1244" s="223"/>
      <c r="D1244" s="59"/>
      <c r="E1244" s="229"/>
      <c r="F1244" s="229"/>
      <c r="G1244" s="59"/>
      <c r="H1244" s="59"/>
      <c r="I1244" s="59"/>
      <c r="J1244" s="59"/>
      <c r="K1244" s="59"/>
      <c r="L1244" s="86"/>
      <c r="M1244" s="86"/>
      <c r="N1244" s="55" t="s">
        <v>758</v>
      </c>
      <c r="O1244" s="55"/>
      <c r="P1244" s="55"/>
      <c r="Q1244" s="55"/>
      <c r="R1244" s="55"/>
      <c r="S1244" s="55" t="s">
        <v>757</v>
      </c>
      <c r="T1244" s="193" t="str">
        <f>_xlfn.IFNA(VLOOKUP(N1244,Code2Loc,2,FALSE)
&amp; IF( OR( ISNA(O1244), LEN(O1244)=0), "",  "-" &amp; VLOOKUP(O1244,Code2Loc,2,FALSE))
&amp; IF( OR( ISNA(P1244), LEN(P1244)=0), "",  "-" &amp; VLOOKUP(P1244,Code2Loc,2,FALSE))
&amp; IF( OR( ISNA(Q1244), LEN(Q1244)=0), "",  "-" &amp; VLOOKUP(Q1244,Code2Loc,2,FALSE))
&amp; IF( OR( ISNA(R1244), LEN(R1244)=0), "",  "-" &amp; VLOOKUP(R1244,Code2Loc,2,FALSE))
&amp; IF( OR( ISNA(S1244), LEN(S1244)=0), "",  "-" &amp; VLOOKUP(S1244,Code2Loc,2,FALSE)),"")</f>
        <v/>
      </c>
      <c r="U1244" s="56">
        <v>0.35416666666666669</v>
      </c>
      <c r="V1244" s="57"/>
      <c r="W1244" s="57"/>
      <c r="X1244" s="57"/>
      <c r="Y1244" s="57"/>
      <c r="Z1244" s="58" t="str">
        <f>IF(ISBLANK($U1244), "", _xlfn.IFNA($U1244 + _xlfn.IFNA( VLOOKUP($N1244 &amp; IF(ISBLANK($O1244),"", "-" &amp; $O1244) &amp; IF(ISBLANK($P1244),"", "-" &amp; $P1244) &amp; IF(ISBLANK($Q1244),"", "-" &amp; $Q1244) &amp; IF(ISBLANK($R1244),"", "-" &amp; $R1244) &amp; IF(ISBLANK($S1244),"", "-" &amp; $S1244),TravelTime,8,FALSE), VLOOKUP($S1244 &amp; IF(ISBLANK($R1244),"", "-" &amp; $R1244) &amp; IF(ISBLANK($Q1244),"", "-" &amp; $Q1244) &amp; IF(ISBLANK($P1244),"", "-" &amp; $P1244) &amp; IF(ISBLANK($O1244),"", "-" &amp; $O1244) &amp; IF(ISBLANK($N1244),"", "-" &amp; $N1244),TravelTime,8,FALSE)) / 1440, ""))</f>
        <v/>
      </c>
      <c r="AA1244" s="59"/>
      <c r="AB1244" s="59"/>
      <c r="AC1244" s="59"/>
      <c r="AD1244" s="196"/>
      <c r="AE1244" s="59"/>
      <c r="AF1244" s="59"/>
      <c r="AG1244" s="59"/>
      <c r="AH1244" s="59"/>
      <c r="AI1244" s="59"/>
      <c r="AJ1244" s="59"/>
    </row>
    <row r="1245" spans="1:36" ht="14.25" customHeight="1">
      <c r="A1245" s="85"/>
      <c r="B1245" s="59"/>
      <c r="C1245" s="223"/>
      <c r="D1245" s="59"/>
      <c r="E1245" s="229"/>
      <c r="F1245" s="229"/>
      <c r="G1245" s="59"/>
      <c r="H1245" s="59"/>
      <c r="I1245" s="59"/>
      <c r="J1245" s="59"/>
      <c r="K1245" s="59"/>
      <c r="L1245" s="86"/>
      <c r="M1245" s="86"/>
      <c r="N1245" s="55" t="s">
        <v>757</v>
      </c>
      <c r="O1245" s="55"/>
      <c r="P1245" s="55"/>
      <c r="Q1245" s="55"/>
      <c r="R1245" s="55"/>
      <c r="S1245" s="55" t="s">
        <v>758</v>
      </c>
      <c r="T1245" s="193" t="str">
        <f>_xlfn.IFNA(VLOOKUP(N1245,Code2Loc,2,FALSE)
&amp; IF( OR( ISNA(O1245), LEN(O1245)=0), "",  "-" &amp; VLOOKUP(O1245,Code2Loc,2,FALSE))
&amp; IF( OR( ISNA(P1245), LEN(P1245)=0), "",  "-" &amp; VLOOKUP(P1245,Code2Loc,2,FALSE))
&amp; IF( OR( ISNA(Q1245), LEN(Q1245)=0), "",  "-" &amp; VLOOKUP(Q1245,Code2Loc,2,FALSE))
&amp; IF( OR( ISNA(R1245), LEN(R1245)=0), "",  "-" &amp; VLOOKUP(R1245,Code2Loc,2,FALSE))
&amp; IF( OR( ISNA(S1245), LEN(S1245)=0), "",  "-" &amp; VLOOKUP(S1245,Code2Loc,2,FALSE)),"")</f>
        <v/>
      </c>
      <c r="U1245" s="56">
        <v>0.38194444444444442</v>
      </c>
      <c r="V1245" s="57"/>
      <c r="W1245" s="57"/>
      <c r="X1245" s="57"/>
      <c r="Y1245" s="57"/>
      <c r="Z1245" s="58" t="str">
        <f>IF(ISBLANK($U1245), "", _xlfn.IFNA($U1245 + _xlfn.IFNA( VLOOKUP($N1245 &amp; IF(ISBLANK($O1245),"", "-" &amp; $O1245) &amp; IF(ISBLANK($P1245),"", "-" &amp; $P1245) &amp; IF(ISBLANK($Q1245),"", "-" &amp; $Q1245) &amp; IF(ISBLANK($R1245),"", "-" &amp; $R1245) &amp; IF(ISBLANK($S1245),"", "-" &amp; $S1245),TravelTime,8,FALSE), VLOOKUP($S1245 &amp; IF(ISBLANK($R1245),"", "-" &amp; $R1245) &amp; IF(ISBLANK($Q1245),"", "-" &amp; $Q1245) &amp; IF(ISBLANK($P1245),"", "-" &amp; $P1245) &amp; IF(ISBLANK($O1245),"", "-" &amp; $O1245) &amp; IF(ISBLANK($N1245),"", "-" &amp; $N1245),TravelTime,8,FALSE)) / 1440, ""))</f>
        <v/>
      </c>
      <c r="AA1245" s="59"/>
      <c r="AB1245" s="59"/>
      <c r="AC1245" s="59"/>
      <c r="AD1245" s="196"/>
      <c r="AE1245" s="59"/>
      <c r="AF1245" s="59"/>
      <c r="AG1245" s="59"/>
      <c r="AH1245" s="59"/>
      <c r="AI1245" s="59"/>
      <c r="AJ1245" s="59"/>
    </row>
    <row r="1246" spans="1:36" ht="14.25" customHeight="1">
      <c r="A1246" s="85"/>
      <c r="B1246" s="59"/>
      <c r="C1246" s="223"/>
      <c r="D1246" s="59"/>
      <c r="E1246" s="229"/>
      <c r="F1246" s="229"/>
      <c r="G1246" s="59"/>
      <c r="H1246" s="59"/>
      <c r="I1246" s="59"/>
      <c r="J1246" s="59"/>
      <c r="K1246" s="59"/>
      <c r="L1246" s="86"/>
      <c r="M1246" s="86"/>
      <c r="N1246" s="55" t="s">
        <v>758</v>
      </c>
      <c r="O1246" s="55"/>
      <c r="P1246" s="55"/>
      <c r="Q1246" s="55"/>
      <c r="R1246" s="55"/>
      <c r="S1246" s="55" t="s">
        <v>757</v>
      </c>
      <c r="T1246" s="193" t="str">
        <f>_xlfn.IFNA(VLOOKUP(N1246,Code2Loc,2,FALSE)
&amp; IF( OR( ISNA(O1246), LEN(O1246)=0), "",  "-" &amp; VLOOKUP(O1246,Code2Loc,2,FALSE))
&amp; IF( OR( ISNA(P1246), LEN(P1246)=0), "",  "-" &amp; VLOOKUP(P1246,Code2Loc,2,FALSE))
&amp; IF( OR( ISNA(Q1246), LEN(Q1246)=0), "",  "-" &amp; VLOOKUP(Q1246,Code2Loc,2,FALSE))
&amp; IF( OR( ISNA(R1246), LEN(R1246)=0), "",  "-" &amp; VLOOKUP(R1246,Code2Loc,2,FALSE))
&amp; IF( OR( ISNA(S1246), LEN(S1246)=0), "",  "-" &amp; VLOOKUP(S1246,Code2Loc,2,FALSE)),"")</f>
        <v/>
      </c>
      <c r="U1246" s="56">
        <v>0.41666666666666669</v>
      </c>
      <c r="V1246" s="57"/>
      <c r="W1246" s="57"/>
      <c r="X1246" s="57"/>
      <c r="Y1246" s="57"/>
      <c r="Z1246" s="58" t="str">
        <f>IF(ISBLANK($U1246), "", _xlfn.IFNA($U1246 + _xlfn.IFNA( VLOOKUP($N1246 &amp; IF(ISBLANK($O1246),"", "-" &amp; $O1246) &amp; IF(ISBLANK($P1246),"", "-" &amp; $P1246) &amp; IF(ISBLANK($Q1246),"", "-" &amp; $Q1246) &amp; IF(ISBLANK($R1246),"", "-" &amp; $R1246) &amp; IF(ISBLANK($S1246),"", "-" &amp; $S1246),TravelTime,8,FALSE), VLOOKUP($S1246 &amp; IF(ISBLANK($R1246),"", "-" &amp; $R1246) &amp; IF(ISBLANK($Q1246),"", "-" &amp; $Q1246) &amp; IF(ISBLANK($P1246),"", "-" &amp; $P1246) &amp; IF(ISBLANK($O1246),"", "-" &amp; $O1246) &amp; IF(ISBLANK($N1246),"", "-" &amp; $N1246),TravelTime,8,FALSE)) / 1440, ""))</f>
        <v/>
      </c>
      <c r="AA1246" s="59"/>
      <c r="AB1246" s="59"/>
      <c r="AC1246" s="59"/>
      <c r="AD1246" s="196"/>
      <c r="AE1246" s="59"/>
      <c r="AF1246" s="59"/>
      <c r="AG1246" s="59"/>
      <c r="AH1246" s="59"/>
      <c r="AI1246" s="59"/>
      <c r="AJ1246" s="59"/>
    </row>
    <row r="1247" spans="1:36" ht="14.25" customHeight="1">
      <c r="A1247" s="85"/>
      <c r="B1247" s="59"/>
      <c r="C1247" s="223"/>
      <c r="D1247" s="59"/>
      <c r="E1247" s="229"/>
      <c r="F1247" s="229"/>
      <c r="G1247" s="59"/>
      <c r="H1247" s="59"/>
      <c r="I1247" s="59"/>
      <c r="J1247" s="59"/>
      <c r="K1247" s="59"/>
      <c r="L1247" s="86"/>
      <c r="M1247" s="86"/>
      <c r="N1247" s="55" t="s">
        <v>757</v>
      </c>
      <c r="O1247" s="55" t="s">
        <v>759</v>
      </c>
      <c r="P1247" s="55"/>
      <c r="Q1247" s="55"/>
      <c r="R1247" s="55"/>
      <c r="S1247" s="55" t="s">
        <v>758</v>
      </c>
      <c r="T1247" s="193" t="str">
        <f>_xlfn.IFNA(VLOOKUP(N1247,Code2Loc,2,FALSE)
&amp; IF( OR( ISNA(O1247), LEN(O1247)=0), "",  "-" &amp; VLOOKUP(O1247,Code2Loc,2,FALSE))
&amp; IF( OR( ISNA(P1247), LEN(P1247)=0), "",  "-" &amp; VLOOKUP(P1247,Code2Loc,2,FALSE))
&amp; IF( OR( ISNA(Q1247), LEN(Q1247)=0), "",  "-" &amp; VLOOKUP(Q1247,Code2Loc,2,FALSE))
&amp; IF( OR( ISNA(R1247), LEN(R1247)=0), "",  "-" &amp; VLOOKUP(R1247,Code2Loc,2,FALSE))
&amp; IF( OR( ISNA(S1247), LEN(S1247)=0), "",  "-" &amp; VLOOKUP(S1247,Code2Loc,2,FALSE)),"")</f>
        <v/>
      </c>
      <c r="U1247" s="56">
        <v>0.47222222222222221</v>
      </c>
      <c r="V1247" s="57"/>
      <c r="W1247" s="57"/>
      <c r="X1247" s="57"/>
      <c r="Y1247" s="57"/>
      <c r="Z1247" s="58" t="str">
        <f>IF(ISBLANK($U1247), "", _xlfn.IFNA($U1247 + _xlfn.IFNA( VLOOKUP($N1247 &amp; IF(ISBLANK($O1247),"", "-" &amp; $O1247) &amp; IF(ISBLANK($P1247),"", "-" &amp; $P1247) &amp; IF(ISBLANK($Q1247),"", "-" &amp; $Q1247) &amp; IF(ISBLANK($R1247),"", "-" &amp; $R1247) &amp; IF(ISBLANK($S1247),"", "-" &amp; $S1247),TravelTime,8,FALSE), VLOOKUP($S1247 &amp; IF(ISBLANK($R1247),"", "-" &amp; $R1247) &amp; IF(ISBLANK($Q1247),"", "-" &amp; $Q1247) &amp; IF(ISBLANK($P1247),"", "-" &amp; $P1247) &amp; IF(ISBLANK($O1247),"", "-" &amp; $O1247) &amp; IF(ISBLANK($N1247),"", "-" &amp; $N1247),TravelTime,8,FALSE)) / 1440, ""))</f>
        <v/>
      </c>
      <c r="AA1247" s="59"/>
      <c r="AB1247" s="59"/>
      <c r="AC1247" s="59"/>
      <c r="AD1247" s="196"/>
      <c r="AE1247" s="59"/>
      <c r="AF1247" s="59"/>
      <c r="AG1247" s="59"/>
      <c r="AH1247" s="59"/>
      <c r="AI1247" s="59"/>
      <c r="AJ1247" s="59"/>
    </row>
    <row r="1248" spans="1:36" ht="14.25" customHeight="1">
      <c r="A1248" s="85"/>
      <c r="B1248" s="59"/>
      <c r="C1248" s="223"/>
      <c r="D1248" s="59"/>
      <c r="E1248" s="229"/>
      <c r="F1248" s="229"/>
      <c r="G1248" s="59"/>
      <c r="H1248" s="59"/>
      <c r="I1248" s="59"/>
      <c r="J1248" s="59"/>
      <c r="K1248" s="59"/>
      <c r="L1248" s="86"/>
      <c r="M1248" s="86"/>
      <c r="N1248" s="55" t="s">
        <v>758</v>
      </c>
      <c r="O1248" s="55"/>
      <c r="P1248" s="55"/>
      <c r="Q1248" s="55"/>
      <c r="R1248" s="55"/>
      <c r="S1248" s="55" t="s">
        <v>757</v>
      </c>
      <c r="T1248" s="193" t="str">
        <f>_xlfn.IFNA(VLOOKUP(N1248,Code2Loc,2,FALSE)
&amp; IF( OR( ISNA(O1248), LEN(O1248)=0), "",  "-" &amp; VLOOKUP(O1248,Code2Loc,2,FALSE))
&amp; IF( OR( ISNA(P1248), LEN(P1248)=0), "",  "-" &amp; VLOOKUP(P1248,Code2Loc,2,FALSE))
&amp; IF( OR( ISNA(Q1248), LEN(Q1248)=0), "",  "-" &amp; VLOOKUP(Q1248,Code2Loc,2,FALSE))
&amp; IF( OR( ISNA(R1248), LEN(R1248)=0), "",  "-" &amp; VLOOKUP(R1248,Code2Loc,2,FALSE))
&amp; IF( OR( ISNA(S1248), LEN(S1248)=0), "",  "-" &amp; VLOOKUP(S1248,Code2Loc,2,FALSE)),"")</f>
        <v/>
      </c>
      <c r="U1248" s="56">
        <v>0.52083333333333337</v>
      </c>
      <c r="V1248" s="57"/>
      <c r="W1248" s="57"/>
      <c r="X1248" s="57"/>
      <c r="Y1248" s="57"/>
      <c r="Z1248" s="58" t="str">
        <f>IF(ISBLANK($U1248), "", _xlfn.IFNA($U1248 + _xlfn.IFNA( VLOOKUP($N1248 &amp; IF(ISBLANK($O1248),"", "-" &amp; $O1248) &amp; IF(ISBLANK($P1248),"", "-" &amp; $P1248) &amp; IF(ISBLANK($Q1248),"", "-" &amp; $Q1248) &amp; IF(ISBLANK($R1248),"", "-" &amp; $R1248) &amp; IF(ISBLANK($S1248),"", "-" &amp; $S1248),TravelTime,8,FALSE), VLOOKUP($S1248 &amp; IF(ISBLANK($R1248),"", "-" &amp; $R1248) &amp; IF(ISBLANK($Q1248),"", "-" &amp; $Q1248) &amp; IF(ISBLANK($P1248),"", "-" &amp; $P1248) &amp; IF(ISBLANK($O1248),"", "-" &amp; $O1248) &amp; IF(ISBLANK($N1248),"", "-" &amp; $N1248),TravelTime,8,FALSE)) / 1440, ""))</f>
        <v/>
      </c>
      <c r="AA1248" s="59"/>
      <c r="AB1248" s="59"/>
      <c r="AC1248" s="59"/>
      <c r="AD1248" s="196"/>
      <c r="AE1248" s="59"/>
      <c r="AF1248" s="59"/>
      <c r="AG1248" s="59"/>
      <c r="AH1248" s="59"/>
      <c r="AI1248" s="59"/>
      <c r="AJ1248" s="59"/>
    </row>
    <row r="1249" spans="1:36" ht="14.25" customHeight="1">
      <c r="A1249" s="85"/>
      <c r="B1249" s="59"/>
      <c r="C1249" s="223"/>
      <c r="D1249" s="59"/>
      <c r="E1249" s="229"/>
      <c r="F1249" s="229"/>
      <c r="G1249" s="59"/>
      <c r="H1249" s="59"/>
      <c r="I1249" s="59"/>
      <c r="J1249" s="59"/>
      <c r="K1249" s="59"/>
      <c r="L1249" s="86"/>
      <c r="M1249" s="86"/>
      <c r="N1249" s="55" t="s">
        <v>757</v>
      </c>
      <c r="O1249" s="55"/>
      <c r="P1249" s="55"/>
      <c r="Q1249" s="55"/>
      <c r="R1249" s="55"/>
      <c r="S1249" s="55" t="s">
        <v>758</v>
      </c>
      <c r="T1249" s="193" t="str">
        <f>_xlfn.IFNA(VLOOKUP(N1249,Code2Loc,2,FALSE)
&amp; IF( OR( ISNA(O1249), LEN(O1249)=0), "",  "-" &amp; VLOOKUP(O1249,Code2Loc,2,FALSE))
&amp; IF( OR( ISNA(P1249), LEN(P1249)=0), "",  "-" &amp; VLOOKUP(P1249,Code2Loc,2,FALSE))
&amp; IF( OR( ISNA(Q1249), LEN(Q1249)=0), "",  "-" &amp; VLOOKUP(Q1249,Code2Loc,2,FALSE))
&amp; IF( OR( ISNA(R1249), LEN(R1249)=0), "",  "-" &amp; VLOOKUP(R1249,Code2Loc,2,FALSE))
&amp; IF( OR( ISNA(S1249), LEN(S1249)=0), "",  "-" &amp; VLOOKUP(S1249,Code2Loc,2,FALSE)),"")</f>
        <v/>
      </c>
      <c r="U1249" s="56">
        <v>0.54861111111111116</v>
      </c>
      <c r="V1249" s="57"/>
      <c r="W1249" s="57"/>
      <c r="X1249" s="57"/>
      <c r="Y1249" s="57"/>
      <c r="Z1249" s="58" t="str">
        <f>IF(ISBLANK($U1249), "", _xlfn.IFNA($U1249 + _xlfn.IFNA( VLOOKUP($N1249 &amp; IF(ISBLANK($O1249),"", "-" &amp; $O1249) &amp; IF(ISBLANK($P1249),"", "-" &amp; $P1249) &amp; IF(ISBLANK($Q1249),"", "-" &amp; $Q1249) &amp; IF(ISBLANK($R1249),"", "-" &amp; $R1249) &amp; IF(ISBLANK($S1249),"", "-" &amp; $S1249),TravelTime,8,FALSE), VLOOKUP($S1249 &amp; IF(ISBLANK($R1249),"", "-" &amp; $R1249) &amp; IF(ISBLANK($Q1249),"", "-" &amp; $Q1249) &amp; IF(ISBLANK($P1249),"", "-" &amp; $P1249) &amp; IF(ISBLANK($O1249),"", "-" &amp; $O1249) &amp; IF(ISBLANK($N1249),"", "-" &amp; $N1249),TravelTime,8,FALSE)) / 1440, ""))</f>
        <v/>
      </c>
      <c r="AA1249" s="59"/>
      <c r="AB1249" s="59"/>
      <c r="AC1249" s="59"/>
      <c r="AD1249" s="196"/>
      <c r="AE1249" s="59"/>
      <c r="AF1249" s="59"/>
      <c r="AG1249" s="59"/>
      <c r="AH1249" s="59"/>
      <c r="AI1249" s="59"/>
      <c r="AJ1249" s="59"/>
    </row>
    <row r="1250" spans="1:36" ht="14.25" customHeight="1">
      <c r="A1250" s="85"/>
      <c r="B1250" s="59"/>
      <c r="C1250" s="223"/>
      <c r="D1250" s="59"/>
      <c r="E1250" s="229"/>
      <c r="F1250" s="229"/>
      <c r="G1250" s="59"/>
      <c r="H1250" s="59"/>
      <c r="I1250" s="59"/>
      <c r="J1250" s="59"/>
      <c r="K1250" s="59"/>
      <c r="L1250" s="86"/>
      <c r="M1250" s="86"/>
      <c r="N1250" s="55" t="s">
        <v>758</v>
      </c>
      <c r="O1250" s="55"/>
      <c r="P1250" s="55"/>
      <c r="Q1250" s="55"/>
      <c r="R1250" s="55"/>
      <c r="S1250" s="55" t="s">
        <v>757</v>
      </c>
      <c r="T1250" s="193" t="str">
        <f>_xlfn.IFNA(VLOOKUP(N1250,Code2Loc,2,FALSE)
&amp; IF( OR( ISNA(O1250), LEN(O1250)=0), "",  "-" &amp; VLOOKUP(O1250,Code2Loc,2,FALSE))
&amp; IF( OR( ISNA(P1250), LEN(P1250)=0), "",  "-" &amp; VLOOKUP(P1250,Code2Loc,2,FALSE))
&amp; IF( OR( ISNA(Q1250), LEN(Q1250)=0), "",  "-" &amp; VLOOKUP(Q1250,Code2Loc,2,FALSE))
&amp; IF( OR( ISNA(R1250), LEN(R1250)=0), "",  "-" &amp; VLOOKUP(R1250,Code2Loc,2,FALSE))
&amp; IF( OR( ISNA(S1250), LEN(S1250)=0), "",  "-" &amp; VLOOKUP(S1250,Code2Loc,2,FALSE)),"")</f>
        <v/>
      </c>
      <c r="U1250" s="56">
        <v>0.58333333333333337</v>
      </c>
      <c r="V1250" s="57"/>
      <c r="W1250" s="57"/>
      <c r="X1250" s="57"/>
      <c r="Y1250" s="57"/>
      <c r="Z1250" s="58" t="str">
        <f>IF(ISBLANK($U1250), "", _xlfn.IFNA($U1250 + _xlfn.IFNA( VLOOKUP($N1250 &amp; IF(ISBLANK($O1250),"", "-" &amp; $O1250) &amp; IF(ISBLANK($P1250),"", "-" &amp; $P1250) &amp; IF(ISBLANK($Q1250),"", "-" &amp; $Q1250) &amp; IF(ISBLANK($R1250),"", "-" &amp; $R1250) &amp; IF(ISBLANK($S1250),"", "-" &amp; $S1250),TravelTime,8,FALSE), VLOOKUP($S1250 &amp; IF(ISBLANK($R1250),"", "-" &amp; $R1250) &amp; IF(ISBLANK($Q1250),"", "-" &amp; $Q1250) &amp; IF(ISBLANK($P1250),"", "-" &amp; $P1250) &amp; IF(ISBLANK($O1250),"", "-" &amp; $O1250) &amp; IF(ISBLANK($N1250),"", "-" &amp; $N1250),TravelTime,8,FALSE)) / 1440, ""))</f>
        <v/>
      </c>
      <c r="AA1250" s="59"/>
      <c r="AB1250" s="59"/>
      <c r="AC1250" s="59"/>
      <c r="AD1250" s="196"/>
      <c r="AE1250" s="59"/>
      <c r="AF1250" s="59"/>
      <c r="AG1250" s="59"/>
      <c r="AH1250" s="59"/>
      <c r="AI1250" s="59"/>
      <c r="AJ1250" s="59"/>
    </row>
    <row r="1251" spans="1:36" ht="14.25" customHeight="1">
      <c r="A1251" s="85"/>
      <c r="B1251" s="59"/>
      <c r="C1251" s="223"/>
      <c r="D1251" s="59"/>
      <c r="E1251" s="229"/>
      <c r="F1251" s="229"/>
      <c r="G1251" s="59"/>
      <c r="H1251" s="59"/>
      <c r="I1251" s="59"/>
      <c r="J1251" s="59"/>
      <c r="K1251" s="59"/>
      <c r="L1251" s="86"/>
      <c r="M1251" s="86"/>
      <c r="N1251" s="55" t="s">
        <v>757</v>
      </c>
      <c r="O1251" s="55" t="s">
        <v>759</v>
      </c>
      <c r="P1251" s="55"/>
      <c r="Q1251" s="55"/>
      <c r="R1251" s="55"/>
      <c r="S1251" s="55" t="s">
        <v>758</v>
      </c>
      <c r="T1251" s="193" t="str">
        <f>_xlfn.IFNA(VLOOKUP(N1251,Code2Loc,2,FALSE)
&amp; IF( OR( ISNA(O1251), LEN(O1251)=0), "",  "-" &amp; VLOOKUP(O1251,Code2Loc,2,FALSE))
&amp; IF( OR( ISNA(P1251), LEN(P1251)=0), "",  "-" &amp; VLOOKUP(P1251,Code2Loc,2,FALSE))
&amp; IF( OR( ISNA(Q1251), LEN(Q1251)=0), "",  "-" &amp; VLOOKUP(Q1251,Code2Loc,2,FALSE))
&amp; IF( OR( ISNA(R1251), LEN(R1251)=0), "",  "-" &amp; VLOOKUP(R1251,Code2Loc,2,FALSE))
&amp; IF( OR( ISNA(S1251), LEN(S1251)=0), "",  "-" &amp; VLOOKUP(S1251,Code2Loc,2,FALSE)),"")</f>
        <v/>
      </c>
      <c r="U1251" s="56">
        <v>0.63888888888888884</v>
      </c>
      <c r="V1251" s="57"/>
      <c r="W1251" s="57"/>
      <c r="X1251" s="57"/>
      <c r="Y1251" s="57"/>
      <c r="Z1251" s="58" t="str">
        <f>IF(ISBLANK($U1251), "", _xlfn.IFNA($U1251 + _xlfn.IFNA( VLOOKUP($N1251 &amp; IF(ISBLANK($O1251),"", "-" &amp; $O1251) &amp; IF(ISBLANK($P1251),"", "-" &amp; $P1251) &amp; IF(ISBLANK($Q1251),"", "-" &amp; $Q1251) &amp; IF(ISBLANK($R1251),"", "-" &amp; $R1251) &amp; IF(ISBLANK($S1251),"", "-" &amp; $S1251),TravelTime,8,FALSE), VLOOKUP($S1251 &amp; IF(ISBLANK($R1251),"", "-" &amp; $R1251) &amp; IF(ISBLANK($Q1251),"", "-" &amp; $Q1251) &amp; IF(ISBLANK($P1251),"", "-" &amp; $P1251) &amp; IF(ISBLANK($O1251),"", "-" &amp; $O1251) &amp; IF(ISBLANK($N1251),"", "-" &amp; $N1251),TravelTime,8,FALSE)) / 1440, ""))</f>
        <v/>
      </c>
      <c r="AA1251" s="59"/>
      <c r="AB1251" s="59"/>
      <c r="AC1251" s="59"/>
      <c r="AD1251" s="196"/>
      <c r="AE1251" s="59"/>
      <c r="AF1251" s="59"/>
      <c r="AG1251" s="59"/>
      <c r="AH1251" s="59"/>
      <c r="AI1251" s="59"/>
      <c r="AJ1251" s="59"/>
    </row>
    <row r="1252" spans="1:36" ht="14.25" customHeight="1">
      <c r="A1252" s="85"/>
      <c r="B1252" s="59"/>
      <c r="C1252" s="223"/>
      <c r="D1252" s="59"/>
      <c r="E1252" s="229"/>
      <c r="F1252" s="229"/>
      <c r="G1252" s="59"/>
      <c r="H1252" s="59"/>
      <c r="I1252" s="59"/>
      <c r="J1252" s="59"/>
      <c r="K1252" s="59"/>
      <c r="L1252" s="86"/>
      <c r="M1252" s="86"/>
      <c r="N1252" s="55" t="s">
        <v>758</v>
      </c>
      <c r="O1252" s="55"/>
      <c r="P1252" s="55"/>
      <c r="Q1252" s="55"/>
      <c r="R1252" s="55"/>
      <c r="S1252" s="55" t="s">
        <v>757</v>
      </c>
      <c r="T1252" s="193" t="str">
        <f>_xlfn.IFNA(VLOOKUP(N1252,Code2Loc,2,FALSE)
&amp; IF( OR( ISNA(O1252), LEN(O1252)=0), "",  "-" &amp; VLOOKUP(O1252,Code2Loc,2,FALSE))
&amp; IF( OR( ISNA(P1252), LEN(P1252)=0), "",  "-" &amp; VLOOKUP(P1252,Code2Loc,2,FALSE))
&amp; IF( OR( ISNA(Q1252), LEN(Q1252)=0), "",  "-" &amp; VLOOKUP(Q1252,Code2Loc,2,FALSE))
&amp; IF( OR( ISNA(R1252), LEN(R1252)=0), "",  "-" &amp; VLOOKUP(R1252,Code2Loc,2,FALSE))
&amp; IF( OR( ISNA(S1252), LEN(S1252)=0), "",  "-" &amp; VLOOKUP(S1252,Code2Loc,2,FALSE)),"")</f>
        <v/>
      </c>
      <c r="U1252" s="56">
        <v>0.6875</v>
      </c>
      <c r="V1252" s="57"/>
      <c r="W1252" s="57"/>
      <c r="X1252" s="57"/>
      <c r="Y1252" s="57"/>
      <c r="Z1252" s="58" t="str">
        <f>IF(ISBLANK($U1252), "", _xlfn.IFNA($U1252 + _xlfn.IFNA( VLOOKUP($N1252 &amp; IF(ISBLANK($O1252),"", "-" &amp; $O1252) &amp; IF(ISBLANK($P1252),"", "-" &amp; $P1252) &amp; IF(ISBLANK($Q1252),"", "-" &amp; $Q1252) &amp; IF(ISBLANK($R1252),"", "-" &amp; $R1252) &amp; IF(ISBLANK($S1252),"", "-" &amp; $S1252),TravelTime,8,FALSE), VLOOKUP($S1252 &amp; IF(ISBLANK($R1252),"", "-" &amp; $R1252) &amp; IF(ISBLANK($Q1252),"", "-" &amp; $Q1252) &amp; IF(ISBLANK($P1252),"", "-" &amp; $P1252) &amp; IF(ISBLANK($O1252),"", "-" &amp; $O1252) &amp; IF(ISBLANK($N1252),"", "-" &amp; $N1252),TravelTime,8,FALSE)) / 1440, ""))</f>
        <v/>
      </c>
      <c r="AA1252" s="59"/>
      <c r="AB1252" s="59"/>
      <c r="AC1252" s="59"/>
      <c r="AD1252" s="196"/>
      <c r="AE1252" s="59"/>
      <c r="AF1252" s="59"/>
      <c r="AG1252" s="59"/>
      <c r="AH1252" s="59"/>
      <c r="AI1252" s="59"/>
      <c r="AJ1252" s="59"/>
    </row>
    <row r="1253" spans="1:36" ht="14.25" customHeight="1">
      <c r="A1253" s="85"/>
      <c r="B1253" s="59"/>
      <c r="C1253" s="223"/>
      <c r="D1253" s="59"/>
      <c r="E1253" s="229"/>
      <c r="F1253" s="229"/>
      <c r="G1253" s="59"/>
      <c r="H1253" s="59"/>
      <c r="I1253" s="59"/>
      <c r="J1253" s="59"/>
      <c r="K1253" s="59"/>
      <c r="L1253" s="86"/>
      <c r="M1253" s="86"/>
      <c r="N1253" s="55" t="s">
        <v>757</v>
      </c>
      <c r="O1253" s="55"/>
      <c r="P1253" s="55"/>
      <c r="Q1253" s="55"/>
      <c r="R1253" s="55"/>
      <c r="S1253" s="55" t="s">
        <v>758</v>
      </c>
      <c r="T1253" s="193" t="str">
        <f>_xlfn.IFNA(VLOOKUP(N1253,Code2Loc,2,FALSE)
&amp; IF( OR( ISNA(O1253), LEN(O1253)=0), "",  "-" &amp; VLOOKUP(O1253,Code2Loc,2,FALSE))
&amp; IF( OR( ISNA(P1253), LEN(P1253)=0), "",  "-" &amp; VLOOKUP(P1253,Code2Loc,2,FALSE))
&amp; IF( OR( ISNA(Q1253), LEN(Q1253)=0), "",  "-" &amp; VLOOKUP(Q1253,Code2Loc,2,FALSE))
&amp; IF( OR( ISNA(R1253), LEN(R1253)=0), "",  "-" &amp; VLOOKUP(R1253,Code2Loc,2,FALSE))
&amp; IF( OR( ISNA(S1253), LEN(S1253)=0), "",  "-" &amp; VLOOKUP(S1253,Code2Loc,2,FALSE)),"")</f>
        <v/>
      </c>
      <c r="U1253" s="56">
        <v>0.71527777777777779</v>
      </c>
      <c r="V1253" s="57"/>
      <c r="W1253" s="57"/>
      <c r="X1253" s="57"/>
      <c r="Y1253" s="57"/>
      <c r="Z1253" s="58" t="str">
        <f>IF(ISBLANK($U1253), "", _xlfn.IFNA($U1253 + _xlfn.IFNA( VLOOKUP($N1253 &amp; IF(ISBLANK($O1253),"", "-" &amp; $O1253) &amp; IF(ISBLANK($P1253),"", "-" &amp; $P1253) &amp; IF(ISBLANK($Q1253),"", "-" &amp; $Q1253) &amp; IF(ISBLANK($R1253),"", "-" &amp; $R1253) &amp; IF(ISBLANK($S1253),"", "-" &amp; $S1253),TravelTime,8,FALSE), VLOOKUP($S1253 &amp; IF(ISBLANK($R1253),"", "-" &amp; $R1253) &amp; IF(ISBLANK($Q1253),"", "-" &amp; $Q1253) &amp; IF(ISBLANK($P1253),"", "-" &amp; $P1253) &amp; IF(ISBLANK($O1253),"", "-" &amp; $O1253) &amp; IF(ISBLANK($N1253),"", "-" &amp; $N1253),TravelTime,8,FALSE)) / 1440, ""))</f>
        <v/>
      </c>
      <c r="AA1253" s="59"/>
      <c r="AB1253" s="59"/>
      <c r="AC1253" s="59"/>
      <c r="AD1253" s="196"/>
      <c r="AE1253" s="59"/>
      <c r="AF1253" s="59"/>
      <c r="AG1253" s="59"/>
      <c r="AH1253" s="59"/>
      <c r="AI1253" s="59"/>
      <c r="AJ1253" s="59"/>
    </row>
    <row r="1254" spans="1:36" ht="14.25" customHeight="1">
      <c r="A1254" s="85"/>
      <c r="B1254" s="59"/>
      <c r="C1254" s="223"/>
      <c r="D1254" s="59"/>
      <c r="E1254" s="229"/>
      <c r="F1254" s="229"/>
      <c r="G1254" s="59"/>
      <c r="H1254" s="59"/>
      <c r="I1254" s="59"/>
      <c r="J1254" s="59"/>
      <c r="K1254" s="59"/>
      <c r="L1254" s="86"/>
      <c r="M1254" s="86"/>
      <c r="N1254" s="55" t="s">
        <v>758</v>
      </c>
      <c r="O1254" s="55"/>
      <c r="P1254" s="55"/>
      <c r="Q1254" s="55"/>
      <c r="R1254" s="55"/>
      <c r="S1254" s="55" t="s">
        <v>757</v>
      </c>
      <c r="T1254" s="193" t="str">
        <f>_xlfn.IFNA(VLOOKUP(N1254,Code2Loc,2,FALSE)
&amp; IF( OR( ISNA(O1254), LEN(O1254)=0), "",  "-" &amp; VLOOKUP(O1254,Code2Loc,2,FALSE))
&amp; IF( OR( ISNA(P1254), LEN(P1254)=0), "",  "-" &amp; VLOOKUP(P1254,Code2Loc,2,FALSE))
&amp; IF( OR( ISNA(Q1254), LEN(Q1254)=0), "",  "-" &amp; VLOOKUP(Q1254,Code2Loc,2,FALSE))
&amp; IF( OR( ISNA(R1254), LEN(R1254)=0), "",  "-" &amp; VLOOKUP(R1254,Code2Loc,2,FALSE))
&amp; IF( OR( ISNA(S1254), LEN(S1254)=0), "",  "-" &amp; VLOOKUP(S1254,Code2Loc,2,FALSE)),"")</f>
        <v/>
      </c>
      <c r="U1254" s="56">
        <v>0.74305555555555558</v>
      </c>
      <c r="V1254" s="57"/>
      <c r="W1254" s="57"/>
      <c r="X1254" s="57"/>
      <c r="Y1254" s="57"/>
      <c r="Z1254" s="58" t="str">
        <f>IF(ISBLANK($U1254), "", _xlfn.IFNA($U1254 + _xlfn.IFNA( VLOOKUP($N1254 &amp; IF(ISBLANK($O1254),"", "-" &amp; $O1254) &amp; IF(ISBLANK($P1254),"", "-" &amp; $P1254) &amp; IF(ISBLANK($Q1254),"", "-" &amp; $Q1254) &amp; IF(ISBLANK($R1254),"", "-" &amp; $R1254) &amp; IF(ISBLANK($S1254),"", "-" &amp; $S1254),TravelTime,8,FALSE), VLOOKUP($S1254 &amp; IF(ISBLANK($R1254),"", "-" &amp; $R1254) &amp; IF(ISBLANK($Q1254),"", "-" &amp; $Q1254) &amp; IF(ISBLANK($P1254),"", "-" &amp; $P1254) &amp; IF(ISBLANK($O1254),"", "-" &amp; $O1254) &amp; IF(ISBLANK($N1254),"", "-" &amp; $N1254),TravelTime,8,FALSE)) / 1440, ""))</f>
        <v/>
      </c>
      <c r="AA1254" s="59"/>
      <c r="AB1254" s="59"/>
      <c r="AC1254" s="59"/>
      <c r="AD1254" s="196"/>
      <c r="AE1254" s="59"/>
      <c r="AF1254" s="59"/>
      <c r="AG1254" s="59"/>
      <c r="AH1254" s="59"/>
      <c r="AI1254" s="59"/>
      <c r="AJ1254" s="59"/>
    </row>
    <row r="1255" spans="1:36" ht="14.25" customHeight="1">
      <c r="A1255" s="85"/>
      <c r="B1255" s="59"/>
      <c r="C1255" s="223"/>
      <c r="D1255" s="59"/>
      <c r="E1255" s="229"/>
      <c r="F1255" s="229"/>
      <c r="G1255" s="59"/>
      <c r="H1255" s="59"/>
      <c r="I1255" s="59"/>
      <c r="J1255" s="59"/>
      <c r="K1255" s="59"/>
      <c r="L1255" s="86"/>
      <c r="M1255" s="86"/>
      <c r="N1255" s="55" t="s">
        <v>757</v>
      </c>
      <c r="O1255" s="55"/>
      <c r="P1255" s="55"/>
      <c r="Q1255" s="55"/>
      <c r="R1255" s="55"/>
      <c r="S1255" s="55" t="s">
        <v>758</v>
      </c>
      <c r="T1255" s="193" t="str">
        <f>_xlfn.IFNA(VLOOKUP(N1255,Code2Loc,2,FALSE)
&amp; IF( OR( ISNA(O1255), LEN(O1255)=0), "",  "-" &amp; VLOOKUP(O1255,Code2Loc,2,FALSE))
&amp; IF( OR( ISNA(P1255), LEN(P1255)=0), "",  "-" &amp; VLOOKUP(P1255,Code2Loc,2,FALSE))
&amp; IF( OR( ISNA(Q1255), LEN(Q1255)=0), "",  "-" &amp; VLOOKUP(Q1255,Code2Loc,2,FALSE))
&amp; IF( OR( ISNA(R1255), LEN(R1255)=0), "",  "-" &amp; VLOOKUP(R1255,Code2Loc,2,FALSE))
&amp; IF( OR( ISNA(S1255), LEN(S1255)=0), "",  "-" &amp; VLOOKUP(S1255,Code2Loc,2,FALSE)),"")</f>
        <v/>
      </c>
      <c r="U1255" s="56">
        <v>0.77083333333333337</v>
      </c>
      <c r="V1255" s="57"/>
      <c r="W1255" s="57"/>
      <c r="X1255" s="57"/>
      <c r="Y1255" s="57"/>
      <c r="Z1255" s="58" t="str">
        <f>IF(ISBLANK($U1255), "", _xlfn.IFNA($U1255 + _xlfn.IFNA( VLOOKUP($N1255 &amp; IF(ISBLANK($O1255),"", "-" &amp; $O1255) &amp; IF(ISBLANK($P1255),"", "-" &amp; $P1255) &amp; IF(ISBLANK($Q1255),"", "-" &amp; $Q1255) &amp; IF(ISBLANK($R1255),"", "-" &amp; $R1255) &amp; IF(ISBLANK($S1255),"", "-" &amp; $S1255),TravelTime,8,FALSE), VLOOKUP($S1255 &amp; IF(ISBLANK($R1255),"", "-" &amp; $R1255) &amp; IF(ISBLANK($Q1255),"", "-" &amp; $Q1255) &amp; IF(ISBLANK($P1255),"", "-" &amp; $P1255) &amp; IF(ISBLANK($O1255),"", "-" &amp; $O1255) &amp; IF(ISBLANK($N1255),"", "-" &amp; $N1255),TravelTime,8,FALSE)) / 1440, ""))</f>
        <v/>
      </c>
      <c r="AA1255" s="59"/>
      <c r="AB1255" s="59"/>
      <c r="AC1255" s="59"/>
      <c r="AD1255" s="196"/>
      <c r="AE1255" s="59"/>
      <c r="AF1255" s="59"/>
      <c r="AG1255" s="59"/>
      <c r="AH1255" s="59"/>
      <c r="AI1255" s="59"/>
      <c r="AJ1255" s="59"/>
    </row>
    <row r="1256" spans="1:36" ht="14.25" customHeight="1">
      <c r="A1256" s="85"/>
      <c r="B1256" s="59"/>
      <c r="C1256" s="223"/>
      <c r="D1256" s="59"/>
      <c r="E1256" s="229"/>
      <c r="F1256" s="229"/>
      <c r="G1256" s="59"/>
      <c r="H1256" s="59"/>
      <c r="I1256" s="59"/>
      <c r="J1256" s="59"/>
      <c r="K1256" s="59"/>
      <c r="L1256" s="86"/>
      <c r="M1256" s="86"/>
      <c r="N1256" s="55" t="s">
        <v>758</v>
      </c>
      <c r="O1256" s="55"/>
      <c r="P1256" s="55"/>
      <c r="Q1256" s="55"/>
      <c r="R1256" s="55"/>
      <c r="S1256" s="55" t="s">
        <v>757</v>
      </c>
      <c r="T1256" s="193" t="str">
        <f>_xlfn.IFNA(VLOOKUP(N1256,Code2Loc,2,FALSE)
&amp; IF( OR( ISNA(O1256), LEN(O1256)=0), "",  "-" &amp; VLOOKUP(O1256,Code2Loc,2,FALSE))
&amp; IF( OR( ISNA(P1256), LEN(P1256)=0), "",  "-" &amp; VLOOKUP(P1256,Code2Loc,2,FALSE))
&amp; IF( OR( ISNA(Q1256), LEN(Q1256)=0), "",  "-" &amp; VLOOKUP(Q1256,Code2Loc,2,FALSE))
&amp; IF( OR( ISNA(R1256), LEN(R1256)=0), "",  "-" &amp; VLOOKUP(R1256,Code2Loc,2,FALSE))
&amp; IF( OR( ISNA(S1256), LEN(S1256)=0), "",  "-" &amp; VLOOKUP(S1256,Code2Loc,2,FALSE)),"")</f>
        <v/>
      </c>
      <c r="U1256" s="56">
        <v>0.80555555555555558</v>
      </c>
      <c r="V1256" s="57"/>
      <c r="W1256" s="57"/>
      <c r="X1256" s="57"/>
      <c r="Y1256" s="57"/>
      <c r="Z1256" s="58" t="str">
        <f>IF(ISBLANK($U1256), "", _xlfn.IFNA($U1256 + _xlfn.IFNA( VLOOKUP($N1256 &amp; IF(ISBLANK($O1256),"", "-" &amp; $O1256) &amp; IF(ISBLANK($P1256),"", "-" &amp; $P1256) &amp; IF(ISBLANK($Q1256),"", "-" &amp; $Q1256) &amp; IF(ISBLANK($R1256),"", "-" &amp; $R1256) &amp; IF(ISBLANK($S1256),"", "-" &amp; $S1256),TravelTime,8,FALSE), VLOOKUP($S1256 &amp; IF(ISBLANK($R1256),"", "-" &amp; $R1256) &amp; IF(ISBLANK($Q1256),"", "-" &amp; $Q1256) &amp; IF(ISBLANK($P1256),"", "-" &amp; $P1256) &amp; IF(ISBLANK($O1256),"", "-" &amp; $O1256) &amp; IF(ISBLANK($N1256),"", "-" &amp; $N1256),TravelTime,8,FALSE)) / 1440, ""))</f>
        <v/>
      </c>
      <c r="AA1256" s="59"/>
      <c r="AB1256" s="59"/>
      <c r="AC1256" s="59"/>
      <c r="AD1256" s="196"/>
      <c r="AE1256" s="59"/>
      <c r="AF1256" s="59"/>
      <c r="AG1256" s="59"/>
      <c r="AH1256" s="59"/>
      <c r="AI1256" s="59"/>
      <c r="AJ1256" s="59"/>
    </row>
    <row r="1257" spans="1:36" ht="14.25" customHeight="1">
      <c r="A1257" s="85"/>
      <c r="B1257" s="59"/>
      <c r="C1257" s="223"/>
      <c r="D1257" s="59"/>
      <c r="E1257" s="229"/>
      <c r="F1257" s="229"/>
      <c r="G1257" s="59"/>
      <c r="H1257" s="59"/>
      <c r="I1257" s="59"/>
      <c r="J1257" s="59"/>
      <c r="K1257" s="59"/>
      <c r="L1257" s="86"/>
      <c r="M1257" s="86"/>
      <c r="N1257" s="55" t="s">
        <v>757</v>
      </c>
      <c r="O1257" s="55"/>
      <c r="P1257" s="55"/>
      <c r="Q1257" s="55"/>
      <c r="R1257" s="55"/>
      <c r="S1257" s="55" t="s">
        <v>758</v>
      </c>
      <c r="T1257" s="193" t="str">
        <f>_xlfn.IFNA(VLOOKUP(N1257,Code2Loc,2,FALSE)
&amp; IF( OR( ISNA(O1257), LEN(O1257)=0), "",  "-" &amp; VLOOKUP(O1257,Code2Loc,2,FALSE))
&amp; IF( OR( ISNA(P1257), LEN(P1257)=0), "",  "-" &amp; VLOOKUP(P1257,Code2Loc,2,FALSE))
&amp; IF( OR( ISNA(Q1257), LEN(Q1257)=0), "",  "-" &amp; VLOOKUP(Q1257,Code2Loc,2,FALSE))
&amp; IF( OR( ISNA(R1257), LEN(R1257)=0), "",  "-" &amp; VLOOKUP(R1257,Code2Loc,2,FALSE))
&amp; IF( OR( ISNA(S1257), LEN(S1257)=0), "",  "-" &amp; VLOOKUP(S1257,Code2Loc,2,FALSE)),"")</f>
        <v/>
      </c>
      <c r="U1257" s="56">
        <v>0.86111111111111116</v>
      </c>
      <c r="V1257" s="57"/>
      <c r="W1257" s="57"/>
      <c r="X1257" s="57"/>
      <c r="Y1257" s="57"/>
      <c r="Z1257" s="58" t="str">
        <f>IF(ISBLANK($U1257), "", _xlfn.IFNA($U1257 + _xlfn.IFNA( VLOOKUP($N1257 &amp; IF(ISBLANK($O1257),"", "-" &amp; $O1257) &amp; IF(ISBLANK($P1257),"", "-" &amp; $P1257) &amp; IF(ISBLANK($Q1257),"", "-" &amp; $Q1257) &amp; IF(ISBLANK($R1257),"", "-" &amp; $R1257) &amp; IF(ISBLANK($S1257),"", "-" &amp; $S1257),TravelTime,8,FALSE), VLOOKUP($S1257 &amp; IF(ISBLANK($R1257),"", "-" &amp; $R1257) &amp; IF(ISBLANK($Q1257),"", "-" &amp; $Q1257) &amp; IF(ISBLANK($P1257),"", "-" &amp; $P1257) &amp; IF(ISBLANK($O1257),"", "-" &amp; $O1257) &amp; IF(ISBLANK($N1257),"", "-" &amp; $N1257),TravelTime,8,FALSE)) / 1440, ""))</f>
        <v/>
      </c>
      <c r="AA1257" s="59"/>
      <c r="AB1257" s="59"/>
      <c r="AC1257" s="59"/>
      <c r="AD1257" s="196"/>
      <c r="AE1257" s="59"/>
      <c r="AF1257" s="59"/>
      <c r="AG1257" s="59"/>
      <c r="AH1257" s="59"/>
      <c r="AI1257" s="59"/>
      <c r="AJ1257" s="59"/>
    </row>
    <row r="1258" spans="1:36" ht="14.25" customHeight="1">
      <c r="A1258" s="85"/>
      <c r="B1258" s="51" t="s">
        <v>815</v>
      </c>
      <c r="C1258" s="224"/>
      <c r="D1258" s="59"/>
      <c r="E1258" s="228" t="s">
        <v>816</v>
      </c>
      <c r="F1258" s="228">
        <v>45045</v>
      </c>
      <c r="G1258" s="59"/>
      <c r="H1258" s="59"/>
      <c r="I1258" s="59"/>
      <c r="J1258" s="52" t="s">
        <v>817</v>
      </c>
      <c r="K1258" s="53" t="s">
        <v>16</v>
      </c>
      <c r="L1258" s="86">
        <v>27</v>
      </c>
      <c r="M1258" s="86">
        <v>11</v>
      </c>
      <c r="N1258" s="55" t="s">
        <v>818</v>
      </c>
      <c r="O1258" s="55" t="s">
        <v>819</v>
      </c>
      <c r="P1258" s="55"/>
      <c r="Q1258" s="55"/>
      <c r="R1258" s="55"/>
      <c r="S1258" s="55" t="s">
        <v>820</v>
      </c>
      <c r="T1258" s="193" t="str">
        <f>_xlfn.IFNA(VLOOKUP(N1258,Code2Loc,2,FALSE)
&amp; IF( OR( ISNA(O1258), LEN(O1258)=0), "",  "-" &amp; VLOOKUP(O1258,Code2Loc,2,FALSE))
&amp; IF( OR( ISNA(P1258), LEN(P1258)=0), "",  "-" &amp; VLOOKUP(P1258,Code2Loc,2,FALSE))
&amp; IF( OR( ISNA(Q1258), LEN(Q1258)=0), "",  "-" &amp; VLOOKUP(Q1258,Code2Loc,2,FALSE))
&amp; IF( OR( ISNA(R1258), LEN(R1258)=0), "",  "-" &amp; VLOOKUP(R1258,Code2Loc,2,FALSE))
&amp; IF( OR( ISNA(S1258), LEN(S1258)=0), "",  "-" &amp; VLOOKUP(S1258,Code2Loc,2,FALSE)),"")</f>
        <v/>
      </c>
      <c r="U1258" s="56">
        <v>0.27083333333333331</v>
      </c>
      <c r="V1258" s="57"/>
      <c r="W1258" s="57"/>
      <c r="X1258" s="57"/>
      <c r="Y1258" s="57"/>
      <c r="Z1258" s="58" t="str">
        <f>IF(ISBLANK($U1258), "", _xlfn.IFNA($U1258 + _xlfn.IFNA( VLOOKUP($N1258 &amp; IF(ISBLANK($O1258),"", "-" &amp; $O1258) &amp; IF(ISBLANK($P1258),"", "-" &amp; $P1258) &amp; IF(ISBLANK($Q1258),"", "-" &amp; $Q1258) &amp; IF(ISBLANK($R1258),"", "-" &amp; $R1258) &amp; IF(ISBLANK($S1258),"", "-" &amp; $S1258),TravelTime,8,FALSE), VLOOKUP($S1258 &amp; IF(ISBLANK($R1258),"", "-" &amp; $R1258) &amp; IF(ISBLANK($Q1258),"", "-" &amp; $Q1258) &amp; IF(ISBLANK($P1258),"", "-" &amp; $P1258) &amp; IF(ISBLANK($O1258),"", "-" &amp; $O1258) &amp; IF(ISBLANK($N1258),"", "-" &amp; $N1258),TravelTime,8,FALSE)) / 1440, ""))</f>
        <v/>
      </c>
      <c r="AA1258" s="59"/>
      <c r="AB1258" s="52"/>
      <c r="AC1258" s="59"/>
      <c r="AD1258" s="196"/>
      <c r="AE1258" s="59"/>
      <c r="AF1258" s="59"/>
      <c r="AG1258" s="59"/>
      <c r="AH1258" s="59"/>
      <c r="AI1258" s="59"/>
      <c r="AJ1258" s="59"/>
    </row>
    <row r="1259" spans="1:36" ht="14.25" customHeight="1">
      <c r="A1259" s="85"/>
      <c r="B1259" s="59"/>
      <c r="C1259" s="223"/>
      <c r="D1259" s="59"/>
      <c r="E1259" s="229"/>
      <c r="F1259" s="229"/>
      <c r="G1259" s="59"/>
      <c r="H1259" s="59"/>
      <c r="I1259" s="59"/>
      <c r="J1259" s="59"/>
      <c r="K1259" s="59"/>
      <c r="L1259" s="86"/>
      <c r="M1259" s="86"/>
      <c r="N1259" s="55" t="s">
        <v>820</v>
      </c>
      <c r="O1259" s="55"/>
      <c r="P1259" s="55"/>
      <c r="Q1259" s="55"/>
      <c r="R1259" s="55"/>
      <c r="S1259" s="55" t="s">
        <v>818</v>
      </c>
      <c r="T1259" s="193" t="str">
        <f>_xlfn.IFNA(VLOOKUP(N1259,Code2Loc,2,FALSE)
&amp; IF( OR( ISNA(O1259), LEN(O1259)=0), "",  "-" &amp; VLOOKUP(O1259,Code2Loc,2,FALSE))
&amp; IF( OR( ISNA(P1259), LEN(P1259)=0), "",  "-" &amp; VLOOKUP(P1259,Code2Loc,2,FALSE))
&amp; IF( OR( ISNA(Q1259), LEN(Q1259)=0), "",  "-" &amp; VLOOKUP(Q1259,Code2Loc,2,FALSE))
&amp; IF( OR( ISNA(R1259), LEN(R1259)=0), "",  "-" &amp; VLOOKUP(R1259,Code2Loc,2,FALSE))
&amp; IF( OR( ISNA(S1259), LEN(S1259)=0), "",  "-" &amp; VLOOKUP(S1259,Code2Loc,2,FALSE)),"")</f>
        <v/>
      </c>
      <c r="U1259" s="56">
        <v>0.28472222222222221</v>
      </c>
      <c r="V1259" s="57"/>
      <c r="W1259" s="57"/>
      <c r="X1259" s="57"/>
      <c r="Y1259" s="57"/>
      <c r="Z1259" s="58" t="str">
        <f>IF(ISBLANK($U1259), "", _xlfn.IFNA($U1259 + _xlfn.IFNA( VLOOKUP($N1259 &amp; IF(ISBLANK($O1259),"", "-" &amp; $O1259) &amp; IF(ISBLANK($P1259),"", "-" &amp; $P1259) &amp; IF(ISBLANK($Q1259),"", "-" &amp; $Q1259) &amp; IF(ISBLANK($R1259),"", "-" &amp; $R1259) &amp; IF(ISBLANK($S1259),"", "-" &amp; $S1259),TravelTime,8,FALSE), VLOOKUP($S1259 &amp; IF(ISBLANK($R1259),"", "-" &amp; $R1259) &amp; IF(ISBLANK($Q1259),"", "-" &amp; $Q1259) &amp; IF(ISBLANK($P1259),"", "-" &amp; $P1259) &amp; IF(ISBLANK($O1259),"", "-" &amp; $O1259) &amp; IF(ISBLANK($N1259),"", "-" &amp; $N1259),TravelTime,8,FALSE)) / 1440, ""))</f>
        <v/>
      </c>
      <c r="AA1259" s="59"/>
      <c r="AB1259" s="59"/>
      <c r="AC1259" s="59"/>
      <c r="AD1259" s="196"/>
      <c r="AE1259" s="59"/>
      <c r="AF1259" s="59"/>
      <c r="AG1259" s="59"/>
      <c r="AH1259" s="59"/>
      <c r="AI1259" s="59"/>
      <c r="AJ1259" s="59"/>
    </row>
    <row r="1260" spans="1:36" ht="14.25" customHeight="1">
      <c r="A1260" s="85"/>
      <c r="B1260" s="59"/>
      <c r="C1260" s="223"/>
      <c r="D1260" s="59"/>
      <c r="E1260" s="229"/>
      <c r="F1260" s="229"/>
      <c r="G1260" s="59"/>
      <c r="H1260" s="59"/>
      <c r="I1260" s="59"/>
      <c r="J1260" s="59"/>
      <c r="K1260" s="59"/>
      <c r="L1260" s="86"/>
      <c r="M1260" s="86"/>
      <c r="N1260" s="55" t="s">
        <v>818</v>
      </c>
      <c r="O1260" s="55"/>
      <c r="P1260" s="55"/>
      <c r="Q1260" s="55"/>
      <c r="R1260" s="55"/>
      <c r="S1260" s="55" t="s">
        <v>820</v>
      </c>
      <c r="T1260" s="193" t="str">
        <f>_xlfn.IFNA(VLOOKUP(N1260,Code2Loc,2,FALSE)
&amp; IF( OR( ISNA(O1260), LEN(O1260)=0), "",  "-" &amp; VLOOKUP(O1260,Code2Loc,2,FALSE))
&amp; IF( OR( ISNA(P1260), LEN(P1260)=0), "",  "-" &amp; VLOOKUP(P1260,Code2Loc,2,FALSE))
&amp; IF( OR( ISNA(Q1260), LEN(Q1260)=0), "",  "-" &amp; VLOOKUP(Q1260,Code2Loc,2,FALSE))
&amp; IF( OR( ISNA(R1260), LEN(R1260)=0), "",  "-" &amp; VLOOKUP(R1260,Code2Loc,2,FALSE))
&amp; IF( OR( ISNA(S1260), LEN(S1260)=0), "",  "-" &amp; VLOOKUP(S1260,Code2Loc,2,FALSE)),"")</f>
        <v/>
      </c>
      <c r="U1260" s="56">
        <v>0.31597222222222221</v>
      </c>
      <c r="V1260" s="57"/>
      <c r="W1260" s="57"/>
      <c r="X1260" s="57"/>
      <c r="Y1260" s="57"/>
      <c r="Z1260" s="58" t="str">
        <f>IF(ISBLANK($U1260), "", _xlfn.IFNA($U1260 + _xlfn.IFNA( VLOOKUP($N1260 &amp; IF(ISBLANK($O1260),"", "-" &amp; $O1260) &amp; IF(ISBLANK($P1260),"", "-" &amp; $P1260) &amp; IF(ISBLANK($Q1260),"", "-" &amp; $Q1260) &amp; IF(ISBLANK($R1260),"", "-" &amp; $R1260) &amp; IF(ISBLANK($S1260),"", "-" &amp; $S1260),TravelTime,8,FALSE), VLOOKUP($S1260 &amp; IF(ISBLANK($R1260),"", "-" &amp; $R1260) &amp; IF(ISBLANK($Q1260),"", "-" &amp; $Q1260) &amp; IF(ISBLANK($P1260),"", "-" &amp; $P1260) &amp; IF(ISBLANK($O1260),"", "-" &amp; $O1260) &amp; IF(ISBLANK($N1260),"", "-" &amp; $N1260),TravelTime,8,FALSE)) / 1440, ""))</f>
        <v/>
      </c>
      <c r="AA1260" s="59"/>
      <c r="AB1260" s="59"/>
      <c r="AC1260" s="59"/>
      <c r="AD1260" s="196"/>
      <c r="AE1260" s="59"/>
      <c r="AF1260" s="59"/>
      <c r="AG1260" s="59"/>
      <c r="AH1260" s="59"/>
      <c r="AI1260" s="59"/>
      <c r="AJ1260" s="59"/>
    </row>
    <row r="1261" spans="1:36" ht="14.25" customHeight="1">
      <c r="A1261" s="85"/>
      <c r="B1261" s="59"/>
      <c r="C1261" s="223"/>
      <c r="D1261" s="59"/>
      <c r="E1261" s="229"/>
      <c r="F1261" s="229"/>
      <c r="G1261" s="59"/>
      <c r="H1261" s="59"/>
      <c r="I1261" s="59"/>
      <c r="J1261" s="59"/>
      <c r="K1261" s="59"/>
      <c r="L1261" s="86"/>
      <c r="M1261" s="86"/>
      <c r="N1261" s="55" t="s">
        <v>820</v>
      </c>
      <c r="O1261" s="55"/>
      <c r="P1261" s="55"/>
      <c r="Q1261" s="55"/>
      <c r="R1261" s="55"/>
      <c r="S1261" s="55" t="s">
        <v>818</v>
      </c>
      <c r="T1261" s="193" t="str">
        <f>_xlfn.IFNA(VLOOKUP(N1261,Code2Loc,2,FALSE)
&amp; IF( OR( ISNA(O1261), LEN(O1261)=0), "",  "-" &amp; VLOOKUP(O1261,Code2Loc,2,FALSE))
&amp; IF( OR( ISNA(P1261), LEN(P1261)=0), "",  "-" &amp; VLOOKUP(P1261,Code2Loc,2,FALSE))
&amp; IF( OR( ISNA(Q1261), LEN(Q1261)=0), "",  "-" &amp; VLOOKUP(Q1261,Code2Loc,2,FALSE))
&amp; IF( OR( ISNA(R1261), LEN(R1261)=0), "",  "-" &amp; VLOOKUP(R1261,Code2Loc,2,FALSE))
&amp; IF( OR( ISNA(S1261), LEN(S1261)=0), "",  "-" &amp; VLOOKUP(S1261,Code2Loc,2,FALSE)),"")</f>
        <v/>
      </c>
      <c r="U1261" s="56">
        <v>0.3298611111111111</v>
      </c>
      <c r="V1261" s="57"/>
      <c r="W1261" s="57"/>
      <c r="X1261" s="57"/>
      <c r="Y1261" s="57"/>
      <c r="Z1261" s="58" t="str">
        <f>IF(ISBLANK($U1261), "", _xlfn.IFNA($U1261 + _xlfn.IFNA( VLOOKUP($N1261 &amp; IF(ISBLANK($O1261),"", "-" &amp; $O1261) &amp; IF(ISBLANK($P1261),"", "-" &amp; $P1261) &amp; IF(ISBLANK($Q1261),"", "-" &amp; $Q1261) &amp; IF(ISBLANK($R1261),"", "-" &amp; $R1261) &amp; IF(ISBLANK($S1261),"", "-" &amp; $S1261),TravelTime,8,FALSE), VLOOKUP($S1261 &amp; IF(ISBLANK($R1261),"", "-" &amp; $R1261) &amp; IF(ISBLANK($Q1261),"", "-" &amp; $Q1261) &amp; IF(ISBLANK($P1261),"", "-" &amp; $P1261) &amp; IF(ISBLANK($O1261),"", "-" &amp; $O1261) &amp; IF(ISBLANK($N1261),"", "-" &amp; $N1261),TravelTime,8,FALSE)) / 1440, ""))</f>
        <v/>
      </c>
      <c r="AA1261" s="59"/>
      <c r="AB1261" s="59"/>
      <c r="AC1261" s="59"/>
      <c r="AD1261" s="196"/>
      <c r="AE1261" s="59"/>
      <c r="AF1261" s="59"/>
      <c r="AG1261" s="59"/>
      <c r="AH1261" s="59"/>
      <c r="AI1261" s="59"/>
      <c r="AJ1261" s="59"/>
    </row>
    <row r="1262" spans="1:36" ht="14.25" customHeight="1">
      <c r="A1262" s="85"/>
      <c r="B1262" s="59"/>
      <c r="C1262" s="223"/>
      <c r="D1262" s="59"/>
      <c r="E1262" s="229"/>
      <c r="F1262" s="229"/>
      <c r="G1262" s="59"/>
      <c r="H1262" s="59"/>
      <c r="I1262" s="59"/>
      <c r="J1262" s="59"/>
      <c r="K1262" s="59"/>
      <c r="L1262" s="86"/>
      <c r="M1262" s="86"/>
      <c r="N1262" s="55" t="s">
        <v>818</v>
      </c>
      <c r="O1262" s="55"/>
      <c r="P1262" s="55"/>
      <c r="Q1262" s="55"/>
      <c r="R1262" s="55"/>
      <c r="S1262" s="55" t="s">
        <v>820</v>
      </c>
      <c r="T1262" s="193" t="str">
        <f>_xlfn.IFNA(VLOOKUP(N1262,Code2Loc,2,FALSE)
&amp; IF( OR( ISNA(O1262), LEN(O1262)=0), "",  "-" &amp; VLOOKUP(O1262,Code2Loc,2,FALSE))
&amp; IF( OR( ISNA(P1262), LEN(P1262)=0), "",  "-" &amp; VLOOKUP(P1262,Code2Loc,2,FALSE))
&amp; IF( OR( ISNA(Q1262), LEN(Q1262)=0), "",  "-" &amp; VLOOKUP(Q1262,Code2Loc,2,FALSE))
&amp; IF( OR( ISNA(R1262), LEN(R1262)=0), "",  "-" &amp; VLOOKUP(R1262,Code2Loc,2,FALSE))
&amp; IF( OR( ISNA(S1262), LEN(S1262)=0), "",  "-" &amp; VLOOKUP(S1262,Code2Loc,2,FALSE)),"")</f>
        <v/>
      </c>
      <c r="U1262" s="56">
        <v>0.3611111111111111</v>
      </c>
      <c r="V1262" s="57"/>
      <c r="W1262" s="57"/>
      <c r="X1262" s="57"/>
      <c r="Y1262" s="57"/>
      <c r="Z1262" s="58" t="str">
        <f>IF(ISBLANK($U1262), "", _xlfn.IFNA($U1262 + _xlfn.IFNA( VLOOKUP($N1262 &amp; IF(ISBLANK($O1262),"", "-" &amp; $O1262) &amp; IF(ISBLANK($P1262),"", "-" &amp; $P1262) &amp; IF(ISBLANK($Q1262),"", "-" &amp; $Q1262) &amp; IF(ISBLANK($R1262),"", "-" &amp; $R1262) &amp; IF(ISBLANK($S1262),"", "-" &amp; $S1262),TravelTime,8,FALSE), VLOOKUP($S1262 &amp; IF(ISBLANK($R1262),"", "-" &amp; $R1262) &amp; IF(ISBLANK($Q1262),"", "-" &amp; $Q1262) &amp; IF(ISBLANK($P1262),"", "-" &amp; $P1262) &amp; IF(ISBLANK($O1262),"", "-" &amp; $O1262) &amp; IF(ISBLANK($N1262),"", "-" &amp; $N1262),TravelTime,8,FALSE)) / 1440, ""))</f>
        <v/>
      </c>
      <c r="AA1262" s="59"/>
      <c r="AB1262" s="59"/>
      <c r="AC1262" s="59"/>
      <c r="AD1262" s="196"/>
      <c r="AE1262" s="59"/>
      <c r="AF1262" s="59"/>
      <c r="AG1262" s="59"/>
      <c r="AH1262" s="59"/>
      <c r="AI1262" s="59"/>
      <c r="AJ1262" s="59"/>
    </row>
    <row r="1263" spans="1:36" ht="14.25" customHeight="1">
      <c r="A1263" s="85"/>
      <c r="B1263" s="59"/>
      <c r="C1263" s="223"/>
      <c r="D1263" s="59"/>
      <c r="E1263" s="229"/>
      <c r="F1263" s="229"/>
      <c r="G1263" s="59"/>
      <c r="H1263" s="59"/>
      <c r="I1263" s="59"/>
      <c r="J1263" s="59"/>
      <c r="K1263" s="59"/>
      <c r="L1263" s="86"/>
      <c r="M1263" s="86"/>
      <c r="N1263" s="55" t="s">
        <v>820</v>
      </c>
      <c r="O1263" s="55"/>
      <c r="P1263" s="55"/>
      <c r="Q1263" s="55"/>
      <c r="R1263" s="55"/>
      <c r="S1263" s="55" t="s">
        <v>818</v>
      </c>
      <c r="T1263" s="193" t="str">
        <f>_xlfn.IFNA(VLOOKUP(N1263,Code2Loc,2,FALSE)
&amp; IF( OR( ISNA(O1263), LEN(O1263)=0), "",  "-" &amp; VLOOKUP(O1263,Code2Loc,2,FALSE))
&amp; IF( OR( ISNA(P1263), LEN(P1263)=0), "",  "-" &amp; VLOOKUP(P1263,Code2Loc,2,FALSE))
&amp; IF( OR( ISNA(Q1263), LEN(Q1263)=0), "",  "-" &amp; VLOOKUP(Q1263,Code2Loc,2,FALSE))
&amp; IF( OR( ISNA(R1263), LEN(R1263)=0), "",  "-" &amp; VLOOKUP(R1263,Code2Loc,2,FALSE))
&amp; IF( OR( ISNA(S1263), LEN(S1263)=0), "",  "-" &amp; VLOOKUP(S1263,Code2Loc,2,FALSE)),"")</f>
        <v/>
      </c>
      <c r="U1263" s="56">
        <v>0.375</v>
      </c>
      <c r="V1263" s="57"/>
      <c r="W1263" s="57"/>
      <c r="X1263" s="57"/>
      <c r="Y1263" s="57"/>
      <c r="Z1263" s="58" t="str">
        <f>IF(ISBLANK($U1263), "", _xlfn.IFNA($U1263 + _xlfn.IFNA( VLOOKUP($N1263 &amp; IF(ISBLANK($O1263),"", "-" &amp; $O1263) &amp; IF(ISBLANK($P1263),"", "-" &amp; $P1263) &amp; IF(ISBLANK($Q1263),"", "-" &amp; $Q1263) &amp; IF(ISBLANK($R1263),"", "-" &amp; $R1263) &amp; IF(ISBLANK($S1263),"", "-" &amp; $S1263),TravelTime,8,FALSE), VLOOKUP($S1263 &amp; IF(ISBLANK($R1263),"", "-" &amp; $R1263) &amp; IF(ISBLANK($Q1263),"", "-" &amp; $Q1263) &amp; IF(ISBLANK($P1263),"", "-" &amp; $P1263) &amp; IF(ISBLANK($O1263),"", "-" &amp; $O1263) &amp; IF(ISBLANK($N1263),"", "-" &amp; $N1263),TravelTime,8,FALSE)) / 1440, ""))</f>
        <v/>
      </c>
      <c r="AA1263" s="59"/>
      <c r="AB1263" s="59"/>
      <c r="AC1263" s="59"/>
      <c r="AD1263" s="196"/>
      <c r="AE1263" s="59"/>
      <c r="AF1263" s="59"/>
      <c r="AG1263" s="59"/>
      <c r="AH1263" s="59"/>
      <c r="AI1263" s="59"/>
      <c r="AJ1263" s="59"/>
    </row>
    <row r="1264" spans="1:36" ht="14.25" customHeight="1">
      <c r="A1264" s="85"/>
      <c r="B1264" s="59"/>
      <c r="C1264" s="223"/>
      <c r="D1264" s="59"/>
      <c r="E1264" s="229"/>
      <c r="F1264" s="229"/>
      <c r="G1264" s="59"/>
      <c r="H1264" s="59"/>
      <c r="I1264" s="59"/>
      <c r="J1264" s="59"/>
      <c r="K1264" s="59"/>
      <c r="L1264" s="86"/>
      <c r="M1264" s="86"/>
      <c r="N1264" s="55" t="s">
        <v>818</v>
      </c>
      <c r="O1264" s="55"/>
      <c r="P1264" s="55"/>
      <c r="Q1264" s="55"/>
      <c r="R1264" s="55"/>
      <c r="S1264" s="55" t="s">
        <v>820</v>
      </c>
      <c r="T1264" s="193" t="str">
        <f>_xlfn.IFNA(VLOOKUP(N1264,Code2Loc,2,FALSE)
&amp; IF( OR( ISNA(O1264), LEN(O1264)=0), "",  "-" &amp; VLOOKUP(O1264,Code2Loc,2,FALSE))
&amp; IF( OR( ISNA(P1264), LEN(P1264)=0), "",  "-" &amp; VLOOKUP(P1264,Code2Loc,2,FALSE))
&amp; IF( OR( ISNA(Q1264), LEN(Q1264)=0), "",  "-" &amp; VLOOKUP(Q1264,Code2Loc,2,FALSE))
&amp; IF( OR( ISNA(R1264), LEN(R1264)=0), "",  "-" &amp; VLOOKUP(R1264,Code2Loc,2,FALSE))
&amp; IF( OR( ISNA(S1264), LEN(S1264)=0), "",  "-" &amp; VLOOKUP(S1264,Code2Loc,2,FALSE)),"")</f>
        <v/>
      </c>
      <c r="U1264" s="56">
        <v>0.41319444444444442</v>
      </c>
      <c r="V1264" s="57"/>
      <c r="W1264" s="57"/>
      <c r="X1264" s="57"/>
      <c r="Y1264" s="57"/>
      <c r="Z1264" s="58" t="str">
        <f>IF(ISBLANK($U1264), "", _xlfn.IFNA($U1264 + _xlfn.IFNA( VLOOKUP($N1264 &amp; IF(ISBLANK($O1264),"", "-" &amp; $O1264) &amp; IF(ISBLANK($P1264),"", "-" &amp; $P1264) &amp; IF(ISBLANK($Q1264),"", "-" &amp; $Q1264) &amp; IF(ISBLANK($R1264),"", "-" &amp; $R1264) &amp; IF(ISBLANK($S1264),"", "-" &amp; $S1264),TravelTime,8,FALSE), VLOOKUP($S1264 &amp; IF(ISBLANK($R1264),"", "-" &amp; $R1264) &amp; IF(ISBLANK($Q1264),"", "-" &amp; $Q1264) &amp; IF(ISBLANK($P1264),"", "-" &amp; $P1264) &amp; IF(ISBLANK($O1264),"", "-" &amp; $O1264) &amp; IF(ISBLANK($N1264),"", "-" &amp; $N1264),TravelTime,8,FALSE)) / 1440, ""))</f>
        <v/>
      </c>
      <c r="AA1264" s="59"/>
      <c r="AB1264" s="59"/>
      <c r="AC1264" s="59"/>
      <c r="AD1264" s="196"/>
      <c r="AE1264" s="59"/>
      <c r="AF1264" s="59"/>
      <c r="AG1264" s="59"/>
      <c r="AH1264" s="59"/>
      <c r="AI1264" s="59"/>
      <c r="AJ1264" s="59"/>
    </row>
    <row r="1265" spans="1:36" ht="14.25" customHeight="1">
      <c r="A1265" s="85"/>
      <c r="B1265" s="59"/>
      <c r="C1265" s="223"/>
      <c r="D1265" s="59"/>
      <c r="E1265" s="229"/>
      <c r="F1265" s="229"/>
      <c r="G1265" s="59"/>
      <c r="H1265" s="59"/>
      <c r="I1265" s="59"/>
      <c r="J1265" s="59"/>
      <c r="K1265" s="59"/>
      <c r="L1265" s="86"/>
      <c r="M1265" s="86"/>
      <c r="N1265" s="55" t="s">
        <v>820</v>
      </c>
      <c r="O1265" s="55"/>
      <c r="P1265" s="55"/>
      <c r="Q1265" s="55"/>
      <c r="R1265" s="55"/>
      <c r="S1265" s="55" t="s">
        <v>818</v>
      </c>
      <c r="T1265" s="193" t="str">
        <f>_xlfn.IFNA(VLOOKUP(N1265,Code2Loc,2,FALSE)
&amp; IF( OR( ISNA(O1265), LEN(O1265)=0), "",  "-" &amp; VLOOKUP(O1265,Code2Loc,2,FALSE))
&amp; IF( OR( ISNA(P1265), LEN(P1265)=0), "",  "-" &amp; VLOOKUP(P1265,Code2Loc,2,FALSE))
&amp; IF( OR( ISNA(Q1265), LEN(Q1265)=0), "",  "-" &amp; VLOOKUP(Q1265,Code2Loc,2,FALSE))
&amp; IF( OR( ISNA(R1265), LEN(R1265)=0), "",  "-" &amp; VLOOKUP(R1265,Code2Loc,2,FALSE))
&amp; IF( OR( ISNA(S1265), LEN(S1265)=0), "",  "-" &amp; VLOOKUP(S1265,Code2Loc,2,FALSE)),"")</f>
        <v/>
      </c>
      <c r="U1265" s="56">
        <v>0.42708333333333331</v>
      </c>
      <c r="V1265" s="57"/>
      <c r="W1265" s="57"/>
      <c r="X1265" s="57"/>
      <c r="Y1265" s="57"/>
      <c r="Z1265" s="58" t="str">
        <f>IF(ISBLANK($U1265), "", _xlfn.IFNA($U1265 + _xlfn.IFNA( VLOOKUP($N1265 &amp; IF(ISBLANK($O1265),"", "-" &amp; $O1265) &amp; IF(ISBLANK($P1265),"", "-" &amp; $P1265) &amp; IF(ISBLANK($Q1265),"", "-" &amp; $Q1265) &amp; IF(ISBLANK($R1265),"", "-" &amp; $R1265) &amp; IF(ISBLANK($S1265),"", "-" &amp; $S1265),TravelTime,8,FALSE), VLOOKUP($S1265 &amp; IF(ISBLANK($R1265),"", "-" &amp; $R1265) &amp; IF(ISBLANK($Q1265),"", "-" &amp; $Q1265) &amp; IF(ISBLANK($P1265),"", "-" &amp; $P1265) &amp; IF(ISBLANK($O1265),"", "-" &amp; $O1265) &amp; IF(ISBLANK($N1265),"", "-" &amp; $N1265),TravelTime,8,FALSE)) / 1440, ""))</f>
        <v/>
      </c>
      <c r="AA1265" s="59"/>
      <c r="AB1265" s="59"/>
      <c r="AC1265" s="59"/>
      <c r="AD1265" s="196"/>
      <c r="AE1265" s="59"/>
      <c r="AF1265" s="59"/>
      <c r="AG1265" s="59"/>
      <c r="AH1265" s="59"/>
      <c r="AI1265" s="59"/>
      <c r="AJ1265" s="59"/>
    </row>
    <row r="1266" spans="1:36" ht="14.25" customHeight="1">
      <c r="A1266" s="85"/>
      <c r="B1266" s="59"/>
      <c r="C1266" s="223"/>
      <c r="D1266" s="59"/>
      <c r="E1266" s="229"/>
      <c r="F1266" s="229"/>
      <c r="G1266" s="59"/>
      <c r="H1266" s="59"/>
      <c r="I1266" s="59"/>
      <c r="J1266" s="59"/>
      <c r="K1266" s="59"/>
      <c r="L1266" s="86"/>
      <c r="M1266" s="86"/>
      <c r="N1266" s="55" t="s">
        <v>818</v>
      </c>
      <c r="O1266" s="55"/>
      <c r="P1266" s="55"/>
      <c r="Q1266" s="55"/>
      <c r="R1266" s="55"/>
      <c r="S1266" s="55" t="s">
        <v>820</v>
      </c>
      <c r="T1266" s="193" t="str">
        <f>_xlfn.IFNA(VLOOKUP(N1266,Code2Loc,2,FALSE)
&amp; IF( OR( ISNA(O1266), LEN(O1266)=0), "",  "-" &amp; VLOOKUP(O1266,Code2Loc,2,FALSE))
&amp; IF( OR( ISNA(P1266), LEN(P1266)=0), "",  "-" &amp; VLOOKUP(P1266,Code2Loc,2,FALSE))
&amp; IF( OR( ISNA(Q1266), LEN(Q1266)=0), "",  "-" &amp; VLOOKUP(Q1266,Code2Loc,2,FALSE))
&amp; IF( OR( ISNA(R1266), LEN(R1266)=0), "",  "-" &amp; VLOOKUP(R1266,Code2Loc,2,FALSE))
&amp; IF( OR( ISNA(S1266), LEN(S1266)=0), "",  "-" &amp; VLOOKUP(S1266,Code2Loc,2,FALSE)),"")</f>
        <v/>
      </c>
      <c r="U1266" s="56">
        <v>0.4513888888888889</v>
      </c>
      <c r="V1266" s="57"/>
      <c r="W1266" s="57"/>
      <c r="X1266" s="57"/>
      <c r="Y1266" s="57"/>
      <c r="Z1266" s="58" t="str">
        <f>IF(ISBLANK($U1266), "", _xlfn.IFNA($U1266 + _xlfn.IFNA( VLOOKUP($N1266 &amp; IF(ISBLANK($O1266),"", "-" &amp; $O1266) &amp; IF(ISBLANK($P1266),"", "-" &amp; $P1266) &amp; IF(ISBLANK($Q1266),"", "-" &amp; $Q1266) &amp; IF(ISBLANK($R1266),"", "-" &amp; $R1266) &amp; IF(ISBLANK($S1266),"", "-" &amp; $S1266),TravelTime,8,FALSE), VLOOKUP($S1266 &amp; IF(ISBLANK($R1266),"", "-" &amp; $R1266) &amp; IF(ISBLANK($Q1266),"", "-" &amp; $Q1266) &amp; IF(ISBLANK($P1266),"", "-" &amp; $P1266) &amp; IF(ISBLANK($O1266),"", "-" &amp; $O1266) &amp; IF(ISBLANK($N1266),"", "-" &amp; $N1266),TravelTime,8,FALSE)) / 1440, ""))</f>
        <v/>
      </c>
      <c r="AA1266" s="59"/>
      <c r="AB1266" s="59"/>
      <c r="AC1266" s="59"/>
      <c r="AD1266" s="196"/>
      <c r="AE1266" s="59"/>
      <c r="AF1266" s="59"/>
      <c r="AG1266" s="59"/>
      <c r="AH1266" s="59"/>
      <c r="AI1266" s="59"/>
      <c r="AJ1266" s="59"/>
    </row>
    <row r="1267" spans="1:36" ht="14.25" customHeight="1">
      <c r="A1267" s="85"/>
      <c r="B1267" s="59"/>
      <c r="C1267" s="223"/>
      <c r="D1267" s="59"/>
      <c r="E1267" s="229"/>
      <c r="F1267" s="229"/>
      <c r="G1267" s="59"/>
      <c r="H1267" s="59"/>
      <c r="I1267" s="59"/>
      <c r="J1267" s="59"/>
      <c r="K1267" s="59"/>
      <c r="L1267" s="86"/>
      <c r="M1267" s="86"/>
      <c r="N1267" s="55" t="s">
        <v>820</v>
      </c>
      <c r="O1267" s="55"/>
      <c r="P1267" s="55"/>
      <c r="Q1267" s="55"/>
      <c r="R1267" s="55"/>
      <c r="S1267" s="55" t="s">
        <v>818</v>
      </c>
      <c r="T1267" s="193" t="str">
        <f>_xlfn.IFNA(VLOOKUP(N1267,Code2Loc,2,FALSE)
&amp; IF( OR( ISNA(O1267), LEN(O1267)=0), "",  "-" &amp; VLOOKUP(O1267,Code2Loc,2,FALSE))
&amp; IF( OR( ISNA(P1267), LEN(P1267)=0), "",  "-" &amp; VLOOKUP(P1267,Code2Loc,2,FALSE))
&amp; IF( OR( ISNA(Q1267), LEN(Q1267)=0), "",  "-" &amp; VLOOKUP(Q1267,Code2Loc,2,FALSE))
&amp; IF( OR( ISNA(R1267), LEN(R1267)=0), "",  "-" &amp; VLOOKUP(R1267,Code2Loc,2,FALSE))
&amp; IF( OR( ISNA(S1267), LEN(S1267)=0), "",  "-" &amp; VLOOKUP(S1267,Code2Loc,2,FALSE)),"")</f>
        <v/>
      </c>
      <c r="U1267" s="56">
        <v>0.46527777777777779</v>
      </c>
      <c r="V1267" s="57"/>
      <c r="W1267" s="57"/>
      <c r="X1267" s="57"/>
      <c r="Y1267" s="57"/>
      <c r="Z1267" s="58" t="str">
        <f>IF(ISBLANK($U1267), "", _xlfn.IFNA($U1267 + _xlfn.IFNA( VLOOKUP($N1267 &amp; IF(ISBLANK($O1267),"", "-" &amp; $O1267) &amp; IF(ISBLANK($P1267),"", "-" &amp; $P1267) &amp; IF(ISBLANK($Q1267),"", "-" &amp; $Q1267) &amp; IF(ISBLANK($R1267),"", "-" &amp; $R1267) &amp; IF(ISBLANK($S1267),"", "-" &amp; $S1267),TravelTime,8,FALSE), VLOOKUP($S1267 &amp; IF(ISBLANK($R1267),"", "-" &amp; $R1267) &amp; IF(ISBLANK($Q1267),"", "-" &amp; $Q1267) &amp; IF(ISBLANK($P1267),"", "-" &amp; $P1267) &amp; IF(ISBLANK($O1267),"", "-" &amp; $O1267) &amp; IF(ISBLANK($N1267),"", "-" &amp; $N1267),TravelTime,8,FALSE)) / 1440, ""))</f>
        <v/>
      </c>
      <c r="AA1267" s="59"/>
      <c r="AB1267" s="59"/>
      <c r="AC1267" s="59"/>
      <c r="AD1267" s="196"/>
      <c r="AE1267" s="59"/>
      <c r="AF1267" s="59"/>
      <c r="AG1267" s="59"/>
      <c r="AH1267" s="59"/>
      <c r="AI1267" s="59"/>
      <c r="AJ1267" s="59"/>
    </row>
    <row r="1268" spans="1:36" ht="14.25" customHeight="1">
      <c r="A1268" s="85"/>
      <c r="B1268" s="59"/>
      <c r="C1268" s="223"/>
      <c r="D1268" s="59"/>
      <c r="E1268" s="229"/>
      <c r="F1268" s="229"/>
      <c r="G1268" s="59"/>
      <c r="H1268" s="59"/>
      <c r="I1268" s="59"/>
      <c r="J1268" s="59"/>
      <c r="K1268" s="59"/>
      <c r="L1268" s="86"/>
      <c r="M1268" s="86"/>
      <c r="N1268" s="55" t="s">
        <v>818</v>
      </c>
      <c r="O1268" s="55"/>
      <c r="P1268" s="55"/>
      <c r="Q1268" s="55"/>
      <c r="R1268" s="55"/>
      <c r="S1268" s="55" t="s">
        <v>820</v>
      </c>
      <c r="T1268" s="193" t="str">
        <f>_xlfn.IFNA(VLOOKUP(N1268,Code2Loc,2,FALSE)
&amp; IF( OR( ISNA(O1268), LEN(O1268)=0), "",  "-" &amp; VLOOKUP(O1268,Code2Loc,2,FALSE))
&amp; IF( OR( ISNA(P1268), LEN(P1268)=0), "",  "-" &amp; VLOOKUP(P1268,Code2Loc,2,FALSE))
&amp; IF( OR( ISNA(Q1268), LEN(Q1268)=0), "",  "-" &amp; VLOOKUP(Q1268,Code2Loc,2,FALSE))
&amp; IF( OR( ISNA(R1268), LEN(R1268)=0), "",  "-" &amp; VLOOKUP(R1268,Code2Loc,2,FALSE))
&amp; IF( OR( ISNA(S1268), LEN(S1268)=0), "",  "-" &amp; VLOOKUP(S1268,Code2Loc,2,FALSE)),"")</f>
        <v/>
      </c>
      <c r="U1268" s="56">
        <v>0.4826388888888889</v>
      </c>
      <c r="V1268" s="57"/>
      <c r="W1268" s="57"/>
      <c r="X1268" s="57"/>
      <c r="Y1268" s="57"/>
      <c r="Z1268" s="58" t="str">
        <f>IF(ISBLANK($U1268), "", _xlfn.IFNA($U1268 + _xlfn.IFNA( VLOOKUP($N1268 &amp; IF(ISBLANK($O1268),"", "-" &amp; $O1268) &amp; IF(ISBLANK($P1268),"", "-" &amp; $P1268) &amp; IF(ISBLANK($Q1268),"", "-" &amp; $Q1268) &amp; IF(ISBLANK($R1268),"", "-" &amp; $R1268) &amp; IF(ISBLANK($S1268),"", "-" &amp; $S1268),TravelTime,8,FALSE), VLOOKUP($S1268 &amp; IF(ISBLANK($R1268),"", "-" &amp; $R1268) &amp; IF(ISBLANK($Q1268),"", "-" &amp; $Q1268) &amp; IF(ISBLANK($P1268),"", "-" &amp; $P1268) &amp; IF(ISBLANK($O1268),"", "-" &amp; $O1268) &amp; IF(ISBLANK($N1268),"", "-" &amp; $N1268),TravelTime,8,FALSE)) / 1440, ""))</f>
        <v/>
      </c>
      <c r="AA1268" s="59"/>
      <c r="AB1268" s="59"/>
      <c r="AC1268" s="59"/>
      <c r="AD1268" s="196"/>
      <c r="AE1268" s="59"/>
      <c r="AF1268" s="59"/>
      <c r="AG1268" s="59"/>
      <c r="AH1268" s="59"/>
      <c r="AI1268" s="59"/>
      <c r="AJ1268" s="59"/>
    </row>
    <row r="1269" spans="1:36" ht="14.25" customHeight="1">
      <c r="A1269" s="85"/>
      <c r="B1269" s="59"/>
      <c r="C1269" s="223"/>
      <c r="D1269" s="59"/>
      <c r="E1269" s="229"/>
      <c r="F1269" s="229"/>
      <c r="G1269" s="59"/>
      <c r="H1269" s="59"/>
      <c r="I1269" s="59"/>
      <c r="J1269" s="59"/>
      <c r="K1269" s="59"/>
      <c r="L1269" s="86"/>
      <c r="M1269" s="86"/>
      <c r="N1269" s="55" t="s">
        <v>820</v>
      </c>
      <c r="O1269" s="55"/>
      <c r="P1269" s="55"/>
      <c r="Q1269" s="55"/>
      <c r="R1269" s="55"/>
      <c r="S1269" s="55" t="s">
        <v>818</v>
      </c>
      <c r="T1269" s="193" t="str">
        <f>_xlfn.IFNA(VLOOKUP(N1269,Code2Loc,2,FALSE)
&amp; IF( OR( ISNA(O1269), LEN(O1269)=0), "",  "-" &amp; VLOOKUP(O1269,Code2Loc,2,FALSE))
&amp; IF( OR( ISNA(P1269), LEN(P1269)=0), "",  "-" &amp; VLOOKUP(P1269,Code2Loc,2,FALSE))
&amp; IF( OR( ISNA(Q1269), LEN(Q1269)=0), "",  "-" &amp; VLOOKUP(Q1269,Code2Loc,2,FALSE))
&amp; IF( OR( ISNA(R1269), LEN(R1269)=0), "",  "-" &amp; VLOOKUP(R1269,Code2Loc,2,FALSE))
&amp; IF( OR( ISNA(S1269), LEN(S1269)=0), "",  "-" &amp; VLOOKUP(S1269,Code2Loc,2,FALSE)),"")</f>
        <v/>
      </c>
      <c r="U1269" s="56">
        <v>0.49652777777777779</v>
      </c>
      <c r="V1269" s="57"/>
      <c r="W1269" s="57"/>
      <c r="X1269" s="57"/>
      <c r="Y1269" s="57"/>
      <c r="Z1269" s="58" t="str">
        <f>IF(ISBLANK($U1269), "", _xlfn.IFNA($U1269 + _xlfn.IFNA( VLOOKUP($N1269 &amp; IF(ISBLANK($O1269),"", "-" &amp; $O1269) &amp; IF(ISBLANK($P1269),"", "-" &amp; $P1269) &amp; IF(ISBLANK($Q1269),"", "-" &amp; $Q1269) &amp; IF(ISBLANK($R1269),"", "-" &amp; $R1269) &amp; IF(ISBLANK($S1269),"", "-" &amp; $S1269),TravelTime,8,FALSE), VLOOKUP($S1269 &amp; IF(ISBLANK($R1269),"", "-" &amp; $R1269) &amp; IF(ISBLANK($Q1269),"", "-" &amp; $Q1269) &amp; IF(ISBLANK($P1269),"", "-" &amp; $P1269) &amp; IF(ISBLANK($O1269),"", "-" &amp; $O1269) &amp; IF(ISBLANK($N1269),"", "-" &amp; $N1269),TravelTime,8,FALSE)) / 1440, ""))</f>
        <v/>
      </c>
      <c r="AA1269" s="59"/>
      <c r="AB1269" s="59"/>
      <c r="AC1269" s="59"/>
      <c r="AD1269" s="196"/>
      <c r="AE1269" s="59"/>
      <c r="AF1269" s="59"/>
      <c r="AG1269" s="59"/>
      <c r="AH1269" s="59"/>
      <c r="AI1269" s="59"/>
      <c r="AJ1269" s="59"/>
    </row>
    <row r="1270" spans="1:36" ht="14.25" customHeight="1">
      <c r="A1270" s="85"/>
      <c r="B1270" s="59"/>
      <c r="C1270" s="223"/>
      <c r="D1270" s="59"/>
      <c r="E1270" s="229"/>
      <c r="F1270" s="229"/>
      <c r="G1270" s="59"/>
      <c r="H1270" s="59"/>
      <c r="I1270" s="59"/>
      <c r="J1270" s="59"/>
      <c r="K1270" s="59"/>
      <c r="L1270" s="86"/>
      <c r="M1270" s="86"/>
      <c r="N1270" s="55" t="s">
        <v>818</v>
      </c>
      <c r="O1270" s="55"/>
      <c r="P1270" s="55"/>
      <c r="Q1270" s="55"/>
      <c r="R1270" s="55"/>
      <c r="S1270" s="55" t="s">
        <v>820</v>
      </c>
      <c r="T1270" s="193" t="str">
        <f>_xlfn.IFNA(VLOOKUP(N1270,Code2Loc,2,FALSE)
&amp; IF( OR( ISNA(O1270), LEN(O1270)=0), "",  "-" &amp; VLOOKUP(O1270,Code2Loc,2,FALSE))
&amp; IF( OR( ISNA(P1270), LEN(P1270)=0), "",  "-" &amp; VLOOKUP(P1270,Code2Loc,2,FALSE))
&amp; IF( OR( ISNA(Q1270), LEN(Q1270)=0), "",  "-" &amp; VLOOKUP(Q1270,Code2Loc,2,FALSE))
&amp; IF( OR( ISNA(R1270), LEN(R1270)=0), "",  "-" &amp; VLOOKUP(R1270,Code2Loc,2,FALSE))
&amp; IF( OR( ISNA(S1270), LEN(S1270)=0), "",  "-" &amp; VLOOKUP(S1270,Code2Loc,2,FALSE)),"")</f>
        <v/>
      </c>
      <c r="U1270" s="56">
        <v>0.53472222222222221</v>
      </c>
      <c r="V1270" s="57"/>
      <c r="W1270" s="57"/>
      <c r="X1270" s="57"/>
      <c r="Y1270" s="57"/>
      <c r="Z1270" s="58" t="str">
        <f>IF(ISBLANK($U1270), "", _xlfn.IFNA($U1270 + _xlfn.IFNA( VLOOKUP($N1270 &amp; IF(ISBLANK($O1270),"", "-" &amp; $O1270) &amp; IF(ISBLANK($P1270),"", "-" &amp; $P1270) &amp; IF(ISBLANK($Q1270),"", "-" &amp; $Q1270) &amp; IF(ISBLANK($R1270),"", "-" &amp; $R1270) &amp; IF(ISBLANK($S1270),"", "-" &amp; $S1270),TravelTime,8,FALSE), VLOOKUP($S1270 &amp; IF(ISBLANK($R1270),"", "-" &amp; $R1270) &amp; IF(ISBLANK($Q1270),"", "-" &amp; $Q1270) &amp; IF(ISBLANK($P1270),"", "-" &amp; $P1270) &amp; IF(ISBLANK($O1270),"", "-" &amp; $O1270) &amp; IF(ISBLANK($N1270),"", "-" &amp; $N1270),TravelTime,8,FALSE)) / 1440, ""))</f>
        <v/>
      </c>
      <c r="AA1270" s="59"/>
      <c r="AB1270" s="59"/>
      <c r="AC1270" s="59"/>
      <c r="AD1270" s="196"/>
      <c r="AE1270" s="59"/>
      <c r="AF1270" s="59"/>
      <c r="AG1270" s="59"/>
      <c r="AH1270" s="59"/>
      <c r="AI1270" s="59"/>
      <c r="AJ1270" s="59"/>
    </row>
    <row r="1271" spans="1:36" ht="14.25" customHeight="1">
      <c r="A1271" s="85"/>
      <c r="B1271" s="59"/>
      <c r="C1271" s="223"/>
      <c r="D1271" s="59"/>
      <c r="E1271" s="229"/>
      <c r="F1271" s="229"/>
      <c r="G1271" s="59"/>
      <c r="H1271" s="59"/>
      <c r="I1271" s="59"/>
      <c r="J1271" s="59"/>
      <c r="K1271" s="59"/>
      <c r="L1271" s="86"/>
      <c r="M1271" s="86"/>
      <c r="N1271" s="55" t="s">
        <v>820</v>
      </c>
      <c r="O1271" s="55"/>
      <c r="P1271" s="55"/>
      <c r="Q1271" s="55"/>
      <c r="R1271" s="55"/>
      <c r="S1271" s="55" t="s">
        <v>818</v>
      </c>
      <c r="T1271" s="193" t="str">
        <f>_xlfn.IFNA(VLOOKUP(N1271,Code2Loc,2,FALSE)
&amp; IF( OR( ISNA(O1271), LEN(O1271)=0), "",  "-" &amp; VLOOKUP(O1271,Code2Loc,2,FALSE))
&amp; IF( OR( ISNA(P1271), LEN(P1271)=0), "",  "-" &amp; VLOOKUP(P1271,Code2Loc,2,FALSE))
&amp; IF( OR( ISNA(Q1271), LEN(Q1271)=0), "",  "-" &amp; VLOOKUP(Q1271,Code2Loc,2,FALSE))
&amp; IF( OR( ISNA(R1271), LEN(R1271)=0), "",  "-" &amp; VLOOKUP(R1271,Code2Loc,2,FALSE))
&amp; IF( OR( ISNA(S1271), LEN(S1271)=0), "",  "-" &amp; VLOOKUP(S1271,Code2Loc,2,FALSE)),"")</f>
        <v/>
      </c>
      <c r="U1271" s="56">
        <v>0.54861111111111116</v>
      </c>
      <c r="V1271" s="57"/>
      <c r="W1271" s="57"/>
      <c r="X1271" s="57"/>
      <c r="Y1271" s="57"/>
      <c r="Z1271" s="58" t="str">
        <f>IF(ISBLANK($U1271), "", _xlfn.IFNA($U1271 + _xlfn.IFNA( VLOOKUP($N1271 &amp; IF(ISBLANK($O1271),"", "-" &amp; $O1271) &amp; IF(ISBLANK($P1271),"", "-" &amp; $P1271) &amp; IF(ISBLANK($Q1271),"", "-" &amp; $Q1271) &amp; IF(ISBLANK($R1271),"", "-" &amp; $R1271) &amp; IF(ISBLANK($S1271),"", "-" &amp; $S1271),TravelTime,8,FALSE), VLOOKUP($S1271 &amp; IF(ISBLANK($R1271),"", "-" &amp; $R1271) &amp; IF(ISBLANK($Q1271),"", "-" &amp; $Q1271) &amp; IF(ISBLANK($P1271),"", "-" &amp; $P1271) &amp; IF(ISBLANK($O1271),"", "-" &amp; $O1271) &amp; IF(ISBLANK($N1271),"", "-" &amp; $N1271),TravelTime,8,FALSE)) / 1440, ""))</f>
        <v/>
      </c>
      <c r="AA1271" s="59"/>
      <c r="AB1271" s="59"/>
      <c r="AC1271" s="59"/>
      <c r="AD1271" s="196"/>
      <c r="AE1271" s="59"/>
      <c r="AF1271" s="59"/>
      <c r="AG1271" s="59"/>
      <c r="AH1271" s="59"/>
      <c r="AI1271" s="59"/>
      <c r="AJ1271" s="59"/>
    </row>
    <row r="1272" spans="1:36" ht="14.25" customHeight="1">
      <c r="A1272" s="85"/>
      <c r="B1272" s="59"/>
      <c r="C1272" s="223"/>
      <c r="D1272" s="59"/>
      <c r="E1272" s="229"/>
      <c r="F1272" s="229"/>
      <c r="G1272" s="59"/>
      <c r="H1272" s="59"/>
      <c r="I1272" s="59"/>
      <c r="J1272" s="59"/>
      <c r="K1272" s="59"/>
      <c r="L1272" s="86"/>
      <c r="M1272" s="86"/>
      <c r="N1272" s="55" t="s">
        <v>818</v>
      </c>
      <c r="O1272" s="55"/>
      <c r="P1272" s="55"/>
      <c r="Q1272" s="55"/>
      <c r="R1272" s="55"/>
      <c r="S1272" s="55" t="s">
        <v>820</v>
      </c>
      <c r="T1272" s="193" t="str">
        <f>_xlfn.IFNA(VLOOKUP(N1272,Code2Loc,2,FALSE)
&amp; IF( OR( ISNA(O1272), LEN(O1272)=0), "",  "-" &amp; VLOOKUP(O1272,Code2Loc,2,FALSE))
&amp; IF( OR( ISNA(P1272), LEN(P1272)=0), "",  "-" &amp; VLOOKUP(P1272,Code2Loc,2,FALSE))
&amp; IF( OR( ISNA(Q1272), LEN(Q1272)=0), "",  "-" &amp; VLOOKUP(Q1272,Code2Loc,2,FALSE))
&amp; IF( OR( ISNA(R1272), LEN(R1272)=0), "",  "-" &amp; VLOOKUP(R1272,Code2Loc,2,FALSE))
&amp; IF( OR( ISNA(S1272), LEN(S1272)=0), "",  "-" &amp; VLOOKUP(S1272,Code2Loc,2,FALSE)),"")</f>
        <v/>
      </c>
      <c r="U1272" s="56">
        <v>0.58333333333333337</v>
      </c>
      <c r="V1272" s="57"/>
      <c r="W1272" s="57"/>
      <c r="X1272" s="57"/>
      <c r="Y1272" s="57"/>
      <c r="Z1272" s="58" t="str">
        <f>IF(ISBLANK($U1272), "", _xlfn.IFNA($U1272 + _xlfn.IFNA( VLOOKUP($N1272 &amp; IF(ISBLANK($O1272),"", "-" &amp; $O1272) &amp; IF(ISBLANK($P1272),"", "-" &amp; $P1272) &amp; IF(ISBLANK($Q1272),"", "-" &amp; $Q1272) &amp; IF(ISBLANK($R1272),"", "-" &amp; $R1272) &amp; IF(ISBLANK($S1272),"", "-" &amp; $S1272),TravelTime,8,FALSE), VLOOKUP($S1272 &amp; IF(ISBLANK($R1272),"", "-" &amp; $R1272) &amp; IF(ISBLANK($Q1272),"", "-" &amp; $Q1272) &amp; IF(ISBLANK($P1272),"", "-" &amp; $P1272) &amp; IF(ISBLANK($O1272),"", "-" &amp; $O1272) &amp; IF(ISBLANK($N1272),"", "-" &amp; $N1272),TravelTime,8,FALSE)) / 1440, ""))</f>
        <v/>
      </c>
      <c r="AA1272" s="59"/>
      <c r="AB1272" s="59"/>
      <c r="AC1272" s="59"/>
      <c r="AD1272" s="196"/>
      <c r="AE1272" s="59"/>
      <c r="AF1272" s="59"/>
      <c r="AG1272" s="59"/>
      <c r="AH1272" s="59"/>
      <c r="AI1272" s="59"/>
      <c r="AJ1272" s="59"/>
    </row>
    <row r="1273" spans="1:36" ht="14.25" customHeight="1">
      <c r="A1273" s="85"/>
      <c r="B1273" s="59"/>
      <c r="C1273" s="223"/>
      <c r="D1273" s="59"/>
      <c r="E1273" s="229"/>
      <c r="F1273" s="229"/>
      <c r="G1273" s="59"/>
      <c r="H1273" s="59"/>
      <c r="I1273" s="59"/>
      <c r="J1273" s="59"/>
      <c r="K1273" s="59"/>
      <c r="L1273" s="86"/>
      <c r="M1273" s="86"/>
      <c r="N1273" s="55" t="s">
        <v>820</v>
      </c>
      <c r="O1273" s="55"/>
      <c r="P1273" s="55"/>
      <c r="Q1273" s="55"/>
      <c r="R1273" s="55"/>
      <c r="S1273" s="55" t="s">
        <v>818</v>
      </c>
      <c r="T1273" s="193" t="str">
        <f>_xlfn.IFNA(VLOOKUP(N1273,Code2Loc,2,FALSE)
&amp; IF( OR( ISNA(O1273), LEN(O1273)=0), "",  "-" &amp; VLOOKUP(O1273,Code2Loc,2,FALSE))
&amp; IF( OR( ISNA(P1273), LEN(P1273)=0), "",  "-" &amp; VLOOKUP(P1273,Code2Loc,2,FALSE))
&amp; IF( OR( ISNA(Q1273), LEN(Q1273)=0), "",  "-" &amp; VLOOKUP(Q1273,Code2Loc,2,FALSE))
&amp; IF( OR( ISNA(R1273), LEN(R1273)=0), "",  "-" &amp; VLOOKUP(R1273,Code2Loc,2,FALSE))
&amp; IF( OR( ISNA(S1273), LEN(S1273)=0), "",  "-" &amp; VLOOKUP(S1273,Code2Loc,2,FALSE)),"")</f>
        <v/>
      </c>
      <c r="U1273" s="56">
        <v>0.60069444444444442</v>
      </c>
      <c r="V1273" s="57"/>
      <c r="W1273" s="57"/>
      <c r="X1273" s="57"/>
      <c r="Y1273" s="57"/>
      <c r="Z1273" s="58" t="str">
        <f>IF(ISBLANK($U1273), "", _xlfn.IFNA($U1273 + _xlfn.IFNA( VLOOKUP($N1273 &amp; IF(ISBLANK($O1273),"", "-" &amp; $O1273) &amp; IF(ISBLANK($P1273),"", "-" &amp; $P1273) &amp; IF(ISBLANK($Q1273),"", "-" &amp; $Q1273) &amp; IF(ISBLANK($R1273),"", "-" &amp; $R1273) &amp; IF(ISBLANK($S1273),"", "-" &amp; $S1273),TravelTime,8,FALSE), VLOOKUP($S1273 &amp; IF(ISBLANK($R1273),"", "-" &amp; $R1273) &amp; IF(ISBLANK($Q1273),"", "-" &amp; $Q1273) &amp; IF(ISBLANK($P1273),"", "-" &amp; $P1273) &amp; IF(ISBLANK($O1273),"", "-" &amp; $O1273) &amp; IF(ISBLANK($N1273),"", "-" &amp; $N1273),TravelTime,8,FALSE)) / 1440, ""))</f>
        <v/>
      </c>
      <c r="AA1273" s="59"/>
      <c r="AB1273" s="59"/>
      <c r="AC1273" s="59"/>
      <c r="AD1273" s="196"/>
      <c r="AE1273" s="59"/>
      <c r="AF1273" s="59"/>
      <c r="AG1273" s="59"/>
      <c r="AH1273" s="59"/>
      <c r="AI1273" s="59"/>
      <c r="AJ1273" s="59"/>
    </row>
    <row r="1274" spans="1:36" ht="14.25" customHeight="1">
      <c r="A1274" s="85"/>
      <c r="B1274" s="59"/>
      <c r="C1274" s="223"/>
      <c r="D1274" s="59"/>
      <c r="E1274" s="229"/>
      <c r="F1274" s="229"/>
      <c r="G1274" s="59"/>
      <c r="H1274" s="59"/>
      <c r="I1274" s="59"/>
      <c r="J1274" s="59"/>
      <c r="K1274" s="59"/>
      <c r="L1274" s="86"/>
      <c r="M1274" s="86"/>
      <c r="N1274" s="55" t="s">
        <v>818</v>
      </c>
      <c r="O1274" s="55"/>
      <c r="P1274" s="55"/>
      <c r="Q1274" s="55"/>
      <c r="R1274" s="55"/>
      <c r="S1274" s="55" t="s">
        <v>820</v>
      </c>
      <c r="T1274" s="193" t="str">
        <f>_xlfn.IFNA(VLOOKUP(N1274,Code2Loc,2,FALSE)
&amp; IF( OR( ISNA(O1274), LEN(O1274)=0), "",  "-" &amp; VLOOKUP(O1274,Code2Loc,2,FALSE))
&amp; IF( OR( ISNA(P1274), LEN(P1274)=0), "",  "-" &amp; VLOOKUP(P1274,Code2Loc,2,FALSE))
&amp; IF( OR( ISNA(Q1274), LEN(Q1274)=0), "",  "-" &amp; VLOOKUP(Q1274,Code2Loc,2,FALSE))
&amp; IF( OR( ISNA(R1274), LEN(R1274)=0), "",  "-" &amp; VLOOKUP(R1274,Code2Loc,2,FALSE))
&amp; IF( OR( ISNA(S1274), LEN(S1274)=0), "",  "-" &amp; VLOOKUP(S1274,Code2Loc,2,FALSE)),"")</f>
        <v/>
      </c>
      <c r="U1274" s="56">
        <v>0.68402777777777779</v>
      </c>
      <c r="V1274" s="57"/>
      <c r="W1274" s="57"/>
      <c r="X1274" s="57"/>
      <c r="Y1274" s="57"/>
      <c r="Z1274" s="58" t="str">
        <f>IF(ISBLANK($U1274), "", _xlfn.IFNA($U1274 + _xlfn.IFNA( VLOOKUP($N1274 &amp; IF(ISBLANK($O1274),"", "-" &amp; $O1274) &amp; IF(ISBLANK($P1274),"", "-" &amp; $P1274) &amp; IF(ISBLANK($Q1274),"", "-" &amp; $Q1274) &amp; IF(ISBLANK($R1274),"", "-" &amp; $R1274) &amp; IF(ISBLANK($S1274),"", "-" &amp; $S1274),TravelTime,8,FALSE), VLOOKUP($S1274 &amp; IF(ISBLANK($R1274),"", "-" &amp; $R1274) &amp; IF(ISBLANK($Q1274),"", "-" &amp; $Q1274) &amp; IF(ISBLANK($P1274),"", "-" &amp; $P1274) &amp; IF(ISBLANK($O1274),"", "-" &amp; $O1274) &amp; IF(ISBLANK($N1274),"", "-" &amp; $N1274),TravelTime,8,FALSE)) / 1440, ""))</f>
        <v/>
      </c>
      <c r="AA1274" s="59"/>
      <c r="AB1274" s="59"/>
      <c r="AC1274" s="59"/>
      <c r="AD1274" s="196"/>
      <c r="AE1274" s="59"/>
      <c r="AF1274" s="59"/>
      <c r="AG1274" s="59"/>
      <c r="AH1274" s="59"/>
      <c r="AI1274" s="59"/>
      <c r="AJ1274" s="59"/>
    </row>
    <row r="1275" spans="1:36" ht="14.25" customHeight="1">
      <c r="A1275" s="85"/>
      <c r="B1275" s="59"/>
      <c r="C1275" s="223"/>
      <c r="D1275" s="59"/>
      <c r="E1275" s="229"/>
      <c r="F1275" s="229"/>
      <c r="G1275" s="59"/>
      <c r="H1275" s="59"/>
      <c r="I1275" s="59"/>
      <c r="J1275" s="59"/>
      <c r="K1275" s="59"/>
      <c r="L1275" s="86"/>
      <c r="M1275" s="86"/>
      <c r="N1275" s="55" t="s">
        <v>820</v>
      </c>
      <c r="O1275" s="55"/>
      <c r="P1275" s="55"/>
      <c r="Q1275" s="55"/>
      <c r="R1275" s="55"/>
      <c r="S1275" s="55" t="s">
        <v>818</v>
      </c>
      <c r="T1275" s="193" t="str">
        <f>_xlfn.IFNA(VLOOKUP(N1275,Code2Loc,2,FALSE)
&amp; IF( OR( ISNA(O1275), LEN(O1275)=0), "",  "-" &amp; VLOOKUP(O1275,Code2Loc,2,FALSE))
&amp; IF( OR( ISNA(P1275), LEN(P1275)=0), "",  "-" &amp; VLOOKUP(P1275,Code2Loc,2,FALSE))
&amp; IF( OR( ISNA(Q1275), LEN(Q1275)=0), "",  "-" &amp; VLOOKUP(Q1275,Code2Loc,2,FALSE))
&amp; IF( OR( ISNA(R1275), LEN(R1275)=0), "",  "-" &amp; VLOOKUP(R1275,Code2Loc,2,FALSE))
&amp; IF( OR( ISNA(S1275), LEN(S1275)=0), "",  "-" &amp; VLOOKUP(S1275,Code2Loc,2,FALSE)),"")</f>
        <v/>
      </c>
      <c r="U1275" s="56">
        <v>0.69791666666666663</v>
      </c>
      <c r="V1275" s="57"/>
      <c r="W1275" s="57"/>
      <c r="X1275" s="57"/>
      <c r="Y1275" s="57"/>
      <c r="Z1275" s="58" t="str">
        <f>IF(ISBLANK($U1275), "", _xlfn.IFNA($U1275 + _xlfn.IFNA( VLOOKUP($N1275 &amp; IF(ISBLANK($O1275),"", "-" &amp; $O1275) &amp; IF(ISBLANK($P1275),"", "-" &amp; $P1275) &amp; IF(ISBLANK($Q1275),"", "-" &amp; $Q1275) &amp; IF(ISBLANK($R1275),"", "-" &amp; $R1275) &amp; IF(ISBLANK($S1275),"", "-" &amp; $S1275),TravelTime,8,FALSE), VLOOKUP($S1275 &amp; IF(ISBLANK($R1275),"", "-" &amp; $R1275) &amp; IF(ISBLANK($Q1275),"", "-" &amp; $Q1275) &amp; IF(ISBLANK($P1275),"", "-" &amp; $P1275) &amp; IF(ISBLANK($O1275),"", "-" &amp; $O1275) &amp; IF(ISBLANK($N1275),"", "-" &amp; $N1275),TravelTime,8,FALSE)) / 1440, ""))</f>
        <v/>
      </c>
      <c r="AA1275" s="59"/>
      <c r="AB1275" s="59"/>
      <c r="AC1275" s="59"/>
      <c r="AD1275" s="196"/>
      <c r="AE1275" s="59"/>
      <c r="AF1275" s="59"/>
      <c r="AG1275" s="59"/>
      <c r="AH1275" s="59"/>
      <c r="AI1275" s="59"/>
      <c r="AJ1275" s="59"/>
    </row>
    <row r="1276" spans="1:36" ht="14.25" customHeight="1">
      <c r="A1276" s="85"/>
      <c r="B1276" s="59"/>
      <c r="C1276" s="223"/>
      <c r="D1276" s="59"/>
      <c r="E1276" s="229"/>
      <c r="F1276" s="229"/>
      <c r="G1276" s="59"/>
      <c r="H1276" s="59"/>
      <c r="I1276" s="59"/>
      <c r="J1276" s="59"/>
      <c r="K1276" s="59"/>
      <c r="L1276" s="86"/>
      <c r="M1276" s="86"/>
      <c r="N1276" s="55" t="s">
        <v>818</v>
      </c>
      <c r="O1276" s="55"/>
      <c r="P1276" s="55"/>
      <c r="Q1276" s="55"/>
      <c r="R1276" s="55"/>
      <c r="S1276" s="55" t="s">
        <v>820</v>
      </c>
      <c r="T1276" s="193" t="str">
        <f>_xlfn.IFNA(VLOOKUP(N1276,Code2Loc,2,FALSE)
&amp; IF( OR( ISNA(O1276), LEN(O1276)=0), "",  "-" &amp; VLOOKUP(O1276,Code2Loc,2,FALSE))
&amp; IF( OR( ISNA(P1276), LEN(P1276)=0), "",  "-" &amp; VLOOKUP(P1276,Code2Loc,2,FALSE))
&amp; IF( OR( ISNA(Q1276), LEN(Q1276)=0), "",  "-" &amp; VLOOKUP(Q1276,Code2Loc,2,FALSE))
&amp; IF( OR( ISNA(R1276), LEN(R1276)=0), "",  "-" &amp; VLOOKUP(R1276,Code2Loc,2,FALSE))
&amp; IF( OR( ISNA(S1276), LEN(S1276)=0), "",  "-" &amp; VLOOKUP(S1276,Code2Loc,2,FALSE)),"")</f>
        <v/>
      </c>
      <c r="U1276" s="56">
        <v>0.72222222222222221</v>
      </c>
      <c r="V1276" s="57"/>
      <c r="W1276" s="57"/>
      <c r="X1276" s="57"/>
      <c r="Y1276" s="57"/>
      <c r="Z1276" s="58" t="str">
        <f>IF(ISBLANK($U1276), "", _xlfn.IFNA($U1276 + _xlfn.IFNA( VLOOKUP($N1276 &amp; IF(ISBLANK($O1276),"", "-" &amp; $O1276) &amp; IF(ISBLANK($P1276),"", "-" &amp; $P1276) &amp; IF(ISBLANK($Q1276),"", "-" &amp; $Q1276) &amp; IF(ISBLANK($R1276),"", "-" &amp; $R1276) &amp; IF(ISBLANK($S1276),"", "-" &amp; $S1276),TravelTime,8,FALSE), VLOOKUP($S1276 &amp; IF(ISBLANK($R1276),"", "-" &amp; $R1276) &amp; IF(ISBLANK($Q1276),"", "-" &amp; $Q1276) &amp; IF(ISBLANK($P1276),"", "-" &amp; $P1276) &amp; IF(ISBLANK($O1276),"", "-" &amp; $O1276) &amp; IF(ISBLANK($N1276),"", "-" &amp; $N1276),TravelTime,8,FALSE)) / 1440, ""))</f>
        <v/>
      </c>
      <c r="AA1276" s="59"/>
      <c r="AB1276" s="59"/>
      <c r="AC1276" s="59"/>
      <c r="AD1276" s="196"/>
      <c r="AE1276" s="59"/>
      <c r="AF1276" s="59"/>
      <c r="AG1276" s="59"/>
      <c r="AH1276" s="59"/>
      <c r="AI1276" s="59"/>
      <c r="AJ1276" s="59"/>
    </row>
    <row r="1277" spans="1:36" ht="14.25" customHeight="1">
      <c r="A1277" s="85"/>
      <c r="B1277" s="59"/>
      <c r="C1277" s="223"/>
      <c r="D1277" s="59"/>
      <c r="E1277" s="229"/>
      <c r="F1277" s="229"/>
      <c r="G1277" s="59"/>
      <c r="H1277" s="59"/>
      <c r="I1277" s="59"/>
      <c r="J1277" s="59"/>
      <c r="K1277" s="59"/>
      <c r="L1277" s="86"/>
      <c r="M1277" s="86"/>
      <c r="N1277" s="55" t="s">
        <v>820</v>
      </c>
      <c r="O1277" s="55"/>
      <c r="P1277" s="55"/>
      <c r="Q1277" s="55"/>
      <c r="R1277" s="55"/>
      <c r="S1277" s="55" t="s">
        <v>818</v>
      </c>
      <c r="T1277" s="193" t="str">
        <f>_xlfn.IFNA(VLOOKUP(N1277,Code2Loc,2,FALSE)
&amp; IF( OR( ISNA(O1277), LEN(O1277)=0), "",  "-" &amp; VLOOKUP(O1277,Code2Loc,2,FALSE))
&amp; IF( OR( ISNA(P1277), LEN(P1277)=0), "",  "-" &amp; VLOOKUP(P1277,Code2Loc,2,FALSE))
&amp; IF( OR( ISNA(Q1277), LEN(Q1277)=0), "",  "-" &amp; VLOOKUP(Q1277,Code2Loc,2,FALSE))
&amp; IF( OR( ISNA(R1277), LEN(R1277)=0), "",  "-" &amp; VLOOKUP(R1277,Code2Loc,2,FALSE))
&amp; IF( OR( ISNA(S1277), LEN(S1277)=0), "",  "-" &amp; VLOOKUP(S1277,Code2Loc,2,FALSE)),"")</f>
        <v/>
      </c>
      <c r="U1277" s="56">
        <v>0.73611111111111116</v>
      </c>
      <c r="V1277" s="57"/>
      <c r="W1277" s="57"/>
      <c r="X1277" s="57"/>
      <c r="Y1277" s="57"/>
      <c r="Z1277" s="58" t="str">
        <f>IF(ISBLANK($U1277), "", _xlfn.IFNA($U1277 + _xlfn.IFNA( VLOOKUP($N1277 &amp; IF(ISBLANK($O1277),"", "-" &amp; $O1277) &amp; IF(ISBLANK($P1277),"", "-" &amp; $P1277) &amp; IF(ISBLANK($Q1277),"", "-" &amp; $Q1277) &amp; IF(ISBLANK($R1277),"", "-" &amp; $R1277) &amp; IF(ISBLANK($S1277),"", "-" &amp; $S1277),TravelTime,8,FALSE), VLOOKUP($S1277 &amp; IF(ISBLANK($R1277),"", "-" &amp; $R1277) &amp; IF(ISBLANK($Q1277),"", "-" &amp; $Q1277) &amp; IF(ISBLANK($P1277),"", "-" &amp; $P1277) &amp; IF(ISBLANK($O1277),"", "-" &amp; $O1277) &amp; IF(ISBLANK($N1277),"", "-" &amp; $N1277),TravelTime,8,FALSE)) / 1440, ""))</f>
        <v/>
      </c>
      <c r="AA1277" s="59"/>
      <c r="AB1277" s="59"/>
      <c r="AC1277" s="59"/>
      <c r="AD1277" s="196"/>
      <c r="AE1277" s="59"/>
      <c r="AF1277" s="59"/>
      <c r="AG1277" s="59"/>
      <c r="AH1277" s="59"/>
      <c r="AI1277" s="59"/>
      <c r="AJ1277" s="59"/>
    </row>
    <row r="1278" spans="1:36" ht="14.25" customHeight="1">
      <c r="A1278" s="85"/>
      <c r="B1278" s="59"/>
      <c r="C1278" s="223"/>
      <c r="D1278" s="59"/>
      <c r="E1278" s="229"/>
      <c r="F1278" s="229"/>
      <c r="G1278" s="59"/>
      <c r="H1278" s="59"/>
      <c r="I1278" s="59"/>
      <c r="J1278" s="59"/>
      <c r="K1278" s="59"/>
      <c r="L1278" s="86"/>
      <c r="M1278" s="86"/>
      <c r="N1278" s="55" t="s">
        <v>818</v>
      </c>
      <c r="O1278" s="55"/>
      <c r="P1278" s="55"/>
      <c r="Q1278" s="55"/>
      <c r="R1278" s="55"/>
      <c r="S1278" s="55" t="s">
        <v>820</v>
      </c>
      <c r="T1278" s="193" t="str">
        <f>_xlfn.IFNA(VLOOKUP(N1278,Code2Loc,2,FALSE)
&amp; IF( OR( ISNA(O1278), LEN(O1278)=0), "",  "-" &amp; VLOOKUP(O1278,Code2Loc,2,FALSE))
&amp; IF( OR( ISNA(P1278), LEN(P1278)=0), "",  "-" &amp; VLOOKUP(P1278,Code2Loc,2,FALSE))
&amp; IF( OR( ISNA(Q1278), LEN(Q1278)=0), "",  "-" &amp; VLOOKUP(Q1278,Code2Loc,2,FALSE))
&amp; IF( OR( ISNA(R1278), LEN(R1278)=0), "",  "-" &amp; VLOOKUP(R1278,Code2Loc,2,FALSE))
&amp; IF( OR( ISNA(S1278), LEN(S1278)=0), "",  "-" &amp; VLOOKUP(S1278,Code2Loc,2,FALSE)),"")</f>
        <v/>
      </c>
      <c r="U1278" s="56">
        <v>0.76041666666666663</v>
      </c>
      <c r="V1278" s="57"/>
      <c r="W1278" s="57"/>
      <c r="X1278" s="57"/>
      <c r="Y1278" s="57"/>
      <c r="Z1278" s="58" t="str">
        <f>IF(ISBLANK($U1278), "", _xlfn.IFNA($U1278 + _xlfn.IFNA( VLOOKUP($N1278 &amp; IF(ISBLANK($O1278),"", "-" &amp; $O1278) &amp; IF(ISBLANK($P1278),"", "-" &amp; $P1278) &amp; IF(ISBLANK($Q1278),"", "-" &amp; $Q1278) &amp; IF(ISBLANK($R1278),"", "-" &amp; $R1278) &amp; IF(ISBLANK($S1278),"", "-" &amp; $S1278),TravelTime,8,FALSE), VLOOKUP($S1278 &amp; IF(ISBLANK($R1278),"", "-" &amp; $R1278) &amp; IF(ISBLANK($Q1278),"", "-" &amp; $Q1278) &amp; IF(ISBLANK($P1278),"", "-" &amp; $P1278) &amp; IF(ISBLANK($O1278),"", "-" &amp; $O1278) &amp; IF(ISBLANK($N1278),"", "-" &amp; $N1278),TravelTime,8,FALSE)) / 1440, ""))</f>
        <v/>
      </c>
      <c r="AA1278" s="59"/>
      <c r="AB1278" s="59"/>
      <c r="AC1278" s="59"/>
      <c r="AD1278" s="196"/>
      <c r="AE1278" s="59"/>
      <c r="AF1278" s="59"/>
      <c r="AG1278" s="59"/>
      <c r="AH1278" s="59"/>
      <c r="AI1278" s="59"/>
      <c r="AJ1278" s="59"/>
    </row>
    <row r="1279" spans="1:36" ht="14.25" customHeight="1">
      <c r="A1279" s="85"/>
      <c r="B1279" s="59"/>
      <c r="C1279" s="223"/>
      <c r="D1279" s="59"/>
      <c r="E1279" s="229"/>
      <c r="F1279" s="229"/>
      <c r="G1279" s="59"/>
      <c r="H1279" s="59"/>
      <c r="I1279" s="59"/>
      <c r="J1279" s="59"/>
      <c r="K1279" s="59"/>
      <c r="L1279" s="86"/>
      <c r="M1279" s="86"/>
      <c r="N1279" s="55" t="s">
        <v>820</v>
      </c>
      <c r="O1279" s="55"/>
      <c r="P1279" s="55"/>
      <c r="Q1279" s="55"/>
      <c r="R1279" s="55"/>
      <c r="S1279" s="55" t="s">
        <v>818</v>
      </c>
      <c r="T1279" s="193" t="str">
        <f>_xlfn.IFNA(VLOOKUP(N1279,Code2Loc,2,FALSE)
&amp; IF( OR( ISNA(O1279), LEN(O1279)=0), "",  "-" &amp; VLOOKUP(O1279,Code2Loc,2,FALSE))
&amp; IF( OR( ISNA(P1279), LEN(P1279)=0), "",  "-" &amp; VLOOKUP(P1279,Code2Loc,2,FALSE))
&amp; IF( OR( ISNA(Q1279), LEN(Q1279)=0), "",  "-" &amp; VLOOKUP(Q1279,Code2Loc,2,FALSE))
&amp; IF( OR( ISNA(R1279), LEN(R1279)=0), "",  "-" &amp; VLOOKUP(R1279,Code2Loc,2,FALSE))
&amp; IF( OR( ISNA(S1279), LEN(S1279)=0), "",  "-" &amp; VLOOKUP(S1279,Code2Loc,2,FALSE)),"")</f>
        <v/>
      </c>
      <c r="U1279" s="56">
        <v>0.77430555555555558</v>
      </c>
      <c r="V1279" s="57"/>
      <c r="W1279" s="57"/>
      <c r="X1279" s="57"/>
      <c r="Y1279" s="57"/>
      <c r="Z1279" s="58" t="str">
        <f>IF(ISBLANK($U1279), "", _xlfn.IFNA($U1279 + _xlfn.IFNA( VLOOKUP($N1279 &amp; IF(ISBLANK($O1279),"", "-" &amp; $O1279) &amp; IF(ISBLANK($P1279),"", "-" &amp; $P1279) &amp; IF(ISBLANK($Q1279),"", "-" &amp; $Q1279) &amp; IF(ISBLANK($R1279),"", "-" &amp; $R1279) &amp; IF(ISBLANK($S1279),"", "-" &amp; $S1279),TravelTime,8,FALSE), VLOOKUP($S1279 &amp; IF(ISBLANK($R1279),"", "-" &amp; $R1279) &amp; IF(ISBLANK($Q1279),"", "-" &amp; $Q1279) &amp; IF(ISBLANK($P1279),"", "-" &amp; $P1279) &amp; IF(ISBLANK($O1279),"", "-" &amp; $O1279) &amp; IF(ISBLANK($N1279),"", "-" &amp; $N1279),TravelTime,8,FALSE)) / 1440, ""))</f>
        <v/>
      </c>
      <c r="AA1279" s="59"/>
      <c r="AB1279" s="59"/>
      <c r="AC1279" s="59"/>
      <c r="AD1279" s="196"/>
      <c r="AE1279" s="59"/>
      <c r="AF1279" s="59"/>
      <c r="AG1279" s="59"/>
      <c r="AH1279" s="59"/>
      <c r="AI1279" s="59"/>
      <c r="AJ1279" s="59"/>
    </row>
    <row r="1280" spans="1:36" ht="14.25" customHeight="1">
      <c r="A1280" s="85"/>
      <c r="B1280" s="59"/>
      <c r="C1280" s="223"/>
      <c r="D1280" s="59"/>
      <c r="E1280" s="229"/>
      <c r="F1280" s="229"/>
      <c r="G1280" s="59"/>
      <c r="H1280" s="59"/>
      <c r="I1280" s="59"/>
      <c r="J1280" s="59"/>
      <c r="K1280" s="59"/>
      <c r="L1280" s="86"/>
      <c r="M1280" s="86"/>
      <c r="N1280" s="55" t="s">
        <v>818</v>
      </c>
      <c r="O1280" s="55"/>
      <c r="P1280" s="55"/>
      <c r="Q1280" s="55"/>
      <c r="R1280" s="55"/>
      <c r="S1280" s="55" t="s">
        <v>820</v>
      </c>
      <c r="T1280" s="193" t="str">
        <f>_xlfn.IFNA(VLOOKUP(N1280,Code2Loc,2,FALSE)
&amp; IF( OR( ISNA(O1280), LEN(O1280)=0), "",  "-" &amp; VLOOKUP(O1280,Code2Loc,2,FALSE))
&amp; IF( OR( ISNA(P1280), LEN(P1280)=0), "",  "-" &amp; VLOOKUP(P1280,Code2Loc,2,FALSE))
&amp; IF( OR( ISNA(Q1280), LEN(Q1280)=0), "",  "-" &amp; VLOOKUP(Q1280,Code2Loc,2,FALSE))
&amp; IF( OR( ISNA(R1280), LEN(R1280)=0), "",  "-" &amp; VLOOKUP(R1280,Code2Loc,2,FALSE))
&amp; IF( OR( ISNA(S1280), LEN(S1280)=0), "",  "-" &amp; VLOOKUP(S1280,Code2Loc,2,FALSE)),"")</f>
        <v/>
      </c>
      <c r="U1280" s="56">
        <v>0.80208333333333337</v>
      </c>
      <c r="V1280" s="57"/>
      <c r="W1280" s="57"/>
      <c r="X1280" s="57"/>
      <c r="Y1280" s="57"/>
      <c r="Z1280" s="58" t="str">
        <f>IF(ISBLANK($U1280), "", _xlfn.IFNA($U1280 + _xlfn.IFNA( VLOOKUP($N1280 &amp; IF(ISBLANK($O1280),"", "-" &amp; $O1280) &amp; IF(ISBLANK($P1280),"", "-" &amp; $P1280) &amp; IF(ISBLANK($Q1280),"", "-" &amp; $Q1280) &amp; IF(ISBLANK($R1280),"", "-" &amp; $R1280) &amp; IF(ISBLANK($S1280),"", "-" &amp; $S1280),TravelTime,8,FALSE), VLOOKUP($S1280 &amp; IF(ISBLANK($R1280),"", "-" &amp; $R1280) &amp; IF(ISBLANK($Q1280),"", "-" &amp; $Q1280) &amp; IF(ISBLANK($P1280),"", "-" &amp; $P1280) &amp; IF(ISBLANK($O1280),"", "-" &amp; $O1280) &amp; IF(ISBLANK($N1280),"", "-" &amp; $N1280),TravelTime,8,FALSE)) / 1440, ""))</f>
        <v/>
      </c>
      <c r="AA1280" s="59"/>
      <c r="AB1280" s="59"/>
      <c r="AC1280" s="59"/>
      <c r="AD1280" s="196"/>
      <c r="AE1280" s="59"/>
      <c r="AF1280" s="59"/>
      <c r="AG1280" s="59"/>
      <c r="AH1280" s="59"/>
      <c r="AI1280" s="59"/>
      <c r="AJ1280" s="59"/>
    </row>
    <row r="1281" spans="1:36" ht="14.25" customHeight="1">
      <c r="A1281" s="85"/>
      <c r="B1281" s="59"/>
      <c r="C1281" s="223"/>
      <c r="D1281" s="59"/>
      <c r="E1281" s="229"/>
      <c r="F1281" s="229"/>
      <c r="G1281" s="59"/>
      <c r="H1281" s="59"/>
      <c r="I1281" s="59"/>
      <c r="J1281" s="59"/>
      <c r="K1281" s="59"/>
      <c r="L1281" s="86"/>
      <c r="M1281" s="86"/>
      <c r="N1281" s="55" t="s">
        <v>820</v>
      </c>
      <c r="O1281" s="55"/>
      <c r="P1281" s="55"/>
      <c r="Q1281" s="55"/>
      <c r="R1281" s="55"/>
      <c r="S1281" s="55" t="s">
        <v>818</v>
      </c>
      <c r="T1281" s="193" t="str">
        <f>_xlfn.IFNA(VLOOKUP(N1281,Code2Loc,2,FALSE)
&amp; IF( OR( ISNA(O1281), LEN(O1281)=0), "",  "-" &amp; VLOOKUP(O1281,Code2Loc,2,FALSE))
&amp; IF( OR( ISNA(P1281), LEN(P1281)=0), "",  "-" &amp; VLOOKUP(P1281,Code2Loc,2,FALSE))
&amp; IF( OR( ISNA(Q1281), LEN(Q1281)=0), "",  "-" &amp; VLOOKUP(Q1281,Code2Loc,2,FALSE))
&amp; IF( OR( ISNA(R1281), LEN(R1281)=0), "",  "-" &amp; VLOOKUP(R1281,Code2Loc,2,FALSE))
&amp; IF( OR( ISNA(S1281), LEN(S1281)=0), "",  "-" &amp; VLOOKUP(S1281,Code2Loc,2,FALSE)),"")</f>
        <v/>
      </c>
      <c r="U1281" s="56">
        <v>0.81666666666666665</v>
      </c>
      <c r="V1281" s="57"/>
      <c r="W1281" s="57"/>
      <c r="X1281" s="57"/>
      <c r="Y1281" s="57"/>
      <c r="Z1281" s="58" t="str">
        <f>IF(ISBLANK($U1281), "", _xlfn.IFNA($U1281 + _xlfn.IFNA( VLOOKUP($N1281 &amp; IF(ISBLANK($O1281),"", "-" &amp; $O1281) &amp; IF(ISBLANK($P1281),"", "-" &amp; $P1281) &amp; IF(ISBLANK($Q1281),"", "-" &amp; $Q1281) &amp; IF(ISBLANK($R1281),"", "-" &amp; $R1281) &amp; IF(ISBLANK($S1281),"", "-" &amp; $S1281),TravelTime,8,FALSE), VLOOKUP($S1281 &amp; IF(ISBLANK($R1281),"", "-" &amp; $R1281) &amp; IF(ISBLANK($Q1281),"", "-" &amp; $Q1281) &amp; IF(ISBLANK($P1281),"", "-" &amp; $P1281) &amp; IF(ISBLANK($O1281),"", "-" &amp; $O1281) &amp; IF(ISBLANK($N1281),"", "-" &amp; $N1281),TravelTime,8,FALSE)) / 1440, ""))</f>
        <v/>
      </c>
      <c r="AA1281" s="59"/>
      <c r="AB1281" s="59"/>
      <c r="AC1281" s="59"/>
      <c r="AD1281" s="196"/>
      <c r="AE1281" s="59"/>
      <c r="AF1281" s="59"/>
      <c r="AG1281" s="59"/>
      <c r="AH1281" s="59"/>
      <c r="AI1281" s="59"/>
      <c r="AJ1281" s="59"/>
    </row>
    <row r="1282" spans="1:36" ht="14.25" customHeight="1">
      <c r="A1282" s="85"/>
      <c r="B1282" s="59"/>
      <c r="C1282" s="223"/>
      <c r="D1282" s="59"/>
      <c r="E1282" s="229"/>
      <c r="F1282" s="229"/>
      <c r="G1282" s="59"/>
      <c r="H1282" s="59"/>
      <c r="I1282" s="59"/>
      <c r="J1282" s="59"/>
      <c r="K1282" s="59"/>
      <c r="L1282" s="86"/>
      <c r="M1282" s="86"/>
      <c r="N1282" s="55" t="s">
        <v>818</v>
      </c>
      <c r="O1282" s="55"/>
      <c r="P1282" s="55"/>
      <c r="Q1282" s="55"/>
      <c r="R1282" s="55"/>
      <c r="S1282" s="55" t="s">
        <v>820</v>
      </c>
      <c r="T1282" s="193" t="str">
        <f>_xlfn.IFNA(VLOOKUP(N1282,Code2Loc,2,FALSE)
&amp; IF( OR( ISNA(O1282), LEN(O1282)=0), "",  "-" &amp; VLOOKUP(O1282,Code2Loc,2,FALSE))
&amp; IF( OR( ISNA(P1282), LEN(P1282)=0), "",  "-" &amp; VLOOKUP(P1282,Code2Loc,2,FALSE))
&amp; IF( OR( ISNA(Q1282), LEN(Q1282)=0), "",  "-" &amp; VLOOKUP(Q1282,Code2Loc,2,FALSE))
&amp; IF( OR( ISNA(R1282), LEN(R1282)=0), "",  "-" &amp; VLOOKUP(R1282,Code2Loc,2,FALSE))
&amp; IF( OR( ISNA(S1282), LEN(S1282)=0), "",  "-" &amp; VLOOKUP(S1282,Code2Loc,2,FALSE)),"")</f>
        <v/>
      </c>
      <c r="U1282" s="56">
        <v>0.83333333333333337</v>
      </c>
      <c r="V1282" s="57"/>
      <c r="W1282" s="57"/>
      <c r="X1282" s="57"/>
      <c r="Y1282" s="57"/>
      <c r="Z1282" s="58" t="str">
        <f>IF(ISBLANK($U1282), "", _xlfn.IFNA($U1282 + _xlfn.IFNA( VLOOKUP($N1282 &amp; IF(ISBLANK($O1282),"", "-" &amp; $O1282) &amp; IF(ISBLANK($P1282),"", "-" &amp; $P1282) &amp; IF(ISBLANK($Q1282),"", "-" &amp; $Q1282) &amp; IF(ISBLANK($R1282),"", "-" &amp; $R1282) &amp; IF(ISBLANK($S1282),"", "-" &amp; $S1282),TravelTime,8,FALSE), VLOOKUP($S1282 &amp; IF(ISBLANK($R1282),"", "-" &amp; $R1282) &amp; IF(ISBLANK($Q1282),"", "-" &amp; $Q1282) &amp; IF(ISBLANK($P1282),"", "-" &amp; $P1282) &amp; IF(ISBLANK($O1282),"", "-" &amp; $O1282) &amp; IF(ISBLANK($N1282),"", "-" &amp; $N1282),TravelTime,8,FALSE)) / 1440, ""))</f>
        <v/>
      </c>
      <c r="AA1282" s="59"/>
      <c r="AB1282" s="59"/>
      <c r="AC1282" s="59"/>
      <c r="AD1282" s="196"/>
      <c r="AE1282" s="59"/>
      <c r="AF1282" s="59"/>
      <c r="AG1282" s="59"/>
      <c r="AH1282" s="59"/>
      <c r="AI1282" s="59"/>
      <c r="AJ1282" s="59"/>
    </row>
    <row r="1283" spans="1:36" ht="14.25" customHeight="1">
      <c r="A1283" s="85"/>
      <c r="B1283" s="59"/>
      <c r="C1283" s="223"/>
      <c r="D1283" s="59"/>
      <c r="E1283" s="229"/>
      <c r="F1283" s="229"/>
      <c r="G1283" s="59"/>
      <c r="H1283" s="59"/>
      <c r="I1283" s="59"/>
      <c r="J1283" s="59"/>
      <c r="K1283" s="59"/>
      <c r="L1283" s="86"/>
      <c r="M1283" s="86"/>
      <c r="N1283" s="55" t="s">
        <v>820</v>
      </c>
      <c r="O1283" s="55"/>
      <c r="P1283" s="55"/>
      <c r="Q1283" s="55"/>
      <c r="R1283" s="55"/>
      <c r="S1283" s="55" t="s">
        <v>818</v>
      </c>
      <c r="T1283" s="193" t="str">
        <f>_xlfn.IFNA(VLOOKUP(N1283,Code2Loc,2,FALSE)
&amp; IF( OR( ISNA(O1283), LEN(O1283)=0), "",  "-" &amp; VLOOKUP(O1283,Code2Loc,2,FALSE))
&amp; IF( OR( ISNA(P1283), LEN(P1283)=0), "",  "-" &amp; VLOOKUP(P1283,Code2Loc,2,FALSE))
&amp; IF( OR( ISNA(Q1283), LEN(Q1283)=0), "",  "-" &amp; VLOOKUP(Q1283,Code2Loc,2,FALSE))
&amp; IF( OR( ISNA(R1283), LEN(R1283)=0), "",  "-" &amp; VLOOKUP(R1283,Code2Loc,2,FALSE))
&amp; IF( OR( ISNA(S1283), LEN(S1283)=0), "",  "-" &amp; VLOOKUP(S1283,Code2Loc,2,FALSE)),"")</f>
        <v/>
      </c>
      <c r="U1283" s="56">
        <v>0.84722222222222221</v>
      </c>
      <c r="V1283" s="57"/>
      <c r="W1283" s="57"/>
      <c r="X1283" s="57"/>
      <c r="Y1283" s="57"/>
      <c r="Z1283" s="58" t="str">
        <f>IF(ISBLANK($U1283), "", _xlfn.IFNA($U1283 + _xlfn.IFNA( VLOOKUP($N1283 &amp; IF(ISBLANK($O1283),"", "-" &amp; $O1283) &amp; IF(ISBLANK($P1283),"", "-" &amp; $P1283) &amp; IF(ISBLANK($Q1283),"", "-" &amp; $Q1283) &amp; IF(ISBLANK($R1283),"", "-" &amp; $R1283) &amp; IF(ISBLANK($S1283),"", "-" &amp; $S1283),TravelTime,8,FALSE), VLOOKUP($S1283 &amp; IF(ISBLANK($R1283),"", "-" &amp; $R1283) &amp; IF(ISBLANK($Q1283),"", "-" &amp; $Q1283) &amp; IF(ISBLANK($P1283),"", "-" &amp; $P1283) &amp; IF(ISBLANK($O1283),"", "-" &amp; $O1283) &amp; IF(ISBLANK($N1283),"", "-" &amp; $N1283),TravelTime,8,FALSE)) / 1440, ""))</f>
        <v/>
      </c>
      <c r="AA1283" s="59"/>
      <c r="AB1283" s="59"/>
      <c r="AC1283" s="59"/>
      <c r="AD1283" s="196"/>
      <c r="AE1283" s="59"/>
      <c r="AF1283" s="59"/>
      <c r="AG1283" s="59"/>
      <c r="AH1283" s="59"/>
      <c r="AI1283" s="59"/>
      <c r="AJ1283" s="59"/>
    </row>
    <row r="1284" spans="1:36" ht="14.25" customHeight="1">
      <c r="A1284" s="85"/>
      <c r="B1284" s="51" t="s">
        <v>821</v>
      </c>
      <c r="C1284" s="223"/>
      <c r="D1284" s="59"/>
      <c r="E1284" s="228" t="s">
        <v>822</v>
      </c>
      <c r="F1284" s="228">
        <v>43976</v>
      </c>
      <c r="G1284" s="59"/>
      <c r="H1284" s="59"/>
      <c r="I1284" s="59"/>
      <c r="J1284" s="59" t="s">
        <v>823</v>
      </c>
      <c r="K1284" s="59" t="s">
        <v>16</v>
      </c>
      <c r="L1284" s="86">
        <v>27</v>
      </c>
      <c r="M1284" s="86">
        <v>11</v>
      </c>
      <c r="N1284" s="55" t="s">
        <v>818</v>
      </c>
      <c r="O1284" s="55"/>
      <c r="P1284" s="55"/>
      <c r="Q1284" s="55"/>
      <c r="R1284" s="55"/>
      <c r="S1284" s="55" t="s">
        <v>820</v>
      </c>
      <c r="T1284" s="193" t="str">
        <f>_xlfn.IFNA(VLOOKUP(N1284,Code2Loc,2,FALSE)
&amp; IF( OR( ISNA(O1284), LEN(O1284)=0), "",  "-" &amp; VLOOKUP(O1284,Code2Loc,2,FALSE))
&amp; IF( OR( ISNA(P1284), LEN(P1284)=0), "",  "-" &amp; VLOOKUP(P1284,Code2Loc,2,FALSE))
&amp; IF( OR( ISNA(Q1284), LEN(Q1284)=0), "",  "-" &amp; VLOOKUP(Q1284,Code2Loc,2,FALSE))
&amp; IF( OR( ISNA(R1284), LEN(R1284)=0), "",  "-" &amp; VLOOKUP(R1284,Code2Loc,2,FALSE))
&amp; IF( OR( ISNA(S1284), LEN(S1284)=0), "",  "-" &amp; VLOOKUP(S1284,Code2Loc,2,FALSE)),"")</f>
        <v/>
      </c>
      <c r="U1284" s="56">
        <v>0.27777777777777779</v>
      </c>
      <c r="V1284" s="57"/>
      <c r="W1284" s="57"/>
      <c r="X1284" s="57"/>
      <c r="Y1284" s="57"/>
      <c r="Z1284" s="58" t="str">
        <f>IF(ISBLANK($U1284), "", _xlfn.IFNA($U1284 + _xlfn.IFNA( VLOOKUP($N1284 &amp; IF(ISBLANK($O1284),"", "-" &amp; $O1284) &amp; IF(ISBLANK($P1284),"", "-" &amp; $P1284) &amp; IF(ISBLANK($Q1284),"", "-" &amp; $Q1284) &amp; IF(ISBLANK($R1284),"", "-" &amp; $R1284) &amp; IF(ISBLANK($S1284),"", "-" &amp; $S1284),TravelTime,8,FALSE), VLOOKUP($S1284 &amp; IF(ISBLANK($R1284),"", "-" &amp; $R1284) &amp; IF(ISBLANK($Q1284),"", "-" &amp; $Q1284) &amp; IF(ISBLANK($P1284),"", "-" &amp; $P1284) &amp; IF(ISBLANK($O1284),"", "-" &amp; $O1284) &amp; IF(ISBLANK($N1284),"", "-" &amp; $N1284),TravelTime,8,FALSE)) / 1440, ""))</f>
        <v/>
      </c>
      <c r="AA1284" s="59"/>
      <c r="AB1284" s="59"/>
      <c r="AC1284" s="59"/>
      <c r="AD1284" s="196"/>
      <c r="AE1284" s="59"/>
      <c r="AF1284" s="59"/>
      <c r="AG1284" s="59"/>
      <c r="AH1284" s="59"/>
      <c r="AI1284" s="59"/>
      <c r="AJ1284" s="59"/>
    </row>
    <row r="1285" spans="1:36" ht="14.25" customHeight="1">
      <c r="A1285" s="85"/>
      <c r="B1285" s="59"/>
      <c r="C1285" s="223"/>
      <c r="D1285" s="59"/>
      <c r="E1285" s="229"/>
      <c r="F1285" s="229"/>
      <c r="G1285" s="59"/>
      <c r="H1285" s="59"/>
      <c r="I1285" s="59"/>
      <c r="J1285" s="59"/>
      <c r="K1285" s="59"/>
      <c r="L1285" s="86"/>
      <c r="M1285" s="86"/>
      <c r="N1285" s="55" t="s">
        <v>820</v>
      </c>
      <c r="O1285" s="55"/>
      <c r="P1285" s="55"/>
      <c r="Q1285" s="55"/>
      <c r="R1285" s="55"/>
      <c r="S1285" s="55" t="s">
        <v>818</v>
      </c>
      <c r="T1285" s="193" t="str">
        <f>_xlfn.IFNA(VLOOKUP(N1285,Code2Loc,2,FALSE)
&amp; IF( OR( ISNA(O1285), LEN(O1285)=0), "",  "-" &amp; VLOOKUP(O1285,Code2Loc,2,FALSE))
&amp; IF( OR( ISNA(P1285), LEN(P1285)=0), "",  "-" &amp; VLOOKUP(P1285,Code2Loc,2,FALSE))
&amp; IF( OR( ISNA(Q1285), LEN(Q1285)=0), "",  "-" &amp; VLOOKUP(Q1285,Code2Loc,2,FALSE))
&amp; IF( OR( ISNA(R1285), LEN(R1285)=0), "",  "-" &amp; VLOOKUP(R1285,Code2Loc,2,FALSE))
&amp; IF( OR( ISNA(S1285), LEN(S1285)=0), "",  "-" &amp; VLOOKUP(S1285,Code2Loc,2,FALSE)),"")</f>
        <v/>
      </c>
      <c r="U1285" s="56">
        <v>0.29166666666666669</v>
      </c>
      <c r="V1285" s="57"/>
      <c r="W1285" s="57"/>
      <c r="X1285" s="57"/>
      <c r="Y1285" s="57"/>
      <c r="Z1285" s="58" t="str">
        <f>IF(ISBLANK($U1285), "", _xlfn.IFNA($U1285 + _xlfn.IFNA( VLOOKUP($N1285 &amp; IF(ISBLANK($O1285),"", "-" &amp; $O1285) &amp; IF(ISBLANK($P1285),"", "-" &amp; $P1285) &amp; IF(ISBLANK($Q1285),"", "-" &amp; $Q1285) &amp; IF(ISBLANK($R1285),"", "-" &amp; $R1285) &amp; IF(ISBLANK($S1285),"", "-" &amp; $S1285),TravelTime,8,FALSE), VLOOKUP($S1285 &amp; IF(ISBLANK($R1285),"", "-" &amp; $R1285) &amp; IF(ISBLANK($Q1285),"", "-" &amp; $Q1285) &amp; IF(ISBLANK($P1285),"", "-" &amp; $P1285) &amp; IF(ISBLANK($O1285),"", "-" &amp; $O1285) &amp; IF(ISBLANK($N1285),"", "-" &amp; $N1285),TravelTime,8,FALSE)) / 1440, ""))</f>
        <v/>
      </c>
      <c r="AA1285" s="59"/>
      <c r="AB1285" s="59"/>
      <c r="AC1285" s="59"/>
      <c r="AD1285" s="196"/>
      <c r="AE1285" s="59"/>
      <c r="AF1285" s="59"/>
      <c r="AG1285" s="59"/>
      <c r="AH1285" s="59"/>
      <c r="AI1285" s="59"/>
      <c r="AJ1285" s="59"/>
    </row>
    <row r="1286" spans="1:36" ht="14.25" customHeight="1">
      <c r="A1286" s="85"/>
      <c r="B1286" s="59"/>
      <c r="C1286" s="223"/>
      <c r="D1286" s="59"/>
      <c r="E1286" s="229"/>
      <c r="F1286" s="229"/>
      <c r="G1286" s="59"/>
      <c r="H1286" s="59"/>
      <c r="I1286" s="59"/>
      <c r="J1286" s="59"/>
      <c r="K1286" s="59"/>
      <c r="L1286" s="86"/>
      <c r="M1286" s="86"/>
      <c r="N1286" s="55" t="s">
        <v>818</v>
      </c>
      <c r="O1286" s="55"/>
      <c r="P1286" s="55"/>
      <c r="Q1286" s="55"/>
      <c r="R1286" s="55"/>
      <c r="S1286" s="55" t="s">
        <v>820</v>
      </c>
      <c r="T1286" s="193" t="str">
        <f>_xlfn.IFNA(VLOOKUP(N1286,Code2Loc,2,FALSE)
&amp; IF( OR( ISNA(O1286), LEN(O1286)=0), "",  "-" &amp; VLOOKUP(O1286,Code2Loc,2,FALSE))
&amp; IF( OR( ISNA(P1286), LEN(P1286)=0), "",  "-" &amp; VLOOKUP(P1286,Code2Loc,2,FALSE))
&amp; IF( OR( ISNA(Q1286), LEN(Q1286)=0), "",  "-" &amp; VLOOKUP(Q1286,Code2Loc,2,FALSE))
&amp; IF( OR( ISNA(R1286), LEN(R1286)=0), "",  "-" &amp; VLOOKUP(R1286,Code2Loc,2,FALSE))
&amp; IF( OR( ISNA(S1286), LEN(S1286)=0), "",  "-" &amp; VLOOKUP(S1286,Code2Loc,2,FALSE)),"")</f>
        <v/>
      </c>
      <c r="U1286" s="56">
        <v>0.32291666666666669</v>
      </c>
      <c r="V1286" s="57"/>
      <c r="W1286" s="57"/>
      <c r="X1286" s="57"/>
      <c r="Y1286" s="57"/>
      <c r="Z1286" s="58" t="str">
        <f>IF(ISBLANK($U1286), "", _xlfn.IFNA($U1286 + _xlfn.IFNA( VLOOKUP($N1286 &amp; IF(ISBLANK($O1286),"", "-" &amp; $O1286) &amp; IF(ISBLANK($P1286),"", "-" &amp; $P1286) &amp; IF(ISBLANK($Q1286),"", "-" &amp; $Q1286) &amp; IF(ISBLANK($R1286),"", "-" &amp; $R1286) &amp; IF(ISBLANK($S1286),"", "-" &amp; $S1286),TravelTime,8,FALSE), VLOOKUP($S1286 &amp; IF(ISBLANK($R1286),"", "-" &amp; $R1286) &amp; IF(ISBLANK($Q1286),"", "-" &amp; $Q1286) &amp; IF(ISBLANK($P1286),"", "-" &amp; $P1286) &amp; IF(ISBLANK($O1286),"", "-" &amp; $O1286) &amp; IF(ISBLANK($N1286),"", "-" &amp; $N1286),TravelTime,8,FALSE)) / 1440, ""))</f>
        <v/>
      </c>
      <c r="AA1286" s="59"/>
      <c r="AB1286" s="59"/>
      <c r="AC1286" s="59"/>
      <c r="AD1286" s="196"/>
      <c r="AE1286" s="59"/>
      <c r="AF1286" s="59"/>
      <c r="AG1286" s="59"/>
      <c r="AH1286" s="59"/>
      <c r="AI1286" s="59"/>
      <c r="AJ1286" s="59"/>
    </row>
    <row r="1287" spans="1:36" ht="14.25" customHeight="1">
      <c r="A1287" s="85"/>
      <c r="B1287" s="59"/>
      <c r="C1287" s="223"/>
      <c r="D1287" s="59"/>
      <c r="E1287" s="229"/>
      <c r="F1287" s="229"/>
      <c r="G1287" s="59"/>
      <c r="H1287" s="59"/>
      <c r="I1287" s="59"/>
      <c r="J1287" s="59"/>
      <c r="K1287" s="59"/>
      <c r="L1287" s="86"/>
      <c r="M1287" s="86"/>
      <c r="N1287" s="55" t="s">
        <v>820</v>
      </c>
      <c r="O1287" s="55"/>
      <c r="P1287" s="55"/>
      <c r="Q1287" s="55"/>
      <c r="R1287" s="55"/>
      <c r="S1287" s="55" t="s">
        <v>818</v>
      </c>
      <c r="T1287" s="193" t="str">
        <f>_xlfn.IFNA(VLOOKUP(N1287,Code2Loc,2,FALSE)
&amp; IF( OR( ISNA(O1287), LEN(O1287)=0), "",  "-" &amp; VLOOKUP(O1287,Code2Loc,2,FALSE))
&amp; IF( OR( ISNA(P1287), LEN(P1287)=0), "",  "-" &amp; VLOOKUP(P1287,Code2Loc,2,FALSE))
&amp; IF( OR( ISNA(Q1287), LEN(Q1287)=0), "",  "-" &amp; VLOOKUP(Q1287,Code2Loc,2,FALSE))
&amp; IF( OR( ISNA(R1287), LEN(R1287)=0), "",  "-" &amp; VLOOKUP(R1287,Code2Loc,2,FALSE))
&amp; IF( OR( ISNA(S1287), LEN(S1287)=0), "",  "-" &amp; VLOOKUP(S1287,Code2Loc,2,FALSE)),"")</f>
        <v/>
      </c>
      <c r="U1287" s="56">
        <v>0.33680555555555558</v>
      </c>
      <c r="V1287" s="57"/>
      <c r="W1287" s="57"/>
      <c r="X1287" s="57"/>
      <c r="Y1287" s="57"/>
      <c r="Z1287" s="58" t="str">
        <f>IF(ISBLANK($U1287), "", _xlfn.IFNA($U1287 + _xlfn.IFNA( VLOOKUP($N1287 &amp; IF(ISBLANK($O1287),"", "-" &amp; $O1287) &amp; IF(ISBLANK($P1287),"", "-" &amp; $P1287) &amp; IF(ISBLANK($Q1287),"", "-" &amp; $Q1287) &amp; IF(ISBLANK($R1287),"", "-" &amp; $R1287) &amp; IF(ISBLANK($S1287),"", "-" &amp; $S1287),TravelTime,8,FALSE), VLOOKUP($S1287 &amp; IF(ISBLANK($R1287),"", "-" &amp; $R1287) &amp; IF(ISBLANK($Q1287),"", "-" &amp; $Q1287) &amp; IF(ISBLANK($P1287),"", "-" &amp; $P1287) &amp; IF(ISBLANK($O1287),"", "-" &amp; $O1287) &amp; IF(ISBLANK($N1287),"", "-" &amp; $N1287),TravelTime,8,FALSE)) / 1440, ""))</f>
        <v/>
      </c>
      <c r="AA1287" s="59"/>
      <c r="AB1287" s="59"/>
      <c r="AC1287" s="59"/>
      <c r="AD1287" s="196"/>
      <c r="AE1287" s="59"/>
      <c r="AF1287" s="59"/>
      <c r="AG1287" s="59"/>
      <c r="AH1287" s="59"/>
      <c r="AI1287" s="59"/>
      <c r="AJ1287" s="59"/>
    </row>
    <row r="1288" spans="1:36" ht="14.25" customHeight="1">
      <c r="A1288" s="85"/>
      <c r="B1288" s="59"/>
      <c r="C1288" s="223"/>
      <c r="D1288" s="59"/>
      <c r="E1288" s="229"/>
      <c r="F1288" s="229"/>
      <c r="G1288" s="59"/>
      <c r="H1288" s="59"/>
      <c r="I1288" s="59"/>
      <c r="J1288" s="59"/>
      <c r="K1288" s="59"/>
      <c r="L1288" s="86"/>
      <c r="M1288" s="86"/>
      <c r="N1288" s="55" t="s">
        <v>818</v>
      </c>
      <c r="O1288" s="55"/>
      <c r="P1288" s="55"/>
      <c r="Q1288" s="55"/>
      <c r="R1288" s="55"/>
      <c r="S1288" s="55" t="s">
        <v>820</v>
      </c>
      <c r="T1288" s="193" t="str">
        <f>_xlfn.IFNA(VLOOKUP(N1288,Code2Loc,2,FALSE)
&amp; IF( OR( ISNA(O1288), LEN(O1288)=0), "",  "-" &amp; VLOOKUP(O1288,Code2Loc,2,FALSE))
&amp; IF( OR( ISNA(P1288), LEN(P1288)=0), "",  "-" &amp; VLOOKUP(P1288,Code2Loc,2,FALSE))
&amp; IF( OR( ISNA(Q1288), LEN(Q1288)=0), "",  "-" &amp; VLOOKUP(Q1288,Code2Loc,2,FALSE))
&amp; IF( OR( ISNA(R1288), LEN(R1288)=0), "",  "-" &amp; VLOOKUP(R1288,Code2Loc,2,FALSE))
&amp; IF( OR( ISNA(S1288), LEN(S1288)=0), "",  "-" &amp; VLOOKUP(S1288,Code2Loc,2,FALSE)),"")</f>
        <v/>
      </c>
      <c r="U1288" s="56">
        <v>0.3576388888888889</v>
      </c>
      <c r="V1288" s="57"/>
      <c r="W1288" s="57"/>
      <c r="X1288" s="57"/>
      <c r="Y1288" s="57"/>
      <c r="Z1288" s="58" t="str">
        <f>IF(ISBLANK($U1288), "", _xlfn.IFNA($U1288 + _xlfn.IFNA( VLOOKUP($N1288 &amp; IF(ISBLANK($O1288),"", "-" &amp; $O1288) &amp; IF(ISBLANK($P1288),"", "-" &amp; $P1288) &amp; IF(ISBLANK($Q1288),"", "-" &amp; $Q1288) &amp; IF(ISBLANK($R1288),"", "-" &amp; $R1288) &amp; IF(ISBLANK($S1288),"", "-" &amp; $S1288),TravelTime,8,FALSE), VLOOKUP($S1288 &amp; IF(ISBLANK($R1288),"", "-" &amp; $R1288) &amp; IF(ISBLANK($Q1288),"", "-" &amp; $Q1288) &amp; IF(ISBLANK($P1288),"", "-" &amp; $P1288) &amp; IF(ISBLANK($O1288),"", "-" &amp; $O1288) &amp; IF(ISBLANK($N1288),"", "-" &amp; $N1288),TravelTime,8,FALSE)) / 1440, ""))</f>
        <v/>
      </c>
      <c r="AA1288" s="59"/>
      <c r="AB1288" s="59"/>
      <c r="AC1288" s="59"/>
      <c r="AD1288" s="196"/>
      <c r="AE1288" s="59"/>
      <c r="AF1288" s="59"/>
      <c r="AG1288" s="59"/>
      <c r="AH1288" s="59"/>
      <c r="AI1288" s="59"/>
      <c r="AJ1288" s="59"/>
    </row>
    <row r="1289" spans="1:36" ht="14.25" customHeight="1">
      <c r="A1289" s="85"/>
      <c r="B1289" s="59"/>
      <c r="C1289" s="223"/>
      <c r="D1289" s="59"/>
      <c r="E1289" s="229"/>
      <c r="F1289" s="229"/>
      <c r="G1289" s="59"/>
      <c r="H1289" s="59"/>
      <c r="I1289" s="59"/>
      <c r="J1289" s="59"/>
      <c r="K1289" s="59"/>
      <c r="L1289" s="86"/>
      <c r="M1289" s="86"/>
      <c r="N1289" s="55" t="s">
        <v>820</v>
      </c>
      <c r="O1289" s="55"/>
      <c r="P1289" s="55"/>
      <c r="Q1289" s="55"/>
      <c r="R1289" s="55"/>
      <c r="S1289" s="55" t="s">
        <v>818</v>
      </c>
      <c r="T1289" s="193" t="str">
        <f>_xlfn.IFNA(VLOOKUP(N1289,Code2Loc,2,FALSE)
&amp; IF( OR( ISNA(O1289), LEN(O1289)=0), "",  "-" &amp; VLOOKUP(O1289,Code2Loc,2,FALSE))
&amp; IF( OR( ISNA(P1289), LEN(P1289)=0), "",  "-" &amp; VLOOKUP(P1289,Code2Loc,2,FALSE))
&amp; IF( OR( ISNA(Q1289), LEN(Q1289)=0), "",  "-" &amp; VLOOKUP(Q1289,Code2Loc,2,FALSE))
&amp; IF( OR( ISNA(R1289), LEN(R1289)=0), "",  "-" &amp; VLOOKUP(R1289,Code2Loc,2,FALSE))
&amp; IF( OR( ISNA(S1289), LEN(S1289)=0), "",  "-" &amp; VLOOKUP(S1289,Code2Loc,2,FALSE)),"")</f>
        <v/>
      </c>
      <c r="U1289" s="56">
        <v>0.37152777777777779</v>
      </c>
      <c r="V1289" s="57"/>
      <c r="W1289" s="57"/>
      <c r="X1289" s="57"/>
      <c r="Y1289" s="57"/>
      <c r="Z1289" s="58" t="str">
        <f>IF(ISBLANK($U1289), "", _xlfn.IFNA($U1289 + _xlfn.IFNA( VLOOKUP($N1289 &amp; IF(ISBLANK($O1289),"", "-" &amp; $O1289) &amp; IF(ISBLANK($P1289),"", "-" &amp; $P1289) &amp; IF(ISBLANK($Q1289),"", "-" &amp; $Q1289) &amp; IF(ISBLANK($R1289),"", "-" &amp; $R1289) &amp; IF(ISBLANK($S1289),"", "-" &amp; $S1289),TravelTime,8,FALSE), VLOOKUP($S1289 &amp; IF(ISBLANK($R1289),"", "-" &amp; $R1289) &amp; IF(ISBLANK($Q1289),"", "-" &amp; $Q1289) &amp; IF(ISBLANK($P1289),"", "-" &amp; $P1289) &amp; IF(ISBLANK($O1289),"", "-" &amp; $O1289) &amp; IF(ISBLANK($N1289),"", "-" &amp; $N1289),TravelTime,8,FALSE)) / 1440, ""))</f>
        <v/>
      </c>
      <c r="AA1289" s="59"/>
      <c r="AB1289" s="59"/>
      <c r="AC1289" s="59"/>
      <c r="AD1289" s="196"/>
      <c r="AE1289" s="59"/>
      <c r="AF1289" s="59"/>
      <c r="AG1289" s="59"/>
      <c r="AH1289" s="59"/>
      <c r="AI1289" s="59"/>
      <c r="AJ1289" s="59"/>
    </row>
    <row r="1290" spans="1:36" ht="14.25" customHeight="1">
      <c r="A1290" s="85"/>
      <c r="B1290" s="59"/>
      <c r="C1290" s="223"/>
      <c r="D1290" s="59"/>
      <c r="E1290" s="229"/>
      <c r="F1290" s="229"/>
      <c r="G1290" s="59"/>
      <c r="H1290" s="59"/>
      <c r="I1290" s="59"/>
      <c r="J1290" s="59"/>
      <c r="K1290" s="59"/>
      <c r="L1290" s="86"/>
      <c r="M1290" s="86"/>
      <c r="N1290" s="55" t="s">
        <v>818</v>
      </c>
      <c r="O1290" s="55"/>
      <c r="P1290" s="55"/>
      <c r="Q1290" s="55"/>
      <c r="R1290" s="55"/>
      <c r="S1290" s="55" t="s">
        <v>820</v>
      </c>
      <c r="T1290" s="193" t="str">
        <f>_xlfn.IFNA(VLOOKUP(N1290,Code2Loc,2,FALSE)
&amp; IF( OR( ISNA(O1290), LEN(O1290)=0), "",  "-" &amp; VLOOKUP(O1290,Code2Loc,2,FALSE))
&amp; IF( OR( ISNA(P1290), LEN(P1290)=0), "",  "-" &amp; VLOOKUP(P1290,Code2Loc,2,FALSE))
&amp; IF( OR( ISNA(Q1290), LEN(Q1290)=0), "",  "-" &amp; VLOOKUP(Q1290,Code2Loc,2,FALSE))
&amp; IF( OR( ISNA(R1290), LEN(R1290)=0), "",  "-" &amp; VLOOKUP(R1290,Code2Loc,2,FALSE))
&amp; IF( OR( ISNA(S1290), LEN(S1290)=0), "",  "-" &amp; VLOOKUP(S1290,Code2Loc,2,FALSE)),"")</f>
        <v/>
      </c>
      <c r="U1290" s="56">
        <v>0.40972222222222221</v>
      </c>
      <c r="V1290" s="57"/>
      <c r="W1290" s="57"/>
      <c r="X1290" s="57"/>
      <c r="Y1290" s="57"/>
      <c r="Z1290" s="58" t="str">
        <f>IF(ISBLANK($U1290), "", _xlfn.IFNA($U1290 + _xlfn.IFNA( VLOOKUP($N1290 &amp; IF(ISBLANK($O1290),"", "-" &amp; $O1290) &amp; IF(ISBLANK($P1290),"", "-" &amp; $P1290) &amp; IF(ISBLANK($Q1290),"", "-" &amp; $Q1290) &amp; IF(ISBLANK($R1290),"", "-" &amp; $R1290) &amp; IF(ISBLANK($S1290),"", "-" &amp; $S1290),TravelTime,8,FALSE), VLOOKUP($S1290 &amp; IF(ISBLANK($R1290),"", "-" &amp; $R1290) &amp; IF(ISBLANK($Q1290),"", "-" &amp; $Q1290) &amp; IF(ISBLANK($P1290),"", "-" &amp; $P1290) &amp; IF(ISBLANK($O1290),"", "-" &amp; $O1290) &amp; IF(ISBLANK($N1290),"", "-" &amp; $N1290),TravelTime,8,FALSE)) / 1440, ""))</f>
        <v/>
      </c>
      <c r="AA1290" s="59"/>
      <c r="AB1290" s="59"/>
      <c r="AC1290" s="59"/>
      <c r="AD1290" s="196"/>
      <c r="AE1290" s="59"/>
      <c r="AF1290" s="59"/>
      <c r="AG1290" s="59"/>
      <c r="AH1290" s="59"/>
      <c r="AI1290" s="59"/>
      <c r="AJ1290" s="59"/>
    </row>
    <row r="1291" spans="1:36" ht="14.25" customHeight="1">
      <c r="A1291" s="85"/>
      <c r="B1291" s="59"/>
      <c r="C1291" s="223"/>
      <c r="D1291" s="59"/>
      <c r="E1291" s="229"/>
      <c r="F1291" s="229"/>
      <c r="G1291" s="59"/>
      <c r="H1291" s="59"/>
      <c r="I1291" s="59"/>
      <c r="J1291" s="59"/>
      <c r="K1291" s="59"/>
      <c r="L1291" s="86"/>
      <c r="M1291" s="86"/>
      <c r="N1291" s="55" t="s">
        <v>820</v>
      </c>
      <c r="O1291" s="55"/>
      <c r="P1291" s="55"/>
      <c r="Q1291" s="55"/>
      <c r="R1291" s="55"/>
      <c r="S1291" s="55" t="s">
        <v>818</v>
      </c>
      <c r="T1291" s="193" t="str">
        <f>_xlfn.IFNA(VLOOKUP(N1291,Code2Loc,2,FALSE)
&amp; IF( OR( ISNA(O1291), LEN(O1291)=0), "",  "-" &amp; VLOOKUP(O1291,Code2Loc,2,FALSE))
&amp; IF( OR( ISNA(P1291), LEN(P1291)=0), "",  "-" &amp; VLOOKUP(P1291,Code2Loc,2,FALSE))
&amp; IF( OR( ISNA(Q1291), LEN(Q1291)=0), "",  "-" &amp; VLOOKUP(Q1291,Code2Loc,2,FALSE))
&amp; IF( OR( ISNA(R1291), LEN(R1291)=0), "",  "-" &amp; VLOOKUP(R1291,Code2Loc,2,FALSE))
&amp; IF( OR( ISNA(S1291), LEN(S1291)=0), "",  "-" &amp; VLOOKUP(S1291,Code2Loc,2,FALSE)),"")</f>
        <v/>
      </c>
      <c r="U1291" s="56">
        <v>0.4236111111111111</v>
      </c>
      <c r="V1291" s="57"/>
      <c r="W1291" s="57"/>
      <c r="X1291" s="57"/>
      <c r="Y1291" s="57"/>
      <c r="Z1291" s="58" t="str">
        <f>IF(ISBLANK($U1291), "", _xlfn.IFNA($U1291 + _xlfn.IFNA( VLOOKUP($N1291 &amp; IF(ISBLANK($O1291),"", "-" &amp; $O1291) &amp; IF(ISBLANK($P1291),"", "-" &amp; $P1291) &amp; IF(ISBLANK($Q1291),"", "-" &amp; $Q1291) &amp; IF(ISBLANK($R1291),"", "-" &amp; $R1291) &amp; IF(ISBLANK($S1291),"", "-" &amp; $S1291),TravelTime,8,FALSE), VLOOKUP($S1291 &amp; IF(ISBLANK($R1291),"", "-" &amp; $R1291) &amp; IF(ISBLANK($Q1291),"", "-" &amp; $Q1291) &amp; IF(ISBLANK($P1291),"", "-" &amp; $P1291) &amp; IF(ISBLANK($O1291),"", "-" &amp; $O1291) &amp; IF(ISBLANK($N1291),"", "-" &amp; $N1291),TravelTime,8,FALSE)) / 1440, ""))</f>
        <v/>
      </c>
      <c r="AA1291" s="59"/>
      <c r="AB1291" s="59"/>
      <c r="AC1291" s="59"/>
      <c r="AD1291" s="196"/>
      <c r="AE1291" s="59"/>
      <c r="AF1291" s="59"/>
      <c r="AG1291" s="59"/>
      <c r="AH1291" s="59"/>
      <c r="AI1291" s="59"/>
      <c r="AJ1291" s="59"/>
    </row>
    <row r="1292" spans="1:36" ht="14.25" customHeight="1">
      <c r="A1292" s="85"/>
      <c r="B1292" s="59"/>
      <c r="C1292" s="223"/>
      <c r="D1292" s="59"/>
      <c r="E1292" s="229"/>
      <c r="F1292" s="229"/>
      <c r="G1292" s="59"/>
      <c r="H1292" s="59"/>
      <c r="I1292" s="59"/>
      <c r="J1292" s="59"/>
      <c r="K1292" s="59"/>
      <c r="L1292" s="86"/>
      <c r="M1292" s="86"/>
      <c r="N1292" s="55" t="s">
        <v>818</v>
      </c>
      <c r="O1292" s="55"/>
      <c r="P1292" s="55"/>
      <c r="Q1292" s="55"/>
      <c r="R1292" s="55"/>
      <c r="S1292" s="55" t="s">
        <v>820</v>
      </c>
      <c r="T1292" s="193" t="str">
        <f>_xlfn.IFNA(VLOOKUP(N1292,Code2Loc,2,FALSE)
&amp; IF( OR( ISNA(O1292), LEN(O1292)=0), "",  "-" &amp; VLOOKUP(O1292,Code2Loc,2,FALSE))
&amp; IF( OR( ISNA(P1292), LEN(P1292)=0), "",  "-" &amp; VLOOKUP(P1292,Code2Loc,2,FALSE))
&amp; IF( OR( ISNA(Q1292), LEN(Q1292)=0), "",  "-" &amp; VLOOKUP(Q1292,Code2Loc,2,FALSE))
&amp; IF( OR( ISNA(R1292), LEN(R1292)=0), "",  "-" &amp; VLOOKUP(R1292,Code2Loc,2,FALSE))
&amp; IF( OR( ISNA(S1292), LEN(S1292)=0), "",  "-" &amp; VLOOKUP(S1292,Code2Loc,2,FALSE)),"")</f>
        <v/>
      </c>
      <c r="U1292" s="56">
        <v>0.44444444444444442</v>
      </c>
      <c r="V1292" s="57"/>
      <c r="W1292" s="57"/>
      <c r="X1292" s="57"/>
      <c r="Y1292" s="57"/>
      <c r="Z1292" s="58" t="str">
        <f>IF(ISBLANK($U1292), "", _xlfn.IFNA($U1292 + _xlfn.IFNA( VLOOKUP($N1292 &amp; IF(ISBLANK($O1292),"", "-" &amp; $O1292) &amp; IF(ISBLANK($P1292),"", "-" &amp; $P1292) &amp; IF(ISBLANK($Q1292),"", "-" &amp; $Q1292) &amp; IF(ISBLANK($R1292),"", "-" &amp; $R1292) &amp; IF(ISBLANK($S1292),"", "-" &amp; $S1292),TravelTime,8,FALSE), VLOOKUP($S1292 &amp; IF(ISBLANK($R1292),"", "-" &amp; $R1292) &amp; IF(ISBLANK($Q1292),"", "-" &amp; $Q1292) &amp; IF(ISBLANK($P1292),"", "-" &amp; $P1292) &amp; IF(ISBLANK($O1292),"", "-" &amp; $O1292) &amp; IF(ISBLANK($N1292),"", "-" &amp; $N1292),TravelTime,8,FALSE)) / 1440, ""))</f>
        <v/>
      </c>
      <c r="AA1292" s="59"/>
      <c r="AB1292" s="59"/>
      <c r="AC1292" s="59"/>
      <c r="AD1292" s="196"/>
      <c r="AE1292" s="59"/>
      <c r="AF1292" s="59"/>
      <c r="AG1292" s="59"/>
      <c r="AH1292" s="59"/>
      <c r="AI1292" s="59"/>
      <c r="AJ1292" s="59"/>
    </row>
    <row r="1293" spans="1:36" ht="14.25" customHeight="1">
      <c r="A1293" s="85"/>
      <c r="B1293" s="59"/>
      <c r="C1293" s="223"/>
      <c r="D1293" s="59"/>
      <c r="E1293" s="229"/>
      <c r="F1293" s="229"/>
      <c r="G1293" s="59"/>
      <c r="H1293" s="59"/>
      <c r="I1293" s="59"/>
      <c r="J1293" s="59"/>
      <c r="K1293" s="59"/>
      <c r="L1293" s="86"/>
      <c r="M1293" s="86"/>
      <c r="N1293" s="55" t="s">
        <v>820</v>
      </c>
      <c r="O1293" s="55"/>
      <c r="P1293" s="55"/>
      <c r="Q1293" s="55"/>
      <c r="R1293" s="55"/>
      <c r="S1293" s="55" t="s">
        <v>818</v>
      </c>
      <c r="T1293" s="193" t="str">
        <f>_xlfn.IFNA(VLOOKUP(N1293,Code2Loc,2,FALSE)
&amp; IF( OR( ISNA(O1293), LEN(O1293)=0), "",  "-" &amp; VLOOKUP(O1293,Code2Loc,2,FALSE))
&amp; IF( OR( ISNA(P1293), LEN(P1293)=0), "",  "-" &amp; VLOOKUP(P1293,Code2Loc,2,FALSE))
&amp; IF( OR( ISNA(Q1293), LEN(Q1293)=0), "",  "-" &amp; VLOOKUP(Q1293,Code2Loc,2,FALSE))
&amp; IF( OR( ISNA(R1293), LEN(R1293)=0), "",  "-" &amp; VLOOKUP(R1293,Code2Loc,2,FALSE))
&amp; IF( OR( ISNA(S1293), LEN(S1293)=0), "",  "-" &amp; VLOOKUP(S1293,Code2Loc,2,FALSE)),"")</f>
        <v/>
      </c>
      <c r="U1293" s="56">
        <v>0.45833333333333331</v>
      </c>
      <c r="V1293" s="57"/>
      <c r="W1293" s="57"/>
      <c r="X1293" s="57"/>
      <c r="Y1293" s="57"/>
      <c r="Z1293" s="58" t="str">
        <f>IF(ISBLANK($U1293), "", _xlfn.IFNA($U1293 + _xlfn.IFNA( VLOOKUP($N1293 &amp; IF(ISBLANK($O1293),"", "-" &amp; $O1293) &amp; IF(ISBLANK($P1293),"", "-" &amp; $P1293) &amp; IF(ISBLANK($Q1293),"", "-" &amp; $Q1293) &amp; IF(ISBLANK($R1293),"", "-" &amp; $R1293) &amp; IF(ISBLANK($S1293),"", "-" &amp; $S1293),TravelTime,8,FALSE), VLOOKUP($S1293 &amp; IF(ISBLANK($R1293),"", "-" &amp; $R1293) &amp; IF(ISBLANK($Q1293),"", "-" &amp; $Q1293) &amp; IF(ISBLANK($P1293),"", "-" &amp; $P1293) &amp; IF(ISBLANK($O1293),"", "-" &amp; $O1293) &amp; IF(ISBLANK($N1293),"", "-" &amp; $N1293),TravelTime,8,FALSE)) / 1440, ""))</f>
        <v/>
      </c>
      <c r="AA1293" s="59"/>
      <c r="AB1293" s="59"/>
      <c r="AC1293" s="59"/>
      <c r="AD1293" s="196"/>
      <c r="AE1293" s="59"/>
      <c r="AF1293" s="59"/>
      <c r="AG1293" s="59"/>
      <c r="AH1293" s="59"/>
      <c r="AI1293" s="59"/>
      <c r="AJ1293" s="59"/>
    </row>
    <row r="1294" spans="1:36" ht="14.25" customHeight="1">
      <c r="A1294" s="85"/>
      <c r="B1294" s="59"/>
      <c r="C1294" s="223"/>
      <c r="D1294" s="59"/>
      <c r="E1294" s="229"/>
      <c r="F1294" s="229"/>
      <c r="G1294" s="59"/>
      <c r="H1294" s="59"/>
      <c r="I1294" s="59"/>
      <c r="J1294" s="59"/>
      <c r="K1294" s="59"/>
      <c r="L1294" s="86"/>
      <c r="M1294" s="86"/>
      <c r="N1294" s="55" t="s">
        <v>818</v>
      </c>
      <c r="O1294" s="55"/>
      <c r="P1294" s="55"/>
      <c r="Q1294" s="55"/>
      <c r="R1294" s="55"/>
      <c r="S1294" s="55" t="s">
        <v>820</v>
      </c>
      <c r="T1294" s="193" t="str">
        <f>_xlfn.IFNA(VLOOKUP(N1294,Code2Loc,2,FALSE)
&amp; IF( OR( ISNA(O1294), LEN(O1294)=0), "",  "-" &amp; VLOOKUP(O1294,Code2Loc,2,FALSE))
&amp; IF( OR( ISNA(P1294), LEN(P1294)=0), "",  "-" &amp; VLOOKUP(P1294,Code2Loc,2,FALSE))
&amp; IF( OR( ISNA(Q1294), LEN(Q1294)=0), "",  "-" &amp; VLOOKUP(Q1294,Code2Loc,2,FALSE))
&amp; IF( OR( ISNA(R1294), LEN(R1294)=0), "",  "-" &amp; VLOOKUP(R1294,Code2Loc,2,FALSE))
&amp; IF( OR( ISNA(S1294), LEN(S1294)=0), "",  "-" &amp; VLOOKUP(S1294,Code2Loc,2,FALSE)),"")</f>
        <v/>
      </c>
      <c r="U1294" s="56">
        <v>0.50694444444444442</v>
      </c>
      <c r="V1294" s="57"/>
      <c r="W1294" s="57"/>
      <c r="X1294" s="57"/>
      <c r="Y1294" s="57"/>
      <c r="Z1294" s="58" t="str">
        <f>IF(ISBLANK($U1294), "", _xlfn.IFNA($U1294 + _xlfn.IFNA( VLOOKUP($N1294 &amp; IF(ISBLANK($O1294),"", "-" &amp; $O1294) &amp; IF(ISBLANK($P1294),"", "-" &amp; $P1294) &amp; IF(ISBLANK($Q1294),"", "-" &amp; $Q1294) &amp; IF(ISBLANK($R1294),"", "-" &amp; $R1294) &amp; IF(ISBLANK($S1294),"", "-" &amp; $S1294),TravelTime,8,FALSE), VLOOKUP($S1294 &amp; IF(ISBLANK($R1294),"", "-" &amp; $R1294) &amp; IF(ISBLANK($Q1294),"", "-" &amp; $Q1294) &amp; IF(ISBLANK($P1294),"", "-" &amp; $P1294) &amp; IF(ISBLANK($O1294),"", "-" &amp; $O1294) &amp; IF(ISBLANK($N1294),"", "-" &amp; $N1294),TravelTime,8,FALSE)) / 1440, ""))</f>
        <v/>
      </c>
      <c r="AA1294" s="59"/>
      <c r="AB1294" s="59"/>
      <c r="AC1294" s="59"/>
      <c r="AD1294" s="196"/>
      <c r="AE1294" s="59"/>
      <c r="AF1294" s="59"/>
      <c r="AG1294" s="59"/>
      <c r="AH1294" s="59"/>
      <c r="AI1294" s="59"/>
      <c r="AJ1294" s="59"/>
    </row>
    <row r="1295" spans="1:36" ht="14.25" customHeight="1">
      <c r="A1295" s="85"/>
      <c r="B1295" s="59"/>
      <c r="C1295" s="223"/>
      <c r="D1295" s="59"/>
      <c r="E1295" s="229"/>
      <c r="F1295" s="229"/>
      <c r="G1295" s="59"/>
      <c r="H1295" s="59"/>
      <c r="I1295" s="59"/>
      <c r="J1295" s="59"/>
      <c r="K1295" s="59"/>
      <c r="L1295" s="86"/>
      <c r="M1295" s="86"/>
      <c r="N1295" s="55" t="s">
        <v>820</v>
      </c>
      <c r="O1295" s="55"/>
      <c r="P1295" s="55"/>
      <c r="Q1295" s="55"/>
      <c r="R1295" s="55"/>
      <c r="S1295" s="55" t="s">
        <v>818</v>
      </c>
      <c r="T1295" s="193" t="str">
        <f>_xlfn.IFNA(VLOOKUP(N1295,Code2Loc,2,FALSE)
&amp; IF( OR( ISNA(O1295), LEN(O1295)=0), "",  "-" &amp; VLOOKUP(O1295,Code2Loc,2,FALSE))
&amp; IF( OR( ISNA(P1295), LEN(P1295)=0), "",  "-" &amp; VLOOKUP(P1295,Code2Loc,2,FALSE))
&amp; IF( OR( ISNA(Q1295), LEN(Q1295)=0), "",  "-" &amp; VLOOKUP(Q1295,Code2Loc,2,FALSE))
&amp; IF( OR( ISNA(R1295), LEN(R1295)=0), "",  "-" &amp; VLOOKUP(R1295,Code2Loc,2,FALSE))
&amp; IF( OR( ISNA(S1295), LEN(S1295)=0), "",  "-" &amp; VLOOKUP(S1295,Code2Loc,2,FALSE)),"")</f>
        <v/>
      </c>
      <c r="U1295" s="56">
        <v>0.52083333333333337</v>
      </c>
      <c r="V1295" s="57"/>
      <c r="W1295" s="57"/>
      <c r="X1295" s="57"/>
      <c r="Y1295" s="57"/>
      <c r="Z1295" s="58" t="str">
        <f>IF(ISBLANK($U1295), "", _xlfn.IFNA($U1295 + _xlfn.IFNA( VLOOKUP($N1295 &amp; IF(ISBLANK($O1295),"", "-" &amp; $O1295) &amp; IF(ISBLANK($P1295),"", "-" &amp; $P1295) &amp; IF(ISBLANK($Q1295),"", "-" &amp; $Q1295) &amp; IF(ISBLANK($R1295),"", "-" &amp; $R1295) &amp; IF(ISBLANK($S1295),"", "-" &amp; $S1295),TravelTime,8,FALSE), VLOOKUP($S1295 &amp; IF(ISBLANK($R1295),"", "-" &amp; $R1295) &amp; IF(ISBLANK($Q1295),"", "-" &amp; $Q1295) &amp; IF(ISBLANK($P1295),"", "-" &amp; $P1295) &amp; IF(ISBLANK($O1295),"", "-" &amp; $O1295) &amp; IF(ISBLANK($N1295),"", "-" &amp; $N1295),TravelTime,8,FALSE)) / 1440, ""))</f>
        <v/>
      </c>
      <c r="AA1295" s="59"/>
      <c r="AB1295" s="59"/>
      <c r="AC1295" s="59"/>
      <c r="AD1295" s="196"/>
      <c r="AE1295" s="59"/>
      <c r="AF1295" s="59"/>
      <c r="AG1295" s="59"/>
      <c r="AH1295" s="59"/>
      <c r="AI1295" s="59"/>
      <c r="AJ1295" s="59"/>
    </row>
    <row r="1296" spans="1:36" ht="14.25" customHeight="1">
      <c r="A1296" s="85"/>
      <c r="B1296" s="59"/>
      <c r="C1296" s="223"/>
      <c r="D1296" s="59"/>
      <c r="E1296" s="229"/>
      <c r="F1296" s="229"/>
      <c r="G1296" s="59"/>
      <c r="H1296" s="59"/>
      <c r="I1296" s="59"/>
      <c r="J1296" s="59"/>
      <c r="K1296" s="59"/>
      <c r="L1296" s="86"/>
      <c r="M1296" s="86"/>
      <c r="N1296" s="55" t="s">
        <v>818</v>
      </c>
      <c r="O1296" s="55"/>
      <c r="P1296" s="55"/>
      <c r="Q1296" s="55"/>
      <c r="R1296" s="55"/>
      <c r="S1296" s="55" t="s">
        <v>820</v>
      </c>
      <c r="T1296" s="193" t="str">
        <f>_xlfn.IFNA(VLOOKUP(N1296,Code2Loc,2,FALSE)
&amp; IF( OR( ISNA(O1296), LEN(O1296)=0), "",  "-" &amp; VLOOKUP(O1296,Code2Loc,2,FALSE))
&amp; IF( OR( ISNA(P1296), LEN(P1296)=0), "",  "-" &amp; VLOOKUP(P1296,Code2Loc,2,FALSE))
&amp; IF( OR( ISNA(Q1296), LEN(Q1296)=0), "",  "-" &amp; VLOOKUP(Q1296,Code2Loc,2,FALSE))
&amp; IF( OR( ISNA(R1296), LEN(R1296)=0), "",  "-" &amp; VLOOKUP(R1296,Code2Loc,2,FALSE))
&amp; IF( OR( ISNA(S1296), LEN(S1296)=0), "",  "-" &amp; VLOOKUP(S1296,Code2Loc,2,FALSE)),"")</f>
        <v/>
      </c>
      <c r="U1296" s="56">
        <v>0.54166666666666663</v>
      </c>
      <c r="V1296" s="57"/>
      <c r="W1296" s="57"/>
      <c r="X1296" s="57"/>
      <c r="Y1296" s="57"/>
      <c r="Z1296" s="58" t="str">
        <f>IF(ISBLANK($U1296), "", _xlfn.IFNA($U1296 + _xlfn.IFNA( VLOOKUP($N1296 &amp; IF(ISBLANK($O1296),"", "-" &amp; $O1296) &amp; IF(ISBLANK($P1296),"", "-" &amp; $P1296) &amp; IF(ISBLANK($Q1296),"", "-" &amp; $Q1296) &amp; IF(ISBLANK($R1296),"", "-" &amp; $R1296) &amp; IF(ISBLANK($S1296),"", "-" &amp; $S1296),TravelTime,8,FALSE), VLOOKUP($S1296 &amp; IF(ISBLANK($R1296),"", "-" &amp; $R1296) &amp; IF(ISBLANK($Q1296),"", "-" &amp; $Q1296) &amp; IF(ISBLANK($P1296),"", "-" &amp; $P1296) &amp; IF(ISBLANK($O1296),"", "-" &amp; $O1296) &amp; IF(ISBLANK($N1296),"", "-" &amp; $N1296),TravelTime,8,FALSE)) / 1440, ""))</f>
        <v/>
      </c>
      <c r="AA1296" s="59"/>
      <c r="AB1296" s="59"/>
      <c r="AC1296" s="59"/>
      <c r="AD1296" s="196"/>
      <c r="AE1296" s="59"/>
      <c r="AF1296" s="59"/>
      <c r="AG1296" s="59"/>
      <c r="AH1296" s="59"/>
      <c r="AI1296" s="59"/>
      <c r="AJ1296" s="59"/>
    </row>
    <row r="1297" spans="1:36" ht="14.25" customHeight="1">
      <c r="A1297" s="85"/>
      <c r="B1297" s="59"/>
      <c r="C1297" s="223"/>
      <c r="D1297" s="59"/>
      <c r="E1297" s="229"/>
      <c r="F1297" s="229"/>
      <c r="G1297" s="59"/>
      <c r="H1297" s="59"/>
      <c r="I1297" s="59"/>
      <c r="J1297" s="59"/>
      <c r="K1297" s="59"/>
      <c r="L1297" s="86"/>
      <c r="M1297" s="86"/>
      <c r="N1297" s="55" t="s">
        <v>820</v>
      </c>
      <c r="O1297" s="55"/>
      <c r="P1297" s="55"/>
      <c r="Q1297" s="55"/>
      <c r="R1297" s="55"/>
      <c r="S1297" s="55" t="s">
        <v>818</v>
      </c>
      <c r="T1297" s="193" t="str">
        <f>_xlfn.IFNA(VLOOKUP(N1297,Code2Loc,2,FALSE)
&amp; IF( OR( ISNA(O1297), LEN(O1297)=0), "",  "-" &amp; VLOOKUP(O1297,Code2Loc,2,FALSE))
&amp; IF( OR( ISNA(P1297), LEN(P1297)=0), "",  "-" &amp; VLOOKUP(P1297,Code2Loc,2,FALSE))
&amp; IF( OR( ISNA(Q1297), LEN(Q1297)=0), "",  "-" &amp; VLOOKUP(Q1297,Code2Loc,2,FALSE))
&amp; IF( OR( ISNA(R1297), LEN(R1297)=0), "",  "-" &amp; VLOOKUP(R1297,Code2Loc,2,FALSE))
&amp; IF( OR( ISNA(S1297), LEN(S1297)=0), "",  "-" &amp; VLOOKUP(S1297,Code2Loc,2,FALSE)),"")</f>
        <v/>
      </c>
      <c r="U1297" s="56">
        <v>0.55555555555555558</v>
      </c>
      <c r="V1297" s="57"/>
      <c r="W1297" s="57"/>
      <c r="X1297" s="57"/>
      <c r="Y1297" s="57"/>
      <c r="Z1297" s="58" t="str">
        <f>IF(ISBLANK($U1297), "", _xlfn.IFNA($U1297 + _xlfn.IFNA( VLOOKUP($N1297 &amp; IF(ISBLANK($O1297),"", "-" &amp; $O1297) &amp; IF(ISBLANK($P1297),"", "-" &amp; $P1297) &amp; IF(ISBLANK($Q1297),"", "-" &amp; $Q1297) &amp; IF(ISBLANK($R1297),"", "-" &amp; $R1297) &amp; IF(ISBLANK($S1297),"", "-" &amp; $S1297),TravelTime,8,FALSE), VLOOKUP($S1297 &amp; IF(ISBLANK($R1297),"", "-" &amp; $R1297) &amp; IF(ISBLANK($Q1297),"", "-" &amp; $Q1297) &amp; IF(ISBLANK($P1297),"", "-" &amp; $P1297) &amp; IF(ISBLANK($O1297),"", "-" &amp; $O1297) &amp; IF(ISBLANK($N1297),"", "-" &amp; $N1297),TravelTime,8,FALSE)) / 1440, ""))</f>
        <v/>
      </c>
      <c r="AA1297" s="59"/>
      <c r="AB1297" s="59"/>
      <c r="AC1297" s="59"/>
      <c r="AD1297" s="196"/>
      <c r="AE1297" s="59"/>
      <c r="AF1297" s="59"/>
      <c r="AG1297" s="59"/>
      <c r="AH1297" s="59"/>
      <c r="AI1297" s="59"/>
      <c r="AJ1297" s="59"/>
    </row>
    <row r="1298" spans="1:36" ht="14.25" customHeight="1">
      <c r="A1298" s="85"/>
      <c r="B1298" s="59"/>
      <c r="C1298" s="223"/>
      <c r="D1298" s="59"/>
      <c r="E1298" s="229"/>
      <c r="F1298" s="229"/>
      <c r="G1298" s="59"/>
      <c r="H1298" s="59"/>
      <c r="I1298" s="59"/>
      <c r="J1298" s="59"/>
      <c r="K1298" s="59"/>
      <c r="L1298" s="86"/>
      <c r="M1298" s="86"/>
      <c r="N1298" s="55" t="s">
        <v>818</v>
      </c>
      <c r="O1298" s="55"/>
      <c r="P1298" s="55"/>
      <c r="Q1298" s="55"/>
      <c r="R1298" s="55"/>
      <c r="S1298" s="55" t="s">
        <v>820</v>
      </c>
      <c r="T1298" s="193" t="str">
        <f>_xlfn.IFNA(VLOOKUP(N1298,Code2Loc,2,FALSE)
&amp; IF( OR( ISNA(O1298), LEN(O1298)=0), "",  "-" &amp; VLOOKUP(O1298,Code2Loc,2,FALSE))
&amp; IF( OR( ISNA(P1298), LEN(P1298)=0), "",  "-" &amp; VLOOKUP(P1298,Code2Loc,2,FALSE))
&amp; IF( OR( ISNA(Q1298), LEN(Q1298)=0), "",  "-" &amp; VLOOKUP(Q1298,Code2Loc,2,FALSE))
&amp; IF( OR( ISNA(R1298), LEN(R1298)=0), "",  "-" &amp; VLOOKUP(R1298,Code2Loc,2,FALSE))
&amp; IF( OR( ISNA(S1298), LEN(S1298)=0), "",  "-" &amp; VLOOKUP(S1298,Code2Loc,2,FALSE)),"")</f>
        <v/>
      </c>
      <c r="U1298" s="56">
        <v>0.57638888888888884</v>
      </c>
      <c r="V1298" s="57"/>
      <c r="W1298" s="57"/>
      <c r="X1298" s="57"/>
      <c r="Y1298" s="57"/>
      <c r="Z1298" s="58" t="str">
        <f>IF(ISBLANK($U1298), "", _xlfn.IFNA($U1298 + _xlfn.IFNA( VLOOKUP($N1298 &amp; IF(ISBLANK($O1298),"", "-" &amp; $O1298) &amp; IF(ISBLANK($P1298),"", "-" &amp; $P1298) &amp; IF(ISBLANK($Q1298),"", "-" &amp; $Q1298) &amp; IF(ISBLANK($R1298),"", "-" &amp; $R1298) &amp; IF(ISBLANK($S1298),"", "-" &amp; $S1298),TravelTime,8,FALSE), VLOOKUP($S1298 &amp; IF(ISBLANK($R1298),"", "-" &amp; $R1298) &amp; IF(ISBLANK($Q1298),"", "-" &amp; $Q1298) &amp; IF(ISBLANK($P1298),"", "-" &amp; $P1298) &amp; IF(ISBLANK($O1298),"", "-" &amp; $O1298) &amp; IF(ISBLANK($N1298),"", "-" &amp; $N1298),TravelTime,8,FALSE)) / 1440, ""))</f>
        <v/>
      </c>
      <c r="AA1298" s="59"/>
      <c r="AB1298" s="59"/>
      <c r="AC1298" s="59"/>
      <c r="AD1298" s="196"/>
      <c r="AE1298" s="59"/>
      <c r="AF1298" s="59"/>
      <c r="AG1298" s="59"/>
      <c r="AH1298" s="59"/>
      <c r="AI1298" s="59"/>
      <c r="AJ1298" s="59"/>
    </row>
    <row r="1299" spans="1:36" ht="14.25" customHeight="1">
      <c r="A1299" s="85"/>
      <c r="B1299" s="59"/>
      <c r="C1299" s="223"/>
      <c r="D1299" s="59"/>
      <c r="E1299" s="229"/>
      <c r="F1299" s="229"/>
      <c r="G1299" s="59"/>
      <c r="H1299" s="59"/>
      <c r="I1299" s="59"/>
      <c r="J1299" s="59"/>
      <c r="K1299" s="59"/>
      <c r="L1299" s="86"/>
      <c r="M1299" s="86"/>
      <c r="N1299" s="55" t="s">
        <v>820</v>
      </c>
      <c r="O1299" s="55"/>
      <c r="P1299" s="55"/>
      <c r="Q1299" s="55"/>
      <c r="R1299" s="55"/>
      <c r="S1299" s="55" t="s">
        <v>818</v>
      </c>
      <c r="T1299" s="193" t="str">
        <f>_xlfn.IFNA(VLOOKUP(N1299,Code2Loc,2,FALSE)
&amp; IF( OR( ISNA(O1299), LEN(O1299)=0), "",  "-" &amp; VLOOKUP(O1299,Code2Loc,2,FALSE))
&amp; IF( OR( ISNA(P1299), LEN(P1299)=0), "",  "-" &amp; VLOOKUP(P1299,Code2Loc,2,FALSE))
&amp; IF( OR( ISNA(Q1299), LEN(Q1299)=0), "",  "-" &amp; VLOOKUP(Q1299,Code2Loc,2,FALSE))
&amp; IF( OR( ISNA(R1299), LEN(R1299)=0), "",  "-" &amp; VLOOKUP(R1299,Code2Loc,2,FALSE))
&amp; IF( OR( ISNA(S1299), LEN(S1299)=0), "",  "-" &amp; VLOOKUP(S1299,Code2Loc,2,FALSE)),"")</f>
        <v/>
      </c>
      <c r="U1299" s="56">
        <v>0.59375</v>
      </c>
      <c r="V1299" s="57"/>
      <c r="W1299" s="57"/>
      <c r="X1299" s="57"/>
      <c r="Y1299" s="57"/>
      <c r="Z1299" s="58" t="str">
        <f>IF(ISBLANK($U1299), "", _xlfn.IFNA($U1299 + _xlfn.IFNA( VLOOKUP($N1299 &amp; IF(ISBLANK($O1299),"", "-" &amp; $O1299) &amp; IF(ISBLANK($P1299),"", "-" &amp; $P1299) &amp; IF(ISBLANK($Q1299),"", "-" &amp; $Q1299) &amp; IF(ISBLANK($R1299),"", "-" &amp; $R1299) &amp; IF(ISBLANK($S1299),"", "-" &amp; $S1299),TravelTime,8,FALSE), VLOOKUP($S1299 &amp; IF(ISBLANK($R1299),"", "-" &amp; $R1299) &amp; IF(ISBLANK($Q1299),"", "-" &amp; $Q1299) &amp; IF(ISBLANK($P1299),"", "-" &amp; $P1299) &amp; IF(ISBLANK($O1299),"", "-" &amp; $O1299) &amp; IF(ISBLANK($N1299),"", "-" &amp; $N1299),TravelTime,8,FALSE)) / 1440, ""))</f>
        <v/>
      </c>
      <c r="AA1299" s="59"/>
      <c r="AB1299" s="59"/>
      <c r="AC1299" s="59"/>
      <c r="AD1299" s="196"/>
      <c r="AE1299" s="59"/>
      <c r="AF1299" s="59"/>
      <c r="AG1299" s="59"/>
      <c r="AH1299" s="59"/>
      <c r="AI1299" s="59"/>
      <c r="AJ1299" s="59"/>
    </row>
    <row r="1300" spans="1:36" ht="14.25" customHeight="1">
      <c r="A1300" s="85"/>
      <c r="B1300" s="59"/>
      <c r="C1300" s="223"/>
      <c r="D1300" s="59"/>
      <c r="E1300" s="229"/>
      <c r="F1300" s="229"/>
      <c r="G1300" s="59"/>
      <c r="H1300" s="59"/>
      <c r="I1300" s="59"/>
      <c r="J1300" s="59"/>
      <c r="K1300" s="59"/>
      <c r="L1300" s="86"/>
      <c r="M1300" s="86"/>
      <c r="N1300" s="55" t="s">
        <v>818</v>
      </c>
      <c r="O1300" s="55"/>
      <c r="P1300" s="55"/>
      <c r="Q1300" s="55"/>
      <c r="R1300" s="55"/>
      <c r="S1300" s="55" t="s">
        <v>820</v>
      </c>
      <c r="T1300" s="193" t="str">
        <f>_xlfn.IFNA(VLOOKUP(N1300,Code2Loc,2,FALSE)
&amp; IF( OR( ISNA(O1300), LEN(O1300)=0), "",  "-" &amp; VLOOKUP(O1300,Code2Loc,2,FALSE))
&amp; IF( OR( ISNA(P1300), LEN(P1300)=0), "",  "-" &amp; VLOOKUP(P1300,Code2Loc,2,FALSE))
&amp; IF( OR( ISNA(Q1300), LEN(Q1300)=0), "",  "-" &amp; VLOOKUP(Q1300,Code2Loc,2,FALSE))
&amp; IF( OR( ISNA(R1300), LEN(R1300)=0), "",  "-" &amp; VLOOKUP(R1300,Code2Loc,2,FALSE))
&amp; IF( OR( ISNA(S1300), LEN(S1300)=0), "",  "-" &amp; VLOOKUP(S1300,Code2Loc,2,FALSE)),"")</f>
        <v/>
      </c>
      <c r="U1300" s="56">
        <v>0.66666666666666663</v>
      </c>
      <c r="V1300" s="57"/>
      <c r="W1300" s="57"/>
      <c r="X1300" s="57"/>
      <c r="Y1300" s="57"/>
      <c r="Z1300" s="58" t="str">
        <f>IF(ISBLANK($U1300), "", _xlfn.IFNA($U1300 + _xlfn.IFNA( VLOOKUP($N1300 &amp; IF(ISBLANK($O1300),"", "-" &amp; $O1300) &amp; IF(ISBLANK($P1300),"", "-" &amp; $P1300) &amp; IF(ISBLANK($Q1300),"", "-" &amp; $Q1300) &amp; IF(ISBLANK($R1300),"", "-" &amp; $R1300) &amp; IF(ISBLANK($S1300),"", "-" &amp; $S1300),TravelTime,8,FALSE), VLOOKUP($S1300 &amp; IF(ISBLANK($R1300),"", "-" &amp; $R1300) &amp; IF(ISBLANK($Q1300),"", "-" &amp; $Q1300) &amp; IF(ISBLANK($P1300),"", "-" &amp; $P1300) &amp; IF(ISBLANK($O1300),"", "-" &amp; $O1300) &amp; IF(ISBLANK($N1300),"", "-" &amp; $N1300),TravelTime,8,FALSE)) / 1440, ""))</f>
        <v/>
      </c>
      <c r="AA1300" s="59"/>
      <c r="AB1300" s="59"/>
      <c r="AC1300" s="59"/>
      <c r="AD1300" s="196"/>
      <c r="AE1300" s="59"/>
      <c r="AF1300" s="59"/>
      <c r="AG1300" s="59"/>
      <c r="AH1300" s="59"/>
      <c r="AI1300" s="59"/>
      <c r="AJ1300" s="59"/>
    </row>
    <row r="1301" spans="1:36" ht="14.25" customHeight="1">
      <c r="A1301" s="85"/>
      <c r="B1301" s="59"/>
      <c r="C1301" s="223"/>
      <c r="D1301" s="59"/>
      <c r="E1301" s="229"/>
      <c r="F1301" s="229"/>
      <c r="G1301" s="59"/>
      <c r="H1301" s="59"/>
      <c r="I1301" s="59"/>
      <c r="J1301" s="59"/>
      <c r="K1301" s="59"/>
      <c r="L1301" s="86"/>
      <c r="M1301" s="86"/>
      <c r="N1301" s="55" t="s">
        <v>820</v>
      </c>
      <c r="O1301" s="55"/>
      <c r="P1301" s="55"/>
      <c r="Q1301" s="55"/>
      <c r="R1301" s="55"/>
      <c r="S1301" s="55" t="s">
        <v>818</v>
      </c>
      <c r="T1301" s="193" t="str">
        <f>_xlfn.IFNA(VLOOKUP(N1301,Code2Loc,2,FALSE)
&amp; IF( OR( ISNA(O1301), LEN(O1301)=0), "",  "-" &amp; VLOOKUP(O1301,Code2Loc,2,FALSE))
&amp; IF( OR( ISNA(P1301), LEN(P1301)=0), "",  "-" &amp; VLOOKUP(P1301,Code2Loc,2,FALSE))
&amp; IF( OR( ISNA(Q1301), LEN(Q1301)=0), "",  "-" &amp; VLOOKUP(Q1301,Code2Loc,2,FALSE))
&amp; IF( OR( ISNA(R1301), LEN(R1301)=0), "",  "-" &amp; VLOOKUP(R1301,Code2Loc,2,FALSE))
&amp; IF( OR( ISNA(S1301), LEN(S1301)=0), "",  "-" &amp; VLOOKUP(S1301,Code2Loc,2,FALSE)),"")</f>
        <v/>
      </c>
      <c r="U1301" s="56">
        <v>0.68055555555555558</v>
      </c>
      <c r="V1301" s="57"/>
      <c r="W1301" s="57"/>
      <c r="X1301" s="57"/>
      <c r="Y1301" s="57"/>
      <c r="Z1301" s="58" t="str">
        <f>IF(ISBLANK($U1301), "", _xlfn.IFNA($U1301 + _xlfn.IFNA( VLOOKUP($N1301 &amp; IF(ISBLANK($O1301),"", "-" &amp; $O1301) &amp; IF(ISBLANK($P1301),"", "-" &amp; $P1301) &amp; IF(ISBLANK($Q1301),"", "-" &amp; $Q1301) &amp; IF(ISBLANK($R1301),"", "-" &amp; $R1301) &amp; IF(ISBLANK($S1301),"", "-" &amp; $S1301),TravelTime,8,FALSE), VLOOKUP($S1301 &amp; IF(ISBLANK($R1301),"", "-" &amp; $R1301) &amp; IF(ISBLANK($Q1301),"", "-" &amp; $Q1301) &amp; IF(ISBLANK($P1301),"", "-" &amp; $P1301) &amp; IF(ISBLANK($O1301),"", "-" &amp; $O1301) &amp; IF(ISBLANK($N1301),"", "-" &amp; $N1301),TravelTime,8,FALSE)) / 1440, ""))</f>
        <v/>
      </c>
      <c r="AA1301" s="59"/>
      <c r="AB1301" s="59"/>
      <c r="AC1301" s="59"/>
      <c r="AD1301" s="196"/>
      <c r="AE1301" s="59"/>
      <c r="AF1301" s="59"/>
      <c r="AG1301" s="59"/>
      <c r="AH1301" s="59"/>
      <c r="AI1301" s="59"/>
      <c r="AJ1301" s="59"/>
    </row>
    <row r="1302" spans="1:36" ht="14.25" customHeight="1">
      <c r="A1302" s="85"/>
      <c r="B1302" s="59"/>
      <c r="C1302" s="223"/>
      <c r="D1302" s="59"/>
      <c r="E1302" s="229"/>
      <c r="F1302" s="229"/>
      <c r="G1302" s="59"/>
      <c r="H1302" s="59"/>
      <c r="I1302" s="59"/>
      <c r="J1302" s="59"/>
      <c r="K1302" s="59"/>
      <c r="L1302" s="86"/>
      <c r="M1302" s="86"/>
      <c r="N1302" s="55" t="s">
        <v>818</v>
      </c>
      <c r="O1302" s="55"/>
      <c r="P1302" s="55"/>
      <c r="Q1302" s="55"/>
      <c r="R1302" s="55"/>
      <c r="S1302" s="55" t="s">
        <v>820</v>
      </c>
      <c r="T1302" s="193" t="str">
        <f>_xlfn.IFNA(VLOOKUP(N1302,Code2Loc,2,FALSE)
&amp; IF( OR( ISNA(O1302), LEN(O1302)=0), "",  "-" &amp; VLOOKUP(O1302,Code2Loc,2,FALSE))
&amp; IF( OR( ISNA(P1302), LEN(P1302)=0), "",  "-" &amp; VLOOKUP(P1302,Code2Loc,2,FALSE))
&amp; IF( OR( ISNA(Q1302), LEN(Q1302)=0), "",  "-" &amp; VLOOKUP(Q1302,Code2Loc,2,FALSE))
&amp; IF( OR( ISNA(R1302), LEN(R1302)=0), "",  "-" &amp; VLOOKUP(R1302,Code2Loc,2,FALSE))
&amp; IF( OR( ISNA(S1302), LEN(S1302)=0), "",  "-" &amp; VLOOKUP(S1302,Code2Loc,2,FALSE)),"")</f>
        <v/>
      </c>
      <c r="U1302" s="56">
        <v>0.69791666666666663</v>
      </c>
      <c r="V1302" s="57"/>
      <c r="W1302" s="57"/>
      <c r="X1302" s="57"/>
      <c r="Y1302" s="57"/>
      <c r="Z1302" s="58" t="str">
        <f>IF(ISBLANK($U1302), "", _xlfn.IFNA($U1302 + _xlfn.IFNA( VLOOKUP($N1302 &amp; IF(ISBLANK($O1302),"", "-" &amp; $O1302) &amp; IF(ISBLANK($P1302),"", "-" &amp; $P1302) &amp; IF(ISBLANK($Q1302),"", "-" &amp; $Q1302) &amp; IF(ISBLANK($R1302),"", "-" &amp; $R1302) &amp; IF(ISBLANK($S1302),"", "-" &amp; $S1302),TravelTime,8,FALSE), VLOOKUP($S1302 &amp; IF(ISBLANK($R1302),"", "-" &amp; $R1302) &amp; IF(ISBLANK($Q1302),"", "-" &amp; $Q1302) &amp; IF(ISBLANK($P1302),"", "-" &amp; $P1302) &amp; IF(ISBLANK($O1302),"", "-" &amp; $O1302) &amp; IF(ISBLANK($N1302),"", "-" &amp; $N1302),TravelTime,8,FALSE)) / 1440, ""))</f>
        <v/>
      </c>
      <c r="AA1302" s="59"/>
      <c r="AB1302" s="59"/>
      <c r="AC1302" s="59"/>
      <c r="AD1302" s="196"/>
      <c r="AE1302" s="59"/>
      <c r="AF1302" s="59"/>
      <c r="AG1302" s="59"/>
      <c r="AH1302" s="59"/>
      <c r="AI1302" s="59"/>
      <c r="AJ1302" s="59"/>
    </row>
    <row r="1303" spans="1:36" ht="14.25" customHeight="1">
      <c r="A1303" s="85"/>
      <c r="B1303" s="59"/>
      <c r="C1303" s="223"/>
      <c r="D1303" s="59"/>
      <c r="E1303" s="229"/>
      <c r="F1303" s="229"/>
      <c r="G1303" s="59"/>
      <c r="H1303" s="59"/>
      <c r="I1303" s="59"/>
      <c r="J1303" s="59"/>
      <c r="K1303" s="59"/>
      <c r="L1303" s="86"/>
      <c r="M1303" s="86"/>
      <c r="N1303" s="55" t="s">
        <v>820</v>
      </c>
      <c r="O1303" s="55"/>
      <c r="P1303" s="55"/>
      <c r="Q1303" s="55"/>
      <c r="R1303" s="55"/>
      <c r="S1303" s="55" t="s">
        <v>818</v>
      </c>
      <c r="T1303" s="193" t="str">
        <f>_xlfn.IFNA(VLOOKUP(N1303,Code2Loc,2,FALSE)
&amp; IF( OR( ISNA(O1303), LEN(O1303)=0), "",  "-" &amp; VLOOKUP(O1303,Code2Loc,2,FALSE))
&amp; IF( OR( ISNA(P1303), LEN(P1303)=0), "",  "-" &amp; VLOOKUP(P1303,Code2Loc,2,FALSE))
&amp; IF( OR( ISNA(Q1303), LEN(Q1303)=0), "",  "-" &amp; VLOOKUP(Q1303,Code2Loc,2,FALSE))
&amp; IF( OR( ISNA(R1303), LEN(R1303)=0), "",  "-" &amp; VLOOKUP(R1303,Code2Loc,2,FALSE))
&amp; IF( OR( ISNA(S1303), LEN(S1303)=0), "",  "-" &amp; VLOOKUP(S1303,Code2Loc,2,FALSE)),"")</f>
        <v/>
      </c>
      <c r="U1303" s="56">
        <v>0.71180555555555558</v>
      </c>
      <c r="V1303" s="57"/>
      <c r="W1303" s="57"/>
      <c r="X1303" s="57"/>
      <c r="Y1303" s="57"/>
      <c r="Z1303" s="58" t="str">
        <f>IF(ISBLANK($U1303), "", _xlfn.IFNA($U1303 + _xlfn.IFNA( VLOOKUP($N1303 &amp; IF(ISBLANK($O1303),"", "-" &amp; $O1303) &amp; IF(ISBLANK($P1303),"", "-" &amp; $P1303) &amp; IF(ISBLANK($Q1303),"", "-" &amp; $Q1303) &amp; IF(ISBLANK($R1303),"", "-" &amp; $R1303) &amp; IF(ISBLANK($S1303),"", "-" &amp; $S1303),TravelTime,8,FALSE), VLOOKUP($S1303 &amp; IF(ISBLANK($R1303),"", "-" &amp; $R1303) &amp; IF(ISBLANK($Q1303),"", "-" &amp; $Q1303) &amp; IF(ISBLANK($P1303),"", "-" &amp; $P1303) &amp; IF(ISBLANK($O1303),"", "-" &amp; $O1303) &amp; IF(ISBLANK($N1303),"", "-" &amp; $N1303),TravelTime,8,FALSE)) / 1440, ""))</f>
        <v/>
      </c>
      <c r="AA1303" s="59"/>
      <c r="AB1303" s="59"/>
      <c r="AC1303" s="59"/>
      <c r="AD1303" s="196"/>
      <c r="AE1303" s="59"/>
      <c r="AF1303" s="59"/>
      <c r="AG1303" s="59"/>
      <c r="AH1303" s="59"/>
      <c r="AI1303" s="59"/>
      <c r="AJ1303" s="59"/>
    </row>
    <row r="1304" spans="1:36" ht="14.25" customHeight="1">
      <c r="A1304" s="85"/>
      <c r="B1304" s="59"/>
      <c r="C1304" s="223"/>
      <c r="D1304" s="59"/>
      <c r="E1304" s="229"/>
      <c r="F1304" s="229"/>
      <c r="G1304" s="59"/>
      <c r="H1304" s="59"/>
      <c r="I1304" s="59"/>
      <c r="J1304" s="59"/>
      <c r="K1304" s="59"/>
      <c r="L1304" s="86"/>
      <c r="M1304" s="86"/>
      <c r="N1304" s="55" t="s">
        <v>818</v>
      </c>
      <c r="O1304" s="55"/>
      <c r="P1304" s="55"/>
      <c r="Q1304" s="55"/>
      <c r="R1304" s="55"/>
      <c r="S1304" s="55" t="s">
        <v>820</v>
      </c>
      <c r="T1304" s="193" t="str">
        <f>_xlfn.IFNA(VLOOKUP(N1304,Code2Loc,2,FALSE)
&amp; IF( OR( ISNA(O1304), LEN(O1304)=0), "",  "-" &amp; VLOOKUP(O1304,Code2Loc,2,FALSE))
&amp; IF( OR( ISNA(P1304), LEN(P1304)=0), "",  "-" &amp; VLOOKUP(P1304,Code2Loc,2,FALSE))
&amp; IF( OR( ISNA(Q1304), LEN(Q1304)=0), "",  "-" &amp; VLOOKUP(Q1304,Code2Loc,2,FALSE))
&amp; IF( OR( ISNA(R1304), LEN(R1304)=0), "",  "-" &amp; VLOOKUP(R1304,Code2Loc,2,FALSE))
&amp; IF( OR( ISNA(S1304), LEN(S1304)=0), "",  "-" &amp; VLOOKUP(S1304,Code2Loc,2,FALSE)),"")</f>
        <v/>
      </c>
      <c r="U1304" s="56">
        <v>0.73611111111111116</v>
      </c>
      <c r="V1304" s="57"/>
      <c r="W1304" s="57"/>
      <c r="X1304" s="57"/>
      <c r="Y1304" s="57"/>
      <c r="Z1304" s="58" t="str">
        <f>IF(ISBLANK($U1304), "", _xlfn.IFNA($U1304 + _xlfn.IFNA( VLOOKUP($N1304 &amp; IF(ISBLANK($O1304),"", "-" &amp; $O1304) &amp; IF(ISBLANK($P1304),"", "-" &amp; $P1304) &amp; IF(ISBLANK($Q1304),"", "-" &amp; $Q1304) &amp; IF(ISBLANK($R1304),"", "-" &amp; $R1304) &amp; IF(ISBLANK($S1304),"", "-" &amp; $S1304),TravelTime,8,FALSE), VLOOKUP($S1304 &amp; IF(ISBLANK($R1304),"", "-" &amp; $R1304) &amp; IF(ISBLANK($Q1304),"", "-" &amp; $Q1304) &amp; IF(ISBLANK($P1304),"", "-" &amp; $P1304) &amp; IF(ISBLANK($O1304),"", "-" &amp; $O1304) &amp; IF(ISBLANK($N1304),"", "-" &amp; $N1304),TravelTime,8,FALSE)) / 1440, ""))</f>
        <v/>
      </c>
      <c r="AA1304" s="59"/>
      <c r="AB1304" s="59"/>
      <c r="AC1304" s="59"/>
      <c r="AD1304" s="196"/>
      <c r="AE1304" s="59"/>
      <c r="AF1304" s="59"/>
      <c r="AG1304" s="59"/>
      <c r="AH1304" s="59"/>
      <c r="AI1304" s="59"/>
      <c r="AJ1304" s="59"/>
    </row>
    <row r="1305" spans="1:36" ht="14.25" customHeight="1">
      <c r="A1305" s="85"/>
      <c r="B1305" s="59"/>
      <c r="C1305" s="223"/>
      <c r="D1305" s="59"/>
      <c r="E1305" s="229"/>
      <c r="F1305" s="229"/>
      <c r="G1305" s="59"/>
      <c r="H1305" s="59"/>
      <c r="I1305" s="59"/>
      <c r="J1305" s="59"/>
      <c r="K1305" s="59"/>
      <c r="L1305" s="86"/>
      <c r="M1305" s="86"/>
      <c r="N1305" s="55" t="s">
        <v>820</v>
      </c>
      <c r="O1305" s="55"/>
      <c r="P1305" s="55"/>
      <c r="Q1305" s="55"/>
      <c r="R1305" s="55"/>
      <c r="S1305" s="55" t="s">
        <v>818</v>
      </c>
      <c r="T1305" s="193" t="str">
        <f>_xlfn.IFNA(VLOOKUP(N1305,Code2Loc,2,FALSE)
&amp; IF( OR( ISNA(O1305), LEN(O1305)=0), "",  "-" &amp; VLOOKUP(O1305,Code2Loc,2,FALSE))
&amp; IF( OR( ISNA(P1305), LEN(P1305)=0), "",  "-" &amp; VLOOKUP(P1305,Code2Loc,2,FALSE))
&amp; IF( OR( ISNA(Q1305), LEN(Q1305)=0), "",  "-" &amp; VLOOKUP(Q1305,Code2Loc,2,FALSE))
&amp; IF( OR( ISNA(R1305), LEN(R1305)=0), "",  "-" &amp; VLOOKUP(R1305,Code2Loc,2,FALSE))
&amp; IF( OR( ISNA(S1305), LEN(S1305)=0), "",  "-" &amp; VLOOKUP(S1305,Code2Loc,2,FALSE)),"")</f>
        <v/>
      </c>
      <c r="U1305" s="56">
        <v>0.75</v>
      </c>
      <c r="V1305" s="57"/>
      <c r="W1305" s="57"/>
      <c r="X1305" s="57"/>
      <c r="Y1305" s="57"/>
      <c r="Z1305" s="58" t="str">
        <f>IF(ISBLANK($U1305), "", _xlfn.IFNA($U1305 + _xlfn.IFNA( VLOOKUP($N1305 &amp; IF(ISBLANK($O1305),"", "-" &amp; $O1305) &amp; IF(ISBLANK($P1305),"", "-" &amp; $P1305) &amp; IF(ISBLANK($Q1305),"", "-" &amp; $Q1305) &amp; IF(ISBLANK($R1305),"", "-" &amp; $R1305) &amp; IF(ISBLANK($S1305),"", "-" &amp; $S1305),TravelTime,8,FALSE), VLOOKUP($S1305 &amp; IF(ISBLANK($R1305),"", "-" &amp; $R1305) &amp; IF(ISBLANK($Q1305),"", "-" &amp; $Q1305) &amp; IF(ISBLANK($P1305),"", "-" &amp; $P1305) &amp; IF(ISBLANK($O1305),"", "-" &amp; $O1305) &amp; IF(ISBLANK($N1305),"", "-" &amp; $N1305),TravelTime,8,FALSE)) / 1440, ""))</f>
        <v/>
      </c>
      <c r="AA1305" s="59"/>
      <c r="AB1305" s="59"/>
      <c r="AC1305" s="59"/>
      <c r="AD1305" s="196"/>
      <c r="AE1305" s="59"/>
      <c r="AF1305" s="59"/>
      <c r="AG1305" s="59"/>
      <c r="AH1305" s="59"/>
      <c r="AI1305" s="59"/>
      <c r="AJ1305" s="59"/>
    </row>
    <row r="1306" spans="1:36" ht="14.25" customHeight="1">
      <c r="A1306" s="85"/>
      <c r="B1306" s="59"/>
      <c r="C1306" s="223"/>
      <c r="D1306" s="59"/>
      <c r="E1306" s="229"/>
      <c r="F1306" s="229"/>
      <c r="G1306" s="59"/>
      <c r="H1306" s="59"/>
      <c r="I1306" s="59"/>
      <c r="J1306" s="59"/>
      <c r="K1306" s="59"/>
      <c r="L1306" s="86"/>
      <c r="M1306" s="86"/>
      <c r="N1306" s="55" t="s">
        <v>818</v>
      </c>
      <c r="O1306" s="55"/>
      <c r="P1306" s="55"/>
      <c r="Q1306" s="55"/>
      <c r="R1306" s="55"/>
      <c r="S1306" s="55" t="s">
        <v>820</v>
      </c>
      <c r="T1306" s="193" t="str">
        <f>_xlfn.IFNA(VLOOKUP(N1306,Code2Loc,2,FALSE)
&amp; IF( OR( ISNA(O1306), LEN(O1306)=0), "",  "-" &amp; VLOOKUP(O1306,Code2Loc,2,FALSE))
&amp; IF( OR( ISNA(P1306), LEN(P1306)=0), "",  "-" &amp; VLOOKUP(P1306,Code2Loc,2,FALSE))
&amp; IF( OR( ISNA(Q1306), LEN(Q1306)=0), "",  "-" &amp; VLOOKUP(Q1306,Code2Loc,2,FALSE))
&amp; IF( OR( ISNA(R1306), LEN(R1306)=0), "",  "-" &amp; VLOOKUP(R1306,Code2Loc,2,FALSE))
&amp; IF( OR( ISNA(S1306), LEN(S1306)=0), "",  "-" &amp; VLOOKUP(S1306,Code2Loc,2,FALSE)),"")</f>
        <v/>
      </c>
      <c r="U1306" s="56">
        <v>0.79861111111111116</v>
      </c>
      <c r="V1306" s="57"/>
      <c r="W1306" s="57"/>
      <c r="X1306" s="57"/>
      <c r="Y1306" s="57"/>
      <c r="Z1306" s="58" t="str">
        <f>IF(ISBLANK($U1306), "", _xlfn.IFNA($U1306 + _xlfn.IFNA( VLOOKUP($N1306 &amp; IF(ISBLANK($O1306),"", "-" &amp; $O1306) &amp; IF(ISBLANK($P1306),"", "-" &amp; $P1306) &amp; IF(ISBLANK($Q1306),"", "-" &amp; $Q1306) &amp; IF(ISBLANK($R1306),"", "-" &amp; $R1306) &amp; IF(ISBLANK($S1306),"", "-" &amp; $S1306),TravelTime,8,FALSE), VLOOKUP($S1306 &amp; IF(ISBLANK($R1306),"", "-" &amp; $R1306) &amp; IF(ISBLANK($Q1306),"", "-" &amp; $Q1306) &amp; IF(ISBLANK($P1306),"", "-" &amp; $P1306) &amp; IF(ISBLANK($O1306),"", "-" &amp; $O1306) &amp; IF(ISBLANK($N1306),"", "-" &amp; $N1306),TravelTime,8,FALSE)) / 1440, ""))</f>
        <v/>
      </c>
      <c r="AA1306" s="59"/>
      <c r="AB1306" s="59"/>
      <c r="AC1306" s="59"/>
      <c r="AD1306" s="196"/>
      <c r="AE1306" s="59"/>
      <c r="AF1306" s="59"/>
      <c r="AG1306" s="59"/>
      <c r="AH1306" s="59"/>
      <c r="AI1306" s="59"/>
      <c r="AJ1306" s="59"/>
    </row>
    <row r="1307" spans="1:36" ht="14.25" customHeight="1">
      <c r="A1307" s="85"/>
      <c r="B1307" s="59"/>
      <c r="C1307" s="223"/>
      <c r="D1307" s="59"/>
      <c r="E1307" s="229"/>
      <c r="F1307" s="229"/>
      <c r="G1307" s="59"/>
      <c r="H1307" s="59"/>
      <c r="I1307" s="59"/>
      <c r="J1307" s="59"/>
      <c r="K1307" s="59"/>
      <c r="L1307" s="86"/>
      <c r="M1307" s="86"/>
      <c r="N1307" s="55" t="s">
        <v>820</v>
      </c>
      <c r="O1307" s="55"/>
      <c r="P1307" s="55"/>
      <c r="Q1307" s="55"/>
      <c r="R1307" s="55"/>
      <c r="S1307" s="55" t="s">
        <v>818</v>
      </c>
      <c r="T1307" s="193" t="str">
        <f>_xlfn.IFNA(VLOOKUP(N1307,Code2Loc,2,FALSE)
&amp; IF( OR( ISNA(O1307), LEN(O1307)=0), "",  "-" &amp; VLOOKUP(O1307,Code2Loc,2,FALSE))
&amp; IF( OR( ISNA(P1307), LEN(P1307)=0), "",  "-" &amp; VLOOKUP(P1307,Code2Loc,2,FALSE))
&amp; IF( OR( ISNA(Q1307), LEN(Q1307)=0), "",  "-" &amp; VLOOKUP(Q1307,Code2Loc,2,FALSE))
&amp; IF( OR( ISNA(R1307), LEN(R1307)=0), "",  "-" &amp; VLOOKUP(R1307,Code2Loc,2,FALSE))
&amp; IF( OR( ISNA(S1307), LEN(S1307)=0), "",  "-" &amp; VLOOKUP(S1307,Code2Loc,2,FALSE)),"")</f>
        <v/>
      </c>
      <c r="U1307" s="56">
        <v>0.8125</v>
      </c>
      <c r="V1307" s="57"/>
      <c r="W1307" s="57"/>
      <c r="X1307" s="57"/>
      <c r="Y1307" s="57"/>
      <c r="Z1307" s="58" t="str">
        <f>IF(ISBLANK($U1307), "", _xlfn.IFNA($U1307 + _xlfn.IFNA( VLOOKUP($N1307 &amp; IF(ISBLANK($O1307),"", "-" &amp; $O1307) &amp; IF(ISBLANK($P1307),"", "-" &amp; $P1307) &amp; IF(ISBLANK($Q1307),"", "-" &amp; $Q1307) &amp; IF(ISBLANK($R1307),"", "-" &amp; $R1307) &amp; IF(ISBLANK($S1307),"", "-" &amp; $S1307),TravelTime,8,FALSE), VLOOKUP($S1307 &amp; IF(ISBLANK($R1307),"", "-" &amp; $R1307) &amp; IF(ISBLANK($Q1307),"", "-" &amp; $Q1307) &amp; IF(ISBLANK($P1307),"", "-" &amp; $P1307) &amp; IF(ISBLANK($O1307),"", "-" &amp; $O1307) &amp; IF(ISBLANK($N1307),"", "-" &amp; $N1307),TravelTime,8,FALSE)) / 1440, ""))</f>
        <v/>
      </c>
      <c r="AA1307" s="59"/>
      <c r="AB1307" s="59"/>
      <c r="AC1307" s="59"/>
      <c r="AD1307" s="196"/>
      <c r="AE1307" s="59"/>
      <c r="AF1307" s="59"/>
      <c r="AG1307" s="59"/>
      <c r="AH1307" s="59"/>
      <c r="AI1307" s="59"/>
      <c r="AJ1307" s="59"/>
    </row>
    <row r="1308" spans="1:36" ht="14.25" customHeight="1">
      <c r="A1308" s="85"/>
      <c r="B1308" s="59"/>
      <c r="C1308" s="223"/>
      <c r="D1308" s="59"/>
      <c r="E1308" s="229"/>
      <c r="F1308" s="229"/>
      <c r="G1308" s="59"/>
      <c r="H1308" s="59"/>
      <c r="I1308" s="59"/>
      <c r="J1308" s="59"/>
      <c r="K1308" s="59"/>
      <c r="L1308" s="86"/>
      <c r="M1308" s="86"/>
      <c r="N1308" s="55" t="s">
        <v>818</v>
      </c>
      <c r="O1308" s="55"/>
      <c r="P1308" s="55"/>
      <c r="Q1308" s="55"/>
      <c r="R1308" s="55"/>
      <c r="S1308" s="55" t="s">
        <v>820</v>
      </c>
      <c r="T1308" s="193" t="str">
        <f>_xlfn.IFNA(VLOOKUP(N1308,Code2Loc,2,FALSE)
&amp; IF( OR( ISNA(O1308), LEN(O1308)=0), "",  "-" &amp; VLOOKUP(O1308,Code2Loc,2,FALSE))
&amp; IF( OR( ISNA(P1308), LEN(P1308)=0), "",  "-" &amp; VLOOKUP(P1308,Code2Loc,2,FALSE))
&amp; IF( OR( ISNA(Q1308), LEN(Q1308)=0), "",  "-" &amp; VLOOKUP(Q1308,Code2Loc,2,FALSE))
&amp; IF( OR( ISNA(R1308), LEN(R1308)=0), "",  "-" &amp; VLOOKUP(R1308,Code2Loc,2,FALSE))
&amp; IF( OR( ISNA(S1308), LEN(S1308)=0), "",  "-" &amp; VLOOKUP(S1308,Code2Loc,2,FALSE)),"")</f>
        <v/>
      </c>
      <c r="U1308" s="56">
        <v>0.84027777777777779</v>
      </c>
      <c r="V1308" s="57"/>
      <c r="W1308" s="57"/>
      <c r="X1308" s="57"/>
      <c r="Y1308" s="57"/>
      <c r="Z1308" s="58" t="str">
        <f>IF(ISBLANK($U1308), "", _xlfn.IFNA($U1308 + _xlfn.IFNA( VLOOKUP($N1308 &amp; IF(ISBLANK($O1308),"", "-" &amp; $O1308) &amp; IF(ISBLANK($P1308),"", "-" &amp; $P1308) &amp; IF(ISBLANK($Q1308),"", "-" &amp; $Q1308) &amp; IF(ISBLANK($R1308),"", "-" &amp; $R1308) &amp; IF(ISBLANK($S1308),"", "-" &amp; $S1308),TravelTime,8,FALSE), VLOOKUP($S1308 &amp; IF(ISBLANK($R1308),"", "-" &amp; $R1308) &amp; IF(ISBLANK($Q1308),"", "-" &amp; $Q1308) &amp; IF(ISBLANK($P1308),"", "-" &amp; $P1308) &amp; IF(ISBLANK($O1308),"", "-" &amp; $O1308) &amp; IF(ISBLANK($N1308),"", "-" &amp; $N1308),TravelTime,8,FALSE)) / 1440, ""))</f>
        <v/>
      </c>
      <c r="AA1308" s="59"/>
      <c r="AB1308" s="59"/>
      <c r="AC1308" s="59"/>
      <c r="AD1308" s="196"/>
      <c r="AE1308" s="59"/>
      <c r="AF1308" s="59"/>
      <c r="AG1308" s="59"/>
      <c r="AH1308" s="59"/>
      <c r="AI1308" s="59"/>
      <c r="AJ1308" s="59"/>
    </row>
    <row r="1309" spans="1:36" ht="14.25" customHeight="1">
      <c r="A1309" s="85"/>
      <c r="B1309" s="59"/>
      <c r="C1309" s="223"/>
      <c r="D1309" s="59"/>
      <c r="E1309" s="229"/>
      <c r="F1309" s="229"/>
      <c r="G1309" s="59"/>
      <c r="H1309" s="59"/>
      <c r="I1309" s="59"/>
      <c r="J1309" s="59"/>
      <c r="K1309" s="59"/>
      <c r="L1309" s="86"/>
      <c r="M1309" s="86"/>
      <c r="N1309" s="55" t="s">
        <v>820</v>
      </c>
      <c r="O1309" s="55"/>
      <c r="P1309" s="55"/>
      <c r="Q1309" s="55"/>
      <c r="R1309" s="55"/>
      <c r="S1309" s="55" t="s">
        <v>818</v>
      </c>
      <c r="T1309" s="193" t="str">
        <f>_xlfn.IFNA(VLOOKUP(N1309,Code2Loc,2,FALSE)
&amp; IF( OR( ISNA(O1309), LEN(O1309)=0), "",  "-" &amp; VLOOKUP(O1309,Code2Loc,2,FALSE))
&amp; IF( OR( ISNA(P1309), LEN(P1309)=0), "",  "-" &amp; VLOOKUP(P1309,Code2Loc,2,FALSE))
&amp; IF( OR( ISNA(Q1309), LEN(Q1309)=0), "",  "-" &amp; VLOOKUP(Q1309,Code2Loc,2,FALSE))
&amp; IF( OR( ISNA(R1309), LEN(R1309)=0), "",  "-" &amp; VLOOKUP(R1309,Code2Loc,2,FALSE))
&amp; IF( OR( ISNA(S1309), LEN(S1309)=0), "",  "-" &amp; VLOOKUP(S1309,Code2Loc,2,FALSE)),"")</f>
        <v/>
      </c>
      <c r="U1309" s="56">
        <v>0.85416666666666663</v>
      </c>
      <c r="V1309" s="57"/>
      <c r="W1309" s="57"/>
      <c r="X1309" s="57"/>
      <c r="Y1309" s="57"/>
      <c r="Z1309" s="58" t="str">
        <f>IF(ISBLANK($U1309), "", _xlfn.IFNA($U1309 + _xlfn.IFNA( VLOOKUP($N1309 &amp; IF(ISBLANK($O1309),"", "-" &amp; $O1309) &amp; IF(ISBLANK($P1309),"", "-" &amp; $P1309) &amp; IF(ISBLANK($Q1309),"", "-" &amp; $Q1309) &amp; IF(ISBLANK($R1309),"", "-" &amp; $R1309) &amp; IF(ISBLANK($S1309),"", "-" &amp; $S1309),TravelTime,8,FALSE), VLOOKUP($S1309 &amp; IF(ISBLANK($R1309),"", "-" &amp; $R1309) &amp; IF(ISBLANK($Q1309),"", "-" &amp; $Q1309) &amp; IF(ISBLANK($P1309),"", "-" &amp; $P1309) &amp; IF(ISBLANK($O1309),"", "-" &amp; $O1309) &amp; IF(ISBLANK($N1309),"", "-" &amp; $N1309),TravelTime,8,FALSE)) / 1440, ""))</f>
        <v/>
      </c>
      <c r="AA1309" s="59"/>
      <c r="AB1309" s="59"/>
      <c r="AC1309" s="59"/>
      <c r="AD1309" s="196"/>
      <c r="AE1309" s="59"/>
      <c r="AF1309" s="59"/>
      <c r="AG1309" s="59"/>
      <c r="AH1309" s="59"/>
      <c r="AI1309" s="59"/>
      <c r="AJ1309" s="59"/>
    </row>
    <row r="1310" spans="1:36" ht="14.25" customHeight="1">
      <c r="A1310" s="85"/>
      <c r="B1310" s="59" t="s">
        <v>824</v>
      </c>
      <c r="C1310" s="223"/>
      <c r="D1310" s="59"/>
      <c r="E1310" s="228" t="s">
        <v>825</v>
      </c>
      <c r="F1310" s="228">
        <v>44332</v>
      </c>
      <c r="G1310" s="59"/>
      <c r="H1310" s="59"/>
      <c r="I1310" s="59"/>
      <c r="J1310" s="59" t="s">
        <v>826</v>
      </c>
      <c r="K1310" s="59" t="s">
        <v>16</v>
      </c>
      <c r="L1310" s="86">
        <v>27</v>
      </c>
      <c r="M1310" s="86">
        <v>11</v>
      </c>
      <c r="N1310" s="55" t="s">
        <v>818</v>
      </c>
      <c r="O1310" s="55"/>
      <c r="P1310" s="55"/>
      <c r="Q1310" s="55"/>
      <c r="R1310" s="55"/>
      <c r="S1310" s="55" t="s">
        <v>820</v>
      </c>
      <c r="T1310" s="193" t="str">
        <f>_xlfn.IFNA(VLOOKUP(N1310,Code2Loc,2,FALSE)
&amp; IF( OR( ISNA(O1310), LEN(O1310)=0), "",  "-" &amp; VLOOKUP(O1310,Code2Loc,2,FALSE))
&amp; IF( OR( ISNA(P1310), LEN(P1310)=0), "",  "-" &amp; VLOOKUP(P1310,Code2Loc,2,FALSE))
&amp; IF( OR( ISNA(Q1310), LEN(Q1310)=0), "",  "-" &amp; VLOOKUP(Q1310,Code2Loc,2,FALSE))
&amp; IF( OR( ISNA(R1310), LEN(R1310)=0), "",  "-" &amp; VLOOKUP(R1310,Code2Loc,2,FALSE))
&amp; IF( OR( ISNA(S1310), LEN(S1310)=0), "",  "-" &amp; VLOOKUP(S1310,Code2Loc,2,FALSE)),"")</f>
        <v/>
      </c>
      <c r="U1310" s="56">
        <v>0.27430555555555558</v>
      </c>
      <c r="V1310" s="57"/>
      <c r="W1310" s="57"/>
      <c r="X1310" s="57"/>
      <c r="Y1310" s="57"/>
      <c r="Z1310" s="58" t="str">
        <f>IF(ISBLANK($U1310), "", _xlfn.IFNA($U1310 + _xlfn.IFNA( VLOOKUP($N1310 &amp; IF(ISBLANK($O1310),"", "-" &amp; $O1310) &amp; IF(ISBLANK($P1310),"", "-" &amp; $P1310) &amp; IF(ISBLANK($Q1310),"", "-" &amp; $Q1310) &amp; IF(ISBLANK($R1310),"", "-" &amp; $R1310) &amp; IF(ISBLANK($S1310),"", "-" &amp; $S1310),TravelTime,8,FALSE), VLOOKUP($S1310 &amp; IF(ISBLANK($R1310),"", "-" &amp; $R1310) &amp; IF(ISBLANK($Q1310),"", "-" &amp; $Q1310) &amp; IF(ISBLANK($P1310),"", "-" &amp; $P1310) &amp; IF(ISBLANK($O1310),"", "-" &amp; $O1310) &amp; IF(ISBLANK($N1310),"", "-" &amp; $N1310),TravelTime,8,FALSE)) / 1440, ""))</f>
        <v/>
      </c>
      <c r="AA1310" s="59"/>
      <c r="AB1310" s="59"/>
      <c r="AC1310" s="59"/>
      <c r="AD1310" s="196"/>
      <c r="AE1310" s="59"/>
      <c r="AF1310" s="59"/>
      <c r="AG1310" s="59"/>
      <c r="AH1310" s="59"/>
      <c r="AI1310" s="59"/>
      <c r="AJ1310" s="59"/>
    </row>
    <row r="1311" spans="1:36" ht="14.25" customHeight="1">
      <c r="A1311" s="85"/>
      <c r="B1311" s="59"/>
      <c r="C1311" s="223"/>
      <c r="D1311" s="59"/>
      <c r="E1311" s="229"/>
      <c r="F1311" s="229"/>
      <c r="G1311" s="59"/>
      <c r="H1311" s="59"/>
      <c r="I1311" s="59"/>
      <c r="J1311" s="59"/>
      <c r="K1311" s="59"/>
      <c r="L1311" s="86"/>
      <c r="M1311" s="86"/>
      <c r="N1311" s="55" t="s">
        <v>820</v>
      </c>
      <c r="O1311" s="55"/>
      <c r="P1311" s="55"/>
      <c r="Q1311" s="55"/>
      <c r="R1311" s="55"/>
      <c r="S1311" s="55" t="s">
        <v>818</v>
      </c>
      <c r="T1311" s="193" t="str">
        <f>_xlfn.IFNA(VLOOKUP(N1311,Code2Loc,2,FALSE)
&amp; IF( OR( ISNA(O1311), LEN(O1311)=0), "",  "-" &amp; VLOOKUP(O1311,Code2Loc,2,FALSE))
&amp; IF( OR( ISNA(P1311), LEN(P1311)=0), "",  "-" &amp; VLOOKUP(P1311,Code2Loc,2,FALSE))
&amp; IF( OR( ISNA(Q1311), LEN(Q1311)=0), "",  "-" &amp; VLOOKUP(Q1311,Code2Loc,2,FALSE))
&amp; IF( OR( ISNA(R1311), LEN(R1311)=0), "",  "-" &amp; VLOOKUP(R1311,Code2Loc,2,FALSE))
&amp; IF( OR( ISNA(S1311), LEN(S1311)=0), "",  "-" &amp; VLOOKUP(S1311,Code2Loc,2,FALSE)),"")</f>
        <v/>
      </c>
      <c r="U1311" s="56">
        <v>0.28819444444444442</v>
      </c>
      <c r="V1311" s="57"/>
      <c r="W1311" s="57"/>
      <c r="X1311" s="57"/>
      <c r="Y1311" s="57"/>
      <c r="Z1311" s="58" t="str">
        <f>IF(ISBLANK($U1311), "", _xlfn.IFNA($U1311 + _xlfn.IFNA( VLOOKUP($N1311 &amp; IF(ISBLANK($O1311),"", "-" &amp; $O1311) &amp; IF(ISBLANK($P1311),"", "-" &amp; $P1311) &amp; IF(ISBLANK($Q1311),"", "-" &amp; $Q1311) &amp; IF(ISBLANK($R1311),"", "-" &amp; $R1311) &amp; IF(ISBLANK($S1311),"", "-" &amp; $S1311),TravelTime,8,FALSE), VLOOKUP($S1311 &amp; IF(ISBLANK($R1311),"", "-" &amp; $R1311) &amp; IF(ISBLANK($Q1311),"", "-" &amp; $Q1311) &amp; IF(ISBLANK($P1311),"", "-" &amp; $P1311) &amp; IF(ISBLANK($O1311),"", "-" &amp; $O1311) &amp; IF(ISBLANK($N1311),"", "-" &amp; $N1311),TravelTime,8,FALSE)) / 1440, ""))</f>
        <v/>
      </c>
      <c r="AA1311" s="59"/>
      <c r="AB1311" s="59"/>
      <c r="AC1311" s="59"/>
      <c r="AD1311" s="196"/>
      <c r="AE1311" s="59"/>
      <c r="AF1311" s="59"/>
      <c r="AG1311" s="59"/>
      <c r="AH1311" s="59"/>
      <c r="AI1311" s="59"/>
      <c r="AJ1311" s="59"/>
    </row>
    <row r="1312" spans="1:36" ht="14.25" customHeight="1">
      <c r="A1312" s="85"/>
      <c r="B1312" s="59"/>
      <c r="C1312" s="223"/>
      <c r="D1312" s="59"/>
      <c r="E1312" s="229"/>
      <c r="F1312" s="229"/>
      <c r="G1312" s="59"/>
      <c r="H1312" s="59"/>
      <c r="I1312" s="59"/>
      <c r="J1312" s="59"/>
      <c r="K1312" s="59"/>
      <c r="L1312" s="86"/>
      <c r="M1312" s="86"/>
      <c r="N1312" s="55" t="s">
        <v>818</v>
      </c>
      <c r="O1312" s="55"/>
      <c r="P1312" s="55"/>
      <c r="Q1312" s="55"/>
      <c r="R1312" s="55"/>
      <c r="S1312" s="55" t="s">
        <v>820</v>
      </c>
      <c r="T1312" s="193" t="str">
        <f>_xlfn.IFNA(VLOOKUP(N1312,Code2Loc,2,FALSE)
&amp; IF( OR( ISNA(O1312), LEN(O1312)=0), "",  "-" &amp; VLOOKUP(O1312,Code2Loc,2,FALSE))
&amp; IF( OR( ISNA(P1312), LEN(P1312)=0), "",  "-" &amp; VLOOKUP(P1312,Code2Loc,2,FALSE))
&amp; IF( OR( ISNA(Q1312), LEN(Q1312)=0), "",  "-" &amp; VLOOKUP(Q1312,Code2Loc,2,FALSE))
&amp; IF( OR( ISNA(R1312), LEN(R1312)=0), "",  "-" &amp; VLOOKUP(R1312,Code2Loc,2,FALSE))
&amp; IF( OR( ISNA(S1312), LEN(S1312)=0), "",  "-" &amp; VLOOKUP(S1312,Code2Loc,2,FALSE)),"")</f>
        <v/>
      </c>
      <c r="U1312" s="56">
        <v>0.31944444444444442</v>
      </c>
      <c r="V1312" s="57"/>
      <c r="W1312" s="57"/>
      <c r="X1312" s="57"/>
      <c r="Y1312" s="57"/>
      <c r="Z1312" s="58" t="str">
        <f>IF(ISBLANK($U1312), "", _xlfn.IFNA($U1312 + _xlfn.IFNA( VLOOKUP($N1312 &amp; IF(ISBLANK($O1312),"", "-" &amp; $O1312) &amp; IF(ISBLANK($P1312),"", "-" &amp; $P1312) &amp; IF(ISBLANK($Q1312),"", "-" &amp; $Q1312) &amp; IF(ISBLANK($R1312),"", "-" &amp; $R1312) &amp; IF(ISBLANK($S1312),"", "-" &amp; $S1312),TravelTime,8,FALSE), VLOOKUP($S1312 &amp; IF(ISBLANK($R1312),"", "-" &amp; $R1312) &amp; IF(ISBLANK($Q1312),"", "-" &amp; $Q1312) &amp; IF(ISBLANK($P1312),"", "-" &amp; $P1312) &amp; IF(ISBLANK($O1312),"", "-" &amp; $O1312) &amp; IF(ISBLANK($N1312),"", "-" &amp; $N1312),TravelTime,8,FALSE)) / 1440, ""))</f>
        <v/>
      </c>
      <c r="AA1312" s="59"/>
      <c r="AB1312" s="59"/>
      <c r="AC1312" s="59"/>
      <c r="AD1312" s="196"/>
      <c r="AE1312" s="59"/>
      <c r="AF1312" s="59"/>
      <c r="AG1312" s="59"/>
      <c r="AH1312" s="59"/>
      <c r="AI1312" s="59"/>
      <c r="AJ1312" s="59"/>
    </row>
    <row r="1313" spans="1:36" ht="14.25" customHeight="1">
      <c r="A1313" s="85"/>
      <c r="B1313" s="59"/>
      <c r="C1313" s="223"/>
      <c r="D1313" s="59"/>
      <c r="E1313" s="229"/>
      <c r="F1313" s="229"/>
      <c r="G1313" s="59"/>
      <c r="H1313" s="59"/>
      <c r="I1313" s="59"/>
      <c r="J1313" s="59"/>
      <c r="K1313" s="59"/>
      <c r="L1313" s="86"/>
      <c r="M1313" s="86"/>
      <c r="N1313" s="55" t="s">
        <v>820</v>
      </c>
      <c r="O1313" s="55"/>
      <c r="P1313" s="55"/>
      <c r="Q1313" s="55"/>
      <c r="R1313" s="55"/>
      <c r="S1313" s="55" t="s">
        <v>818</v>
      </c>
      <c r="T1313" s="193" t="str">
        <f>_xlfn.IFNA(VLOOKUP(N1313,Code2Loc,2,FALSE)
&amp; IF( OR( ISNA(O1313), LEN(O1313)=0), "",  "-" &amp; VLOOKUP(O1313,Code2Loc,2,FALSE))
&amp; IF( OR( ISNA(P1313), LEN(P1313)=0), "",  "-" &amp; VLOOKUP(P1313,Code2Loc,2,FALSE))
&amp; IF( OR( ISNA(Q1313), LEN(Q1313)=0), "",  "-" &amp; VLOOKUP(Q1313,Code2Loc,2,FALSE))
&amp; IF( OR( ISNA(R1313), LEN(R1313)=0), "",  "-" &amp; VLOOKUP(R1313,Code2Loc,2,FALSE))
&amp; IF( OR( ISNA(S1313), LEN(S1313)=0), "",  "-" &amp; VLOOKUP(S1313,Code2Loc,2,FALSE)),"")</f>
        <v/>
      </c>
      <c r="U1313" s="56">
        <v>0.33333333333333331</v>
      </c>
      <c r="V1313" s="57"/>
      <c r="W1313" s="57"/>
      <c r="X1313" s="57"/>
      <c r="Y1313" s="57"/>
      <c r="Z1313" s="58" t="str">
        <f>IF(ISBLANK($U1313), "", _xlfn.IFNA($U1313 + _xlfn.IFNA( VLOOKUP($N1313 &amp; IF(ISBLANK($O1313),"", "-" &amp; $O1313) &amp; IF(ISBLANK($P1313),"", "-" &amp; $P1313) &amp; IF(ISBLANK($Q1313),"", "-" &amp; $Q1313) &amp; IF(ISBLANK($R1313),"", "-" &amp; $R1313) &amp; IF(ISBLANK($S1313),"", "-" &amp; $S1313),TravelTime,8,FALSE), VLOOKUP($S1313 &amp; IF(ISBLANK($R1313),"", "-" &amp; $R1313) &amp; IF(ISBLANK($Q1313),"", "-" &amp; $Q1313) &amp; IF(ISBLANK($P1313),"", "-" &amp; $P1313) &amp; IF(ISBLANK($O1313),"", "-" &amp; $O1313) &amp; IF(ISBLANK($N1313),"", "-" &amp; $N1313),TravelTime,8,FALSE)) / 1440, ""))</f>
        <v/>
      </c>
      <c r="AA1313" s="59"/>
      <c r="AB1313" s="59"/>
      <c r="AC1313" s="59"/>
      <c r="AD1313" s="196"/>
      <c r="AE1313" s="59"/>
      <c r="AF1313" s="59"/>
      <c r="AG1313" s="59"/>
      <c r="AH1313" s="59"/>
      <c r="AI1313" s="59"/>
      <c r="AJ1313" s="59"/>
    </row>
    <row r="1314" spans="1:36" ht="14.25" customHeight="1">
      <c r="A1314" s="85"/>
      <c r="B1314" s="59"/>
      <c r="C1314" s="223"/>
      <c r="D1314" s="59"/>
      <c r="E1314" s="229"/>
      <c r="F1314" s="229"/>
      <c r="G1314" s="59"/>
      <c r="H1314" s="59"/>
      <c r="I1314" s="59"/>
      <c r="J1314" s="59"/>
      <c r="K1314" s="59"/>
      <c r="L1314" s="86"/>
      <c r="M1314" s="86"/>
      <c r="N1314" s="55" t="s">
        <v>818</v>
      </c>
      <c r="O1314" s="55"/>
      <c r="P1314" s="55"/>
      <c r="Q1314" s="55"/>
      <c r="R1314" s="55"/>
      <c r="S1314" s="55" t="s">
        <v>820</v>
      </c>
      <c r="T1314" s="193" t="str">
        <f>_xlfn.IFNA(VLOOKUP(N1314,Code2Loc,2,FALSE)
&amp; IF( OR( ISNA(O1314), LEN(O1314)=0), "",  "-" &amp; VLOOKUP(O1314,Code2Loc,2,FALSE))
&amp; IF( OR( ISNA(P1314), LEN(P1314)=0), "",  "-" &amp; VLOOKUP(P1314,Code2Loc,2,FALSE))
&amp; IF( OR( ISNA(Q1314), LEN(Q1314)=0), "",  "-" &amp; VLOOKUP(Q1314,Code2Loc,2,FALSE))
&amp; IF( OR( ISNA(R1314), LEN(R1314)=0), "",  "-" &amp; VLOOKUP(R1314,Code2Loc,2,FALSE))
&amp; IF( OR( ISNA(S1314), LEN(S1314)=0), "",  "-" &amp; VLOOKUP(S1314,Code2Loc,2,FALSE)),"")</f>
        <v/>
      </c>
      <c r="U1314" s="56">
        <v>0.36458333333333331</v>
      </c>
      <c r="V1314" s="57"/>
      <c r="W1314" s="57"/>
      <c r="X1314" s="57"/>
      <c r="Y1314" s="57"/>
      <c r="Z1314" s="58" t="str">
        <f>IF(ISBLANK($U1314), "", _xlfn.IFNA($U1314 + _xlfn.IFNA( VLOOKUP($N1314 &amp; IF(ISBLANK($O1314),"", "-" &amp; $O1314) &amp; IF(ISBLANK($P1314),"", "-" &amp; $P1314) &amp; IF(ISBLANK($Q1314),"", "-" &amp; $Q1314) &amp; IF(ISBLANK($R1314),"", "-" &amp; $R1314) &amp; IF(ISBLANK($S1314),"", "-" &amp; $S1314),TravelTime,8,FALSE), VLOOKUP($S1314 &amp; IF(ISBLANK($R1314),"", "-" &amp; $R1314) &amp; IF(ISBLANK($Q1314),"", "-" &amp; $Q1314) &amp; IF(ISBLANK($P1314),"", "-" &amp; $P1314) &amp; IF(ISBLANK($O1314),"", "-" &amp; $O1314) &amp; IF(ISBLANK($N1314),"", "-" &amp; $N1314),TravelTime,8,FALSE)) / 1440, ""))</f>
        <v/>
      </c>
      <c r="AA1314" s="59"/>
      <c r="AB1314" s="59"/>
      <c r="AC1314" s="59"/>
      <c r="AD1314" s="196"/>
      <c r="AE1314" s="59"/>
      <c r="AF1314" s="59"/>
      <c r="AG1314" s="59"/>
      <c r="AH1314" s="59"/>
      <c r="AI1314" s="59"/>
      <c r="AJ1314" s="59"/>
    </row>
    <row r="1315" spans="1:36" ht="14.25" customHeight="1">
      <c r="A1315" s="85"/>
      <c r="B1315" s="59"/>
      <c r="C1315" s="223"/>
      <c r="D1315" s="59"/>
      <c r="E1315" s="229"/>
      <c r="F1315" s="229"/>
      <c r="G1315" s="59"/>
      <c r="H1315" s="59"/>
      <c r="I1315" s="59"/>
      <c r="J1315" s="59"/>
      <c r="K1315" s="59"/>
      <c r="L1315" s="86"/>
      <c r="M1315" s="86"/>
      <c r="N1315" s="55" t="s">
        <v>820</v>
      </c>
      <c r="O1315" s="55"/>
      <c r="P1315" s="55"/>
      <c r="Q1315" s="55"/>
      <c r="R1315" s="55"/>
      <c r="S1315" s="55" t="s">
        <v>818</v>
      </c>
      <c r="T1315" s="193" t="str">
        <f>_xlfn.IFNA(VLOOKUP(N1315,Code2Loc,2,FALSE)
&amp; IF( OR( ISNA(O1315), LEN(O1315)=0), "",  "-" &amp; VLOOKUP(O1315,Code2Loc,2,FALSE))
&amp; IF( OR( ISNA(P1315), LEN(P1315)=0), "",  "-" &amp; VLOOKUP(P1315,Code2Loc,2,FALSE))
&amp; IF( OR( ISNA(Q1315), LEN(Q1315)=0), "",  "-" &amp; VLOOKUP(Q1315,Code2Loc,2,FALSE))
&amp; IF( OR( ISNA(R1315), LEN(R1315)=0), "",  "-" &amp; VLOOKUP(R1315,Code2Loc,2,FALSE))
&amp; IF( OR( ISNA(S1315), LEN(S1315)=0), "",  "-" &amp; VLOOKUP(S1315,Code2Loc,2,FALSE)),"")</f>
        <v/>
      </c>
      <c r="U1315" s="56">
        <v>0.37847222222222221</v>
      </c>
      <c r="V1315" s="57"/>
      <c r="W1315" s="57"/>
      <c r="X1315" s="57"/>
      <c r="Y1315" s="57"/>
      <c r="Z1315" s="58" t="str">
        <f>IF(ISBLANK($U1315), "", _xlfn.IFNA($U1315 + _xlfn.IFNA( VLOOKUP($N1315 &amp; IF(ISBLANK($O1315),"", "-" &amp; $O1315) &amp; IF(ISBLANK($P1315),"", "-" &amp; $P1315) &amp; IF(ISBLANK($Q1315),"", "-" &amp; $Q1315) &amp; IF(ISBLANK($R1315),"", "-" &amp; $R1315) &amp; IF(ISBLANK($S1315),"", "-" &amp; $S1315),TravelTime,8,FALSE), VLOOKUP($S1315 &amp; IF(ISBLANK($R1315),"", "-" &amp; $R1315) &amp; IF(ISBLANK($Q1315),"", "-" &amp; $Q1315) &amp; IF(ISBLANK($P1315),"", "-" &amp; $P1315) &amp; IF(ISBLANK($O1315),"", "-" &amp; $O1315) &amp; IF(ISBLANK($N1315),"", "-" &amp; $N1315),TravelTime,8,FALSE)) / 1440, ""))</f>
        <v/>
      </c>
      <c r="AA1315" s="59"/>
      <c r="AB1315" s="59"/>
      <c r="AC1315" s="59"/>
      <c r="AD1315" s="196"/>
      <c r="AE1315" s="59"/>
      <c r="AF1315" s="59"/>
      <c r="AG1315" s="59"/>
      <c r="AH1315" s="59"/>
      <c r="AI1315" s="59"/>
      <c r="AJ1315" s="59"/>
    </row>
    <row r="1316" spans="1:36" ht="14.25" customHeight="1">
      <c r="A1316" s="85"/>
      <c r="B1316" s="59"/>
      <c r="C1316" s="223"/>
      <c r="D1316" s="59"/>
      <c r="E1316" s="229"/>
      <c r="F1316" s="229"/>
      <c r="G1316" s="59"/>
      <c r="H1316" s="59"/>
      <c r="I1316" s="59"/>
      <c r="J1316" s="59"/>
      <c r="K1316" s="59"/>
      <c r="L1316" s="86"/>
      <c r="M1316" s="86"/>
      <c r="N1316" s="55" t="s">
        <v>818</v>
      </c>
      <c r="O1316" s="55"/>
      <c r="P1316" s="55"/>
      <c r="Q1316" s="55"/>
      <c r="R1316" s="55"/>
      <c r="S1316" s="55" t="s">
        <v>820</v>
      </c>
      <c r="T1316" s="193" t="str">
        <f>_xlfn.IFNA(VLOOKUP(N1316,Code2Loc,2,FALSE)
&amp; IF( OR( ISNA(O1316), LEN(O1316)=0), "",  "-" &amp; VLOOKUP(O1316,Code2Loc,2,FALSE))
&amp; IF( OR( ISNA(P1316), LEN(P1316)=0), "",  "-" &amp; VLOOKUP(P1316,Code2Loc,2,FALSE))
&amp; IF( OR( ISNA(Q1316), LEN(Q1316)=0), "",  "-" &amp; VLOOKUP(Q1316,Code2Loc,2,FALSE))
&amp; IF( OR( ISNA(R1316), LEN(R1316)=0), "",  "-" &amp; VLOOKUP(R1316,Code2Loc,2,FALSE))
&amp; IF( OR( ISNA(S1316), LEN(S1316)=0), "",  "-" &amp; VLOOKUP(S1316,Code2Loc,2,FALSE)),"")</f>
        <v/>
      </c>
      <c r="U1316" s="56">
        <v>0.40277777777777779</v>
      </c>
      <c r="V1316" s="57"/>
      <c r="W1316" s="57"/>
      <c r="X1316" s="57"/>
      <c r="Y1316" s="57"/>
      <c r="Z1316" s="58" t="str">
        <f>IF(ISBLANK($U1316), "", _xlfn.IFNA($U1316 + _xlfn.IFNA( VLOOKUP($N1316 &amp; IF(ISBLANK($O1316),"", "-" &amp; $O1316) &amp; IF(ISBLANK($P1316),"", "-" &amp; $P1316) &amp; IF(ISBLANK($Q1316),"", "-" &amp; $Q1316) &amp; IF(ISBLANK($R1316),"", "-" &amp; $R1316) &amp; IF(ISBLANK($S1316),"", "-" &amp; $S1316),TravelTime,8,FALSE), VLOOKUP($S1316 &amp; IF(ISBLANK($R1316),"", "-" &amp; $R1316) &amp; IF(ISBLANK($Q1316),"", "-" &amp; $Q1316) &amp; IF(ISBLANK($P1316),"", "-" &amp; $P1316) &amp; IF(ISBLANK($O1316),"", "-" &amp; $O1316) &amp; IF(ISBLANK($N1316),"", "-" &amp; $N1316),TravelTime,8,FALSE)) / 1440, ""))</f>
        <v/>
      </c>
      <c r="AA1316" s="59"/>
      <c r="AB1316" s="59"/>
      <c r="AC1316" s="59"/>
      <c r="AD1316" s="196"/>
      <c r="AE1316" s="59"/>
      <c r="AF1316" s="59"/>
      <c r="AG1316" s="59"/>
      <c r="AH1316" s="59"/>
      <c r="AI1316" s="59"/>
      <c r="AJ1316" s="59"/>
    </row>
    <row r="1317" spans="1:36" ht="14.25" customHeight="1">
      <c r="A1317" s="85"/>
      <c r="B1317" s="59"/>
      <c r="C1317" s="223"/>
      <c r="D1317" s="59"/>
      <c r="E1317" s="229"/>
      <c r="F1317" s="229"/>
      <c r="G1317" s="59"/>
      <c r="H1317" s="59"/>
      <c r="I1317" s="59"/>
      <c r="J1317" s="59"/>
      <c r="K1317" s="59"/>
      <c r="L1317" s="86"/>
      <c r="M1317" s="86"/>
      <c r="N1317" s="55" t="s">
        <v>820</v>
      </c>
      <c r="O1317" s="55"/>
      <c r="P1317" s="55"/>
      <c r="Q1317" s="55"/>
      <c r="R1317" s="55"/>
      <c r="S1317" s="55" t="s">
        <v>818</v>
      </c>
      <c r="T1317" s="193" t="str">
        <f>_xlfn.IFNA(VLOOKUP(N1317,Code2Loc,2,FALSE)
&amp; IF( OR( ISNA(O1317), LEN(O1317)=0), "",  "-" &amp; VLOOKUP(O1317,Code2Loc,2,FALSE))
&amp; IF( OR( ISNA(P1317), LEN(P1317)=0), "",  "-" &amp; VLOOKUP(P1317,Code2Loc,2,FALSE))
&amp; IF( OR( ISNA(Q1317), LEN(Q1317)=0), "",  "-" &amp; VLOOKUP(Q1317,Code2Loc,2,FALSE))
&amp; IF( OR( ISNA(R1317), LEN(R1317)=0), "",  "-" &amp; VLOOKUP(R1317,Code2Loc,2,FALSE))
&amp; IF( OR( ISNA(S1317), LEN(S1317)=0), "",  "-" &amp; VLOOKUP(S1317,Code2Loc,2,FALSE)),"")</f>
        <v/>
      </c>
      <c r="U1317" s="56">
        <v>0.41666666666666669</v>
      </c>
      <c r="V1317" s="57"/>
      <c r="W1317" s="57"/>
      <c r="X1317" s="57"/>
      <c r="Y1317" s="57"/>
      <c r="Z1317" s="58" t="str">
        <f>IF(ISBLANK($U1317), "", _xlfn.IFNA($U1317 + _xlfn.IFNA( VLOOKUP($N1317 &amp; IF(ISBLANK($O1317),"", "-" &amp; $O1317) &amp; IF(ISBLANK($P1317),"", "-" &amp; $P1317) &amp; IF(ISBLANK($Q1317),"", "-" &amp; $Q1317) &amp; IF(ISBLANK($R1317),"", "-" &amp; $R1317) &amp; IF(ISBLANK($S1317),"", "-" &amp; $S1317),TravelTime,8,FALSE), VLOOKUP($S1317 &amp; IF(ISBLANK($R1317),"", "-" &amp; $R1317) &amp; IF(ISBLANK($Q1317),"", "-" &amp; $Q1317) &amp; IF(ISBLANK($P1317),"", "-" &amp; $P1317) &amp; IF(ISBLANK($O1317),"", "-" &amp; $O1317) &amp; IF(ISBLANK($N1317),"", "-" &amp; $N1317),TravelTime,8,FALSE)) / 1440, ""))</f>
        <v/>
      </c>
      <c r="AA1317" s="59"/>
      <c r="AB1317" s="59"/>
      <c r="AC1317" s="59"/>
      <c r="AD1317" s="196"/>
      <c r="AE1317" s="59"/>
      <c r="AF1317" s="59"/>
      <c r="AG1317" s="59"/>
      <c r="AH1317" s="59"/>
      <c r="AI1317" s="59"/>
      <c r="AJ1317" s="59"/>
    </row>
    <row r="1318" spans="1:36" ht="14.25" customHeight="1">
      <c r="A1318" s="85"/>
      <c r="B1318" s="59"/>
      <c r="C1318" s="223"/>
      <c r="D1318" s="59"/>
      <c r="E1318" s="229"/>
      <c r="F1318" s="229"/>
      <c r="G1318" s="59"/>
      <c r="H1318" s="59"/>
      <c r="I1318" s="59"/>
      <c r="J1318" s="59"/>
      <c r="K1318" s="59"/>
      <c r="L1318" s="86"/>
      <c r="M1318" s="86"/>
      <c r="N1318" s="55" t="s">
        <v>818</v>
      </c>
      <c r="O1318" s="55"/>
      <c r="P1318" s="55"/>
      <c r="Q1318" s="55"/>
      <c r="R1318" s="55"/>
      <c r="S1318" s="55" t="s">
        <v>820</v>
      </c>
      <c r="T1318" s="193" t="str">
        <f>_xlfn.IFNA(VLOOKUP(N1318,Code2Loc,2,FALSE)
&amp; IF( OR( ISNA(O1318), LEN(O1318)=0), "",  "-" &amp; VLOOKUP(O1318,Code2Loc,2,FALSE))
&amp; IF( OR( ISNA(P1318), LEN(P1318)=0), "",  "-" &amp; VLOOKUP(P1318,Code2Loc,2,FALSE))
&amp; IF( OR( ISNA(Q1318), LEN(Q1318)=0), "",  "-" &amp; VLOOKUP(Q1318,Code2Loc,2,FALSE))
&amp; IF( OR( ISNA(R1318), LEN(R1318)=0), "",  "-" &amp; VLOOKUP(R1318,Code2Loc,2,FALSE))
&amp; IF( OR( ISNA(S1318), LEN(S1318)=0), "",  "-" &amp; VLOOKUP(S1318,Code2Loc,2,FALSE)),"")</f>
        <v/>
      </c>
      <c r="U1318" s="56">
        <v>0.45833333333333331</v>
      </c>
      <c r="V1318" s="57"/>
      <c r="W1318" s="57"/>
      <c r="X1318" s="57"/>
      <c r="Y1318" s="57"/>
      <c r="Z1318" s="58" t="str">
        <f>IF(ISBLANK($U1318), "", _xlfn.IFNA($U1318 + _xlfn.IFNA( VLOOKUP($N1318 &amp; IF(ISBLANK($O1318),"", "-" &amp; $O1318) &amp; IF(ISBLANK($P1318),"", "-" &amp; $P1318) &amp; IF(ISBLANK($Q1318),"", "-" &amp; $Q1318) &amp; IF(ISBLANK($R1318),"", "-" &amp; $R1318) &amp; IF(ISBLANK($S1318),"", "-" &amp; $S1318),TravelTime,8,FALSE), VLOOKUP($S1318 &amp; IF(ISBLANK($R1318),"", "-" &amp; $R1318) &amp; IF(ISBLANK($Q1318),"", "-" &amp; $Q1318) &amp; IF(ISBLANK($P1318),"", "-" &amp; $P1318) &amp; IF(ISBLANK($O1318),"", "-" &amp; $O1318) &amp; IF(ISBLANK($N1318),"", "-" &amp; $N1318),TravelTime,8,FALSE)) / 1440, ""))</f>
        <v/>
      </c>
      <c r="AA1318" s="59"/>
      <c r="AB1318" s="59"/>
      <c r="AC1318" s="59"/>
      <c r="AD1318" s="196"/>
      <c r="AE1318" s="59"/>
      <c r="AF1318" s="59"/>
      <c r="AG1318" s="59"/>
      <c r="AH1318" s="59"/>
      <c r="AI1318" s="59"/>
      <c r="AJ1318" s="59"/>
    </row>
    <row r="1319" spans="1:36" ht="14.25" customHeight="1">
      <c r="A1319" s="85"/>
      <c r="B1319" s="59"/>
      <c r="C1319" s="223"/>
      <c r="D1319" s="59"/>
      <c r="E1319" s="229"/>
      <c r="F1319" s="229"/>
      <c r="G1319" s="59"/>
      <c r="H1319" s="59"/>
      <c r="I1319" s="59"/>
      <c r="J1319" s="59"/>
      <c r="K1319" s="59"/>
      <c r="L1319" s="86"/>
      <c r="M1319" s="86"/>
      <c r="N1319" s="55" t="s">
        <v>820</v>
      </c>
      <c r="O1319" s="55"/>
      <c r="P1319" s="55"/>
      <c r="Q1319" s="55"/>
      <c r="R1319" s="55"/>
      <c r="S1319" s="55" t="s">
        <v>818</v>
      </c>
      <c r="T1319" s="193" t="str">
        <f>_xlfn.IFNA(VLOOKUP(N1319,Code2Loc,2,FALSE)
&amp; IF( OR( ISNA(O1319), LEN(O1319)=0), "",  "-" &amp; VLOOKUP(O1319,Code2Loc,2,FALSE))
&amp; IF( OR( ISNA(P1319), LEN(P1319)=0), "",  "-" &amp; VLOOKUP(P1319,Code2Loc,2,FALSE))
&amp; IF( OR( ISNA(Q1319), LEN(Q1319)=0), "",  "-" &amp; VLOOKUP(Q1319,Code2Loc,2,FALSE))
&amp; IF( OR( ISNA(R1319), LEN(R1319)=0), "",  "-" &amp; VLOOKUP(R1319,Code2Loc,2,FALSE))
&amp; IF( OR( ISNA(S1319), LEN(S1319)=0), "",  "-" &amp; VLOOKUP(S1319,Code2Loc,2,FALSE)),"")</f>
        <v/>
      </c>
      <c r="U1319" s="56">
        <v>0.47222222222222221</v>
      </c>
      <c r="V1319" s="57"/>
      <c r="W1319" s="57"/>
      <c r="X1319" s="57"/>
      <c r="Y1319" s="57"/>
      <c r="Z1319" s="58" t="str">
        <f>IF(ISBLANK($U1319), "", _xlfn.IFNA($U1319 + _xlfn.IFNA( VLOOKUP($N1319 &amp; IF(ISBLANK($O1319),"", "-" &amp; $O1319) &amp; IF(ISBLANK($P1319),"", "-" &amp; $P1319) &amp; IF(ISBLANK($Q1319),"", "-" &amp; $Q1319) &amp; IF(ISBLANK($R1319),"", "-" &amp; $R1319) &amp; IF(ISBLANK($S1319),"", "-" &amp; $S1319),TravelTime,8,FALSE), VLOOKUP($S1319 &amp; IF(ISBLANK($R1319),"", "-" &amp; $R1319) &amp; IF(ISBLANK($Q1319),"", "-" &amp; $Q1319) &amp; IF(ISBLANK($P1319),"", "-" &amp; $P1319) &amp; IF(ISBLANK($O1319),"", "-" &amp; $O1319) &amp; IF(ISBLANK($N1319),"", "-" &amp; $N1319),TravelTime,8,FALSE)) / 1440, ""))</f>
        <v/>
      </c>
      <c r="AA1319" s="59"/>
      <c r="AB1319" s="59"/>
      <c r="AC1319" s="59"/>
      <c r="AD1319" s="196"/>
      <c r="AE1319" s="59"/>
      <c r="AF1319" s="59"/>
      <c r="AG1319" s="59"/>
      <c r="AH1319" s="59"/>
      <c r="AI1319" s="59"/>
      <c r="AJ1319" s="59"/>
    </row>
    <row r="1320" spans="1:36" ht="14.25" customHeight="1">
      <c r="A1320" s="85"/>
      <c r="B1320" s="59"/>
      <c r="C1320" s="223"/>
      <c r="D1320" s="59"/>
      <c r="E1320" s="229"/>
      <c r="F1320" s="229"/>
      <c r="G1320" s="59"/>
      <c r="H1320" s="59"/>
      <c r="I1320" s="59"/>
      <c r="J1320" s="59"/>
      <c r="K1320" s="59"/>
      <c r="L1320" s="86"/>
      <c r="M1320" s="86"/>
      <c r="N1320" s="55" t="s">
        <v>818</v>
      </c>
      <c r="O1320" s="55"/>
      <c r="P1320" s="55"/>
      <c r="Q1320" s="55"/>
      <c r="R1320" s="55"/>
      <c r="S1320" s="55" t="s">
        <v>820</v>
      </c>
      <c r="T1320" s="193" t="str">
        <f>_xlfn.IFNA(VLOOKUP(N1320,Code2Loc,2,FALSE)
&amp; IF( OR( ISNA(O1320), LEN(O1320)=0), "",  "-" &amp; VLOOKUP(O1320,Code2Loc,2,FALSE))
&amp; IF( OR( ISNA(P1320), LEN(P1320)=0), "",  "-" &amp; VLOOKUP(P1320,Code2Loc,2,FALSE))
&amp; IF( OR( ISNA(Q1320), LEN(Q1320)=0), "",  "-" &amp; VLOOKUP(Q1320,Code2Loc,2,FALSE))
&amp; IF( OR( ISNA(R1320), LEN(R1320)=0), "",  "-" &amp; VLOOKUP(R1320,Code2Loc,2,FALSE))
&amp; IF( OR( ISNA(S1320), LEN(S1320)=0), "",  "-" &amp; VLOOKUP(S1320,Code2Loc,2,FALSE)),"")</f>
        <v/>
      </c>
      <c r="U1320" s="56">
        <v>0.4861111111111111</v>
      </c>
      <c r="V1320" s="57"/>
      <c r="W1320" s="57"/>
      <c r="X1320" s="57"/>
      <c r="Y1320" s="57"/>
      <c r="Z1320" s="58" t="str">
        <f>IF(ISBLANK($U1320), "", _xlfn.IFNA($U1320 + _xlfn.IFNA( VLOOKUP($N1320 &amp; IF(ISBLANK($O1320),"", "-" &amp; $O1320) &amp; IF(ISBLANK($P1320),"", "-" &amp; $P1320) &amp; IF(ISBLANK($Q1320),"", "-" &amp; $Q1320) &amp; IF(ISBLANK($R1320),"", "-" &amp; $R1320) &amp; IF(ISBLANK($S1320),"", "-" &amp; $S1320),TravelTime,8,FALSE), VLOOKUP($S1320 &amp; IF(ISBLANK($R1320),"", "-" &amp; $R1320) &amp; IF(ISBLANK($Q1320),"", "-" &amp; $Q1320) &amp; IF(ISBLANK($P1320),"", "-" &amp; $P1320) &amp; IF(ISBLANK($O1320),"", "-" &amp; $O1320) &amp; IF(ISBLANK($N1320),"", "-" &amp; $N1320),TravelTime,8,FALSE)) / 1440, ""))</f>
        <v/>
      </c>
      <c r="AA1320" s="59"/>
      <c r="AB1320" s="59"/>
      <c r="AC1320" s="59"/>
      <c r="AD1320" s="196"/>
      <c r="AE1320" s="59"/>
      <c r="AF1320" s="59"/>
      <c r="AG1320" s="59"/>
      <c r="AH1320" s="59"/>
      <c r="AI1320" s="59"/>
      <c r="AJ1320" s="59"/>
    </row>
    <row r="1321" spans="1:36" ht="14.25" customHeight="1">
      <c r="A1321" s="85"/>
      <c r="B1321" s="59"/>
      <c r="C1321" s="223"/>
      <c r="D1321" s="59"/>
      <c r="E1321" s="229"/>
      <c r="F1321" s="229"/>
      <c r="G1321" s="59"/>
      <c r="H1321" s="59"/>
      <c r="I1321" s="59"/>
      <c r="J1321" s="59"/>
      <c r="K1321" s="59"/>
      <c r="L1321" s="86"/>
      <c r="M1321" s="86"/>
      <c r="N1321" s="55" t="s">
        <v>820</v>
      </c>
      <c r="O1321" s="55"/>
      <c r="P1321" s="55"/>
      <c r="Q1321" s="55"/>
      <c r="R1321" s="55"/>
      <c r="S1321" s="55" t="s">
        <v>818</v>
      </c>
      <c r="T1321" s="193" t="str">
        <f>_xlfn.IFNA(VLOOKUP(N1321,Code2Loc,2,FALSE)
&amp; IF( OR( ISNA(O1321), LEN(O1321)=0), "",  "-" &amp; VLOOKUP(O1321,Code2Loc,2,FALSE))
&amp; IF( OR( ISNA(P1321), LEN(P1321)=0), "",  "-" &amp; VLOOKUP(P1321,Code2Loc,2,FALSE))
&amp; IF( OR( ISNA(Q1321), LEN(Q1321)=0), "",  "-" &amp; VLOOKUP(Q1321,Code2Loc,2,FALSE))
&amp; IF( OR( ISNA(R1321), LEN(R1321)=0), "",  "-" &amp; VLOOKUP(R1321,Code2Loc,2,FALSE))
&amp; IF( OR( ISNA(S1321), LEN(S1321)=0), "",  "-" &amp; VLOOKUP(S1321,Code2Loc,2,FALSE)),"")</f>
        <v/>
      </c>
      <c r="U1321" s="56">
        <v>0.5</v>
      </c>
      <c r="V1321" s="57"/>
      <c r="W1321" s="57"/>
      <c r="X1321" s="57"/>
      <c r="Y1321" s="57"/>
      <c r="Z1321" s="58" t="str">
        <f>IF(ISBLANK($U1321), "", _xlfn.IFNA($U1321 + _xlfn.IFNA( VLOOKUP($N1321 &amp; IF(ISBLANK($O1321),"", "-" &amp; $O1321) &amp; IF(ISBLANK($P1321),"", "-" &amp; $P1321) &amp; IF(ISBLANK($Q1321),"", "-" &amp; $Q1321) &amp; IF(ISBLANK($R1321),"", "-" &amp; $R1321) &amp; IF(ISBLANK($S1321),"", "-" &amp; $S1321),TravelTime,8,FALSE), VLOOKUP($S1321 &amp; IF(ISBLANK($R1321),"", "-" &amp; $R1321) &amp; IF(ISBLANK($Q1321),"", "-" &amp; $Q1321) &amp; IF(ISBLANK($P1321),"", "-" &amp; $P1321) &amp; IF(ISBLANK($O1321),"", "-" &amp; $O1321) &amp; IF(ISBLANK($N1321),"", "-" &amp; $N1321),TravelTime,8,FALSE)) / 1440, ""))</f>
        <v/>
      </c>
      <c r="AA1321" s="59"/>
      <c r="AB1321" s="59"/>
      <c r="AC1321" s="59"/>
      <c r="AD1321" s="196"/>
      <c r="AE1321" s="59"/>
      <c r="AF1321" s="59"/>
      <c r="AG1321" s="59"/>
      <c r="AH1321" s="59"/>
      <c r="AI1321" s="59"/>
      <c r="AJ1321" s="59"/>
    </row>
    <row r="1322" spans="1:36" ht="14.25" customHeight="1">
      <c r="A1322" s="85"/>
      <c r="B1322" s="59"/>
      <c r="C1322" s="223"/>
      <c r="D1322" s="59"/>
      <c r="E1322" s="229"/>
      <c r="F1322" s="229"/>
      <c r="G1322" s="59"/>
      <c r="H1322" s="59"/>
      <c r="I1322" s="59"/>
      <c r="J1322" s="59"/>
      <c r="K1322" s="59"/>
      <c r="L1322" s="86"/>
      <c r="M1322" s="86"/>
      <c r="N1322" s="55" t="s">
        <v>818</v>
      </c>
      <c r="O1322" s="55"/>
      <c r="P1322" s="55"/>
      <c r="Q1322" s="55"/>
      <c r="R1322" s="55"/>
      <c r="S1322" s="55" t="s">
        <v>820</v>
      </c>
      <c r="T1322" s="193" t="str">
        <f>_xlfn.IFNA(VLOOKUP(N1322,Code2Loc,2,FALSE)
&amp; IF( OR( ISNA(O1322), LEN(O1322)=0), "",  "-" &amp; VLOOKUP(O1322,Code2Loc,2,FALSE))
&amp; IF( OR( ISNA(P1322), LEN(P1322)=0), "",  "-" &amp; VLOOKUP(P1322,Code2Loc,2,FALSE))
&amp; IF( OR( ISNA(Q1322), LEN(Q1322)=0), "",  "-" &amp; VLOOKUP(Q1322,Code2Loc,2,FALSE))
&amp; IF( OR( ISNA(R1322), LEN(R1322)=0), "",  "-" &amp; VLOOKUP(R1322,Code2Loc,2,FALSE))
&amp; IF( OR( ISNA(S1322), LEN(S1322)=0), "",  "-" &amp; VLOOKUP(S1322,Code2Loc,2,FALSE)),"")</f>
        <v/>
      </c>
      <c r="U1322" s="56">
        <v>0.56944444444444442</v>
      </c>
      <c r="V1322" s="57"/>
      <c r="W1322" s="57"/>
      <c r="X1322" s="57"/>
      <c r="Y1322" s="57"/>
      <c r="Z1322" s="58" t="str">
        <f>IF(ISBLANK($U1322), "", _xlfn.IFNA($U1322 + _xlfn.IFNA( VLOOKUP($N1322 &amp; IF(ISBLANK($O1322),"", "-" &amp; $O1322) &amp; IF(ISBLANK($P1322),"", "-" &amp; $P1322) &amp; IF(ISBLANK($Q1322),"", "-" &amp; $Q1322) &amp; IF(ISBLANK($R1322),"", "-" &amp; $R1322) &amp; IF(ISBLANK($S1322),"", "-" &amp; $S1322),TravelTime,8,FALSE), VLOOKUP($S1322 &amp; IF(ISBLANK($R1322),"", "-" &amp; $R1322) &amp; IF(ISBLANK($Q1322),"", "-" &amp; $Q1322) &amp; IF(ISBLANK($P1322),"", "-" &amp; $P1322) &amp; IF(ISBLANK($O1322),"", "-" &amp; $O1322) &amp; IF(ISBLANK($N1322),"", "-" &amp; $N1322),TravelTime,8,FALSE)) / 1440, ""))</f>
        <v/>
      </c>
      <c r="AA1322" s="59"/>
      <c r="AB1322" s="59"/>
      <c r="AC1322" s="59"/>
      <c r="AD1322" s="196"/>
      <c r="AE1322" s="59"/>
      <c r="AF1322" s="59"/>
      <c r="AG1322" s="59"/>
      <c r="AH1322" s="59"/>
      <c r="AI1322" s="59"/>
      <c r="AJ1322" s="59"/>
    </row>
    <row r="1323" spans="1:36" ht="14.25" customHeight="1">
      <c r="A1323" s="85"/>
      <c r="B1323" s="59"/>
      <c r="C1323" s="223"/>
      <c r="D1323" s="59"/>
      <c r="E1323" s="229"/>
      <c r="F1323" s="229"/>
      <c r="G1323" s="59"/>
      <c r="H1323" s="59"/>
      <c r="I1323" s="59"/>
      <c r="J1323" s="59"/>
      <c r="K1323" s="59"/>
      <c r="L1323" s="86"/>
      <c r="M1323" s="86"/>
      <c r="N1323" s="55" t="s">
        <v>820</v>
      </c>
      <c r="O1323" s="55"/>
      <c r="P1323" s="55"/>
      <c r="Q1323" s="55"/>
      <c r="R1323" s="55"/>
      <c r="S1323" s="55" t="s">
        <v>818</v>
      </c>
      <c r="T1323" s="193" t="str">
        <f>_xlfn.IFNA(VLOOKUP(N1323,Code2Loc,2,FALSE)
&amp; IF( OR( ISNA(O1323), LEN(O1323)=0), "",  "-" &amp; VLOOKUP(O1323,Code2Loc,2,FALSE))
&amp; IF( OR( ISNA(P1323), LEN(P1323)=0), "",  "-" &amp; VLOOKUP(P1323,Code2Loc,2,FALSE))
&amp; IF( OR( ISNA(Q1323), LEN(Q1323)=0), "",  "-" &amp; VLOOKUP(Q1323,Code2Loc,2,FALSE))
&amp; IF( OR( ISNA(R1323), LEN(R1323)=0), "",  "-" &amp; VLOOKUP(R1323,Code2Loc,2,FALSE))
&amp; IF( OR( ISNA(S1323), LEN(S1323)=0), "",  "-" &amp; VLOOKUP(S1323,Code2Loc,2,FALSE)),"")</f>
        <v/>
      </c>
      <c r="U1323" s="56">
        <v>0.58333333333333337</v>
      </c>
      <c r="V1323" s="57"/>
      <c r="W1323" s="57"/>
      <c r="X1323" s="57"/>
      <c r="Y1323" s="57"/>
      <c r="Z1323" s="58" t="str">
        <f>IF(ISBLANK($U1323), "", _xlfn.IFNA($U1323 + _xlfn.IFNA( VLOOKUP($N1323 &amp; IF(ISBLANK($O1323),"", "-" &amp; $O1323) &amp; IF(ISBLANK($P1323),"", "-" &amp; $P1323) &amp; IF(ISBLANK($Q1323),"", "-" &amp; $Q1323) &amp; IF(ISBLANK($R1323),"", "-" &amp; $R1323) &amp; IF(ISBLANK($S1323),"", "-" &amp; $S1323),TravelTime,8,FALSE), VLOOKUP($S1323 &amp; IF(ISBLANK($R1323),"", "-" &amp; $R1323) &amp; IF(ISBLANK($Q1323),"", "-" &amp; $Q1323) &amp; IF(ISBLANK($P1323),"", "-" &amp; $P1323) &amp; IF(ISBLANK($O1323),"", "-" &amp; $O1323) &amp; IF(ISBLANK($N1323),"", "-" &amp; $N1323),TravelTime,8,FALSE)) / 1440, ""))</f>
        <v/>
      </c>
      <c r="AA1323" s="59"/>
      <c r="AB1323" s="59"/>
      <c r="AC1323" s="59"/>
      <c r="AD1323" s="196"/>
      <c r="AE1323" s="59"/>
      <c r="AF1323" s="59"/>
      <c r="AG1323" s="59"/>
      <c r="AH1323" s="59"/>
      <c r="AI1323" s="59"/>
      <c r="AJ1323" s="59"/>
    </row>
    <row r="1324" spans="1:36" ht="14.25" customHeight="1">
      <c r="A1324" s="85"/>
      <c r="B1324" s="59"/>
      <c r="C1324" s="223"/>
      <c r="D1324" s="59"/>
      <c r="E1324" s="229"/>
      <c r="F1324" s="229"/>
      <c r="G1324" s="59"/>
      <c r="H1324" s="59"/>
      <c r="I1324" s="59"/>
      <c r="J1324" s="59"/>
      <c r="K1324" s="59"/>
      <c r="L1324" s="86"/>
      <c r="M1324" s="86"/>
      <c r="N1324" s="55" t="s">
        <v>818</v>
      </c>
      <c r="O1324" s="55"/>
      <c r="P1324" s="55"/>
      <c r="Q1324" s="55"/>
      <c r="R1324" s="55"/>
      <c r="S1324" s="55" t="s">
        <v>820</v>
      </c>
      <c r="T1324" s="193" t="str">
        <f>_xlfn.IFNA(VLOOKUP(N1324,Code2Loc,2,FALSE)
&amp; IF( OR( ISNA(O1324), LEN(O1324)=0), "",  "-" &amp; VLOOKUP(O1324,Code2Loc,2,FALSE))
&amp; IF( OR( ISNA(P1324), LEN(P1324)=0), "",  "-" &amp; VLOOKUP(P1324,Code2Loc,2,FALSE))
&amp; IF( OR( ISNA(Q1324), LEN(Q1324)=0), "",  "-" &amp; VLOOKUP(Q1324,Code2Loc,2,FALSE))
&amp; IF( OR( ISNA(R1324), LEN(R1324)=0), "",  "-" &amp; VLOOKUP(R1324,Code2Loc,2,FALSE))
&amp; IF( OR( ISNA(S1324), LEN(S1324)=0), "",  "-" &amp; VLOOKUP(S1324,Code2Loc,2,FALSE)),"")</f>
        <v/>
      </c>
      <c r="U1324" s="56">
        <v>0.63194444444444442</v>
      </c>
      <c r="V1324" s="57"/>
      <c r="W1324" s="57"/>
      <c r="X1324" s="57"/>
      <c r="Y1324" s="57"/>
      <c r="Z1324" s="58" t="str">
        <f>IF(ISBLANK($U1324), "", _xlfn.IFNA($U1324 + _xlfn.IFNA( VLOOKUP($N1324 &amp; IF(ISBLANK($O1324),"", "-" &amp; $O1324) &amp; IF(ISBLANK($P1324),"", "-" &amp; $P1324) &amp; IF(ISBLANK($Q1324),"", "-" &amp; $Q1324) &amp; IF(ISBLANK($R1324),"", "-" &amp; $R1324) &amp; IF(ISBLANK($S1324),"", "-" &amp; $S1324),TravelTime,8,FALSE), VLOOKUP($S1324 &amp; IF(ISBLANK($R1324),"", "-" &amp; $R1324) &amp; IF(ISBLANK($Q1324),"", "-" &amp; $Q1324) &amp; IF(ISBLANK($P1324),"", "-" &amp; $P1324) &amp; IF(ISBLANK($O1324),"", "-" &amp; $O1324) &amp; IF(ISBLANK($N1324),"", "-" &amp; $N1324),TravelTime,8,FALSE)) / 1440, ""))</f>
        <v/>
      </c>
      <c r="AA1324" s="59"/>
      <c r="AB1324" s="59"/>
      <c r="AC1324" s="59"/>
      <c r="AD1324" s="196"/>
      <c r="AE1324" s="59"/>
      <c r="AF1324" s="59"/>
      <c r="AG1324" s="59"/>
      <c r="AH1324" s="59"/>
      <c r="AI1324" s="59"/>
      <c r="AJ1324" s="59"/>
    </row>
    <row r="1325" spans="1:36" ht="14.25" customHeight="1">
      <c r="A1325" s="85"/>
      <c r="B1325" s="59"/>
      <c r="C1325" s="223"/>
      <c r="D1325" s="59"/>
      <c r="E1325" s="229"/>
      <c r="F1325" s="229"/>
      <c r="G1325" s="59"/>
      <c r="H1325" s="59"/>
      <c r="I1325" s="59"/>
      <c r="J1325" s="59"/>
      <c r="K1325" s="59"/>
      <c r="L1325" s="86"/>
      <c r="M1325" s="86"/>
      <c r="N1325" s="55" t="s">
        <v>820</v>
      </c>
      <c r="O1325" s="55"/>
      <c r="P1325" s="55"/>
      <c r="Q1325" s="55"/>
      <c r="R1325" s="55"/>
      <c r="S1325" s="55" t="s">
        <v>818</v>
      </c>
      <c r="T1325" s="193" t="str">
        <f>_xlfn.IFNA(VLOOKUP(N1325,Code2Loc,2,FALSE)
&amp; IF( OR( ISNA(O1325), LEN(O1325)=0), "",  "-" &amp; VLOOKUP(O1325,Code2Loc,2,FALSE))
&amp; IF( OR( ISNA(P1325), LEN(P1325)=0), "",  "-" &amp; VLOOKUP(P1325,Code2Loc,2,FALSE))
&amp; IF( OR( ISNA(Q1325), LEN(Q1325)=0), "",  "-" &amp; VLOOKUP(Q1325,Code2Loc,2,FALSE))
&amp; IF( OR( ISNA(R1325), LEN(R1325)=0), "",  "-" &amp; VLOOKUP(R1325,Code2Loc,2,FALSE))
&amp; IF( OR( ISNA(S1325), LEN(S1325)=0), "",  "-" &amp; VLOOKUP(S1325,Code2Loc,2,FALSE)),"")</f>
        <v/>
      </c>
      <c r="U1325" s="56">
        <v>0.64930555555555558</v>
      </c>
      <c r="V1325" s="57"/>
      <c r="W1325" s="57"/>
      <c r="X1325" s="57"/>
      <c r="Y1325" s="57"/>
      <c r="Z1325" s="58" t="str">
        <f>IF(ISBLANK($U1325), "", _xlfn.IFNA($U1325 + _xlfn.IFNA( VLOOKUP($N1325 &amp; IF(ISBLANK($O1325),"", "-" &amp; $O1325) &amp; IF(ISBLANK($P1325),"", "-" &amp; $P1325) &amp; IF(ISBLANK($Q1325),"", "-" &amp; $Q1325) &amp; IF(ISBLANK($R1325),"", "-" &amp; $R1325) &amp; IF(ISBLANK($S1325),"", "-" &amp; $S1325),TravelTime,8,FALSE), VLOOKUP($S1325 &amp; IF(ISBLANK($R1325),"", "-" &amp; $R1325) &amp; IF(ISBLANK($Q1325),"", "-" &amp; $Q1325) &amp; IF(ISBLANK($P1325),"", "-" &amp; $P1325) &amp; IF(ISBLANK($O1325),"", "-" &amp; $O1325) &amp; IF(ISBLANK($N1325),"", "-" &amp; $N1325),TravelTime,8,FALSE)) / 1440, ""))</f>
        <v/>
      </c>
      <c r="AA1325" s="59"/>
      <c r="AB1325" s="59"/>
      <c r="AC1325" s="59"/>
      <c r="AD1325" s="196"/>
      <c r="AE1325" s="59"/>
      <c r="AF1325" s="59"/>
      <c r="AG1325" s="59"/>
      <c r="AH1325" s="59"/>
      <c r="AI1325" s="59"/>
      <c r="AJ1325" s="59"/>
    </row>
    <row r="1326" spans="1:36" ht="14.25" customHeight="1">
      <c r="A1326" s="85"/>
      <c r="B1326" s="59"/>
      <c r="C1326" s="223"/>
      <c r="D1326" s="59"/>
      <c r="E1326" s="229"/>
      <c r="F1326" s="229"/>
      <c r="G1326" s="59"/>
      <c r="H1326" s="59"/>
      <c r="I1326" s="59"/>
      <c r="J1326" s="59"/>
      <c r="K1326" s="59"/>
      <c r="L1326" s="86"/>
      <c r="M1326" s="86"/>
      <c r="N1326" s="55" t="s">
        <v>818</v>
      </c>
      <c r="O1326" s="55"/>
      <c r="P1326" s="55"/>
      <c r="Q1326" s="55"/>
      <c r="R1326" s="55"/>
      <c r="S1326" s="55" t="s">
        <v>820</v>
      </c>
      <c r="T1326" s="193" t="str">
        <f>_xlfn.IFNA(VLOOKUP(N1326,Code2Loc,2,FALSE)
&amp; IF( OR( ISNA(O1326), LEN(O1326)=0), "",  "-" &amp; VLOOKUP(O1326,Code2Loc,2,FALSE))
&amp; IF( OR( ISNA(P1326), LEN(P1326)=0), "",  "-" &amp; VLOOKUP(P1326,Code2Loc,2,FALSE))
&amp; IF( OR( ISNA(Q1326), LEN(Q1326)=0), "",  "-" &amp; VLOOKUP(Q1326,Code2Loc,2,FALSE))
&amp; IF( OR( ISNA(R1326), LEN(R1326)=0), "",  "-" &amp; VLOOKUP(R1326,Code2Loc,2,FALSE))
&amp; IF( OR( ISNA(S1326), LEN(S1326)=0), "",  "-" &amp; VLOOKUP(S1326,Code2Loc,2,FALSE)),"")</f>
        <v/>
      </c>
      <c r="U1326" s="56">
        <v>0.67708333333333337</v>
      </c>
      <c r="V1326" s="57"/>
      <c r="W1326" s="57"/>
      <c r="X1326" s="57"/>
      <c r="Y1326" s="57"/>
      <c r="Z1326" s="58" t="str">
        <f>IF(ISBLANK($U1326), "", _xlfn.IFNA($U1326 + _xlfn.IFNA( VLOOKUP($N1326 &amp; IF(ISBLANK($O1326),"", "-" &amp; $O1326) &amp; IF(ISBLANK($P1326),"", "-" &amp; $P1326) &amp; IF(ISBLANK($Q1326),"", "-" &amp; $Q1326) &amp; IF(ISBLANK($R1326),"", "-" &amp; $R1326) &amp; IF(ISBLANK($S1326),"", "-" &amp; $S1326),TravelTime,8,FALSE), VLOOKUP($S1326 &amp; IF(ISBLANK($R1326),"", "-" &amp; $R1326) &amp; IF(ISBLANK($Q1326),"", "-" &amp; $Q1326) &amp; IF(ISBLANK($P1326),"", "-" &amp; $P1326) &amp; IF(ISBLANK($O1326),"", "-" &amp; $O1326) &amp; IF(ISBLANK($N1326),"", "-" &amp; $N1326),TravelTime,8,FALSE)) / 1440, ""))</f>
        <v/>
      </c>
      <c r="AA1326" s="59"/>
      <c r="AB1326" s="59"/>
      <c r="AC1326" s="59"/>
      <c r="AD1326" s="196"/>
      <c r="AE1326" s="59"/>
      <c r="AF1326" s="59"/>
      <c r="AG1326" s="59"/>
      <c r="AH1326" s="59"/>
      <c r="AI1326" s="59"/>
      <c r="AJ1326" s="59"/>
    </row>
    <row r="1327" spans="1:36" ht="14.25" customHeight="1">
      <c r="A1327" s="85"/>
      <c r="B1327" s="59"/>
      <c r="C1327" s="223"/>
      <c r="D1327" s="59"/>
      <c r="E1327" s="229"/>
      <c r="F1327" s="229"/>
      <c r="G1327" s="59"/>
      <c r="H1327" s="59"/>
      <c r="I1327" s="59"/>
      <c r="J1327" s="59"/>
      <c r="K1327" s="59"/>
      <c r="L1327" s="86"/>
      <c r="M1327" s="86"/>
      <c r="N1327" s="55" t="s">
        <v>820</v>
      </c>
      <c r="O1327" s="55"/>
      <c r="P1327" s="55"/>
      <c r="Q1327" s="55"/>
      <c r="R1327" s="55"/>
      <c r="S1327" s="55" t="s">
        <v>818</v>
      </c>
      <c r="T1327" s="193" t="str">
        <f>_xlfn.IFNA(VLOOKUP(N1327,Code2Loc,2,FALSE)
&amp; IF( OR( ISNA(O1327), LEN(O1327)=0), "",  "-" &amp; VLOOKUP(O1327,Code2Loc,2,FALSE))
&amp; IF( OR( ISNA(P1327), LEN(P1327)=0), "",  "-" &amp; VLOOKUP(P1327,Code2Loc,2,FALSE))
&amp; IF( OR( ISNA(Q1327), LEN(Q1327)=0), "",  "-" &amp; VLOOKUP(Q1327,Code2Loc,2,FALSE))
&amp; IF( OR( ISNA(R1327), LEN(R1327)=0), "",  "-" &amp; VLOOKUP(R1327,Code2Loc,2,FALSE))
&amp; IF( OR( ISNA(S1327), LEN(S1327)=0), "",  "-" &amp; VLOOKUP(S1327,Code2Loc,2,FALSE)),"")</f>
        <v/>
      </c>
      <c r="U1327" s="56">
        <v>0.69097222222222221</v>
      </c>
      <c r="V1327" s="57"/>
      <c r="W1327" s="57"/>
      <c r="X1327" s="57"/>
      <c r="Y1327" s="57"/>
      <c r="Z1327" s="58" t="str">
        <f>IF(ISBLANK($U1327), "", _xlfn.IFNA($U1327 + _xlfn.IFNA( VLOOKUP($N1327 &amp; IF(ISBLANK($O1327),"", "-" &amp; $O1327) &amp; IF(ISBLANK($P1327),"", "-" &amp; $P1327) &amp; IF(ISBLANK($Q1327),"", "-" &amp; $Q1327) &amp; IF(ISBLANK($R1327),"", "-" &amp; $R1327) &amp; IF(ISBLANK($S1327),"", "-" &amp; $S1327),TravelTime,8,FALSE), VLOOKUP($S1327 &amp; IF(ISBLANK($R1327),"", "-" &amp; $R1327) &amp; IF(ISBLANK($Q1327),"", "-" &amp; $Q1327) &amp; IF(ISBLANK($P1327),"", "-" &amp; $P1327) &amp; IF(ISBLANK($O1327),"", "-" &amp; $O1327) &amp; IF(ISBLANK($N1327),"", "-" &amp; $N1327),TravelTime,8,FALSE)) / 1440, ""))</f>
        <v/>
      </c>
      <c r="AA1327" s="59"/>
      <c r="AB1327" s="59"/>
      <c r="AC1327" s="59"/>
      <c r="AD1327" s="196"/>
      <c r="AE1327" s="59"/>
      <c r="AF1327" s="59"/>
      <c r="AG1327" s="59"/>
      <c r="AH1327" s="59"/>
      <c r="AI1327" s="59"/>
      <c r="AJ1327" s="59"/>
    </row>
    <row r="1328" spans="1:36" ht="14.25" customHeight="1">
      <c r="A1328" s="85"/>
      <c r="B1328" s="59"/>
      <c r="C1328" s="223"/>
      <c r="D1328" s="59"/>
      <c r="E1328" s="229"/>
      <c r="F1328" s="229"/>
      <c r="G1328" s="59"/>
      <c r="H1328" s="59"/>
      <c r="I1328" s="59"/>
      <c r="J1328" s="59"/>
      <c r="K1328" s="59"/>
      <c r="L1328" s="86"/>
      <c r="M1328" s="86"/>
      <c r="N1328" s="55" t="s">
        <v>818</v>
      </c>
      <c r="O1328" s="55"/>
      <c r="P1328" s="55"/>
      <c r="Q1328" s="55"/>
      <c r="R1328" s="55"/>
      <c r="S1328" s="55" t="s">
        <v>820</v>
      </c>
      <c r="T1328" s="193" t="str">
        <f>_xlfn.IFNA(VLOOKUP(N1328,Code2Loc,2,FALSE)
&amp; IF( OR( ISNA(O1328), LEN(O1328)=0), "",  "-" &amp; VLOOKUP(O1328,Code2Loc,2,FALSE))
&amp; IF( OR( ISNA(P1328), LEN(P1328)=0), "",  "-" &amp; VLOOKUP(P1328,Code2Loc,2,FALSE))
&amp; IF( OR( ISNA(Q1328), LEN(Q1328)=0), "",  "-" &amp; VLOOKUP(Q1328,Code2Loc,2,FALSE))
&amp; IF( OR( ISNA(R1328), LEN(R1328)=0), "",  "-" &amp; VLOOKUP(R1328,Code2Loc,2,FALSE))
&amp; IF( OR( ISNA(S1328), LEN(S1328)=0), "",  "-" &amp; VLOOKUP(S1328,Code2Loc,2,FALSE)),"")</f>
        <v/>
      </c>
      <c r="U1328" s="56">
        <v>0.71875</v>
      </c>
      <c r="V1328" s="57"/>
      <c r="W1328" s="57"/>
      <c r="X1328" s="57"/>
      <c r="Y1328" s="57"/>
      <c r="Z1328" s="58" t="str">
        <f>IF(ISBLANK($U1328), "", _xlfn.IFNA($U1328 + _xlfn.IFNA( VLOOKUP($N1328 &amp; IF(ISBLANK($O1328),"", "-" &amp; $O1328) &amp; IF(ISBLANK($P1328),"", "-" &amp; $P1328) &amp; IF(ISBLANK($Q1328),"", "-" &amp; $Q1328) &amp; IF(ISBLANK($R1328),"", "-" &amp; $R1328) &amp; IF(ISBLANK($S1328),"", "-" &amp; $S1328),TravelTime,8,FALSE), VLOOKUP($S1328 &amp; IF(ISBLANK($R1328),"", "-" &amp; $R1328) &amp; IF(ISBLANK($Q1328),"", "-" &amp; $Q1328) &amp; IF(ISBLANK($P1328),"", "-" &amp; $P1328) &amp; IF(ISBLANK($O1328),"", "-" &amp; $O1328) &amp; IF(ISBLANK($N1328),"", "-" &amp; $N1328),TravelTime,8,FALSE)) / 1440, ""))</f>
        <v/>
      </c>
      <c r="AA1328" s="59"/>
      <c r="AB1328" s="59"/>
      <c r="AC1328" s="59"/>
      <c r="AD1328" s="196"/>
      <c r="AE1328" s="59"/>
      <c r="AF1328" s="59"/>
      <c r="AG1328" s="59"/>
      <c r="AH1328" s="59"/>
      <c r="AI1328" s="59"/>
      <c r="AJ1328" s="59"/>
    </row>
    <row r="1329" spans="1:36" ht="14.25" customHeight="1">
      <c r="A1329" s="85"/>
      <c r="B1329" s="59"/>
      <c r="C1329" s="223"/>
      <c r="D1329" s="59"/>
      <c r="E1329" s="229"/>
      <c r="F1329" s="229"/>
      <c r="G1329" s="59"/>
      <c r="H1329" s="59"/>
      <c r="I1329" s="59"/>
      <c r="J1329" s="59"/>
      <c r="K1329" s="59"/>
      <c r="L1329" s="86"/>
      <c r="M1329" s="86"/>
      <c r="N1329" s="55" t="s">
        <v>820</v>
      </c>
      <c r="O1329" s="55"/>
      <c r="P1329" s="55"/>
      <c r="Q1329" s="55"/>
      <c r="R1329" s="55"/>
      <c r="S1329" s="55" t="s">
        <v>818</v>
      </c>
      <c r="T1329" s="193" t="str">
        <f>_xlfn.IFNA(VLOOKUP(N1329,Code2Loc,2,FALSE)
&amp; IF( OR( ISNA(O1329), LEN(O1329)=0), "",  "-" &amp; VLOOKUP(O1329,Code2Loc,2,FALSE))
&amp; IF( OR( ISNA(P1329), LEN(P1329)=0), "",  "-" &amp; VLOOKUP(P1329,Code2Loc,2,FALSE))
&amp; IF( OR( ISNA(Q1329), LEN(Q1329)=0), "",  "-" &amp; VLOOKUP(Q1329,Code2Loc,2,FALSE))
&amp; IF( OR( ISNA(R1329), LEN(R1329)=0), "",  "-" &amp; VLOOKUP(R1329,Code2Loc,2,FALSE))
&amp; IF( OR( ISNA(S1329), LEN(S1329)=0), "",  "-" &amp; VLOOKUP(S1329,Code2Loc,2,FALSE)),"")</f>
        <v/>
      </c>
      <c r="U1329" s="56">
        <v>0.73263888888888884</v>
      </c>
      <c r="V1329" s="57"/>
      <c r="W1329" s="57"/>
      <c r="X1329" s="57"/>
      <c r="Y1329" s="57"/>
      <c r="Z1329" s="58" t="str">
        <f>IF(ISBLANK($U1329), "", _xlfn.IFNA($U1329 + _xlfn.IFNA( VLOOKUP($N1329 &amp; IF(ISBLANK($O1329),"", "-" &amp; $O1329) &amp; IF(ISBLANK($P1329),"", "-" &amp; $P1329) &amp; IF(ISBLANK($Q1329),"", "-" &amp; $Q1329) &amp; IF(ISBLANK($R1329),"", "-" &amp; $R1329) &amp; IF(ISBLANK($S1329),"", "-" &amp; $S1329),TravelTime,8,FALSE), VLOOKUP($S1329 &amp; IF(ISBLANK($R1329),"", "-" &amp; $R1329) &amp; IF(ISBLANK($Q1329),"", "-" &amp; $Q1329) &amp; IF(ISBLANK($P1329),"", "-" &amp; $P1329) &amp; IF(ISBLANK($O1329),"", "-" &amp; $O1329) &amp; IF(ISBLANK($N1329),"", "-" &amp; $N1329),TravelTime,8,FALSE)) / 1440, ""))</f>
        <v/>
      </c>
      <c r="AA1329" s="59"/>
      <c r="AB1329" s="59"/>
      <c r="AC1329" s="59"/>
      <c r="AD1329" s="196"/>
      <c r="AE1329" s="59"/>
      <c r="AF1329" s="59"/>
      <c r="AG1329" s="59"/>
      <c r="AH1329" s="59"/>
      <c r="AI1329" s="59"/>
      <c r="AJ1329" s="59"/>
    </row>
    <row r="1330" spans="1:36" ht="14.25" customHeight="1">
      <c r="A1330" s="85"/>
      <c r="B1330" s="59"/>
      <c r="C1330" s="223"/>
      <c r="D1330" s="59"/>
      <c r="E1330" s="229"/>
      <c r="F1330" s="229"/>
      <c r="G1330" s="59"/>
      <c r="H1330" s="59"/>
      <c r="I1330" s="59"/>
      <c r="J1330" s="59"/>
      <c r="K1330" s="59"/>
      <c r="L1330" s="86"/>
      <c r="M1330" s="86"/>
      <c r="N1330" s="55" t="s">
        <v>818</v>
      </c>
      <c r="O1330" s="55"/>
      <c r="P1330" s="55"/>
      <c r="Q1330" s="55"/>
      <c r="R1330" s="55"/>
      <c r="S1330" s="55" t="s">
        <v>820</v>
      </c>
      <c r="T1330" s="193" t="str">
        <f>_xlfn.IFNA(VLOOKUP(N1330,Code2Loc,2,FALSE)
&amp; IF( OR( ISNA(O1330), LEN(O1330)=0), "",  "-" &amp; VLOOKUP(O1330,Code2Loc,2,FALSE))
&amp; IF( OR( ISNA(P1330), LEN(P1330)=0), "",  "-" &amp; VLOOKUP(P1330,Code2Loc,2,FALSE))
&amp; IF( OR( ISNA(Q1330), LEN(Q1330)=0), "",  "-" &amp; VLOOKUP(Q1330,Code2Loc,2,FALSE))
&amp; IF( OR( ISNA(R1330), LEN(R1330)=0), "",  "-" &amp; VLOOKUP(R1330,Code2Loc,2,FALSE))
&amp; IF( OR( ISNA(S1330), LEN(S1330)=0), "",  "-" &amp; VLOOKUP(S1330,Code2Loc,2,FALSE)),"")</f>
        <v/>
      </c>
      <c r="U1330" s="56">
        <v>0.75347222222222221</v>
      </c>
      <c r="V1330" s="57"/>
      <c r="W1330" s="57"/>
      <c r="X1330" s="57"/>
      <c r="Y1330" s="57"/>
      <c r="Z1330" s="58" t="str">
        <f>IF(ISBLANK($U1330), "", _xlfn.IFNA($U1330 + _xlfn.IFNA( VLOOKUP($N1330 &amp; IF(ISBLANK($O1330),"", "-" &amp; $O1330) &amp; IF(ISBLANK($P1330),"", "-" &amp; $P1330) &amp; IF(ISBLANK($Q1330),"", "-" &amp; $Q1330) &amp; IF(ISBLANK($R1330),"", "-" &amp; $R1330) &amp; IF(ISBLANK($S1330),"", "-" &amp; $S1330),TravelTime,8,FALSE), VLOOKUP($S1330 &amp; IF(ISBLANK($R1330),"", "-" &amp; $R1330) &amp; IF(ISBLANK($Q1330),"", "-" &amp; $Q1330) &amp; IF(ISBLANK($P1330),"", "-" &amp; $P1330) &amp; IF(ISBLANK($O1330),"", "-" &amp; $O1330) &amp; IF(ISBLANK($N1330),"", "-" &amp; $N1330),TravelTime,8,FALSE)) / 1440, ""))</f>
        <v/>
      </c>
      <c r="AA1330" s="59"/>
      <c r="AB1330" s="59"/>
      <c r="AC1330" s="59"/>
      <c r="AD1330" s="196"/>
      <c r="AE1330" s="59"/>
      <c r="AF1330" s="59"/>
      <c r="AG1330" s="59"/>
      <c r="AH1330" s="59"/>
      <c r="AI1330" s="59"/>
      <c r="AJ1330" s="59"/>
    </row>
    <row r="1331" spans="1:36" ht="14.25" customHeight="1">
      <c r="A1331" s="85"/>
      <c r="B1331" s="59"/>
      <c r="C1331" s="223"/>
      <c r="D1331" s="59"/>
      <c r="E1331" s="229"/>
      <c r="F1331" s="229"/>
      <c r="G1331" s="59"/>
      <c r="H1331" s="59"/>
      <c r="I1331" s="59"/>
      <c r="J1331" s="59"/>
      <c r="K1331" s="59"/>
      <c r="L1331" s="86"/>
      <c r="M1331" s="86"/>
      <c r="N1331" s="55" t="s">
        <v>820</v>
      </c>
      <c r="O1331" s="55"/>
      <c r="P1331" s="55"/>
      <c r="Q1331" s="55"/>
      <c r="R1331" s="55"/>
      <c r="S1331" s="55" t="s">
        <v>818</v>
      </c>
      <c r="T1331" s="193" t="str">
        <f>_xlfn.IFNA(VLOOKUP(N1331,Code2Loc,2,FALSE)
&amp; IF( OR( ISNA(O1331), LEN(O1331)=0), "",  "-" &amp; VLOOKUP(O1331,Code2Loc,2,FALSE))
&amp; IF( OR( ISNA(P1331), LEN(P1331)=0), "",  "-" &amp; VLOOKUP(P1331,Code2Loc,2,FALSE))
&amp; IF( OR( ISNA(Q1331), LEN(Q1331)=0), "",  "-" &amp; VLOOKUP(Q1331,Code2Loc,2,FALSE))
&amp; IF( OR( ISNA(R1331), LEN(R1331)=0), "",  "-" &amp; VLOOKUP(R1331,Code2Loc,2,FALSE))
&amp; IF( OR( ISNA(S1331), LEN(S1331)=0), "",  "-" &amp; VLOOKUP(S1331,Code2Loc,2,FALSE)),"")</f>
        <v/>
      </c>
      <c r="U1331" s="56">
        <v>0.76736111111111116</v>
      </c>
      <c r="V1331" s="57"/>
      <c r="W1331" s="57"/>
      <c r="X1331" s="57"/>
      <c r="Y1331" s="57"/>
      <c r="Z1331" s="58" t="str">
        <f>IF(ISBLANK($U1331), "", _xlfn.IFNA($U1331 + _xlfn.IFNA( VLOOKUP($N1331 &amp; IF(ISBLANK($O1331),"", "-" &amp; $O1331) &amp; IF(ISBLANK($P1331),"", "-" &amp; $P1331) &amp; IF(ISBLANK($Q1331),"", "-" &amp; $Q1331) &amp; IF(ISBLANK($R1331),"", "-" &amp; $R1331) &amp; IF(ISBLANK($S1331),"", "-" &amp; $S1331),TravelTime,8,FALSE), VLOOKUP($S1331 &amp; IF(ISBLANK($R1331),"", "-" &amp; $R1331) &amp; IF(ISBLANK($Q1331),"", "-" &amp; $Q1331) &amp; IF(ISBLANK($P1331),"", "-" &amp; $P1331) &amp; IF(ISBLANK($O1331),"", "-" &amp; $O1331) &amp; IF(ISBLANK($N1331),"", "-" &amp; $N1331),TravelTime,8,FALSE)) / 1440, ""))</f>
        <v/>
      </c>
      <c r="AA1331" s="59"/>
      <c r="AB1331" s="59"/>
      <c r="AC1331" s="59"/>
      <c r="AD1331" s="196"/>
      <c r="AE1331" s="59"/>
      <c r="AF1331" s="59"/>
      <c r="AG1331" s="59"/>
      <c r="AH1331" s="59"/>
      <c r="AI1331" s="59"/>
      <c r="AJ1331" s="59"/>
    </row>
    <row r="1332" spans="1:36" ht="14.25" customHeight="1">
      <c r="A1332" s="85"/>
      <c r="B1332" s="59"/>
      <c r="C1332" s="223"/>
      <c r="D1332" s="59"/>
      <c r="E1332" s="229"/>
      <c r="F1332" s="229"/>
      <c r="G1332" s="59"/>
      <c r="H1332" s="59"/>
      <c r="I1332" s="59"/>
      <c r="J1332" s="59"/>
      <c r="K1332" s="59"/>
      <c r="L1332" s="86"/>
      <c r="M1332" s="86"/>
      <c r="N1332" s="55" t="s">
        <v>818</v>
      </c>
      <c r="O1332" s="55"/>
      <c r="P1332" s="55"/>
      <c r="Q1332" s="55"/>
      <c r="R1332" s="55"/>
      <c r="S1332" s="55" t="s">
        <v>820</v>
      </c>
      <c r="T1332" s="193" t="str">
        <f>_xlfn.IFNA(VLOOKUP(N1332,Code2Loc,2,FALSE)
&amp; IF( OR( ISNA(O1332), LEN(O1332)=0), "",  "-" &amp; VLOOKUP(O1332,Code2Loc,2,FALSE))
&amp; IF( OR( ISNA(P1332), LEN(P1332)=0), "",  "-" &amp; VLOOKUP(P1332,Code2Loc,2,FALSE))
&amp; IF( OR( ISNA(Q1332), LEN(Q1332)=0), "",  "-" &amp; VLOOKUP(Q1332,Code2Loc,2,FALSE))
&amp; IF( OR( ISNA(R1332), LEN(R1332)=0), "",  "-" &amp; VLOOKUP(R1332,Code2Loc,2,FALSE))
&amp; IF( OR( ISNA(S1332), LEN(S1332)=0), "",  "-" &amp; VLOOKUP(S1332,Code2Loc,2,FALSE)),"")</f>
        <v/>
      </c>
      <c r="U1332" s="56">
        <v>0.79166666666666663</v>
      </c>
      <c r="V1332" s="57"/>
      <c r="W1332" s="57"/>
      <c r="X1332" s="57"/>
      <c r="Y1332" s="57"/>
      <c r="Z1332" s="58" t="str">
        <f>IF(ISBLANK($U1332), "", _xlfn.IFNA($U1332 + _xlfn.IFNA( VLOOKUP($N1332 &amp; IF(ISBLANK($O1332),"", "-" &amp; $O1332) &amp; IF(ISBLANK($P1332),"", "-" &amp; $P1332) &amp; IF(ISBLANK($Q1332),"", "-" &amp; $Q1332) &amp; IF(ISBLANK($R1332),"", "-" &amp; $R1332) &amp; IF(ISBLANK($S1332),"", "-" &amp; $S1332),TravelTime,8,FALSE), VLOOKUP($S1332 &amp; IF(ISBLANK($R1332),"", "-" &amp; $R1332) &amp; IF(ISBLANK($Q1332),"", "-" &amp; $Q1332) &amp; IF(ISBLANK($P1332),"", "-" &amp; $P1332) &amp; IF(ISBLANK($O1332),"", "-" &amp; $O1332) &amp; IF(ISBLANK($N1332),"", "-" &amp; $N1332),TravelTime,8,FALSE)) / 1440, ""))</f>
        <v/>
      </c>
      <c r="AA1332" s="59"/>
      <c r="AB1332" s="59"/>
      <c r="AC1332" s="59"/>
      <c r="AD1332" s="196"/>
      <c r="AE1332" s="59"/>
      <c r="AF1332" s="59"/>
      <c r="AG1332" s="59"/>
      <c r="AH1332" s="59"/>
      <c r="AI1332" s="59"/>
      <c r="AJ1332" s="59"/>
    </row>
    <row r="1333" spans="1:36" ht="14.25" customHeight="1">
      <c r="A1333" s="85"/>
      <c r="B1333" s="59"/>
      <c r="C1333" s="223"/>
      <c r="D1333" s="59"/>
      <c r="E1333" s="229"/>
      <c r="F1333" s="229"/>
      <c r="G1333" s="59"/>
      <c r="H1333" s="59"/>
      <c r="I1333" s="59"/>
      <c r="J1333" s="59"/>
      <c r="K1333" s="59"/>
      <c r="L1333" s="86"/>
      <c r="M1333" s="86"/>
      <c r="N1333" s="55" t="s">
        <v>820</v>
      </c>
      <c r="O1333" s="55"/>
      <c r="P1333" s="55"/>
      <c r="Q1333" s="55"/>
      <c r="R1333" s="55"/>
      <c r="S1333" s="55" t="s">
        <v>818</v>
      </c>
      <c r="T1333" s="193" t="str">
        <f>_xlfn.IFNA(VLOOKUP(N1333,Code2Loc,2,FALSE)
&amp; IF( OR( ISNA(O1333), LEN(O1333)=0), "",  "-" &amp; VLOOKUP(O1333,Code2Loc,2,FALSE))
&amp; IF( OR( ISNA(P1333), LEN(P1333)=0), "",  "-" &amp; VLOOKUP(P1333,Code2Loc,2,FALSE))
&amp; IF( OR( ISNA(Q1333), LEN(Q1333)=0), "",  "-" &amp; VLOOKUP(Q1333,Code2Loc,2,FALSE))
&amp; IF( OR( ISNA(R1333), LEN(R1333)=0), "",  "-" &amp; VLOOKUP(R1333,Code2Loc,2,FALSE))
&amp; IF( OR( ISNA(S1333), LEN(S1333)=0), "",  "-" &amp; VLOOKUP(S1333,Code2Loc,2,FALSE)),"")</f>
        <v/>
      </c>
      <c r="U1333" s="56">
        <v>0.80555555555555558</v>
      </c>
      <c r="V1333" s="57"/>
      <c r="W1333" s="57"/>
      <c r="X1333" s="57"/>
      <c r="Y1333" s="57"/>
      <c r="Z1333" s="58" t="str">
        <f>IF(ISBLANK($U1333), "", _xlfn.IFNA($U1333 + _xlfn.IFNA( VLOOKUP($N1333 &amp; IF(ISBLANK($O1333),"", "-" &amp; $O1333) &amp; IF(ISBLANK($P1333),"", "-" &amp; $P1333) &amp; IF(ISBLANK($Q1333),"", "-" &amp; $Q1333) &amp; IF(ISBLANK($R1333),"", "-" &amp; $R1333) &amp; IF(ISBLANK($S1333),"", "-" &amp; $S1333),TravelTime,8,FALSE), VLOOKUP($S1333 &amp; IF(ISBLANK($R1333),"", "-" &amp; $R1333) &amp; IF(ISBLANK($Q1333),"", "-" &amp; $Q1333) &amp; IF(ISBLANK($P1333),"", "-" &amp; $P1333) &amp; IF(ISBLANK($O1333),"", "-" &amp; $O1333) &amp; IF(ISBLANK($N1333),"", "-" &amp; $N1333),TravelTime,8,FALSE)) / 1440, ""))</f>
        <v/>
      </c>
      <c r="AA1333" s="59"/>
      <c r="AB1333" s="59"/>
      <c r="AC1333" s="59"/>
      <c r="AD1333" s="196"/>
      <c r="AE1333" s="59"/>
      <c r="AF1333" s="59"/>
      <c r="AG1333" s="59"/>
      <c r="AH1333" s="59"/>
      <c r="AI1333" s="59"/>
      <c r="AJ1333" s="59"/>
    </row>
    <row r="1334" spans="1:36" ht="14.25" customHeight="1">
      <c r="A1334" s="85"/>
      <c r="B1334" s="59"/>
      <c r="C1334" s="223"/>
      <c r="D1334" s="59"/>
      <c r="E1334" s="229"/>
      <c r="F1334" s="229"/>
      <c r="G1334" s="59"/>
      <c r="H1334" s="59"/>
      <c r="I1334" s="59"/>
      <c r="J1334" s="59"/>
      <c r="K1334" s="59"/>
      <c r="L1334" s="86"/>
      <c r="M1334" s="86"/>
      <c r="N1334" s="55" t="s">
        <v>818</v>
      </c>
      <c r="O1334" s="55"/>
      <c r="P1334" s="55"/>
      <c r="Q1334" s="55"/>
      <c r="R1334" s="55"/>
      <c r="S1334" s="55" t="s">
        <v>820</v>
      </c>
      <c r="T1334" s="193" t="str">
        <f>_xlfn.IFNA(VLOOKUP(N1334,Code2Loc,2,FALSE)
&amp; IF( OR( ISNA(O1334), LEN(O1334)=0), "",  "-" &amp; VLOOKUP(O1334,Code2Loc,2,FALSE))
&amp; IF( OR( ISNA(P1334), LEN(P1334)=0), "",  "-" &amp; VLOOKUP(P1334,Code2Loc,2,FALSE))
&amp; IF( OR( ISNA(Q1334), LEN(Q1334)=0), "",  "-" &amp; VLOOKUP(Q1334,Code2Loc,2,FALSE))
&amp; IF( OR( ISNA(R1334), LEN(R1334)=0), "",  "-" &amp; VLOOKUP(R1334,Code2Loc,2,FALSE))
&amp; IF( OR( ISNA(S1334), LEN(S1334)=0), "",  "-" &amp; VLOOKUP(S1334,Code2Loc,2,FALSE)),"")</f>
        <v/>
      </c>
      <c r="U1334" s="56">
        <v>0.83680555555555558</v>
      </c>
      <c r="V1334" s="57"/>
      <c r="W1334" s="57"/>
      <c r="X1334" s="57"/>
      <c r="Y1334" s="57"/>
      <c r="Z1334" s="58" t="str">
        <f>IF(ISBLANK($U1334), "", _xlfn.IFNA($U1334 + _xlfn.IFNA( VLOOKUP($N1334 &amp; IF(ISBLANK($O1334),"", "-" &amp; $O1334) &amp; IF(ISBLANK($P1334),"", "-" &amp; $P1334) &amp; IF(ISBLANK($Q1334),"", "-" &amp; $Q1334) &amp; IF(ISBLANK($R1334),"", "-" &amp; $R1334) &amp; IF(ISBLANK($S1334),"", "-" &amp; $S1334),TravelTime,8,FALSE), VLOOKUP($S1334 &amp; IF(ISBLANK($R1334),"", "-" &amp; $R1334) &amp; IF(ISBLANK($Q1334),"", "-" &amp; $Q1334) &amp; IF(ISBLANK($P1334),"", "-" &amp; $P1334) &amp; IF(ISBLANK($O1334),"", "-" &amp; $O1334) &amp; IF(ISBLANK($N1334),"", "-" &amp; $N1334),TravelTime,8,FALSE)) / 1440, ""))</f>
        <v/>
      </c>
      <c r="AA1334" s="59"/>
      <c r="AB1334" s="59"/>
      <c r="AC1334" s="59"/>
      <c r="AD1334" s="196"/>
      <c r="AE1334" s="59"/>
      <c r="AF1334" s="59"/>
      <c r="AG1334" s="59"/>
      <c r="AH1334" s="59"/>
      <c r="AI1334" s="59"/>
      <c r="AJ1334" s="59"/>
    </row>
    <row r="1335" spans="1:36" ht="14.25" customHeight="1">
      <c r="A1335" s="85"/>
      <c r="B1335" s="59"/>
      <c r="C1335" s="223"/>
      <c r="D1335" s="59"/>
      <c r="E1335" s="229"/>
      <c r="F1335" s="229"/>
      <c r="G1335" s="59"/>
      <c r="H1335" s="59"/>
      <c r="I1335" s="59"/>
      <c r="J1335" s="59"/>
      <c r="K1335" s="59"/>
      <c r="L1335" s="86"/>
      <c r="M1335" s="86"/>
      <c r="N1335" s="55" t="s">
        <v>820</v>
      </c>
      <c r="O1335" s="55"/>
      <c r="P1335" s="55"/>
      <c r="Q1335" s="55"/>
      <c r="R1335" s="55"/>
      <c r="S1335" s="55" t="s">
        <v>818</v>
      </c>
      <c r="T1335" s="193" t="str">
        <f>_xlfn.IFNA(VLOOKUP(N1335,Code2Loc,2,FALSE)
&amp; IF( OR( ISNA(O1335), LEN(O1335)=0), "",  "-" &amp; VLOOKUP(O1335,Code2Loc,2,FALSE))
&amp; IF( OR( ISNA(P1335), LEN(P1335)=0), "",  "-" &amp; VLOOKUP(P1335,Code2Loc,2,FALSE))
&amp; IF( OR( ISNA(Q1335), LEN(Q1335)=0), "",  "-" &amp; VLOOKUP(Q1335,Code2Loc,2,FALSE))
&amp; IF( OR( ISNA(R1335), LEN(R1335)=0), "",  "-" &amp; VLOOKUP(R1335,Code2Loc,2,FALSE))
&amp; IF( OR( ISNA(S1335), LEN(S1335)=0), "",  "-" &amp; VLOOKUP(S1335,Code2Loc,2,FALSE)),"")</f>
        <v/>
      </c>
      <c r="U1335" s="56">
        <v>0.85069444444444442</v>
      </c>
      <c r="V1335" s="57"/>
      <c r="W1335" s="57"/>
      <c r="X1335" s="57"/>
      <c r="Y1335" s="57"/>
      <c r="Z1335" s="58" t="str">
        <f>IF(ISBLANK($U1335), "", _xlfn.IFNA($U1335 + _xlfn.IFNA( VLOOKUP($N1335 &amp; IF(ISBLANK($O1335),"", "-" &amp; $O1335) &amp; IF(ISBLANK($P1335),"", "-" &amp; $P1335) &amp; IF(ISBLANK($Q1335),"", "-" &amp; $Q1335) &amp; IF(ISBLANK($R1335),"", "-" &amp; $R1335) &amp; IF(ISBLANK($S1335),"", "-" &amp; $S1335),TravelTime,8,FALSE), VLOOKUP($S1335 &amp; IF(ISBLANK($R1335),"", "-" &amp; $R1335) &amp; IF(ISBLANK($Q1335),"", "-" &amp; $Q1335) &amp; IF(ISBLANK($P1335),"", "-" &amp; $P1335) &amp; IF(ISBLANK($O1335),"", "-" &amp; $O1335) &amp; IF(ISBLANK($N1335),"", "-" &amp; $N1335),TravelTime,8,FALSE)) / 1440, ""))</f>
        <v/>
      </c>
      <c r="AA1335" s="59"/>
      <c r="AB1335" s="59"/>
      <c r="AC1335" s="59"/>
      <c r="AD1335" s="196"/>
      <c r="AE1335" s="59"/>
      <c r="AF1335" s="59"/>
      <c r="AG1335" s="59"/>
      <c r="AH1335" s="59"/>
      <c r="AI1335" s="59"/>
      <c r="AJ1335" s="59"/>
    </row>
    <row r="1336" spans="1:36" ht="14.25" customHeight="1">
      <c r="A1336" s="85"/>
      <c r="B1336" s="59" t="s">
        <v>827</v>
      </c>
      <c r="C1336" s="223"/>
      <c r="D1336" s="59"/>
      <c r="E1336" s="228" t="s">
        <v>828</v>
      </c>
      <c r="F1336" s="228">
        <v>45320</v>
      </c>
      <c r="G1336" s="59"/>
      <c r="H1336" s="59"/>
      <c r="I1336" s="59"/>
      <c r="J1336" s="59" t="s">
        <v>829</v>
      </c>
      <c r="K1336" s="59" t="s">
        <v>16</v>
      </c>
      <c r="L1336" s="86">
        <v>31</v>
      </c>
      <c r="M1336" s="86">
        <v>12</v>
      </c>
      <c r="N1336" s="55" t="s">
        <v>818</v>
      </c>
      <c r="O1336" s="55"/>
      <c r="P1336" s="55"/>
      <c r="Q1336" s="55"/>
      <c r="R1336" s="55"/>
      <c r="S1336" s="55" t="s">
        <v>820</v>
      </c>
      <c r="T1336" s="193" t="str">
        <f>_xlfn.IFNA(VLOOKUP(N1336,Code2Loc,2,FALSE)
&amp; IF( OR( ISNA(O1336), LEN(O1336)=0), "",  "-" &amp; VLOOKUP(O1336,Code2Loc,2,FALSE))
&amp; IF( OR( ISNA(P1336), LEN(P1336)=0), "",  "-" &amp; VLOOKUP(P1336,Code2Loc,2,FALSE))
&amp; IF( OR( ISNA(Q1336), LEN(Q1336)=0), "",  "-" &amp; VLOOKUP(Q1336,Code2Loc,2,FALSE))
&amp; IF( OR( ISNA(R1336), LEN(R1336)=0), "",  "-" &amp; VLOOKUP(R1336,Code2Loc,2,FALSE))
&amp; IF( OR( ISNA(S1336), LEN(S1336)=0), "",  "-" &amp; VLOOKUP(S1336,Code2Loc,2,FALSE)),"")</f>
        <v/>
      </c>
      <c r="U1336" s="56">
        <v>0.28125</v>
      </c>
      <c r="V1336" s="57"/>
      <c r="W1336" s="57"/>
      <c r="X1336" s="57"/>
      <c r="Y1336" s="57"/>
      <c r="Z1336" s="58" t="str">
        <f>IF(ISBLANK($U1336), "", _xlfn.IFNA($U1336 + _xlfn.IFNA( VLOOKUP($N1336 &amp; IF(ISBLANK($O1336),"", "-" &amp; $O1336) &amp; IF(ISBLANK($P1336),"", "-" &amp; $P1336) &amp; IF(ISBLANK($Q1336),"", "-" &amp; $Q1336) &amp; IF(ISBLANK($R1336),"", "-" &amp; $R1336) &amp; IF(ISBLANK($S1336),"", "-" &amp; $S1336),TravelTime,8,FALSE), VLOOKUP($S1336 &amp; IF(ISBLANK($R1336),"", "-" &amp; $R1336) &amp; IF(ISBLANK($Q1336),"", "-" &amp; $Q1336) &amp; IF(ISBLANK($P1336),"", "-" &amp; $P1336) &amp; IF(ISBLANK($O1336),"", "-" &amp; $O1336) &amp; IF(ISBLANK($N1336),"", "-" &amp; $N1336),TravelTime,8,FALSE)) / 1440, ""))</f>
        <v/>
      </c>
      <c r="AA1336" s="59"/>
      <c r="AB1336" s="59"/>
      <c r="AC1336" s="59"/>
      <c r="AD1336" s="196"/>
      <c r="AE1336" s="59"/>
      <c r="AF1336" s="59"/>
      <c r="AG1336" s="59"/>
      <c r="AH1336" s="59"/>
      <c r="AI1336" s="59"/>
      <c r="AJ1336" s="59"/>
    </row>
    <row r="1337" spans="1:36" ht="14.25" customHeight="1">
      <c r="A1337" s="85"/>
      <c r="B1337" s="59"/>
      <c r="C1337" s="223"/>
      <c r="D1337" s="59"/>
      <c r="E1337" s="229"/>
      <c r="F1337" s="229"/>
      <c r="G1337" s="59"/>
      <c r="H1337" s="59"/>
      <c r="I1337" s="59"/>
      <c r="J1337" s="59"/>
      <c r="K1337" s="59"/>
      <c r="L1337" s="86"/>
      <c r="M1337" s="86"/>
      <c r="N1337" s="55" t="s">
        <v>820</v>
      </c>
      <c r="O1337" s="55"/>
      <c r="P1337" s="55"/>
      <c r="Q1337" s="55"/>
      <c r="R1337" s="55"/>
      <c r="S1337" s="55" t="s">
        <v>818</v>
      </c>
      <c r="T1337" s="193" t="str">
        <f>_xlfn.IFNA(VLOOKUP(N1337,Code2Loc,2,FALSE)
&amp; IF( OR( ISNA(O1337), LEN(O1337)=0), "",  "-" &amp; VLOOKUP(O1337,Code2Loc,2,FALSE))
&amp; IF( OR( ISNA(P1337), LEN(P1337)=0), "",  "-" &amp; VLOOKUP(P1337,Code2Loc,2,FALSE))
&amp; IF( OR( ISNA(Q1337), LEN(Q1337)=0), "",  "-" &amp; VLOOKUP(Q1337,Code2Loc,2,FALSE))
&amp; IF( OR( ISNA(R1337), LEN(R1337)=0), "",  "-" &amp; VLOOKUP(R1337,Code2Loc,2,FALSE))
&amp; IF( OR( ISNA(S1337), LEN(S1337)=0), "",  "-" &amp; VLOOKUP(S1337,Code2Loc,2,FALSE)),"")</f>
        <v/>
      </c>
      <c r="U1337" s="56">
        <v>0.2951388888888889</v>
      </c>
      <c r="V1337" s="57"/>
      <c r="W1337" s="57"/>
      <c r="X1337" s="57"/>
      <c r="Y1337" s="57"/>
      <c r="Z1337" s="58" t="str">
        <f>IF(ISBLANK($U1337), "", _xlfn.IFNA($U1337 + _xlfn.IFNA( VLOOKUP($N1337 &amp; IF(ISBLANK($O1337),"", "-" &amp; $O1337) &amp; IF(ISBLANK($P1337),"", "-" &amp; $P1337) &amp; IF(ISBLANK($Q1337),"", "-" &amp; $Q1337) &amp; IF(ISBLANK($R1337),"", "-" &amp; $R1337) &amp; IF(ISBLANK($S1337),"", "-" &amp; $S1337),TravelTime,8,FALSE), VLOOKUP($S1337 &amp; IF(ISBLANK($R1337),"", "-" &amp; $R1337) &amp; IF(ISBLANK($Q1337),"", "-" &amp; $Q1337) &amp; IF(ISBLANK($P1337),"", "-" &amp; $P1337) &amp; IF(ISBLANK($O1337),"", "-" &amp; $O1337) &amp; IF(ISBLANK($N1337),"", "-" &amp; $N1337),TravelTime,8,FALSE)) / 1440, ""))</f>
        <v/>
      </c>
      <c r="AA1337" s="59"/>
      <c r="AB1337" s="59"/>
      <c r="AC1337" s="59"/>
      <c r="AD1337" s="196"/>
      <c r="AE1337" s="59"/>
      <c r="AF1337" s="59"/>
      <c r="AG1337" s="59"/>
      <c r="AH1337" s="59"/>
      <c r="AI1337" s="59"/>
      <c r="AJ1337" s="59"/>
    </row>
    <row r="1338" spans="1:36" ht="14.25" customHeight="1">
      <c r="A1338" s="85"/>
      <c r="B1338" s="59"/>
      <c r="C1338" s="223"/>
      <c r="D1338" s="59"/>
      <c r="E1338" s="229"/>
      <c r="F1338" s="229"/>
      <c r="G1338" s="59"/>
      <c r="H1338" s="59"/>
      <c r="I1338" s="59"/>
      <c r="J1338" s="59"/>
      <c r="K1338" s="59"/>
      <c r="L1338" s="86"/>
      <c r="M1338" s="86"/>
      <c r="N1338" s="55" t="s">
        <v>818</v>
      </c>
      <c r="O1338" s="55"/>
      <c r="P1338" s="55"/>
      <c r="Q1338" s="55"/>
      <c r="R1338" s="55"/>
      <c r="S1338" s="55" t="s">
        <v>820</v>
      </c>
      <c r="T1338" s="193" t="str">
        <f>_xlfn.IFNA(VLOOKUP(N1338,Code2Loc,2,FALSE)
&amp; IF( OR( ISNA(O1338), LEN(O1338)=0), "",  "-" &amp; VLOOKUP(O1338,Code2Loc,2,FALSE))
&amp; IF( OR( ISNA(P1338), LEN(P1338)=0), "",  "-" &amp; VLOOKUP(P1338,Code2Loc,2,FALSE))
&amp; IF( OR( ISNA(Q1338), LEN(Q1338)=0), "",  "-" &amp; VLOOKUP(Q1338,Code2Loc,2,FALSE))
&amp; IF( OR( ISNA(R1338), LEN(R1338)=0), "",  "-" &amp; VLOOKUP(R1338,Code2Loc,2,FALSE))
&amp; IF( OR( ISNA(S1338), LEN(S1338)=0), "",  "-" &amp; VLOOKUP(S1338,Code2Loc,2,FALSE)),"")</f>
        <v/>
      </c>
      <c r="U1338" s="56">
        <v>0.3263888888888889</v>
      </c>
      <c r="V1338" s="57"/>
      <c r="W1338" s="57"/>
      <c r="X1338" s="57"/>
      <c r="Y1338" s="57"/>
      <c r="Z1338" s="58" t="str">
        <f>IF(ISBLANK($U1338), "", _xlfn.IFNA($U1338 + _xlfn.IFNA( VLOOKUP($N1338 &amp; IF(ISBLANK($O1338),"", "-" &amp; $O1338) &amp; IF(ISBLANK($P1338),"", "-" &amp; $P1338) &amp; IF(ISBLANK($Q1338),"", "-" &amp; $Q1338) &amp; IF(ISBLANK($R1338),"", "-" &amp; $R1338) &amp; IF(ISBLANK($S1338),"", "-" &amp; $S1338),TravelTime,8,FALSE), VLOOKUP($S1338 &amp; IF(ISBLANK($R1338),"", "-" &amp; $R1338) &amp; IF(ISBLANK($Q1338),"", "-" &amp; $Q1338) &amp; IF(ISBLANK($P1338),"", "-" &amp; $P1338) &amp; IF(ISBLANK($O1338),"", "-" &amp; $O1338) &amp; IF(ISBLANK($N1338),"", "-" &amp; $N1338),TravelTime,8,FALSE)) / 1440, ""))</f>
        <v/>
      </c>
      <c r="AA1338" s="59"/>
      <c r="AB1338" s="59"/>
      <c r="AC1338" s="59"/>
      <c r="AD1338" s="196"/>
      <c r="AE1338" s="59"/>
      <c r="AF1338" s="59"/>
      <c r="AG1338" s="59"/>
      <c r="AH1338" s="59"/>
      <c r="AI1338" s="59"/>
      <c r="AJ1338" s="59"/>
    </row>
    <row r="1339" spans="1:36" ht="14.25" customHeight="1">
      <c r="A1339" s="85"/>
      <c r="B1339" s="59"/>
      <c r="C1339" s="223"/>
      <c r="D1339" s="59"/>
      <c r="E1339" s="229"/>
      <c r="F1339" s="229"/>
      <c r="G1339" s="59"/>
      <c r="H1339" s="59"/>
      <c r="I1339" s="59"/>
      <c r="J1339" s="59"/>
      <c r="K1339" s="59"/>
      <c r="L1339" s="86"/>
      <c r="M1339" s="86"/>
      <c r="N1339" s="55" t="s">
        <v>820</v>
      </c>
      <c r="O1339" s="55"/>
      <c r="P1339" s="55"/>
      <c r="Q1339" s="55"/>
      <c r="R1339" s="55"/>
      <c r="S1339" s="55" t="s">
        <v>818</v>
      </c>
      <c r="T1339" s="193" t="str">
        <f>_xlfn.IFNA(VLOOKUP(N1339,Code2Loc,2,FALSE)
&amp; IF( OR( ISNA(O1339), LEN(O1339)=0), "",  "-" &amp; VLOOKUP(O1339,Code2Loc,2,FALSE))
&amp; IF( OR( ISNA(P1339), LEN(P1339)=0), "",  "-" &amp; VLOOKUP(P1339,Code2Loc,2,FALSE))
&amp; IF( OR( ISNA(Q1339), LEN(Q1339)=0), "",  "-" &amp; VLOOKUP(Q1339,Code2Loc,2,FALSE))
&amp; IF( OR( ISNA(R1339), LEN(R1339)=0), "",  "-" &amp; VLOOKUP(R1339,Code2Loc,2,FALSE))
&amp; IF( OR( ISNA(S1339), LEN(S1339)=0), "",  "-" &amp; VLOOKUP(S1339,Code2Loc,2,FALSE)),"")</f>
        <v/>
      </c>
      <c r="U1339" s="56">
        <v>0.34027777777777779</v>
      </c>
      <c r="V1339" s="57"/>
      <c r="W1339" s="57"/>
      <c r="X1339" s="57"/>
      <c r="Y1339" s="57"/>
      <c r="Z1339" s="58" t="str">
        <f>IF(ISBLANK($U1339), "", _xlfn.IFNA($U1339 + _xlfn.IFNA( VLOOKUP($N1339 &amp; IF(ISBLANK($O1339),"", "-" &amp; $O1339) &amp; IF(ISBLANK($P1339),"", "-" &amp; $P1339) &amp; IF(ISBLANK($Q1339),"", "-" &amp; $Q1339) &amp; IF(ISBLANK($R1339),"", "-" &amp; $R1339) &amp; IF(ISBLANK($S1339),"", "-" &amp; $S1339),TravelTime,8,FALSE), VLOOKUP($S1339 &amp; IF(ISBLANK($R1339),"", "-" &amp; $R1339) &amp; IF(ISBLANK($Q1339),"", "-" &amp; $Q1339) &amp; IF(ISBLANK($P1339),"", "-" &amp; $P1339) &amp; IF(ISBLANK($O1339),"", "-" &amp; $O1339) &amp; IF(ISBLANK($N1339),"", "-" &amp; $N1339),TravelTime,8,FALSE)) / 1440, ""))</f>
        <v/>
      </c>
      <c r="AA1339" s="59"/>
      <c r="AB1339" s="59"/>
      <c r="AC1339" s="59"/>
      <c r="AD1339" s="196"/>
      <c r="AE1339" s="59"/>
      <c r="AF1339" s="59"/>
      <c r="AG1339" s="59"/>
      <c r="AH1339" s="59"/>
      <c r="AI1339" s="59"/>
      <c r="AJ1339" s="59"/>
    </row>
    <row r="1340" spans="1:36" ht="14.25" customHeight="1">
      <c r="A1340" s="85"/>
      <c r="B1340" s="59"/>
      <c r="C1340" s="223"/>
      <c r="D1340" s="59"/>
      <c r="E1340" s="229"/>
      <c r="F1340" s="229"/>
      <c r="G1340" s="59"/>
      <c r="H1340" s="59"/>
      <c r="I1340" s="59"/>
      <c r="J1340" s="59"/>
      <c r="K1340" s="59"/>
      <c r="L1340" s="86"/>
      <c r="M1340" s="86"/>
      <c r="N1340" s="55" t="s">
        <v>818</v>
      </c>
      <c r="O1340" s="55"/>
      <c r="P1340" s="55"/>
      <c r="Q1340" s="55"/>
      <c r="R1340" s="55"/>
      <c r="S1340" s="55" t="s">
        <v>820</v>
      </c>
      <c r="T1340" s="193" t="str">
        <f>_xlfn.IFNA(VLOOKUP(N1340,Code2Loc,2,FALSE)
&amp; IF( OR( ISNA(O1340), LEN(O1340)=0), "",  "-" &amp; VLOOKUP(O1340,Code2Loc,2,FALSE))
&amp; IF( OR( ISNA(P1340), LEN(P1340)=0), "",  "-" &amp; VLOOKUP(P1340,Code2Loc,2,FALSE))
&amp; IF( OR( ISNA(Q1340), LEN(Q1340)=0), "",  "-" &amp; VLOOKUP(Q1340,Code2Loc,2,FALSE))
&amp; IF( OR( ISNA(R1340), LEN(R1340)=0), "",  "-" &amp; VLOOKUP(R1340,Code2Loc,2,FALSE))
&amp; IF( OR( ISNA(S1340), LEN(S1340)=0), "",  "-" &amp; VLOOKUP(S1340,Code2Loc,2,FALSE)),"")</f>
        <v/>
      </c>
      <c r="U1340" s="56">
        <v>0.37152777777777779</v>
      </c>
      <c r="V1340" s="57"/>
      <c r="W1340" s="57"/>
      <c r="X1340" s="57"/>
      <c r="Y1340" s="57"/>
      <c r="Z1340" s="58" t="str">
        <f>IF(ISBLANK($U1340), "", _xlfn.IFNA($U1340 + _xlfn.IFNA( VLOOKUP($N1340 &amp; IF(ISBLANK($O1340),"", "-" &amp; $O1340) &amp; IF(ISBLANK($P1340),"", "-" &amp; $P1340) &amp; IF(ISBLANK($Q1340),"", "-" &amp; $Q1340) &amp; IF(ISBLANK($R1340),"", "-" &amp; $R1340) &amp; IF(ISBLANK($S1340),"", "-" &amp; $S1340),TravelTime,8,FALSE), VLOOKUP($S1340 &amp; IF(ISBLANK($R1340),"", "-" &amp; $R1340) &amp; IF(ISBLANK($Q1340),"", "-" &amp; $Q1340) &amp; IF(ISBLANK($P1340),"", "-" &amp; $P1340) &amp; IF(ISBLANK($O1340),"", "-" &amp; $O1340) &amp; IF(ISBLANK($N1340),"", "-" &amp; $N1340),TravelTime,8,FALSE)) / 1440, ""))</f>
        <v/>
      </c>
      <c r="AA1340" s="59"/>
      <c r="AB1340" s="59"/>
      <c r="AC1340" s="59"/>
      <c r="AD1340" s="196"/>
      <c r="AE1340" s="59"/>
      <c r="AF1340" s="59"/>
      <c r="AG1340" s="59"/>
      <c r="AH1340" s="59"/>
      <c r="AI1340" s="59"/>
      <c r="AJ1340" s="59"/>
    </row>
    <row r="1341" spans="1:36" ht="14.25" customHeight="1">
      <c r="A1341" s="85"/>
      <c r="B1341" s="59"/>
      <c r="C1341" s="223"/>
      <c r="D1341" s="59"/>
      <c r="E1341" s="229"/>
      <c r="F1341" s="229"/>
      <c r="G1341" s="59"/>
      <c r="H1341" s="59"/>
      <c r="I1341" s="59"/>
      <c r="J1341" s="59"/>
      <c r="K1341" s="59"/>
      <c r="L1341" s="86"/>
      <c r="M1341" s="86"/>
      <c r="N1341" s="55" t="s">
        <v>820</v>
      </c>
      <c r="O1341" s="55"/>
      <c r="P1341" s="55"/>
      <c r="Q1341" s="55"/>
      <c r="R1341" s="55"/>
      <c r="S1341" s="55" t="s">
        <v>818</v>
      </c>
      <c r="T1341" s="193" t="str">
        <f>_xlfn.IFNA(VLOOKUP(N1341,Code2Loc,2,FALSE)
&amp; IF( OR( ISNA(O1341), LEN(O1341)=0), "",  "-" &amp; VLOOKUP(O1341,Code2Loc,2,FALSE))
&amp; IF( OR( ISNA(P1341), LEN(P1341)=0), "",  "-" &amp; VLOOKUP(P1341,Code2Loc,2,FALSE))
&amp; IF( OR( ISNA(Q1341), LEN(Q1341)=0), "",  "-" &amp; VLOOKUP(Q1341,Code2Loc,2,FALSE))
&amp; IF( OR( ISNA(R1341), LEN(R1341)=0), "",  "-" &amp; VLOOKUP(R1341,Code2Loc,2,FALSE))
&amp; IF( OR( ISNA(S1341), LEN(S1341)=0), "",  "-" &amp; VLOOKUP(S1341,Code2Loc,2,FALSE)),"")</f>
        <v/>
      </c>
      <c r="U1341" s="56">
        <v>0.38541666666666669</v>
      </c>
      <c r="V1341" s="57"/>
      <c r="W1341" s="57"/>
      <c r="X1341" s="57"/>
      <c r="Y1341" s="57"/>
      <c r="Z1341" s="58" t="str">
        <f>IF(ISBLANK($U1341), "", _xlfn.IFNA($U1341 + _xlfn.IFNA( VLOOKUP($N1341 &amp; IF(ISBLANK($O1341),"", "-" &amp; $O1341) &amp; IF(ISBLANK($P1341),"", "-" &amp; $P1341) &amp; IF(ISBLANK($Q1341),"", "-" &amp; $Q1341) &amp; IF(ISBLANK($R1341),"", "-" &amp; $R1341) &amp; IF(ISBLANK($S1341),"", "-" &amp; $S1341),TravelTime,8,FALSE), VLOOKUP($S1341 &amp; IF(ISBLANK($R1341),"", "-" &amp; $R1341) &amp; IF(ISBLANK($Q1341),"", "-" &amp; $Q1341) &amp; IF(ISBLANK($P1341),"", "-" &amp; $P1341) &amp; IF(ISBLANK($O1341),"", "-" &amp; $O1341) &amp; IF(ISBLANK($N1341),"", "-" &amp; $N1341),TravelTime,8,FALSE)) / 1440, ""))</f>
        <v/>
      </c>
      <c r="AA1341" s="59"/>
      <c r="AB1341" s="59"/>
      <c r="AC1341" s="59"/>
      <c r="AD1341" s="196"/>
      <c r="AE1341" s="59"/>
      <c r="AF1341" s="59"/>
      <c r="AG1341" s="59"/>
      <c r="AH1341" s="59"/>
      <c r="AI1341" s="59"/>
      <c r="AJ1341" s="59"/>
    </row>
    <row r="1342" spans="1:36" ht="14.25" customHeight="1">
      <c r="A1342" s="85"/>
      <c r="B1342" s="59"/>
      <c r="C1342" s="223"/>
      <c r="D1342" s="59"/>
      <c r="E1342" s="229"/>
      <c r="F1342" s="229"/>
      <c r="G1342" s="59"/>
      <c r="H1342" s="59"/>
      <c r="I1342" s="59"/>
      <c r="J1342" s="59"/>
      <c r="K1342" s="59"/>
      <c r="L1342" s="86"/>
      <c r="M1342" s="86"/>
      <c r="N1342" s="55" t="s">
        <v>818</v>
      </c>
      <c r="O1342" s="55"/>
      <c r="P1342" s="55"/>
      <c r="Q1342" s="55"/>
      <c r="R1342" s="55"/>
      <c r="S1342" s="55" t="s">
        <v>820</v>
      </c>
      <c r="T1342" s="193" t="str">
        <f>_xlfn.IFNA(VLOOKUP(N1342,Code2Loc,2,FALSE)
&amp; IF( OR( ISNA(O1342), LEN(O1342)=0), "",  "-" &amp; VLOOKUP(O1342,Code2Loc,2,FALSE))
&amp; IF( OR( ISNA(P1342), LEN(P1342)=0), "",  "-" &amp; VLOOKUP(P1342,Code2Loc,2,FALSE))
&amp; IF( OR( ISNA(Q1342), LEN(Q1342)=0), "",  "-" &amp; VLOOKUP(Q1342,Code2Loc,2,FALSE))
&amp; IF( OR( ISNA(R1342), LEN(R1342)=0), "",  "-" &amp; VLOOKUP(R1342,Code2Loc,2,FALSE))
&amp; IF( OR( ISNA(S1342), LEN(S1342)=0), "",  "-" &amp; VLOOKUP(S1342,Code2Loc,2,FALSE)),"")</f>
        <v/>
      </c>
      <c r="U1342" s="56">
        <v>0.39930555555555558</v>
      </c>
      <c r="V1342" s="57"/>
      <c r="W1342" s="57"/>
      <c r="X1342" s="57"/>
      <c r="Y1342" s="57"/>
      <c r="Z1342" s="58" t="str">
        <f>IF(ISBLANK($U1342), "", _xlfn.IFNA($U1342 + _xlfn.IFNA( VLOOKUP($N1342 &amp; IF(ISBLANK($O1342),"", "-" &amp; $O1342) &amp; IF(ISBLANK($P1342),"", "-" &amp; $P1342) &amp; IF(ISBLANK($Q1342),"", "-" &amp; $Q1342) &amp; IF(ISBLANK($R1342),"", "-" &amp; $R1342) &amp; IF(ISBLANK($S1342),"", "-" &amp; $S1342),TravelTime,8,FALSE), VLOOKUP($S1342 &amp; IF(ISBLANK($R1342),"", "-" &amp; $R1342) &amp; IF(ISBLANK($Q1342),"", "-" &amp; $Q1342) &amp; IF(ISBLANK($P1342),"", "-" &amp; $P1342) &amp; IF(ISBLANK($O1342),"", "-" &amp; $O1342) &amp; IF(ISBLANK($N1342),"", "-" &amp; $N1342),TravelTime,8,FALSE)) / 1440, ""))</f>
        <v/>
      </c>
      <c r="AA1342" s="59"/>
      <c r="AB1342" s="59"/>
      <c r="AC1342" s="59"/>
      <c r="AD1342" s="196"/>
      <c r="AE1342" s="59"/>
      <c r="AF1342" s="59"/>
      <c r="AG1342" s="59"/>
      <c r="AH1342" s="59"/>
      <c r="AI1342" s="59"/>
      <c r="AJ1342" s="59"/>
    </row>
    <row r="1343" spans="1:36" ht="14.25" customHeight="1">
      <c r="A1343" s="85"/>
      <c r="B1343" s="59"/>
      <c r="C1343" s="223"/>
      <c r="D1343" s="59"/>
      <c r="E1343" s="229"/>
      <c r="F1343" s="229"/>
      <c r="G1343" s="59"/>
      <c r="H1343" s="59"/>
      <c r="I1343" s="59"/>
      <c r="J1343" s="59"/>
      <c r="K1343" s="59"/>
      <c r="L1343" s="86"/>
      <c r="M1343" s="86"/>
      <c r="N1343" s="55" t="s">
        <v>820</v>
      </c>
      <c r="O1343" s="55"/>
      <c r="P1343" s="55"/>
      <c r="Q1343" s="55"/>
      <c r="R1343" s="55"/>
      <c r="S1343" s="55" t="s">
        <v>818</v>
      </c>
      <c r="T1343" s="193" t="str">
        <f>_xlfn.IFNA(VLOOKUP(N1343,Code2Loc,2,FALSE)
&amp; IF( OR( ISNA(O1343), LEN(O1343)=0), "",  "-" &amp; VLOOKUP(O1343,Code2Loc,2,FALSE))
&amp; IF( OR( ISNA(P1343), LEN(P1343)=0), "",  "-" &amp; VLOOKUP(P1343,Code2Loc,2,FALSE))
&amp; IF( OR( ISNA(Q1343), LEN(Q1343)=0), "",  "-" &amp; VLOOKUP(Q1343,Code2Loc,2,FALSE))
&amp; IF( OR( ISNA(R1343), LEN(R1343)=0), "",  "-" &amp; VLOOKUP(R1343,Code2Loc,2,FALSE))
&amp; IF( OR( ISNA(S1343), LEN(S1343)=0), "",  "-" &amp; VLOOKUP(S1343,Code2Loc,2,FALSE)),"")</f>
        <v/>
      </c>
      <c r="U1343" s="56">
        <v>0.41319444444444442</v>
      </c>
      <c r="V1343" s="57"/>
      <c r="W1343" s="57"/>
      <c r="X1343" s="57"/>
      <c r="Y1343" s="57"/>
      <c r="Z1343" s="58" t="str">
        <f>IF(ISBLANK($U1343), "", _xlfn.IFNA($U1343 + _xlfn.IFNA( VLOOKUP($N1343 &amp; IF(ISBLANK($O1343),"", "-" &amp; $O1343) &amp; IF(ISBLANK($P1343),"", "-" &amp; $P1343) &amp; IF(ISBLANK($Q1343),"", "-" &amp; $Q1343) &amp; IF(ISBLANK($R1343),"", "-" &amp; $R1343) &amp; IF(ISBLANK($S1343),"", "-" &amp; $S1343),TravelTime,8,FALSE), VLOOKUP($S1343 &amp; IF(ISBLANK($R1343),"", "-" &amp; $R1343) &amp; IF(ISBLANK($Q1343),"", "-" &amp; $Q1343) &amp; IF(ISBLANK($P1343),"", "-" &amp; $P1343) &amp; IF(ISBLANK($O1343),"", "-" &amp; $O1343) &amp; IF(ISBLANK($N1343),"", "-" &amp; $N1343),TravelTime,8,FALSE)) / 1440, ""))</f>
        <v/>
      </c>
      <c r="AA1343" s="59"/>
      <c r="AB1343" s="59"/>
      <c r="AC1343" s="59"/>
      <c r="AD1343" s="196"/>
      <c r="AE1343" s="59"/>
      <c r="AF1343" s="59"/>
      <c r="AG1343" s="59"/>
      <c r="AH1343" s="59"/>
      <c r="AI1343" s="59"/>
      <c r="AJ1343" s="59"/>
    </row>
    <row r="1344" spans="1:36" ht="14.25" customHeight="1">
      <c r="A1344" s="85"/>
      <c r="B1344" s="59"/>
      <c r="C1344" s="223"/>
      <c r="D1344" s="59"/>
      <c r="E1344" s="229"/>
      <c r="F1344" s="229"/>
      <c r="G1344" s="59"/>
      <c r="H1344" s="59"/>
      <c r="I1344" s="59"/>
      <c r="J1344" s="59"/>
      <c r="K1344" s="59"/>
      <c r="L1344" s="86"/>
      <c r="M1344" s="86"/>
      <c r="N1344" s="55" t="s">
        <v>818</v>
      </c>
      <c r="O1344" s="55"/>
      <c r="P1344" s="55"/>
      <c r="Q1344" s="55"/>
      <c r="R1344" s="55"/>
      <c r="S1344" s="55" t="s">
        <v>820</v>
      </c>
      <c r="T1344" s="193" t="str">
        <f>_xlfn.IFNA(VLOOKUP(N1344,Code2Loc,2,FALSE)
&amp; IF( OR( ISNA(O1344), LEN(O1344)=0), "",  "-" &amp; VLOOKUP(O1344,Code2Loc,2,FALSE))
&amp; IF( OR( ISNA(P1344), LEN(P1344)=0), "",  "-" &amp; VLOOKUP(P1344,Code2Loc,2,FALSE))
&amp; IF( OR( ISNA(Q1344), LEN(Q1344)=0), "",  "-" &amp; VLOOKUP(Q1344,Code2Loc,2,FALSE))
&amp; IF( OR( ISNA(R1344), LEN(R1344)=0), "",  "-" &amp; VLOOKUP(R1344,Code2Loc,2,FALSE))
&amp; IF( OR( ISNA(S1344), LEN(S1344)=0), "",  "-" &amp; VLOOKUP(S1344,Code2Loc,2,FALSE)),"")</f>
        <v/>
      </c>
      <c r="U1344" s="56">
        <v>0.44097222222222221</v>
      </c>
      <c r="V1344" s="57"/>
      <c r="W1344" s="57"/>
      <c r="X1344" s="57"/>
      <c r="Y1344" s="57"/>
      <c r="Z1344" s="58" t="str">
        <f>IF(ISBLANK($U1344), "", _xlfn.IFNA($U1344 + _xlfn.IFNA( VLOOKUP($N1344 &amp; IF(ISBLANK($O1344),"", "-" &amp; $O1344) &amp; IF(ISBLANK($P1344),"", "-" &amp; $P1344) &amp; IF(ISBLANK($Q1344),"", "-" &amp; $Q1344) &amp; IF(ISBLANK($R1344),"", "-" &amp; $R1344) &amp; IF(ISBLANK($S1344),"", "-" &amp; $S1344),TravelTime,8,FALSE), VLOOKUP($S1344 &amp; IF(ISBLANK($R1344),"", "-" &amp; $R1344) &amp; IF(ISBLANK($Q1344),"", "-" &amp; $Q1344) &amp; IF(ISBLANK($P1344),"", "-" &amp; $P1344) &amp; IF(ISBLANK($O1344),"", "-" &amp; $O1344) &amp; IF(ISBLANK($N1344),"", "-" &amp; $N1344),TravelTime,8,FALSE)) / 1440, ""))</f>
        <v/>
      </c>
      <c r="AA1344" s="59"/>
      <c r="AB1344" s="59"/>
      <c r="AC1344" s="59"/>
      <c r="AD1344" s="196"/>
      <c r="AE1344" s="59"/>
      <c r="AF1344" s="59"/>
      <c r="AG1344" s="59"/>
      <c r="AH1344" s="59"/>
      <c r="AI1344" s="59"/>
      <c r="AJ1344" s="59"/>
    </row>
    <row r="1345" spans="1:36" ht="14.25" customHeight="1">
      <c r="A1345" s="85"/>
      <c r="B1345" s="59"/>
      <c r="C1345" s="223"/>
      <c r="D1345" s="59"/>
      <c r="E1345" s="229"/>
      <c r="F1345" s="229"/>
      <c r="G1345" s="59"/>
      <c r="H1345" s="59"/>
      <c r="I1345" s="59"/>
      <c r="J1345" s="59"/>
      <c r="K1345" s="59"/>
      <c r="L1345" s="86"/>
      <c r="M1345" s="86"/>
      <c r="N1345" s="55" t="s">
        <v>820</v>
      </c>
      <c r="O1345" s="55"/>
      <c r="P1345" s="55"/>
      <c r="Q1345" s="55"/>
      <c r="R1345" s="55"/>
      <c r="S1345" s="55" t="s">
        <v>818</v>
      </c>
      <c r="T1345" s="193" t="str">
        <f>_xlfn.IFNA(VLOOKUP(N1345,Code2Loc,2,FALSE)
&amp; IF( OR( ISNA(O1345), LEN(O1345)=0), "",  "-" &amp; VLOOKUP(O1345,Code2Loc,2,FALSE))
&amp; IF( OR( ISNA(P1345), LEN(P1345)=0), "",  "-" &amp; VLOOKUP(P1345,Code2Loc,2,FALSE))
&amp; IF( OR( ISNA(Q1345), LEN(Q1345)=0), "",  "-" &amp; VLOOKUP(Q1345,Code2Loc,2,FALSE))
&amp; IF( OR( ISNA(R1345), LEN(R1345)=0), "",  "-" &amp; VLOOKUP(R1345,Code2Loc,2,FALSE))
&amp; IF( OR( ISNA(S1345), LEN(S1345)=0), "",  "-" &amp; VLOOKUP(S1345,Code2Loc,2,FALSE)),"")</f>
        <v/>
      </c>
      <c r="U1345" s="56">
        <v>0.4548611111111111</v>
      </c>
      <c r="V1345" s="57"/>
      <c r="W1345" s="57"/>
      <c r="X1345" s="57"/>
      <c r="Y1345" s="57"/>
      <c r="Z1345" s="58" t="str">
        <f>IF(ISBLANK($U1345), "", _xlfn.IFNA($U1345 + _xlfn.IFNA( VLOOKUP($N1345 &amp; IF(ISBLANK($O1345),"", "-" &amp; $O1345) &amp; IF(ISBLANK($P1345),"", "-" &amp; $P1345) &amp; IF(ISBLANK($Q1345),"", "-" &amp; $Q1345) &amp; IF(ISBLANK($R1345),"", "-" &amp; $R1345) &amp; IF(ISBLANK($S1345),"", "-" &amp; $S1345),TravelTime,8,FALSE), VLOOKUP($S1345 &amp; IF(ISBLANK($R1345),"", "-" &amp; $R1345) &amp; IF(ISBLANK($Q1345),"", "-" &amp; $Q1345) &amp; IF(ISBLANK($P1345),"", "-" &amp; $P1345) &amp; IF(ISBLANK($O1345),"", "-" &amp; $O1345) &amp; IF(ISBLANK($N1345),"", "-" &amp; $N1345),TravelTime,8,FALSE)) / 1440, ""))</f>
        <v/>
      </c>
      <c r="AA1345" s="59"/>
      <c r="AB1345" s="59"/>
      <c r="AC1345" s="59"/>
      <c r="AD1345" s="196"/>
      <c r="AE1345" s="59"/>
      <c r="AF1345" s="59"/>
      <c r="AG1345" s="59"/>
      <c r="AH1345" s="59"/>
      <c r="AI1345" s="59"/>
      <c r="AJ1345" s="59"/>
    </row>
    <row r="1346" spans="1:36" ht="14.25" customHeight="1">
      <c r="A1346" s="85"/>
      <c r="B1346" s="59"/>
      <c r="C1346" s="223"/>
      <c r="D1346" s="59"/>
      <c r="E1346" s="229"/>
      <c r="F1346" s="229"/>
      <c r="G1346" s="59"/>
      <c r="H1346" s="59"/>
      <c r="I1346" s="59"/>
      <c r="J1346" s="59"/>
      <c r="K1346" s="59"/>
      <c r="L1346" s="86"/>
      <c r="M1346" s="86"/>
      <c r="N1346" s="55" t="s">
        <v>818</v>
      </c>
      <c r="O1346" s="55"/>
      <c r="P1346" s="55"/>
      <c r="Q1346" s="55"/>
      <c r="R1346" s="55"/>
      <c r="S1346" s="55" t="s">
        <v>820</v>
      </c>
      <c r="T1346" s="193" t="str">
        <f>_xlfn.IFNA(VLOOKUP(N1346,Code2Loc,2,FALSE)
&amp; IF( OR( ISNA(O1346), LEN(O1346)=0), "",  "-" &amp; VLOOKUP(O1346,Code2Loc,2,FALSE))
&amp; IF( OR( ISNA(P1346), LEN(P1346)=0), "",  "-" &amp; VLOOKUP(P1346,Code2Loc,2,FALSE))
&amp; IF( OR( ISNA(Q1346), LEN(Q1346)=0), "",  "-" &amp; VLOOKUP(Q1346,Code2Loc,2,FALSE))
&amp; IF( OR( ISNA(R1346), LEN(R1346)=0), "",  "-" &amp; VLOOKUP(R1346,Code2Loc,2,FALSE))
&amp; IF( OR( ISNA(S1346), LEN(S1346)=0), "",  "-" &amp; VLOOKUP(S1346,Code2Loc,2,FALSE)),"")</f>
        <v/>
      </c>
      <c r="U1346" s="56">
        <v>0.48958333333333331</v>
      </c>
      <c r="V1346" s="57"/>
      <c r="W1346" s="57"/>
      <c r="X1346" s="57"/>
      <c r="Y1346" s="57"/>
      <c r="Z1346" s="58" t="str">
        <f>IF(ISBLANK($U1346), "", _xlfn.IFNA($U1346 + _xlfn.IFNA( VLOOKUP($N1346 &amp; IF(ISBLANK($O1346),"", "-" &amp; $O1346) &amp; IF(ISBLANK($P1346),"", "-" &amp; $P1346) &amp; IF(ISBLANK($Q1346),"", "-" &amp; $Q1346) &amp; IF(ISBLANK($R1346),"", "-" &amp; $R1346) &amp; IF(ISBLANK($S1346),"", "-" &amp; $S1346),TravelTime,8,FALSE), VLOOKUP($S1346 &amp; IF(ISBLANK($R1346),"", "-" &amp; $R1346) &amp; IF(ISBLANK($Q1346),"", "-" &amp; $Q1346) &amp; IF(ISBLANK($P1346),"", "-" &amp; $P1346) &amp; IF(ISBLANK($O1346),"", "-" &amp; $O1346) &amp; IF(ISBLANK($N1346),"", "-" &amp; $N1346),TravelTime,8,FALSE)) / 1440, ""))</f>
        <v/>
      </c>
      <c r="AA1346" s="59"/>
      <c r="AB1346" s="59"/>
      <c r="AC1346" s="59"/>
      <c r="AD1346" s="196"/>
      <c r="AE1346" s="59"/>
      <c r="AF1346" s="59"/>
      <c r="AG1346" s="59"/>
      <c r="AH1346" s="59"/>
      <c r="AI1346" s="59"/>
      <c r="AJ1346" s="59"/>
    </row>
    <row r="1347" spans="1:36" ht="14.25" customHeight="1">
      <c r="A1347" s="85"/>
      <c r="B1347" s="59"/>
      <c r="C1347" s="223"/>
      <c r="D1347" s="59"/>
      <c r="E1347" s="229"/>
      <c r="F1347" s="229"/>
      <c r="G1347" s="59"/>
      <c r="H1347" s="59"/>
      <c r="I1347" s="59"/>
      <c r="J1347" s="59"/>
      <c r="K1347" s="59"/>
      <c r="L1347" s="86"/>
      <c r="M1347" s="86"/>
      <c r="N1347" s="55" t="s">
        <v>820</v>
      </c>
      <c r="O1347" s="55"/>
      <c r="P1347" s="55"/>
      <c r="Q1347" s="55"/>
      <c r="R1347" s="55"/>
      <c r="S1347" s="55" t="s">
        <v>818</v>
      </c>
      <c r="T1347" s="193" t="str">
        <f>_xlfn.IFNA(VLOOKUP(N1347,Code2Loc,2,FALSE)
&amp; IF( OR( ISNA(O1347), LEN(O1347)=0), "",  "-" &amp; VLOOKUP(O1347,Code2Loc,2,FALSE))
&amp; IF( OR( ISNA(P1347), LEN(P1347)=0), "",  "-" &amp; VLOOKUP(P1347,Code2Loc,2,FALSE))
&amp; IF( OR( ISNA(Q1347), LEN(Q1347)=0), "",  "-" &amp; VLOOKUP(Q1347,Code2Loc,2,FALSE))
&amp; IF( OR( ISNA(R1347), LEN(R1347)=0), "",  "-" &amp; VLOOKUP(R1347,Code2Loc,2,FALSE))
&amp; IF( OR( ISNA(S1347), LEN(S1347)=0), "",  "-" &amp; VLOOKUP(S1347,Code2Loc,2,FALSE)),"")</f>
        <v/>
      </c>
      <c r="U1347" s="56">
        <v>0.50347222222222221</v>
      </c>
      <c r="V1347" s="57"/>
      <c r="W1347" s="57"/>
      <c r="X1347" s="57"/>
      <c r="Y1347" s="57"/>
      <c r="Z1347" s="58" t="str">
        <f>IF(ISBLANK($U1347), "", _xlfn.IFNA($U1347 + _xlfn.IFNA( VLOOKUP($N1347 &amp; IF(ISBLANK($O1347),"", "-" &amp; $O1347) &amp; IF(ISBLANK($P1347),"", "-" &amp; $P1347) &amp; IF(ISBLANK($Q1347),"", "-" &amp; $Q1347) &amp; IF(ISBLANK($R1347),"", "-" &amp; $R1347) &amp; IF(ISBLANK($S1347),"", "-" &amp; $S1347),TravelTime,8,FALSE), VLOOKUP($S1347 &amp; IF(ISBLANK($R1347),"", "-" &amp; $R1347) &amp; IF(ISBLANK($Q1347),"", "-" &amp; $Q1347) &amp; IF(ISBLANK($P1347),"", "-" &amp; $P1347) &amp; IF(ISBLANK($O1347),"", "-" &amp; $O1347) &amp; IF(ISBLANK($N1347),"", "-" &amp; $N1347),TravelTime,8,FALSE)) / 1440, ""))</f>
        <v/>
      </c>
      <c r="AA1347" s="59"/>
      <c r="AB1347" s="59"/>
      <c r="AC1347" s="59"/>
      <c r="AD1347" s="196"/>
      <c r="AE1347" s="59"/>
      <c r="AF1347" s="59"/>
      <c r="AG1347" s="59"/>
      <c r="AH1347" s="59"/>
      <c r="AI1347" s="59"/>
      <c r="AJ1347" s="59"/>
    </row>
    <row r="1348" spans="1:36" ht="14.25" customHeight="1">
      <c r="A1348" s="85"/>
      <c r="B1348" s="59"/>
      <c r="C1348" s="223"/>
      <c r="D1348" s="59"/>
      <c r="E1348" s="229"/>
      <c r="F1348" s="229"/>
      <c r="G1348" s="59"/>
      <c r="H1348" s="59"/>
      <c r="I1348" s="59"/>
      <c r="J1348" s="59"/>
      <c r="K1348" s="59"/>
      <c r="L1348" s="86"/>
      <c r="M1348" s="86"/>
      <c r="N1348" s="55" t="s">
        <v>818</v>
      </c>
      <c r="O1348" s="55"/>
      <c r="P1348" s="55"/>
      <c r="Q1348" s="55"/>
      <c r="R1348" s="55"/>
      <c r="S1348" s="55" t="s">
        <v>820</v>
      </c>
      <c r="T1348" s="193" t="str">
        <f>_xlfn.IFNA(VLOOKUP(N1348,Code2Loc,2,FALSE)
&amp; IF( OR( ISNA(O1348), LEN(O1348)=0), "",  "-" &amp; VLOOKUP(O1348,Code2Loc,2,FALSE))
&amp; IF( OR( ISNA(P1348), LEN(P1348)=0), "",  "-" &amp; VLOOKUP(P1348,Code2Loc,2,FALSE))
&amp; IF( OR( ISNA(Q1348), LEN(Q1348)=0), "",  "-" &amp; VLOOKUP(Q1348,Code2Loc,2,FALSE))
&amp; IF( OR( ISNA(R1348), LEN(R1348)=0), "",  "-" &amp; VLOOKUP(R1348,Code2Loc,2,FALSE))
&amp; IF( OR( ISNA(S1348), LEN(S1348)=0), "",  "-" &amp; VLOOKUP(S1348,Code2Loc,2,FALSE)),"")</f>
        <v/>
      </c>
      <c r="U1348" s="56">
        <v>0.53819444444444442</v>
      </c>
      <c r="V1348" s="57"/>
      <c r="W1348" s="57"/>
      <c r="X1348" s="57"/>
      <c r="Y1348" s="57"/>
      <c r="Z1348" s="58" t="str">
        <f>IF(ISBLANK($U1348), "", _xlfn.IFNA($U1348 + _xlfn.IFNA( VLOOKUP($N1348 &amp; IF(ISBLANK($O1348),"", "-" &amp; $O1348) &amp; IF(ISBLANK($P1348),"", "-" &amp; $P1348) &amp; IF(ISBLANK($Q1348),"", "-" &amp; $Q1348) &amp; IF(ISBLANK($R1348),"", "-" &amp; $R1348) &amp; IF(ISBLANK($S1348),"", "-" &amp; $S1348),TravelTime,8,FALSE), VLOOKUP($S1348 &amp; IF(ISBLANK($R1348),"", "-" &amp; $R1348) &amp; IF(ISBLANK($Q1348),"", "-" &amp; $Q1348) &amp; IF(ISBLANK($P1348),"", "-" &amp; $P1348) &amp; IF(ISBLANK($O1348),"", "-" &amp; $O1348) &amp; IF(ISBLANK($N1348),"", "-" &amp; $N1348),TravelTime,8,FALSE)) / 1440, ""))</f>
        <v/>
      </c>
      <c r="AA1348" s="59"/>
      <c r="AB1348" s="59"/>
      <c r="AC1348" s="59"/>
      <c r="AD1348" s="196"/>
      <c r="AE1348" s="59"/>
      <c r="AF1348" s="59"/>
      <c r="AG1348" s="59"/>
      <c r="AH1348" s="59"/>
      <c r="AI1348" s="59"/>
      <c r="AJ1348" s="59"/>
    </row>
    <row r="1349" spans="1:36" ht="14.25" customHeight="1">
      <c r="A1349" s="85"/>
      <c r="B1349" s="59"/>
      <c r="C1349" s="223"/>
      <c r="D1349" s="59"/>
      <c r="E1349" s="229"/>
      <c r="F1349" s="229"/>
      <c r="G1349" s="59"/>
      <c r="H1349" s="59"/>
      <c r="I1349" s="59"/>
      <c r="J1349" s="59"/>
      <c r="K1349" s="59"/>
      <c r="L1349" s="86"/>
      <c r="M1349" s="86"/>
      <c r="N1349" s="55" t="s">
        <v>820</v>
      </c>
      <c r="O1349" s="55"/>
      <c r="P1349" s="55"/>
      <c r="Q1349" s="55"/>
      <c r="R1349" s="55"/>
      <c r="S1349" s="55" t="s">
        <v>818</v>
      </c>
      <c r="T1349" s="193" t="str">
        <f>_xlfn.IFNA(VLOOKUP(N1349,Code2Loc,2,FALSE)
&amp; IF( OR( ISNA(O1349), LEN(O1349)=0), "",  "-" &amp; VLOOKUP(O1349,Code2Loc,2,FALSE))
&amp; IF( OR( ISNA(P1349), LEN(P1349)=0), "",  "-" &amp; VLOOKUP(P1349,Code2Loc,2,FALSE))
&amp; IF( OR( ISNA(Q1349), LEN(Q1349)=0), "",  "-" &amp; VLOOKUP(Q1349,Code2Loc,2,FALSE))
&amp; IF( OR( ISNA(R1349), LEN(R1349)=0), "",  "-" &amp; VLOOKUP(R1349,Code2Loc,2,FALSE))
&amp; IF( OR( ISNA(S1349), LEN(S1349)=0), "",  "-" &amp; VLOOKUP(S1349,Code2Loc,2,FALSE)),"")</f>
        <v/>
      </c>
      <c r="U1349" s="56">
        <v>0.55208333333333337</v>
      </c>
      <c r="V1349" s="57"/>
      <c r="W1349" s="57"/>
      <c r="X1349" s="57"/>
      <c r="Y1349" s="57"/>
      <c r="Z1349" s="58" t="str">
        <f>IF(ISBLANK($U1349), "", _xlfn.IFNA($U1349 + _xlfn.IFNA( VLOOKUP($N1349 &amp; IF(ISBLANK($O1349),"", "-" &amp; $O1349) &amp; IF(ISBLANK($P1349),"", "-" &amp; $P1349) &amp; IF(ISBLANK($Q1349),"", "-" &amp; $Q1349) &amp; IF(ISBLANK($R1349),"", "-" &amp; $R1349) &amp; IF(ISBLANK($S1349),"", "-" &amp; $S1349),TravelTime,8,FALSE), VLOOKUP($S1349 &amp; IF(ISBLANK($R1349),"", "-" &amp; $R1349) &amp; IF(ISBLANK($Q1349),"", "-" &amp; $Q1349) &amp; IF(ISBLANK($P1349),"", "-" &amp; $P1349) &amp; IF(ISBLANK($O1349),"", "-" &amp; $O1349) &amp; IF(ISBLANK($N1349),"", "-" &amp; $N1349),TravelTime,8,FALSE)) / 1440, ""))</f>
        <v/>
      </c>
      <c r="AA1349" s="59"/>
      <c r="AB1349" s="59"/>
      <c r="AC1349" s="59"/>
      <c r="AD1349" s="196"/>
      <c r="AE1349" s="59"/>
      <c r="AF1349" s="59"/>
      <c r="AG1349" s="59"/>
      <c r="AH1349" s="59"/>
      <c r="AI1349" s="59"/>
      <c r="AJ1349" s="59"/>
    </row>
    <row r="1350" spans="1:36" ht="14.25" customHeight="1">
      <c r="A1350" s="85"/>
      <c r="B1350" s="59"/>
      <c r="C1350" s="223"/>
      <c r="D1350" s="59"/>
      <c r="E1350" s="229"/>
      <c r="F1350" s="229"/>
      <c r="G1350" s="59"/>
      <c r="H1350" s="59"/>
      <c r="I1350" s="59"/>
      <c r="J1350" s="59"/>
      <c r="K1350" s="59"/>
      <c r="L1350" s="86"/>
      <c r="M1350" s="86"/>
      <c r="N1350" s="55" t="s">
        <v>818</v>
      </c>
      <c r="O1350" s="55"/>
      <c r="P1350" s="55"/>
      <c r="Q1350" s="55"/>
      <c r="R1350" s="55"/>
      <c r="S1350" s="55" t="s">
        <v>820</v>
      </c>
      <c r="T1350" s="193" t="str">
        <f>_xlfn.IFNA(VLOOKUP(N1350,Code2Loc,2,FALSE)
&amp; IF( OR( ISNA(O1350), LEN(O1350)=0), "",  "-" &amp; VLOOKUP(O1350,Code2Loc,2,FALSE))
&amp; IF( OR( ISNA(P1350), LEN(P1350)=0), "",  "-" &amp; VLOOKUP(P1350,Code2Loc,2,FALSE))
&amp; IF( OR( ISNA(Q1350), LEN(Q1350)=0), "",  "-" &amp; VLOOKUP(Q1350,Code2Loc,2,FALSE))
&amp; IF( OR( ISNA(R1350), LEN(R1350)=0), "",  "-" &amp; VLOOKUP(R1350,Code2Loc,2,FALSE))
&amp; IF( OR( ISNA(S1350), LEN(S1350)=0), "",  "-" &amp; VLOOKUP(S1350,Code2Loc,2,FALSE)),"")</f>
        <v/>
      </c>
      <c r="U1350" s="56">
        <v>0.65277777777777779</v>
      </c>
      <c r="V1350" s="57"/>
      <c r="W1350" s="57"/>
      <c r="X1350" s="57"/>
      <c r="Y1350" s="57"/>
      <c r="Z1350" s="58" t="str">
        <f>IF(ISBLANK($U1350), "", _xlfn.IFNA($U1350 + _xlfn.IFNA( VLOOKUP($N1350 &amp; IF(ISBLANK($O1350),"", "-" &amp; $O1350) &amp; IF(ISBLANK($P1350),"", "-" &amp; $P1350) &amp; IF(ISBLANK($Q1350),"", "-" &amp; $Q1350) &amp; IF(ISBLANK($R1350),"", "-" &amp; $R1350) &amp; IF(ISBLANK($S1350),"", "-" &amp; $S1350),TravelTime,8,FALSE), VLOOKUP($S1350 &amp; IF(ISBLANK($R1350),"", "-" &amp; $R1350) &amp; IF(ISBLANK($Q1350),"", "-" &amp; $Q1350) &amp; IF(ISBLANK($P1350),"", "-" &amp; $P1350) &amp; IF(ISBLANK($O1350),"", "-" &amp; $O1350) &amp; IF(ISBLANK($N1350),"", "-" &amp; $N1350),TravelTime,8,FALSE)) / 1440, ""))</f>
        <v/>
      </c>
      <c r="AA1350" s="59"/>
      <c r="AB1350" s="59"/>
      <c r="AC1350" s="59"/>
      <c r="AD1350" s="196"/>
      <c r="AE1350" s="59"/>
      <c r="AF1350" s="59"/>
      <c r="AG1350" s="59"/>
      <c r="AH1350" s="59"/>
      <c r="AI1350" s="59"/>
      <c r="AJ1350" s="59"/>
    </row>
    <row r="1351" spans="1:36" ht="14.25" customHeight="1">
      <c r="A1351" s="85"/>
      <c r="B1351" s="59"/>
      <c r="C1351" s="223"/>
      <c r="D1351" s="59"/>
      <c r="E1351" s="229"/>
      <c r="F1351" s="229"/>
      <c r="G1351" s="59"/>
      <c r="H1351" s="59"/>
      <c r="I1351" s="59"/>
      <c r="J1351" s="59"/>
      <c r="K1351" s="59"/>
      <c r="L1351" s="86"/>
      <c r="M1351" s="86"/>
      <c r="N1351" s="55" t="s">
        <v>820</v>
      </c>
      <c r="O1351" s="55"/>
      <c r="P1351" s="55"/>
      <c r="Q1351" s="55"/>
      <c r="R1351" s="55"/>
      <c r="S1351" s="55" t="s">
        <v>818</v>
      </c>
      <c r="T1351" s="193" t="str">
        <f>_xlfn.IFNA(VLOOKUP(N1351,Code2Loc,2,FALSE)
&amp; IF( OR( ISNA(O1351), LEN(O1351)=0), "",  "-" &amp; VLOOKUP(O1351,Code2Loc,2,FALSE))
&amp; IF( OR( ISNA(P1351), LEN(P1351)=0), "",  "-" &amp; VLOOKUP(P1351,Code2Loc,2,FALSE))
&amp; IF( OR( ISNA(Q1351), LEN(Q1351)=0), "",  "-" &amp; VLOOKUP(Q1351,Code2Loc,2,FALSE))
&amp; IF( OR( ISNA(R1351), LEN(R1351)=0), "",  "-" &amp; VLOOKUP(R1351,Code2Loc,2,FALSE))
&amp; IF( OR( ISNA(S1351), LEN(S1351)=0), "",  "-" &amp; VLOOKUP(S1351,Code2Loc,2,FALSE)),"")</f>
        <v/>
      </c>
      <c r="U1351" s="56">
        <v>0.67013888888888884</v>
      </c>
      <c r="V1351" s="57"/>
      <c r="W1351" s="57"/>
      <c r="X1351" s="57"/>
      <c r="Y1351" s="57"/>
      <c r="Z1351" s="58" t="str">
        <f>IF(ISBLANK($U1351), "", _xlfn.IFNA($U1351 + _xlfn.IFNA( VLOOKUP($N1351 &amp; IF(ISBLANK($O1351),"", "-" &amp; $O1351) &amp; IF(ISBLANK($P1351),"", "-" &amp; $P1351) &amp; IF(ISBLANK($Q1351),"", "-" &amp; $Q1351) &amp; IF(ISBLANK($R1351),"", "-" &amp; $R1351) &amp; IF(ISBLANK($S1351),"", "-" &amp; $S1351),TravelTime,8,FALSE), VLOOKUP($S1351 &amp; IF(ISBLANK($R1351),"", "-" &amp; $R1351) &amp; IF(ISBLANK($Q1351),"", "-" &amp; $Q1351) &amp; IF(ISBLANK($P1351),"", "-" &amp; $P1351) &amp; IF(ISBLANK($O1351),"", "-" &amp; $O1351) &amp; IF(ISBLANK($N1351),"", "-" &amp; $N1351),TravelTime,8,FALSE)) / 1440, ""))</f>
        <v/>
      </c>
      <c r="AA1351" s="59"/>
      <c r="AB1351" s="59"/>
      <c r="AC1351" s="59"/>
      <c r="AD1351" s="196"/>
      <c r="AE1351" s="59"/>
      <c r="AF1351" s="59"/>
      <c r="AG1351" s="59"/>
      <c r="AH1351" s="59"/>
      <c r="AI1351" s="59"/>
      <c r="AJ1351" s="59"/>
    </row>
    <row r="1352" spans="1:36" ht="14.25" customHeight="1">
      <c r="A1352" s="85"/>
      <c r="B1352" s="59"/>
      <c r="C1352" s="223"/>
      <c r="D1352" s="59"/>
      <c r="E1352" s="229"/>
      <c r="F1352" s="229"/>
      <c r="G1352" s="59"/>
      <c r="H1352" s="59"/>
      <c r="I1352" s="59"/>
      <c r="J1352" s="59"/>
      <c r="K1352" s="59"/>
      <c r="L1352" s="86"/>
      <c r="M1352" s="86"/>
      <c r="N1352" s="55" t="s">
        <v>818</v>
      </c>
      <c r="O1352" s="55"/>
      <c r="P1352" s="55"/>
      <c r="Q1352" s="55"/>
      <c r="R1352" s="55"/>
      <c r="S1352" s="55" t="s">
        <v>820</v>
      </c>
      <c r="T1352" s="193" t="str">
        <f>_xlfn.IFNA(VLOOKUP(N1352,Code2Loc,2,FALSE)
&amp; IF( OR( ISNA(O1352), LEN(O1352)=0), "",  "-" &amp; VLOOKUP(O1352,Code2Loc,2,FALSE))
&amp; IF( OR( ISNA(P1352), LEN(P1352)=0), "",  "-" &amp; VLOOKUP(P1352,Code2Loc,2,FALSE))
&amp; IF( OR( ISNA(Q1352), LEN(Q1352)=0), "",  "-" &amp; VLOOKUP(Q1352,Code2Loc,2,FALSE))
&amp; IF( OR( ISNA(R1352), LEN(R1352)=0), "",  "-" &amp; VLOOKUP(R1352,Code2Loc,2,FALSE))
&amp; IF( OR( ISNA(S1352), LEN(S1352)=0), "",  "-" &amp; VLOOKUP(S1352,Code2Loc,2,FALSE)),"")</f>
        <v/>
      </c>
      <c r="U1352" s="56">
        <v>0.6875</v>
      </c>
      <c r="V1352" s="57"/>
      <c r="W1352" s="57"/>
      <c r="X1352" s="57"/>
      <c r="Y1352" s="57"/>
      <c r="Z1352" s="58" t="str">
        <f>IF(ISBLANK($U1352), "", _xlfn.IFNA($U1352 + _xlfn.IFNA( VLOOKUP($N1352 &amp; IF(ISBLANK($O1352),"", "-" &amp; $O1352) &amp; IF(ISBLANK($P1352),"", "-" &amp; $P1352) &amp; IF(ISBLANK($Q1352),"", "-" &amp; $Q1352) &amp; IF(ISBLANK($R1352),"", "-" &amp; $R1352) &amp; IF(ISBLANK($S1352),"", "-" &amp; $S1352),TravelTime,8,FALSE), VLOOKUP($S1352 &amp; IF(ISBLANK($R1352),"", "-" &amp; $R1352) &amp; IF(ISBLANK($Q1352),"", "-" &amp; $Q1352) &amp; IF(ISBLANK($P1352),"", "-" &amp; $P1352) &amp; IF(ISBLANK($O1352),"", "-" &amp; $O1352) &amp; IF(ISBLANK($N1352),"", "-" &amp; $N1352),TravelTime,8,FALSE)) / 1440, ""))</f>
        <v/>
      </c>
      <c r="AA1352" s="59"/>
      <c r="AB1352" s="59"/>
      <c r="AC1352" s="59"/>
      <c r="AD1352" s="196"/>
      <c r="AE1352" s="59"/>
      <c r="AF1352" s="59"/>
      <c r="AG1352" s="59"/>
      <c r="AH1352" s="59"/>
      <c r="AI1352" s="59"/>
      <c r="AJ1352" s="59"/>
    </row>
    <row r="1353" spans="1:36" ht="14.25" customHeight="1">
      <c r="A1353" s="85"/>
      <c r="B1353" s="59"/>
      <c r="C1353" s="223"/>
      <c r="D1353" s="59"/>
      <c r="E1353" s="229"/>
      <c r="F1353" s="229"/>
      <c r="G1353" s="59"/>
      <c r="H1353" s="59"/>
      <c r="I1353" s="59"/>
      <c r="J1353" s="59"/>
      <c r="K1353" s="59"/>
      <c r="L1353" s="86"/>
      <c r="M1353" s="86"/>
      <c r="N1353" s="55" t="s">
        <v>820</v>
      </c>
      <c r="O1353" s="55"/>
      <c r="P1353" s="55"/>
      <c r="Q1353" s="55"/>
      <c r="R1353" s="55"/>
      <c r="S1353" s="55" t="s">
        <v>818</v>
      </c>
      <c r="T1353" s="193" t="str">
        <f>_xlfn.IFNA(VLOOKUP(N1353,Code2Loc,2,FALSE)
&amp; IF( OR( ISNA(O1353), LEN(O1353)=0), "",  "-" &amp; VLOOKUP(O1353,Code2Loc,2,FALSE))
&amp; IF( OR( ISNA(P1353), LEN(P1353)=0), "",  "-" &amp; VLOOKUP(P1353,Code2Loc,2,FALSE))
&amp; IF( OR( ISNA(Q1353), LEN(Q1353)=0), "",  "-" &amp; VLOOKUP(Q1353,Code2Loc,2,FALSE))
&amp; IF( OR( ISNA(R1353), LEN(R1353)=0), "",  "-" &amp; VLOOKUP(R1353,Code2Loc,2,FALSE))
&amp; IF( OR( ISNA(S1353), LEN(S1353)=0), "",  "-" &amp; VLOOKUP(S1353,Code2Loc,2,FALSE)),"")</f>
        <v/>
      </c>
      <c r="U1353" s="56">
        <v>0.70138888888888884</v>
      </c>
      <c r="V1353" s="57"/>
      <c r="W1353" s="57"/>
      <c r="X1353" s="57"/>
      <c r="Y1353" s="57"/>
      <c r="Z1353" s="58" t="str">
        <f>IF(ISBLANK($U1353), "", _xlfn.IFNA($U1353 + _xlfn.IFNA( VLOOKUP($N1353 &amp; IF(ISBLANK($O1353),"", "-" &amp; $O1353) &amp; IF(ISBLANK($P1353),"", "-" &amp; $P1353) &amp; IF(ISBLANK($Q1353),"", "-" &amp; $Q1353) &amp; IF(ISBLANK($R1353),"", "-" &amp; $R1353) &amp; IF(ISBLANK($S1353),"", "-" &amp; $S1353),TravelTime,8,FALSE), VLOOKUP($S1353 &amp; IF(ISBLANK($R1353),"", "-" &amp; $R1353) &amp; IF(ISBLANK($Q1353),"", "-" &amp; $Q1353) &amp; IF(ISBLANK($P1353),"", "-" &amp; $P1353) &amp; IF(ISBLANK($O1353),"", "-" &amp; $O1353) &amp; IF(ISBLANK($N1353),"", "-" &amp; $N1353),TravelTime,8,FALSE)) / 1440, ""))</f>
        <v/>
      </c>
      <c r="AA1353" s="59"/>
      <c r="AB1353" s="59"/>
      <c r="AC1353" s="59"/>
      <c r="AD1353" s="196"/>
      <c r="AE1353" s="59"/>
      <c r="AF1353" s="59"/>
      <c r="AG1353" s="59"/>
      <c r="AH1353" s="59"/>
      <c r="AI1353" s="59"/>
      <c r="AJ1353" s="59"/>
    </row>
    <row r="1354" spans="1:36" ht="14.25" customHeight="1">
      <c r="A1354" s="85"/>
      <c r="B1354" s="59"/>
      <c r="C1354" s="223"/>
      <c r="D1354" s="59"/>
      <c r="E1354" s="229"/>
      <c r="F1354" s="229"/>
      <c r="G1354" s="59"/>
      <c r="H1354" s="59"/>
      <c r="I1354" s="59"/>
      <c r="J1354" s="59"/>
      <c r="K1354" s="59"/>
      <c r="L1354" s="86"/>
      <c r="M1354" s="86"/>
      <c r="N1354" s="55" t="s">
        <v>818</v>
      </c>
      <c r="O1354" s="55"/>
      <c r="P1354" s="55"/>
      <c r="Q1354" s="55"/>
      <c r="R1354" s="55"/>
      <c r="S1354" s="55" t="s">
        <v>820</v>
      </c>
      <c r="T1354" s="193" t="str">
        <f>_xlfn.IFNA(VLOOKUP(N1354,Code2Loc,2,FALSE)
&amp; IF( OR( ISNA(O1354), LEN(O1354)=0), "",  "-" &amp; VLOOKUP(O1354,Code2Loc,2,FALSE))
&amp; IF( OR( ISNA(P1354), LEN(P1354)=0), "",  "-" &amp; VLOOKUP(P1354,Code2Loc,2,FALSE))
&amp; IF( OR( ISNA(Q1354), LEN(Q1354)=0), "",  "-" &amp; VLOOKUP(Q1354,Code2Loc,2,FALSE))
&amp; IF( OR( ISNA(R1354), LEN(R1354)=0), "",  "-" &amp; VLOOKUP(R1354,Code2Loc,2,FALSE))
&amp; IF( OR( ISNA(S1354), LEN(S1354)=0), "",  "-" &amp; VLOOKUP(S1354,Code2Loc,2,FALSE)),"")</f>
        <v/>
      </c>
      <c r="U1354" s="56">
        <v>0.72916666666666663</v>
      </c>
      <c r="V1354" s="57"/>
      <c r="W1354" s="57"/>
      <c r="X1354" s="57"/>
      <c r="Y1354" s="57"/>
      <c r="Z1354" s="58" t="str">
        <f>IF(ISBLANK($U1354), "", _xlfn.IFNA($U1354 + _xlfn.IFNA( VLOOKUP($N1354 &amp; IF(ISBLANK($O1354),"", "-" &amp; $O1354) &amp; IF(ISBLANK($P1354),"", "-" &amp; $P1354) &amp; IF(ISBLANK($Q1354),"", "-" &amp; $Q1354) &amp; IF(ISBLANK($R1354),"", "-" &amp; $R1354) &amp; IF(ISBLANK($S1354),"", "-" &amp; $S1354),TravelTime,8,FALSE), VLOOKUP($S1354 &amp; IF(ISBLANK($R1354),"", "-" &amp; $R1354) &amp; IF(ISBLANK($Q1354),"", "-" &amp; $Q1354) &amp; IF(ISBLANK($P1354),"", "-" &amp; $P1354) &amp; IF(ISBLANK($O1354),"", "-" &amp; $O1354) &amp; IF(ISBLANK($N1354),"", "-" &amp; $N1354),TravelTime,8,FALSE)) / 1440, ""))</f>
        <v/>
      </c>
      <c r="AA1354" s="59"/>
      <c r="AB1354" s="59"/>
      <c r="AC1354" s="59"/>
      <c r="AD1354" s="196"/>
      <c r="AE1354" s="59"/>
      <c r="AF1354" s="59"/>
      <c r="AG1354" s="59"/>
      <c r="AH1354" s="59"/>
      <c r="AI1354" s="59"/>
      <c r="AJ1354" s="59"/>
    </row>
    <row r="1355" spans="1:36" ht="14.25" customHeight="1">
      <c r="A1355" s="85"/>
      <c r="B1355" s="59"/>
      <c r="C1355" s="223"/>
      <c r="D1355" s="59"/>
      <c r="E1355" s="229"/>
      <c r="F1355" s="229"/>
      <c r="G1355" s="59"/>
      <c r="H1355" s="59"/>
      <c r="I1355" s="59"/>
      <c r="J1355" s="59"/>
      <c r="K1355" s="59"/>
      <c r="L1355" s="86"/>
      <c r="M1355" s="86"/>
      <c r="N1355" s="55" t="s">
        <v>820</v>
      </c>
      <c r="O1355" s="55"/>
      <c r="P1355" s="55"/>
      <c r="Q1355" s="55"/>
      <c r="R1355" s="55"/>
      <c r="S1355" s="55" t="s">
        <v>818</v>
      </c>
      <c r="T1355" s="193" t="str">
        <f>_xlfn.IFNA(VLOOKUP(N1355,Code2Loc,2,FALSE)
&amp; IF( OR( ISNA(O1355), LEN(O1355)=0), "",  "-" &amp; VLOOKUP(O1355,Code2Loc,2,FALSE))
&amp; IF( OR( ISNA(P1355), LEN(P1355)=0), "",  "-" &amp; VLOOKUP(P1355,Code2Loc,2,FALSE))
&amp; IF( OR( ISNA(Q1355), LEN(Q1355)=0), "",  "-" &amp; VLOOKUP(Q1355,Code2Loc,2,FALSE))
&amp; IF( OR( ISNA(R1355), LEN(R1355)=0), "",  "-" &amp; VLOOKUP(R1355,Code2Loc,2,FALSE))
&amp; IF( OR( ISNA(S1355), LEN(S1355)=0), "",  "-" &amp; VLOOKUP(S1355,Code2Loc,2,FALSE)),"")</f>
        <v/>
      </c>
      <c r="U1355" s="56">
        <v>0.74305555555555558</v>
      </c>
      <c r="V1355" s="57"/>
      <c r="W1355" s="57"/>
      <c r="X1355" s="57"/>
      <c r="Y1355" s="57"/>
      <c r="Z1355" s="58" t="str">
        <f>IF(ISBLANK($U1355), "", _xlfn.IFNA($U1355 + _xlfn.IFNA( VLOOKUP($N1355 &amp; IF(ISBLANK($O1355),"", "-" &amp; $O1355) &amp; IF(ISBLANK($P1355),"", "-" &amp; $P1355) &amp; IF(ISBLANK($Q1355),"", "-" &amp; $Q1355) &amp; IF(ISBLANK($R1355),"", "-" &amp; $R1355) &amp; IF(ISBLANK($S1355),"", "-" &amp; $S1355),TravelTime,8,FALSE), VLOOKUP($S1355 &amp; IF(ISBLANK($R1355),"", "-" &amp; $R1355) &amp; IF(ISBLANK($Q1355),"", "-" &amp; $Q1355) &amp; IF(ISBLANK($P1355),"", "-" &amp; $P1355) &amp; IF(ISBLANK($O1355),"", "-" &amp; $O1355) &amp; IF(ISBLANK($N1355),"", "-" &amp; $N1355),TravelTime,8,FALSE)) / 1440, ""))</f>
        <v/>
      </c>
      <c r="AA1355" s="59"/>
      <c r="AB1355" s="59"/>
      <c r="AC1355" s="59"/>
      <c r="AD1355" s="196"/>
      <c r="AE1355" s="59"/>
      <c r="AF1355" s="59"/>
      <c r="AG1355" s="59"/>
      <c r="AH1355" s="59"/>
      <c r="AI1355" s="59"/>
      <c r="AJ1355" s="59"/>
    </row>
    <row r="1356" spans="1:36" ht="14.25" customHeight="1">
      <c r="A1356" s="85"/>
      <c r="B1356" s="59"/>
      <c r="C1356" s="223"/>
      <c r="D1356" s="59"/>
      <c r="E1356" s="229"/>
      <c r="F1356" s="229"/>
      <c r="G1356" s="59"/>
      <c r="H1356" s="59"/>
      <c r="I1356" s="59"/>
      <c r="J1356" s="59"/>
      <c r="K1356" s="59"/>
      <c r="L1356" s="86"/>
      <c r="M1356" s="86"/>
      <c r="N1356" s="55" t="s">
        <v>818</v>
      </c>
      <c r="O1356" s="55"/>
      <c r="P1356" s="55"/>
      <c r="Q1356" s="55"/>
      <c r="R1356" s="55"/>
      <c r="S1356" s="55" t="s">
        <v>820</v>
      </c>
      <c r="T1356" s="193" t="str">
        <f>_xlfn.IFNA(VLOOKUP(N1356,Code2Loc,2,FALSE)
&amp; IF( OR( ISNA(O1356), LEN(O1356)=0), "",  "-" &amp; VLOOKUP(O1356,Code2Loc,2,FALSE))
&amp; IF( OR( ISNA(P1356), LEN(P1356)=0), "",  "-" &amp; VLOOKUP(P1356,Code2Loc,2,FALSE))
&amp; IF( OR( ISNA(Q1356), LEN(Q1356)=0), "",  "-" &amp; VLOOKUP(Q1356,Code2Loc,2,FALSE))
&amp; IF( OR( ISNA(R1356), LEN(R1356)=0), "",  "-" &amp; VLOOKUP(R1356,Code2Loc,2,FALSE))
&amp; IF( OR( ISNA(S1356), LEN(S1356)=0), "",  "-" &amp; VLOOKUP(S1356,Code2Loc,2,FALSE)),"")</f>
        <v/>
      </c>
      <c r="U1356" s="56">
        <v>0.76736111111111116</v>
      </c>
      <c r="V1356" s="57"/>
      <c r="W1356" s="57"/>
      <c r="X1356" s="57"/>
      <c r="Y1356" s="57"/>
      <c r="Z1356" s="58" t="str">
        <f>IF(ISBLANK($U1356), "", _xlfn.IFNA($U1356 + _xlfn.IFNA( VLOOKUP($N1356 &amp; IF(ISBLANK($O1356),"", "-" &amp; $O1356) &amp; IF(ISBLANK($P1356),"", "-" &amp; $P1356) &amp; IF(ISBLANK($Q1356),"", "-" &amp; $Q1356) &amp; IF(ISBLANK($R1356),"", "-" &amp; $R1356) &amp; IF(ISBLANK($S1356),"", "-" &amp; $S1356),TravelTime,8,FALSE), VLOOKUP($S1356 &amp; IF(ISBLANK($R1356),"", "-" &amp; $R1356) &amp; IF(ISBLANK($Q1356),"", "-" &amp; $Q1356) &amp; IF(ISBLANK($P1356),"", "-" &amp; $P1356) &amp; IF(ISBLANK($O1356),"", "-" &amp; $O1356) &amp; IF(ISBLANK($N1356),"", "-" &amp; $N1356),TravelTime,8,FALSE)) / 1440, ""))</f>
        <v/>
      </c>
      <c r="AA1356" s="59"/>
      <c r="AB1356" s="59"/>
      <c r="AC1356" s="59"/>
      <c r="AD1356" s="196"/>
      <c r="AE1356" s="59"/>
      <c r="AF1356" s="59"/>
      <c r="AG1356" s="59"/>
      <c r="AH1356" s="59"/>
      <c r="AI1356" s="59"/>
      <c r="AJ1356" s="59"/>
    </row>
    <row r="1357" spans="1:36" ht="14.25" customHeight="1">
      <c r="A1357" s="85"/>
      <c r="B1357" s="59"/>
      <c r="C1357" s="223"/>
      <c r="D1357" s="59"/>
      <c r="E1357" s="229"/>
      <c r="F1357" s="229"/>
      <c r="G1357" s="59"/>
      <c r="H1357" s="59"/>
      <c r="I1357" s="59"/>
      <c r="J1357" s="59"/>
      <c r="K1357" s="59"/>
      <c r="L1357" s="86"/>
      <c r="M1357" s="86"/>
      <c r="N1357" s="55" t="s">
        <v>820</v>
      </c>
      <c r="O1357" s="55"/>
      <c r="P1357" s="55"/>
      <c r="Q1357" s="55"/>
      <c r="R1357" s="55"/>
      <c r="S1357" s="55" t="s">
        <v>818</v>
      </c>
      <c r="T1357" s="193" t="str">
        <f>_xlfn.IFNA(VLOOKUP(N1357,Code2Loc,2,FALSE)
&amp; IF( OR( ISNA(O1357), LEN(O1357)=0), "",  "-" &amp; VLOOKUP(O1357,Code2Loc,2,FALSE))
&amp; IF( OR( ISNA(P1357), LEN(P1357)=0), "",  "-" &amp; VLOOKUP(P1357,Code2Loc,2,FALSE))
&amp; IF( OR( ISNA(Q1357), LEN(Q1357)=0), "",  "-" &amp; VLOOKUP(Q1357,Code2Loc,2,FALSE))
&amp; IF( OR( ISNA(R1357), LEN(R1357)=0), "",  "-" &amp; VLOOKUP(R1357,Code2Loc,2,FALSE))
&amp; IF( OR( ISNA(S1357), LEN(S1357)=0), "",  "-" &amp; VLOOKUP(S1357,Code2Loc,2,FALSE)),"")</f>
        <v/>
      </c>
      <c r="U1357" s="56">
        <v>0.78125</v>
      </c>
      <c r="V1357" s="57"/>
      <c r="W1357" s="57"/>
      <c r="X1357" s="57"/>
      <c r="Y1357" s="57"/>
      <c r="Z1357" s="58" t="str">
        <f>IF(ISBLANK($U1357), "", _xlfn.IFNA($U1357 + _xlfn.IFNA( VLOOKUP($N1357 &amp; IF(ISBLANK($O1357),"", "-" &amp; $O1357) &amp; IF(ISBLANK($P1357),"", "-" &amp; $P1357) &amp; IF(ISBLANK($Q1357),"", "-" &amp; $Q1357) &amp; IF(ISBLANK($R1357),"", "-" &amp; $R1357) &amp; IF(ISBLANK($S1357),"", "-" &amp; $S1357),TravelTime,8,FALSE), VLOOKUP($S1357 &amp; IF(ISBLANK($R1357),"", "-" &amp; $R1357) &amp; IF(ISBLANK($Q1357),"", "-" &amp; $Q1357) &amp; IF(ISBLANK($P1357),"", "-" &amp; $P1357) &amp; IF(ISBLANK($O1357),"", "-" &amp; $O1357) &amp; IF(ISBLANK($N1357),"", "-" &amp; $N1357),TravelTime,8,FALSE)) / 1440, ""))</f>
        <v/>
      </c>
      <c r="AA1357" s="59"/>
      <c r="AB1357" s="59"/>
      <c r="AC1357" s="59"/>
      <c r="AD1357" s="196"/>
      <c r="AE1357" s="59"/>
      <c r="AF1357" s="59"/>
      <c r="AG1357" s="59"/>
      <c r="AH1357" s="59"/>
      <c r="AI1357" s="59"/>
      <c r="AJ1357" s="59"/>
    </row>
    <row r="1358" spans="1:36" ht="14.25" customHeight="1">
      <c r="A1358" s="85"/>
      <c r="B1358" s="59"/>
      <c r="C1358" s="223"/>
      <c r="D1358" s="59"/>
      <c r="E1358" s="229"/>
      <c r="F1358" s="229"/>
      <c r="G1358" s="59"/>
      <c r="H1358" s="59"/>
      <c r="I1358" s="59"/>
      <c r="J1358" s="59"/>
      <c r="K1358" s="59"/>
      <c r="L1358" s="86"/>
      <c r="M1358" s="86"/>
      <c r="N1358" s="55" t="s">
        <v>818</v>
      </c>
      <c r="O1358" s="55"/>
      <c r="P1358" s="55"/>
      <c r="Q1358" s="55"/>
      <c r="R1358" s="55"/>
      <c r="S1358" s="55" t="s">
        <v>820</v>
      </c>
      <c r="T1358" s="193" t="str">
        <f>_xlfn.IFNA(VLOOKUP(N1358,Code2Loc,2,FALSE)
&amp; IF( OR( ISNA(O1358), LEN(O1358)=0), "",  "-" &amp; VLOOKUP(O1358,Code2Loc,2,FALSE))
&amp; IF( OR( ISNA(P1358), LEN(P1358)=0), "",  "-" &amp; VLOOKUP(P1358,Code2Loc,2,FALSE))
&amp; IF( OR( ISNA(Q1358), LEN(Q1358)=0), "",  "-" &amp; VLOOKUP(Q1358,Code2Loc,2,FALSE))
&amp; IF( OR( ISNA(R1358), LEN(R1358)=0), "",  "-" &amp; VLOOKUP(R1358,Code2Loc,2,FALSE))
&amp; IF( OR( ISNA(S1358), LEN(S1358)=0), "",  "-" &amp; VLOOKUP(S1358,Code2Loc,2,FALSE)),"")</f>
        <v/>
      </c>
      <c r="U1358" s="56">
        <v>0.80555555555555558</v>
      </c>
      <c r="V1358" s="57"/>
      <c r="W1358" s="57"/>
      <c r="X1358" s="57"/>
      <c r="Y1358" s="57"/>
      <c r="Z1358" s="58" t="str">
        <f>IF(ISBLANK($U1358), "", _xlfn.IFNA($U1358 + _xlfn.IFNA( VLOOKUP($N1358 &amp; IF(ISBLANK($O1358),"", "-" &amp; $O1358) &amp; IF(ISBLANK($P1358),"", "-" &amp; $P1358) &amp; IF(ISBLANK($Q1358),"", "-" &amp; $Q1358) &amp; IF(ISBLANK($R1358),"", "-" &amp; $R1358) &amp; IF(ISBLANK($S1358),"", "-" &amp; $S1358),TravelTime,8,FALSE), VLOOKUP($S1358 &amp; IF(ISBLANK($R1358),"", "-" &amp; $R1358) &amp; IF(ISBLANK($Q1358),"", "-" &amp; $Q1358) &amp; IF(ISBLANK($P1358),"", "-" &amp; $P1358) &amp; IF(ISBLANK($O1358),"", "-" &amp; $O1358) &amp; IF(ISBLANK($N1358),"", "-" &amp; $N1358),TravelTime,8,FALSE)) / 1440, ""))</f>
        <v/>
      </c>
      <c r="AA1358" s="59"/>
      <c r="AB1358" s="59"/>
      <c r="AC1358" s="59"/>
      <c r="AD1358" s="196"/>
      <c r="AE1358" s="59"/>
      <c r="AF1358" s="59"/>
      <c r="AG1358" s="59"/>
      <c r="AH1358" s="59"/>
      <c r="AI1358" s="59"/>
      <c r="AJ1358" s="59"/>
    </row>
    <row r="1359" spans="1:36" ht="14.25" customHeight="1">
      <c r="A1359" s="85"/>
      <c r="B1359" s="59"/>
      <c r="C1359" s="223"/>
      <c r="D1359" s="59"/>
      <c r="E1359" s="229"/>
      <c r="F1359" s="229"/>
      <c r="G1359" s="59"/>
      <c r="H1359" s="59"/>
      <c r="I1359" s="59"/>
      <c r="J1359" s="59"/>
      <c r="K1359" s="59"/>
      <c r="L1359" s="86"/>
      <c r="M1359" s="86"/>
      <c r="N1359" s="55" t="s">
        <v>820</v>
      </c>
      <c r="O1359" s="55"/>
      <c r="P1359" s="55"/>
      <c r="Q1359" s="55"/>
      <c r="R1359" s="55"/>
      <c r="S1359" s="55" t="s">
        <v>818</v>
      </c>
      <c r="T1359" s="193" t="str">
        <f>_xlfn.IFNA(VLOOKUP(N1359,Code2Loc,2,FALSE)
&amp; IF( OR( ISNA(O1359), LEN(O1359)=0), "",  "-" &amp; VLOOKUP(O1359,Code2Loc,2,FALSE))
&amp; IF( OR( ISNA(P1359), LEN(P1359)=0), "",  "-" &amp; VLOOKUP(P1359,Code2Loc,2,FALSE))
&amp; IF( OR( ISNA(Q1359), LEN(Q1359)=0), "",  "-" &amp; VLOOKUP(Q1359,Code2Loc,2,FALSE))
&amp; IF( OR( ISNA(R1359), LEN(R1359)=0), "",  "-" &amp; VLOOKUP(R1359,Code2Loc,2,FALSE))
&amp; IF( OR( ISNA(S1359), LEN(S1359)=0), "",  "-" &amp; VLOOKUP(S1359,Code2Loc,2,FALSE)),"")</f>
        <v/>
      </c>
      <c r="U1359" s="56">
        <v>0.81944444444444442</v>
      </c>
      <c r="V1359" s="57"/>
      <c r="W1359" s="57"/>
      <c r="X1359" s="57"/>
      <c r="Y1359" s="57"/>
      <c r="Z1359" s="58" t="str">
        <f>IF(ISBLANK($U1359), "", _xlfn.IFNA($U1359 + _xlfn.IFNA( VLOOKUP($N1359 &amp; IF(ISBLANK($O1359),"", "-" &amp; $O1359) &amp; IF(ISBLANK($P1359),"", "-" &amp; $P1359) &amp; IF(ISBLANK($Q1359),"", "-" &amp; $Q1359) &amp; IF(ISBLANK($R1359),"", "-" &amp; $R1359) &amp; IF(ISBLANK($S1359),"", "-" &amp; $S1359),TravelTime,8,FALSE), VLOOKUP($S1359 &amp; IF(ISBLANK($R1359),"", "-" &amp; $R1359) &amp; IF(ISBLANK($Q1359),"", "-" &amp; $Q1359) &amp; IF(ISBLANK($P1359),"", "-" &amp; $P1359) &amp; IF(ISBLANK($O1359),"", "-" &amp; $O1359) &amp; IF(ISBLANK($N1359),"", "-" &amp; $N1359),TravelTime,8,FALSE)) / 1440, ""))</f>
        <v/>
      </c>
      <c r="AA1359" s="59"/>
      <c r="AB1359" s="59"/>
      <c r="AC1359" s="59"/>
      <c r="AD1359" s="196"/>
      <c r="AE1359" s="59"/>
      <c r="AF1359" s="59"/>
      <c r="AG1359" s="59"/>
      <c r="AH1359" s="59"/>
      <c r="AI1359" s="59"/>
      <c r="AJ1359" s="59"/>
    </row>
    <row r="1360" spans="1:36" ht="14.25" customHeight="1">
      <c r="A1360" s="85"/>
      <c r="B1360" s="59"/>
      <c r="C1360" s="223"/>
      <c r="D1360" s="59"/>
      <c r="E1360" s="229"/>
      <c r="F1360" s="229"/>
      <c r="G1360" s="59"/>
      <c r="H1360" s="59"/>
      <c r="I1360" s="59"/>
      <c r="J1360" s="59"/>
      <c r="K1360" s="59"/>
      <c r="L1360" s="86"/>
      <c r="M1360" s="86"/>
      <c r="N1360" s="55" t="s">
        <v>818</v>
      </c>
      <c r="O1360" s="55"/>
      <c r="P1360" s="55"/>
      <c r="Q1360" s="55"/>
      <c r="R1360" s="55"/>
      <c r="S1360" s="55" t="s">
        <v>820</v>
      </c>
      <c r="T1360" s="193" t="str">
        <f>_xlfn.IFNA(VLOOKUP(N1360,Code2Loc,2,FALSE)
&amp; IF( OR( ISNA(O1360), LEN(O1360)=0), "",  "-" &amp; VLOOKUP(O1360,Code2Loc,2,FALSE))
&amp; IF( OR( ISNA(P1360), LEN(P1360)=0), "",  "-" &amp; VLOOKUP(P1360,Code2Loc,2,FALSE))
&amp; IF( OR( ISNA(Q1360), LEN(Q1360)=0), "",  "-" &amp; VLOOKUP(Q1360,Code2Loc,2,FALSE))
&amp; IF( OR( ISNA(R1360), LEN(R1360)=0), "",  "-" &amp; VLOOKUP(R1360,Code2Loc,2,FALSE))
&amp; IF( OR( ISNA(S1360), LEN(S1360)=0), "",  "-" &amp; VLOOKUP(S1360,Code2Loc,2,FALSE)),"")</f>
        <v/>
      </c>
      <c r="U1360" s="56">
        <v>0.84375</v>
      </c>
      <c r="V1360" s="57"/>
      <c r="W1360" s="57"/>
      <c r="X1360" s="57"/>
      <c r="Y1360" s="57"/>
      <c r="Z1360" s="58" t="str">
        <f>IF(ISBLANK($U1360), "", _xlfn.IFNA($U1360 + _xlfn.IFNA( VLOOKUP($N1360 &amp; IF(ISBLANK($O1360),"", "-" &amp; $O1360) &amp; IF(ISBLANK($P1360),"", "-" &amp; $P1360) &amp; IF(ISBLANK($Q1360),"", "-" &amp; $Q1360) &amp; IF(ISBLANK($R1360),"", "-" &amp; $R1360) &amp; IF(ISBLANK($S1360),"", "-" &amp; $S1360),TravelTime,8,FALSE), VLOOKUP($S1360 &amp; IF(ISBLANK($R1360),"", "-" &amp; $R1360) &amp; IF(ISBLANK($Q1360),"", "-" &amp; $Q1360) &amp; IF(ISBLANK($P1360),"", "-" &amp; $P1360) &amp; IF(ISBLANK($O1360),"", "-" &amp; $O1360) &amp; IF(ISBLANK($N1360),"", "-" &amp; $N1360),TravelTime,8,FALSE)) / 1440, ""))</f>
        <v/>
      </c>
      <c r="AA1360" s="59"/>
      <c r="AB1360" s="59"/>
      <c r="AC1360" s="59"/>
      <c r="AD1360" s="196"/>
      <c r="AE1360" s="59"/>
      <c r="AF1360" s="59"/>
      <c r="AG1360" s="59"/>
      <c r="AH1360" s="59"/>
      <c r="AI1360" s="59"/>
      <c r="AJ1360" s="59"/>
    </row>
    <row r="1361" spans="1:36" ht="14.25" customHeight="1">
      <c r="A1361" s="85"/>
      <c r="B1361" s="59"/>
      <c r="C1361" s="223"/>
      <c r="D1361" s="59"/>
      <c r="E1361" s="229"/>
      <c r="F1361" s="229"/>
      <c r="G1361" s="59"/>
      <c r="H1361" s="59"/>
      <c r="I1361" s="59"/>
      <c r="J1361" s="59"/>
      <c r="K1361" s="59"/>
      <c r="L1361" s="86"/>
      <c r="M1361" s="86"/>
      <c r="N1361" s="55" t="s">
        <v>820</v>
      </c>
      <c r="O1361" s="55"/>
      <c r="P1361" s="55"/>
      <c r="Q1361" s="55"/>
      <c r="R1361" s="55"/>
      <c r="S1361" s="55" t="s">
        <v>818</v>
      </c>
      <c r="T1361" s="193" t="str">
        <f>_xlfn.IFNA(VLOOKUP(N1361,Code2Loc,2,FALSE)
&amp; IF( OR( ISNA(O1361), LEN(O1361)=0), "",  "-" &amp; VLOOKUP(O1361,Code2Loc,2,FALSE))
&amp; IF( OR( ISNA(P1361), LEN(P1361)=0), "",  "-" &amp; VLOOKUP(P1361,Code2Loc,2,FALSE))
&amp; IF( OR( ISNA(Q1361), LEN(Q1361)=0), "",  "-" &amp; VLOOKUP(Q1361,Code2Loc,2,FALSE))
&amp; IF( OR( ISNA(R1361), LEN(R1361)=0), "",  "-" &amp; VLOOKUP(R1361,Code2Loc,2,FALSE))
&amp; IF( OR( ISNA(S1361), LEN(S1361)=0), "",  "-" &amp; VLOOKUP(S1361,Code2Loc,2,FALSE)),"")</f>
        <v/>
      </c>
      <c r="U1361" s="56">
        <v>0.85763888888888884</v>
      </c>
      <c r="V1361" s="57"/>
      <c r="W1361" s="57"/>
      <c r="X1361" s="57"/>
      <c r="Y1361" s="57"/>
      <c r="Z1361" s="58" t="str">
        <f>IF(ISBLANK($U1361), "", _xlfn.IFNA($U1361 + _xlfn.IFNA( VLOOKUP($N1361 &amp; IF(ISBLANK($O1361),"", "-" &amp; $O1361) &amp; IF(ISBLANK($P1361),"", "-" &amp; $P1361) &amp; IF(ISBLANK($Q1361),"", "-" &amp; $Q1361) &amp; IF(ISBLANK($R1361),"", "-" &amp; $R1361) &amp; IF(ISBLANK($S1361),"", "-" &amp; $S1361),TravelTime,8,FALSE), VLOOKUP($S1361 &amp; IF(ISBLANK($R1361),"", "-" &amp; $R1361) &amp; IF(ISBLANK($Q1361),"", "-" &amp; $Q1361) &amp; IF(ISBLANK($P1361),"", "-" &amp; $P1361) &amp; IF(ISBLANK($O1361),"", "-" &amp; $O1361) &amp; IF(ISBLANK($N1361),"", "-" &amp; $N1361),TravelTime,8,FALSE)) / 1440, ""))</f>
        <v/>
      </c>
      <c r="AA1361" s="59"/>
      <c r="AB1361" s="59"/>
      <c r="AC1361" s="59"/>
      <c r="AD1361" s="196"/>
      <c r="AE1361" s="59"/>
      <c r="AF1361" s="59"/>
      <c r="AG1361" s="59"/>
      <c r="AH1361" s="59"/>
      <c r="AI1361" s="59"/>
      <c r="AJ1361" s="59"/>
    </row>
    <row r="1362" spans="1:36" ht="14.25" customHeight="1">
      <c r="A1362" s="85"/>
      <c r="B1362" s="59" t="s">
        <v>830</v>
      </c>
      <c r="C1362" s="223"/>
      <c r="D1362" s="59"/>
      <c r="E1362" s="228" t="s">
        <v>831</v>
      </c>
      <c r="F1362" s="228" t="s">
        <v>832</v>
      </c>
      <c r="G1362" s="59"/>
      <c r="H1362" s="59"/>
      <c r="I1362" s="59"/>
      <c r="J1362" s="59" t="s">
        <v>833</v>
      </c>
      <c r="K1362" s="59" t="s">
        <v>16</v>
      </c>
      <c r="L1362" s="86">
        <v>27</v>
      </c>
      <c r="M1362" s="86">
        <v>11</v>
      </c>
      <c r="N1362" s="55" t="s">
        <v>818</v>
      </c>
      <c r="O1362" s="55"/>
      <c r="P1362" s="55"/>
      <c r="Q1362" s="55"/>
      <c r="R1362" s="55"/>
      <c r="S1362" s="55" t="s">
        <v>820</v>
      </c>
      <c r="T1362" s="193" t="str">
        <f>_xlfn.IFNA(VLOOKUP(N1362,Code2Loc,2,FALSE)
&amp; IF( OR( ISNA(O1362), LEN(O1362)=0), "",  "-" &amp; VLOOKUP(O1362,Code2Loc,2,FALSE))
&amp; IF( OR( ISNA(P1362), LEN(P1362)=0), "",  "-" &amp; VLOOKUP(P1362,Code2Loc,2,FALSE))
&amp; IF( OR( ISNA(Q1362), LEN(Q1362)=0), "",  "-" &amp; VLOOKUP(Q1362,Code2Loc,2,FALSE))
&amp; IF( OR( ISNA(R1362), LEN(R1362)=0), "",  "-" &amp; VLOOKUP(R1362,Code2Loc,2,FALSE))
&amp; IF( OR( ISNA(S1362), LEN(S1362)=0), "",  "-" &amp; VLOOKUP(S1362,Code2Loc,2,FALSE)),"")</f>
        <v/>
      </c>
      <c r="U1362" s="56">
        <v>0.28472222222222221</v>
      </c>
      <c r="V1362" s="57"/>
      <c r="W1362" s="57"/>
      <c r="X1362" s="57"/>
      <c r="Y1362" s="57"/>
      <c r="Z1362" s="58" t="str">
        <f>IF(ISBLANK($U1362), "", _xlfn.IFNA($U1362 + _xlfn.IFNA( VLOOKUP($N1362 &amp; IF(ISBLANK($O1362),"", "-" &amp; $O1362) &amp; IF(ISBLANK($P1362),"", "-" &amp; $P1362) &amp; IF(ISBLANK($Q1362),"", "-" &amp; $Q1362) &amp; IF(ISBLANK($R1362),"", "-" &amp; $R1362) &amp; IF(ISBLANK($S1362),"", "-" &amp; $S1362),TravelTime,8,FALSE), VLOOKUP($S1362 &amp; IF(ISBLANK($R1362),"", "-" &amp; $R1362) &amp; IF(ISBLANK($Q1362),"", "-" &amp; $Q1362) &amp; IF(ISBLANK($P1362),"", "-" &amp; $P1362) &amp; IF(ISBLANK($O1362),"", "-" &amp; $O1362) &amp; IF(ISBLANK($N1362),"", "-" &amp; $N1362),TravelTime,8,FALSE)) / 1440, ""))</f>
        <v/>
      </c>
      <c r="AA1362" s="59"/>
      <c r="AB1362" s="59"/>
      <c r="AC1362" s="59"/>
      <c r="AD1362" s="196"/>
      <c r="AE1362" s="59"/>
      <c r="AF1362" s="59"/>
      <c r="AG1362" s="59"/>
      <c r="AH1362" s="59"/>
      <c r="AI1362" s="59"/>
      <c r="AJ1362" s="59"/>
    </row>
    <row r="1363" spans="1:36" ht="14.25" customHeight="1">
      <c r="A1363" s="85"/>
      <c r="B1363" s="59"/>
      <c r="C1363" s="223"/>
      <c r="D1363" s="59"/>
      <c r="E1363" s="229"/>
      <c r="F1363" s="229"/>
      <c r="G1363" s="59"/>
      <c r="H1363" s="59"/>
      <c r="I1363" s="59"/>
      <c r="J1363" s="59"/>
      <c r="K1363" s="59"/>
      <c r="L1363" s="86"/>
      <c r="M1363" s="86"/>
      <c r="N1363" s="55" t="s">
        <v>820</v>
      </c>
      <c r="O1363" s="55"/>
      <c r="P1363" s="55"/>
      <c r="Q1363" s="55"/>
      <c r="R1363" s="55"/>
      <c r="S1363" s="55" t="s">
        <v>818</v>
      </c>
      <c r="T1363" s="193" t="str">
        <f>_xlfn.IFNA(VLOOKUP(N1363,Code2Loc,2,FALSE)
&amp; IF( OR( ISNA(O1363), LEN(O1363)=0), "",  "-" &amp; VLOOKUP(O1363,Code2Loc,2,FALSE))
&amp; IF( OR( ISNA(P1363), LEN(P1363)=0), "",  "-" &amp; VLOOKUP(P1363,Code2Loc,2,FALSE))
&amp; IF( OR( ISNA(Q1363), LEN(Q1363)=0), "",  "-" &amp; VLOOKUP(Q1363,Code2Loc,2,FALSE))
&amp; IF( OR( ISNA(R1363), LEN(R1363)=0), "",  "-" &amp; VLOOKUP(R1363,Code2Loc,2,FALSE))
&amp; IF( OR( ISNA(S1363), LEN(S1363)=0), "",  "-" &amp; VLOOKUP(S1363,Code2Loc,2,FALSE)),"")</f>
        <v/>
      </c>
      <c r="U1363" s="56">
        <v>0.2986111111111111</v>
      </c>
      <c r="V1363" s="57"/>
      <c r="W1363" s="57"/>
      <c r="X1363" s="57"/>
      <c r="Y1363" s="57"/>
      <c r="Z1363" s="58" t="str">
        <f>IF(ISBLANK($U1363), "", _xlfn.IFNA($U1363 + _xlfn.IFNA( VLOOKUP($N1363 &amp; IF(ISBLANK($O1363),"", "-" &amp; $O1363) &amp; IF(ISBLANK($P1363),"", "-" &amp; $P1363) &amp; IF(ISBLANK($Q1363),"", "-" &amp; $Q1363) &amp; IF(ISBLANK($R1363),"", "-" &amp; $R1363) &amp; IF(ISBLANK($S1363),"", "-" &amp; $S1363),TravelTime,8,FALSE), VLOOKUP($S1363 &amp; IF(ISBLANK($R1363),"", "-" &amp; $R1363) &amp; IF(ISBLANK($Q1363),"", "-" &amp; $Q1363) &amp; IF(ISBLANK($P1363),"", "-" &amp; $P1363) &amp; IF(ISBLANK($O1363),"", "-" &amp; $O1363) &amp; IF(ISBLANK($N1363),"", "-" &amp; $N1363),TravelTime,8,FALSE)) / 1440, ""))</f>
        <v/>
      </c>
      <c r="AA1363" s="59"/>
      <c r="AB1363" s="59"/>
      <c r="AC1363" s="59"/>
      <c r="AD1363" s="196"/>
      <c r="AE1363" s="59"/>
      <c r="AF1363" s="59"/>
      <c r="AG1363" s="59"/>
      <c r="AH1363" s="59"/>
      <c r="AI1363" s="59"/>
      <c r="AJ1363" s="59"/>
    </row>
    <row r="1364" spans="1:36" ht="14.25" customHeight="1">
      <c r="A1364" s="85"/>
      <c r="B1364" s="59"/>
      <c r="C1364" s="223"/>
      <c r="D1364" s="59"/>
      <c r="E1364" s="229"/>
      <c r="F1364" s="229"/>
      <c r="G1364" s="59"/>
      <c r="H1364" s="59"/>
      <c r="I1364" s="59"/>
      <c r="J1364" s="59"/>
      <c r="K1364" s="59"/>
      <c r="L1364" s="86"/>
      <c r="M1364" s="86"/>
      <c r="N1364" s="55" t="s">
        <v>818</v>
      </c>
      <c r="O1364" s="55"/>
      <c r="P1364" s="55"/>
      <c r="Q1364" s="55"/>
      <c r="R1364" s="55"/>
      <c r="S1364" s="55" t="s">
        <v>820</v>
      </c>
      <c r="T1364" s="193" t="str">
        <f>_xlfn.IFNA(VLOOKUP(N1364,Code2Loc,2,FALSE)
&amp; IF( OR( ISNA(O1364), LEN(O1364)=0), "",  "-" &amp; VLOOKUP(O1364,Code2Loc,2,FALSE))
&amp; IF( OR( ISNA(P1364), LEN(P1364)=0), "",  "-" &amp; VLOOKUP(P1364,Code2Loc,2,FALSE))
&amp; IF( OR( ISNA(Q1364), LEN(Q1364)=0), "",  "-" &amp; VLOOKUP(Q1364,Code2Loc,2,FALSE))
&amp; IF( OR( ISNA(R1364), LEN(R1364)=0), "",  "-" &amp; VLOOKUP(R1364,Code2Loc,2,FALSE))
&amp; IF( OR( ISNA(S1364), LEN(S1364)=0), "",  "-" &amp; VLOOKUP(S1364,Code2Loc,2,FALSE)),"")</f>
        <v/>
      </c>
      <c r="U1364" s="56">
        <v>0.3298611111111111</v>
      </c>
      <c r="V1364" s="57"/>
      <c r="W1364" s="57"/>
      <c r="X1364" s="57"/>
      <c r="Y1364" s="57"/>
      <c r="Z1364" s="58" t="str">
        <f>IF(ISBLANK($U1364), "", _xlfn.IFNA($U1364 + _xlfn.IFNA( VLOOKUP($N1364 &amp; IF(ISBLANK($O1364),"", "-" &amp; $O1364) &amp; IF(ISBLANK($P1364),"", "-" &amp; $P1364) &amp; IF(ISBLANK($Q1364),"", "-" &amp; $Q1364) &amp; IF(ISBLANK($R1364),"", "-" &amp; $R1364) &amp; IF(ISBLANK($S1364),"", "-" &amp; $S1364),TravelTime,8,FALSE), VLOOKUP($S1364 &amp; IF(ISBLANK($R1364),"", "-" &amp; $R1364) &amp; IF(ISBLANK($Q1364),"", "-" &amp; $Q1364) &amp; IF(ISBLANK($P1364),"", "-" &amp; $P1364) &amp; IF(ISBLANK($O1364),"", "-" &amp; $O1364) &amp; IF(ISBLANK($N1364),"", "-" &amp; $N1364),TravelTime,8,FALSE)) / 1440, ""))</f>
        <v/>
      </c>
      <c r="AA1364" s="59"/>
      <c r="AB1364" s="59"/>
      <c r="AC1364" s="59"/>
      <c r="AD1364" s="196"/>
      <c r="AE1364" s="59"/>
      <c r="AF1364" s="59"/>
      <c r="AG1364" s="59"/>
      <c r="AH1364" s="59"/>
      <c r="AI1364" s="59"/>
      <c r="AJ1364" s="59"/>
    </row>
    <row r="1365" spans="1:36" ht="14.25" customHeight="1">
      <c r="A1365" s="85"/>
      <c r="B1365" s="59"/>
      <c r="C1365" s="223"/>
      <c r="D1365" s="59"/>
      <c r="E1365" s="229"/>
      <c r="F1365" s="229"/>
      <c r="G1365" s="59"/>
      <c r="H1365" s="59"/>
      <c r="I1365" s="59"/>
      <c r="J1365" s="59"/>
      <c r="K1365" s="59"/>
      <c r="L1365" s="86"/>
      <c r="M1365" s="86"/>
      <c r="N1365" s="55" t="s">
        <v>820</v>
      </c>
      <c r="O1365" s="55"/>
      <c r="P1365" s="55"/>
      <c r="Q1365" s="55"/>
      <c r="R1365" s="55"/>
      <c r="S1365" s="55" t="s">
        <v>818</v>
      </c>
      <c r="T1365" s="193" t="str">
        <f>_xlfn.IFNA(VLOOKUP(N1365,Code2Loc,2,FALSE)
&amp; IF( OR( ISNA(O1365), LEN(O1365)=0), "",  "-" &amp; VLOOKUP(O1365,Code2Loc,2,FALSE))
&amp; IF( OR( ISNA(P1365), LEN(P1365)=0), "",  "-" &amp; VLOOKUP(P1365,Code2Loc,2,FALSE))
&amp; IF( OR( ISNA(Q1365), LEN(Q1365)=0), "",  "-" &amp; VLOOKUP(Q1365,Code2Loc,2,FALSE))
&amp; IF( OR( ISNA(R1365), LEN(R1365)=0), "",  "-" &amp; VLOOKUP(R1365,Code2Loc,2,FALSE))
&amp; IF( OR( ISNA(S1365), LEN(S1365)=0), "",  "-" &amp; VLOOKUP(S1365,Code2Loc,2,FALSE)),"")</f>
        <v/>
      </c>
      <c r="U1365" s="56">
        <v>0.34375</v>
      </c>
      <c r="V1365" s="57"/>
      <c r="W1365" s="57"/>
      <c r="X1365" s="57"/>
      <c r="Y1365" s="57"/>
      <c r="Z1365" s="58" t="str">
        <f>IF(ISBLANK($U1365), "", _xlfn.IFNA($U1365 + _xlfn.IFNA( VLOOKUP($N1365 &amp; IF(ISBLANK($O1365),"", "-" &amp; $O1365) &amp; IF(ISBLANK($P1365),"", "-" &amp; $P1365) &amp; IF(ISBLANK($Q1365),"", "-" &amp; $Q1365) &amp; IF(ISBLANK($R1365),"", "-" &amp; $R1365) &amp; IF(ISBLANK($S1365),"", "-" &amp; $S1365),TravelTime,8,FALSE), VLOOKUP($S1365 &amp; IF(ISBLANK($R1365),"", "-" &amp; $R1365) &amp; IF(ISBLANK($Q1365),"", "-" &amp; $Q1365) &amp; IF(ISBLANK($P1365),"", "-" &amp; $P1365) &amp; IF(ISBLANK($O1365),"", "-" &amp; $O1365) &amp; IF(ISBLANK($N1365),"", "-" &amp; $N1365),TravelTime,8,FALSE)) / 1440, ""))</f>
        <v/>
      </c>
      <c r="AA1365" s="59"/>
      <c r="AB1365" s="59"/>
      <c r="AC1365" s="59"/>
      <c r="AD1365" s="196"/>
      <c r="AE1365" s="59"/>
      <c r="AF1365" s="59"/>
      <c r="AG1365" s="59"/>
      <c r="AH1365" s="59"/>
      <c r="AI1365" s="59"/>
      <c r="AJ1365" s="59"/>
    </row>
    <row r="1366" spans="1:36" ht="14.25" customHeight="1">
      <c r="A1366" s="85"/>
      <c r="B1366" s="59"/>
      <c r="C1366" s="223"/>
      <c r="D1366" s="59"/>
      <c r="E1366" s="229"/>
      <c r="F1366" s="229"/>
      <c r="G1366" s="59"/>
      <c r="H1366" s="59"/>
      <c r="I1366" s="59"/>
      <c r="J1366" s="59"/>
      <c r="K1366" s="59"/>
      <c r="L1366" s="86"/>
      <c r="M1366" s="86"/>
      <c r="N1366" s="55" t="s">
        <v>818</v>
      </c>
      <c r="O1366" s="55"/>
      <c r="P1366" s="55"/>
      <c r="Q1366" s="55"/>
      <c r="R1366" s="55"/>
      <c r="S1366" s="55" t="s">
        <v>820</v>
      </c>
      <c r="T1366" s="193" t="str">
        <f>_xlfn.IFNA(VLOOKUP(N1366,Code2Loc,2,FALSE)
&amp; IF( OR( ISNA(O1366), LEN(O1366)=0), "",  "-" &amp; VLOOKUP(O1366,Code2Loc,2,FALSE))
&amp; IF( OR( ISNA(P1366), LEN(P1366)=0), "",  "-" &amp; VLOOKUP(P1366,Code2Loc,2,FALSE))
&amp; IF( OR( ISNA(Q1366), LEN(Q1366)=0), "",  "-" &amp; VLOOKUP(Q1366,Code2Loc,2,FALSE))
&amp; IF( OR( ISNA(R1366), LEN(R1366)=0), "",  "-" &amp; VLOOKUP(R1366,Code2Loc,2,FALSE))
&amp; IF( OR( ISNA(S1366), LEN(S1366)=0), "",  "-" &amp; VLOOKUP(S1366,Code2Loc,2,FALSE)),"")</f>
        <v/>
      </c>
      <c r="U1366" s="56">
        <v>0.36805555555555558</v>
      </c>
      <c r="V1366" s="57"/>
      <c r="W1366" s="57"/>
      <c r="X1366" s="57"/>
      <c r="Y1366" s="57"/>
      <c r="Z1366" s="58" t="str">
        <f>IF(ISBLANK($U1366), "", _xlfn.IFNA($U1366 + _xlfn.IFNA( VLOOKUP($N1366 &amp; IF(ISBLANK($O1366),"", "-" &amp; $O1366) &amp; IF(ISBLANK($P1366),"", "-" &amp; $P1366) &amp; IF(ISBLANK($Q1366),"", "-" &amp; $Q1366) &amp; IF(ISBLANK($R1366),"", "-" &amp; $R1366) &amp; IF(ISBLANK($S1366),"", "-" &amp; $S1366),TravelTime,8,FALSE), VLOOKUP($S1366 &amp; IF(ISBLANK($R1366),"", "-" &amp; $R1366) &amp; IF(ISBLANK($Q1366),"", "-" &amp; $Q1366) &amp; IF(ISBLANK($P1366),"", "-" &amp; $P1366) &amp; IF(ISBLANK($O1366),"", "-" &amp; $O1366) &amp; IF(ISBLANK($N1366),"", "-" &amp; $N1366),TravelTime,8,FALSE)) / 1440, ""))</f>
        <v/>
      </c>
      <c r="AA1366" s="59"/>
      <c r="AB1366" s="59"/>
      <c r="AC1366" s="59"/>
      <c r="AD1366" s="196"/>
      <c r="AE1366" s="59"/>
      <c r="AF1366" s="59"/>
      <c r="AG1366" s="59"/>
      <c r="AH1366" s="59"/>
      <c r="AI1366" s="59"/>
      <c r="AJ1366" s="59"/>
    </row>
    <row r="1367" spans="1:36" ht="14.25" customHeight="1">
      <c r="A1367" s="85"/>
      <c r="B1367" s="59"/>
      <c r="C1367" s="223"/>
      <c r="D1367" s="59"/>
      <c r="E1367" s="229"/>
      <c r="F1367" s="229"/>
      <c r="G1367" s="59"/>
      <c r="H1367" s="59"/>
      <c r="I1367" s="59"/>
      <c r="J1367" s="59"/>
      <c r="K1367" s="59"/>
      <c r="L1367" s="86"/>
      <c r="M1367" s="86"/>
      <c r="N1367" s="55" t="s">
        <v>820</v>
      </c>
      <c r="O1367" s="55"/>
      <c r="P1367" s="55"/>
      <c r="Q1367" s="55"/>
      <c r="R1367" s="55"/>
      <c r="S1367" s="55" t="s">
        <v>818</v>
      </c>
      <c r="T1367" s="193" t="str">
        <f>_xlfn.IFNA(VLOOKUP(N1367,Code2Loc,2,FALSE)
&amp; IF( OR( ISNA(O1367), LEN(O1367)=0), "",  "-" &amp; VLOOKUP(O1367,Code2Loc,2,FALSE))
&amp; IF( OR( ISNA(P1367), LEN(P1367)=0), "",  "-" &amp; VLOOKUP(P1367,Code2Loc,2,FALSE))
&amp; IF( OR( ISNA(Q1367), LEN(Q1367)=0), "",  "-" &amp; VLOOKUP(Q1367,Code2Loc,2,FALSE))
&amp; IF( OR( ISNA(R1367), LEN(R1367)=0), "",  "-" &amp; VLOOKUP(R1367,Code2Loc,2,FALSE))
&amp; IF( OR( ISNA(S1367), LEN(S1367)=0), "",  "-" &amp; VLOOKUP(S1367,Code2Loc,2,FALSE)),"")</f>
        <v/>
      </c>
      <c r="U1367" s="56">
        <v>0.38194444444444442</v>
      </c>
      <c r="V1367" s="57"/>
      <c r="W1367" s="57"/>
      <c r="X1367" s="57"/>
      <c r="Y1367" s="57"/>
      <c r="Z1367" s="58" t="str">
        <f>IF(ISBLANK($U1367), "", _xlfn.IFNA($U1367 + _xlfn.IFNA( VLOOKUP($N1367 &amp; IF(ISBLANK($O1367),"", "-" &amp; $O1367) &amp; IF(ISBLANK($P1367),"", "-" &amp; $P1367) &amp; IF(ISBLANK($Q1367),"", "-" &amp; $Q1367) &amp; IF(ISBLANK($R1367),"", "-" &amp; $R1367) &amp; IF(ISBLANK($S1367),"", "-" &amp; $S1367),TravelTime,8,FALSE), VLOOKUP($S1367 &amp; IF(ISBLANK($R1367),"", "-" &amp; $R1367) &amp; IF(ISBLANK($Q1367),"", "-" &amp; $Q1367) &amp; IF(ISBLANK($P1367),"", "-" &amp; $P1367) &amp; IF(ISBLANK($O1367),"", "-" &amp; $O1367) &amp; IF(ISBLANK($N1367),"", "-" &amp; $N1367),TravelTime,8,FALSE)) / 1440, ""))</f>
        <v/>
      </c>
      <c r="AA1367" s="59"/>
      <c r="AB1367" s="59"/>
      <c r="AC1367" s="59"/>
      <c r="AD1367" s="196"/>
      <c r="AE1367" s="59"/>
      <c r="AF1367" s="59"/>
      <c r="AG1367" s="59"/>
      <c r="AH1367" s="59"/>
      <c r="AI1367" s="59"/>
      <c r="AJ1367" s="59"/>
    </row>
    <row r="1368" spans="1:36" ht="14.25" customHeight="1">
      <c r="A1368" s="85"/>
      <c r="B1368" s="59"/>
      <c r="C1368" s="223"/>
      <c r="D1368" s="59"/>
      <c r="E1368" s="229"/>
      <c r="F1368" s="229"/>
      <c r="G1368" s="59"/>
      <c r="H1368" s="59"/>
      <c r="I1368" s="59"/>
      <c r="J1368" s="59"/>
      <c r="K1368" s="59"/>
      <c r="L1368" s="86"/>
      <c r="M1368" s="86"/>
      <c r="N1368" s="55" t="s">
        <v>818</v>
      </c>
      <c r="O1368" s="55"/>
      <c r="P1368" s="55"/>
      <c r="Q1368" s="55"/>
      <c r="R1368" s="55"/>
      <c r="S1368" s="55" t="s">
        <v>820</v>
      </c>
      <c r="T1368" s="193" t="str">
        <f>_xlfn.IFNA(VLOOKUP(N1368,Code2Loc,2,FALSE)
&amp; IF( OR( ISNA(O1368), LEN(O1368)=0), "",  "-" &amp; VLOOKUP(O1368,Code2Loc,2,FALSE))
&amp; IF( OR( ISNA(P1368), LEN(P1368)=0), "",  "-" &amp; VLOOKUP(P1368,Code2Loc,2,FALSE))
&amp; IF( OR( ISNA(Q1368), LEN(Q1368)=0), "",  "-" &amp; VLOOKUP(Q1368,Code2Loc,2,FALSE))
&amp; IF( OR( ISNA(R1368), LEN(R1368)=0), "",  "-" &amp; VLOOKUP(R1368,Code2Loc,2,FALSE))
&amp; IF( OR( ISNA(S1368), LEN(S1368)=0), "",  "-" &amp; VLOOKUP(S1368,Code2Loc,2,FALSE)),"")</f>
        <v/>
      </c>
      <c r="U1368" s="56">
        <v>0.40625</v>
      </c>
      <c r="V1368" s="57"/>
      <c r="W1368" s="57"/>
      <c r="X1368" s="57"/>
      <c r="Y1368" s="57"/>
      <c r="Z1368" s="58" t="str">
        <f>IF(ISBLANK($U1368), "", _xlfn.IFNA($U1368 + _xlfn.IFNA( VLOOKUP($N1368 &amp; IF(ISBLANK($O1368),"", "-" &amp; $O1368) &amp; IF(ISBLANK($P1368),"", "-" &amp; $P1368) &amp; IF(ISBLANK($Q1368),"", "-" &amp; $Q1368) &amp; IF(ISBLANK($R1368),"", "-" &amp; $R1368) &amp; IF(ISBLANK($S1368),"", "-" &amp; $S1368),TravelTime,8,FALSE), VLOOKUP($S1368 &amp; IF(ISBLANK($R1368),"", "-" &amp; $R1368) &amp; IF(ISBLANK($Q1368),"", "-" &amp; $Q1368) &amp; IF(ISBLANK($P1368),"", "-" &amp; $P1368) &amp; IF(ISBLANK($O1368),"", "-" &amp; $O1368) &amp; IF(ISBLANK($N1368),"", "-" &amp; $N1368),TravelTime,8,FALSE)) / 1440, ""))</f>
        <v/>
      </c>
      <c r="AA1368" s="59"/>
      <c r="AB1368" s="59"/>
      <c r="AC1368" s="59"/>
      <c r="AD1368" s="196"/>
      <c r="AE1368" s="59"/>
      <c r="AF1368" s="59"/>
      <c r="AG1368" s="59"/>
      <c r="AH1368" s="59"/>
      <c r="AI1368" s="59"/>
      <c r="AJ1368" s="59"/>
    </row>
    <row r="1369" spans="1:36" ht="14.25" customHeight="1">
      <c r="A1369" s="85"/>
      <c r="B1369" s="59"/>
      <c r="C1369" s="223"/>
      <c r="D1369" s="59"/>
      <c r="E1369" s="229"/>
      <c r="F1369" s="229"/>
      <c r="G1369" s="59"/>
      <c r="H1369" s="59"/>
      <c r="I1369" s="59"/>
      <c r="J1369" s="59"/>
      <c r="K1369" s="59"/>
      <c r="L1369" s="86"/>
      <c r="M1369" s="86"/>
      <c r="N1369" s="55" t="s">
        <v>820</v>
      </c>
      <c r="O1369" s="55"/>
      <c r="P1369" s="55"/>
      <c r="Q1369" s="55"/>
      <c r="R1369" s="55"/>
      <c r="S1369" s="55" t="s">
        <v>818</v>
      </c>
      <c r="T1369" s="193" t="str">
        <f>_xlfn.IFNA(VLOOKUP(N1369,Code2Loc,2,FALSE)
&amp; IF( OR( ISNA(O1369), LEN(O1369)=0), "",  "-" &amp; VLOOKUP(O1369,Code2Loc,2,FALSE))
&amp; IF( OR( ISNA(P1369), LEN(P1369)=0), "",  "-" &amp; VLOOKUP(P1369,Code2Loc,2,FALSE))
&amp; IF( OR( ISNA(Q1369), LEN(Q1369)=0), "",  "-" &amp; VLOOKUP(Q1369,Code2Loc,2,FALSE))
&amp; IF( OR( ISNA(R1369), LEN(R1369)=0), "",  "-" &amp; VLOOKUP(R1369,Code2Loc,2,FALSE))
&amp; IF( OR( ISNA(S1369), LEN(S1369)=0), "",  "-" &amp; VLOOKUP(S1369,Code2Loc,2,FALSE)),"")</f>
        <v/>
      </c>
      <c r="U1369" s="56">
        <v>0.4201388888888889</v>
      </c>
      <c r="V1369" s="57"/>
      <c r="W1369" s="57"/>
      <c r="X1369" s="57"/>
      <c r="Y1369" s="57"/>
      <c r="Z1369" s="58" t="str">
        <f>IF(ISBLANK($U1369), "", _xlfn.IFNA($U1369 + _xlfn.IFNA( VLOOKUP($N1369 &amp; IF(ISBLANK($O1369),"", "-" &amp; $O1369) &amp; IF(ISBLANK($P1369),"", "-" &amp; $P1369) &amp; IF(ISBLANK($Q1369),"", "-" &amp; $Q1369) &amp; IF(ISBLANK($R1369),"", "-" &amp; $R1369) &amp; IF(ISBLANK($S1369),"", "-" &amp; $S1369),TravelTime,8,FALSE), VLOOKUP($S1369 &amp; IF(ISBLANK($R1369),"", "-" &amp; $R1369) &amp; IF(ISBLANK($Q1369),"", "-" &amp; $Q1369) &amp; IF(ISBLANK($P1369),"", "-" &amp; $P1369) &amp; IF(ISBLANK($O1369),"", "-" &amp; $O1369) &amp; IF(ISBLANK($N1369),"", "-" &amp; $N1369),TravelTime,8,FALSE)) / 1440, ""))</f>
        <v/>
      </c>
      <c r="AA1369" s="59"/>
      <c r="AB1369" s="59"/>
      <c r="AC1369" s="59"/>
      <c r="AD1369" s="196"/>
      <c r="AE1369" s="59"/>
      <c r="AF1369" s="59"/>
      <c r="AG1369" s="59"/>
      <c r="AH1369" s="59"/>
      <c r="AI1369" s="59"/>
      <c r="AJ1369" s="59"/>
    </row>
    <row r="1370" spans="1:36" ht="14.25" customHeight="1">
      <c r="A1370" s="85"/>
      <c r="B1370" s="59"/>
      <c r="C1370" s="223"/>
      <c r="D1370" s="59"/>
      <c r="E1370" s="229"/>
      <c r="F1370" s="229"/>
      <c r="G1370" s="59"/>
      <c r="H1370" s="59"/>
      <c r="I1370" s="59"/>
      <c r="J1370" s="59"/>
      <c r="K1370" s="59"/>
      <c r="L1370" s="86"/>
      <c r="M1370" s="86"/>
      <c r="N1370" s="55" t="s">
        <v>818</v>
      </c>
      <c r="O1370" s="55"/>
      <c r="P1370" s="55"/>
      <c r="Q1370" s="55"/>
      <c r="R1370" s="55"/>
      <c r="S1370" s="55" t="s">
        <v>820</v>
      </c>
      <c r="T1370" s="193" t="str">
        <f>_xlfn.IFNA(VLOOKUP(N1370,Code2Loc,2,FALSE)
&amp; IF( OR( ISNA(O1370), LEN(O1370)=0), "",  "-" &amp; VLOOKUP(O1370,Code2Loc,2,FALSE))
&amp; IF( OR( ISNA(P1370), LEN(P1370)=0), "",  "-" &amp; VLOOKUP(P1370,Code2Loc,2,FALSE))
&amp; IF( OR( ISNA(Q1370), LEN(Q1370)=0), "",  "-" &amp; VLOOKUP(Q1370,Code2Loc,2,FALSE))
&amp; IF( OR( ISNA(R1370), LEN(R1370)=0), "",  "-" &amp; VLOOKUP(R1370,Code2Loc,2,FALSE))
&amp; IF( OR( ISNA(S1370), LEN(S1370)=0), "",  "-" &amp; VLOOKUP(S1370,Code2Loc,2,FALSE)),"")</f>
        <v/>
      </c>
      <c r="U1370" s="56">
        <v>0.46527777777777779</v>
      </c>
      <c r="V1370" s="57"/>
      <c r="W1370" s="57"/>
      <c r="X1370" s="57"/>
      <c r="Y1370" s="57"/>
      <c r="Z1370" s="58" t="str">
        <f>IF(ISBLANK($U1370), "", _xlfn.IFNA($U1370 + _xlfn.IFNA( VLOOKUP($N1370 &amp; IF(ISBLANK($O1370),"", "-" &amp; $O1370) &amp; IF(ISBLANK($P1370),"", "-" &amp; $P1370) &amp; IF(ISBLANK($Q1370),"", "-" &amp; $Q1370) &amp; IF(ISBLANK($R1370),"", "-" &amp; $R1370) &amp; IF(ISBLANK($S1370),"", "-" &amp; $S1370),TravelTime,8,FALSE), VLOOKUP($S1370 &amp; IF(ISBLANK($R1370),"", "-" &amp; $R1370) &amp; IF(ISBLANK($Q1370),"", "-" &amp; $Q1370) &amp; IF(ISBLANK($P1370),"", "-" &amp; $P1370) &amp; IF(ISBLANK($O1370),"", "-" &amp; $O1370) &amp; IF(ISBLANK($N1370),"", "-" &amp; $N1370),TravelTime,8,FALSE)) / 1440, ""))</f>
        <v/>
      </c>
      <c r="AA1370" s="59"/>
      <c r="AB1370" s="59"/>
      <c r="AC1370" s="59"/>
      <c r="AD1370" s="196"/>
      <c r="AE1370" s="59"/>
      <c r="AF1370" s="59"/>
      <c r="AG1370" s="59"/>
      <c r="AH1370" s="59"/>
      <c r="AI1370" s="59"/>
      <c r="AJ1370" s="59"/>
    </row>
    <row r="1371" spans="1:36" ht="14.25" customHeight="1">
      <c r="A1371" s="85"/>
      <c r="B1371" s="59"/>
      <c r="C1371" s="223"/>
      <c r="D1371" s="59"/>
      <c r="E1371" s="229"/>
      <c r="F1371" s="229"/>
      <c r="G1371" s="59"/>
      <c r="H1371" s="59"/>
      <c r="I1371" s="59"/>
      <c r="J1371" s="59"/>
      <c r="K1371" s="59"/>
      <c r="L1371" s="86"/>
      <c r="M1371" s="86"/>
      <c r="N1371" s="55" t="s">
        <v>820</v>
      </c>
      <c r="O1371" s="55"/>
      <c r="P1371" s="55"/>
      <c r="Q1371" s="55"/>
      <c r="R1371" s="55"/>
      <c r="S1371" s="55" t="s">
        <v>818</v>
      </c>
      <c r="T1371" s="193" t="str">
        <f>_xlfn.IFNA(VLOOKUP(N1371,Code2Loc,2,FALSE)
&amp; IF( OR( ISNA(O1371), LEN(O1371)=0), "",  "-" &amp; VLOOKUP(O1371,Code2Loc,2,FALSE))
&amp; IF( OR( ISNA(P1371), LEN(P1371)=0), "",  "-" &amp; VLOOKUP(P1371,Code2Loc,2,FALSE))
&amp; IF( OR( ISNA(Q1371), LEN(Q1371)=0), "",  "-" &amp; VLOOKUP(Q1371,Code2Loc,2,FALSE))
&amp; IF( OR( ISNA(R1371), LEN(R1371)=0), "",  "-" &amp; VLOOKUP(R1371,Code2Loc,2,FALSE))
&amp; IF( OR( ISNA(S1371), LEN(S1371)=0), "",  "-" &amp; VLOOKUP(S1371,Code2Loc,2,FALSE)),"")</f>
        <v/>
      </c>
      <c r="U1371" s="56">
        <v>0.47916666666666669</v>
      </c>
      <c r="V1371" s="57"/>
      <c r="W1371" s="57"/>
      <c r="X1371" s="57"/>
      <c r="Y1371" s="57"/>
      <c r="Z1371" s="58" t="str">
        <f>IF(ISBLANK($U1371), "", _xlfn.IFNA($U1371 + _xlfn.IFNA( VLOOKUP($N1371 &amp; IF(ISBLANK($O1371),"", "-" &amp; $O1371) &amp; IF(ISBLANK($P1371),"", "-" &amp; $P1371) &amp; IF(ISBLANK($Q1371),"", "-" &amp; $Q1371) &amp; IF(ISBLANK($R1371),"", "-" &amp; $R1371) &amp; IF(ISBLANK($S1371),"", "-" &amp; $S1371),TravelTime,8,FALSE), VLOOKUP($S1371 &amp; IF(ISBLANK($R1371),"", "-" &amp; $R1371) &amp; IF(ISBLANK($Q1371),"", "-" &amp; $Q1371) &amp; IF(ISBLANK($P1371),"", "-" &amp; $P1371) &amp; IF(ISBLANK($O1371),"", "-" &amp; $O1371) &amp; IF(ISBLANK($N1371),"", "-" &amp; $N1371),TravelTime,8,FALSE)) / 1440, ""))</f>
        <v/>
      </c>
      <c r="AA1371" s="59"/>
      <c r="AB1371" s="59"/>
      <c r="AC1371" s="59"/>
      <c r="AD1371" s="196"/>
      <c r="AE1371" s="59"/>
      <c r="AF1371" s="59"/>
      <c r="AG1371" s="59"/>
      <c r="AH1371" s="59"/>
      <c r="AI1371" s="59"/>
      <c r="AJ1371" s="59"/>
    </row>
    <row r="1372" spans="1:36" ht="14.25" customHeight="1">
      <c r="A1372" s="85"/>
      <c r="B1372" s="59"/>
      <c r="C1372" s="223"/>
      <c r="D1372" s="59"/>
      <c r="E1372" s="229"/>
      <c r="F1372" s="229"/>
      <c r="G1372" s="59"/>
      <c r="H1372" s="59"/>
      <c r="I1372" s="59"/>
      <c r="J1372" s="59"/>
      <c r="K1372" s="59"/>
      <c r="L1372" s="86"/>
      <c r="M1372" s="86"/>
      <c r="N1372" s="55" t="s">
        <v>818</v>
      </c>
      <c r="O1372" s="55"/>
      <c r="P1372" s="55"/>
      <c r="Q1372" s="55"/>
      <c r="R1372" s="55"/>
      <c r="S1372" s="55" t="s">
        <v>820</v>
      </c>
      <c r="T1372" s="193" t="str">
        <f>_xlfn.IFNA(VLOOKUP(N1372,Code2Loc,2,FALSE)
&amp; IF( OR( ISNA(O1372), LEN(O1372)=0), "",  "-" &amp; VLOOKUP(O1372,Code2Loc,2,FALSE))
&amp; IF( OR( ISNA(P1372), LEN(P1372)=0), "",  "-" &amp; VLOOKUP(P1372,Code2Loc,2,FALSE))
&amp; IF( OR( ISNA(Q1372), LEN(Q1372)=0), "",  "-" &amp; VLOOKUP(Q1372,Code2Loc,2,FALSE))
&amp; IF( OR( ISNA(R1372), LEN(R1372)=0), "",  "-" &amp; VLOOKUP(R1372,Code2Loc,2,FALSE))
&amp; IF( OR( ISNA(S1372), LEN(S1372)=0), "",  "-" &amp; VLOOKUP(S1372,Code2Loc,2,FALSE)),"")</f>
        <v/>
      </c>
      <c r="U1372" s="56">
        <v>0.52083333333333337</v>
      </c>
      <c r="V1372" s="57"/>
      <c r="W1372" s="57"/>
      <c r="X1372" s="57"/>
      <c r="Y1372" s="57"/>
      <c r="Z1372" s="58" t="str">
        <f>IF(ISBLANK($U1372), "", _xlfn.IFNA($U1372 + _xlfn.IFNA( VLOOKUP($N1372 &amp; IF(ISBLANK($O1372),"", "-" &amp; $O1372) &amp; IF(ISBLANK($P1372),"", "-" &amp; $P1372) &amp; IF(ISBLANK($Q1372),"", "-" &amp; $Q1372) &amp; IF(ISBLANK($R1372),"", "-" &amp; $R1372) &amp; IF(ISBLANK($S1372),"", "-" &amp; $S1372),TravelTime,8,FALSE), VLOOKUP($S1372 &amp; IF(ISBLANK($R1372),"", "-" &amp; $R1372) &amp; IF(ISBLANK($Q1372),"", "-" &amp; $Q1372) &amp; IF(ISBLANK($P1372),"", "-" &amp; $P1372) &amp; IF(ISBLANK($O1372),"", "-" &amp; $O1372) &amp; IF(ISBLANK($N1372),"", "-" &amp; $N1372),TravelTime,8,FALSE)) / 1440, ""))</f>
        <v/>
      </c>
      <c r="AA1372" s="59"/>
      <c r="AB1372" s="59"/>
      <c r="AC1372" s="59"/>
      <c r="AD1372" s="196"/>
      <c r="AE1372" s="59"/>
      <c r="AF1372" s="59"/>
      <c r="AG1372" s="59"/>
      <c r="AH1372" s="59"/>
      <c r="AI1372" s="59"/>
      <c r="AJ1372" s="59"/>
    </row>
    <row r="1373" spans="1:36" ht="14.25" customHeight="1">
      <c r="A1373" s="85"/>
      <c r="B1373" s="59"/>
      <c r="C1373" s="223"/>
      <c r="D1373" s="59"/>
      <c r="E1373" s="229"/>
      <c r="F1373" s="229"/>
      <c r="G1373" s="59"/>
      <c r="H1373" s="59"/>
      <c r="I1373" s="59"/>
      <c r="J1373" s="59"/>
      <c r="K1373" s="59"/>
      <c r="L1373" s="86"/>
      <c r="M1373" s="86"/>
      <c r="N1373" s="55" t="s">
        <v>820</v>
      </c>
      <c r="O1373" s="55"/>
      <c r="P1373" s="55"/>
      <c r="Q1373" s="55"/>
      <c r="R1373" s="55"/>
      <c r="S1373" s="55" t="s">
        <v>818</v>
      </c>
      <c r="T1373" s="193" t="str">
        <f>_xlfn.IFNA(VLOOKUP(N1373,Code2Loc,2,FALSE)
&amp; IF( OR( ISNA(O1373), LEN(O1373)=0), "",  "-" &amp; VLOOKUP(O1373,Code2Loc,2,FALSE))
&amp; IF( OR( ISNA(P1373), LEN(P1373)=0), "",  "-" &amp; VLOOKUP(P1373,Code2Loc,2,FALSE))
&amp; IF( OR( ISNA(Q1373), LEN(Q1373)=0), "",  "-" &amp; VLOOKUP(Q1373,Code2Loc,2,FALSE))
&amp; IF( OR( ISNA(R1373), LEN(R1373)=0), "",  "-" &amp; VLOOKUP(R1373,Code2Loc,2,FALSE))
&amp; IF( OR( ISNA(S1373), LEN(S1373)=0), "",  "-" &amp; VLOOKUP(S1373,Code2Loc,2,FALSE)),"")</f>
        <v/>
      </c>
      <c r="U1373" s="56">
        <v>0.53472222222222221</v>
      </c>
      <c r="V1373" s="57"/>
      <c r="W1373" s="57"/>
      <c r="X1373" s="57"/>
      <c r="Y1373" s="57"/>
      <c r="Z1373" s="58" t="str">
        <f>IF(ISBLANK($U1373), "", _xlfn.IFNA($U1373 + _xlfn.IFNA( VLOOKUP($N1373 &amp; IF(ISBLANK($O1373),"", "-" &amp; $O1373) &amp; IF(ISBLANK($P1373),"", "-" &amp; $P1373) &amp; IF(ISBLANK($Q1373),"", "-" &amp; $Q1373) &amp; IF(ISBLANK($R1373),"", "-" &amp; $R1373) &amp; IF(ISBLANK($S1373),"", "-" &amp; $S1373),TravelTime,8,FALSE), VLOOKUP($S1373 &amp; IF(ISBLANK($R1373),"", "-" &amp; $R1373) &amp; IF(ISBLANK($Q1373),"", "-" &amp; $Q1373) &amp; IF(ISBLANK($P1373),"", "-" &amp; $P1373) &amp; IF(ISBLANK($O1373),"", "-" &amp; $O1373) &amp; IF(ISBLANK($N1373),"", "-" &amp; $N1373),TravelTime,8,FALSE)) / 1440, ""))</f>
        <v/>
      </c>
      <c r="AA1373" s="59"/>
      <c r="AB1373" s="59"/>
      <c r="AC1373" s="59"/>
      <c r="AD1373" s="196"/>
      <c r="AE1373" s="59"/>
      <c r="AF1373" s="59"/>
      <c r="AG1373" s="59"/>
      <c r="AH1373" s="59"/>
      <c r="AI1373" s="59"/>
      <c r="AJ1373" s="59"/>
    </row>
    <row r="1374" spans="1:36" ht="14.25" customHeight="1">
      <c r="A1374" s="85"/>
      <c r="B1374" s="59"/>
      <c r="C1374" s="223"/>
      <c r="D1374" s="59"/>
      <c r="E1374" s="229"/>
      <c r="F1374" s="229"/>
      <c r="G1374" s="59"/>
      <c r="H1374" s="59"/>
      <c r="I1374" s="59"/>
      <c r="J1374" s="59"/>
      <c r="K1374" s="59"/>
      <c r="L1374" s="86"/>
      <c r="M1374" s="86"/>
      <c r="N1374" s="55" t="s">
        <v>818</v>
      </c>
      <c r="O1374" s="55"/>
      <c r="P1374" s="55"/>
      <c r="Q1374" s="55"/>
      <c r="R1374" s="55"/>
      <c r="S1374" s="55" t="s">
        <v>820</v>
      </c>
      <c r="T1374" s="193" t="str">
        <f>_xlfn.IFNA(VLOOKUP(N1374,Code2Loc,2,FALSE)
&amp; IF( OR( ISNA(O1374), LEN(O1374)=0), "",  "-" &amp; VLOOKUP(O1374,Code2Loc,2,FALSE))
&amp; IF( OR( ISNA(P1374), LEN(P1374)=0), "",  "-" &amp; VLOOKUP(P1374,Code2Loc,2,FALSE))
&amp; IF( OR( ISNA(Q1374), LEN(Q1374)=0), "",  "-" &amp; VLOOKUP(Q1374,Code2Loc,2,FALSE))
&amp; IF( OR( ISNA(R1374), LEN(R1374)=0), "",  "-" &amp; VLOOKUP(R1374,Code2Loc,2,FALSE))
&amp; IF( OR( ISNA(S1374), LEN(S1374)=0), "",  "-" &amp; VLOOKUP(S1374,Code2Loc,2,FALSE)),"")</f>
        <v/>
      </c>
      <c r="U1374" s="56">
        <v>0.55902777777777779</v>
      </c>
      <c r="V1374" s="57"/>
      <c r="W1374" s="57"/>
      <c r="X1374" s="57"/>
      <c r="Y1374" s="57"/>
      <c r="Z1374" s="58" t="str">
        <f>IF(ISBLANK($U1374), "", _xlfn.IFNA($U1374 + _xlfn.IFNA( VLOOKUP($N1374 &amp; IF(ISBLANK($O1374),"", "-" &amp; $O1374) &amp; IF(ISBLANK($P1374),"", "-" &amp; $P1374) &amp; IF(ISBLANK($Q1374),"", "-" &amp; $Q1374) &amp; IF(ISBLANK($R1374),"", "-" &amp; $R1374) &amp; IF(ISBLANK($S1374),"", "-" &amp; $S1374),TravelTime,8,FALSE), VLOOKUP($S1374 &amp; IF(ISBLANK($R1374),"", "-" &amp; $R1374) &amp; IF(ISBLANK($Q1374),"", "-" &amp; $Q1374) &amp; IF(ISBLANK($P1374),"", "-" &amp; $P1374) &amp; IF(ISBLANK($O1374),"", "-" &amp; $O1374) &amp; IF(ISBLANK($N1374),"", "-" &amp; $N1374),TravelTime,8,FALSE)) / 1440, ""))</f>
        <v/>
      </c>
      <c r="AA1374" s="59"/>
      <c r="AB1374" s="59"/>
      <c r="AC1374" s="59"/>
      <c r="AD1374" s="196"/>
      <c r="AE1374" s="59"/>
      <c r="AF1374" s="59"/>
      <c r="AG1374" s="59"/>
      <c r="AH1374" s="59"/>
      <c r="AI1374" s="59"/>
      <c r="AJ1374" s="59"/>
    </row>
    <row r="1375" spans="1:36" ht="14.25" customHeight="1">
      <c r="A1375" s="85"/>
      <c r="B1375" s="59"/>
      <c r="C1375" s="223"/>
      <c r="D1375" s="59"/>
      <c r="E1375" s="229"/>
      <c r="F1375" s="229"/>
      <c r="G1375" s="59"/>
      <c r="H1375" s="59"/>
      <c r="I1375" s="59"/>
      <c r="J1375" s="59"/>
      <c r="K1375" s="59"/>
      <c r="L1375" s="86"/>
      <c r="M1375" s="86"/>
      <c r="N1375" s="55" t="s">
        <v>820</v>
      </c>
      <c r="O1375" s="55"/>
      <c r="P1375" s="55"/>
      <c r="Q1375" s="55"/>
      <c r="R1375" s="55"/>
      <c r="S1375" s="55" t="s">
        <v>818</v>
      </c>
      <c r="T1375" s="193" t="str">
        <f>_xlfn.IFNA(VLOOKUP(N1375,Code2Loc,2,FALSE)
&amp; IF( OR( ISNA(O1375), LEN(O1375)=0), "",  "-" &amp; VLOOKUP(O1375,Code2Loc,2,FALSE))
&amp; IF( OR( ISNA(P1375), LEN(P1375)=0), "",  "-" &amp; VLOOKUP(P1375,Code2Loc,2,FALSE))
&amp; IF( OR( ISNA(Q1375), LEN(Q1375)=0), "",  "-" &amp; VLOOKUP(Q1375,Code2Loc,2,FALSE))
&amp; IF( OR( ISNA(R1375), LEN(R1375)=0), "",  "-" &amp; VLOOKUP(R1375,Code2Loc,2,FALSE))
&amp; IF( OR( ISNA(S1375), LEN(S1375)=0), "",  "-" &amp; VLOOKUP(S1375,Code2Loc,2,FALSE)),"")</f>
        <v/>
      </c>
      <c r="U1375" s="56">
        <v>0.57291666666666663</v>
      </c>
      <c r="V1375" s="57"/>
      <c r="W1375" s="57"/>
      <c r="X1375" s="57"/>
      <c r="Y1375" s="57"/>
      <c r="Z1375" s="58" t="str">
        <f>IF(ISBLANK($U1375), "", _xlfn.IFNA($U1375 + _xlfn.IFNA( VLOOKUP($N1375 &amp; IF(ISBLANK($O1375),"", "-" &amp; $O1375) &amp; IF(ISBLANK($P1375),"", "-" &amp; $P1375) &amp; IF(ISBLANK($Q1375),"", "-" &amp; $Q1375) &amp; IF(ISBLANK($R1375),"", "-" &amp; $R1375) &amp; IF(ISBLANK($S1375),"", "-" &amp; $S1375),TravelTime,8,FALSE), VLOOKUP($S1375 &amp; IF(ISBLANK($R1375),"", "-" &amp; $R1375) &amp; IF(ISBLANK($Q1375),"", "-" &amp; $Q1375) &amp; IF(ISBLANK($P1375),"", "-" &amp; $P1375) &amp; IF(ISBLANK($O1375),"", "-" &amp; $O1375) &amp; IF(ISBLANK($N1375),"", "-" &amp; $N1375),TravelTime,8,FALSE)) / 1440, ""))</f>
        <v/>
      </c>
      <c r="AA1375" s="59"/>
      <c r="AB1375" s="59"/>
      <c r="AC1375" s="59"/>
      <c r="AD1375" s="196"/>
      <c r="AE1375" s="59"/>
      <c r="AF1375" s="59"/>
      <c r="AG1375" s="59"/>
      <c r="AH1375" s="59"/>
      <c r="AI1375" s="59"/>
      <c r="AJ1375" s="59"/>
    </row>
    <row r="1376" spans="1:36" ht="14.25" customHeight="1">
      <c r="A1376" s="85"/>
      <c r="B1376" s="59"/>
      <c r="C1376" s="223"/>
      <c r="D1376" s="59"/>
      <c r="E1376" s="229"/>
      <c r="F1376" s="229"/>
      <c r="G1376" s="59"/>
      <c r="H1376" s="59"/>
      <c r="I1376" s="59"/>
      <c r="J1376" s="59"/>
      <c r="K1376" s="59"/>
      <c r="L1376" s="86"/>
      <c r="M1376" s="86"/>
      <c r="N1376" s="55" t="s">
        <v>818</v>
      </c>
      <c r="O1376" s="55"/>
      <c r="P1376" s="55"/>
      <c r="Q1376" s="55"/>
      <c r="R1376" s="55"/>
      <c r="S1376" s="55" t="s">
        <v>820</v>
      </c>
      <c r="T1376" s="193" t="str">
        <f>_xlfn.IFNA(VLOOKUP(N1376,Code2Loc,2,FALSE)
&amp; IF( OR( ISNA(O1376), LEN(O1376)=0), "",  "-" &amp; VLOOKUP(O1376,Code2Loc,2,FALSE))
&amp; IF( OR( ISNA(P1376), LEN(P1376)=0), "",  "-" &amp; VLOOKUP(P1376,Code2Loc,2,FALSE))
&amp; IF( OR( ISNA(Q1376), LEN(Q1376)=0), "",  "-" &amp; VLOOKUP(Q1376,Code2Loc,2,FALSE))
&amp; IF( OR( ISNA(R1376), LEN(R1376)=0), "",  "-" &amp; VLOOKUP(R1376,Code2Loc,2,FALSE))
&amp; IF( OR( ISNA(S1376), LEN(S1376)=0), "",  "-" &amp; VLOOKUP(S1376,Code2Loc,2,FALSE)),"")</f>
        <v/>
      </c>
      <c r="U1376" s="56">
        <v>0.63888888888888884</v>
      </c>
      <c r="V1376" s="57"/>
      <c r="W1376" s="57"/>
      <c r="X1376" s="57"/>
      <c r="Y1376" s="57"/>
      <c r="Z1376" s="58" t="str">
        <f>IF(ISBLANK($U1376), "", _xlfn.IFNA($U1376 + _xlfn.IFNA( VLOOKUP($N1376 &amp; IF(ISBLANK($O1376),"", "-" &amp; $O1376) &amp; IF(ISBLANK($P1376),"", "-" &amp; $P1376) &amp; IF(ISBLANK($Q1376),"", "-" &amp; $Q1376) &amp; IF(ISBLANK($R1376),"", "-" &amp; $R1376) &amp; IF(ISBLANK($S1376),"", "-" &amp; $S1376),TravelTime,8,FALSE), VLOOKUP($S1376 &amp; IF(ISBLANK($R1376),"", "-" &amp; $R1376) &amp; IF(ISBLANK($Q1376),"", "-" &amp; $Q1376) &amp; IF(ISBLANK($P1376),"", "-" &amp; $P1376) &amp; IF(ISBLANK($O1376),"", "-" &amp; $O1376) &amp; IF(ISBLANK($N1376),"", "-" &amp; $N1376),TravelTime,8,FALSE)) / 1440, ""))</f>
        <v/>
      </c>
      <c r="AA1376" s="59"/>
      <c r="AB1376" s="59"/>
      <c r="AC1376" s="59"/>
      <c r="AD1376" s="196"/>
      <c r="AE1376" s="59"/>
      <c r="AF1376" s="59"/>
      <c r="AG1376" s="59"/>
      <c r="AH1376" s="59"/>
      <c r="AI1376" s="59"/>
      <c r="AJ1376" s="59"/>
    </row>
    <row r="1377" spans="1:36" ht="14.25" customHeight="1">
      <c r="A1377" s="85"/>
      <c r="B1377" s="59"/>
      <c r="C1377" s="223"/>
      <c r="D1377" s="59"/>
      <c r="E1377" s="229"/>
      <c r="F1377" s="229"/>
      <c r="G1377" s="59"/>
      <c r="H1377" s="59"/>
      <c r="I1377" s="59"/>
      <c r="J1377" s="59"/>
      <c r="K1377" s="59"/>
      <c r="L1377" s="86"/>
      <c r="M1377" s="86"/>
      <c r="N1377" s="55" t="s">
        <v>820</v>
      </c>
      <c r="O1377" s="55"/>
      <c r="P1377" s="55"/>
      <c r="Q1377" s="55"/>
      <c r="R1377" s="55"/>
      <c r="S1377" s="55" t="s">
        <v>818</v>
      </c>
      <c r="T1377" s="193" t="str">
        <f>_xlfn.IFNA(VLOOKUP(N1377,Code2Loc,2,FALSE)
&amp; IF( OR( ISNA(O1377), LEN(O1377)=0), "",  "-" &amp; VLOOKUP(O1377,Code2Loc,2,FALSE))
&amp; IF( OR( ISNA(P1377), LEN(P1377)=0), "",  "-" &amp; VLOOKUP(P1377,Code2Loc,2,FALSE))
&amp; IF( OR( ISNA(Q1377), LEN(Q1377)=0), "",  "-" &amp; VLOOKUP(Q1377,Code2Loc,2,FALSE))
&amp; IF( OR( ISNA(R1377), LEN(R1377)=0), "",  "-" &amp; VLOOKUP(R1377,Code2Loc,2,FALSE))
&amp; IF( OR( ISNA(S1377), LEN(S1377)=0), "",  "-" &amp; VLOOKUP(S1377,Code2Loc,2,FALSE)),"")</f>
        <v/>
      </c>
      <c r="U1377" s="56">
        <v>0.65625</v>
      </c>
      <c r="V1377" s="57"/>
      <c r="W1377" s="57"/>
      <c r="X1377" s="57"/>
      <c r="Y1377" s="57"/>
      <c r="Z1377" s="58" t="str">
        <f>IF(ISBLANK($U1377), "", _xlfn.IFNA($U1377 + _xlfn.IFNA( VLOOKUP($N1377 &amp; IF(ISBLANK($O1377),"", "-" &amp; $O1377) &amp; IF(ISBLANK($P1377),"", "-" &amp; $P1377) &amp; IF(ISBLANK($Q1377),"", "-" &amp; $Q1377) &amp; IF(ISBLANK($R1377),"", "-" &amp; $R1377) &amp; IF(ISBLANK($S1377),"", "-" &amp; $S1377),TravelTime,8,FALSE), VLOOKUP($S1377 &amp; IF(ISBLANK($R1377),"", "-" &amp; $R1377) &amp; IF(ISBLANK($Q1377),"", "-" &amp; $Q1377) &amp; IF(ISBLANK($P1377),"", "-" &amp; $P1377) &amp; IF(ISBLANK($O1377),"", "-" &amp; $O1377) &amp; IF(ISBLANK($N1377),"", "-" &amp; $N1377),TravelTime,8,FALSE)) / 1440, ""))</f>
        <v/>
      </c>
      <c r="AA1377" s="59"/>
      <c r="AB1377" s="59"/>
      <c r="AC1377" s="59"/>
      <c r="AD1377" s="196"/>
      <c r="AE1377" s="59"/>
      <c r="AF1377" s="59"/>
      <c r="AG1377" s="59"/>
      <c r="AH1377" s="59"/>
      <c r="AI1377" s="59"/>
      <c r="AJ1377" s="59"/>
    </row>
    <row r="1378" spans="1:36" ht="14.25" customHeight="1">
      <c r="A1378" s="85"/>
      <c r="B1378" s="59"/>
      <c r="C1378" s="223"/>
      <c r="D1378" s="59"/>
      <c r="E1378" s="229"/>
      <c r="F1378" s="229"/>
      <c r="G1378" s="59"/>
      <c r="H1378" s="59"/>
      <c r="I1378" s="59"/>
      <c r="J1378" s="59"/>
      <c r="K1378" s="59"/>
      <c r="L1378" s="86"/>
      <c r="M1378" s="86"/>
      <c r="N1378" s="55" t="s">
        <v>818</v>
      </c>
      <c r="O1378" s="55"/>
      <c r="P1378" s="55"/>
      <c r="Q1378" s="55"/>
      <c r="R1378" s="55"/>
      <c r="S1378" s="55" t="s">
        <v>820</v>
      </c>
      <c r="T1378" s="193" t="str">
        <f>_xlfn.IFNA(VLOOKUP(N1378,Code2Loc,2,FALSE)
&amp; IF( OR( ISNA(O1378), LEN(O1378)=0), "",  "-" &amp; VLOOKUP(O1378,Code2Loc,2,FALSE))
&amp; IF( OR( ISNA(P1378), LEN(P1378)=0), "",  "-" &amp; VLOOKUP(P1378,Code2Loc,2,FALSE))
&amp; IF( OR( ISNA(Q1378), LEN(Q1378)=0), "",  "-" &amp; VLOOKUP(Q1378,Code2Loc,2,FALSE))
&amp; IF( OR( ISNA(R1378), LEN(R1378)=0), "",  "-" &amp; VLOOKUP(R1378,Code2Loc,2,FALSE))
&amp; IF( OR( ISNA(S1378), LEN(S1378)=0), "",  "-" &amp; VLOOKUP(S1378,Code2Loc,2,FALSE)),"")</f>
        <v/>
      </c>
      <c r="U1378" s="56">
        <v>0.70486111111111116</v>
      </c>
      <c r="V1378" s="57"/>
      <c r="W1378" s="57"/>
      <c r="X1378" s="57"/>
      <c r="Y1378" s="57"/>
      <c r="Z1378" s="58" t="str">
        <f>IF(ISBLANK($U1378), "", _xlfn.IFNA($U1378 + _xlfn.IFNA( VLOOKUP($N1378 &amp; IF(ISBLANK($O1378),"", "-" &amp; $O1378) &amp; IF(ISBLANK($P1378),"", "-" &amp; $P1378) &amp; IF(ISBLANK($Q1378),"", "-" &amp; $Q1378) &amp; IF(ISBLANK($R1378),"", "-" &amp; $R1378) &amp; IF(ISBLANK($S1378),"", "-" &amp; $S1378),TravelTime,8,FALSE), VLOOKUP($S1378 &amp; IF(ISBLANK($R1378),"", "-" &amp; $R1378) &amp; IF(ISBLANK($Q1378),"", "-" &amp; $Q1378) &amp; IF(ISBLANK($P1378),"", "-" &amp; $P1378) &amp; IF(ISBLANK($O1378),"", "-" &amp; $O1378) &amp; IF(ISBLANK($N1378),"", "-" &amp; $N1378),TravelTime,8,FALSE)) / 1440, ""))</f>
        <v/>
      </c>
      <c r="AA1378" s="59"/>
      <c r="AB1378" s="59"/>
      <c r="AC1378" s="59"/>
      <c r="AD1378" s="196"/>
      <c r="AE1378" s="59"/>
      <c r="AF1378" s="59"/>
      <c r="AG1378" s="59"/>
      <c r="AH1378" s="59"/>
      <c r="AI1378" s="59"/>
      <c r="AJ1378" s="59"/>
    </row>
    <row r="1379" spans="1:36" ht="14.25" customHeight="1">
      <c r="A1379" s="85"/>
      <c r="B1379" s="59"/>
      <c r="C1379" s="223"/>
      <c r="D1379" s="59"/>
      <c r="E1379" s="229"/>
      <c r="F1379" s="229"/>
      <c r="G1379" s="59"/>
      <c r="H1379" s="59"/>
      <c r="I1379" s="59"/>
      <c r="J1379" s="59"/>
      <c r="K1379" s="59"/>
      <c r="L1379" s="86"/>
      <c r="M1379" s="86"/>
      <c r="N1379" s="55" t="s">
        <v>820</v>
      </c>
      <c r="O1379" s="55"/>
      <c r="P1379" s="55"/>
      <c r="Q1379" s="55"/>
      <c r="R1379" s="55"/>
      <c r="S1379" s="55" t="s">
        <v>818</v>
      </c>
      <c r="T1379" s="193" t="str">
        <f>_xlfn.IFNA(VLOOKUP(N1379,Code2Loc,2,FALSE)
&amp; IF( OR( ISNA(O1379), LEN(O1379)=0), "",  "-" &amp; VLOOKUP(O1379,Code2Loc,2,FALSE))
&amp; IF( OR( ISNA(P1379), LEN(P1379)=0), "",  "-" &amp; VLOOKUP(P1379,Code2Loc,2,FALSE))
&amp; IF( OR( ISNA(Q1379), LEN(Q1379)=0), "",  "-" &amp; VLOOKUP(Q1379,Code2Loc,2,FALSE))
&amp; IF( OR( ISNA(R1379), LEN(R1379)=0), "",  "-" &amp; VLOOKUP(R1379,Code2Loc,2,FALSE))
&amp; IF( OR( ISNA(S1379), LEN(S1379)=0), "",  "-" &amp; VLOOKUP(S1379,Code2Loc,2,FALSE)),"")</f>
        <v/>
      </c>
      <c r="U1379" s="56">
        <v>0.71875</v>
      </c>
      <c r="V1379" s="57"/>
      <c r="W1379" s="57"/>
      <c r="X1379" s="57"/>
      <c r="Y1379" s="57"/>
      <c r="Z1379" s="58" t="str">
        <f>IF(ISBLANK($U1379), "", _xlfn.IFNA($U1379 + _xlfn.IFNA( VLOOKUP($N1379 &amp; IF(ISBLANK($O1379),"", "-" &amp; $O1379) &amp; IF(ISBLANK($P1379),"", "-" &amp; $P1379) &amp; IF(ISBLANK($Q1379),"", "-" &amp; $Q1379) &amp; IF(ISBLANK($R1379),"", "-" &amp; $R1379) &amp; IF(ISBLANK($S1379),"", "-" &amp; $S1379),TravelTime,8,FALSE), VLOOKUP($S1379 &amp; IF(ISBLANK($R1379),"", "-" &amp; $R1379) &amp; IF(ISBLANK($Q1379),"", "-" &amp; $Q1379) &amp; IF(ISBLANK($P1379),"", "-" &amp; $P1379) &amp; IF(ISBLANK($O1379),"", "-" &amp; $O1379) &amp; IF(ISBLANK($N1379),"", "-" &amp; $N1379),TravelTime,8,FALSE)) / 1440, ""))</f>
        <v/>
      </c>
      <c r="AA1379" s="59"/>
      <c r="AB1379" s="59"/>
      <c r="AC1379" s="59"/>
      <c r="AD1379" s="196"/>
      <c r="AE1379" s="59"/>
      <c r="AF1379" s="59"/>
      <c r="AG1379" s="59"/>
      <c r="AH1379" s="59"/>
      <c r="AI1379" s="59"/>
      <c r="AJ1379" s="59"/>
    </row>
    <row r="1380" spans="1:36" ht="14.25" customHeight="1">
      <c r="A1380" s="85"/>
      <c r="B1380" s="59"/>
      <c r="C1380" s="223"/>
      <c r="D1380" s="59"/>
      <c r="E1380" s="229"/>
      <c r="F1380" s="229"/>
      <c r="G1380" s="59"/>
      <c r="H1380" s="59"/>
      <c r="I1380" s="59"/>
      <c r="J1380" s="59"/>
      <c r="K1380" s="59"/>
      <c r="L1380" s="86"/>
      <c r="M1380" s="86"/>
      <c r="N1380" s="55" t="s">
        <v>818</v>
      </c>
      <c r="O1380" s="55"/>
      <c r="P1380" s="55"/>
      <c r="Q1380" s="55"/>
      <c r="R1380" s="55"/>
      <c r="S1380" s="55" t="s">
        <v>820</v>
      </c>
      <c r="T1380" s="193" t="str">
        <f>_xlfn.IFNA(VLOOKUP(N1380,Code2Loc,2,FALSE)
&amp; IF( OR( ISNA(O1380), LEN(O1380)=0), "",  "-" &amp; VLOOKUP(O1380,Code2Loc,2,FALSE))
&amp; IF( OR( ISNA(P1380), LEN(P1380)=0), "",  "-" &amp; VLOOKUP(P1380,Code2Loc,2,FALSE))
&amp; IF( OR( ISNA(Q1380), LEN(Q1380)=0), "",  "-" &amp; VLOOKUP(Q1380,Code2Loc,2,FALSE))
&amp; IF( OR( ISNA(R1380), LEN(R1380)=0), "",  "-" &amp; VLOOKUP(R1380,Code2Loc,2,FALSE))
&amp; IF( OR( ISNA(S1380), LEN(S1380)=0), "",  "-" &amp; VLOOKUP(S1380,Code2Loc,2,FALSE)),"")</f>
        <v/>
      </c>
      <c r="U1380" s="56">
        <v>0.74305555555555558</v>
      </c>
      <c r="V1380" s="57"/>
      <c r="W1380" s="57"/>
      <c r="X1380" s="57"/>
      <c r="Y1380" s="57"/>
      <c r="Z1380" s="58" t="str">
        <f>IF(ISBLANK($U1380), "", _xlfn.IFNA($U1380 + _xlfn.IFNA( VLOOKUP($N1380 &amp; IF(ISBLANK($O1380),"", "-" &amp; $O1380) &amp; IF(ISBLANK($P1380),"", "-" &amp; $P1380) &amp; IF(ISBLANK($Q1380),"", "-" &amp; $Q1380) &amp; IF(ISBLANK($R1380),"", "-" &amp; $R1380) &amp; IF(ISBLANK($S1380),"", "-" &amp; $S1380),TravelTime,8,FALSE), VLOOKUP($S1380 &amp; IF(ISBLANK($R1380),"", "-" &amp; $R1380) &amp; IF(ISBLANK($Q1380),"", "-" &amp; $Q1380) &amp; IF(ISBLANK($P1380),"", "-" &amp; $P1380) &amp; IF(ISBLANK($O1380),"", "-" &amp; $O1380) &amp; IF(ISBLANK($N1380),"", "-" &amp; $N1380),TravelTime,8,FALSE)) / 1440, ""))</f>
        <v/>
      </c>
      <c r="AA1380" s="59"/>
      <c r="AB1380" s="59"/>
      <c r="AC1380" s="59"/>
      <c r="AD1380" s="196"/>
      <c r="AE1380" s="59"/>
      <c r="AF1380" s="59"/>
      <c r="AG1380" s="59"/>
      <c r="AH1380" s="59"/>
      <c r="AI1380" s="59"/>
      <c r="AJ1380" s="59"/>
    </row>
    <row r="1381" spans="1:36" ht="14.25" customHeight="1">
      <c r="A1381" s="85"/>
      <c r="B1381" s="59"/>
      <c r="C1381" s="223"/>
      <c r="D1381" s="59"/>
      <c r="E1381" s="229"/>
      <c r="F1381" s="229"/>
      <c r="G1381" s="59"/>
      <c r="H1381" s="59"/>
      <c r="I1381" s="59"/>
      <c r="J1381" s="59"/>
      <c r="K1381" s="59"/>
      <c r="L1381" s="86"/>
      <c r="M1381" s="86"/>
      <c r="N1381" s="55" t="s">
        <v>820</v>
      </c>
      <c r="O1381" s="55"/>
      <c r="P1381" s="55"/>
      <c r="Q1381" s="55"/>
      <c r="R1381" s="55"/>
      <c r="S1381" s="55" t="s">
        <v>818</v>
      </c>
      <c r="T1381" s="193" t="str">
        <f>_xlfn.IFNA(VLOOKUP(N1381,Code2Loc,2,FALSE)
&amp; IF( OR( ISNA(O1381), LEN(O1381)=0), "",  "-" &amp; VLOOKUP(O1381,Code2Loc,2,FALSE))
&amp; IF( OR( ISNA(P1381), LEN(P1381)=0), "",  "-" &amp; VLOOKUP(P1381,Code2Loc,2,FALSE))
&amp; IF( OR( ISNA(Q1381), LEN(Q1381)=0), "",  "-" &amp; VLOOKUP(Q1381,Code2Loc,2,FALSE))
&amp; IF( OR( ISNA(R1381), LEN(R1381)=0), "",  "-" &amp; VLOOKUP(R1381,Code2Loc,2,FALSE))
&amp; IF( OR( ISNA(S1381), LEN(S1381)=0), "",  "-" &amp; VLOOKUP(S1381,Code2Loc,2,FALSE)),"")</f>
        <v/>
      </c>
      <c r="U1381" s="56">
        <v>0.75694444444444442</v>
      </c>
      <c r="V1381" s="57"/>
      <c r="W1381" s="57"/>
      <c r="X1381" s="57"/>
      <c r="Y1381" s="57"/>
      <c r="Z1381" s="58" t="str">
        <f>IF(ISBLANK($U1381), "", _xlfn.IFNA($U1381 + _xlfn.IFNA( VLOOKUP($N1381 &amp; IF(ISBLANK($O1381),"", "-" &amp; $O1381) &amp; IF(ISBLANK($P1381),"", "-" &amp; $P1381) &amp; IF(ISBLANK($Q1381),"", "-" &amp; $Q1381) &amp; IF(ISBLANK($R1381),"", "-" &amp; $R1381) &amp; IF(ISBLANK($S1381),"", "-" &amp; $S1381),TravelTime,8,FALSE), VLOOKUP($S1381 &amp; IF(ISBLANK($R1381),"", "-" &amp; $R1381) &amp; IF(ISBLANK($Q1381),"", "-" &amp; $Q1381) &amp; IF(ISBLANK($P1381),"", "-" &amp; $P1381) &amp; IF(ISBLANK($O1381),"", "-" &amp; $O1381) &amp; IF(ISBLANK($N1381),"", "-" &amp; $N1381),TravelTime,8,FALSE)) / 1440, ""))</f>
        <v/>
      </c>
      <c r="AA1381" s="59"/>
      <c r="AB1381" s="59"/>
      <c r="AC1381" s="59"/>
      <c r="AD1381" s="196"/>
      <c r="AE1381" s="59"/>
      <c r="AF1381" s="59"/>
      <c r="AG1381" s="59"/>
      <c r="AH1381" s="59"/>
      <c r="AI1381" s="59"/>
      <c r="AJ1381" s="59"/>
    </row>
    <row r="1382" spans="1:36" ht="14.25" customHeight="1">
      <c r="A1382" s="85"/>
      <c r="B1382" s="59"/>
      <c r="C1382" s="223"/>
      <c r="D1382" s="59"/>
      <c r="E1382" s="229"/>
      <c r="F1382" s="229"/>
      <c r="G1382" s="59"/>
      <c r="H1382" s="59"/>
      <c r="I1382" s="59"/>
      <c r="J1382" s="59"/>
      <c r="K1382" s="59"/>
      <c r="L1382" s="86"/>
      <c r="M1382" s="86"/>
      <c r="N1382" s="55" t="s">
        <v>818</v>
      </c>
      <c r="O1382" s="55"/>
      <c r="P1382" s="55"/>
      <c r="Q1382" s="55"/>
      <c r="R1382" s="55"/>
      <c r="S1382" s="55" t="s">
        <v>820</v>
      </c>
      <c r="T1382" s="193" t="str">
        <f>_xlfn.IFNA(VLOOKUP(N1382,Code2Loc,2,FALSE)
&amp; IF( OR( ISNA(O1382), LEN(O1382)=0), "",  "-" &amp; VLOOKUP(O1382,Code2Loc,2,FALSE))
&amp; IF( OR( ISNA(P1382), LEN(P1382)=0), "",  "-" &amp; VLOOKUP(P1382,Code2Loc,2,FALSE))
&amp; IF( OR( ISNA(Q1382), LEN(Q1382)=0), "",  "-" &amp; VLOOKUP(Q1382,Code2Loc,2,FALSE))
&amp; IF( OR( ISNA(R1382), LEN(R1382)=0), "",  "-" &amp; VLOOKUP(R1382,Code2Loc,2,FALSE))
&amp; IF( OR( ISNA(S1382), LEN(S1382)=0), "",  "-" &amp; VLOOKUP(S1382,Code2Loc,2,FALSE)),"")</f>
        <v/>
      </c>
      <c r="U1382" s="56">
        <v>0.77430555555555558</v>
      </c>
      <c r="V1382" s="57"/>
      <c r="W1382" s="57"/>
      <c r="X1382" s="57"/>
      <c r="Y1382" s="57"/>
      <c r="Z1382" s="58" t="str">
        <f>IF(ISBLANK($U1382), "", _xlfn.IFNA($U1382 + _xlfn.IFNA( VLOOKUP($N1382 &amp; IF(ISBLANK($O1382),"", "-" &amp; $O1382) &amp; IF(ISBLANK($P1382),"", "-" &amp; $P1382) &amp; IF(ISBLANK($Q1382),"", "-" &amp; $Q1382) &amp; IF(ISBLANK($R1382),"", "-" &amp; $R1382) &amp; IF(ISBLANK($S1382),"", "-" &amp; $S1382),TravelTime,8,FALSE), VLOOKUP($S1382 &amp; IF(ISBLANK($R1382),"", "-" &amp; $R1382) &amp; IF(ISBLANK($Q1382),"", "-" &amp; $Q1382) &amp; IF(ISBLANK($P1382),"", "-" &amp; $P1382) &amp; IF(ISBLANK($O1382),"", "-" &amp; $O1382) &amp; IF(ISBLANK($N1382),"", "-" &amp; $N1382),TravelTime,8,FALSE)) / 1440, ""))</f>
        <v/>
      </c>
      <c r="AA1382" s="59"/>
      <c r="AB1382" s="59"/>
      <c r="AC1382" s="59"/>
      <c r="AD1382" s="196"/>
      <c r="AE1382" s="59"/>
      <c r="AF1382" s="59"/>
      <c r="AG1382" s="59"/>
      <c r="AH1382" s="59"/>
      <c r="AI1382" s="59"/>
      <c r="AJ1382" s="59"/>
    </row>
    <row r="1383" spans="1:36" ht="14.25" customHeight="1">
      <c r="A1383" s="85"/>
      <c r="B1383" s="59"/>
      <c r="C1383" s="223"/>
      <c r="D1383" s="59"/>
      <c r="E1383" s="229"/>
      <c r="F1383" s="229"/>
      <c r="G1383" s="59"/>
      <c r="H1383" s="59"/>
      <c r="I1383" s="59"/>
      <c r="J1383" s="59"/>
      <c r="K1383" s="59"/>
      <c r="L1383" s="86"/>
      <c r="M1383" s="86"/>
      <c r="N1383" s="55" t="s">
        <v>820</v>
      </c>
      <c r="O1383" s="55"/>
      <c r="P1383" s="55"/>
      <c r="Q1383" s="55"/>
      <c r="R1383" s="55"/>
      <c r="S1383" s="55" t="s">
        <v>818</v>
      </c>
      <c r="T1383" s="193" t="str">
        <f>_xlfn.IFNA(VLOOKUP(N1383,Code2Loc,2,FALSE)
&amp; IF( OR( ISNA(O1383), LEN(O1383)=0), "",  "-" &amp; VLOOKUP(O1383,Code2Loc,2,FALSE))
&amp; IF( OR( ISNA(P1383), LEN(P1383)=0), "",  "-" &amp; VLOOKUP(P1383,Code2Loc,2,FALSE))
&amp; IF( OR( ISNA(Q1383), LEN(Q1383)=0), "",  "-" &amp; VLOOKUP(Q1383,Code2Loc,2,FALSE))
&amp; IF( OR( ISNA(R1383), LEN(R1383)=0), "",  "-" &amp; VLOOKUP(R1383,Code2Loc,2,FALSE))
&amp; IF( OR( ISNA(S1383), LEN(S1383)=0), "",  "-" &amp; VLOOKUP(S1383,Code2Loc,2,FALSE)),"")</f>
        <v/>
      </c>
      <c r="U1383" s="56">
        <v>0.78819444444444442</v>
      </c>
      <c r="V1383" s="57"/>
      <c r="W1383" s="57"/>
      <c r="X1383" s="57"/>
      <c r="Y1383" s="57"/>
      <c r="Z1383" s="58" t="str">
        <f>IF(ISBLANK($U1383), "", _xlfn.IFNA($U1383 + _xlfn.IFNA( VLOOKUP($N1383 &amp; IF(ISBLANK($O1383),"", "-" &amp; $O1383) &amp; IF(ISBLANK($P1383),"", "-" &amp; $P1383) &amp; IF(ISBLANK($Q1383),"", "-" &amp; $Q1383) &amp; IF(ISBLANK($R1383),"", "-" &amp; $R1383) &amp; IF(ISBLANK($S1383),"", "-" &amp; $S1383),TravelTime,8,FALSE), VLOOKUP($S1383 &amp; IF(ISBLANK($R1383),"", "-" &amp; $R1383) &amp; IF(ISBLANK($Q1383),"", "-" &amp; $Q1383) &amp; IF(ISBLANK($P1383),"", "-" &amp; $P1383) &amp; IF(ISBLANK($O1383),"", "-" &amp; $O1383) &amp; IF(ISBLANK($N1383),"", "-" &amp; $N1383),TravelTime,8,FALSE)) / 1440, ""))</f>
        <v/>
      </c>
      <c r="AA1383" s="59"/>
      <c r="AB1383" s="59"/>
      <c r="AC1383" s="59"/>
      <c r="AD1383" s="196"/>
      <c r="AE1383" s="59"/>
      <c r="AF1383" s="59"/>
      <c r="AG1383" s="59"/>
      <c r="AH1383" s="59"/>
      <c r="AI1383" s="59"/>
      <c r="AJ1383" s="59"/>
    </row>
    <row r="1384" spans="1:36" ht="14.25" customHeight="1">
      <c r="A1384" s="85"/>
      <c r="B1384" s="59"/>
      <c r="C1384" s="223"/>
      <c r="D1384" s="59"/>
      <c r="E1384" s="229"/>
      <c r="F1384" s="229"/>
      <c r="G1384" s="59"/>
      <c r="H1384" s="59"/>
      <c r="I1384" s="59"/>
      <c r="J1384" s="59"/>
      <c r="K1384" s="59"/>
      <c r="L1384" s="86"/>
      <c r="M1384" s="86"/>
      <c r="N1384" s="55" t="s">
        <v>818</v>
      </c>
      <c r="O1384" s="55"/>
      <c r="P1384" s="55"/>
      <c r="Q1384" s="55"/>
      <c r="R1384" s="55"/>
      <c r="S1384" s="55" t="s">
        <v>820</v>
      </c>
      <c r="T1384" s="193" t="str">
        <f>_xlfn.IFNA(VLOOKUP(N1384,Code2Loc,2,FALSE)
&amp; IF( OR( ISNA(O1384), LEN(O1384)=0), "",  "-" &amp; VLOOKUP(O1384,Code2Loc,2,FALSE))
&amp; IF( OR( ISNA(P1384), LEN(P1384)=0), "",  "-" &amp; VLOOKUP(P1384,Code2Loc,2,FALSE))
&amp; IF( OR( ISNA(Q1384), LEN(Q1384)=0), "",  "-" &amp; VLOOKUP(Q1384,Code2Loc,2,FALSE))
&amp; IF( OR( ISNA(R1384), LEN(R1384)=0), "",  "-" &amp; VLOOKUP(R1384,Code2Loc,2,FALSE))
&amp; IF( OR( ISNA(S1384), LEN(S1384)=0), "",  "-" &amp; VLOOKUP(S1384,Code2Loc,2,FALSE)),"")</f>
        <v/>
      </c>
      <c r="U1384" s="56">
        <v>0.8125</v>
      </c>
      <c r="V1384" s="57"/>
      <c r="W1384" s="57"/>
      <c r="X1384" s="57"/>
      <c r="Y1384" s="57"/>
      <c r="Z1384" s="58" t="str">
        <f>IF(ISBLANK($U1384), "", _xlfn.IFNA($U1384 + _xlfn.IFNA( VLOOKUP($N1384 &amp; IF(ISBLANK($O1384),"", "-" &amp; $O1384) &amp; IF(ISBLANK($P1384),"", "-" &amp; $P1384) &amp; IF(ISBLANK($Q1384),"", "-" &amp; $Q1384) &amp; IF(ISBLANK($R1384),"", "-" &amp; $R1384) &amp; IF(ISBLANK($S1384),"", "-" &amp; $S1384),TravelTime,8,FALSE), VLOOKUP($S1384 &amp; IF(ISBLANK($R1384),"", "-" &amp; $R1384) &amp; IF(ISBLANK($Q1384),"", "-" &amp; $Q1384) &amp; IF(ISBLANK($P1384),"", "-" &amp; $P1384) &amp; IF(ISBLANK($O1384),"", "-" &amp; $O1384) &amp; IF(ISBLANK($N1384),"", "-" &amp; $N1384),TravelTime,8,FALSE)) / 1440, ""))</f>
        <v/>
      </c>
      <c r="AA1384" s="59"/>
      <c r="AB1384" s="59"/>
      <c r="AC1384" s="59"/>
      <c r="AD1384" s="196"/>
      <c r="AE1384" s="59"/>
      <c r="AF1384" s="59"/>
      <c r="AG1384" s="59"/>
      <c r="AH1384" s="59"/>
      <c r="AI1384" s="59"/>
      <c r="AJ1384" s="59"/>
    </row>
    <row r="1385" spans="1:36" ht="14.25" customHeight="1">
      <c r="A1385" s="85"/>
      <c r="B1385" s="59"/>
      <c r="C1385" s="223"/>
      <c r="D1385" s="59"/>
      <c r="E1385" s="229"/>
      <c r="F1385" s="229"/>
      <c r="G1385" s="59"/>
      <c r="H1385" s="59"/>
      <c r="I1385" s="59"/>
      <c r="J1385" s="59"/>
      <c r="K1385" s="59"/>
      <c r="L1385" s="86"/>
      <c r="M1385" s="86"/>
      <c r="N1385" s="55" t="s">
        <v>820</v>
      </c>
      <c r="O1385" s="55"/>
      <c r="P1385" s="55"/>
      <c r="Q1385" s="55"/>
      <c r="R1385" s="55"/>
      <c r="S1385" s="55" t="s">
        <v>818</v>
      </c>
      <c r="T1385" s="193" t="str">
        <f>_xlfn.IFNA(VLOOKUP(N1385,Code2Loc,2,FALSE)
&amp; IF( OR( ISNA(O1385), LEN(O1385)=0), "",  "-" &amp; VLOOKUP(O1385,Code2Loc,2,FALSE))
&amp; IF( OR( ISNA(P1385), LEN(P1385)=0), "",  "-" &amp; VLOOKUP(P1385,Code2Loc,2,FALSE))
&amp; IF( OR( ISNA(Q1385), LEN(Q1385)=0), "",  "-" &amp; VLOOKUP(Q1385,Code2Loc,2,FALSE))
&amp; IF( OR( ISNA(R1385), LEN(R1385)=0), "",  "-" &amp; VLOOKUP(R1385,Code2Loc,2,FALSE))
&amp; IF( OR( ISNA(S1385), LEN(S1385)=0), "",  "-" &amp; VLOOKUP(S1385,Code2Loc,2,FALSE)),"")</f>
        <v/>
      </c>
      <c r="U1385" s="56">
        <v>0.82638888888888884</v>
      </c>
      <c r="V1385" s="57"/>
      <c r="W1385" s="57"/>
      <c r="X1385" s="57"/>
      <c r="Y1385" s="57"/>
      <c r="Z1385" s="58" t="str">
        <f>IF(ISBLANK($U1385), "", _xlfn.IFNA($U1385 + _xlfn.IFNA( VLOOKUP($N1385 &amp; IF(ISBLANK($O1385),"", "-" &amp; $O1385) &amp; IF(ISBLANK($P1385),"", "-" &amp; $P1385) &amp; IF(ISBLANK($Q1385),"", "-" &amp; $Q1385) &amp; IF(ISBLANK($R1385),"", "-" &amp; $R1385) &amp; IF(ISBLANK($S1385),"", "-" &amp; $S1385),TravelTime,8,FALSE), VLOOKUP($S1385 &amp; IF(ISBLANK($R1385),"", "-" &amp; $R1385) &amp; IF(ISBLANK($Q1385),"", "-" &amp; $Q1385) &amp; IF(ISBLANK($P1385),"", "-" &amp; $P1385) &amp; IF(ISBLANK($O1385),"", "-" &amp; $O1385) &amp; IF(ISBLANK($N1385),"", "-" &amp; $N1385),TravelTime,8,FALSE)) / 1440, ""))</f>
        <v/>
      </c>
      <c r="AA1385" s="59"/>
      <c r="AB1385" s="59"/>
      <c r="AC1385" s="59"/>
      <c r="AD1385" s="196"/>
      <c r="AE1385" s="59"/>
      <c r="AF1385" s="59"/>
      <c r="AG1385" s="59"/>
      <c r="AH1385" s="59"/>
      <c r="AI1385" s="59"/>
      <c r="AJ1385" s="59"/>
    </row>
    <row r="1386" spans="1:36" ht="14.25" customHeight="1">
      <c r="A1386" s="85"/>
      <c r="B1386" s="59"/>
      <c r="C1386" s="223"/>
      <c r="D1386" s="59"/>
      <c r="E1386" s="229"/>
      <c r="F1386" s="229"/>
      <c r="G1386" s="59"/>
      <c r="H1386" s="59"/>
      <c r="I1386" s="59"/>
      <c r="J1386" s="59"/>
      <c r="K1386" s="59"/>
      <c r="L1386" s="86"/>
      <c r="M1386" s="86"/>
      <c r="N1386" s="55" t="s">
        <v>818</v>
      </c>
      <c r="O1386" s="55"/>
      <c r="P1386" s="55"/>
      <c r="Q1386" s="55"/>
      <c r="R1386" s="55"/>
      <c r="S1386" s="55" t="s">
        <v>820</v>
      </c>
      <c r="T1386" s="193" t="str">
        <f>_xlfn.IFNA(VLOOKUP(N1386,Code2Loc,2,FALSE)
&amp; IF( OR( ISNA(O1386), LEN(O1386)=0), "",  "-" &amp; VLOOKUP(O1386,Code2Loc,2,FALSE))
&amp; IF( OR( ISNA(P1386), LEN(P1386)=0), "",  "-" &amp; VLOOKUP(P1386,Code2Loc,2,FALSE))
&amp; IF( OR( ISNA(Q1386), LEN(Q1386)=0), "",  "-" &amp; VLOOKUP(Q1386,Code2Loc,2,FALSE))
&amp; IF( OR( ISNA(R1386), LEN(R1386)=0), "",  "-" &amp; VLOOKUP(R1386,Code2Loc,2,FALSE))
&amp; IF( OR( ISNA(S1386), LEN(S1386)=0), "",  "-" &amp; VLOOKUP(S1386,Code2Loc,2,FALSE)),"")</f>
        <v/>
      </c>
      <c r="U1386" s="56">
        <v>0.84722222222222221</v>
      </c>
      <c r="V1386" s="57"/>
      <c r="W1386" s="57"/>
      <c r="X1386" s="57"/>
      <c r="Y1386" s="57"/>
      <c r="Z1386" s="58" t="str">
        <f>IF(ISBLANK($U1386), "", _xlfn.IFNA($U1386 + _xlfn.IFNA( VLOOKUP($N1386 &amp; IF(ISBLANK($O1386),"", "-" &amp; $O1386) &amp; IF(ISBLANK($P1386),"", "-" &amp; $P1386) &amp; IF(ISBLANK($Q1386),"", "-" &amp; $Q1386) &amp; IF(ISBLANK($R1386),"", "-" &amp; $R1386) &amp; IF(ISBLANK($S1386),"", "-" &amp; $S1386),TravelTime,8,FALSE), VLOOKUP($S1386 &amp; IF(ISBLANK($R1386),"", "-" &amp; $R1386) &amp; IF(ISBLANK($Q1386),"", "-" &amp; $Q1386) &amp; IF(ISBLANK($P1386),"", "-" &amp; $P1386) &amp; IF(ISBLANK($O1386),"", "-" &amp; $O1386) &amp; IF(ISBLANK($N1386),"", "-" &amp; $N1386),TravelTime,8,FALSE)) / 1440, ""))</f>
        <v/>
      </c>
      <c r="AA1386" s="59"/>
      <c r="AB1386" s="59"/>
      <c r="AC1386" s="59"/>
      <c r="AD1386" s="196"/>
      <c r="AE1386" s="59"/>
      <c r="AF1386" s="59"/>
      <c r="AG1386" s="59"/>
      <c r="AH1386" s="59"/>
      <c r="AI1386" s="59"/>
      <c r="AJ1386" s="59"/>
    </row>
    <row r="1387" spans="1:36" ht="14.25" customHeight="1">
      <c r="A1387" s="85"/>
      <c r="B1387" s="59"/>
      <c r="C1387" s="223"/>
      <c r="D1387" s="59"/>
      <c r="E1387" s="229"/>
      <c r="F1387" s="229"/>
      <c r="G1387" s="59"/>
      <c r="H1387" s="59"/>
      <c r="I1387" s="59"/>
      <c r="J1387" s="59"/>
      <c r="K1387" s="59"/>
      <c r="L1387" s="86"/>
      <c r="M1387" s="86"/>
      <c r="N1387" s="55" t="s">
        <v>820</v>
      </c>
      <c r="O1387" s="55"/>
      <c r="P1387" s="55"/>
      <c r="Q1387" s="55"/>
      <c r="R1387" s="55"/>
      <c r="S1387" s="55" t="s">
        <v>818</v>
      </c>
      <c r="T1387" s="193" t="str">
        <f>_xlfn.IFNA(VLOOKUP(N1387,Code2Loc,2,FALSE)
&amp; IF( OR( ISNA(O1387), LEN(O1387)=0), "",  "-" &amp; VLOOKUP(O1387,Code2Loc,2,FALSE))
&amp; IF( OR( ISNA(P1387), LEN(P1387)=0), "",  "-" &amp; VLOOKUP(P1387,Code2Loc,2,FALSE))
&amp; IF( OR( ISNA(Q1387), LEN(Q1387)=0), "",  "-" &amp; VLOOKUP(Q1387,Code2Loc,2,FALSE))
&amp; IF( OR( ISNA(R1387), LEN(R1387)=0), "",  "-" &amp; VLOOKUP(R1387,Code2Loc,2,FALSE))
&amp; IF( OR( ISNA(S1387), LEN(S1387)=0), "",  "-" &amp; VLOOKUP(S1387,Code2Loc,2,FALSE)),"")</f>
        <v/>
      </c>
      <c r="U1387" s="56">
        <v>0.86111111111111116</v>
      </c>
      <c r="V1387" s="57"/>
      <c r="W1387" s="57"/>
      <c r="X1387" s="57"/>
      <c r="Y1387" s="57"/>
      <c r="Z1387" s="58" t="str">
        <f>IF(ISBLANK($U1387), "", _xlfn.IFNA($U1387 + _xlfn.IFNA( VLOOKUP($N1387 &amp; IF(ISBLANK($O1387),"", "-" &amp; $O1387) &amp; IF(ISBLANK($P1387),"", "-" &amp; $P1387) &amp; IF(ISBLANK($Q1387),"", "-" &amp; $Q1387) &amp; IF(ISBLANK($R1387),"", "-" &amp; $R1387) &amp; IF(ISBLANK($S1387),"", "-" &amp; $S1387),TravelTime,8,FALSE), VLOOKUP($S1387 &amp; IF(ISBLANK($R1387),"", "-" &amp; $R1387) &amp; IF(ISBLANK($Q1387),"", "-" &amp; $Q1387) &amp; IF(ISBLANK($P1387),"", "-" &amp; $P1387) &amp; IF(ISBLANK($O1387),"", "-" &amp; $O1387) &amp; IF(ISBLANK($N1387),"", "-" &amp; $N1387),TravelTime,8,FALSE)) / 1440, ""))</f>
        <v/>
      </c>
      <c r="AA1387" s="59"/>
      <c r="AB1387" s="59"/>
      <c r="AC1387" s="59"/>
      <c r="AD1387" s="196"/>
      <c r="AE1387" s="59"/>
      <c r="AF1387" s="59"/>
      <c r="AG1387" s="59"/>
      <c r="AH1387" s="59"/>
      <c r="AI1387" s="59"/>
      <c r="AJ1387" s="59"/>
    </row>
    <row r="1388" spans="1:36" ht="14.25" customHeight="1">
      <c r="A1388" s="85"/>
      <c r="B1388" s="59" t="s">
        <v>830</v>
      </c>
      <c r="C1388" s="223"/>
      <c r="D1388" s="59"/>
      <c r="E1388" s="228" t="s">
        <v>831</v>
      </c>
      <c r="F1388" s="228" t="s">
        <v>832</v>
      </c>
      <c r="G1388" s="59"/>
      <c r="H1388" s="59"/>
      <c r="I1388" s="59"/>
      <c r="J1388" s="59" t="s">
        <v>833</v>
      </c>
      <c r="K1388" s="59" t="s">
        <v>16</v>
      </c>
      <c r="L1388" s="86">
        <v>27</v>
      </c>
      <c r="M1388" s="86">
        <v>11</v>
      </c>
      <c r="N1388" s="55" t="s">
        <v>818</v>
      </c>
      <c r="O1388" s="55"/>
      <c r="P1388" s="55"/>
      <c r="Q1388" s="55"/>
      <c r="R1388" s="55"/>
      <c r="S1388" s="55" t="s">
        <v>820</v>
      </c>
      <c r="T1388" s="193" t="str">
        <f>_xlfn.IFNA(VLOOKUP(N1388,Code2Loc,2,FALSE)
&amp; IF( OR( ISNA(O1388), LEN(O1388)=0), "",  "-" &amp; VLOOKUP(O1388,Code2Loc,2,FALSE))
&amp; IF( OR( ISNA(P1388), LEN(P1388)=0), "",  "-" &amp; VLOOKUP(P1388,Code2Loc,2,FALSE))
&amp; IF( OR( ISNA(Q1388), LEN(Q1388)=0), "",  "-" &amp; VLOOKUP(Q1388,Code2Loc,2,FALSE))
&amp; IF( OR( ISNA(R1388), LEN(R1388)=0), "",  "-" &amp; VLOOKUP(R1388,Code2Loc,2,FALSE))
&amp; IF( OR( ISNA(S1388), LEN(S1388)=0), "",  "-" &amp; VLOOKUP(S1388,Code2Loc,2,FALSE)),"")</f>
        <v/>
      </c>
      <c r="U1388" s="56">
        <v>0.28472222222222221</v>
      </c>
      <c r="V1388" s="57"/>
      <c r="W1388" s="57"/>
      <c r="X1388" s="57"/>
      <c r="Y1388" s="57"/>
      <c r="Z1388" s="58" t="str">
        <f>IF(ISBLANK($U1388), "", _xlfn.IFNA($U1388 + _xlfn.IFNA( VLOOKUP($N1388 &amp; IF(ISBLANK($O1388),"", "-" &amp; $O1388) &amp; IF(ISBLANK($P1388),"", "-" &amp; $P1388) &amp; IF(ISBLANK($Q1388),"", "-" &amp; $Q1388) &amp; IF(ISBLANK($R1388),"", "-" &amp; $R1388) &amp; IF(ISBLANK($S1388),"", "-" &amp; $S1388),TravelTime,8,FALSE), VLOOKUP($S1388 &amp; IF(ISBLANK($R1388),"", "-" &amp; $R1388) &amp; IF(ISBLANK($Q1388),"", "-" &amp; $Q1388) &amp; IF(ISBLANK($P1388),"", "-" &amp; $P1388) &amp; IF(ISBLANK($O1388),"", "-" &amp; $O1388) &amp; IF(ISBLANK($N1388),"", "-" &amp; $N1388),TravelTime,8,FALSE)) / 1440, ""))</f>
        <v/>
      </c>
      <c r="AA1388" s="59"/>
      <c r="AB1388" s="59"/>
      <c r="AC1388" s="59"/>
      <c r="AD1388" s="196"/>
      <c r="AE1388" s="59"/>
      <c r="AF1388" s="59"/>
      <c r="AG1388" s="59"/>
      <c r="AH1388" s="59"/>
      <c r="AI1388" s="59"/>
      <c r="AJ1388" s="59"/>
    </row>
    <row r="1389" spans="1:36" ht="14.25" customHeight="1">
      <c r="A1389" s="85"/>
      <c r="B1389" s="59"/>
      <c r="C1389" s="223"/>
      <c r="D1389" s="59"/>
      <c r="E1389" s="229"/>
      <c r="F1389" s="229"/>
      <c r="G1389" s="59"/>
      <c r="H1389" s="59"/>
      <c r="I1389" s="59"/>
      <c r="J1389" s="59"/>
      <c r="K1389" s="59"/>
      <c r="L1389" s="86"/>
      <c r="M1389" s="86"/>
      <c r="N1389" s="55" t="s">
        <v>820</v>
      </c>
      <c r="O1389" s="55"/>
      <c r="P1389" s="55"/>
      <c r="Q1389" s="55"/>
      <c r="R1389" s="55"/>
      <c r="S1389" s="55" t="s">
        <v>818</v>
      </c>
      <c r="T1389" s="193" t="str">
        <f>_xlfn.IFNA(VLOOKUP(N1389,Code2Loc,2,FALSE)
&amp; IF( OR( ISNA(O1389), LEN(O1389)=0), "",  "-" &amp; VLOOKUP(O1389,Code2Loc,2,FALSE))
&amp; IF( OR( ISNA(P1389), LEN(P1389)=0), "",  "-" &amp; VLOOKUP(P1389,Code2Loc,2,FALSE))
&amp; IF( OR( ISNA(Q1389), LEN(Q1389)=0), "",  "-" &amp; VLOOKUP(Q1389,Code2Loc,2,FALSE))
&amp; IF( OR( ISNA(R1389), LEN(R1389)=0), "",  "-" &amp; VLOOKUP(R1389,Code2Loc,2,FALSE))
&amp; IF( OR( ISNA(S1389), LEN(S1389)=0), "",  "-" &amp; VLOOKUP(S1389,Code2Loc,2,FALSE)),"")</f>
        <v/>
      </c>
      <c r="U1389" s="56">
        <v>0.2986111111111111</v>
      </c>
      <c r="V1389" s="57"/>
      <c r="W1389" s="57"/>
      <c r="X1389" s="57"/>
      <c r="Y1389" s="57"/>
      <c r="Z1389" s="58" t="str">
        <f>IF(ISBLANK($U1389), "", _xlfn.IFNA($U1389 + _xlfn.IFNA( VLOOKUP($N1389 &amp; IF(ISBLANK($O1389),"", "-" &amp; $O1389) &amp; IF(ISBLANK($P1389),"", "-" &amp; $P1389) &amp; IF(ISBLANK($Q1389),"", "-" &amp; $Q1389) &amp; IF(ISBLANK($R1389),"", "-" &amp; $R1389) &amp; IF(ISBLANK($S1389),"", "-" &amp; $S1389),TravelTime,8,FALSE), VLOOKUP($S1389 &amp; IF(ISBLANK($R1389),"", "-" &amp; $R1389) &amp; IF(ISBLANK($Q1389),"", "-" &amp; $Q1389) &amp; IF(ISBLANK($P1389),"", "-" &amp; $P1389) &amp; IF(ISBLANK($O1389),"", "-" &amp; $O1389) &amp; IF(ISBLANK($N1389),"", "-" &amp; $N1389),TravelTime,8,FALSE)) / 1440, ""))</f>
        <v/>
      </c>
      <c r="AA1389" s="59"/>
      <c r="AB1389" s="59"/>
      <c r="AC1389" s="59"/>
      <c r="AD1389" s="196"/>
      <c r="AE1389" s="59"/>
      <c r="AF1389" s="59"/>
      <c r="AG1389" s="59"/>
      <c r="AH1389" s="59"/>
      <c r="AI1389" s="59"/>
      <c r="AJ1389" s="59"/>
    </row>
    <row r="1390" spans="1:36" ht="14.25" customHeight="1">
      <c r="A1390" s="85"/>
      <c r="B1390" s="59"/>
      <c r="C1390" s="223"/>
      <c r="D1390" s="59"/>
      <c r="E1390" s="229"/>
      <c r="F1390" s="229"/>
      <c r="G1390" s="59"/>
      <c r="H1390" s="59"/>
      <c r="I1390" s="59"/>
      <c r="J1390" s="59"/>
      <c r="K1390" s="59"/>
      <c r="L1390" s="86"/>
      <c r="M1390" s="86"/>
      <c r="N1390" s="55" t="s">
        <v>818</v>
      </c>
      <c r="O1390" s="55"/>
      <c r="P1390" s="55"/>
      <c r="Q1390" s="55"/>
      <c r="R1390" s="55"/>
      <c r="S1390" s="55" t="s">
        <v>820</v>
      </c>
      <c r="T1390" s="193" t="str">
        <f>_xlfn.IFNA(VLOOKUP(N1390,Code2Loc,2,FALSE)
&amp; IF( OR( ISNA(O1390), LEN(O1390)=0), "",  "-" &amp; VLOOKUP(O1390,Code2Loc,2,FALSE))
&amp; IF( OR( ISNA(P1390), LEN(P1390)=0), "",  "-" &amp; VLOOKUP(P1390,Code2Loc,2,FALSE))
&amp; IF( OR( ISNA(Q1390), LEN(Q1390)=0), "",  "-" &amp; VLOOKUP(Q1390,Code2Loc,2,FALSE))
&amp; IF( OR( ISNA(R1390), LEN(R1390)=0), "",  "-" &amp; VLOOKUP(R1390,Code2Loc,2,FALSE))
&amp; IF( OR( ISNA(S1390), LEN(S1390)=0), "",  "-" &amp; VLOOKUP(S1390,Code2Loc,2,FALSE)),"")</f>
        <v/>
      </c>
      <c r="U1390" s="56">
        <v>0.3298611111111111</v>
      </c>
      <c r="V1390" s="57"/>
      <c r="W1390" s="57"/>
      <c r="X1390" s="57"/>
      <c r="Y1390" s="57"/>
      <c r="Z1390" s="58" t="str">
        <f>IF(ISBLANK($U1390), "", _xlfn.IFNA($U1390 + _xlfn.IFNA( VLOOKUP($N1390 &amp; IF(ISBLANK($O1390),"", "-" &amp; $O1390) &amp; IF(ISBLANK($P1390),"", "-" &amp; $P1390) &amp; IF(ISBLANK($Q1390),"", "-" &amp; $Q1390) &amp; IF(ISBLANK($R1390),"", "-" &amp; $R1390) &amp; IF(ISBLANK($S1390),"", "-" &amp; $S1390),TravelTime,8,FALSE), VLOOKUP($S1390 &amp; IF(ISBLANK($R1390),"", "-" &amp; $R1390) &amp; IF(ISBLANK($Q1390),"", "-" &amp; $Q1390) &amp; IF(ISBLANK($P1390),"", "-" &amp; $P1390) &amp; IF(ISBLANK($O1390),"", "-" &amp; $O1390) &amp; IF(ISBLANK($N1390),"", "-" &amp; $N1390),TravelTime,8,FALSE)) / 1440, ""))</f>
        <v/>
      </c>
      <c r="AA1390" s="59"/>
      <c r="AB1390" s="59"/>
      <c r="AC1390" s="59"/>
      <c r="AD1390" s="196"/>
      <c r="AE1390" s="59"/>
      <c r="AF1390" s="59"/>
      <c r="AG1390" s="59"/>
      <c r="AH1390" s="59"/>
      <c r="AI1390" s="59"/>
      <c r="AJ1390" s="59"/>
    </row>
    <row r="1391" spans="1:36" ht="14.25" customHeight="1">
      <c r="A1391" s="85"/>
      <c r="B1391" s="59"/>
      <c r="C1391" s="223"/>
      <c r="D1391" s="59"/>
      <c r="E1391" s="229"/>
      <c r="F1391" s="229"/>
      <c r="G1391" s="59"/>
      <c r="H1391" s="59"/>
      <c r="I1391" s="59"/>
      <c r="J1391" s="59"/>
      <c r="K1391" s="59"/>
      <c r="L1391" s="86"/>
      <c r="M1391" s="86"/>
      <c r="N1391" s="55" t="s">
        <v>820</v>
      </c>
      <c r="O1391" s="55"/>
      <c r="P1391" s="55"/>
      <c r="Q1391" s="55"/>
      <c r="R1391" s="55"/>
      <c r="S1391" s="55" t="s">
        <v>818</v>
      </c>
      <c r="T1391" s="193" t="str">
        <f>_xlfn.IFNA(VLOOKUP(N1391,Code2Loc,2,FALSE)
&amp; IF( OR( ISNA(O1391), LEN(O1391)=0), "",  "-" &amp; VLOOKUP(O1391,Code2Loc,2,FALSE))
&amp; IF( OR( ISNA(P1391), LEN(P1391)=0), "",  "-" &amp; VLOOKUP(P1391,Code2Loc,2,FALSE))
&amp; IF( OR( ISNA(Q1391), LEN(Q1391)=0), "",  "-" &amp; VLOOKUP(Q1391,Code2Loc,2,FALSE))
&amp; IF( OR( ISNA(R1391), LEN(R1391)=0), "",  "-" &amp; VLOOKUP(R1391,Code2Loc,2,FALSE))
&amp; IF( OR( ISNA(S1391), LEN(S1391)=0), "",  "-" &amp; VLOOKUP(S1391,Code2Loc,2,FALSE)),"")</f>
        <v/>
      </c>
      <c r="U1391" s="56">
        <v>0.34375</v>
      </c>
      <c r="V1391" s="57"/>
      <c r="W1391" s="57"/>
      <c r="X1391" s="57"/>
      <c r="Y1391" s="57"/>
      <c r="Z1391" s="58" t="str">
        <f>IF(ISBLANK($U1391), "", _xlfn.IFNA($U1391 + _xlfn.IFNA( VLOOKUP($N1391 &amp; IF(ISBLANK($O1391),"", "-" &amp; $O1391) &amp; IF(ISBLANK($P1391),"", "-" &amp; $P1391) &amp; IF(ISBLANK($Q1391),"", "-" &amp; $Q1391) &amp; IF(ISBLANK($R1391),"", "-" &amp; $R1391) &amp; IF(ISBLANK($S1391),"", "-" &amp; $S1391),TravelTime,8,FALSE), VLOOKUP($S1391 &amp; IF(ISBLANK($R1391),"", "-" &amp; $R1391) &amp; IF(ISBLANK($Q1391),"", "-" &amp; $Q1391) &amp; IF(ISBLANK($P1391),"", "-" &amp; $P1391) &amp; IF(ISBLANK($O1391),"", "-" &amp; $O1391) &amp; IF(ISBLANK($N1391),"", "-" &amp; $N1391),TravelTime,8,FALSE)) / 1440, ""))</f>
        <v/>
      </c>
      <c r="AA1391" s="59"/>
      <c r="AB1391" s="59"/>
      <c r="AC1391" s="59"/>
      <c r="AD1391" s="196"/>
      <c r="AE1391" s="59"/>
      <c r="AF1391" s="59"/>
      <c r="AG1391" s="59"/>
      <c r="AH1391" s="59"/>
      <c r="AI1391" s="59"/>
      <c r="AJ1391" s="59"/>
    </row>
    <row r="1392" spans="1:36" ht="14.25" customHeight="1">
      <c r="A1392" s="85"/>
      <c r="B1392" s="59"/>
      <c r="C1392" s="223"/>
      <c r="D1392" s="59"/>
      <c r="E1392" s="229"/>
      <c r="F1392" s="229"/>
      <c r="G1392" s="59"/>
      <c r="H1392" s="59"/>
      <c r="I1392" s="59"/>
      <c r="J1392" s="59"/>
      <c r="K1392" s="59"/>
      <c r="L1392" s="86"/>
      <c r="M1392" s="86"/>
      <c r="N1392" s="55" t="s">
        <v>818</v>
      </c>
      <c r="O1392" s="55"/>
      <c r="P1392" s="55"/>
      <c r="Q1392" s="55"/>
      <c r="R1392" s="55"/>
      <c r="S1392" s="55" t="s">
        <v>820</v>
      </c>
      <c r="T1392" s="193" t="str">
        <f>_xlfn.IFNA(VLOOKUP(N1392,Code2Loc,2,FALSE)
&amp; IF( OR( ISNA(O1392), LEN(O1392)=0), "",  "-" &amp; VLOOKUP(O1392,Code2Loc,2,FALSE))
&amp; IF( OR( ISNA(P1392), LEN(P1392)=0), "",  "-" &amp; VLOOKUP(P1392,Code2Loc,2,FALSE))
&amp; IF( OR( ISNA(Q1392), LEN(Q1392)=0), "",  "-" &amp; VLOOKUP(Q1392,Code2Loc,2,FALSE))
&amp; IF( OR( ISNA(R1392), LEN(R1392)=0), "",  "-" &amp; VLOOKUP(R1392,Code2Loc,2,FALSE))
&amp; IF( OR( ISNA(S1392), LEN(S1392)=0), "",  "-" &amp; VLOOKUP(S1392,Code2Loc,2,FALSE)),"")</f>
        <v/>
      </c>
      <c r="U1392" s="56">
        <v>0.36805555555555558</v>
      </c>
      <c r="V1392" s="57"/>
      <c r="W1392" s="57"/>
      <c r="X1392" s="57"/>
      <c r="Y1392" s="57"/>
      <c r="Z1392" s="58" t="str">
        <f>IF(ISBLANK($U1392), "", _xlfn.IFNA($U1392 + _xlfn.IFNA( VLOOKUP($N1392 &amp; IF(ISBLANK($O1392),"", "-" &amp; $O1392) &amp; IF(ISBLANK($P1392),"", "-" &amp; $P1392) &amp; IF(ISBLANK($Q1392),"", "-" &amp; $Q1392) &amp; IF(ISBLANK($R1392),"", "-" &amp; $R1392) &amp; IF(ISBLANK($S1392),"", "-" &amp; $S1392),TravelTime,8,FALSE), VLOOKUP($S1392 &amp; IF(ISBLANK($R1392),"", "-" &amp; $R1392) &amp; IF(ISBLANK($Q1392),"", "-" &amp; $Q1392) &amp; IF(ISBLANK($P1392),"", "-" &amp; $P1392) &amp; IF(ISBLANK($O1392),"", "-" &amp; $O1392) &amp; IF(ISBLANK($N1392),"", "-" &amp; $N1392),TravelTime,8,FALSE)) / 1440, ""))</f>
        <v/>
      </c>
      <c r="AA1392" s="59"/>
      <c r="AB1392" s="59"/>
      <c r="AC1392" s="59"/>
      <c r="AD1392" s="196"/>
      <c r="AE1392" s="59"/>
      <c r="AF1392" s="59"/>
      <c r="AG1392" s="59"/>
      <c r="AH1392" s="59"/>
      <c r="AI1392" s="59"/>
      <c r="AJ1392" s="59"/>
    </row>
    <row r="1393" spans="1:36" ht="14.25" customHeight="1">
      <c r="A1393" s="85"/>
      <c r="B1393" s="59"/>
      <c r="C1393" s="223"/>
      <c r="D1393" s="59"/>
      <c r="E1393" s="229"/>
      <c r="F1393" s="229"/>
      <c r="G1393" s="59"/>
      <c r="H1393" s="59"/>
      <c r="I1393" s="59"/>
      <c r="J1393" s="59"/>
      <c r="K1393" s="59"/>
      <c r="L1393" s="86"/>
      <c r="M1393" s="86"/>
      <c r="N1393" s="55" t="s">
        <v>820</v>
      </c>
      <c r="O1393" s="55"/>
      <c r="P1393" s="55"/>
      <c r="Q1393" s="55"/>
      <c r="R1393" s="55"/>
      <c r="S1393" s="55" t="s">
        <v>818</v>
      </c>
      <c r="T1393" s="193" t="str">
        <f>_xlfn.IFNA(VLOOKUP(N1393,Code2Loc,2,FALSE)
&amp; IF( OR( ISNA(O1393), LEN(O1393)=0), "",  "-" &amp; VLOOKUP(O1393,Code2Loc,2,FALSE))
&amp; IF( OR( ISNA(P1393), LEN(P1393)=0), "",  "-" &amp; VLOOKUP(P1393,Code2Loc,2,FALSE))
&amp; IF( OR( ISNA(Q1393), LEN(Q1393)=0), "",  "-" &amp; VLOOKUP(Q1393,Code2Loc,2,FALSE))
&amp; IF( OR( ISNA(R1393), LEN(R1393)=0), "",  "-" &amp; VLOOKUP(R1393,Code2Loc,2,FALSE))
&amp; IF( OR( ISNA(S1393), LEN(S1393)=0), "",  "-" &amp; VLOOKUP(S1393,Code2Loc,2,FALSE)),"")</f>
        <v/>
      </c>
      <c r="U1393" s="56">
        <v>0.38194444444444442</v>
      </c>
      <c r="V1393" s="57"/>
      <c r="W1393" s="57"/>
      <c r="X1393" s="57"/>
      <c r="Y1393" s="57"/>
      <c r="Z1393" s="58" t="str">
        <f>IF(ISBLANK($U1393), "", _xlfn.IFNA($U1393 + _xlfn.IFNA( VLOOKUP($N1393 &amp; IF(ISBLANK($O1393),"", "-" &amp; $O1393) &amp; IF(ISBLANK($P1393),"", "-" &amp; $P1393) &amp; IF(ISBLANK($Q1393),"", "-" &amp; $Q1393) &amp; IF(ISBLANK($R1393),"", "-" &amp; $R1393) &amp; IF(ISBLANK($S1393),"", "-" &amp; $S1393),TravelTime,8,FALSE), VLOOKUP($S1393 &amp; IF(ISBLANK($R1393),"", "-" &amp; $R1393) &amp; IF(ISBLANK($Q1393),"", "-" &amp; $Q1393) &amp; IF(ISBLANK($P1393),"", "-" &amp; $P1393) &amp; IF(ISBLANK($O1393),"", "-" &amp; $O1393) &amp; IF(ISBLANK($N1393),"", "-" &amp; $N1393),TravelTime,8,FALSE)) / 1440, ""))</f>
        <v/>
      </c>
      <c r="AA1393" s="59"/>
      <c r="AB1393" s="59"/>
      <c r="AC1393" s="59"/>
      <c r="AD1393" s="196"/>
      <c r="AE1393" s="59"/>
      <c r="AF1393" s="59"/>
      <c r="AG1393" s="59"/>
      <c r="AH1393" s="59"/>
      <c r="AI1393" s="59"/>
      <c r="AJ1393" s="59"/>
    </row>
    <row r="1394" spans="1:36" ht="14.25" customHeight="1">
      <c r="A1394" s="85"/>
      <c r="B1394" s="59"/>
      <c r="C1394" s="223"/>
      <c r="D1394" s="59"/>
      <c r="E1394" s="229"/>
      <c r="F1394" s="229"/>
      <c r="G1394" s="59"/>
      <c r="H1394" s="59"/>
      <c r="I1394" s="59"/>
      <c r="J1394" s="59"/>
      <c r="K1394" s="59"/>
      <c r="L1394" s="86"/>
      <c r="M1394" s="86"/>
      <c r="N1394" s="55" t="s">
        <v>818</v>
      </c>
      <c r="O1394" s="55"/>
      <c r="P1394" s="55"/>
      <c r="Q1394" s="55"/>
      <c r="R1394" s="55"/>
      <c r="S1394" s="55" t="s">
        <v>820</v>
      </c>
      <c r="T1394" s="193" t="str">
        <f>_xlfn.IFNA(VLOOKUP(N1394,Code2Loc,2,FALSE)
&amp; IF( OR( ISNA(O1394), LEN(O1394)=0), "",  "-" &amp; VLOOKUP(O1394,Code2Loc,2,FALSE))
&amp; IF( OR( ISNA(P1394), LEN(P1394)=0), "",  "-" &amp; VLOOKUP(P1394,Code2Loc,2,FALSE))
&amp; IF( OR( ISNA(Q1394), LEN(Q1394)=0), "",  "-" &amp; VLOOKUP(Q1394,Code2Loc,2,FALSE))
&amp; IF( OR( ISNA(R1394), LEN(R1394)=0), "",  "-" &amp; VLOOKUP(R1394,Code2Loc,2,FALSE))
&amp; IF( OR( ISNA(S1394), LEN(S1394)=0), "",  "-" &amp; VLOOKUP(S1394,Code2Loc,2,FALSE)),"")</f>
        <v/>
      </c>
      <c r="U1394" s="56">
        <v>0.40625</v>
      </c>
      <c r="V1394" s="57"/>
      <c r="W1394" s="57"/>
      <c r="X1394" s="57"/>
      <c r="Y1394" s="57"/>
      <c r="Z1394" s="58" t="str">
        <f>IF(ISBLANK($U1394), "", _xlfn.IFNA($U1394 + _xlfn.IFNA( VLOOKUP($N1394 &amp; IF(ISBLANK($O1394),"", "-" &amp; $O1394) &amp; IF(ISBLANK($P1394),"", "-" &amp; $P1394) &amp; IF(ISBLANK($Q1394),"", "-" &amp; $Q1394) &amp; IF(ISBLANK($R1394),"", "-" &amp; $R1394) &amp; IF(ISBLANK($S1394),"", "-" &amp; $S1394),TravelTime,8,FALSE), VLOOKUP($S1394 &amp; IF(ISBLANK($R1394),"", "-" &amp; $R1394) &amp; IF(ISBLANK($Q1394),"", "-" &amp; $Q1394) &amp; IF(ISBLANK($P1394),"", "-" &amp; $P1394) &amp; IF(ISBLANK($O1394),"", "-" &amp; $O1394) &amp; IF(ISBLANK($N1394),"", "-" &amp; $N1394),TravelTime,8,FALSE)) / 1440, ""))</f>
        <v/>
      </c>
      <c r="AA1394" s="59"/>
      <c r="AB1394" s="59"/>
      <c r="AC1394" s="59"/>
      <c r="AD1394" s="196"/>
      <c r="AE1394" s="59"/>
      <c r="AF1394" s="59"/>
      <c r="AG1394" s="59"/>
      <c r="AH1394" s="59"/>
      <c r="AI1394" s="59"/>
      <c r="AJ1394" s="59"/>
    </row>
    <row r="1395" spans="1:36" ht="14.25" customHeight="1">
      <c r="A1395" s="85"/>
      <c r="B1395" s="59"/>
      <c r="C1395" s="223"/>
      <c r="D1395" s="59"/>
      <c r="E1395" s="229"/>
      <c r="F1395" s="229"/>
      <c r="G1395" s="59"/>
      <c r="H1395" s="59"/>
      <c r="I1395" s="59"/>
      <c r="J1395" s="59"/>
      <c r="K1395" s="59"/>
      <c r="L1395" s="86"/>
      <c r="M1395" s="86"/>
      <c r="N1395" s="55" t="s">
        <v>820</v>
      </c>
      <c r="O1395" s="55"/>
      <c r="P1395" s="55"/>
      <c r="Q1395" s="55"/>
      <c r="R1395" s="55"/>
      <c r="S1395" s="55" t="s">
        <v>818</v>
      </c>
      <c r="T1395" s="193" t="str">
        <f>_xlfn.IFNA(VLOOKUP(N1395,Code2Loc,2,FALSE)
&amp; IF( OR( ISNA(O1395), LEN(O1395)=0), "",  "-" &amp; VLOOKUP(O1395,Code2Loc,2,FALSE))
&amp; IF( OR( ISNA(P1395), LEN(P1395)=0), "",  "-" &amp; VLOOKUP(P1395,Code2Loc,2,FALSE))
&amp; IF( OR( ISNA(Q1395), LEN(Q1395)=0), "",  "-" &amp; VLOOKUP(Q1395,Code2Loc,2,FALSE))
&amp; IF( OR( ISNA(R1395), LEN(R1395)=0), "",  "-" &amp; VLOOKUP(R1395,Code2Loc,2,FALSE))
&amp; IF( OR( ISNA(S1395), LEN(S1395)=0), "",  "-" &amp; VLOOKUP(S1395,Code2Loc,2,FALSE)),"")</f>
        <v/>
      </c>
      <c r="U1395" s="56">
        <v>0.4201388888888889</v>
      </c>
      <c r="V1395" s="57"/>
      <c r="W1395" s="57"/>
      <c r="X1395" s="57"/>
      <c r="Y1395" s="57"/>
      <c r="Z1395" s="58" t="str">
        <f>IF(ISBLANK($U1395), "", _xlfn.IFNA($U1395 + _xlfn.IFNA( VLOOKUP($N1395 &amp; IF(ISBLANK($O1395),"", "-" &amp; $O1395) &amp; IF(ISBLANK($P1395),"", "-" &amp; $P1395) &amp; IF(ISBLANK($Q1395),"", "-" &amp; $Q1395) &amp; IF(ISBLANK($R1395),"", "-" &amp; $R1395) &amp; IF(ISBLANK($S1395),"", "-" &amp; $S1395),TravelTime,8,FALSE), VLOOKUP($S1395 &amp; IF(ISBLANK($R1395),"", "-" &amp; $R1395) &amp; IF(ISBLANK($Q1395),"", "-" &amp; $Q1395) &amp; IF(ISBLANK($P1395),"", "-" &amp; $P1395) &amp; IF(ISBLANK($O1395),"", "-" &amp; $O1395) &amp; IF(ISBLANK($N1395),"", "-" &amp; $N1395),TravelTime,8,FALSE)) / 1440, ""))</f>
        <v/>
      </c>
      <c r="AA1395" s="59"/>
      <c r="AB1395" s="59"/>
      <c r="AC1395" s="59"/>
      <c r="AD1395" s="196"/>
      <c r="AE1395" s="59"/>
      <c r="AF1395" s="59"/>
      <c r="AG1395" s="59"/>
      <c r="AH1395" s="59"/>
      <c r="AI1395" s="59"/>
      <c r="AJ1395" s="59"/>
    </row>
    <row r="1396" spans="1:36" ht="14.25" customHeight="1">
      <c r="A1396" s="85"/>
      <c r="B1396" s="59"/>
      <c r="C1396" s="223"/>
      <c r="D1396" s="59"/>
      <c r="E1396" s="229"/>
      <c r="F1396" s="229"/>
      <c r="G1396" s="59"/>
      <c r="H1396" s="59"/>
      <c r="I1396" s="59"/>
      <c r="J1396" s="59"/>
      <c r="K1396" s="59"/>
      <c r="L1396" s="86"/>
      <c r="M1396" s="86"/>
      <c r="N1396" s="55" t="s">
        <v>818</v>
      </c>
      <c r="O1396" s="55"/>
      <c r="P1396" s="55"/>
      <c r="Q1396" s="55"/>
      <c r="R1396" s="55"/>
      <c r="S1396" s="55" t="s">
        <v>820</v>
      </c>
      <c r="T1396" s="193" t="str">
        <f>_xlfn.IFNA(VLOOKUP(N1396,Code2Loc,2,FALSE)
&amp; IF( OR( ISNA(O1396), LEN(O1396)=0), "",  "-" &amp; VLOOKUP(O1396,Code2Loc,2,FALSE))
&amp; IF( OR( ISNA(P1396), LEN(P1396)=0), "",  "-" &amp; VLOOKUP(P1396,Code2Loc,2,FALSE))
&amp; IF( OR( ISNA(Q1396), LEN(Q1396)=0), "",  "-" &amp; VLOOKUP(Q1396,Code2Loc,2,FALSE))
&amp; IF( OR( ISNA(R1396), LEN(R1396)=0), "",  "-" &amp; VLOOKUP(R1396,Code2Loc,2,FALSE))
&amp; IF( OR( ISNA(S1396), LEN(S1396)=0), "",  "-" &amp; VLOOKUP(S1396,Code2Loc,2,FALSE)),"")</f>
        <v/>
      </c>
      <c r="U1396" s="56">
        <v>0.46527777777777779</v>
      </c>
      <c r="V1396" s="57"/>
      <c r="W1396" s="57"/>
      <c r="X1396" s="57"/>
      <c r="Y1396" s="57"/>
      <c r="Z1396" s="58" t="str">
        <f>IF(ISBLANK($U1396), "", _xlfn.IFNA($U1396 + _xlfn.IFNA( VLOOKUP($N1396 &amp; IF(ISBLANK($O1396),"", "-" &amp; $O1396) &amp; IF(ISBLANK($P1396),"", "-" &amp; $P1396) &amp; IF(ISBLANK($Q1396),"", "-" &amp; $Q1396) &amp; IF(ISBLANK($R1396),"", "-" &amp; $R1396) &amp; IF(ISBLANK($S1396),"", "-" &amp; $S1396),TravelTime,8,FALSE), VLOOKUP($S1396 &amp; IF(ISBLANK($R1396),"", "-" &amp; $R1396) &amp; IF(ISBLANK($Q1396),"", "-" &amp; $Q1396) &amp; IF(ISBLANK($P1396),"", "-" &amp; $P1396) &amp; IF(ISBLANK($O1396),"", "-" &amp; $O1396) &amp; IF(ISBLANK($N1396),"", "-" &amp; $N1396),TravelTime,8,FALSE)) / 1440, ""))</f>
        <v/>
      </c>
      <c r="AA1396" s="59"/>
      <c r="AB1396" s="59"/>
      <c r="AC1396" s="59"/>
      <c r="AD1396" s="196"/>
      <c r="AE1396" s="59"/>
      <c r="AF1396" s="59"/>
      <c r="AG1396" s="59"/>
      <c r="AH1396" s="59"/>
      <c r="AI1396" s="59"/>
      <c r="AJ1396" s="59"/>
    </row>
    <row r="1397" spans="1:36" ht="14.25" customHeight="1">
      <c r="A1397" s="85"/>
      <c r="B1397" s="59"/>
      <c r="C1397" s="223"/>
      <c r="D1397" s="59"/>
      <c r="E1397" s="229"/>
      <c r="F1397" s="229"/>
      <c r="G1397" s="59"/>
      <c r="H1397" s="59"/>
      <c r="I1397" s="59"/>
      <c r="J1397" s="59"/>
      <c r="K1397" s="59"/>
      <c r="L1397" s="86"/>
      <c r="M1397" s="86"/>
      <c r="N1397" s="55" t="s">
        <v>820</v>
      </c>
      <c r="O1397" s="55"/>
      <c r="P1397" s="55"/>
      <c r="Q1397" s="55"/>
      <c r="R1397" s="55"/>
      <c r="S1397" s="55" t="s">
        <v>818</v>
      </c>
      <c r="T1397" s="193" t="str">
        <f>_xlfn.IFNA(VLOOKUP(N1397,Code2Loc,2,FALSE)
&amp; IF( OR( ISNA(O1397), LEN(O1397)=0), "",  "-" &amp; VLOOKUP(O1397,Code2Loc,2,FALSE))
&amp; IF( OR( ISNA(P1397), LEN(P1397)=0), "",  "-" &amp; VLOOKUP(P1397,Code2Loc,2,FALSE))
&amp; IF( OR( ISNA(Q1397), LEN(Q1397)=0), "",  "-" &amp; VLOOKUP(Q1397,Code2Loc,2,FALSE))
&amp; IF( OR( ISNA(R1397), LEN(R1397)=0), "",  "-" &amp; VLOOKUP(R1397,Code2Loc,2,FALSE))
&amp; IF( OR( ISNA(S1397), LEN(S1397)=0), "",  "-" &amp; VLOOKUP(S1397,Code2Loc,2,FALSE)),"")</f>
        <v/>
      </c>
      <c r="U1397" s="56">
        <v>0.47916666666666669</v>
      </c>
      <c r="V1397" s="57"/>
      <c r="W1397" s="57"/>
      <c r="X1397" s="57"/>
      <c r="Y1397" s="57"/>
      <c r="Z1397" s="58" t="str">
        <f>IF(ISBLANK($U1397), "", _xlfn.IFNA($U1397 + _xlfn.IFNA( VLOOKUP($N1397 &amp; IF(ISBLANK($O1397),"", "-" &amp; $O1397) &amp; IF(ISBLANK($P1397),"", "-" &amp; $P1397) &amp; IF(ISBLANK($Q1397),"", "-" &amp; $Q1397) &amp; IF(ISBLANK($R1397),"", "-" &amp; $R1397) &amp; IF(ISBLANK($S1397),"", "-" &amp; $S1397),TravelTime,8,FALSE), VLOOKUP($S1397 &amp; IF(ISBLANK($R1397),"", "-" &amp; $R1397) &amp; IF(ISBLANK($Q1397),"", "-" &amp; $Q1397) &amp; IF(ISBLANK($P1397),"", "-" &amp; $P1397) &amp; IF(ISBLANK($O1397),"", "-" &amp; $O1397) &amp; IF(ISBLANK($N1397),"", "-" &amp; $N1397),TravelTime,8,FALSE)) / 1440, ""))</f>
        <v/>
      </c>
      <c r="AA1397" s="59"/>
      <c r="AB1397" s="59"/>
      <c r="AC1397" s="59"/>
      <c r="AD1397" s="196"/>
      <c r="AE1397" s="59"/>
      <c r="AF1397" s="59"/>
      <c r="AG1397" s="59"/>
      <c r="AH1397" s="59"/>
      <c r="AI1397" s="59"/>
      <c r="AJ1397" s="59"/>
    </row>
    <row r="1398" spans="1:36" ht="14.25" customHeight="1">
      <c r="A1398" s="85"/>
      <c r="B1398" s="59"/>
      <c r="C1398" s="223"/>
      <c r="D1398" s="59"/>
      <c r="E1398" s="229"/>
      <c r="F1398" s="229"/>
      <c r="G1398" s="59"/>
      <c r="H1398" s="59"/>
      <c r="I1398" s="59"/>
      <c r="J1398" s="59"/>
      <c r="K1398" s="59"/>
      <c r="L1398" s="86"/>
      <c r="M1398" s="86"/>
      <c r="N1398" s="55" t="s">
        <v>818</v>
      </c>
      <c r="O1398" s="55"/>
      <c r="P1398" s="55"/>
      <c r="Q1398" s="55"/>
      <c r="R1398" s="55"/>
      <c r="S1398" s="55" t="s">
        <v>820</v>
      </c>
      <c r="T1398" s="193" t="str">
        <f>_xlfn.IFNA(VLOOKUP(N1398,Code2Loc,2,FALSE)
&amp; IF( OR( ISNA(O1398), LEN(O1398)=0), "",  "-" &amp; VLOOKUP(O1398,Code2Loc,2,FALSE))
&amp; IF( OR( ISNA(P1398), LEN(P1398)=0), "",  "-" &amp; VLOOKUP(P1398,Code2Loc,2,FALSE))
&amp; IF( OR( ISNA(Q1398), LEN(Q1398)=0), "",  "-" &amp; VLOOKUP(Q1398,Code2Loc,2,FALSE))
&amp; IF( OR( ISNA(R1398), LEN(R1398)=0), "",  "-" &amp; VLOOKUP(R1398,Code2Loc,2,FALSE))
&amp; IF( OR( ISNA(S1398), LEN(S1398)=0), "",  "-" &amp; VLOOKUP(S1398,Code2Loc,2,FALSE)),"")</f>
        <v/>
      </c>
      <c r="U1398" s="56">
        <v>0.52083333333333337</v>
      </c>
      <c r="V1398" s="57"/>
      <c r="W1398" s="57"/>
      <c r="X1398" s="57"/>
      <c r="Y1398" s="57"/>
      <c r="Z1398" s="58" t="str">
        <f>IF(ISBLANK($U1398), "", _xlfn.IFNA($U1398 + _xlfn.IFNA( VLOOKUP($N1398 &amp; IF(ISBLANK($O1398),"", "-" &amp; $O1398) &amp; IF(ISBLANK($P1398),"", "-" &amp; $P1398) &amp; IF(ISBLANK($Q1398),"", "-" &amp; $Q1398) &amp; IF(ISBLANK($R1398),"", "-" &amp; $R1398) &amp; IF(ISBLANK($S1398),"", "-" &amp; $S1398),TravelTime,8,FALSE), VLOOKUP($S1398 &amp; IF(ISBLANK($R1398),"", "-" &amp; $R1398) &amp; IF(ISBLANK($Q1398),"", "-" &amp; $Q1398) &amp; IF(ISBLANK($P1398),"", "-" &amp; $P1398) &amp; IF(ISBLANK($O1398),"", "-" &amp; $O1398) &amp; IF(ISBLANK($N1398),"", "-" &amp; $N1398),TravelTime,8,FALSE)) / 1440, ""))</f>
        <v/>
      </c>
      <c r="AA1398" s="59"/>
      <c r="AB1398" s="59"/>
      <c r="AC1398" s="59"/>
      <c r="AD1398" s="196"/>
      <c r="AE1398" s="59"/>
      <c r="AF1398" s="59"/>
      <c r="AG1398" s="59"/>
      <c r="AH1398" s="59"/>
      <c r="AI1398" s="59"/>
      <c r="AJ1398" s="59"/>
    </row>
    <row r="1399" spans="1:36" ht="14.25" customHeight="1">
      <c r="A1399" s="85"/>
      <c r="B1399" s="59"/>
      <c r="C1399" s="223"/>
      <c r="D1399" s="59"/>
      <c r="E1399" s="229"/>
      <c r="F1399" s="229"/>
      <c r="G1399" s="59"/>
      <c r="H1399" s="59"/>
      <c r="I1399" s="59"/>
      <c r="J1399" s="59"/>
      <c r="K1399" s="59"/>
      <c r="L1399" s="86"/>
      <c r="M1399" s="86"/>
      <c r="N1399" s="55" t="s">
        <v>820</v>
      </c>
      <c r="O1399" s="55"/>
      <c r="P1399" s="55"/>
      <c r="Q1399" s="55"/>
      <c r="R1399" s="55"/>
      <c r="S1399" s="55" t="s">
        <v>818</v>
      </c>
      <c r="T1399" s="193" t="str">
        <f>_xlfn.IFNA(VLOOKUP(N1399,Code2Loc,2,FALSE)
&amp; IF( OR( ISNA(O1399), LEN(O1399)=0), "",  "-" &amp; VLOOKUP(O1399,Code2Loc,2,FALSE))
&amp; IF( OR( ISNA(P1399), LEN(P1399)=0), "",  "-" &amp; VLOOKUP(P1399,Code2Loc,2,FALSE))
&amp; IF( OR( ISNA(Q1399), LEN(Q1399)=0), "",  "-" &amp; VLOOKUP(Q1399,Code2Loc,2,FALSE))
&amp; IF( OR( ISNA(R1399), LEN(R1399)=0), "",  "-" &amp; VLOOKUP(R1399,Code2Loc,2,FALSE))
&amp; IF( OR( ISNA(S1399), LEN(S1399)=0), "",  "-" &amp; VLOOKUP(S1399,Code2Loc,2,FALSE)),"")</f>
        <v/>
      </c>
      <c r="U1399" s="56">
        <v>0.53472222222222221</v>
      </c>
      <c r="V1399" s="57"/>
      <c r="W1399" s="57"/>
      <c r="X1399" s="57"/>
      <c r="Y1399" s="57"/>
      <c r="Z1399" s="58" t="str">
        <f>IF(ISBLANK($U1399), "", _xlfn.IFNA($U1399 + _xlfn.IFNA( VLOOKUP($N1399 &amp; IF(ISBLANK($O1399),"", "-" &amp; $O1399) &amp; IF(ISBLANK($P1399),"", "-" &amp; $P1399) &amp; IF(ISBLANK($Q1399),"", "-" &amp; $Q1399) &amp; IF(ISBLANK($R1399),"", "-" &amp; $R1399) &amp; IF(ISBLANK($S1399),"", "-" &amp; $S1399),TravelTime,8,FALSE), VLOOKUP($S1399 &amp; IF(ISBLANK($R1399),"", "-" &amp; $R1399) &amp; IF(ISBLANK($Q1399),"", "-" &amp; $Q1399) &amp; IF(ISBLANK($P1399),"", "-" &amp; $P1399) &amp; IF(ISBLANK($O1399),"", "-" &amp; $O1399) &amp; IF(ISBLANK($N1399),"", "-" &amp; $N1399),TravelTime,8,FALSE)) / 1440, ""))</f>
        <v/>
      </c>
      <c r="AA1399" s="59"/>
      <c r="AB1399" s="59"/>
      <c r="AC1399" s="59"/>
      <c r="AD1399" s="196"/>
      <c r="AE1399" s="59"/>
      <c r="AF1399" s="59"/>
      <c r="AG1399" s="59"/>
      <c r="AH1399" s="59"/>
      <c r="AI1399" s="59"/>
      <c r="AJ1399" s="59"/>
    </row>
    <row r="1400" spans="1:36" ht="14.25" customHeight="1">
      <c r="A1400" s="85"/>
      <c r="B1400" s="59"/>
      <c r="C1400" s="223"/>
      <c r="D1400" s="59"/>
      <c r="E1400" s="229"/>
      <c r="F1400" s="229"/>
      <c r="G1400" s="59"/>
      <c r="H1400" s="59"/>
      <c r="I1400" s="59"/>
      <c r="J1400" s="59"/>
      <c r="K1400" s="59"/>
      <c r="L1400" s="86"/>
      <c r="M1400" s="86"/>
      <c r="N1400" s="55" t="s">
        <v>818</v>
      </c>
      <c r="O1400" s="55"/>
      <c r="P1400" s="55"/>
      <c r="Q1400" s="55"/>
      <c r="R1400" s="55"/>
      <c r="S1400" s="55" t="s">
        <v>820</v>
      </c>
      <c r="T1400" s="193" t="str">
        <f>_xlfn.IFNA(VLOOKUP(N1400,Code2Loc,2,FALSE)
&amp; IF( OR( ISNA(O1400), LEN(O1400)=0), "",  "-" &amp; VLOOKUP(O1400,Code2Loc,2,FALSE))
&amp; IF( OR( ISNA(P1400), LEN(P1400)=0), "",  "-" &amp; VLOOKUP(P1400,Code2Loc,2,FALSE))
&amp; IF( OR( ISNA(Q1400), LEN(Q1400)=0), "",  "-" &amp; VLOOKUP(Q1400,Code2Loc,2,FALSE))
&amp; IF( OR( ISNA(R1400), LEN(R1400)=0), "",  "-" &amp; VLOOKUP(R1400,Code2Loc,2,FALSE))
&amp; IF( OR( ISNA(S1400), LEN(S1400)=0), "",  "-" &amp; VLOOKUP(S1400,Code2Loc,2,FALSE)),"")</f>
        <v/>
      </c>
      <c r="U1400" s="56">
        <v>0.55902777777777779</v>
      </c>
      <c r="V1400" s="57"/>
      <c r="W1400" s="57"/>
      <c r="X1400" s="57"/>
      <c r="Y1400" s="57"/>
      <c r="Z1400" s="58" t="str">
        <f>IF(ISBLANK($U1400), "", _xlfn.IFNA($U1400 + _xlfn.IFNA( VLOOKUP($N1400 &amp; IF(ISBLANK($O1400),"", "-" &amp; $O1400) &amp; IF(ISBLANK($P1400),"", "-" &amp; $P1400) &amp; IF(ISBLANK($Q1400),"", "-" &amp; $Q1400) &amp; IF(ISBLANK($R1400),"", "-" &amp; $R1400) &amp; IF(ISBLANK($S1400),"", "-" &amp; $S1400),TravelTime,8,FALSE), VLOOKUP($S1400 &amp; IF(ISBLANK($R1400),"", "-" &amp; $R1400) &amp; IF(ISBLANK($Q1400),"", "-" &amp; $Q1400) &amp; IF(ISBLANK($P1400),"", "-" &amp; $P1400) &amp; IF(ISBLANK($O1400),"", "-" &amp; $O1400) &amp; IF(ISBLANK($N1400),"", "-" &amp; $N1400),TravelTime,8,FALSE)) / 1440, ""))</f>
        <v/>
      </c>
      <c r="AA1400" s="59"/>
      <c r="AB1400" s="59"/>
      <c r="AC1400" s="59"/>
      <c r="AD1400" s="196"/>
      <c r="AE1400" s="59"/>
      <c r="AF1400" s="59"/>
      <c r="AG1400" s="59"/>
      <c r="AH1400" s="59"/>
      <c r="AI1400" s="59"/>
      <c r="AJ1400" s="59"/>
    </row>
    <row r="1401" spans="1:36" ht="14.25" customHeight="1">
      <c r="A1401" s="85"/>
      <c r="B1401" s="59"/>
      <c r="C1401" s="223"/>
      <c r="D1401" s="59"/>
      <c r="E1401" s="229"/>
      <c r="F1401" s="229"/>
      <c r="G1401" s="59"/>
      <c r="H1401" s="59"/>
      <c r="I1401" s="59"/>
      <c r="J1401" s="59"/>
      <c r="K1401" s="59"/>
      <c r="L1401" s="86"/>
      <c r="M1401" s="86"/>
      <c r="N1401" s="55" t="s">
        <v>820</v>
      </c>
      <c r="O1401" s="55"/>
      <c r="P1401" s="55"/>
      <c r="Q1401" s="55"/>
      <c r="R1401" s="55"/>
      <c r="S1401" s="55" t="s">
        <v>818</v>
      </c>
      <c r="T1401" s="193" t="str">
        <f>_xlfn.IFNA(VLOOKUP(N1401,Code2Loc,2,FALSE)
&amp; IF( OR( ISNA(O1401), LEN(O1401)=0), "",  "-" &amp; VLOOKUP(O1401,Code2Loc,2,FALSE))
&amp; IF( OR( ISNA(P1401), LEN(P1401)=0), "",  "-" &amp; VLOOKUP(P1401,Code2Loc,2,FALSE))
&amp; IF( OR( ISNA(Q1401), LEN(Q1401)=0), "",  "-" &amp; VLOOKUP(Q1401,Code2Loc,2,FALSE))
&amp; IF( OR( ISNA(R1401), LEN(R1401)=0), "",  "-" &amp; VLOOKUP(R1401,Code2Loc,2,FALSE))
&amp; IF( OR( ISNA(S1401), LEN(S1401)=0), "",  "-" &amp; VLOOKUP(S1401,Code2Loc,2,FALSE)),"")</f>
        <v/>
      </c>
      <c r="U1401" s="56">
        <v>0.57291666666666663</v>
      </c>
      <c r="V1401" s="57"/>
      <c r="W1401" s="57"/>
      <c r="X1401" s="57"/>
      <c r="Y1401" s="57"/>
      <c r="Z1401" s="58" t="str">
        <f>IF(ISBLANK($U1401), "", _xlfn.IFNA($U1401 + _xlfn.IFNA( VLOOKUP($N1401 &amp; IF(ISBLANK($O1401),"", "-" &amp; $O1401) &amp; IF(ISBLANK($P1401),"", "-" &amp; $P1401) &amp; IF(ISBLANK($Q1401),"", "-" &amp; $Q1401) &amp; IF(ISBLANK($R1401),"", "-" &amp; $R1401) &amp; IF(ISBLANK($S1401),"", "-" &amp; $S1401),TravelTime,8,FALSE), VLOOKUP($S1401 &amp; IF(ISBLANK($R1401),"", "-" &amp; $R1401) &amp; IF(ISBLANK($Q1401),"", "-" &amp; $Q1401) &amp; IF(ISBLANK($P1401),"", "-" &amp; $P1401) &amp; IF(ISBLANK($O1401),"", "-" &amp; $O1401) &amp; IF(ISBLANK($N1401),"", "-" &amp; $N1401),TravelTime,8,FALSE)) / 1440, ""))</f>
        <v/>
      </c>
      <c r="AA1401" s="59"/>
      <c r="AB1401" s="59"/>
      <c r="AC1401" s="59"/>
      <c r="AD1401" s="196"/>
      <c r="AE1401" s="59"/>
      <c r="AF1401" s="59"/>
      <c r="AG1401" s="59"/>
      <c r="AH1401" s="59"/>
      <c r="AI1401" s="59"/>
      <c r="AJ1401" s="59"/>
    </row>
    <row r="1402" spans="1:36" ht="14.25" customHeight="1">
      <c r="A1402" s="85"/>
      <c r="B1402" s="59"/>
      <c r="C1402" s="223"/>
      <c r="D1402" s="59"/>
      <c r="E1402" s="229"/>
      <c r="F1402" s="229"/>
      <c r="G1402" s="59"/>
      <c r="H1402" s="59"/>
      <c r="I1402" s="59"/>
      <c r="J1402" s="59"/>
      <c r="K1402" s="59"/>
      <c r="L1402" s="86"/>
      <c r="M1402" s="86"/>
      <c r="N1402" s="55" t="s">
        <v>818</v>
      </c>
      <c r="O1402" s="55"/>
      <c r="P1402" s="55"/>
      <c r="Q1402" s="55"/>
      <c r="R1402" s="55"/>
      <c r="S1402" s="55" t="s">
        <v>820</v>
      </c>
      <c r="T1402" s="193" t="str">
        <f>_xlfn.IFNA(VLOOKUP(N1402,Code2Loc,2,FALSE)
&amp; IF( OR( ISNA(O1402), LEN(O1402)=0), "",  "-" &amp; VLOOKUP(O1402,Code2Loc,2,FALSE))
&amp; IF( OR( ISNA(P1402), LEN(P1402)=0), "",  "-" &amp; VLOOKUP(P1402,Code2Loc,2,FALSE))
&amp; IF( OR( ISNA(Q1402), LEN(Q1402)=0), "",  "-" &amp; VLOOKUP(Q1402,Code2Loc,2,FALSE))
&amp; IF( OR( ISNA(R1402), LEN(R1402)=0), "",  "-" &amp; VLOOKUP(R1402,Code2Loc,2,FALSE))
&amp; IF( OR( ISNA(S1402), LEN(S1402)=0), "",  "-" &amp; VLOOKUP(S1402,Code2Loc,2,FALSE)),"")</f>
        <v/>
      </c>
      <c r="U1402" s="56">
        <v>0.63888888888888884</v>
      </c>
      <c r="V1402" s="57"/>
      <c r="W1402" s="57"/>
      <c r="X1402" s="57"/>
      <c r="Y1402" s="57"/>
      <c r="Z1402" s="58" t="str">
        <f>IF(ISBLANK($U1402), "", _xlfn.IFNA($U1402 + _xlfn.IFNA( VLOOKUP($N1402 &amp; IF(ISBLANK($O1402),"", "-" &amp; $O1402) &amp; IF(ISBLANK($P1402),"", "-" &amp; $P1402) &amp; IF(ISBLANK($Q1402),"", "-" &amp; $Q1402) &amp; IF(ISBLANK($R1402),"", "-" &amp; $R1402) &amp; IF(ISBLANK($S1402),"", "-" &amp; $S1402),TravelTime,8,FALSE), VLOOKUP($S1402 &amp; IF(ISBLANK($R1402),"", "-" &amp; $R1402) &amp; IF(ISBLANK($Q1402),"", "-" &amp; $Q1402) &amp; IF(ISBLANK($P1402),"", "-" &amp; $P1402) &amp; IF(ISBLANK($O1402),"", "-" &amp; $O1402) &amp; IF(ISBLANK($N1402),"", "-" &amp; $N1402),TravelTime,8,FALSE)) / 1440, ""))</f>
        <v/>
      </c>
      <c r="AA1402" s="59"/>
      <c r="AB1402" s="59"/>
      <c r="AC1402" s="59"/>
      <c r="AD1402" s="196"/>
      <c r="AE1402" s="59"/>
      <c r="AF1402" s="59"/>
      <c r="AG1402" s="59"/>
      <c r="AH1402" s="59"/>
      <c r="AI1402" s="59"/>
      <c r="AJ1402" s="59"/>
    </row>
    <row r="1403" spans="1:36" ht="14.25" customHeight="1">
      <c r="A1403" s="85"/>
      <c r="B1403" s="59"/>
      <c r="C1403" s="223"/>
      <c r="D1403" s="59"/>
      <c r="E1403" s="229"/>
      <c r="F1403" s="229"/>
      <c r="G1403" s="59"/>
      <c r="H1403" s="59"/>
      <c r="I1403" s="59"/>
      <c r="J1403" s="59"/>
      <c r="K1403" s="59"/>
      <c r="L1403" s="86"/>
      <c r="M1403" s="86"/>
      <c r="N1403" s="55" t="s">
        <v>820</v>
      </c>
      <c r="O1403" s="55"/>
      <c r="P1403" s="55"/>
      <c r="Q1403" s="55"/>
      <c r="R1403" s="55"/>
      <c r="S1403" s="55" t="s">
        <v>818</v>
      </c>
      <c r="T1403" s="193" t="str">
        <f>_xlfn.IFNA(VLOOKUP(N1403,Code2Loc,2,FALSE)
&amp; IF( OR( ISNA(O1403), LEN(O1403)=0), "",  "-" &amp; VLOOKUP(O1403,Code2Loc,2,FALSE))
&amp; IF( OR( ISNA(P1403), LEN(P1403)=0), "",  "-" &amp; VLOOKUP(P1403,Code2Loc,2,FALSE))
&amp; IF( OR( ISNA(Q1403), LEN(Q1403)=0), "",  "-" &amp; VLOOKUP(Q1403,Code2Loc,2,FALSE))
&amp; IF( OR( ISNA(R1403), LEN(R1403)=0), "",  "-" &amp; VLOOKUP(R1403,Code2Loc,2,FALSE))
&amp; IF( OR( ISNA(S1403), LEN(S1403)=0), "",  "-" &amp; VLOOKUP(S1403,Code2Loc,2,FALSE)),"")</f>
        <v/>
      </c>
      <c r="U1403" s="56">
        <v>0.65625</v>
      </c>
      <c r="V1403" s="57"/>
      <c r="W1403" s="57"/>
      <c r="X1403" s="57"/>
      <c r="Y1403" s="57"/>
      <c r="Z1403" s="58" t="str">
        <f>IF(ISBLANK($U1403), "", _xlfn.IFNA($U1403 + _xlfn.IFNA( VLOOKUP($N1403 &amp; IF(ISBLANK($O1403),"", "-" &amp; $O1403) &amp; IF(ISBLANK($P1403),"", "-" &amp; $P1403) &amp; IF(ISBLANK($Q1403),"", "-" &amp; $Q1403) &amp; IF(ISBLANK($R1403),"", "-" &amp; $R1403) &amp; IF(ISBLANK($S1403),"", "-" &amp; $S1403),TravelTime,8,FALSE), VLOOKUP($S1403 &amp; IF(ISBLANK($R1403),"", "-" &amp; $R1403) &amp; IF(ISBLANK($Q1403),"", "-" &amp; $Q1403) &amp; IF(ISBLANK($P1403),"", "-" &amp; $P1403) &amp; IF(ISBLANK($O1403),"", "-" &amp; $O1403) &amp; IF(ISBLANK($N1403),"", "-" &amp; $N1403),TravelTime,8,FALSE)) / 1440, ""))</f>
        <v/>
      </c>
      <c r="AA1403" s="59"/>
      <c r="AB1403" s="59"/>
      <c r="AC1403" s="59"/>
      <c r="AD1403" s="196"/>
      <c r="AE1403" s="59"/>
      <c r="AF1403" s="59"/>
      <c r="AG1403" s="59"/>
      <c r="AH1403" s="59"/>
      <c r="AI1403" s="59"/>
      <c r="AJ1403" s="59"/>
    </row>
    <row r="1404" spans="1:36" ht="14.25" customHeight="1">
      <c r="A1404" s="85"/>
      <c r="B1404" s="59"/>
      <c r="C1404" s="223"/>
      <c r="D1404" s="59"/>
      <c r="E1404" s="229"/>
      <c r="F1404" s="229"/>
      <c r="G1404" s="59"/>
      <c r="H1404" s="59"/>
      <c r="I1404" s="59"/>
      <c r="J1404" s="59"/>
      <c r="K1404" s="59"/>
      <c r="L1404" s="86"/>
      <c r="M1404" s="86"/>
      <c r="N1404" s="55" t="s">
        <v>818</v>
      </c>
      <c r="O1404" s="55"/>
      <c r="P1404" s="55"/>
      <c r="Q1404" s="55"/>
      <c r="R1404" s="55"/>
      <c r="S1404" s="55" t="s">
        <v>820</v>
      </c>
      <c r="T1404" s="193" t="str">
        <f>_xlfn.IFNA(VLOOKUP(N1404,Code2Loc,2,FALSE)
&amp; IF( OR( ISNA(O1404), LEN(O1404)=0), "",  "-" &amp; VLOOKUP(O1404,Code2Loc,2,FALSE))
&amp; IF( OR( ISNA(P1404), LEN(P1404)=0), "",  "-" &amp; VLOOKUP(P1404,Code2Loc,2,FALSE))
&amp; IF( OR( ISNA(Q1404), LEN(Q1404)=0), "",  "-" &amp; VLOOKUP(Q1404,Code2Loc,2,FALSE))
&amp; IF( OR( ISNA(R1404), LEN(R1404)=0), "",  "-" &amp; VLOOKUP(R1404,Code2Loc,2,FALSE))
&amp; IF( OR( ISNA(S1404), LEN(S1404)=0), "",  "-" &amp; VLOOKUP(S1404,Code2Loc,2,FALSE)),"")</f>
        <v/>
      </c>
      <c r="U1404" s="56">
        <v>0.70486111111111116</v>
      </c>
      <c r="V1404" s="57"/>
      <c r="W1404" s="57"/>
      <c r="X1404" s="57"/>
      <c r="Y1404" s="57"/>
      <c r="Z1404" s="58" t="str">
        <f>IF(ISBLANK($U1404), "", _xlfn.IFNA($U1404 + _xlfn.IFNA( VLOOKUP($N1404 &amp; IF(ISBLANK($O1404),"", "-" &amp; $O1404) &amp; IF(ISBLANK($P1404),"", "-" &amp; $P1404) &amp; IF(ISBLANK($Q1404),"", "-" &amp; $Q1404) &amp; IF(ISBLANK($R1404),"", "-" &amp; $R1404) &amp; IF(ISBLANK($S1404),"", "-" &amp; $S1404),TravelTime,8,FALSE), VLOOKUP($S1404 &amp; IF(ISBLANK($R1404),"", "-" &amp; $R1404) &amp; IF(ISBLANK($Q1404),"", "-" &amp; $Q1404) &amp; IF(ISBLANK($P1404),"", "-" &amp; $P1404) &amp; IF(ISBLANK($O1404),"", "-" &amp; $O1404) &amp; IF(ISBLANK($N1404),"", "-" &amp; $N1404),TravelTime,8,FALSE)) / 1440, ""))</f>
        <v/>
      </c>
      <c r="AA1404" s="59"/>
      <c r="AB1404" s="59"/>
      <c r="AC1404" s="59"/>
      <c r="AD1404" s="196"/>
      <c r="AE1404" s="59"/>
      <c r="AF1404" s="59"/>
      <c r="AG1404" s="59"/>
      <c r="AH1404" s="59"/>
      <c r="AI1404" s="59"/>
      <c r="AJ1404" s="59"/>
    </row>
    <row r="1405" spans="1:36" ht="14.25" customHeight="1">
      <c r="A1405" s="85"/>
      <c r="B1405" s="59"/>
      <c r="C1405" s="223"/>
      <c r="D1405" s="59"/>
      <c r="E1405" s="229"/>
      <c r="F1405" s="229"/>
      <c r="G1405" s="59"/>
      <c r="H1405" s="59"/>
      <c r="I1405" s="59"/>
      <c r="J1405" s="59"/>
      <c r="K1405" s="59"/>
      <c r="L1405" s="86"/>
      <c r="M1405" s="86"/>
      <c r="N1405" s="55" t="s">
        <v>820</v>
      </c>
      <c r="O1405" s="55"/>
      <c r="P1405" s="55"/>
      <c r="Q1405" s="55"/>
      <c r="R1405" s="55"/>
      <c r="S1405" s="55" t="s">
        <v>818</v>
      </c>
      <c r="T1405" s="193" t="str">
        <f>_xlfn.IFNA(VLOOKUP(N1405,Code2Loc,2,FALSE)
&amp; IF( OR( ISNA(O1405), LEN(O1405)=0), "",  "-" &amp; VLOOKUP(O1405,Code2Loc,2,FALSE))
&amp; IF( OR( ISNA(P1405), LEN(P1405)=0), "",  "-" &amp; VLOOKUP(P1405,Code2Loc,2,FALSE))
&amp; IF( OR( ISNA(Q1405), LEN(Q1405)=0), "",  "-" &amp; VLOOKUP(Q1405,Code2Loc,2,FALSE))
&amp; IF( OR( ISNA(R1405), LEN(R1405)=0), "",  "-" &amp; VLOOKUP(R1405,Code2Loc,2,FALSE))
&amp; IF( OR( ISNA(S1405), LEN(S1405)=0), "",  "-" &amp; VLOOKUP(S1405,Code2Loc,2,FALSE)),"")</f>
        <v/>
      </c>
      <c r="U1405" s="56">
        <v>0.71875</v>
      </c>
      <c r="V1405" s="57"/>
      <c r="W1405" s="57"/>
      <c r="X1405" s="57"/>
      <c r="Y1405" s="57"/>
      <c r="Z1405" s="58" t="str">
        <f>IF(ISBLANK($U1405), "", _xlfn.IFNA($U1405 + _xlfn.IFNA( VLOOKUP($N1405 &amp; IF(ISBLANK($O1405),"", "-" &amp; $O1405) &amp; IF(ISBLANK($P1405),"", "-" &amp; $P1405) &amp; IF(ISBLANK($Q1405),"", "-" &amp; $Q1405) &amp; IF(ISBLANK($R1405),"", "-" &amp; $R1405) &amp; IF(ISBLANK($S1405),"", "-" &amp; $S1405),TravelTime,8,FALSE), VLOOKUP($S1405 &amp; IF(ISBLANK($R1405),"", "-" &amp; $R1405) &amp; IF(ISBLANK($Q1405),"", "-" &amp; $Q1405) &amp; IF(ISBLANK($P1405),"", "-" &amp; $P1405) &amp; IF(ISBLANK($O1405),"", "-" &amp; $O1405) &amp; IF(ISBLANK($N1405),"", "-" &amp; $N1405),TravelTime,8,FALSE)) / 1440, ""))</f>
        <v/>
      </c>
      <c r="AA1405" s="59"/>
      <c r="AB1405" s="59"/>
      <c r="AC1405" s="59"/>
      <c r="AD1405" s="196"/>
      <c r="AE1405" s="59"/>
      <c r="AF1405" s="59"/>
      <c r="AG1405" s="59"/>
      <c r="AH1405" s="59"/>
      <c r="AI1405" s="59"/>
      <c r="AJ1405" s="59"/>
    </row>
    <row r="1406" spans="1:36" ht="14.25" customHeight="1">
      <c r="A1406" s="85"/>
      <c r="B1406" s="59"/>
      <c r="C1406" s="223"/>
      <c r="D1406" s="59"/>
      <c r="E1406" s="229"/>
      <c r="F1406" s="229"/>
      <c r="G1406" s="59"/>
      <c r="H1406" s="59"/>
      <c r="I1406" s="59"/>
      <c r="J1406" s="59"/>
      <c r="K1406" s="59"/>
      <c r="L1406" s="86"/>
      <c r="M1406" s="86"/>
      <c r="N1406" s="55" t="s">
        <v>818</v>
      </c>
      <c r="O1406" s="55"/>
      <c r="P1406" s="55"/>
      <c r="Q1406" s="55"/>
      <c r="R1406" s="55"/>
      <c r="S1406" s="55" t="s">
        <v>820</v>
      </c>
      <c r="T1406" s="193" t="str">
        <f>_xlfn.IFNA(VLOOKUP(N1406,Code2Loc,2,FALSE)
&amp; IF( OR( ISNA(O1406), LEN(O1406)=0), "",  "-" &amp; VLOOKUP(O1406,Code2Loc,2,FALSE))
&amp; IF( OR( ISNA(P1406), LEN(P1406)=0), "",  "-" &amp; VLOOKUP(P1406,Code2Loc,2,FALSE))
&amp; IF( OR( ISNA(Q1406), LEN(Q1406)=0), "",  "-" &amp; VLOOKUP(Q1406,Code2Loc,2,FALSE))
&amp; IF( OR( ISNA(R1406), LEN(R1406)=0), "",  "-" &amp; VLOOKUP(R1406,Code2Loc,2,FALSE))
&amp; IF( OR( ISNA(S1406), LEN(S1406)=0), "",  "-" &amp; VLOOKUP(S1406,Code2Loc,2,FALSE)),"")</f>
        <v/>
      </c>
      <c r="U1406" s="56">
        <v>0.74305555555555558</v>
      </c>
      <c r="V1406" s="57"/>
      <c r="W1406" s="57"/>
      <c r="X1406" s="57"/>
      <c r="Y1406" s="57"/>
      <c r="Z1406" s="58" t="str">
        <f>IF(ISBLANK($U1406), "", _xlfn.IFNA($U1406 + _xlfn.IFNA( VLOOKUP($N1406 &amp; IF(ISBLANK($O1406),"", "-" &amp; $O1406) &amp; IF(ISBLANK($P1406),"", "-" &amp; $P1406) &amp; IF(ISBLANK($Q1406),"", "-" &amp; $Q1406) &amp; IF(ISBLANK($R1406),"", "-" &amp; $R1406) &amp; IF(ISBLANK($S1406),"", "-" &amp; $S1406),TravelTime,8,FALSE), VLOOKUP($S1406 &amp; IF(ISBLANK($R1406),"", "-" &amp; $R1406) &amp; IF(ISBLANK($Q1406),"", "-" &amp; $Q1406) &amp; IF(ISBLANK($P1406),"", "-" &amp; $P1406) &amp; IF(ISBLANK($O1406),"", "-" &amp; $O1406) &amp; IF(ISBLANK($N1406),"", "-" &amp; $N1406),TravelTime,8,FALSE)) / 1440, ""))</f>
        <v/>
      </c>
      <c r="AA1406" s="59"/>
      <c r="AB1406" s="59"/>
      <c r="AC1406" s="59"/>
      <c r="AD1406" s="196"/>
      <c r="AE1406" s="59"/>
      <c r="AF1406" s="59"/>
      <c r="AG1406" s="59"/>
      <c r="AH1406" s="59"/>
      <c r="AI1406" s="59"/>
      <c r="AJ1406" s="59"/>
    </row>
    <row r="1407" spans="1:36" ht="14.25" customHeight="1">
      <c r="A1407" s="85"/>
      <c r="B1407" s="59"/>
      <c r="C1407" s="223"/>
      <c r="D1407" s="59"/>
      <c r="E1407" s="229"/>
      <c r="F1407" s="229"/>
      <c r="G1407" s="59"/>
      <c r="H1407" s="59"/>
      <c r="I1407" s="59"/>
      <c r="J1407" s="59"/>
      <c r="K1407" s="59"/>
      <c r="L1407" s="86"/>
      <c r="M1407" s="86"/>
      <c r="N1407" s="55" t="s">
        <v>820</v>
      </c>
      <c r="O1407" s="55"/>
      <c r="P1407" s="55"/>
      <c r="Q1407" s="55"/>
      <c r="R1407" s="55"/>
      <c r="S1407" s="55" t="s">
        <v>818</v>
      </c>
      <c r="T1407" s="193" t="str">
        <f>_xlfn.IFNA(VLOOKUP(N1407,Code2Loc,2,FALSE)
&amp; IF( OR( ISNA(O1407), LEN(O1407)=0), "",  "-" &amp; VLOOKUP(O1407,Code2Loc,2,FALSE))
&amp; IF( OR( ISNA(P1407), LEN(P1407)=0), "",  "-" &amp; VLOOKUP(P1407,Code2Loc,2,FALSE))
&amp; IF( OR( ISNA(Q1407), LEN(Q1407)=0), "",  "-" &amp; VLOOKUP(Q1407,Code2Loc,2,FALSE))
&amp; IF( OR( ISNA(R1407), LEN(R1407)=0), "",  "-" &amp; VLOOKUP(R1407,Code2Loc,2,FALSE))
&amp; IF( OR( ISNA(S1407), LEN(S1407)=0), "",  "-" &amp; VLOOKUP(S1407,Code2Loc,2,FALSE)),"")</f>
        <v/>
      </c>
      <c r="U1407" s="56">
        <v>0.75694444444444442</v>
      </c>
      <c r="V1407" s="57"/>
      <c r="W1407" s="57"/>
      <c r="X1407" s="57"/>
      <c r="Y1407" s="57"/>
      <c r="Z1407" s="58" t="str">
        <f>IF(ISBLANK($U1407), "", _xlfn.IFNA($U1407 + _xlfn.IFNA( VLOOKUP($N1407 &amp; IF(ISBLANK($O1407),"", "-" &amp; $O1407) &amp; IF(ISBLANK($P1407),"", "-" &amp; $P1407) &amp; IF(ISBLANK($Q1407),"", "-" &amp; $Q1407) &amp; IF(ISBLANK($R1407),"", "-" &amp; $R1407) &amp; IF(ISBLANK($S1407),"", "-" &amp; $S1407),TravelTime,8,FALSE), VLOOKUP($S1407 &amp; IF(ISBLANK($R1407),"", "-" &amp; $R1407) &amp; IF(ISBLANK($Q1407),"", "-" &amp; $Q1407) &amp; IF(ISBLANK($P1407),"", "-" &amp; $P1407) &amp; IF(ISBLANK($O1407),"", "-" &amp; $O1407) &amp; IF(ISBLANK($N1407),"", "-" &amp; $N1407),TravelTime,8,FALSE)) / 1440, ""))</f>
        <v/>
      </c>
      <c r="AA1407" s="59"/>
      <c r="AB1407" s="59"/>
      <c r="AC1407" s="59"/>
      <c r="AD1407" s="196"/>
      <c r="AE1407" s="59"/>
      <c r="AF1407" s="59"/>
      <c r="AG1407" s="59"/>
      <c r="AH1407" s="59"/>
      <c r="AI1407" s="59"/>
      <c r="AJ1407" s="59"/>
    </row>
    <row r="1408" spans="1:36" ht="14.25" customHeight="1">
      <c r="A1408" s="85"/>
      <c r="B1408" s="59"/>
      <c r="C1408" s="223"/>
      <c r="D1408" s="59"/>
      <c r="E1408" s="229"/>
      <c r="F1408" s="229"/>
      <c r="G1408" s="59"/>
      <c r="H1408" s="59"/>
      <c r="I1408" s="59"/>
      <c r="J1408" s="59"/>
      <c r="K1408" s="59"/>
      <c r="L1408" s="86"/>
      <c r="M1408" s="86"/>
      <c r="N1408" s="55" t="s">
        <v>818</v>
      </c>
      <c r="O1408" s="55"/>
      <c r="P1408" s="55"/>
      <c r="Q1408" s="55"/>
      <c r="R1408" s="55"/>
      <c r="S1408" s="55" t="s">
        <v>820</v>
      </c>
      <c r="T1408" s="193" t="str">
        <f>_xlfn.IFNA(VLOOKUP(N1408,Code2Loc,2,FALSE)
&amp; IF( OR( ISNA(O1408), LEN(O1408)=0), "",  "-" &amp; VLOOKUP(O1408,Code2Loc,2,FALSE))
&amp; IF( OR( ISNA(P1408), LEN(P1408)=0), "",  "-" &amp; VLOOKUP(P1408,Code2Loc,2,FALSE))
&amp; IF( OR( ISNA(Q1408), LEN(Q1408)=0), "",  "-" &amp; VLOOKUP(Q1408,Code2Loc,2,FALSE))
&amp; IF( OR( ISNA(R1408), LEN(R1408)=0), "",  "-" &amp; VLOOKUP(R1408,Code2Loc,2,FALSE))
&amp; IF( OR( ISNA(S1408), LEN(S1408)=0), "",  "-" &amp; VLOOKUP(S1408,Code2Loc,2,FALSE)),"")</f>
        <v/>
      </c>
      <c r="U1408" s="56">
        <v>0.77430555555555558</v>
      </c>
      <c r="V1408" s="57"/>
      <c r="W1408" s="57"/>
      <c r="X1408" s="57"/>
      <c r="Y1408" s="57"/>
      <c r="Z1408" s="58" t="str">
        <f>IF(ISBLANK($U1408), "", _xlfn.IFNA($U1408 + _xlfn.IFNA( VLOOKUP($N1408 &amp; IF(ISBLANK($O1408),"", "-" &amp; $O1408) &amp; IF(ISBLANK($P1408),"", "-" &amp; $P1408) &amp; IF(ISBLANK($Q1408),"", "-" &amp; $Q1408) &amp; IF(ISBLANK($R1408),"", "-" &amp; $R1408) &amp; IF(ISBLANK($S1408),"", "-" &amp; $S1408),TravelTime,8,FALSE), VLOOKUP($S1408 &amp; IF(ISBLANK($R1408),"", "-" &amp; $R1408) &amp; IF(ISBLANK($Q1408),"", "-" &amp; $Q1408) &amp; IF(ISBLANK($P1408),"", "-" &amp; $P1408) &amp; IF(ISBLANK($O1408),"", "-" &amp; $O1408) &amp; IF(ISBLANK($N1408),"", "-" &amp; $N1408),TravelTime,8,FALSE)) / 1440, ""))</f>
        <v/>
      </c>
      <c r="AA1408" s="59"/>
      <c r="AB1408" s="59"/>
      <c r="AC1408" s="59"/>
      <c r="AD1408" s="196"/>
      <c r="AE1408" s="59"/>
      <c r="AF1408" s="59"/>
      <c r="AG1408" s="59"/>
      <c r="AH1408" s="59"/>
      <c r="AI1408" s="59"/>
      <c r="AJ1408" s="59"/>
    </row>
    <row r="1409" spans="1:36" ht="14.25" customHeight="1">
      <c r="A1409" s="85"/>
      <c r="B1409" s="59"/>
      <c r="C1409" s="223"/>
      <c r="D1409" s="59"/>
      <c r="E1409" s="229"/>
      <c r="F1409" s="229"/>
      <c r="G1409" s="59"/>
      <c r="H1409" s="59"/>
      <c r="I1409" s="59"/>
      <c r="J1409" s="59"/>
      <c r="K1409" s="59"/>
      <c r="L1409" s="86"/>
      <c r="M1409" s="86"/>
      <c r="N1409" s="55" t="s">
        <v>820</v>
      </c>
      <c r="O1409" s="55"/>
      <c r="P1409" s="55"/>
      <c r="Q1409" s="55"/>
      <c r="R1409" s="55"/>
      <c r="S1409" s="55" t="s">
        <v>818</v>
      </c>
      <c r="T1409" s="193" t="str">
        <f>_xlfn.IFNA(VLOOKUP(N1409,Code2Loc,2,FALSE)
&amp; IF( OR( ISNA(O1409), LEN(O1409)=0), "",  "-" &amp; VLOOKUP(O1409,Code2Loc,2,FALSE))
&amp; IF( OR( ISNA(P1409), LEN(P1409)=0), "",  "-" &amp; VLOOKUP(P1409,Code2Loc,2,FALSE))
&amp; IF( OR( ISNA(Q1409), LEN(Q1409)=0), "",  "-" &amp; VLOOKUP(Q1409,Code2Loc,2,FALSE))
&amp; IF( OR( ISNA(R1409), LEN(R1409)=0), "",  "-" &amp; VLOOKUP(R1409,Code2Loc,2,FALSE))
&amp; IF( OR( ISNA(S1409), LEN(S1409)=0), "",  "-" &amp; VLOOKUP(S1409,Code2Loc,2,FALSE)),"")</f>
        <v/>
      </c>
      <c r="U1409" s="56">
        <v>0.78819444444444442</v>
      </c>
      <c r="V1409" s="57"/>
      <c r="W1409" s="57"/>
      <c r="X1409" s="57"/>
      <c r="Y1409" s="57"/>
      <c r="Z1409" s="58" t="str">
        <f>IF(ISBLANK($U1409), "", _xlfn.IFNA($U1409 + _xlfn.IFNA( VLOOKUP($N1409 &amp; IF(ISBLANK($O1409),"", "-" &amp; $O1409) &amp; IF(ISBLANK($P1409),"", "-" &amp; $P1409) &amp; IF(ISBLANK($Q1409),"", "-" &amp; $Q1409) &amp; IF(ISBLANK($R1409),"", "-" &amp; $R1409) &amp; IF(ISBLANK($S1409),"", "-" &amp; $S1409),TravelTime,8,FALSE), VLOOKUP($S1409 &amp; IF(ISBLANK($R1409),"", "-" &amp; $R1409) &amp; IF(ISBLANK($Q1409),"", "-" &amp; $Q1409) &amp; IF(ISBLANK($P1409),"", "-" &amp; $P1409) &amp; IF(ISBLANK($O1409),"", "-" &amp; $O1409) &amp; IF(ISBLANK($N1409),"", "-" &amp; $N1409),TravelTime,8,FALSE)) / 1440, ""))</f>
        <v/>
      </c>
      <c r="AA1409" s="59"/>
      <c r="AB1409" s="59"/>
      <c r="AC1409" s="59"/>
      <c r="AD1409" s="196"/>
      <c r="AE1409" s="59"/>
      <c r="AF1409" s="59"/>
      <c r="AG1409" s="59"/>
      <c r="AH1409" s="59"/>
      <c r="AI1409" s="59"/>
      <c r="AJ1409" s="59"/>
    </row>
    <row r="1410" spans="1:36" ht="14.25" customHeight="1">
      <c r="A1410" s="85"/>
      <c r="B1410" s="59"/>
      <c r="C1410" s="223"/>
      <c r="D1410" s="59"/>
      <c r="E1410" s="229"/>
      <c r="F1410" s="229"/>
      <c r="G1410" s="59"/>
      <c r="H1410" s="59"/>
      <c r="I1410" s="59"/>
      <c r="J1410" s="59"/>
      <c r="K1410" s="59"/>
      <c r="L1410" s="86"/>
      <c r="M1410" s="86"/>
      <c r="N1410" s="55" t="s">
        <v>818</v>
      </c>
      <c r="O1410" s="55"/>
      <c r="P1410" s="55"/>
      <c r="Q1410" s="55"/>
      <c r="R1410" s="55"/>
      <c r="S1410" s="55" t="s">
        <v>820</v>
      </c>
      <c r="T1410" s="193" t="str">
        <f>_xlfn.IFNA(VLOOKUP(N1410,Code2Loc,2,FALSE)
&amp; IF( OR( ISNA(O1410), LEN(O1410)=0), "",  "-" &amp; VLOOKUP(O1410,Code2Loc,2,FALSE))
&amp; IF( OR( ISNA(P1410), LEN(P1410)=0), "",  "-" &amp; VLOOKUP(P1410,Code2Loc,2,FALSE))
&amp; IF( OR( ISNA(Q1410), LEN(Q1410)=0), "",  "-" &amp; VLOOKUP(Q1410,Code2Loc,2,FALSE))
&amp; IF( OR( ISNA(R1410), LEN(R1410)=0), "",  "-" &amp; VLOOKUP(R1410,Code2Loc,2,FALSE))
&amp; IF( OR( ISNA(S1410), LEN(S1410)=0), "",  "-" &amp; VLOOKUP(S1410,Code2Loc,2,FALSE)),"")</f>
        <v/>
      </c>
      <c r="U1410" s="56">
        <v>0.8125</v>
      </c>
      <c r="V1410" s="57"/>
      <c r="W1410" s="57"/>
      <c r="X1410" s="57"/>
      <c r="Y1410" s="57"/>
      <c r="Z1410" s="58" t="str">
        <f>IF(ISBLANK($U1410), "", _xlfn.IFNA($U1410 + _xlfn.IFNA( VLOOKUP($N1410 &amp; IF(ISBLANK($O1410),"", "-" &amp; $O1410) &amp; IF(ISBLANK($P1410),"", "-" &amp; $P1410) &amp; IF(ISBLANK($Q1410),"", "-" &amp; $Q1410) &amp; IF(ISBLANK($R1410),"", "-" &amp; $R1410) &amp; IF(ISBLANK($S1410),"", "-" &amp; $S1410),TravelTime,8,FALSE), VLOOKUP($S1410 &amp; IF(ISBLANK($R1410),"", "-" &amp; $R1410) &amp; IF(ISBLANK($Q1410),"", "-" &amp; $Q1410) &amp; IF(ISBLANK($P1410),"", "-" &amp; $P1410) &amp; IF(ISBLANK($O1410),"", "-" &amp; $O1410) &amp; IF(ISBLANK($N1410),"", "-" &amp; $N1410),TravelTime,8,FALSE)) / 1440, ""))</f>
        <v/>
      </c>
      <c r="AA1410" s="59"/>
      <c r="AB1410" s="59"/>
      <c r="AC1410" s="59"/>
      <c r="AD1410" s="196"/>
      <c r="AE1410" s="59"/>
      <c r="AF1410" s="59"/>
      <c r="AG1410" s="59"/>
      <c r="AH1410" s="59"/>
      <c r="AI1410" s="59"/>
      <c r="AJ1410" s="59"/>
    </row>
    <row r="1411" spans="1:36" ht="14.25" customHeight="1">
      <c r="A1411" s="85"/>
      <c r="B1411" s="59"/>
      <c r="C1411" s="223"/>
      <c r="D1411" s="59"/>
      <c r="E1411" s="229"/>
      <c r="F1411" s="229"/>
      <c r="G1411" s="59"/>
      <c r="H1411" s="59"/>
      <c r="I1411" s="59"/>
      <c r="J1411" s="59"/>
      <c r="K1411" s="59"/>
      <c r="L1411" s="86"/>
      <c r="M1411" s="86"/>
      <c r="N1411" s="55" t="s">
        <v>820</v>
      </c>
      <c r="O1411" s="55"/>
      <c r="P1411" s="55"/>
      <c r="Q1411" s="55"/>
      <c r="R1411" s="55"/>
      <c r="S1411" s="55" t="s">
        <v>818</v>
      </c>
      <c r="T1411" s="193" t="str">
        <f>_xlfn.IFNA(VLOOKUP(N1411,Code2Loc,2,FALSE)
&amp; IF( OR( ISNA(O1411), LEN(O1411)=0), "",  "-" &amp; VLOOKUP(O1411,Code2Loc,2,FALSE))
&amp; IF( OR( ISNA(P1411), LEN(P1411)=0), "",  "-" &amp; VLOOKUP(P1411,Code2Loc,2,FALSE))
&amp; IF( OR( ISNA(Q1411), LEN(Q1411)=0), "",  "-" &amp; VLOOKUP(Q1411,Code2Loc,2,FALSE))
&amp; IF( OR( ISNA(R1411), LEN(R1411)=0), "",  "-" &amp; VLOOKUP(R1411,Code2Loc,2,FALSE))
&amp; IF( OR( ISNA(S1411), LEN(S1411)=0), "",  "-" &amp; VLOOKUP(S1411,Code2Loc,2,FALSE)),"")</f>
        <v/>
      </c>
      <c r="U1411" s="56">
        <v>0.82638888888888884</v>
      </c>
      <c r="V1411" s="57"/>
      <c r="W1411" s="57"/>
      <c r="X1411" s="57"/>
      <c r="Y1411" s="57"/>
      <c r="Z1411" s="58" t="str">
        <f>IF(ISBLANK($U1411), "", _xlfn.IFNA($U1411 + _xlfn.IFNA( VLOOKUP($N1411 &amp; IF(ISBLANK($O1411),"", "-" &amp; $O1411) &amp; IF(ISBLANK($P1411),"", "-" &amp; $P1411) &amp; IF(ISBLANK($Q1411),"", "-" &amp; $Q1411) &amp; IF(ISBLANK($R1411),"", "-" &amp; $R1411) &amp; IF(ISBLANK($S1411),"", "-" &amp; $S1411),TravelTime,8,FALSE), VLOOKUP($S1411 &amp; IF(ISBLANK($R1411),"", "-" &amp; $R1411) &amp; IF(ISBLANK($Q1411),"", "-" &amp; $Q1411) &amp; IF(ISBLANK($P1411),"", "-" &amp; $P1411) &amp; IF(ISBLANK($O1411),"", "-" &amp; $O1411) &amp; IF(ISBLANK($N1411),"", "-" &amp; $N1411),TravelTime,8,FALSE)) / 1440, ""))</f>
        <v/>
      </c>
      <c r="AA1411" s="59"/>
      <c r="AB1411" s="59"/>
      <c r="AC1411" s="59"/>
      <c r="AD1411" s="196"/>
      <c r="AE1411" s="59"/>
      <c r="AF1411" s="59"/>
      <c r="AG1411" s="59"/>
      <c r="AH1411" s="59"/>
      <c r="AI1411" s="59"/>
      <c r="AJ1411" s="59"/>
    </row>
    <row r="1412" spans="1:36" ht="14.25" customHeight="1">
      <c r="A1412" s="85"/>
      <c r="B1412" s="59"/>
      <c r="C1412" s="223"/>
      <c r="D1412" s="59"/>
      <c r="E1412" s="229"/>
      <c r="F1412" s="229"/>
      <c r="G1412" s="59"/>
      <c r="H1412" s="59"/>
      <c r="I1412" s="59"/>
      <c r="J1412" s="59"/>
      <c r="K1412" s="59"/>
      <c r="L1412" s="86"/>
      <c r="M1412" s="86"/>
      <c r="N1412" s="55" t="s">
        <v>818</v>
      </c>
      <c r="O1412" s="55"/>
      <c r="P1412" s="55"/>
      <c r="Q1412" s="55"/>
      <c r="R1412" s="55"/>
      <c r="S1412" s="55" t="s">
        <v>820</v>
      </c>
      <c r="T1412" s="193" t="str">
        <f>_xlfn.IFNA(VLOOKUP(N1412,Code2Loc,2,FALSE)
&amp; IF( OR( ISNA(O1412), LEN(O1412)=0), "",  "-" &amp; VLOOKUP(O1412,Code2Loc,2,FALSE))
&amp; IF( OR( ISNA(P1412), LEN(P1412)=0), "",  "-" &amp; VLOOKUP(P1412,Code2Loc,2,FALSE))
&amp; IF( OR( ISNA(Q1412), LEN(Q1412)=0), "",  "-" &amp; VLOOKUP(Q1412,Code2Loc,2,FALSE))
&amp; IF( OR( ISNA(R1412), LEN(R1412)=0), "",  "-" &amp; VLOOKUP(R1412,Code2Loc,2,FALSE))
&amp; IF( OR( ISNA(S1412), LEN(S1412)=0), "",  "-" &amp; VLOOKUP(S1412,Code2Loc,2,FALSE)),"")</f>
        <v/>
      </c>
      <c r="U1412" s="56">
        <v>0.84722222222222221</v>
      </c>
      <c r="V1412" s="57"/>
      <c r="W1412" s="57"/>
      <c r="X1412" s="57"/>
      <c r="Y1412" s="57"/>
      <c r="Z1412" s="58" t="str">
        <f>IF(ISBLANK($U1412), "", _xlfn.IFNA($U1412 + _xlfn.IFNA( VLOOKUP($N1412 &amp; IF(ISBLANK($O1412),"", "-" &amp; $O1412) &amp; IF(ISBLANK($P1412),"", "-" &amp; $P1412) &amp; IF(ISBLANK($Q1412),"", "-" &amp; $Q1412) &amp; IF(ISBLANK($R1412),"", "-" &amp; $R1412) &amp; IF(ISBLANK($S1412),"", "-" &amp; $S1412),TravelTime,8,FALSE), VLOOKUP($S1412 &amp; IF(ISBLANK($R1412),"", "-" &amp; $R1412) &amp; IF(ISBLANK($Q1412),"", "-" &amp; $Q1412) &amp; IF(ISBLANK($P1412),"", "-" &amp; $P1412) &amp; IF(ISBLANK($O1412),"", "-" &amp; $O1412) &amp; IF(ISBLANK($N1412),"", "-" &amp; $N1412),TravelTime,8,FALSE)) / 1440, ""))</f>
        <v/>
      </c>
      <c r="AA1412" s="59"/>
      <c r="AB1412" s="59"/>
      <c r="AC1412" s="59"/>
      <c r="AD1412" s="196"/>
      <c r="AE1412" s="59"/>
      <c r="AF1412" s="59"/>
      <c r="AG1412" s="59"/>
      <c r="AH1412" s="59"/>
      <c r="AI1412" s="59"/>
      <c r="AJ1412" s="59"/>
    </row>
    <row r="1413" spans="1:36" ht="14.25" customHeight="1">
      <c r="A1413" s="85"/>
      <c r="B1413" s="59"/>
      <c r="C1413" s="223"/>
      <c r="D1413" s="59"/>
      <c r="E1413" s="228"/>
      <c r="F1413" s="228"/>
      <c r="G1413" s="59"/>
      <c r="H1413" s="59"/>
      <c r="I1413" s="59"/>
      <c r="J1413" s="59"/>
      <c r="K1413" s="59"/>
      <c r="L1413" s="86"/>
      <c r="M1413" s="86"/>
      <c r="N1413" s="55" t="s">
        <v>820</v>
      </c>
      <c r="O1413" s="55"/>
      <c r="P1413" s="55"/>
      <c r="Q1413" s="55"/>
      <c r="R1413" s="55"/>
      <c r="S1413" s="55" t="s">
        <v>818</v>
      </c>
      <c r="T1413" s="193" t="str">
        <f>_xlfn.IFNA(VLOOKUP(N1413,Code2Loc,2,FALSE)
&amp; IF( OR( ISNA(O1413), LEN(O1413)=0), "",  "-" &amp; VLOOKUP(O1413,Code2Loc,2,FALSE))
&amp; IF( OR( ISNA(P1413), LEN(P1413)=0), "",  "-" &amp; VLOOKUP(P1413,Code2Loc,2,FALSE))
&amp; IF( OR( ISNA(Q1413), LEN(Q1413)=0), "",  "-" &amp; VLOOKUP(Q1413,Code2Loc,2,FALSE))
&amp; IF( OR( ISNA(R1413), LEN(R1413)=0), "",  "-" &amp; VLOOKUP(R1413,Code2Loc,2,FALSE))
&amp; IF( OR( ISNA(S1413), LEN(S1413)=0), "",  "-" &amp; VLOOKUP(S1413,Code2Loc,2,FALSE)),"")</f>
        <v/>
      </c>
      <c r="U1413" s="56">
        <v>0.86111111111111116</v>
      </c>
      <c r="V1413" s="57"/>
      <c r="W1413" s="57"/>
      <c r="X1413" s="57"/>
      <c r="Y1413" s="57"/>
      <c r="Z1413" s="58" t="str">
        <f>IF(ISBLANK($U1413), "", _xlfn.IFNA($U1413 + _xlfn.IFNA( VLOOKUP($N1413 &amp; IF(ISBLANK($O1413),"", "-" &amp; $O1413) &amp; IF(ISBLANK($P1413),"", "-" &amp; $P1413) &amp; IF(ISBLANK($Q1413),"", "-" &amp; $Q1413) &amp; IF(ISBLANK($R1413),"", "-" &amp; $R1413) &amp; IF(ISBLANK($S1413),"", "-" &amp; $S1413),TravelTime,8,FALSE), VLOOKUP($S1413 &amp; IF(ISBLANK($R1413),"", "-" &amp; $R1413) &amp; IF(ISBLANK($Q1413),"", "-" &amp; $Q1413) &amp; IF(ISBLANK($P1413),"", "-" &amp; $P1413) &amp; IF(ISBLANK($O1413),"", "-" &amp; $O1413) &amp; IF(ISBLANK($N1413),"", "-" &amp; $N1413),TravelTime,8,FALSE)) / 1440, ""))</f>
        <v/>
      </c>
      <c r="AA1413" s="59"/>
      <c r="AB1413" s="59"/>
      <c r="AC1413" s="59"/>
      <c r="AD1413" s="196"/>
      <c r="AE1413" s="59"/>
      <c r="AF1413" s="59"/>
      <c r="AG1413" s="59"/>
      <c r="AH1413" s="59"/>
      <c r="AI1413" s="59"/>
      <c r="AJ1413" s="59"/>
    </row>
    <row r="1414" spans="1:36" ht="14.25" customHeight="1">
      <c r="A1414" s="85"/>
      <c r="B1414" s="59" t="s">
        <v>834</v>
      </c>
      <c r="C1414" s="223"/>
      <c r="D1414" s="59"/>
      <c r="E1414" s="228" t="s">
        <v>835</v>
      </c>
      <c r="F1414" s="228">
        <v>44126</v>
      </c>
      <c r="G1414" s="59"/>
      <c r="H1414" s="59"/>
      <c r="I1414" s="59"/>
      <c r="J1414" s="59" t="s">
        <v>836</v>
      </c>
      <c r="K1414" s="59" t="s">
        <v>16</v>
      </c>
      <c r="L1414" s="86">
        <v>27</v>
      </c>
      <c r="M1414" s="86">
        <v>11</v>
      </c>
      <c r="N1414" s="55" t="s">
        <v>818</v>
      </c>
      <c r="O1414" s="55"/>
      <c r="P1414" s="55"/>
      <c r="Q1414" s="55"/>
      <c r="R1414" s="55"/>
      <c r="S1414" s="55" t="s">
        <v>820</v>
      </c>
      <c r="T1414" s="193" t="str">
        <f>_xlfn.IFNA(VLOOKUP(N1414,Code2Loc,2,FALSE)
&amp; IF( OR( ISNA(O1414), LEN(O1414)=0), "",  "-" &amp; VLOOKUP(O1414,Code2Loc,2,FALSE))
&amp; IF( OR( ISNA(P1414), LEN(P1414)=0), "",  "-" &amp; VLOOKUP(P1414,Code2Loc,2,FALSE))
&amp; IF( OR( ISNA(Q1414), LEN(Q1414)=0), "",  "-" &amp; VLOOKUP(Q1414,Code2Loc,2,FALSE))
&amp; IF( OR( ISNA(R1414), LEN(R1414)=0), "",  "-" &amp; VLOOKUP(R1414,Code2Loc,2,FALSE))
&amp; IF( OR( ISNA(S1414), LEN(S1414)=0), "",  "-" &amp; VLOOKUP(S1414,Code2Loc,2,FALSE)),"")</f>
        <v/>
      </c>
      <c r="U1414" s="56">
        <v>0.2951388888888889</v>
      </c>
      <c r="V1414" s="57"/>
      <c r="W1414" s="57"/>
      <c r="X1414" s="57"/>
      <c r="Y1414" s="57"/>
      <c r="Z1414" s="58" t="str">
        <f>IF(ISBLANK($U1414), "", _xlfn.IFNA($U1414 + _xlfn.IFNA( VLOOKUP($N1414 &amp; IF(ISBLANK($O1414),"", "-" &amp; $O1414) &amp; IF(ISBLANK($P1414),"", "-" &amp; $P1414) &amp; IF(ISBLANK($Q1414),"", "-" &amp; $Q1414) &amp; IF(ISBLANK($R1414),"", "-" &amp; $R1414) &amp; IF(ISBLANK($S1414),"", "-" &amp; $S1414),TravelTime,8,FALSE), VLOOKUP($S1414 &amp; IF(ISBLANK($R1414),"", "-" &amp; $R1414) &amp; IF(ISBLANK($Q1414),"", "-" &amp; $Q1414) &amp; IF(ISBLANK($P1414),"", "-" &amp; $P1414) &amp; IF(ISBLANK($O1414),"", "-" &amp; $O1414) &amp; IF(ISBLANK($N1414),"", "-" &amp; $N1414),TravelTime,8,FALSE)) / 1440, ""))</f>
        <v/>
      </c>
      <c r="AA1414" s="59"/>
      <c r="AB1414" s="59"/>
      <c r="AC1414" s="59"/>
      <c r="AD1414" s="196"/>
      <c r="AE1414" s="59"/>
      <c r="AF1414" s="59"/>
      <c r="AG1414" s="59"/>
      <c r="AH1414" s="59"/>
      <c r="AI1414" s="59"/>
      <c r="AJ1414" s="59"/>
    </row>
    <row r="1415" spans="1:36" ht="14.25" customHeight="1">
      <c r="A1415" s="85"/>
      <c r="B1415" s="59"/>
      <c r="C1415" s="223"/>
      <c r="D1415" s="59"/>
      <c r="E1415" s="229"/>
      <c r="F1415" s="229"/>
      <c r="G1415" s="59"/>
      <c r="H1415" s="59"/>
      <c r="I1415" s="59"/>
      <c r="J1415" s="59"/>
      <c r="K1415" s="59"/>
      <c r="L1415" s="86"/>
      <c r="M1415" s="86"/>
      <c r="N1415" s="55" t="s">
        <v>820</v>
      </c>
      <c r="O1415" s="55"/>
      <c r="P1415" s="55"/>
      <c r="Q1415" s="55"/>
      <c r="R1415" s="55"/>
      <c r="S1415" s="55" t="s">
        <v>818</v>
      </c>
      <c r="T1415" s="193" t="str">
        <f>_xlfn.IFNA(VLOOKUP(N1415,Code2Loc,2,FALSE)
&amp; IF( OR( ISNA(O1415), LEN(O1415)=0), "",  "-" &amp; VLOOKUP(O1415,Code2Loc,2,FALSE))
&amp; IF( OR( ISNA(P1415), LEN(P1415)=0), "",  "-" &amp; VLOOKUP(P1415,Code2Loc,2,FALSE))
&amp; IF( OR( ISNA(Q1415), LEN(Q1415)=0), "",  "-" &amp; VLOOKUP(Q1415,Code2Loc,2,FALSE))
&amp; IF( OR( ISNA(R1415), LEN(R1415)=0), "",  "-" &amp; VLOOKUP(R1415,Code2Loc,2,FALSE))
&amp; IF( OR( ISNA(S1415), LEN(S1415)=0), "",  "-" &amp; VLOOKUP(S1415,Code2Loc,2,FALSE)),"")</f>
        <v/>
      </c>
      <c r="U1415" s="56">
        <v>0.30902777777777779</v>
      </c>
      <c r="V1415" s="57"/>
      <c r="W1415" s="57"/>
      <c r="X1415" s="57"/>
      <c r="Y1415" s="57"/>
      <c r="Z1415" s="58" t="str">
        <f>IF(ISBLANK($U1415), "", _xlfn.IFNA($U1415 + _xlfn.IFNA( VLOOKUP($N1415 &amp; IF(ISBLANK($O1415),"", "-" &amp; $O1415) &amp; IF(ISBLANK($P1415),"", "-" &amp; $P1415) &amp; IF(ISBLANK($Q1415),"", "-" &amp; $Q1415) &amp; IF(ISBLANK($R1415),"", "-" &amp; $R1415) &amp; IF(ISBLANK($S1415),"", "-" &amp; $S1415),TravelTime,8,FALSE), VLOOKUP($S1415 &amp; IF(ISBLANK($R1415),"", "-" &amp; $R1415) &amp; IF(ISBLANK($Q1415),"", "-" &amp; $Q1415) &amp; IF(ISBLANK($P1415),"", "-" &amp; $P1415) &amp; IF(ISBLANK($O1415),"", "-" &amp; $O1415) &amp; IF(ISBLANK($N1415),"", "-" &amp; $N1415),TravelTime,8,FALSE)) / 1440, ""))</f>
        <v/>
      </c>
      <c r="AA1415" s="59"/>
      <c r="AB1415" s="59"/>
      <c r="AC1415" s="59"/>
      <c r="AD1415" s="196"/>
      <c r="AE1415" s="59"/>
      <c r="AF1415" s="59"/>
      <c r="AG1415" s="59"/>
      <c r="AH1415" s="59"/>
      <c r="AI1415" s="59"/>
      <c r="AJ1415" s="59"/>
    </row>
    <row r="1416" spans="1:36" ht="14.25" customHeight="1">
      <c r="A1416" s="85"/>
      <c r="B1416" s="59"/>
      <c r="C1416" s="223"/>
      <c r="D1416" s="59"/>
      <c r="E1416" s="229"/>
      <c r="F1416" s="229"/>
      <c r="G1416" s="59"/>
      <c r="H1416" s="59"/>
      <c r="I1416" s="59"/>
      <c r="J1416" s="59"/>
      <c r="K1416" s="59"/>
      <c r="L1416" s="86"/>
      <c r="M1416" s="86"/>
      <c r="N1416" s="55" t="s">
        <v>818</v>
      </c>
      <c r="O1416" s="55"/>
      <c r="P1416" s="55"/>
      <c r="Q1416" s="55"/>
      <c r="R1416" s="55"/>
      <c r="S1416" s="55" t="s">
        <v>820</v>
      </c>
      <c r="T1416" s="193" t="str">
        <f>_xlfn.IFNA(VLOOKUP(N1416,Code2Loc,2,FALSE)
&amp; IF( OR( ISNA(O1416), LEN(O1416)=0), "",  "-" &amp; VLOOKUP(O1416,Code2Loc,2,FALSE))
&amp; IF( OR( ISNA(P1416), LEN(P1416)=0), "",  "-" &amp; VLOOKUP(P1416,Code2Loc,2,FALSE))
&amp; IF( OR( ISNA(Q1416), LEN(Q1416)=0), "",  "-" &amp; VLOOKUP(Q1416,Code2Loc,2,FALSE))
&amp; IF( OR( ISNA(R1416), LEN(R1416)=0), "",  "-" &amp; VLOOKUP(R1416,Code2Loc,2,FALSE))
&amp; IF( OR( ISNA(S1416), LEN(S1416)=0), "",  "-" &amp; VLOOKUP(S1416,Code2Loc,2,FALSE)),"")</f>
        <v/>
      </c>
      <c r="U1416" s="56">
        <v>0.33680555555555558</v>
      </c>
      <c r="V1416" s="57"/>
      <c r="W1416" s="57"/>
      <c r="X1416" s="57"/>
      <c r="Y1416" s="57"/>
      <c r="Z1416" s="58" t="str">
        <f>IF(ISBLANK($U1416), "", _xlfn.IFNA($U1416 + _xlfn.IFNA( VLOOKUP($N1416 &amp; IF(ISBLANK($O1416),"", "-" &amp; $O1416) &amp; IF(ISBLANK($P1416),"", "-" &amp; $P1416) &amp; IF(ISBLANK($Q1416),"", "-" &amp; $Q1416) &amp; IF(ISBLANK($R1416),"", "-" &amp; $R1416) &amp; IF(ISBLANK($S1416),"", "-" &amp; $S1416),TravelTime,8,FALSE), VLOOKUP($S1416 &amp; IF(ISBLANK($R1416),"", "-" &amp; $R1416) &amp; IF(ISBLANK($Q1416),"", "-" &amp; $Q1416) &amp; IF(ISBLANK($P1416),"", "-" &amp; $P1416) &amp; IF(ISBLANK($O1416),"", "-" &amp; $O1416) &amp; IF(ISBLANK($N1416),"", "-" &amp; $N1416),TravelTime,8,FALSE)) / 1440, ""))</f>
        <v/>
      </c>
      <c r="AA1416" s="59"/>
      <c r="AB1416" s="59"/>
      <c r="AC1416" s="59"/>
      <c r="AD1416" s="196"/>
      <c r="AE1416" s="59"/>
      <c r="AF1416" s="59"/>
      <c r="AG1416" s="59"/>
      <c r="AH1416" s="59"/>
      <c r="AI1416" s="59"/>
      <c r="AJ1416" s="59"/>
    </row>
    <row r="1417" spans="1:36" ht="14.25" customHeight="1">
      <c r="A1417" s="85"/>
      <c r="B1417" s="59"/>
      <c r="C1417" s="223"/>
      <c r="D1417" s="59"/>
      <c r="E1417" s="229"/>
      <c r="F1417" s="229"/>
      <c r="G1417" s="59"/>
      <c r="H1417" s="59"/>
      <c r="I1417" s="59"/>
      <c r="J1417" s="59"/>
      <c r="K1417" s="59"/>
      <c r="L1417" s="86"/>
      <c r="M1417" s="86"/>
      <c r="N1417" s="55" t="s">
        <v>820</v>
      </c>
      <c r="O1417" s="55"/>
      <c r="P1417" s="55"/>
      <c r="Q1417" s="55"/>
      <c r="R1417" s="55"/>
      <c r="S1417" s="55" t="s">
        <v>818</v>
      </c>
      <c r="T1417" s="193" t="str">
        <f>_xlfn.IFNA(VLOOKUP(N1417,Code2Loc,2,FALSE)
&amp; IF( OR( ISNA(O1417), LEN(O1417)=0), "",  "-" &amp; VLOOKUP(O1417,Code2Loc,2,FALSE))
&amp; IF( OR( ISNA(P1417), LEN(P1417)=0), "",  "-" &amp; VLOOKUP(P1417,Code2Loc,2,FALSE))
&amp; IF( OR( ISNA(Q1417), LEN(Q1417)=0), "",  "-" &amp; VLOOKUP(Q1417,Code2Loc,2,FALSE))
&amp; IF( OR( ISNA(R1417), LEN(R1417)=0), "",  "-" &amp; VLOOKUP(R1417,Code2Loc,2,FALSE))
&amp; IF( OR( ISNA(S1417), LEN(S1417)=0), "",  "-" &amp; VLOOKUP(S1417,Code2Loc,2,FALSE)),"")</f>
        <v/>
      </c>
      <c r="U1417" s="56">
        <v>0.35069444444444442</v>
      </c>
      <c r="V1417" s="57"/>
      <c r="W1417" s="57"/>
      <c r="X1417" s="57"/>
      <c r="Y1417" s="57"/>
      <c r="Z1417" s="58" t="str">
        <f>IF(ISBLANK($U1417), "", _xlfn.IFNA($U1417 + _xlfn.IFNA( VLOOKUP($N1417 &amp; IF(ISBLANK($O1417),"", "-" &amp; $O1417) &amp; IF(ISBLANK($P1417),"", "-" &amp; $P1417) &amp; IF(ISBLANK($Q1417),"", "-" &amp; $Q1417) &amp; IF(ISBLANK($R1417),"", "-" &amp; $R1417) &amp; IF(ISBLANK($S1417),"", "-" &amp; $S1417),TravelTime,8,FALSE), VLOOKUP($S1417 &amp; IF(ISBLANK($R1417),"", "-" &amp; $R1417) &amp; IF(ISBLANK($Q1417),"", "-" &amp; $Q1417) &amp; IF(ISBLANK($P1417),"", "-" &amp; $P1417) &amp; IF(ISBLANK($O1417),"", "-" &amp; $O1417) &amp; IF(ISBLANK($N1417),"", "-" &amp; $N1417),TravelTime,8,FALSE)) / 1440, ""))</f>
        <v/>
      </c>
      <c r="AA1417" s="59"/>
      <c r="AB1417" s="59"/>
      <c r="AC1417" s="59"/>
      <c r="AD1417" s="196"/>
      <c r="AE1417" s="59"/>
      <c r="AF1417" s="59"/>
      <c r="AG1417" s="59"/>
      <c r="AH1417" s="59"/>
      <c r="AI1417" s="59"/>
      <c r="AJ1417" s="59"/>
    </row>
    <row r="1418" spans="1:36" ht="14.25" customHeight="1">
      <c r="A1418" s="85"/>
      <c r="B1418" s="59"/>
      <c r="C1418" s="223"/>
      <c r="D1418" s="59"/>
      <c r="E1418" s="229"/>
      <c r="F1418" s="229"/>
      <c r="G1418" s="59"/>
      <c r="H1418" s="59"/>
      <c r="I1418" s="59"/>
      <c r="J1418" s="59"/>
      <c r="K1418" s="59"/>
      <c r="L1418" s="86"/>
      <c r="M1418" s="86"/>
      <c r="N1418" s="55" t="s">
        <v>818</v>
      </c>
      <c r="O1418" s="55"/>
      <c r="P1418" s="55"/>
      <c r="Q1418" s="55"/>
      <c r="R1418" s="55"/>
      <c r="S1418" s="55" t="s">
        <v>820</v>
      </c>
      <c r="T1418" s="193" t="str">
        <f>_xlfn.IFNA(VLOOKUP(N1418,Code2Loc,2,FALSE)
&amp; IF( OR( ISNA(O1418), LEN(O1418)=0), "",  "-" &amp; VLOOKUP(O1418,Code2Loc,2,FALSE))
&amp; IF( OR( ISNA(P1418), LEN(P1418)=0), "",  "-" &amp; VLOOKUP(P1418,Code2Loc,2,FALSE))
&amp; IF( OR( ISNA(Q1418), LEN(Q1418)=0), "",  "-" &amp; VLOOKUP(Q1418,Code2Loc,2,FALSE))
&amp; IF( OR( ISNA(R1418), LEN(R1418)=0), "",  "-" &amp; VLOOKUP(R1418,Code2Loc,2,FALSE))
&amp; IF( OR( ISNA(S1418), LEN(S1418)=0), "",  "-" &amp; VLOOKUP(S1418,Code2Loc,2,FALSE)),"")</f>
        <v/>
      </c>
      <c r="U1418" s="56">
        <v>0.38194444444444442</v>
      </c>
      <c r="V1418" s="57"/>
      <c r="W1418" s="57"/>
      <c r="X1418" s="57"/>
      <c r="Y1418" s="57"/>
      <c r="Z1418" s="58" t="str">
        <f>IF(ISBLANK($U1418), "", _xlfn.IFNA($U1418 + _xlfn.IFNA( VLOOKUP($N1418 &amp; IF(ISBLANK($O1418),"", "-" &amp; $O1418) &amp; IF(ISBLANK($P1418),"", "-" &amp; $P1418) &amp; IF(ISBLANK($Q1418),"", "-" &amp; $Q1418) &amp; IF(ISBLANK($R1418),"", "-" &amp; $R1418) &amp; IF(ISBLANK($S1418),"", "-" &amp; $S1418),TravelTime,8,FALSE), VLOOKUP($S1418 &amp; IF(ISBLANK($R1418),"", "-" &amp; $R1418) &amp; IF(ISBLANK($Q1418),"", "-" &amp; $Q1418) &amp; IF(ISBLANK($P1418),"", "-" &amp; $P1418) &amp; IF(ISBLANK($O1418),"", "-" &amp; $O1418) &amp; IF(ISBLANK($N1418),"", "-" &amp; $N1418),TravelTime,8,FALSE)) / 1440, ""))</f>
        <v/>
      </c>
      <c r="AA1418" s="59"/>
      <c r="AB1418" s="59"/>
      <c r="AC1418" s="59"/>
      <c r="AD1418" s="196"/>
      <c r="AE1418" s="59"/>
      <c r="AF1418" s="59"/>
      <c r="AG1418" s="59"/>
      <c r="AH1418" s="59"/>
      <c r="AI1418" s="59"/>
      <c r="AJ1418" s="59"/>
    </row>
    <row r="1419" spans="1:36" ht="14.25" customHeight="1">
      <c r="A1419" s="85"/>
      <c r="B1419" s="59"/>
      <c r="C1419" s="223"/>
      <c r="D1419" s="59"/>
      <c r="E1419" s="229"/>
      <c r="F1419" s="229"/>
      <c r="G1419" s="59"/>
      <c r="H1419" s="59"/>
      <c r="I1419" s="59"/>
      <c r="J1419" s="59"/>
      <c r="K1419" s="59"/>
      <c r="L1419" s="86"/>
      <c r="M1419" s="86"/>
      <c r="N1419" s="55" t="s">
        <v>820</v>
      </c>
      <c r="O1419" s="55"/>
      <c r="P1419" s="55"/>
      <c r="Q1419" s="55"/>
      <c r="R1419" s="55"/>
      <c r="S1419" s="55" t="s">
        <v>818</v>
      </c>
      <c r="T1419" s="193" t="str">
        <f>_xlfn.IFNA(VLOOKUP(N1419,Code2Loc,2,FALSE)
&amp; IF( OR( ISNA(O1419), LEN(O1419)=0), "",  "-" &amp; VLOOKUP(O1419,Code2Loc,2,FALSE))
&amp; IF( OR( ISNA(P1419), LEN(P1419)=0), "",  "-" &amp; VLOOKUP(P1419,Code2Loc,2,FALSE))
&amp; IF( OR( ISNA(Q1419), LEN(Q1419)=0), "",  "-" &amp; VLOOKUP(Q1419,Code2Loc,2,FALSE))
&amp; IF( OR( ISNA(R1419), LEN(R1419)=0), "",  "-" &amp; VLOOKUP(R1419,Code2Loc,2,FALSE))
&amp; IF( OR( ISNA(S1419), LEN(S1419)=0), "",  "-" &amp; VLOOKUP(S1419,Code2Loc,2,FALSE)),"")</f>
        <v/>
      </c>
      <c r="U1419" s="56">
        <v>0.39583333333333331</v>
      </c>
      <c r="V1419" s="57"/>
      <c r="W1419" s="57"/>
      <c r="X1419" s="57"/>
      <c r="Y1419" s="57"/>
      <c r="Z1419" s="58" t="str">
        <f>IF(ISBLANK($U1419), "", _xlfn.IFNA($U1419 + _xlfn.IFNA( VLOOKUP($N1419 &amp; IF(ISBLANK($O1419),"", "-" &amp; $O1419) &amp; IF(ISBLANK($P1419),"", "-" &amp; $P1419) &amp; IF(ISBLANK($Q1419),"", "-" &amp; $Q1419) &amp; IF(ISBLANK($R1419),"", "-" &amp; $R1419) &amp; IF(ISBLANK($S1419),"", "-" &amp; $S1419),TravelTime,8,FALSE), VLOOKUP($S1419 &amp; IF(ISBLANK($R1419),"", "-" &amp; $R1419) &amp; IF(ISBLANK($Q1419),"", "-" &amp; $Q1419) &amp; IF(ISBLANK($P1419),"", "-" &amp; $P1419) &amp; IF(ISBLANK($O1419),"", "-" &amp; $O1419) &amp; IF(ISBLANK($N1419),"", "-" &amp; $N1419),TravelTime,8,FALSE)) / 1440, ""))</f>
        <v/>
      </c>
      <c r="AA1419" s="59"/>
      <c r="AB1419" s="59"/>
      <c r="AC1419" s="59"/>
      <c r="AD1419" s="196"/>
      <c r="AE1419" s="59"/>
      <c r="AF1419" s="59"/>
      <c r="AG1419" s="59"/>
      <c r="AH1419" s="59"/>
      <c r="AI1419" s="59"/>
      <c r="AJ1419" s="59"/>
    </row>
    <row r="1420" spans="1:36" ht="14.25" customHeight="1">
      <c r="A1420" s="85"/>
      <c r="B1420" s="59"/>
      <c r="C1420" s="223"/>
      <c r="D1420" s="59"/>
      <c r="E1420" s="229"/>
      <c r="F1420" s="229"/>
      <c r="G1420" s="59"/>
      <c r="H1420" s="59"/>
      <c r="I1420" s="59"/>
      <c r="J1420" s="59"/>
      <c r="K1420" s="59"/>
      <c r="L1420" s="86"/>
      <c r="M1420" s="86"/>
      <c r="N1420" s="55" t="s">
        <v>818</v>
      </c>
      <c r="O1420" s="55"/>
      <c r="P1420" s="55"/>
      <c r="Q1420" s="55"/>
      <c r="R1420" s="55"/>
      <c r="S1420" s="55" t="s">
        <v>820</v>
      </c>
      <c r="T1420" s="193" t="str">
        <f>_xlfn.IFNA(VLOOKUP(N1420,Code2Loc,2,FALSE)
&amp; IF( OR( ISNA(O1420), LEN(O1420)=0), "",  "-" &amp; VLOOKUP(O1420,Code2Loc,2,FALSE))
&amp; IF( OR( ISNA(P1420), LEN(P1420)=0), "",  "-" &amp; VLOOKUP(P1420,Code2Loc,2,FALSE))
&amp; IF( OR( ISNA(Q1420), LEN(Q1420)=0), "",  "-" &amp; VLOOKUP(Q1420,Code2Loc,2,FALSE))
&amp; IF( OR( ISNA(R1420), LEN(R1420)=0), "",  "-" &amp; VLOOKUP(R1420,Code2Loc,2,FALSE))
&amp; IF( OR( ISNA(S1420), LEN(S1420)=0), "",  "-" &amp; VLOOKUP(S1420,Code2Loc,2,FALSE)),"")</f>
        <v/>
      </c>
      <c r="U1420" s="56">
        <v>0.4201388888888889</v>
      </c>
      <c r="V1420" s="57"/>
      <c r="W1420" s="57"/>
      <c r="X1420" s="57"/>
      <c r="Y1420" s="57"/>
      <c r="Z1420" s="58" t="str">
        <f>IF(ISBLANK($U1420), "", _xlfn.IFNA($U1420 + _xlfn.IFNA( VLOOKUP($N1420 &amp; IF(ISBLANK($O1420),"", "-" &amp; $O1420) &amp; IF(ISBLANK($P1420),"", "-" &amp; $P1420) &amp; IF(ISBLANK($Q1420),"", "-" &amp; $Q1420) &amp; IF(ISBLANK($R1420),"", "-" &amp; $R1420) &amp; IF(ISBLANK($S1420),"", "-" &amp; $S1420),TravelTime,8,FALSE), VLOOKUP($S1420 &amp; IF(ISBLANK($R1420),"", "-" &amp; $R1420) &amp; IF(ISBLANK($Q1420),"", "-" &amp; $Q1420) &amp; IF(ISBLANK($P1420),"", "-" &amp; $P1420) &amp; IF(ISBLANK($O1420),"", "-" &amp; $O1420) &amp; IF(ISBLANK($N1420),"", "-" &amp; $N1420),TravelTime,8,FALSE)) / 1440, ""))</f>
        <v/>
      </c>
      <c r="AA1420" s="59"/>
      <c r="AB1420" s="59"/>
      <c r="AC1420" s="59"/>
      <c r="AD1420" s="196"/>
      <c r="AE1420" s="59"/>
      <c r="AF1420" s="59"/>
      <c r="AG1420" s="59"/>
      <c r="AH1420" s="59"/>
      <c r="AI1420" s="59"/>
      <c r="AJ1420" s="59"/>
    </row>
    <row r="1421" spans="1:36" ht="14.25" customHeight="1">
      <c r="A1421" s="85"/>
      <c r="B1421" s="59"/>
      <c r="C1421" s="223"/>
      <c r="D1421" s="59"/>
      <c r="E1421" s="229"/>
      <c r="F1421" s="229"/>
      <c r="G1421" s="59"/>
      <c r="H1421" s="59"/>
      <c r="I1421" s="59"/>
      <c r="J1421" s="59"/>
      <c r="K1421" s="59"/>
      <c r="L1421" s="86"/>
      <c r="M1421" s="86"/>
      <c r="N1421" s="55" t="s">
        <v>820</v>
      </c>
      <c r="O1421" s="55"/>
      <c r="P1421" s="55"/>
      <c r="Q1421" s="55"/>
      <c r="R1421" s="55"/>
      <c r="S1421" s="55" t="s">
        <v>818</v>
      </c>
      <c r="T1421" s="193" t="str">
        <f>_xlfn.IFNA(VLOOKUP(N1421,Code2Loc,2,FALSE)
&amp; IF( OR( ISNA(O1421), LEN(O1421)=0), "",  "-" &amp; VLOOKUP(O1421,Code2Loc,2,FALSE))
&amp; IF( OR( ISNA(P1421), LEN(P1421)=0), "",  "-" &amp; VLOOKUP(P1421,Code2Loc,2,FALSE))
&amp; IF( OR( ISNA(Q1421), LEN(Q1421)=0), "",  "-" &amp; VLOOKUP(Q1421,Code2Loc,2,FALSE))
&amp; IF( OR( ISNA(R1421), LEN(R1421)=0), "",  "-" &amp; VLOOKUP(R1421,Code2Loc,2,FALSE))
&amp; IF( OR( ISNA(S1421), LEN(S1421)=0), "",  "-" &amp; VLOOKUP(S1421,Code2Loc,2,FALSE)),"")</f>
        <v/>
      </c>
      <c r="U1421" s="56">
        <v>0.43402777777777779</v>
      </c>
      <c r="V1421" s="57"/>
      <c r="W1421" s="57"/>
      <c r="X1421" s="57"/>
      <c r="Y1421" s="57"/>
      <c r="Z1421" s="58" t="str">
        <f>IF(ISBLANK($U1421), "", _xlfn.IFNA($U1421 + _xlfn.IFNA( VLOOKUP($N1421 &amp; IF(ISBLANK($O1421),"", "-" &amp; $O1421) &amp; IF(ISBLANK($P1421),"", "-" &amp; $P1421) &amp; IF(ISBLANK($Q1421),"", "-" &amp; $Q1421) &amp; IF(ISBLANK($R1421),"", "-" &amp; $R1421) &amp; IF(ISBLANK($S1421),"", "-" &amp; $S1421),TravelTime,8,FALSE), VLOOKUP($S1421 &amp; IF(ISBLANK($R1421),"", "-" &amp; $R1421) &amp; IF(ISBLANK($Q1421),"", "-" &amp; $Q1421) &amp; IF(ISBLANK($P1421),"", "-" &amp; $P1421) &amp; IF(ISBLANK($O1421),"", "-" &amp; $O1421) &amp; IF(ISBLANK($N1421),"", "-" &amp; $N1421),TravelTime,8,FALSE)) / 1440, ""))</f>
        <v/>
      </c>
      <c r="AA1421" s="59"/>
      <c r="AB1421" s="59"/>
      <c r="AC1421" s="59"/>
      <c r="AD1421" s="196"/>
      <c r="AE1421" s="59"/>
      <c r="AF1421" s="59"/>
      <c r="AG1421" s="59"/>
      <c r="AH1421" s="59"/>
      <c r="AI1421" s="59"/>
      <c r="AJ1421" s="59"/>
    </row>
    <row r="1422" spans="1:36" ht="14.25" customHeight="1">
      <c r="A1422" s="85"/>
      <c r="B1422" s="59"/>
      <c r="C1422" s="223"/>
      <c r="D1422" s="59"/>
      <c r="E1422" s="229"/>
      <c r="F1422" s="229"/>
      <c r="G1422" s="59"/>
      <c r="H1422" s="59"/>
      <c r="I1422" s="59"/>
      <c r="J1422" s="59"/>
      <c r="K1422" s="59"/>
      <c r="L1422" s="86"/>
      <c r="M1422" s="86"/>
      <c r="N1422" s="55" t="s">
        <v>818</v>
      </c>
      <c r="O1422" s="55"/>
      <c r="P1422" s="55"/>
      <c r="Q1422" s="55"/>
      <c r="R1422" s="55"/>
      <c r="S1422" s="55" t="s">
        <v>820</v>
      </c>
      <c r="T1422" s="193" t="str">
        <f>_xlfn.IFNA(VLOOKUP(N1422,Code2Loc,2,FALSE)
&amp; IF( OR( ISNA(O1422), LEN(O1422)=0), "",  "-" &amp; VLOOKUP(O1422,Code2Loc,2,FALSE))
&amp; IF( OR( ISNA(P1422), LEN(P1422)=0), "",  "-" &amp; VLOOKUP(P1422,Code2Loc,2,FALSE))
&amp; IF( OR( ISNA(Q1422), LEN(Q1422)=0), "",  "-" &amp; VLOOKUP(Q1422,Code2Loc,2,FALSE))
&amp; IF( OR( ISNA(R1422), LEN(R1422)=0), "",  "-" &amp; VLOOKUP(R1422,Code2Loc,2,FALSE))
&amp; IF( OR( ISNA(S1422), LEN(S1422)=0), "",  "-" &amp; VLOOKUP(S1422,Code2Loc,2,FALSE)),"")</f>
        <v/>
      </c>
      <c r="U1422" s="56">
        <v>0.46180555555555558</v>
      </c>
      <c r="V1422" s="57"/>
      <c r="W1422" s="57"/>
      <c r="X1422" s="57"/>
      <c r="Y1422" s="57"/>
      <c r="Z1422" s="58" t="str">
        <f>IF(ISBLANK($U1422), "", _xlfn.IFNA($U1422 + _xlfn.IFNA( VLOOKUP($N1422 &amp; IF(ISBLANK($O1422),"", "-" &amp; $O1422) &amp; IF(ISBLANK($P1422),"", "-" &amp; $P1422) &amp; IF(ISBLANK($Q1422),"", "-" &amp; $Q1422) &amp; IF(ISBLANK($R1422),"", "-" &amp; $R1422) &amp; IF(ISBLANK($S1422),"", "-" &amp; $S1422),TravelTime,8,FALSE), VLOOKUP($S1422 &amp; IF(ISBLANK($R1422),"", "-" &amp; $R1422) &amp; IF(ISBLANK($Q1422),"", "-" &amp; $Q1422) &amp; IF(ISBLANK($P1422),"", "-" &amp; $P1422) &amp; IF(ISBLANK($O1422),"", "-" &amp; $O1422) &amp; IF(ISBLANK($N1422),"", "-" &amp; $N1422),TravelTime,8,FALSE)) / 1440, ""))</f>
        <v/>
      </c>
      <c r="AA1422" s="59"/>
      <c r="AB1422" s="59"/>
      <c r="AC1422" s="59"/>
      <c r="AD1422" s="196"/>
      <c r="AE1422" s="59"/>
      <c r="AF1422" s="59"/>
      <c r="AG1422" s="59"/>
      <c r="AH1422" s="59"/>
      <c r="AI1422" s="59"/>
      <c r="AJ1422" s="59"/>
    </row>
    <row r="1423" spans="1:36" ht="14.25" customHeight="1">
      <c r="A1423" s="85"/>
      <c r="B1423" s="59"/>
      <c r="C1423" s="223"/>
      <c r="D1423" s="59"/>
      <c r="E1423" s="229"/>
      <c r="F1423" s="229"/>
      <c r="G1423" s="59"/>
      <c r="H1423" s="59"/>
      <c r="I1423" s="59"/>
      <c r="J1423" s="59"/>
      <c r="K1423" s="59"/>
      <c r="L1423" s="86"/>
      <c r="M1423" s="86"/>
      <c r="N1423" s="55" t="s">
        <v>820</v>
      </c>
      <c r="O1423" s="55"/>
      <c r="P1423" s="55"/>
      <c r="Q1423" s="55"/>
      <c r="R1423" s="55"/>
      <c r="S1423" s="55" t="s">
        <v>818</v>
      </c>
      <c r="T1423" s="193" t="str">
        <f>_xlfn.IFNA(VLOOKUP(N1423,Code2Loc,2,FALSE)
&amp; IF( OR( ISNA(O1423), LEN(O1423)=0), "",  "-" &amp; VLOOKUP(O1423,Code2Loc,2,FALSE))
&amp; IF( OR( ISNA(P1423), LEN(P1423)=0), "",  "-" &amp; VLOOKUP(P1423,Code2Loc,2,FALSE))
&amp; IF( OR( ISNA(Q1423), LEN(Q1423)=0), "",  "-" &amp; VLOOKUP(Q1423,Code2Loc,2,FALSE))
&amp; IF( OR( ISNA(R1423), LEN(R1423)=0), "",  "-" &amp; VLOOKUP(R1423,Code2Loc,2,FALSE))
&amp; IF( OR( ISNA(S1423), LEN(S1423)=0), "",  "-" &amp; VLOOKUP(S1423,Code2Loc,2,FALSE)),"")</f>
        <v/>
      </c>
      <c r="U1423" s="56">
        <v>0.47569444444444442</v>
      </c>
      <c r="V1423" s="57"/>
      <c r="W1423" s="57"/>
      <c r="X1423" s="57"/>
      <c r="Y1423" s="57"/>
      <c r="Z1423" s="58" t="str">
        <f>IF(ISBLANK($U1423), "", _xlfn.IFNA($U1423 + _xlfn.IFNA( VLOOKUP($N1423 &amp; IF(ISBLANK($O1423),"", "-" &amp; $O1423) &amp; IF(ISBLANK($P1423),"", "-" &amp; $P1423) &amp; IF(ISBLANK($Q1423),"", "-" &amp; $Q1423) &amp; IF(ISBLANK($R1423),"", "-" &amp; $R1423) &amp; IF(ISBLANK($S1423),"", "-" &amp; $S1423),TravelTime,8,FALSE), VLOOKUP($S1423 &amp; IF(ISBLANK($R1423),"", "-" &amp; $R1423) &amp; IF(ISBLANK($Q1423),"", "-" &amp; $Q1423) &amp; IF(ISBLANK($P1423),"", "-" &amp; $P1423) &amp; IF(ISBLANK($O1423),"", "-" &amp; $O1423) &amp; IF(ISBLANK($N1423),"", "-" &amp; $N1423),TravelTime,8,FALSE)) / 1440, ""))</f>
        <v/>
      </c>
      <c r="AA1423" s="59"/>
      <c r="AB1423" s="59"/>
      <c r="AC1423" s="59"/>
      <c r="AD1423" s="196"/>
      <c r="AE1423" s="59"/>
      <c r="AF1423" s="59"/>
      <c r="AG1423" s="59"/>
      <c r="AH1423" s="59"/>
      <c r="AI1423" s="59"/>
      <c r="AJ1423" s="59"/>
    </row>
    <row r="1424" spans="1:36" ht="14.25" customHeight="1">
      <c r="A1424" s="85"/>
      <c r="B1424" s="59"/>
      <c r="C1424" s="223"/>
      <c r="D1424" s="59"/>
      <c r="E1424" s="229"/>
      <c r="F1424" s="229"/>
      <c r="G1424" s="59"/>
      <c r="H1424" s="59"/>
      <c r="I1424" s="59"/>
      <c r="J1424" s="59"/>
      <c r="K1424" s="59"/>
      <c r="L1424" s="86"/>
      <c r="M1424" s="86"/>
      <c r="N1424" s="55" t="s">
        <v>818</v>
      </c>
      <c r="O1424" s="55"/>
      <c r="P1424" s="55"/>
      <c r="Q1424" s="55"/>
      <c r="R1424" s="55"/>
      <c r="S1424" s="55" t="s">
        <v>820</v>
      </c>
      <c r="T1424" s="193" t="str">
        <f>_xlfn.IFNA(VLOOKUP(N1424,Code2Loc,2,FALSE)
&amp; IF( OR( ISNA(O1424), LEN(O1424)=0), "",  "-" &amp; VLOOKUP(O1424,Code2Loc,2,FALSE))
&amp; IF( OR( ISNA(P1424), LEN(P1424)=0), "",  "-" &amp; VLOOKUP(P1424,Code2Loc,2,FALSE))
&amp; IF( OR( ISNA(Q1424), LEN(Q1424)=0), "",  "-" &amp; VLOOKUP(Q1424,Code2Loc,2,FALSE))
&amp; IF( OR( ISNA(R1424), LEN(R1424)=0), "",  "-" &amp; VLOOKUP(R1424,Code2Loc,2,FALSE))
&amp; IF( OR( ISNA(S1424), LEN(S1424)=0), "",  "-" &amp; VLOOKUP(S1424,Code2Loc,2,FALSE)),"")</f>
        <v/>
      </c>
      <c r="U1424" s="56">
        <v>0.50347222222222221</v>
      </c>
      <c r="V1424" s="57"/>
      <c r="W1424" s="57"/>
      <c r="X1424" s="57"/>
      <c r="Y1424" s="57"/>
      <c r="Z1424" s="58" t="str">
        <f>IF(ISBLANK($U1424), "", _xlfn.IFNA($U1424 + _xlfn.IFNA( VLOOKUP($N1424 &amp; IF(ISBLANK($O1424),"", "-" &amp; $O1424) &amp; IF(ISBLANK($P1424),"", "-" &amp; $P1424) &amp; IF(ISBLANK($Q1424),"", "-" &amp; $Q1424) &amp; IF(ISBLANK($R1424),"", "-" &amp; $R1424) &amp; IF(ISBLANK($S1424),"", "-" &amp; $S1424),TravelTime,8,FALSE), VLOOKUP($S1424 &amp; IF(ISBLANK($R1424),"", "-" &amp; $R1424) &amp; IF(ISBLANK($Q1424),"", "-" &amp; $Q1424) &amp; IF(ISBLANK($P1424),"", "-" &amp; $P1424) &amp; IF(ISBLANK($O1424),"", "-" &amp; $O1424) &amp; IF(ISBLANK($N1424),"", "-" &amp; $N1424),TravelTime,8,FALSE)) / 1440, ""))</f>
        <v/>
      </c>
      <c r="AA1424" s="59"/>
      <c r="AB1424" s="59"/>
      <c r="AC1424" s="59"/>
      <c r="AD1424" s="196"/>
      <c r="AE1424" s="59"/>
      <c r="AF1424" s="59"/>
      <c r="AG1424" s="59"/>
      <c r="AH1424" s="59"/>
      <c r="AI1424" s="59"/>
      <c r="AJ1424" s="59"/>
    </row>
    <row r="1425" spans="1:36" ht="14.25" customHeight="1">
      <c r="A1425" s="85"/>
      <c r="B1425" s="59"/>
      <c r="C1425" s="223"/>
      <c r="D1425" s="59"/>
      <c r="E1425" s="229"/>
      <c r="F1425" s="229"/>
      <c r="G1425" s="59"/>
      <c r="H1425" s="59"/>
      <c r="I1425" s="59"/>
      <c r="J1425" s="59"/>
      <c r="K1425" s="59"/>
      <c r="L1425" s="86"/>
      <c r="M1425" s="86"/>
      <c r="N1425" s="55" t="s">
        <v>820</v>
      </c>
      <c r="O1425" s="55"/>
      <c r="P1425" s="55"/>
      <c r="Q1425" s="55"/>
      <c r="R1425" s="55"/>
      <c r="S1425" s="55" t="s">
        <v>818</v>
      </c>
      <c r="T1425" s="193" t="str">
        <f>_xlfn.IFNA(VLOOKUP(N1425,Code2Loc,2,FALSE)
&amp; IF( OR( ISNA(O1425), LEN(O1425)=0), "",  "-" &amp; VLOOKUP(O1425,Code2Loc,2,FALSE))
&amp; IF( OR( ISNA(P1425), LEN(P1425)=0), "",  "-" &amp; VLOOKUP(P1425,Code2Loc,2,FALSE))
&amp; IF( OR( ISNA(Q1425), LEN(Q1425)=0), "",  "-" &amp; VLOOKUP(Q1425,Code2Loc,2,FALSE))
&amp; IF( OR( ISNA(R1425), LEN(R1425)=0), "",  "-" &amp; VLOOKUP(R1425,Code2Loc,2,FALSE))
&amp; IF( OR( ISNA(S1425), LEN(S1425)=0), "",  "-" &amp; VLOOKUP(S1425,Code2Loc,2,FALSE)),"")</f>
        <v/>
      </c>
      <c r="U1425" s="56">
        <v>0.51736111111111116</v>
      </c>
      <c r="V1425" s="57"/>
      <c r="W1425" s="57"/>
      <c r="X1425" s="57"/>
      <c r="Y1425" s="57"/>
      <c r="Z1425" s="58" t="str">
        <f>IF(ISBLANK($U1425), "", _xlfn.IFNA($U1425 + _xlfn.IFNA( VLOOKUP($N1425 &amp; IF(ISBLANK($O1425),"", "-" &amp; $O1425) &amp; IF(ISBLANK($P1425),"", "-" &amp; $P1425) &amp; IF(ISBLANK($Q1425),"", "-" &amp; $Q1425) &amp; IF(ISBLANK($R1425),"", "-" &amp; $R1425) &amp; IF(ISBLANK($S1425),"", "-" &amp; $S1425),TravelTime,8,FALSE), VLOOKUP($S1425 &amp; IF(ISBLANK($R1425),"", "-" &amp; $R1425) &amp; IF(ISBLANK($Q1425),"", "-" &amp; $Q1425) &amp; IF(ISBLANK($P1425),"", "-" &amp; $P1425) &amp; IF(ISBLANK($O1425),"", "-" &amp; $O1425) &amp; IF(ISBLANK($N1425),"", "-" &amp; $N1425),TravelTime,8,FALSE)) / 1440, ""))</f>
        <v/>
      </c>
      <c r="AA1425" s="59"/>
      <c r="AB1425" s="59"/>
      <c r="AC1425" s="59"/>
      <c r="AD1425" s="196"/>
      <c r="AE1425" s="59"/>
      <c r="AF1425" s="59"/>
      <c r="AG1425" s="59"/>
      <c r="AH1425" s="59"/>
      <c r="AI1425" s="59"/>
      <c r="AJ1425" s="59"/>
    </row>
    <row r="1426" spans="1:36" ht="14.25" customHeight="1">
      <c r="A1426" s="85"/>
      <c r="B1426" s="59"/>
      <c r="C1426" s="223"/>
      <c r="D1426" s="59"/>
      <c r="E1426" s="229"/>
      <c r="F1426" s="229"/>
      <c r="G1426" s="59"/>
      <c r="H1426" s="59"/>
      <c r="I1426" s="59"/>
      <c r="J1426" s="59"/>
      <c r="K1426" s="59"/>
      <c r="L1426" s="86"/>
      <c r="M1426" s="86"/>
      <c r="N1426" s="55" t="s">
        <v>818</v>
      </c>
      <c r="O1426" s="55"/>
      <c r="P1426" s="55"/>
      <c r="Q1426" s="55"/>
      <c r="R1426" s="55"/>
      <c r="S1426" s="55" t="s">
        <v>820</v>
      </c>
      <c r="T1426" s="193" t="str">
        <f>_xlfn.IFNA(VLOOKUP(N1426,Code2Loc,2,FALSE)
&amp; IF( OR( ISNA(O1426), LEN(O1426)=0), "",  "-" &amp; VLOOKUP(O1426,Code2Loc,2,FALSE))
&amp; IF( OR( ISNA(P1426), LEN(P1426)=0), "",  "-" &amp; VLOOKUP(P1426,Code2Loc,2,FALSE))
&amp; IF( OR( ISNA(Q1426), LEN(Q1426)=0), "",  "-" &amp; VLOOKUP(Q1426,Code2Loc,2,FALSE))
&amp; IF( OR( ISNA(R1426), LEN(R1426)=0), "",  "-" &amp; VLOOKUP(R1426,Code2Loc,2,FALSE))
&amp; IF( OR( ISNA(S1426), LEN(S1426)=0), "",  "-" &amp; VLOOKUP(S1426,Code2Loc,2,FALSE)),"")</f>
        <v/>
      </c>
      <c r="U1426" s="56">
        <v>0.54513888888888884</v>
      </c>
      <c r="V1426" s="57"/>
      <c r="W1426" s="57"/>
      <c r="X1426" s="57"/>
      <c r="Y1426" s="57"/>
      <c r="Z1426" s="58" t="str">
        <f>IF(ISBLANK($U1426), "", _xlfn.IFNA($U1426 + _xlfn.IFNA( VLOOKUP($N1426 &amp; IF(ISBLANK($O1426),"", "-" &amp; $O1426) &amp; IF(ISBLANK($P1426),"", "-" &amp; $P1426) &amp; IF(ISBLANK($Q1426),"", "-" &amp; $Q1426) &amp; IF(ISBLANK($R1426),"", "-" &amp; $R1426) &amp; IF(ISBLANK($S1426),"", "-" &amp; $S1426),TravelTime,8,FALSE), VLOOKUP($S1426 &amp; IF(ISBLANK($R1426),"", "-" &amp; $R1426) &amp; IF(ISBLANK($Q1426),"", "-" &amp; $Q1426) &amp; IF(ISBLANK($P1426),"", "-" &amp; $P1426) &amp; IF(ISBLANK($O1426),"", "-" &amp; $O1426) &amp; IF(ISBLANK($N1426),"", "-" &amp; $N1426),TravelTime,8,FALSE)) / 1440, ""))</f>
        <v/>
      </c>
      <c r="AA1426" s="59"/>
      <c r="AB1426" s="59"/>
      <c r="AC1426" s="59"/>
      <c r="AD1426" s="196"/>
      <c r="AE1426" s="59"/>
      <c r="AF1426" s="59"/>
      <c r="AG1426" s="59"/>
      <c r="AH1426" s="59"/>
      <c r="AI1426" s="59"/>
      <c r="AJ1426" s="59"/>
    </row>
    <row r="1427" spans="1:36" ht="14.25" customHeight="1">
      <c r="A1427" s="85"/>
      <c r="B1427" s="59"/>
      <c r="C1427" s="223"/>
      <c r="D1427" s="59"/>
      <c r="E1427" s="229"/>
      <c r="F1427" s="229"/>
      <c r="G1427" s="59"/>
      <c r="H1427" s="59"/>
      <c r="I1427" s="59"/>
      <c r="J1427" s="59"/>
      <c r="K1427" s="59"/>
      <c r="L1427" s="86"/>
      <c r="M1427" s="86"/>
      <c r="N1427" s="55" t="s">
        <v>820</v>
      </c>
      <c r="O1427" s="55"/>
      <c r="P1427" s="55"/>
      <c r="Q1427" s="55"/>
      <c r="R1427" s="55"/>
      <c r="S1427" s="55" t="s">
        <v>818</v>
      </c>
      <c r="T1427" s="193" t="str">
        <f>_xlfn.IFNA(VLOOKUP(N1427,Code2Loc,2,FALSE)
&amp; IF( OR( ISNA(O1427), LEN(O1427)=0), "",  "-" &amp; VLOOKUP(O1427,Code2Loc,2,FALSE))
&amp; IF( OR( ISNA(P1427), LEN(P1427)=0), "",  "-" &amp; VLOOKUP(P1427,Code2Loc,2,FALSE))
&amp; IF( OR( ISNA(Q1427), LEN(Q1427)=0), "",  "-" &amp; VLOOKUP(Q1427,Code2Loc,2,FALSE))
&amp; IF( OR( ISNA(R1427), LEN(R1427)=0), "",  "-" &amp; VLOOKUP(R1427,Code2Loc,2,FALSE))
&amp; IF( OR( ISNA(S1427), LEN(S1427)=0), "",  "-" &amp; VLOOKUP(S1427,Code2Loc,2,FALSE)),"")</f>
        <v/>
      </c>
      <c r="U1427" s="56">
        <v>0.55902777777777779</v>
      </c>
      <c r="V1427" s="57"/>
      <c r="W1427" s="57"/>
      <c r="X1427" s="57"/>
      <c r="Y1427" s="57"/>
      <c r="Z1427" s="58" t="str">
        <f>IF(ISBLANK($U1427), "", _xlfn.IFNA($U1427 + _xlfn.IFNA( VLOOKUP($N1427 &amp; IF(ISBLANK($O1427),"", "-" &amp; $O1427) &amp; IF(ISBLANK($P1427),"", "-" &amp; $P1427) &amp; IF(ISBLANK($Q1427),"", "-" &amp; $Q1427) &amp; IF(ISBLANK($R1427),"", "-" &amp; $R1427) &amp; IF(ISBLANK($S1427),"", "-" &amp; $S1427),TravelTime,8,FALSE), VLOOKUP($S1427 &amp; IF(ISBLANK($R1427),"", "-" &amp; $R1427) &amp; IF(ISBLANK($Q1427),"", "-" &amp; $Q1427) &amp; IF(ISBLANK($P1427),"", "-" &amp; $P1427) &amp; IF(ISBLANK($O1427),"", "-" &amp; $O1427) &amp; IF(ISBLANK($N1427),"", "-" &amp; $N1427),TravelTime,8,FALSE)) / 1440, ""))</f>
        <v/>
      </c>
      <c r="AA1427" s="59"/>
      <c r="AB1427" s="59"/>
      <c r="AC1427" s="59"/>
      <c r="AD1427" s="196"/>
      <c r="AE1427" s="59"/>
      <c r="AF1427" s="59"/>
      <c r="AG1427" s="59"/>
      <c r="AH1427" s="59"/>
      <c r="AI1427" s="59"/>
      <c r="AJ1427" s="59"/>
    </row>
    <row r="1428" spans="1:36" ht="14.25" customHeight="1">
      <c r="A1428" s="85"/>
      <c r="B1428" s="59"/>
      <c r="C1428" s="223"/>
      <c r="D1428" s="59"/>
      <c r="E1428" s="229"/>
      <c r="F1428" s="229"/>
      <c r="G1428" s="59"/>
      <c r="H1428" s="59"/>
      <c r="I1428" s="59"/>
      <c r="J1428" s="59"/>
      <c r="K1428" s="59"/>
      <c r="L1428" s="86"/>
      <c r="M1428" s="86"/>
      <c r="N1428" s="55" t="s">
        <v>818</v>
      </c>
      <c r="O1428" s="55"/>
      <c r="P1428" s="55"/>
      <c r="Q1428" s="55"/>
      <c r="R1428" s="55"/>
      <c r="S1428" s="55" t="s">
        <v>820</v>
      </c>
      <c r="T1428" s="193" t="str">
        <f>_xlfn.IFNA(VLOOKUP(N1428,Code2Loc,2,FALSE)
&amp; IF( OR( ISNA(O1428), LEN(O1428)=0), "",  "-" &amp; VLOOKUP(O1428,Code2Loc,2,FALSE))
&amp; IF( OR( ISNA(P1428), LEN(P1428)=0), "",  "-" &amp; VLOOKUP(P1428,Code2Loc,2,FALSE))
&amp; IF( OR( ISNA(Q1428), LEN(Q1428)=0), "",  "-" &amp; VLOOKUP(Q1428,Code2Loc,2,FALSE))
&amp; IF( OR( ISNA(R1428), LEN(R1428)=0), "",  "-" &amp; VLOOKUP(R1428,Code2Loc,2,FALSE))
&amp; IF( OR( ISNA(S1428), LEN(S1428)=0), "",  "-" &amp; VLOOKUP(S1428,Code2Loc,2,FALSE)),"")</f>
        <v/>
      </c>
      <c r="U1428" s="56">
        <v>0.59722222222222221</v>
      </c>
      <c r="V1428" s="57"/>
      <c r="W1428" s="57"/>
      <c r="X1428" s="57"/>
      <c r="Y1428" s="57"/>
      <c r="Z1428" s="58" t="str">
        <f>IF(ISBLANK($U1428), "", _xlfn.IFNA($U1428 + _xlfn.IFNA( VLOOKUP($N1428 &amp; IF(ISBLANK($O1428),"", "-" &amp; $O1428) &amp; IF(ISBLANK($P1428),"", "-" &amp; $P1428) &amp; IF(ISBLANK($Q1428),"", "-" &amp; $Q1428) &amp; IF(ISBLANK($R1428),"", "-" &amp; $R1428) &amp; IF(ISBLANK($S1428),"", "-" &amp; $S1428),TravelTime,8,FALSE), VLOOKUP($S1428 &amp; IF(ISBLANK($R1428),"", "-" &amp; $R1428) &amp; IF(ISBLANK($Q1428),"", "-" &amp; $Q1428) &amp; IF(ISBLANK($P1428),"", "-" &amp; $P1428) &amp; IF(ISBLANK($O1428),"", "-" &amp; $O1428) &amp; IF(ISBLANK($N1428),"", "-" &amp; $N1428),TravelTime,8,FALSE)) / 1440, ""))</f>
        <v/>
      </c>
      <c r="AA1428" s="59"/>
      <c r="AB1428" s="59"/>
      <c r="AC1428" s="59"/>
      <c r="AD1428" s="196"/>
      <c r="AE1428" s="59"/>
      <c r="AF1428" s="59"/>
      <c r="AG1428" s="59"/>
      <c r="AH1428" s="59"/>
      <c r="AI1428" s="59"/>
      <c r="AJ1428" s="59"/>
    </row>
    <row r="1429" spans="1:36" ht="14.25" customHeight="1">
      <c r="A1429" s="85"/>
      <c r="B1429" s="59"/>
      <c r="C1429" s="223"/>
      <c r="D1429" s="59"/>
      <c r="E1429" s="229"/>
      <c r="F1429" s="229"/>
      <c r="G1429" s="59"/>
      <c r="H1429" s="59"/>
      <c r="I1429" s="59"/>
      <c r="J1429" s="59"/>
      <c r="K1429" s="59"/>
      <c r="L1429" s="86"/>
      <c r="M1429" s="86"/>
      <c r="N1429" s="55" t="s">
        <v>820</v>
      </c>
      <c r="O1429" s="55"/>
      <c r="P1429" s="55"/>
      <c r="Q1429" s="55"/>
      <c r="R1429" s="55"/>
      <c r="S1429" s="55" t="s">
        <v>818</v>
      </c>
      <c r="T1429" s="193" t="str">
        <f>_xlfn.IFNA(VLOOKUP(N1429,Code2Loc,2,FALSE)
&amp; IF( OR( ISNA(O1429), LEN(O1429)=0), "",  "-" &amp; VLOOKUP(O1429,Code2Loc,2,FALSE))
&amp; IF( OR( ISNA(P1429), LEN(P1429)=0), "",  "-" &amp; VLOOKUP(P1429,Code2Loc,2,FALSE))
&amp; IF( OR( ISNA(Q1429), LEN(Q1429)=0), "",  "-" &amp; VLOOKUP(Q1429,Code2Loc,2,FALSE))
&amp; IF( OR( ISNA(R1429), LEN(R1429)=0), "",  "-" &amp; VLOOKUP(R1429,Code2Loc,2,FALSE))
&amp; IF( OR( ISNA(S1429), LEN(S1429)=0), "",  "-" &amp; VLOOKUP(S1429,Code2Loc,2,FALSE)),"")</f>
        <v/>
      </c>
      <c r="U1429" s="56">
        <v>0.61458333333333337</v>
      </c>
      <c r="V1429" s="57"/>
      <c r="W1429" s="57"/>
      <c r="X1429" s="57"/>
      <c r="Y1429" s="57"/>
      <c r="Z1429" s="58" t="str">
        <f>IF(ISBLANK($U1429), "", _xlfn.IFNA($U1429 + _xlfn.IFNA( VLOOKUP($N1429 &amp; IF(ISBLANK($O1429),"", "-" &amp; $O1429) &amp; IF(ISBLANK($P1429),"", "-" &amp; $P1429) &amp; IF(ISBLANK($Q1429),"", "-" &amp; $Q1429) &amp; IF(ISBLANK($R1429),"", "-" &amp; $R1429) &amp; IF(ISBLANK($S1429),"", "-" &amp; $S1429),TravelTime,8,FALSE), VLOOKUP($S1429 &amp; IF(ISBLANK($R1429),"", "-" &amp; $R1429) &amp; IF(ISBLANK($Q1429),"", "-" &amp; $Q1429) &amp; IF(ISBLANK($P1429),"", "-" &amp; $P1429) &amp; IF(ISBLANK($O1429),"", "-" &amp; $O1429) &amp; IF(ISBLANK($N1429),"", "-" &amp; $N1429),TravelTime,8,FALSE)) / 1440, ""))</f>
        <v/>
      </c>
      <c r="AA1429" s="59"/>
      <c r="AB1429" s="59"/>
      <c r="AC1429" s="59"/>
      <c r="AD1429" s="196"/>
      <c r="AE1429" s="59"/>
      <c r="AF1429" s="59"/>
      <c r="AG1429" s="59"/>
      <c r="AH1429" s="59"/>
      <c r="AI1429" s="59"/>
      <c r="AJ1429" s="59"/>
    </row>
    <row r="1430" spans="1:36" ht="14.25" customHeight="1">
      <c r="A1430" s="85"/>
      <c r="B1430" s="59"/>
      <c r="C1430" s="223"/>
      <c r="D1430" s="59"/>
      <c r="E1430" s="229"/>
      <c r="F1430" s="229"/>
      <c r="G1430" s="59"/>
      <c r="H1430" s="59"/>
      <c r="I1430" s="59"/>
      <c r="J1430" s="59"/>
      <c r="K1430" s="59"/>
      <c r="L1430" s="86"/>
      <c r="M1430" s="86"/>
      <c r="N1430" s="55" t="s">
        <v>818</v>
      </c>
      <c r="O1430" s="55"/>
      <c r="P1430" s="55"/>
      <c r="Q1430" s="55"/>
      <c r="R1430" s="55"/>
      <c r="S1430" s="55" t="s">
        <v>820</v>
      </c>
      <c r="T1430" s="193" t="str">
        <f>_xlfn.IFNA(VLOOKUP(N1430,Code2Loc,2,FALSE)
&amp; IF( OR( ISNA(O1430), LEN(O1430)=0), "",  "-" &amp; VLOOKUP(O1430,Code2Loc,2,FALSE))
&amp; IF( OR( ISNA(P1430), LEN(P1430)=0), "",  "-" &amp; VLOOKUP(P1430,Code2Loc,2,FALSE))
&amp; IF( OR( ISNA(Q1430), LEN(Q1430)=0), "",  "-" &amp; VLOOKUP(Q1430,Code2Loc,2,FALSE))
&amp; IF( OR( ISNA(R1430), LEN(R1430)=0), "",  "-" &amp; VLOOKUP(R1430,Code2Loc,2,FALSE))
&amp; IF( OR( ISNA(S1430), LEN(S1430)=0), "",  "-" &amp; VLOOKUP(S1430,Code2Loc,2,FALSE)),"")</f>
        <v/>
      </c>
      <c r="U1430" s="56">
        <v>0.69097222222222221</v>
      </c>
      <c r="V1430" s="57"/>
      <c r="W1430" s="57"/>
      <c r="X1430" s="57"/>
      <c r="Y1430" s="57"/>
      <c r="Z1430" s="58" t="str">
        <f>IF(ISBLANK($U1430), "", _xlfn.IFNA($U1430 + _xlfn.IFNA( VLOOKUP($N1430 &amp; IF(ISBLANK($O1430),"", "-" &amp; $O1430) &amp; IF(ISBLANK($P1430),"", "-" &amp; $P1430) &amp; IF(ISBLANK($Q1430),"", "-" &amp; $Q1430) &amp; IF(ISBLANK($R1430),"", "-" &amp; $R1430) &amp; IF(ISBLANK($S1430),"", "-" &amp; $S1430),TravelTime,8,FALSE), VLOOKUP($S1430 &amp; IF(ISBLANK($R1430),"", "-" &amp; $R1430) &amp; IF(ISBLANK($Q1430),"", "-" &amp; $Q1430) &amp; IF(ISBLANK($P1430),"", "-" &amp; $P1430) &amp; IF(ISBLANK($O1430),"", "-" &amp; $O1430) &amp; IF(ISBLANK($N1430),"", "-" &amp; $N1430),TravelTime,8,FALSE)) / 1440, ""))</f>
        <v/>
      </c>
      <c r="AA1430" s="59"/>
      <c r="AB1430" s="59"/>
      <c r="AC1430" s="59"/>
      <c r="AD1430" s="196"/>
      <c r="AE1430" s="59"/>
      <c r="AF1430" s="59"/>
      <c r="AG1430" s="59"/>
      <c r="AH1430" s="59"/>
      <c r="AI1430" s="59"/>
      <c r="AJ1430" s="59"/>
    </row>
    <row r="1431" spans="1:36" ht="14.25" customHeight="1">
      <c r="A1431" s="85"/>
      <c r="B1431" s="59"/>
      <c r="C1431" s="223"/>
      <c r="D1431" s="59"/>
      <c r="E1431" s="229"/>
      <c r="F1431" s="229"/>
      <c r="G1431" s="59"/>
      <c r="H1431" s="59"/>
      <c r="I1431" s="59"/>
      <c r="J1431" s="59"/>
      <c r="K1431" s="59"/>
      <c r="L1431" s="86"/>
      <c r="M1431" s="86"/>
      <c r="N1431" s="55" t="s">
        <v>820</v>
      </c>
      <c r="O1431" s="55"/>
      <c r="P1431" s="55"/>
      <c r="Q1431" s="55"/>
      <c r="R1431" s="55"/>
      <c r="S1431" s="55" t="s">
        <v>818</v>
      </c>
      <c r="T1431" s="193" t="str">
        <f>_xlfn.IFNA(VLOOKUP(N1431,Code2Loc,2,FALSE)
&amp; IF( OR( ISNA(O1431), LEN(O1431)=0), "",  "-" &amp; VLOOKUP(O1431,Code2Loc,2,FALSE))
&amp; IF( OR( ISNA(P1431), LEN(P1431)=0), "",  "-" &amp; VLOOKUP(P1431,Code2Loc,2,FALSE))
&amp; IF( OR( ISNA(Q1431), LEN(Q1431)=0), "",  "-" &amp; VLOOKUP(Q1431,Code2Loc,2,FALSE))
&amp; IF( OR( ISNA(R1431), LEN(R1431)=0), "",  "-" &amp; VLOOKUP(R1431,Code2Loc,2,FALSE))
&amp; IF( OR( ISNA(S1431), LEN(S1431)=0), "",  "-" &amp; VLOOKUP(S1431,Code2Loc,2,FALSE)),"")</f>
        <v/>
      </c>
      <c r="U1431" s="56">
        <v>0.70486111111111116</v>
      </c>
      <c r="V1431" s="57"/>
      <c r="W1431" s="57"/>
      <c r="X1431" s="57"/>
      <c r="Y1431" s="57"/>
      <c r="Z1431" s="58" t="str">
        <f>IF(ISBLANK($U1431), "", _xlfn.IFNA($U1431 + _xlfn.IFNA( VLOOKUP($N1431 &amp; IF(ISBLANK($O1431),"", "-" &amp; $O1431) &amp; IF(ISBLANK($P1431),"", "-" &amp; $P1431) &amp; IF(ISBLANK($Q1431),"", "-" &amp; $Q1431) &amp; IF(ISBLANK($R1431),"", "-" &amp; $R1431) &amp; IF(ISBLANK($S1431),"", "-" &amp; $S1431),TravelTime,8,FALSE), VLOOKUP($S1431 &amp; IF(ISBLANK($R1431),"", "-" &amp; $R1431) &amp; IF(ISBLANK($Q1431),"", "-" &amp; $Q1431) &amp; IF(ISBLANK($P1431),"", "-" &amp; $P1431) &amp; IF(ISBLANK($O1431),"", "-" &amp; $O1431) &amp; IF(ISBLANK($N1431),"", "-" &amp; $N1431),TravelTime,8,FALSE)) / 1440, ""))</f>
        <v/>
      </c>
      <c r="AA1431" s="59"/>
      <c r="AB1431" s="59"/>
      <c r="AC1431" s="59"/>
      <c r="AD1431" s="196"/>
      <c r="AE1431" s="59"/>
      <c r="AF1431" s="59"/>
      <c r="AG1431" s="59"/>
      <c r="AH1431" s="59"/>
      <c r="AI1431" s="59"/>
      <c r="AJ1431" s="59"/>
    </row>
    <row r="1432" spans="1:36" ht="14.25" customHeight="1">
      <c r="A1432" s="85"/>
      <c r="B1432" s="59"/>
      <c r="C1432" s="223"/>
      <c r="D1432" s="59"/>
      <c r="E1432" s="229"/>
      <c r="F1432" s="229"/>
      <c r="G1432" s="59"/>
      <c r="H1432" s="59"/>
      <c r="I1432" s="59"/>
      <c r="J1432" s="59"/>
      <c r="K1432" s="59"/>
      <c r="L1432" s="86"/>
      <c r="M1432" s="86"/>
      <c r="N1432" s="55" t="s">
        <v>818</v>
      </c>
      <c r="O1432" s="55"/>
      <c r="P1432" s="55"/>
      <c r="Q1432" s="55"/>
      <c r="R1432" s="55"/>
      <c r="S1432" s="55" t="s">
        <v>820</v>
      </c>
      <c r="T1432" s="193" t="str">
        <f>_xlfn.IFNA(VLOOKUP(N1432,Code2Loc,2,FALSE)
&amp; IF( OR( ISNA(O1432), LEN(O1432)=0), "",  "-" &amp; VLOOKUP(O1432,Code2Loc,2,FALSE))
&amp; IF( OR( ISNA(P1432), LEN(P1432)=0), "",  "-" &amp; VLOOKUP(P1432,Code2Loc,2,FALSE))
&amp; IF( OR( ISNA(Q1432), LEN(Q1432)=0), "",  "-" &amp; VLOOKUP(Q1432,Code2Loc,2,FALSE))
&amp; IF( OR( ISNA(R1432), LEN(R1432)=0), "",  "-" &amp; VLOOKUP(R1432,Code2Loc,2,FALSE))
&amp; IF( OR( ISNA(S1432), LEN(S1432)=0), "",  "-" &amp; VLOOKUP(S1432,Code2Loc,2,FALSE)),"")</f>
        <v/>
      </c>
      <c r="U1432" s="56">
        <v>0.73958333333333337</v>
      </c>
      <c r="V1432" s="57"/>
      <c r="W1432" s="57"/>
      <c r="X1432" s="57"/>
      <c r="Y1432" s="57"/>
      <c r="Z1432" s="58" t="str">
        <f>IF(ISBLANK($U1432), "", _xlfn.IFNA($U1432 + _xlfn.IFNA( VLOOKUP($N1432 &amp; IF(ISBLANK($O1432),"", "-" &amp; $O1432) &amp; IF(ISBLANK($P1432),"", "-" &amp; $P1432) &amp; IF(ISBLANK($Q1432),"", "-" &amp; $Q1432) &amp; IF(ISBLANK($R1432),"", "-" &amp; $R1432) &amp; IF(ISBLANK($S1432),"", "-" &amp; $S1432),TravelTime,8,FALSE), VLOOKUP($S1432 &amp; IF(ISBLANK($R1432),"", "-" &amp; $R1432) &amp; IF(ISBLANK($Q1432),"", "-" &amp; $Q1432) &amp; IF(ISBLANK($P1432),"", "-" &amp; $P1432) &amp; IF(ISBLANK($O1432),"", "-" &amp; $O1432) &amp; IF(ISBLANK($N1432),"", "-" &amp; $N1432),TravelTime,8,FALSE)) / 1440, ""))</f>
        <v/>
      </c>
      <c r="AA1432" s="59"/>
      <c r="AB1432" s="59"/>
      <c r="AC1432" s="59"/>
      <c r="AD1432" s="196"/>
      <c r="AE1432" s="59"/>
      <c r="AF1432" s="59"/>
      <c r="AG1432" s="59"/>
      <c r="AH1432" s="59"/>
      <c r="AI1432" s="59"/>
      <c r="AJ1432" s="59"/>
    </row>
    <row r="1433" spans="1:36" ht="14.25" customHeight="1">
      <c r="A1433" s="85"/>
      <c r="B1433" s="59"/>
      <c r="C1433" s="223"/>
      <c r="D1433" s="59"/>
      <c r="E1433" s="229"/>
      <c r="F1433" s="229"/>
      <c r="G1433" s="59"/>
      <c r="H1433" s="59"/>
      <c r="I1433" s="59"/>
      <c r="J1433" s="59"/>
      <c r="K1433" s="59"/>
      <c r="L1433" s="86"/>
      <c r="M1433" s="86"/>
      <c r="N1433" s="55" t="s">
        <v>820</v>
      </c>
      <c r="O1433" s="55"/>
      <c r="P1433" s="55"/>
      <c r="Q1433" s="55"/>
      <c r="R1433" s="55"/>
      <c r="S1433" s="55" t="s">
        <v>818</v>
      </c>
      <c r="T1433" s="193" t="str">
        <f>_xlfn.IFNA(VLOOKUP(N1433,Code2Loc,2,FALSE)
&amp; IF( OR( ISNA(O1433), LEN(O1433)=0), "",  "-" &amp; VLOOKUP(O1433,Code2Loc,2,FALSE))
&amp; IF( OR( ISNA(P1433), LEN(P1433)=0), "",  "-" &amp; VLOOKUP(P1433,Code2Loc,2,FALSE))
&amp; IF( OR( ISNA(Q1433), LEN(Q1433)=0), "",  "-" &amp; VLOOKUP(Q1433,Code2Loc,2,FALSE))
&amp; IF( OR( ISNA(R1433), LEN(R1433)=0), "",  "-" &amp; VLOOKUP(R1433,Code2Loc,2,FALSE))
&amp; IF( OR( ISNA(S1433), LEN(S1433)=0), "",  "-" &amp; VLOOKUP(S1433,Code2Loc,2,FALSE)),"")</f>
        <v/>
      </c>
      <c r="U1433" s="56">
        <v>0.75347222222222221</v>
      </c>
      <c r="V1433" s="57"/>
      <c r="W1433" s="57"/>
      <c r="X1433" s="57"/>
      <c r="Y1433" s="57"/>
      <c r="Z1433" s="58" t="str">
        <f>IF(ISBLANK($U1433), "", _xlfn.IFNA($U1433 + _xlfn.IFNA( VLOOKUP($N1433 &amp; IF(ISBLANK($O1433),"", "-" &amp; $O1433) &amp; IF(ISBLANK($P1433),"", "-" &amp; $P1433) &amp; IF(ISBLANK($Q1433),"", "-" &amp; $Q1433) &amp; IF(ISBLANK($R1433),"", "-" &amp; $R1433) &amp; IF(ISBLANK($S1433),"", "-" &amp; $S1433),TravelTime,8,FALSE), VLOOKUP($S1433 &amp; IF(ISBLANK($R1433),"", "-" &amp; $R1433) &amp; IF(ISBLANK($Q1433),"", "-" &amp; $Q1433) &amp; IF(ISBLANK($P1433),"", "-" &amp; $P1433) &amp; IF(ISBLANK($O1433),"", "-" &amp; $O1433) &amp; IF(ISBLANK($N1433),"", "-" &amp; $N1433),TravelTime,8,FALSE)) / 1440, ""))</f>
        <v/>
      </c>
      <c r="AA1433" s="59"/>
      <c r="AB1433" s="59"/>
      <c r="AC1433" s="59"/>
      <c r="AD1433" s="196"/>
      <c r="AE1433" s="59"/>
      <c r="AF1433" s="59"/>
      <c r="AG1433" s="59"/>
      <c r="AH1433" s="59"/>
      <c r="AI1433" s="59"/>
      <c r="AJ1433" s="59"/>
    </row>
    <row r="1434" spans="1:36" ht="14.25" customHeight="1">
      <c r="A1434" s="85"/>
      <c r="B1434" s="59"/>
      <c r="C1434" s="223"/>
      <c r="D1434" s="59"/>
      <c r="E1434" s="229"/>
      <c r="F1434" s="229"/>
      <c r="G1434" s="59"/>
      <c r="H1434" s="59"/>
      <c r="I1434" s="59"/>
      <c r="J1434" s="59"/>
      <c r="K1434" s="59"/>
      <c r="L1434" s="86"/>
      <c r="M1434" s="86"/>
      <c r="N1434" s="55" t="s">
        <v>818</v>
      </c>
      <c r="O1434" s="55"/>
      <c r="P1434" s="55"/>
      <c r="Q1434" s="55"/>
      <c r="R1434" s="55"/>
      <c r="S1434" s="55" t="s">
        <v>820</v>
      </c>
      <c r="T1434" s="193" t="str">
        <f>_xlfn.IFNA(VLOOKUP(N1434,Code2Loc,2,FALSE)
&amp; IF( OR( ISNA(O1434), LEN(O1434)=0), "",  "-" &amp; VLOOKUP(O1434,Code2Loc,2,FALSE))
&amp; IF( OR( ISNA(P1434), LEN(P1434)=0), "",  "-" &amp; VLOOKUP(P1434,Code2Loc,2,FALSE))
&amp; IF( OR( ISNA(Q1434), LEN(Q1434)=0), "",  "-" &amp; VLOOKUP(Q1434,Code2Loc,2,FALSE))
&amp; IF( OR( ISNA(R1434), LEN(R1434)=0), "",  "-" &amp; VLOOKUP(R1434,Code2Loc,2,FALSE))
&amp; IF( OR( ISNA(S1434), LEN(S1434)=0), "",  "-" &amp; VLOOKUP(S1434,Code2Loc,2,FALSE)),"")</f>
        <v/>
      </c>
      <c r="U1434" s="56">
        <v>0.77083333333333337</v>
      </c>
      <c r="V1434" s="57"/>
      <c r="W1434" s="57"/>
      <c r="X1434" s="57"/>
      <c r="Y1434" s="57"/>
      <c r="Z1434" s="58" t="str">
        <f>IF(ISBLANK($U1434), "", _xlfn.IFNA($U1434 + _xlfn.IFNA( VLOOKUP($N1434 &amp; IF(ISBLANK($O1434),"", "-" &amp; $O1434) &amp; IF(ISBLANK($P1434),"", "-" &amp; $P1434) &amp; IF(ISBLANK($Q1434),"", "-" &amp; $Q1434) &amp; IF(ISBLANK($R1434),"", "-" &amp; $R1434) &amp; IF(ISBLANK($S1434),"", "-" &amp; $S1434),TravelTime,8,FALSE), VLOOKUP($S1434 &amp; IF(ISBLANK($R1434),"", "-" &amp; $R1434) &amp; IF(ISBLANK($Q1434),"", "-" &amp; $Q1434) &amp; IF(ISBLANK($P1434),"", "-" &amp; $P1434) &amp; IF(ISBLANK($O1434),"", "-" &amp; $O1434) &amp; IF(ISBLANK($N1434),"", "-" &amp; $N1434),TravelTime,8,FALSE)) / 1440, ""))</f>
        <v/>
      </c>
      <c r="AA1434" s="59"/>
      <c r="AB1434" s="59"/>
      <c r="AC1434" s="59"/>
      <c r="AD1434" s="196"/>
      <c r="AE1434" s="59"/>
      <c r="AF1434" s="59"/>
      <c r="AG1434" s="59"/>
      <c r="AH1434" s="59"/>
      <c r="AI1434" s="59"/>
      <c r="AJ1434" s="59"/>
    </row>
    <row r="1435" spans="1:36" ht="14.25" customHeight="1">
      <c r="A1435" s="85"/>
      <c r="B1435" s="59"/>
      <c r="C1435" s="223"/>
      <c r="D1435" s="59"/>
      <c r="E1435" s="229"/>
      <c r="F1435" s="229"/>
      <c r="G1435" s="59"/>
      <c r="H1435" s="59"/>
      <c r="I1435" s="59"/>
      <c r="J1435" s="59"/>
      <c r="K1435" s="59"/>
      <c r="L1435" s="86"/>
      <c r="M1435" s="86"/>
      <c r="N1435" s="55" t="s">
        <v>820</v>
      </c>
      <c r="O1435" s="55"/>
      <c r="P1435" s="55"/>
      <c r="Q1435" s="55"/>
      <c r="R1435" s="55"/>
      <c r="S1435" s="55" t="s">
        <v>818</v>
      </c>
      <c r="T1435" s="193" t="str">
        <f>_xlfn.IFNA(VLOOKUP(N1435,Code2Loc,2,FALSE)
&amp; IF( OR( ISNA(O1435), LEN(O1435)=0), "",  "-" &amp; VLOOKUP(O1435,Code2Loc,2,FALSE))
&amp; IF( OR( ISNA(P1435), LEN(P1435)=0), "",  "-" &amp; VLOOKUP(P1435,Code2Loc,2,FALSE))
&amp; IF( OR( ISNA(Q1435), LEN(Q1435)=0), "",  "-" &amp; VLOOKUP(Q1435,Code2Loc,2,FALSE))
&amp; IF( OR( ISNA(R1435), LEN(R1435)=0), "",  "-" &amp; VLOOKUP(R1435,Code2Loc,2,FALSE))
&amp; IF( OR( ISNA(S1435), LEN(S1435)=0), "",  "-" &amp; VLOOKUP(S1435,Code2Loc,2,FALSE)),"")</f>
        <v/>
      </c>
      <c r="U1435" s="56">
        <v>0.78472222222222221</v>
      </c>
      <c r="V1435" s="57"/>
      <c r="W1435" s="57"/>
      <c r="X1435" s="57"/>
      <c r="Y1435" s="57"/>
      <c r="Z1435" s="58" t="str">
        <f>IF(ISBLANK($U1435), "", _xlfn.IFNA($U1435 + _xlfn.IFNA( VLOOKUP($N1435 &amp; IF(ISBLANK($O1435),"", "-" &amp; $O1435) &amp; IF(ISBLANK($P1435),"", "-" &amp; $P1435) &amp; IF(ISBLANK($Q1435),"", "-" &amp; $Q1435) &amp; IF(ISBLANK($R1435),"", "-" &amp; $R1435) &amp; IF(ISBLANK($S1435),"", "-" &amp; $S1435),TravelTime,8,FALSE), VLOOKUP($S1435 &amp; IF(ISBLANK($R1435),"", "-" &amp; $R1435) &amp; IF(ISBLANK($Q1435),"", "-" &amp; $Q1435) &amp; IF(ISBLANK($P1435),"", "-" &amp; $P1435) &amp; IF(ISBLANK($O1435),"", "-" &amp; $O1435) &amp; IF(ISBLANK($N1435),"", "-" &amp; $N1435),TravelTime,8,FALSE)) / 1440, ""))</f>
        <v/>
      </c>
      <c r="AA1435" s="59"/>
      <c r="AB1435" s="59"/>
      <c r="AC1435" s="59"/>
      <c r="AD1435" s="196"/>
      <c r="AE1435" s="59"/>
      <c r="AF1435" s="59"/>
      <c r="AG1435" s="59"/>
      <c r="AH1435" s="59"/>
      <c r="AI1435" s="59"/>
      <c r="AJ1435" s="59"/>
    </row>
    <row r="1436" spans="1:36" ht="14.25" customHeight="1">
      <c r="A1436" s="85"/>
      <c r="B1436" s="59"/>
      <c r="C1436" s="223"/>
      <c r="D1436" s="59"/>
      <c r="E1436" s="229"/>
      <c r="F1436" s="229"/>
      <c r="G1436" s="59"/>
      <c r="H1436" s="59"/>
      <c r="I1436" s="59"/>
      <c r="J1436" s="59"/>
      <c r="K1436" s="59"/>
      <c r="L1436" s="86"/>
      <c r="M1436" s="86"/>
      <c r="N1436" s="55" t="s">
        <v>818</v>
      </c>
      <c r="O1436" s="55"/>
      <c r="P1436" s="55"/>
      <c r="Q1436" s="55"/>
      <c r="R1436" s="55"/>
      <c r="S1436" s="55" t="s">
        <v>820</v>
      </c>
      <c r="T1436" s="193" t="str">
        <f>_xlfn.IFNA(VLOOKUP(N1436,Code2Loc,2,FALSE)
&amp; IF( OR( ISNA(O1436), LEN(O1436)=0), "",  "-" &amp; VLOOKUP(O1436,Code2Loc,2,FALSE))
&amp; IF( OR( ISNA(P1436), LEN(P1436)=0), "",  "-" &amp; VLOOKUP(P1436,Code2Loc,2,FALSE))
&amp; IF( OR( ISNA(Q1436), LEN(Q1436)=0), "",  "-" &amp; VLOOKUP(Q1436,Code2Loc,2,FALSE))
&amp; IF( OR( ISNA(R1436), LEN(R1436)=0), "",  "-" &amp; VLOOKUP(R1436,Code2Loc,2,FALSE))
&amp; IF( OR( ISNA(S1436), LEN(S1436)=0), "",  "-" &amp; VLOOKUP(S1436,Code2Loc,2,FALSE)),"")</f>
        <v/>
      </c>
      <c r="U1436" s="56">
        <v>0.81597222222222221</v>
      </c>
      <c r="V1436" s="57"/>
      <c r="W1436" s="57"/>
      <c r="X1436" s="57"/>
      <c r="Y1436" s="57"/>
      <c r="Z1436" s="58" t="str">
        <f>IF(ISBLANK($U1436), "", _xlfn.IFNA($U1436 + _xlfn.IFNA( VLOOKUP($N1436 &amp; IF(ISBLANK($O1436),"", "-" &amp; $O1436) &amp; IF(ISBLANK($P1436),"", "-" &amp; $P1436) &amp; IF(ISBLANK($Q1436),"", "-" &amp; $Q1436) &amp; IF(ISBLANK($R1436),"", "-" &amp; $R1436) &amp; IF(ISBLANK($S1436),"", "-" &amp; $S1436),TravelTime,8,FALSE), VLOOKUP($S1436 &amp; IF(ISBLANK($R1436),"", "-" &amp; $R1436) &amp; IF(ISBLANK($Q1436),"", "-" &amp; $Q1436) &amp; IF(ISBLANK($P1436),"", "-" &amp; $P1436) &amp; IF(ISBLANK($O1436),"", "-" &amp; $O1436) &amp; IF(ISBLANK($N1436),"", "-" &amp; $N1436),TravelTime,8,FALSE)) / 1440, ""))</f>
        <v/>
      </c>
      <c r="AA1436" s="59"/>
      <c r="AB1436" s="59"/>
      <c r="AC1436" s="59"/>
      <c r="AD1436" s="196"/>
      <c r="AE1436" s="59"/>
      <c r="AF1436" s="59"/>
      <c r="AG1436" s="59"/>
      <c r="AH1436" s="59"/>
      <c r="AI1436" s="59"/>
      <c r="AJ1436" s="59"/>
    </row>
    <row r="1437" spans="1:36" ht="14.25" customHeight="1">
      <c r="A1437" s="85"/>
      <c r="B1437" s="59"/>
      <c r="C1437" s="223"/>
      <c r="D1437" s="59"/>
      <c r="E1437" s="229"/>
      <c r="F1437" s="229"/>
      <c r="G1437" s="59"/>
      <c r="H1437" s="59"/>
      <c r="I1437" s="59"/>
      <c r="J1437" s="59"/>
      <c r="K1437" s="59"/>
      <c r="L1437" s="86"/>
      <c r="M1437" s="86"/>
      <c r="N1437" s="55" t="s">
        <v>820</v>
      </c>
      <c r="O1437" s="55"/>
      <c r="P1437" s="55"/>
      <c r="Q1437" s="55"/>
      <c r="R1437" s="55"/>
      <c r="S1437" s="55" t="s">
        <v>818</v>
      </c>
      <c r="T1437" s="193" t="str">
        <f>_xlfn.IFNA(VLOOKUP(N1437,Code2Loc,2,FALSE)
&amp; IF( OR( ISNA(O1437), LEN(O1437)=0), "",  "-" &amp; VLOOKUP(O1437,Code2Loc,2,FALSE))
&amp; IF( OR( ISNA(P1437), LEN(P1437)=0), "",  "-" &amp; VLOOKUP(P1437,Code2Loc,2,FALSE))
&amp; IF( OR( ISNA(Q1437), LEN(Q1437)=0), "",  "-" &amp; VLOOKUP(Q1437,Code2Loc,2,FALSE))
&amp; IF( OR( ISNA(R1437), LEN(R1437)=0), "",  "-" &amp; VLOOKUP(R1437,Code2Loc,2,FALSE))
&amp; IF( OR( ISNA(S1437), LEN(S1437)=0), "",  "-" &amp; VLOOKUP(S1437,Code2Loc,2,FALSE)),"")</f>
        <v/>
      </c>
      <c r="U1437" s="56">
        <v>0.82986111111111116</v>
      </c>
      <c r="V1437" s="57"/>
      <c r="W1437" s="57"/>
      <c r="X1437" s="57"/>
      <c r="Y1437" s="57"/>
      <c r="Z1437" s="58" t="str">
        <f>IF(ISBLANK($U1437), "", _xlfn.IFNA($U1437 + _xlfn.IFNA( VLOOKUP($N1437 &amp; IF(ISBLANK($O1437),"", "-" &amp; $O1437) &amp; IF(ISBLANK($P1437),"", "-" &amp; $P1437) &amp; IF(ISBLANK($Q1437),"", "-" &amp; $Q1437) &amp; IF(ISBLANK($R1437),"", "-" &amp; $R1437) &amp; IF(ISBLANK($S1437),"", "-" &amp; $S1437),TravelTime,8,FALSE), VLOOKUP($S1437 &amp; IF(ISBLANK($R1437),"", "-" &amp; $R1437) &amp; IF(ISBLANK($Q1437),"", "-" &amp; $Q1437) &amp; IF(ISBLANK($P1437),"", "-" &amp; $P1437) &amp; IF(ISBLANK($O1437),"", "-" &amp; $O1437) &amp; IF(ISBLANK($N1437),"", "-" &amp; $N1437),TravelTime,8,FALSE)) / 1440, ""))</f>
        <v/>
      </c>
      <c r="AA1437" s="59"/>
      <c r="AB1437" s="59"/>
      <c r="AC1437" s="59"/>
      <c r="AD1437" s="196"/>
      <c r="AE1437" s="59"/>
      <c r="AF1437" s="59"/>
      <c r="AG1437" s="59"/>
      <c r="AH1437" s="59"/>
      <c r="AI1437" s="59"/>
      <c r="AJ1437" s="59"/>
    </row>
    <row r="1438" spans="1:36" ht="14.25" customHeight="1">
      <c r="A1438" s="85"/>
      <c r="B1438" s="59"/>
      <c r="C1438" s="223"/>
      <c r="D1438" s="59"/>
      <c r="E1438" s="229"/>
      <c r="F1438" s="229"/>
      <c r="G1438" s="59"/>
      <c r="H1438" s="59"/>
      <c r="I1438" s="59"/>
      <c r="J1438" s="59"/>
      <c r="K1438" s="59"/>
      <c r="L1438" s="86"/>
      <c r="M1438" s="86"/>
      <c r="N1438" s="55" t="s">
        <v>818</v>
      </c>
      <c r="O1438" s="55"/>
      <c r="P1438" s="55"/>
      <c r="Q1438" s="55"/>
      <c r="R1438" s="55"/>
      <c r="S1438" s="55" t="s">
        <v>820</v>
      </c>
      <c r="T1438" s="193" t="str">
        <f>_xlfn.IFNA(VLOOKUP(N1438,Code2Loc,2,FALSE)
&amp; IF( OR( ISNA(O1438), LEN(O1438)=0), "",  "-" &amp; VLOOKUP(O1438,Code2Loc,2,FALSE))
&amp; IF( OR( ISNA(P1438), LEN(P1438)=0), "",  "-" &amp; VLOOKUP(P1438,Code2Loc,2,FALSE))
&amp; IF( OR( ISNA(Q1438), LEN(Q1438)=0), "",  "-" &amp; VLOOKUP(Q1438,Code2Loc,2,FALSE))
&amp; IF( OR( ISNA(R1438), LEN(R1438)=0), "",  "-" &amp; VLOOKUP(R1438,Code2Loc,2,FALSE))
&amp; IF( OR( ISNA(S1438), LEN(S1438)=0), "",  "-" &amp; VLOOKUP(S1438,Code2Loc,2,FALSE)),"")</f>
        <v/>
      </c>
      <c r="U1438" s="56">
        <v>0.85416666666666663</v>
      </c>
      <c r="V1438" s="57"/>
      <c r="W1438" s="57"/>
      <c r="X1438" s="57"/>
      <c r="Y1438" s="57"/>
      <c r="Z1438" s="58" t="str">
        <f>IF(ISBLANK($U1438), "", _xlfn.IFNA($U1438 + _xlfn.IFNA( VLOOKUP($N1438 &amp; IF(ISBLANK($O1438),"", "-" &amp; $O1438) &amp; IF(ISBLANK($P1438),"", "-" &amp; $P1438) &amp; IF(ISBLANK($Q1438),"", "-" &amp; $Q1438) &amp; IF(ISBLANK($R1438),"", "-" &amp; $R1438) &amp; IF(ISBLANK($S1438),"", "-" &amp; $S1438),TravelTime,8,FALSE), VLOOKUP($S1438 &amp; IF(ISBLANK($R1438),"", "-" &amp; $R1438) &amp; IF(ISBLANK($Q1438),"", "-" &amp; $Q1438) &amp; IF(ISBLANK($P1438),"", "-" &amp; $P1438) &amp; IF(ISBLANK($O1438),"", "-" &amp; $O1438) &amp; IF(ISBLANK($N1438),"", "-" &amp; $N1438),TravelTime,8,FALSE)) / 1440, ""))</f>
        <v/>
      </c>
      <c r="AA1438" s="59"/>
      <c r="AB1438" s="59"/>
      <c r="AC1438" s="59"/>
      <c r="AD1438" s="196"/>
      <c r="AE1438" s="59"/>
      <c r="AF1438" s="59"/>
      <c r="AG1438" s="59"/>
      <c r="AH1438" s="59"/>
      <c r="AI1438" s="59"/>
      <c r="AJ1438" s="59"/>
    </row>
    <row r="1439" spans="1:36" ht="14.25" customHeight="1">
      <c r="A1439" s="85"/>
      <c r="B1439" s="59"/>
      <c r="C1439" s="223"/>
      <c r="D1439" s="59"/>
      <c r="E1439" s="229"/>
      <c r="F1439" s="229"/>
      <c r="G1439" s="59"/>
      <c r="H1439" s="59"/>
      <c r="I1439" s="59"/>
      <c r="J1439" s="59"/>
      <c r="K1439" s="59"/>
      <c r="L1439" s="86"/>
      <c r="M1439" s="86"/>
      <c r="N1439" s="55" t="s">
        <v>820</v>
      </c>
      <c r="O1439" s="55"/>
      <c r="P1439" s="55"/>
      <c r="Q1439" s="55"/>
      <c r="R1439" s="55"/>
      <c r="S1439" s="55" t="s">
        <v>818</v>
      </c>
      <c r="T1439" s="193" t="str">
        <f>_xlfn.IFNA(VLOOKUP(N1439,Code2Loc,2,FALSE)
&amp; IF( OR( ISNA(O1439), LEN(O1439)=0), "",  "-" &amp; VLOOKUP(O1439,Code2Loc,2,FALSE))
&amp; IF( OR( ISNA(P1439), LEN(P1439)=0), "",  "-" &amp; VLOOKUP(P1439,Code2Loc,2,FALSE))
&amp; IF( OR( ISNA(Q1439), LEN(Q1439)=0), "",  "-" &amp; VLOOKUP(Q1439,Code2Loc,2,FALSE))
&amp; IF( OR( ISNA(R1439), LEN(R1439)=0), "",  "-" &amp; VLOOKUP(R1439,Code2Loc,2,FALSE))
&amp; IF( OR( ISNA(S1439), LEN(S1439)=0), "",  "-" &amp; VLOOKUP(S1439,Code2Loc,2,FALSE)),"")</f>
        <v/>
      </c>
      <c r="U1439" s="56">
        <v>0.86805555555555558</v>
      </c>
      <c r="V1439" s="57"/>
      <c r="W1439" s="57"/>
      <c r="X1439" s="57"/>
      <c r="Y1439" s="57"/>
      <c r="Z1439" s="58" t="str">
        <f>IF(ISBLANK($U1439), "", _xlfn.IFNA($U1439 + _xlfn.IFNA( VLOOKUP($N1439 &amp; IF(ISBLANK($O1439),"", "-" &amp; $O1439) &amp; IF(ISBLANK($P1439),"", "-" &amp; $P1439) &amp; IF(ISBLANK($Q1439),"", "-" &amp; $Q1439) &amp; IF(ISBLANK($R1439),"", "-" &amp; $R1439) &amp; IF(ISBLANK($S1439),"", "-" &amp; $S1439),TravelTime,8,FALSE), VLOOKUP($S1439 &amp; IF(ISBLANK($R1439),"", "-" &amp; $R1439) &amp; IF(ISBLANK($Q1439),"", "-" &amp; $Q1439) &amp; IF(ISBLANK($P1439),"", "-" &amp; $P1439) &amp; IF(ISBLANK($O1439),"", "-" &amp; $O1439) &amp; IF(ISBLANK($N1439),"", "-" &amp; $N1439),TravelTime,8,FALSE)) / 1440, ""))</f>
        <v/>
      </c>
      <c r="AA1439" s="59"/>
      <c r="AB1439" s="59"/>
      <c r="AC1439" s="59"/>
      <c r="AD1439" s="196"/>
      <c r="AE1439" s="59"/>
      <c r="AF1439" s="59"/>
      <c r="AG1439" s="59"/>
      <c r="AH1439" s="59"/>
      <c r="AI1439" s="59"/>
      <c r="AJ1439" s="59"/>
    </row>
    <row r="1440" spans="1:36" ht="14.25" customHeight="1">
      <c r="A1440" s="85"/>
      <c r="B1440" s="59" t="s">
        <v>837</v>
      </c>
      <c r="C1440" s="219" t="s">
        <v>838</v>
      </c>
      <c r="D1440" s="59"/>
      <c r="E1440" s="228" t="s">
        <v>839</v>
      </c>
      <c r="F1440" s="228">
        <v>45154</v>
      </c>
      <c r="G1440" s="59"/>
      <c r="H1440" s="59"/>
      <c r="I1440" s="59"/>
      <c r="J1440" s="59" t="s">
        <v>840</v>
      </c>
      <c r="K1440" s="59" t="s">
        <v>16</v>
      </c>
      <c r="L1440" s="86">
        <v>27</v>
      </c>
      <c r="M1440" s="86">
        <v>11</v>
      </c>
      <c r="N1440" s="55" t="s">
        <v>818</v>
      </c>
      <c r="O1440" s="55"/>
      <c r="P1440" s="55"/>
      <c r="Q1440" s="55"/>
      <c r="R1440" s="55"/>
      <c r="S1440" s="55" t="s">
        <v>820</v>
      </c>
      <c r="T1440" s="193" t="str">
        <f>_xlfn.IFNA(VLOOKUP(N1440,Code2Loc,2,FALSE)
&amp; IF( OR( ISNA(O1440), LEN(O1440)=0), "",  "-" &amp; VLOOKUP(O1440,Code2Loc,2,FALSE))
&amp; IF( OR( ISNA(P1440), LEN(P1440)=0), "",  "-" &amp; VLOOKUP(P1440,Code2Loc,2,FALSE))
&amp; IF( OR( ISNA(Q1440), LEN(Q1440)=0), "",  "-" &amp; VLOOKUP(Q1440,Code2Loc,2,FALSE))
&amp; IF( OR( ISNA(R1440), LEN(R1440)=0), "",  "-" &amp; VLOOKUP(R1440,Code2Loc,2,FALSE))
&amp; IF( OR( ISNA(S1440), LEN(S1440)=0), "",  "-" &amp; VLOOKUP(S1440,Code2Loc,2,FALSE)),"")</f>
        <v/>
      </c>
      <c r="U1440" s="56">
        <v>0.28819444444444442</v>
      </c>
      <c r="V1440" s="57"/>
      <c r="W1440" s="57"/>
      <c r="X1440" s="57"/>
      <c r="Y1440" s="57"/>
      <c r="Z1440" s="58" t="str">
        <f>IF(ISBLANK($U1440), "", _xlfn.IFNA($U1440 + _xlfn.IFNA( VLOOKUP($N1440 &amp; IF(ISBLANK($O1440),"", "-" &amp; $O1440) &amp; IF(ISBLANK($P1440),"", "-" &amp; $P1440) &amp; IF(ISBLANK($Q1440),"", "-" &amp; $Q1440) &amp; IF(ISBLANK($R1440),"", "-" &amp; $R1440) &amp; IF(ISBLANK($S1440),"", "-" &amp; $S1440),TravelTime,8,FALSE), VLOOKUP($S1440 &amp; IF(ISBLANK($R1440),"", "-" &amp; $R1440) &amp; IF(ISBLANK($Q1440),"", "-" &amp; $Q1440) &amp; IF(ISBLANK($P1440),"", "-" &amp; $P1440) &amp; IF(ISBLANK($O1440),"", "-" &amp; $O1440) &amp; IF(ISBLANK($N1440),"", "-" &amp; $N1440),TravelTime,8,FALSE)) / 1440, ""))</f>
        <v/>
      </c>
      <c r="AA1440" s="59"/>
      <c r="AB1440" s="59"/>
      <c r="AC1440" s="59"/>
      <c r="AD1440" s="196"/>
      <c r="AE1440" s="59"/>
      <c r="AF1440" s="59"/>
      <c r="AG1440" s="59"/>
      <c r="AH1440" s="59"/>
      <c r="AI1440" s="59"/>
      <c r="AJ1440" s="59"/>
    </row>
    <row r="1441" spans="1:36" ht="14.25" customHeight="1">
      <c r="A1441" s="85"/>
      <c r="B1441" s="59"/>
      <c r="C1441" s="223"/>
      <c r="D1441" s="59"/>
      <c r="E1441" s="229"/>
      <c r="F1441" s="229"/>
      <c r="G1441" s="59"/>
      <c r="H1441" s="59"/>
      <c r="I1441" s="59"/>
      <c r="J1441" s="59"/>
      <c r="K1441" s="59"/>
      <c r="L1441" s="86"/>
      <c r="M1441" s="86"/>
      <c r="N1441" s="55" t="s">
        <v>820</v>
      </c>
      <c r="O1441" s="55"/>
      <c r="P1441" s="55"/>
      <c r="Q1441" s="55"/>
      <c r="R1441" s="55"/>
      <c r="S1441" s="55" t="s">
        <v>818</v>
      </c>
      <c r="T1441" s="193" t="str">
        <f>_xlfn.IFNA(VLOOKUP(N1441,Code2Loc,2,FALSE)
&amp; IF( OR( ISNA(O1441), LEN(O1441)=0), "",  "-" &amp; VLOOKUP(O1441,Code2Loc,2,FALSE))
&amp; IF( OR( ISNA(P1441), LEN(P1441)=0), "",  "-" &amp; VLOOKUP(P1441,Code2Loc,2,FALSE))
&amp; IF( OR( ISNA(Q1441), LEN(Q1441)=0), "",  "-" &amp; VLOOKUP(Q1441,Code2Loc,2,FALSE))
&amp; IF( OR( ISNA(R1441), LEN(R1441)=0), "",  "-" &amp; VLOOKUP(R1441,Code2Loc,2,FALSE))
&amp; IF( OR( ISNA(S1441), LEN(S1441)=0), "",  "-" &amp; VLOOKUP(S1441,Code2Loc,2,FALSE)),"")</f>
        <v/>
      </c>
      <c r="U1441" s="56">
        <v>0.30208333333333331</v>
      </c>
      <c r="V1441" s="57"/>
      <c r="W1441" s="57"/>
      <c r="X1441" s="57"/>
      <c r="Y1441" s="57"/>
      <c r="Z1441" s="58" t="str">
        <f>IF(ISBLANK($U1441), "", _xlfn.IFNA($U1441 + _xlfn.IFNA( VLOOKUP($N1441 &amp; IF(ISBLANK($O1441),"", "-" &amp; $O1441) &amp; IF(ISBLANK($P1441),"", "-" &amp; $P1441) &amp; IF(ISBLANK($Q1441),"", "-" &amp; $Q1441) &amp; IF(ISBLANK($R1441),"", "-" &amp; $R1441) &amp; IF(ISBLANK($S1441),"", "-" &amp; $S1441),TravelTime,8,FALSE), VLOOKUP($S1441 &amp; IF(ISBLANK($R1441),"", "-" &amp; $R1441) &amp; IF(ISBLANK($Q1441),"", "-" &amp; $Q1441) &amp; IF(ISBLANK($P1441),"", "-" &amp; $P1441) &amp; IF(ISBLANK($O1441),"", "-" &amp; $O1441) &amp; IF(ISBLANK($N1441),"", "-" &amp; $N1441),TravelTime,8,FALSE)) / 1440, ""))</f>
        <v/>
      </c>
      <c r="AA1441" s="59"/>
      <c r="AB1441" s="59"/>
      <c r="AC1441" s="59"/>
      <c r="AD1441" s="196"/>
      <c r="AE1441" s="59"/>
      <c r="AF1441" s="59"/>
      <c r="AG1441" s="59"/>
      <c r="AH1441" s="59"/>
      <c r="AI1441" s="59"/>
      <c r="AJ1441" s="59"/>
    </row>
    <row r="1442" spans="1:36" ht="14.25" customHeight="1">
      <c r="A1442" s="85"/>
      <c r="B1442" s="59"/>
      <c r="C1442" s="223"/>
      <c r="D1442" s="59"/>
      <c r="E1442" s="229"/>
      <c r="F1442" s="229"/>
      <c r="G1442" s="59"/>
      <c r="H1442" s="59"/>
      <c r="I1442" s="59"/>
      <c r="J1442" s="59"/>
      <c r="K1442" s="59"/>
      <c r="L1442" s="86"/>
      <c r="M1442" s="86"/>
      <c r="N1442" s="55" t="s">
        <v>818</v>
      </c>
      <c r="O1442" s="55"/>
      <c r="P1442" s="55"/>
      <c r="Q1442" s="55"/>
      <c r="R1442" s="55"/>
      <c r="S1442" s="55" t="s">
        <v>820</v>
      </c>
      <c r="T1442" s="193" t="str">
        <f>_xlfn.IFNA(VLOOKUP(N1442,Code2Loc,2,FALSE)
&amp; IF( OR( ISNA(O1442), LEN(O1442)=0), "",  "-" &amp; VLOOKUP(O1442,Code2Loc,2,FALSE))
&amp; IF( OR( ISNA(P1442), LEN(P1442)=0), "",  "-" &amp; VLOOKUP(P1442,Code2Loc,2,FALSE))
&amp; IF( OR( ISNA(Q1442), LEN(Q1442)=0), "",  "-" &amp; VLOOKUP(Q1442,Code2Loc,2,FALSE))
&amp; IF( OR( ISNA(R1442), LEN(R1442)=0), "",  "-" &amp; VLOOKUP(R1442,Code2Loc,2,FALSE))
&amp; IF( OR( ISNA(S1442), LEN(S1442)=0), "",  "-" &amp; VLOOKUP(S1442,Code2Loc,2,FALSE)),"")</f>
        <v/>
      </c>
      <c r="U1442" s="56">
        <v>0.33333333333333331</v>
      </c>
      <c r="V1442" s="57"/>
      <c r="W1442" s="57"/>
      <c r="X1442" s="57"/>
      <c r="Y1442" s="57"/>
      <c r="Z1442" s="58" t="str">
        <f>IF(ISBLANK($U1442), "", _xlfn.IFNA($U1442 + _xlfn.IFNA( VLOOKUP($N1442 &amp; IF(ISBLANK($O1442),"", "-" &amp; $O1442) &amp; IF(ISBLANK($P1442),"", "-" &amp; $P1442) &amp; IF(ISBLANK($Q1442),"", "-" &amp; $Q1442) &amp; IF(ISBLANK($R1442),"", "-" &amp; $R1442) &amp; IF(ISBLANK($S1442),"", "-" &amp; $S1442),TravelTime,8,FALSE), VLOOKUP($S1442 &amp; IF(ISBLANK($R1442),"", "-" &amp; $R1442) &amp; IF(ISBLANK($Q1442),"", "-" &amp; $Q1442) &amp; IF(ISBLANK($P1442),"", "-" &amp; $P1442) &amp; IF(ISBLANK($O1442),"", "-" &amp; $O1442) &amp; IF(ISBLANK($N1442),"", "-" &amp; $N1442),TravelTime,8,FALSE)) / 1440, ""))</f>
        <v/>
      </c>
      <c r="AA1442" s="59"/>
      <c r="AB1442" s="59"/>
      <c r="AC1442" s="59"/>
      <c r="AD1442" s="196"/>
      <c r="AE1442" s="59"/>
      <c r="AF1442" s="59"/>
      <c r="AG1442" s="59"/>
      <c r="AH1442" s="59"/>
      <c r="AI1442" s="59"/>
      <c r="AJ1442" s="59"/>
    </row>
    <row r="1443" spans="1:36" ht="14.25" customHeight="1">
      <c r="A1443" s="85"/>
      <c r="B1443" s="59"/>
      <c r="C1443" s="223"/>
      <c r="D1443" s="59"/>
      <c r="E1443" s="229"/>
      <c r="F1443" s="229"/>
      <c r="G1443" s="59"/>
      <c r="H1443" s="59"/>
      <c r="I1443" s="59"/>
      <c r="J1443" s="59"/>
      <c r="K1443" s="59"/>
      <c r="L1443" s="86"/>
      <c r="M1443" s="86"/>
      <c r="N1443" s="55" t="s">
        <v>820</v>
      </c>
      <c r="O1443" s="55"/>
      <c r="P1443" s="55"/>
      <c r="Q1443" s="55"/>
      <c r="R1443" s="55"/>
      <c r="S1443" s="55" t="s">
        <v>818</v>
      </c>
      <c r="T1443" s="193" t="str">
        <f>_xlfn.IFNA(VLOOKUP(N1443,Code2Loc,2,FALSE)
&amp; IF( OR( ISNA(O1443), LEN(O1443)=0), "",  "-" &amp; VLOOKUP(O1443,Code2Loc,2,FALSE))
&amp; IF( OR( ISNA(P1443), LEN(P1443)=0), "",  "-" &amp; VLOOKUP(P1443,Code2Loc,2,FALSE))
&amp; IF( OR( ISNA(Q1443), LEN(Q1443)=0), "",  "-" &amp; VLOOKUP(Q1443,Code2Loc,2,FALSE))
&amp; IF( OR( ISNA(R1443), LEN(R1443)=0), "",  "-" &amp; VLOOKUP(R1443,Code2Loc,2,FALSE))
&amp; IF( OR( ISNA(S1443), LEN(S1443)=0), "",  "-" &amp; VLOOKUP(S1443,Code2Loc,2,FALSE)),"")</f>
        <v/>
      </c>
      <c r="U1443" s="56">
        <v>0.34722222222222221</v>
      </c>
      <c r="V1443" s="57"/>
      <c r="W1443" s="57"/>
      <c r="X1443" s="57"/>
      <c r="Y1443" s="57"/>
      <c r="Z1443" s="58" t="str">
        <f>IF(ISBLANK($U1443), "", _xlfn.IFNA($U1443 + _xlfn.IFNA( VLOOKUP($N1443 &amp; IF(ISBLANK($O1443),"", "-" &amp; $O1443) &amp; IF(ISBLANK($P1443),"", "-" &amp; $P1443) &amp; IF(ISBLANK($Q1443),"", "-" &amp; $Q1443) &amp; IF(ISBLANK($R1443),"", "-" &amp; $R1443) &amp; IF(ISBLANK($S1443),"", "-" &amp; $S1443),TravelTime,8,FALSE), VLOOKUP($S1443 &amp; IF(ISBLANK($R1443),"", "-" &amp; $R1443) &amp; IF(ISBLANK($Q1443),"", "-" &amp; $Q1443) &amp; IF(ISBLANK($P1443),"", "-" &amp; $P1443) &amp; IF(ISBLANK($O1443),"", "-" &amp; $O1443) &amp; IF(ISBLANK($N1443),"", "-" &amp; $N1443),TravelTime,8,FALSE)) / 1440, ""))</f>
        <v/>
      </c>
      <c r="AA1443" s="59"/>
      <c r="AB1443" s="59"/>
      <c r="AC1443" s="59"/>
      <c r="AD1443" s="196"/>
      <c r="AE1443" s="59"/>
      <c r="AF1443" s="59"/>
      <c r="AG1443" s="59"/>
      <c r="AH1443" s="59"/>
      <c r="AI1443" s="59"/>
      <c r="AJ1443" s="59"/>
    </row>
    <row r="1444" spans="1:36" ht="14.25" customHeight="1">
      <c r="A1444" s="85"/>
      <c r="B1444" s="59"/>
      <c r="C1444" s="223"/>
      <c r="D1444" s="59"/>
      <c r="E1444" s="229"/>
      <c r="F1444" s="229"/>
      <c r="G1444" s="59"/>
      <c r="H1444" s="59"/>
      <c r="I1444" s="59"/>
      <c r="J1444" s="59"/>
      <c r="K1444" s="59"/>
      <c r="L1444" s="86"/>
      <c r="M1444" s="86"/>
      <c r="N1444" s="55" t="s">
        <v>818</v>
      </c>
      <c r="O1444" s="55"/>
      <c r="P1444" s="55"/>
      <c r="Q1444" s="55"/>
      <c r="R1444" s="55"/>
      <c r="S1444" s="55" t="s">
        <v>820</v>
      </c>
      <c r="T1444" s="193" t="str">
        <f>_xlfn.IFNA(VLOOKUP(N1444,Code2Loc,2,FALSE)
&amp; IF( OR( ISNA(O1444), LEN(O1444)=0), "",  "-" &amp; VLOOKUP(O1444,Code2Loc,2,FALSE))
&amp; IF( OR( ISNA(P1444), LEN(P1444)=0), "",  "-" &amp; VLOOKUP(P1444,Code2Loc,2,FALSE))
&amp; IF( OR( ISNA(Q1444), LEN(Q1444)=0), "",  "-" &amp; VLOOKUP(Q1444,Code2Loc,2,FALSE))
&amp; IF( OR( ISNA(R1444), LEN(R1444)=0), "",  "-" &amp; VLOOKUP(R1444,Code2Loc,2,FALSE))
&amp; IF( OR( ISNA(S1444), LEN(S1444)=0), "",  "-" &amp; VLOOKUP(S1444,Code2Loc,2,FALSE)),"")</f>
        <v/>
      </c>
      <c r="U1444" s="56">
        <v>0.375</v>
      </c>
      <c r="V1444" s="57"/>
      <c r="W1444" s="57"/>
      <c r="X1444" s="57"/>
      <c r="Y1444" s="57"/>
      <c r="Z1444" s="58" t="str">
        <f>IF(ISBLANK($U1444), "", _xlfn.IFNA($U1444 + _xlfn.IFNA( VLOOKUP($N1444 &amp; IF(ISBLANK($O1444),"", "-" &amp; $O1444) &amp; IF(ISBLANK($P1444),"", "-" &amp; $P1444) &amp; IF(ISBLANK($Q1444),"", "-" &amp; $Q1444) &amp; IF(ISBLANK($R1444),"", "-" &amp; $R1444) &amp; IF(ISBLANK($S1444),"", "-" &amp; $S1444),TravelTime,8,FALSE), VLOOKUP($S1444 &amp; IF(ISBLANK($R1444),"", "-" &amp; $R1444) &amp; IF(ISBLANK($Q1444),"", "-" &amp; $Q1444) &amp; IF(ISBLANK($P1444),"", "-" &amp; $P1444) &amp; IF(ISBLANK($O1444),"", "-" &amp; $O1444) &amp; IF(ISBLANK($N1444),"", "-" &amp; $N1444),TravelTime,8,FALSE)) / 1440, ""))</f>
        <v/>
      </c>
      <c r="AA1444" s="59"/>
      <c r="AB1444" s="59"/>
      <c r="AC1444" s="59"/>
      <c r="AD1444" s="196"/>
      <c r="AE1444" s="59"/>
      <c r="AF1444" s="59"/>
      <c r="AG1444" s="59"/>
      <c r="AH1444" s="59"/>
      <c r="AI1444" s="59"/>
      <c r="AJ1444" s="59"/>
    </row>
    <row r="1445" spans="1:36" ht="14.25" customHeight="1">
      <c r="A1445" s="85"/>
      <c r="B1445" s="59"/>
      <c r="C1445" s="223"/>
      <c r="D1445" s="59"/>
      <c r="E1445" s="229"/>
      <c r="F1445" s="229"/>
      <c r="G1445" s="59"/>
      <c r="H1445" s="59"/>
      <c r="I1445" s="59"/>
      <c r="J1445" s="59"/>
      <c r="K1445" s="59"/>
      <c r="L1445" s="86"/>
      <c r="M1445" s="86"/>
      <c r="N1445" s="55" t="s">
        <v>820</v>
      </c>
      <c r="O1445" s="55"/>
      <c r="P1445" s="55"/>
      <c r="Q1445" s="55"/>
      <c r="R1445" s="55"/>
      <c r="S1445" s="55" t="s">
        <v>818</v>
      </c>
      <c r="T1445" s="193" t="str">
        <f>_xlfn.IFNA(VLOOKUP(N1445,Code2Loc,2,FALSE)
&amp; IF( OR( ISNA(O1445), LEN(O1445)=0), "",  "-" &amp; VLOOKUP(O1445,Code2Loc,2,FALSE))
&amp; IF( OR( ISNA(P1445), LEN(P1445)=0), "",  "-" &amp; VLOOKUP(P1445,Code2Loc,2,FALSE))
&amp; IF( OR( ISNA(Q1445), LEN(Q1445)=0), "",  "-" &amp; VLOOKUP(Q1445,Code2Loc,2,FALSE))
&amp; IF( OR( ISNA(R1445), LEN(R1445)=0), "",  "-" &amp; VLOOKUP(R1445,Code2Loc,2,FALSE))
&amp; IF( OR( ISNA(S1445), LEN(S1445)=0), "",  "-" &amp; VLOOKUP(S1445,Code2Loc,2,FALSE)),"")</f>
        <v/>
      </c>
      <c r="U1445" s="56">
        <v>0.3888888888888889</v>
      </c>
      <c r="V1445" s="57"/>
      <c r="W1445" s="57"/>
      <c r="X1445" s="57"/>
      <c r="Y1445" s="57"/>
      <c r="Z1445" s="58" t="str">
        <f>IF(ISBLANK($U1445), "", _xlfn.IFNA($U1445 + _xlfn.IFNA( VLOOKUP($N1445 &amp; IF(ISBLANK($O1445),"", "-" &amp; $O1445) &amp; IF(ISBLANK($P1445),"", "-" &amp; $P1445) &amp; IF(ISBLANK($Q1445),"", "-" &amp; $Q1445) &amp; IF(ISBLANK($R1445),"", "-" &amp; $R1445) &amp; IF(ISBLANK($S1445),"", "-" &amp; $S1445),TravelTime,8,FALSE), VLOOKUP($S1445 &amp; IF(ISBLANK($R1445),"", "-" &amp; $R1445) &amp; IF(ISBLANK($Q1445),"", "-" &amp; $Q1445) &amp; IF(ISBLANK($P1445),"", "-" &amp; $P1445) &amp; IF(ISBLANK($O1445),"", "-" &amp; $O1445) &amp; IF(ISBLANK($N1445),"", "-" &amp; $N1445),TravelTime,8,FALSE)) / 1440, ""))</f>
        <v/>
      </c>
      <c r="AA1445" s="59"/>
      <c r="AB1445" s="59"/>
      <c r="AC1445" s="59"/>
      <c r="AD1445" s="196"/>
      <c r="AE1445" s="59"/>
      <c r="AF1445" s="59"/>
      <c r="AG1445" s="59"/>
      <c r="AH1445" s="59"/>
      <c r="AI1445" s="59"/>
      <c r="AJ1445" s="59"/>
    </row>
    <row r="1446" spans="1:36" ht="14.25" customHeight="1">
      <c r="A1446" s="85"/>
      <c r="B1446" s="59"/>
      <c r="C1446" s="223"/>
      <c r="D1446" s="59"/>
      <c r="E1446" s="229"/>
      <c r="F1446" s="229"/>
      <c r="G1446" s="59"/>
      <c r="H1446" s="59"/>
      <c r="I1446" s="59"/>
      <c r="J1446" s="59"/>
      <c r="K1446" s="59"/>
      <c r="L1446" s="86"/>
      <c r="M1446" s="86"/>
      <c r="N1446" s="55" t="s">
        <v>818</v>
      </c>
      <c r="O1446" s="55"/>
      <c r="P1446" s="55"/>
      <c r="Q1446" s="55"/>
      <c r="R1446" s="55"/>
      <c r="S1446" s="55" t="s">
        <v>820</v>
      </c>
      <c r="T1446" s="193" t="str">
        <f>_xlfn.IFNA(VLOOKUP(N1446,Code2Loc,2,FALSE)
&amp; IF( OR( ISNA(O1446), LEN(O1446)=0), "",  "-" &amp; VLOOKUP(O1446,Code2Loc,2,FALSE))
&amp; IF( OR( ISNA(P1446), LEN(P1446)=0), "",  "-" &amp; VLOOKUP(P1446,Code2Loc,2,FALSE))
&amp; IF( OR( ISNA(Q1446), LEN(Q1446)=0), "",  "-" &amp; VLOOKUP(Q1446,Code2Loc,2,FALSE))
&amp; IF( OR( ISNA(R1446), LEN(R1446)=0), "",  "-" &amp; VLOOKUP(R1446,Code2Loc,2,FALSE))
&amp; IF( OR( ISNA(S1446), LEN(S1446)=0), "",  "-" &amp; VLOOKUP(S1446,Code2Loc,2,FALSE)),"")</f>
        <v/>
      </c>
      <c r="U1446" s="56">
        <v>0.41666666666666669</v>
      </c>
      <c r="V1446" s="57"/>
      <c r="W1446" s="57"/>
      <c r="X1446" s="57"/>
      <c r="Y1446" s="57"/>
      <c r="Z1446" s="58" t="str">
        <f>IF(ISBLANK($U1446), "", _xlfn.IFNA($U1446 + _xlfn.IFNA( VLOOKUP($N1446 &amp; IF(ISBLANK($O1446),"", "-" &amp; $O1446) &amp; IF(ISBLANK($P1446),"", "-" &amp; $P1446) &amp; IF(ISBLANK($Q1446),"", "-" &amp; $Q1446) &amp; IF(ISBLANK($R1446),"", "-" &amp; $R1446) &amp; IF(ISBLANK($S1446),"", "-" &amp; $S1446),TravelTime,8,FALSE), VLOOKUP($S1446 &amp; IF(ISBLANK($R1446),"", "-" &amp; $R1446) &amp; IF(ISBLANK($Q1446),"", "-" &amp; $Q1446) &amp; IF(ISBLANK($P1446),"", "-" &amp; $P1446) &amp; IF(ISBLANK($O1446),"", "-" &amp; $O1446) &amp; IF(ISBLANK($N1446),"", "-" &amp; $N1446),TravelTime,8,FALSE)) / 1440, ""))</f>
        <v/>
      </c>
      <c r="AA1446" s="59"/>
      <c r="AB1446" s="59"/>
      <c r="AC1446" s="59"/>
      <c r="AD1446" s="196"/>
      <c r="AE1446" s="59"/>
      <c r="AF1446" s="59"/>
      <c r="AG1446" s="59"/>
      <c r="AH1446" s="59"/>
      <c r="AI1446" s="59"/>
      <c r="AJ1446" s="59"/>
    </row>
    <row r="1447" spans="1:36" ht="14.25" customHeight="1">
      <c r="A1447" s="85"/>
      <c r="B1447" s="59"/>
      <c r="C1447" s="223"/>
      <c r="D1447" s="59"/>
      <c r="E1447" s="229"/>
      <c r="F1447" s="229"/>
      <c r="G1447" s="59"/>
      <c r="H1447" s="59"/>
      <c r="I1447" s="59"/>
      <c r="J1447" s="59"/>
      <c r="K1447" s="59"/>
      <c r="L1447" s="86"/>
      <c r="M1447" s="86"/>
      <c r="N1447" s="55" t="s">
        <v>820</v>
      </c>
      <c r="O1447" s="55"/>
      <c r="P1447" s="55"/>
      <c r="Q1447" s="55"/>
      <c r="R1447" s="55"/>
      <c r="S1447" s="55" t="s">
        <v>818</v>
      </c>
      <c r="T1447" s="193" t="str">
        <f>_xlfn.IFNA(VLOOKUP(N1447,Code2Loc,2,FALSE)
&amp; IF( OR( ISNA(O1447), LEN(O1447)=0), "",  "-" &amp; VLOOKUP(O1447,Code2Loc,2,FALSE))
&amp; IF( OR( ISNA(P1447), LEN(P1447)=0), "",  "-" &amp; VLOOKUP(P1447,Code2Loc,2,FALSE))
&amp; IF( OR( ISNA(Q1447), LEN(Q1447)=0), "",  "-" &amp; VLOOKUP(Q1447,Code2Loc,2,FALSE))
&amp; IF( OR( ISNA(R1447), LEN(R1447)=0), "",  "-" &amp; VLOOKUP(R1447,Code2Loc,2,FALSE))
&amp; IF( OR( ISNA(S1447), LEN(S1447)=0), "",  "-" &amp; VLOOKUP(S1447,Code2Loc,2,FALSE)),"")</f>
        <v/>
      </c>
      <c r="U1447" s="56">
        <v>0.43055555555555558</v>
      </c>
      <c r="V1447" s="57"/>
      <c r="W1447" s="57"/>
      <c r="X1447" s="57"/>
      <c r="Y1447" s="57"/>
      <c r="Z1447" s="58" t="str">
        <f>IF(ISBLANK($U1447), "", _xlfn.IFNA($U1447 + _xlfn.IFNA( VLOOKUP($N1447 &amp; IF(ISBLANK($O1447),"", "-" &amp; $O1447) &amp; IF(ISBLANK($P1447),"", "-" &amp; $P1447) &amp; IF(ISBLANK($Q1447),"", "-" &amp; $Q1447) &amp; IF(ISBLANK($R1447),"", "-" &amp; $R1447) &amp; IF(ISBLANK($S1447),"", "-" &amp; $S1447),TravelTime,8,FALSE), VLOOKUP($S1447 &amp; IF(ISBLANK($R1447),"", "-" &amp; $R1447) &amp; IF(ISBLANK($Q1447),"", "-" &amp; $Q1447) &amp; IF(ISBLANK($P1447),"", "-" &amp; $P1447) &amp; IF(ISBLANK($O1447),"", "-" &amp; $O1447) &amp; IF(ISBLANK($N1447),"", "-" &amp; $N1447),TravelTime,8,FALSE)) / 1440, ""))</f>
        <v/>
      </c>
      <c r="AA1447" s="59"/>
      <c r="AB1447" s="59"/>
      <c r="AC1447" s="59"/>
      <c r="AD1447" s="196"/>
      <c r="AE1447" s="59"/>
      <c r="AF1447" s="59"/>
      <c r="AG1447" s="59"/>
      <c r="AH1447" s="59"/>
      <c r="AI1447" s="59"/>
      <c r="AJ1447" s="59"/>
    </row>
    <row r="1448" spans="1:36" ht="14.25" customHeight="1">
      <c r="A1448" s="85"/>
      <c r="B1448" s="59"/>
      <c r="C1448" s="223"/>
      <c r="D1448" s="59"/>
      <c r="E1448" s="229"/>
      <c r="F1448" s="229"/>
      <c r="G1448" s="59"/>
      <c r="H1448" s="59"/>
      <c r="I1448" s="59"/>
      <c r="J1448" s="59"/>
      <c r="K1448" s="59"/>
      <c r="L1448" s="86"/>
      <c r="M1448" s="86"/>
      <c r="N1448" s="55" t="s">
        <v>818</v>
      </c>
      <c r="O1448" s="55"/>
      <c r="P1448" s="55"/>
      <c r="Q1448" s="55"/>
      <c r="R1448" s="55"/>
      <c r="S1448" s="55" t="s">
        <v>820</v>
      </c>
      <c r="T1448" s="193" t="str">
        <f>_xlfn.IFNA(VLOOKUP(N1448,Code2Loc,2,FALSE)
&amp; IF( OR( ISNA(O1448), LEN(O1448)=0), "",  "-" &amp; VLOOKUP(O1448,Code2Loc,2,FALSE))
&amp; IF( OR( ISNA(P1448), LEN(P1448)=0), "",  "-" &amp; VLOOKUP(P1448,Code2Loc,2,FALSE))
&amp; IF( OR( ISNA(Q1448), LEN(Q1448)=0), "",  "-" &amp; VLOOKUP(Q1448,Code2Loc,2,FALSE))
&amp; IF( OR( ISNA(R1448), LEN(R1448)=0), "",  "-" &amp; VLOOKUP(R1448,Code2Loc,2,FALSE))
&amp; IF( OR( ISNA(S1448), LEN(S1448)=0), "",  "-" &amp; VLOOKUP(S1448,Code2Loc,2,FALSE)),"")</f>
        <v/>
      </c>
      <c r="U1448" s="56">
        <v>0.44791666666666669</v>
      </c>
      <c r="V1448" s="57"/>
      <c r="W1448" s="57"/>
      <c r="X1448" s="57"/>
      <c r="Y1448" s="57"/>
      <c r="Z1448" s="58" t="str">
        <f>IF(ISBLANK($U1448), "", _xlfn.IFNA($U1448 + _xlfn.IFNA( VLOOKUP($N1448 &amp; IF(ISBLANK($O1448),"", "-" &amp; $O1448) &amp; IF(ISBLANK($P1448),"", "-" &amp; $P1448) &amp; IF(ISBLANK($Q1448),"", "-" &amp; $Q1448) &amp; IF(ISBLANK($R1448),"", "-" &amp; $R1448) &amp; IF(ISBLANK($S1448),"", "-" &amp; $S1448),TravelTime,8,FALSE), VLOOKUP($S1448 &amp; IF(ISBLANK($R1448),"", "-" &amp; $R1448) &amp; IF(ISBLANK($Q1448),"", "-" &amp; $Q1448) &amp; IF(ISBLANK($P1448),"", "-" &amp; $P1448) &amp; IF(ISBLANK($O1448),"", "-" &amp; $O1448) &amp; IF(ISBLANK($N1448),"", "-" &amp; $N1448),TravelTime,8,FALSE)) / 1440, ""))</f>
        <v/>
      </c>
      <c r="AA1448" s="59"/>
      <c r="AB1448" s="59"/>
      <c r="AC1448" s="59"/>
      <c r="AD1448" s="196"/>
      <c r="AE1448" s="59"/>
      <c r="AF1448" s="59"/>
      <c r="AG1448" s="59"/>
      <c r="AH1448" s="59"/>
      <c r="AI1448" s="59"/>
      <c r="AJ1448" s="59"/>
    </row>
    <row r="1449" spans="1:36" ht="14.25" customHeight="1">
      <c r="A1449" s="85"/>
      <c r="B1449" s="59"/>
      <c r="C1449" s="223"/>
      <c r="D1449" s="59"/>
      <c r="E1449" s="229"/>
      <c r="F1449" s="229"/>
      <c r="G1449" s="59"/>
      <c r="H1449" s="59"/>
      <c r="I1449" s="59"/>
      <c r="J1449" s="59"/>
      <c r="K1449" s="59"/>
      <c r="L1449" s="86"/>
      <c r="M1449" s="86"/>
      <c r="N1449" s="55" t="s">
        <v>820</v>
      </c>
      <c r="O1449" s="55"/>
      <c r="P1449" s="55"/>
      <c r="Q1449" s="55"/>
      <c r="R1449" s="55"/>
      <c r="S1449" s="55" t="s">
        <v>818</v>
      </c>
      <c r="T1449" s="193" t="str">
        <f>_xlfn.IFNA(VLOOKUP(N1449,Code2Loc,2,FALSE)
&amp; IF( OR( ISNA(O1449), LEN(O1449)=0), "",  "-" &amp; VLOOKUP(O1449,Code2Loc,2,FALSE))
&amp; IF( OR( ISNA(P1449), LEN(P1449)=0), "",  "-" &amp; VLOOKUP(P1449,Code2Loc,2,FALSE))
&amp; IF( OR( ISNA(Q1449), LEN(Q1449)=0), "",  "-" &amp; VLOOKUP(Q1449,Code2Loc,2,FALSE))
&amp; IF( OR( ISNA(R1449), LEN(R1449)=0), "",  "-" &amp; VLOOKUP(R1449,Code2Loc,2,FALSE))
&amp; IF( OR( ISNA(S1449), LEN(S1449)=0), "",  "-" &amp; VLOOKUP(S1449,Code2Loc,2,FALSE)),"")</f>
        <v/>
      </c>
      <c r="U1449" s="56">
        <v>0.46180555555555558</v>
      </c>
      <c r="V1449" s="57"/>
      <c r="W1449" s="57"/>
      <c r="X1449" s="57"/>
      <c r="Y1449" s="57"/>
      <c r="Z1449" s="58" t="str">
        <f>IF(ISBLANK($U1449), "", _xlfn.IFNA($U1449 + _xlfn.IFNA( VLOOKUP($N1449 &amp; IF(ISBLANK($O1449),"", "-" &amp; $O1449) &amp; IF(ISBLANK($P1449),"", "-" &amp; $P1449) &amp; IF(ISBLANK($Q1449),"", "-" &amp; $Q1449) &amp; IF(ISBLANK($R1449),"", "-" &amp; $R1449) &amp; IF(ISBLANK($S1449),"", "-" &amp; $S1449),TravelTime,8,FALSE), VLOOKUP($S1449 &amp; IF(ISBLANK($R1449),"", "-" &amp; $R1449) &amp; IF(ISBLANK($Q1449),"", "-" &amp; $Q1449) &amp; IF(ISBLANK($P1449),"", "-" &amp; $P1449) &amp; IF(ISBLANK($O1449),"", "-" &amp; $O1449) &amp; IF(ISBLANK($N1449),"", "-" &amp; $N1449),TravelTime,8,FALSE)) / 1440, ""))</f>
        <v/>
      </c>
      <c r="AA1449" s="59"/>
      <c r="AB1449" s="59"/>
      <c r="AC1449" s="59"/>
      <c r="AD1449" s="196"/>
      <c r="AE1449" s="59"/>
      <c r="AF1449" s="59"/>
      <c r="AG1449" s="59"/>
      <c r="AH1449" s="59"/>
      <c r="AI1449" s="59"/>
      <c r="AJ1449" s="59"/>
    </row>
    <row r="1450" spans="1:36" ht="14.25" customHeight="1">
      <c r="A1450" s="85"/>
      <c r="B1450" s="59"/>
      <c r="C1450" s="223"/>
      <c r="D1450" s="59"/>
      <c r="E1450" s="229"/>
      <c r="F1450" s="229"/>
      <c r="G1450" s="59"/>
      <c r="H1450" s="59"/>
      <c r="I1450" s="59"/>
      <c r="J1450" s="59"/>
      <c r="K1450" s="59"/>
      <c r="L1450" s="86"/>
      <c r="M1450" s="86"/>
      <c r="N1450" s="55" t="s">
        <v>818</v>
      </c>
      <c r="O1450" s="55"/>
      <c r="P1450" s="55"/>
      <c r="Q1450" s="55"/>
      <c r="R1450" s="55"/>
      <c r="S1450" s="55" t="s">
        <v>820</v>
      </c>
      <c r="T1450" s="193" t="str">
        <f>_xlfn.IFNA(VLOOKUP(N1450,Code2Loc,2,FALSE)
&amp; IF( OR( ISNA(O1450), LEN(O1450)=0), "",  "-" &amp; VLOOKUP(O1450,Code2Loc,2,FALSE))
&amp; IF( OR( ISNA(P1450), LEN(P1450)=0), "",  "-" &amp; VLOOKUP(P1450,Code2Loc,2,FALSE))
&amp; IF( OR( ISNA(Q1450), LEN(Q1450)=0), "",  "-" &amp; VLOOKUP(Q1450,Code2Loc,2,FALSE))
&amp; IF( OR( ISNA(R1450), LEN(R1450)=0), "",  "-" &amp; VLOOKUP(R1450,Code2Loc,2,FALSE))
&amp; IF( OR( ISNA(S1450), LEN(S1450)=0), "",  "-" &amp; VLOOKUP(S1450,Code2Loc,2,FALSE)),"")</f>
        <v/>
      </c>
      <c r="U1450" s="56">
        <v>0.49652777777777779</v>
      </c>
      <c r="V1450" s="57"/>
      <c r="W1450" s="57"/>
      <c r="X1450" s="57"/>
      <c r="Y1450" s="57"/>
      <c r="Z1450" s="58" t="str">
        <f>IF(ISBLANK($U1450), "", _xlfn.IFNA($U1450 + _xlfn.IFNA( VLOOKUP($N1450 &amp; IF(ISBLANK($O1450),"", "-" &amp; $O1450) &amp; IF(ISBLANK($P1450),"", "-" &amp; $P1450) &amp; IF(ISBLANK($Q1450),"", "-" &amp; $Q1450) &amp; IF(ISBLANK($R1450),"", "-" &amp; $R1450) &amp; IF(ISBLANK($S1450),"", "-" &amp; $S1450),TravelTime,8,FALSE), VLOOKUP($S1450 &amp; IF(ISBLANK($R1450),"", "-" &amp; $R1450) &amp; IF(ISBLANK($Q1450),"", "-" &amp; $Q1450) &amp; IF(ISBLANK($P1450),"", "-" &amp; $P1450) &amp; IF(ISBLANK($O1450),"", "-" &amp; $O1450) &amp; IF(ISBLANK($N1450),"", "-" &amp; $N1450),TravelTime,8,FALSE)) / 1440, ""))</f>
        <v/>
      </c>
      <c r="AA1450" s="59"/>
      <c r="AB1450" s="59"/>
      <c r="AC1450" s="59"/>
      <c r="AD1450" s="196"/>
      <c r="AE1450" s="59"/>
      <c r="AF1450" s="59"/>
      <c r="AG1450" s="59"/>
      <c r="AH1450" s="59"/>
      <c r="AI1450" s="59"/>
      <c r="AJ1450" s="59"/>
    </row>
    <row r="1451" spans="1:36" ht="14.25" customHeight="1">
      <c r="A1451" s="85"/>
      <c r="B1451" s="59"/>
      <c r="C1451" s="223"/>
      <c r="D1451" s="59"/>
      <c r="E1451" s="229"/>
      <c r="F1451" s="229"/>
      <c r="G1451" s="59"/>
      <c r="H1451" s="59"/>
      <c r="I1451" s="59"/>
      <c r="J1451" s="59"/>
      <c r="K1451" s="59"/>
      <c r="L1451" s="86"/>
      <c r="M1451" s="86"/>
      <c r="N1451" s="55" t="s">
        <v>820</v>
      </c>
      <c r="O1451" s="55"/>
      <c r="P1451" s="55"/>
      <c r="Q1451" s="55"/>
      <c r="R1451" s="55"/>
      <c r="S1451" s="55" t="s">
        <v>818</v>
      </c>
      <c r="T1451" s="193" t="str">
        <f>_xlfn.IFNA(VLOOKUP(N1451,Code2Loc,2,FALSE)
&amp; IF( OR( ISNA(O1451), LEN(O1451)=0), "",  "-" &amp; VLOOKUP(O1451,Code2Loc,2,FALSE))
&amp; IF( OR( ISNA(P1451), LEN(P1451)=0), "",  "-" &amp; VLOOKUP(P1451,Code2Loc,2,FALSE))
&amp; IF( OR( ISNA(Q1451), LEN(Q1451)=0), "",  "-" &amp; VLOOKUP(Q1451,Code2Loc,2,FALSE))
&amp; IF( OR( ISNA(R1451), LEN(R1451)=0), "",  "-" &amp; VLOOKUP(R1451,Code2Loc,2,FALSE))
&amp; IF( OR( ISNA(S1451), LEN(S1451)=0), "",  "-" &amp; VLOOKUP(S1451,Code2Loc,2,FALSE)),"")</f>
        <v/>
      </c>
      <c r="U1451" s="56">
        <v>0.51041666666666663</v>
      </c>
      <c r="V1451" s="57"/>
      <c r="W1451" s="57"/>
      <c r="X1451" s="57"/>
      <c r="Y1451" s="57"/>
      <c r="Z1451" s="58" t="str">
        <f>IF(ISBLANK($U1451), "", _xlfn.IFNA($U1451 + _xlfn.IFNA( VLOOKUP($N1451 &amp; IF(ISBLANK($O1451),"", "-" &amp; $O1451) &amp; IF(ISBLANK($P1451),"", "-" &amp; $P1451) &amp; IF(ISBLANK($Q1451),"", "-" &amp; $Q1451) &amp; IF(ISBLANK($R1451),"", "-" &amp; $R1451) &amp; IF(ISBLANK($S1451),"", "-" &amp; $S1451),TravelTime,8,FALSE), VLOOKUP($S1451 &amp; IF(ISBLANK($R1451),"", "-" &amp; $R1451) &amp; IF(ISBLANK($Q1451),"", "-" &amp; $Q1451) &amp; IF(ISBLANK($P1451),"", "-" &amp; $P1451) &amp; IF(ISBLANK($O1451),"", "-" &amp; $O1451) &amp; IF(ISBLANK($N1451),"", "-" &amp; $N1451),TravelTime,8,FALSE)) / 1440, ""))</f>
        <v/>
      </c>
      <c r="AA1451" s="59"/>
      <c r="AB1451" s="59"/>
      <c r="AC1451" s="59"/>
      <c r="AD1451" s="196"/>
      <c r="AE1451" s="59"/>
      <c r="AF1451" s="59"/>
      <c r="AG1451" s="59"/>
      <c r="AH1451" s="59"/>
      <c r="AI1451" s="59"/>
      <c r="AJ1451" s="59"/>
    </row>
    <row r="1452" spans="1:36" ht="14.25" customHeight="1">
      <c r="A1452" s="85"/>
      <c r="B1452" s="59"/>
      <c r="C1452" s="223"/>
      <c r="D1452" s="59"/>
      <c r="E1452" s="229"/>
      <c r="F1452" s="229"/>
      <c r="G1452" s="59"/>
      <c r="H1452" s="59"/>
      <c r="I1452" s="59"/>
      <c r="J1452" s="59"/>
      <c r="K1452" s="59"/>
      <c r="L1452" s="86"/>
      <c r="M1452" s="86"/>
      <c r="N1452" s="55" t="s">
        <v>818</v>
      </c>
      <c r="O1452" s="55"/>
      <c r="P1452" s="55"/>
      <c r="Q1452" s="55"/>
      <c r="R1452" s="55"/>
      <c r="S1452" s="55" t="s">
        <v>820</v>
      </c>
      <c r="T1452" s="193" t="str">
        <f>_xlfn.IFNA(VLOOKUP(N1452,Code2Loc,2,FALSE)
&amp; IF( OR( ISNA(O1452), LEN(O1452)=0), "",  "-" &amp; VLOOKUP(O1452,Code2Loc,2,FALSE))
&amp; IF( OR( ISNA(P1452), LEN(P1452)=0), "",  "-" &amp; VLOOKUP(P1452,Code2Loc,2,FALSE))
&amp; IF( OR( ISNA(Q1452), LEN(Q1452)=0), "",  "-" &amp; VLOOKUP(Q1452,Code2Loc,2,FALSE))
&amp; IF( OR( ISNA(R1452), LEN(R1452)=0), "",  "-" &amp; VLOOKUP(R1452,Code2Loc,2,FALSE))
&amp; IF( OR( ISNA(S1452), LEN(S1452)=0), "",  "-" &amp; VLOOKUP(S1452,Code2Loc,2,FALSE)),"")</f>
        <v/>
      </c>
      <c r="U1452" s="56">
        <v>0.53125</v>
      </c>
      <c r="V1452" s="57"/>
      <c r="W1452" s="57"/>
      <c r="X1452" s="57"/>
      <c r="Y1452" s="57"/>
      <c r="Z1452" s="58" t="str">
        <f>IF(ISBLANK($U1452), "", _xlfn.IFNA($U1452 + _xlfn.IFNA( VLOOKUP($N1452 &amp; IF(ISBLANK($O1452),"", "-" &amp; $O1452) &amp; IF(ISBLANK($P1452),"", "-" &amp; $P1452) &amp; IF(ISBLANK($Q1452),"", "-" &amp; $Q1452) &amp; IF(ISBLANK($R1452),"", "-" &amp; $R1452) &amp; IF(ISBLANK($S1452),"", "-" &amp; $S1452),TravelTime,8,FALSE), VLOOKUP($S1452 &amp; IF(ISBLANK($R1452),"", "-" &amp; $R1452) &amp; IF(ISBLANK($Q1452),"", "-" &amp; $Q1452) &amp; IF(ISBLANK($P1452),"", "-" &amp; $P1452) &amp; IF(ISBLANK($O1452),"", "-" &amp; $O1452) &amp; IF(ISBLANK($N1452),"", "-" &amp; $N1452),TravelTime,8,FALSE)) / 1440, ""))</f>
        <v/>
      </c>
      <c r="AA1452" s="59"/>
      <c r="AB1452" s="59"/>
      <c r="AC1452" s="59"/>
      <c r="AD1452" s="196"/>
      <c r="AE1452" s="59"/>
      <c r="AF1452" s="59"/>
      <c r="AG1452" s="59"/>
      <c r="AH1452" s="59"/>
      <c r="AI1452" s="59"/>
      <c r="AJ1452" s="59"/>
    </row>
    <row r="1453" spans="1:36" ht="14.25" customHeight="1">
      <c r="A1453" s="85"/>
      <c r="B1453" s="59"/>
      <c r="C1453" s="223"/>
      <c r="D1453" s="59"/>
      <c r="E1453" s="229"/>
      <c r="F1453" s="229"/>
      <c r="G1453" s="59"/>
      <c r="H1453" s="59"/>
      <c r="I1453" s="59"/>
      <c r="J1453" s="59"/>
      <c r="K1453" s="59"/>
      <c r="L1453" s="86"/>
      <c r="M1453" s="86"/>
      <c r="N1453" s="55" t="s">
        <v>820</v>
      </c>
      <c r="O1453" s="55"/>
      <c r="P1453" s="55"/>
      <c r="Q1453" s="55"/>
      <c r="R1453" s="55"/>
      <c r="S1453" s="55" t="s">
        <v>818</v>
      </c>
      <c r="T1453" s="193" t="str">
        <f>_xlfn.IFNA(VLOOKUP(N1453,Code2Loc,2,FALSE)
&amp; IF( OR( ISNA(O1453), LEN(O1453)=0), "",  "-" &amp; VLOOKUP(O1453,Code2Loc,2,FALSE))
&amp; IF( OR( ISNA(P1453), LEN(P1453)=0), "",  "-" &amp; VLOOKUP(P1453,Code2Loc,2,FALSE))
&amp; IF( OR( ISNA(Q1453), LEN(Q1453)=0), "",  "-" &amp; VLOOKUP(Q1453,Code2Loc,2,FALSE))
&amp; IF( OR( ISNA(R1453), LEN(R1453)=0), "",  "-" &amp; VLOOKUP(R1453,Code2Loc,2,FALSE))
&amp; IF( OR( ISNA(S1453), LEN(S1453)=0), "",  "-" &amp; VLOOKUP(S1453,Code2Loc,2,FALSE)),"")</f>
        <v/>
      </c>
      <c r="U1453" s="56">
        <v>0.54513888888888884</v>
      </c>
      <c r="V1453" s="57"/>
      <c r="W1453" s="57"/>
      <c r="X1453" s="57"/>
      <c r="Y1453" s="57"/>
      <c r="Z1453" s="58" t="str">
        <f>IF(ISBLANK($U1453), "", _xlfn.IFNA($U1453 + _xlfn.IFNA( VLOOKUP($N1453 &amp; IF(ISBLANK($O1453),"", "-" &amp; $O1453) &amp; IF(ISBLANK($P1453),"", "-" &amp; $P1453) &amp; IF(ISBLANK($Q1453),"", "-" &amp; $Q1453) &amp; IF(ISBLANK($R1453),"", "-" &amp; $R1453) &amp; IF(ISBLANK($S1453),"", "-" &amp; $S1453),TravelTime,8,FALSE), VLOOKUP($S1453 &amp; IF(ISBLANK($R1453),"", "-" &amp; $R1453) &amp; IF(ISBLANK($Q1453),"", "-" &amp; $Q1453) &amp; IF(ISBLANK($P1453),"", "-" &amp; $P1453) &amp; IF(ISBLANK($O1453),"", "-" &amp; $O1453) &amp; IF(ISBLANK($N1453),"", "-" &amp; $N1453),TravelTime,8,FALSE)) / 1440, ""))</f>
        <v/>
      </c>
      <c r="AA1453" s="59"/>
      <c r="AB1453" s="59"/>
      <c r="AC1453" s="59"/>
      <c r="AD1453" s="196"/>
      <c r="AE1453" s="59"/>
      <c r="AF1453" s="59"/>
      <c r="AG1453" s="59"/>
      <c r="AH1453" s="59"/>
      <c r="AI1453" s="59"/>
      <c r="AJ1453" s="59"/>
    </row>
    <row r="1454" spans="1:36" ht="14.25" customHeight="1">
      <c r="A1454" s="85"/>
      <c r="B1454" s="59"/>
      <c r="C1454" s="219"/>
      <c r="D1454" s="59"/>
      <c r="E1454" s="228"/>
      <c r="F1454" s="228"/>
      <c r="G1454" s="59"/>
      <c r="H1454" s="59"/>
      <c r="I1454" s="59"/>
      <c r="J1454" s="59"/>
      <c r="K1454" s="59"/>
      <c r="L1454" s="86"/>
      <c r="M1454" s="86"/>
      <c r="N1454" s="55" t="s">
        <v>818</v>
      </c>
      <c r="O1454" s="55"/>
      <c r="P1454" s="55"/>
      <c r="Q1454" s="55"/>
      <c r="R1454" s="55"/>
      <c r="S1454" s="55" t="s">
        <v>820</v>
      </c>
      <c r="T1454" s="193" t="str">
        <f>_xlfn.IFNA(VLOOKUP(N1454,Code2Loc,2,FALSE)
&amp; IF( OR( ISNA(O1454), LEN(O1454)=0), "",  "-" &amp; VLOOKUP(O1454,Code2Loc,2,FALSE))
&amp; IF( OR( ISNA(P1454), LEN(P1454)=0), "",  "-" &amp; VLOOKUP(P1454,Code2Loc,2,FALSE))
&amp; IF( OR( ISNA(Q1454), LEN(Q1454)=0), "",  "-" &amp; VLOOKUP(Q1454,Code2Loc,2,FALSE))
&amp; IF( OR( ISNA(R1454), LEN(R1454)=0), "",  "-" &amp; VLOOKUP(R1454,Code2Loc,2,FALSE))
&amp; IF( OR( ISNA(S1454), LEN(S1454)=0), "",  "-" &amp; VLOOKUP(S1454,Code2Loc,2,FALSE)),"")</f>
        <v/>
      </c>
      <c r="U1454" s="56">
        <v>0.57291666666666663</v>
      </c>
      <c r="V1454" s="57"/>
      <c r="W1454" s="57"/>
      <c r="X1454" s="57"/>
      <c r="Y1454" s="57"/>
      <c r="Z1454" s="58" t="str">
        <f>IF(ISBLANK($U1454), "", _xlfn.IFNA($U1454 + _xlfn.IFNA( VLOOKUP($N1454 &amp; IF(ISBLANK($O1454),"", "-" &amp; $O1454) &amp; IF(ISBLANK($P1454),"", "-" &amp; $P1454) &amp; IF(ISBLANK($Q1454),"", "-" &amp; $Q1454) &amp; IF(ISBLANK($R1454),"", "-" &amp; $R1454) &amp; IF(ISBLANK($S1454),"", "-" &amp; $S1454),TravelTime,8,FALSE), VLOOKUP($S1454 &amp; IF(ISBLANK($R1454),"", "-" &amp; $R1454) &amp; IF(ISBLANK($Q1454),"", "-" &amp; $Q1454) &amp; IF(ISBLANK($P1454),"", "-" &amp; $P1454) &amp; IF(ISBLANK($O1454),"", "-" &amp; $O1454) &amp; IF(ISBLANK($N1454),"", "-" &amp; $N1454),TravelTime,8,FALSE)) / 1440, ""))</f>
        <v/>
      </c>
      <c r="AA1454" s="59"/>
      <c r="AB1454" s="59"/>
      <c r="AC1454" s="59"/>
      <c r="AD1454" s="196"/>
      <c r="AE1454" s="59"/>
      <c r="AF1454" s="59"/>
      <c r="AG1454" s="59"/>
      <c r="AH1454" s="59"/>
      <c r="AI1454" s="59"/>
      <c r="AJ1454" s="59"/>
    </row>
    <row r="1455" spans="1:36" ht="14.25" customHeight="1">
      <c r="A1455" s="85"/>
      <c r="B1455" s="59"/>
      <c r="C1455" s="219"/>
      <c r="D1455" s="59"/>
      <c r="E1455" s="228"/>
      <c r="F1455" s="228"/>
      <c r="G1455" s="59"/>
      <c r="H1455" s="59"/>
      <c r="I1455" s="59"/>
      <c r="J1455" s="59"/>
      <c r="K1455" s="59"/>
      <c r="L1455" s="86"/>
      <c r="M1455" s="86"/>
      <c r="N1455" s="55" t="s">
        <v>820</v>
      </c>
      <c r="O1455" s="55"/>
      <c r="P1455" s="55"/>
      <c r="Q1455" s="55"/>
      <c r="R1455" s="55"/>
      <c r="S1455" s="55" t="s">
        <v>818</v>
      </c>
      <c r="T1455" s="193" t="str">
        <f>_xlfn.IFNA(VLOOKUP(N1455,Code2Loc,2,FALSE)
&amp; IF( OR( ISNA(O1455), LEN(O1455)=0), "",  "-" &amp; VLOOKUP(O1455,Code2Loc,2,FALSE))
&amp; IF( OR( ISNA(P1455), LEN(P1455)=0), "",  "-" &amp; VLOOKUP(P1455,Code2Loc,2,FALSE))
&amp; IF( OR( ISNA(Q1455), LEN(Q1455)=0), "",  "-" &amp; VLOOKUP(Q1455,Code2Loc,2,FALSE))
&amp; IF( OR( ISNA(R1455), LEN(R1455)=0), "",  "-" &amp; VLOOKUP(R1455,Code2Loc,2,FALSE))
&amp; IF( OR( ISNA(S1455), LEN(S1455)=0), "",  "-" &amp; VLOOKUP(S1455,Code2Loc,2,FALSE)),"")</f>
        <v/>
      </c>
      <c r="U1455" s="56">
        <v>0.58680555555555558</v>
      </c>
      <c r="V1455" s="57"/>
      <c r="W1455" s="57"/>
      <c r="X1455" s="57"/>
      <c r="Y1455" s="57"/>
      <c r="Z1455" s="58" t="str">
        <f>IF(ISBLANK($U1455), "", _xlfn.IFNA($U1455 + _xlfn.IFNA( VLOOKUP($N1455 &amp; IF(ISBLANK($O1455),"", "-" &amp; $O1455) &amp; IF(ISBLANK($P1455),"", "-" &amp; $P1455) &amp; IF(ISBLANK($Q1455),"", "-" &amp; $Q1455) &amp; IF(ISBLANK($R1455),"", "-" &amp; $R1455) &amp; IF(ISBLANK($S1455),"", "-" &amp; $S1455),TravelTime,8,FALSE), VLOOKUP($S1455 &amp; IF(ISBLANK($R1455),"", "-" &amp; $R1455) &amp; IF(ISBLANK($Q1455),"", "-" &amp; $Q1455) &amp; IF(ISBLANK($P1455),"", "-" &amp; $P1455) &amp; IF(ISBLANK($O1455),"", "-" &amp; $O1455) &amp; IF(ISBLANK($N1455),"", "-" &amp; $N1455),TravelTime,8,FALSE)) / 1440, ""))</f>
        <v/>
      </c>
      <c r="AA1455" s="59"/>
      <c r="AB1455" s="59"/>
      <c r="AC1455" s="59"/>
      <c r="AD1455" s="196"/>
      <c r="AE1455" s="59"/>
      <c r="AF1455" s="59"/>
      <c r="AG1455" s="59"/>
      <c r="AH1455" s="59"/>
      <c r="AI1455" s="59"/>
      <c r="AJ1455" s="59"/>
    </row>
    <row r="1456" spans="1:36" ht="14.25" customHeight="1">
      <c r="A1456" s="85"/>
      <c r="B1456" s="59"/>
      <c r="C1456" s="219"/>
      <c r="D1456" s="59"/>
      <c r="E1456" s="228"/>
      <c r="F1456" s="228"/>
      <c r="G1456" s="59"/>
      <c r="H1456" s="59"/>
      <c r="I1456" s="59"/>
      <c r="J1456" s="59"/>
      <c r="K1456" s="59"/>
      <c r="L1456" s="86"/>
      <c r="M1456" s="86"/>
      <c r="N1456" s="55" t="s">
        <v>818</v>
      </c>
      <c r="O1456" s="55"/>
      <c r="P1456" s="55"/>
      <c r="Q1456" s="55"/>
      <c r="R1456" s="55"/>
      <c r="S1456" s="55" t="s">
        <v>820</v>
      </c>
      <c r="T1456" s="193" t="str">
        <f>_xlfn.IFNA(VLOOKUP(N1456,Code2Loc,2,FALSE)
&amp; IF( OR( ISNA(O1456), LEN(O1456)=0), "",  "-" &amp; VLOOKUP(O1456,Code2Loc,2,FALSE))
&amp; IF( OR( ISNA(P1456), LEN(P1456)=0), "",  "-" &amp; VLOOKUP(P1456,Code2Loc,2,FALSE))
&amp; IF( OR( ISNA(Q1456), LEN(Q1456)=0), "",  "-" &amp; VLOOKUP(Q1456,Code2Loc,2,FALSE))
&amp; IF( OR( ISNA(R1456), LEN(R1456)=0), "",  "-" &amp; VLOOKUP(R1456,Code2Loc,2,FALSE))
&amp; IF( OR( ISNA(S1456), LEN(S1456)=0), "",  "-" &amp; VLOOKUP(S1456,Code2Loc,2,FALSE)),"")</f>
        <v/>
      </c>
      <c r="U1456" s="56">
        <v>0.64583333333333337</v>
      </c>
      <c r="V1456" s="57"/>
      <c r="W1456" s="57"/>
      <c r="X1456" s="57"/>
      <c r="Y1456" s="57"/>
      <c r="Z1456" s="58" t="str">
        <f>IF(ISBLANK($U1456), "", _xlfn.IFNA($U1456 + _xlfn.IFNA( VLOOKUP($N1456 &amp; IF(ISBLANK($O1456),"", "-" &amp; $O1456) &amp; IF(ISBLANK($P1456),"", "-" &amp; $P1456) &amp; IF(ISBLANK($Q1456),"", "-" &amp; $Q1456) &amp; IF(ISBLANK($R1456),"", "-" &amp; $R1456) &amp; IF(ISBLANK($S1456),"", "-" &amp; $S1456),TravelTime,8,FALSE), VLOOKUP($S1456 &amp; IF(ISBLANK($R1456),"", "-" &amp; $R1456) &amp; IF(ISBLANK($Q1456),"", "-" &amp; $Q1456) &amp; IF(ISBLANK($P1456),"", "-" &amp; $P1456) &amp; IF(ISBLANK($O1456),"", "-" &amp; $O1456) &amp; IF(ISBLANK($N1456),"", "-" &amp; $N1456),TravelTime,8,FALSE)) / 1440, ""))</f>
        <v/>
      </c>
      <c r="AA1456" s="59"/>
      <c r="AB1456" s="59"/>
      <c r="AC1456" s="59"/>
      <c r="AD1456" s="196"/>
      <c r="AE1456" s="59"/>
      <c r="AF1456" s="59"/>
      <c r="AG1456" s="59"/>
      <c r="AH1456" s="59"/>
      <c r="AI1456" s="59"/>
      <c r="AJ1456" s="59"/>
    </row>
    <row r="1457" spans="1:36" ht="14.25" customHeight="1">
      <c r="A1457" s="85"/>
      <c r="B1457" s="59"/>
      <c r="C1457" s="219"/>
      <c r="D1457" s="59"/>
      <c r="E1457" s="228"/>
      <c r="F1457" s="228"/>
      <c r="G1457" s="59"/>
      <c r="H1457" s="59"/>
      <c r="I1457" s="59"/>
      <c r="J1457" s="59"/>
      <c r="K1457" s="59"/>
      <c r="L1457" s="86"/>
      <c r="M1457" s="86"/>
      <c r="N1457" s="55" t="s">
        <v>820</v>
      </c>
      <c r="O1457" s="55"/>
      <c r="P1457" s="55"/>
      <c r="Q1457" s="55"/>
      <c r="R1457" s="55"/>
      <c r="S1457" s="55" t="s">
        <v>818</v>
      </c>
      <c r="T1457" s="193" t="str">
        <f>_xlfn.IFNA(VLOOKUP(N1457,Code2Loc,2,FALSE)
&amp; IF( OR( ISNA(O1457), LEN(O1457)=0), "",  "-" &amp; VLOOKUP(O1457,Code2Loc,2,FALSE))
&amp; IF( OR( ISNA(P1457), LEN(P1457)=0), "",  "-" &amp; VLOOKUP(P1457,Code2Loc,2,FALSE))
&amp; IF( OR( ISNA(Q1457), LEN(Q1457)=0), "",  "-" &amp; VLOOKUP(Q1457,Code2Loc,2,FALSE))
&amp; IF( OR( ISNA(R1457), LEN(R1457)=0), "",  "-" &amp; VLOOKUP(R1457,Code2Loc,2,FALSE))
&amp; IF( OR( ISNA(S1457), LEN(S1457)=0), "",  "-" &amp; VLOOKUP(S1457,Code2Loc,2,FALSE)),"")</f>
        <v/>
      </c>
      <c r="U1457" s="56">
        <v>0.66319444444444442</v>
      </c>
      <c r="V1457" s="57"/>
      <c r="W1457" s="57"/>
      <c r="X1457" s="57"/>
      <c r="Y1457" s="57"/>
      <c r="Z1457" s="58" t="str">
        <f>IF(ISBLANK($U1457), "", _xlfn.IFNA($U1457 + _xlfn.IFNA( VLOOKUP($N1457 &amp; IF(ISBLANK($O1457),"", "-" &amp; $O1457) &amp; IF(ISBLANK($P1457),"", "-" &amp; $P1457) &amp; IF(ISBLANK($Q1457),"", "-" &amp; $Q1457) &amp; IF(ISBLANK($R1457),"", "-" &amp; $R1457) &amp; IF(ISBLANK($S1457),"", "-" &amp; $S1457),TravelTime,8,FALSE), VLOOKUP($S1457 &amp; IF(ISBLANK($R1457),"", "-" &amp; $R1457) &amp; IF(ISBLANK($Q1457),"", "-" &amp; $Q1457) &amp; IF(ISBLANK($P1457),"", "-" &amp; $P1457) &amp; IF(ISBLANK($O1457),"", "-" &amp; $O1457) &amp; IF(ISBLANK($N1457),"", "-" &amp; $N1457),TravelTime,8,FALSE)) / 1440, ""))</f>
        <v/>
      </c>
      <c r="AA1457" s="59"/>
      <c r="AB1457" s="59"/>
      <c r="AC1457" s="59"/>
      <c r="AD1457" s="196"/>
      <c r="AE1457" s="59"/>
      <c r="AF1457" s="59"/>
      <c r="AG1457" s="59"/>
      <c r="AH1457" s="59"/>
      <c r="AI1457" s="59"/>
      <c r="AJ1457" s="59"/>
    </row>
    <row r="1458" spans="1:36" ht="14.25" customHeight="1">
      <c r="A1458" s="85"/>
      <c r="B1458" s="59"/>
      <c r="C1458" s="219"/>
      <c r="D1458" s="59"/>
      <c r="E1458" s="228"/>
      <c r="F1458" s="228"/>
      <c r="G1458" s="59"/>
      <c r="H1458" s="59"/>
      <c r="I1458" s="59"/>
      <c r="J1458" s="59"/>
      <c r="K1458" s="59"/>
      <c r="L1458" s="86"/>
      <c r="M1458" s="86"/>
      <c r="N1458" s="55" t="s">
        <v>818</v>
      </c>
      <c r="O1458" s="55"/>
      <c r="P1458" s="55"/>
      <c r="Q1458" s="55"/>
      <c r="R1458" s="55"/>
      <c r="S1458" s="55" t="s">
        <v>820</v>
      </c>
      <c r="T1458" s="193" t="str">
        <f>_xlfn.IFNA(VLOOKUP(N1458,Code2Loc,2,FALSE)
&amp; IF( OR( ISNA(O1458), LEN(O1458)=0), "",  "-" &amp; VLOOKUP(O1458,Code2Loc,2,FALSE))
&amp; IF( OR( ISNA(P1458), LEN(P1458)=0), "",  "-" &amp; VLOOKUP(P1458,Code2Loc,2,FALSE))
&amp; IF( OR( ISNA(Q1458), LEN(Q1458)=0), "",  "-" &amp; VLOOKUP(Q1458,Code2Loc,2,FALSE))
&amp; IF( OR( ISNA(R1458), LEN(R1458)=0), "",  "-" &amp; VLOOKUP(R1458,Code2Loc,2,FALSE))
&amp; IF( OR( ISNA(S1458), LEN(S1458)=0), "",  "-" &amp; VLOOKUP(S1458,Code2Loc,2,FALSE)),"")</f>
        <v/>
      </c>
      <c r="U1458" s="56">
        <v>0.70138888888888884</v>
      </c>
      <c r="V1458" s="57"/>
      <c r="W1458" s="57"/>
      <c r="X1458" s="57"/>
      <c r="Y1458" s="57"/>
      <c r="Z1458" s="58" t="str">
        <f>IF(ISBLANK($U1458), "", _xlfn.IFNA($U1458 + _xlfn.IFNA( VLOOKUP($N1458 &amp; IF(ISBLANK($O1458),"", "-" &amp; $O1458) &amp; IF(ISBLANK($P1458),"", "-" &amp; $P1458) &amp; IF(ISBLANK($Q1458),"", "-" &amp; $Q1458) &amp; IF(ISBLANK($R1458),"", "-" &amp; $R1458) &amp; IF(ISBLANK($S1458),"", "-" &amp; $S1458),TravelTime,8,FALSE), VLOOKUP($S1458 &amp; IF(ISBLANK($R1458),"", "-" &amp; $R1458) &amp; IF(ISBLANK($Q1458),"", "-" &amp; $Q1458) &amp; IF(ISBLANK($P1458),"", "-" &amp; $P1458) &amp; IF(ISBLANK($O1458),"", "-" &amp; $O1458) &amp; IF(ISBLANK($N1458),"", "-" &amp; $N1458),TravelTime,8,FALSE)) / 1440, ""))</f>
        <v/>
      </c>
      <c r="AA1458" s="59"/>
      <c r="AB1458" s="59"/>
      <c r="AC1458" s="59"/>
      <c r="AD1458" s="196"/>
      <c r="AE1458" s="59"/>
      <c r="AF1458" s="59"/>
      <c r="AG1458" s="59"/>
      <c r="AH1458" s="59"/>
      <c r="AI1458" s="59"/>
      <c r="AJ1458" s="59"/>
    </row>
    <row r="1459" spans="1:36" ht="14.25" customHeight="1">
      <c r="A1459" s="85"/>
      <c r="B1459" s="59"/>
      <c r="C1459" s="219"/>
      <c r="D1459" s="59"/>
      <c r="E1459" s="228"/>
      <c r="F1459" s="228"/>
      <c r="G1459" s="59"/>
      <c r="H1459" s="59"/>
      <c r="I1459" s="59"/>
      <c r="J1459" s="59"/>
      <c r="K1459" s="59"/>
      <c r="L1459" s="86"/>
      <c r="M1459" s="86"/>
      <c r="N1459" s="55" t="s">
        <v>820</v>
      </c>
      <c r="O1459" s="55"/>
      <c r="P1459" s="55"/>
      <c r="Q1459" s="55"/>
      <c r="R1459" s="55"/>
      <c r="S1459" s="55" t="s">
        <v>818</v>
      </c>
      <c r="T1459" s="193" t="str">
        <f>_xlfn.IFNA(VLOOKUP(N1459,Code2Loc,2,FALSE)
&amp; IF( OR( ISNA(O1459), LEN(O1459)=0), "",  "-" &amp; VLOOKUP(O1459,Code2Loc,2,FALSE))
&amp; IF( OR( ISNA(P1459), LEN(P1459)=0), "",  "-" &amp; VLOOKUP(P1459,Code2Loc,2,FALSE))
&amp; IF( OR( ISNA(Q1459), LEN(Q1459)=0), "",  "-" &amp; VLOOKUP(Q1459,Code2Loc,2,FALSE))
&amp; IF( OR( ISNA(R1459), LEN(R1459)=0), "",  "-" &amp; VLOOKUP(R1459,Code2Loc,2,FALSE))
&amp; IF( OR( ISNA(S1459), LEN(S1459)=0), "",  "-" &amp; VLOOKUP(S1459,Code2Loc,2,FALSE)),"")</f>
        <v/>
      </c>
      <c r="U1459" s="56">
        <v>0.71527777777777779</v>
      </c>
      <c r="V1459" s="57"/>
      <c r="W1459" s="57"/>
      <c r="X1459" s="57"/>
      <c r="Y1459" s="57"/>
      <c r="Z1459" s="58" t="str">
        <f>IF(ISBLANK($U1459), "", _xlfn.IFNA($U1459 + _xlfn.IFNA( VLOOKUP($N1459 &amp; IF(ISBLANK($O1459),"", "-" &amp; $O1459) &amp; IF(ISBLANK($P1459),"", "-" &amp; $P1459) &amp; IF(ISBLANK($Q1459),"", "-" &amp; $Q1459) &amp; IF(ISBLANK($R1459),"", "-" &amp; $R1459) &amp; IF(ISBLANK($S1459),"", "-" &amp; $S1459),TravelTime,8,FALSE), VLOOKUP($S1459 &amp; IF(ISBLANK($R1459),"", "-" &amp; $R1459) &amp; IF(ISBLANK($Q1459),"", "-" &amp; $Q1459) &amp; IF(ISBLANK($P1459),"", "-" &amp; $P1459) &amp; IF(ISBLANK($O1459),"", "-" &amp; $O1459) &amp; IF(ISBLANK($N1459),"", "-" &amp; $N1459),TravelTime,8,FALSE)) / 1440, ""))</f>
        <v/>
      </c>
      <c r="AA1459" s="59"/>
      <c r="AB1459" s="59"/>
      <c r="AC1459" s="59"/>
      <c r="AD1459" s="196"/>
      <c r="AE1459" s="59"/>
      <c r="AF1459" s="59"/>
      <c r="AG1459" s="59"/>
      <c r="AH1459" s="59"/>
      <c r="AI1459" s="59"/>
      <c r="AJ1459" s="59"/>
    </row>
    <row r="1460" spans="1:36" ht="14.25" customHeight="1">
      <c r="A1460" s="85"/>
      <c r="B1460" s="59"/>
      <c r="C1460" s="219"/>
      <c r="D1460" s="59"/>
      <c r="E1460" s="228"/>
      <c r="F1460" s="228"/>
      <c r="G1460" s="59"/>
      <c r="H1460" s="59"/>
      <c r="I1460" s="59"/>
      <c r="J1460" s="59"/>
      <c r="K1460" s="59"/>
      <c r="L1460" s="86"/>
      <c r="M1460" s="86"/>
      <c r="N1460" s="55" t="s">
        <v>818</v>
      </c>
      <c r="O1460" s="55"/>
      <c r="P1460" s="55"/>
      <c r="Q1460" s="55"/>
      <c r="R1460" s="55"/>
      <c r="S1460" s="55" t="s">
        <v>820</v>
      </c>
      <c r="T1460" s="193" t="str">
        <f>_xlfn.IFNA(VLOOKUP(N1460,Code2Loc,2,FALSE)
&amp; IF( OR( ISNA(O1460), LEN(O1460)=0), "",  "-" &amp; VLOOKUP(O1460,Code2Loc,2,FALSE))
&amp; IF( OR( ISNA(P1460), LEN(P1460)=0), "",  "-" &amp; VLOOKUP(P1460,Code2Loc,2,FALSE))
&amp; IF( OR( ISNA(Q1460), LEN(Q1460)=0), "",  "-" &amp; VLOOKUP(Q1460,Code2Loc,2,FALSE))
&amp; IF( OR( ISNA(R1460), LEN(R1460)=0), "",  "-" &amp; VLOOKUP(R1460,Code2Loc,2,FALSE))
&amp; IF( OR( ISNA(S1460), LEN(S1460)=0), "",  "-" &amp; VLOOKUP(S1460,Code2Loc,2,FALSE)),"")</f>
        <v/>
      </c>
      <c r="U1460" s="56">
        <v>0.75694444444444442</v>
      </c>
      <c r="V1460" s="57"/>
      <c r="W1460" s="57"/>
      <c r="X1460" s="57"/>
      <c r="Y1460" s="57"/>
      <c r="Z1460" s="58" t="str">
        <f>IF(ISBLANK($U1460), "", _xlfn.IFNA($U1460 + _xlfn.IFNA( VLOOKUP($N1460 &amp; IF(ISBLANK($O1460),"", "-" &amp; $O1460) &amp; IF(ISBLANK($P1460),"", "-" &amp; $P1460) &amp; IF(ISBLANK($Q1460),"", "-" &amp; $Q1460) &amp; IF(ISBLANK($R1460),"", "-" &amp; $R1460) &amp; IF(ISBLANK($S1460),"", "-" &amp; $S1460),TravelTime,8,FALSE), VLOOKUP($S1460 &amp; IF(ISBLANK($R1460),"", "-" &amp; $R1460) &amp; IF(ISBLANK($Q1460),"", "-" &amp; $Q1460) &amp; IF(ISBLANK($P1460),"", "-" &amp; $P1460) &amp; IF(ISBLANK($O1460),"", "-" &amp; $O1460) &amp; IF(ISBLANK($N1460),"", "-" &amp; $N1460),TravelTime,8,FALSE)) / 1440, ""))</f>
        <v/>
      </c>
      <c r="AA1460" s="59"/>
      <c r="AB1460" s="59"/>
      <c r="AC1460" s="59"/>
      <c r="AD1460" s="196"/>
      <c r="AE1460" s="59"/>
      <c r="AF1460" s="59"/>
      <c r="AG1460" s="59"/>
      <c r="AH1460" s="59"/>
      <c r="AI1460" s="59"/>
      <c r="AJ1460" s="59"/>
    </row>
    <row r="1461" spans="1:36" ht="14.25" customHeight="1">
      <c r="A1461" s="85"/>
      <c r="B1461" s="59"/>
      <c r="C1461" s="219"/>
      <c r="D1461" s="59"/>
      <c r="E1461" s="228"/>
      <c r="F1461" s="228"/>
      <c r="G1461" s="59"/>
      <c r="H1461" s="59"/>
      <c r="I1461" s="59"/>
      <c r="J1461" s="59"/>
      <c r="K1461" s="59"/>
      <c r="L1461" s="86"/>
      <c r="M1461" s="86"/>
      <c r="N1461" s="55" t="s">
        <v>820</v>
      </c>
      <c r="O1461" s="55"/>
      <c r="P1461" s="55"/>
      <c r="Q1461" s="55"/>
      <c r="R1461" s="55"/>
      <c r="S1461" s="55" t="s">
        <v>818</v>
      </c>
      <c r="T1461" s="193" t="str">
        <f>_xlfn.IFNA(VLOOKUP(N1461,Code2Loc,2,FALSE)
&amp; IF( OR( ISNA(O1461), LEN(O1461)=0), "",  "-" &amp; VLOOKUP(O1461,Code2Loc,2,FALSE))
&amp; IF( OR( ISNA(P1461), LEN(P1461)=0), "",  "-" &amp; VLOOKUP(P1461,Code2Loc,2,FALSE))
&amp; IF( OR( ISNA(Q1461), LEN(Q1461)=0), "",  "-" &amp; VLOOKUP(Q1461,Code2Loc,2,FALSE))
&amp; IF( OR( ISNA(R1461), LEN(R1461)=0), "",  "-" &amp; VLOOKUP(R1461,Code2Loc,2,FALSE))
&amp; IF( OR( ISNA(S1461), LEN(S1461)=0), "",  "-" &amp; VLOOKUP(S1461,Code2Loc,2,FALSE)),"")</f>
        <v/>
      </c>
      <c r="U1461" s="56">
        <v>0.77083333333333337</v>
      </c>
      <c r="V1461" s="57"/>
      <c r="W1461" s="57"/>
      <c r="X1461" s="57"/>
      <c r="Y1461" s="57"/>
      <c r="Z1461" s="58" t="str">
        <f>IF(ISBLANK($U1461), "", _xlfn.IFNA($U1461 + _xlfn.IFNA( VLOOKUP($N1461 &amp; IF(ISBLANK($O1461),"", "-" &amp; $O1461) &amp; IF(ISBLANK($P1461),"", "-" &amp; $P1461) &amp; IF(ISBLANK($Q1461),"", "-" &amp; $Q1461) &amp; IF(ISBLANK($R1461),"", "-" &amp; $R1461) &amp; IF(ISBLANK($S1461),"", "-" &amp; $S1461),TravelTime,8,FALSE), VLOOKUP($S1461 &amp; IF(ISBLANK($R1461),"", "-" &amp; $R1461) &amp; IF(ISBLANK($Q1461),"", "-" &amp; $Q1461) &amp; IF(ISBLANK($P1461),"", "-" &amp; $P1461) &amp; IF(ISBLANK($O1461),"", "-" &amp; $O1461) &amp; IF(ISBLANK($N1461),"", "-" &amp; $N1461),TravelTime,8,FALSE)) / 1440, ""))</f>
        <v/>
      </c>
      <c r="AA1461" s="59"/>
      <c r="AB1461" s="59"/>
      <c r="AC1461" s="59"/>
      <c r="AD1461" s="196"/>
      <c r="AE1461" s="59"/>
      <c r="AF1461" s="59"/>
      <c r="AG1461" s="59"/>
      <c r="AH1461" s="59"/>
      <c r="AI1461" s="59"/>
      <c r="AJ1461" s="59"/>
    </row>
    <row r="1462" spans="1:36" ht="14.25" customHeight="1">
      <c r="A1462" s="85"/>
      <c r="B1462" s="59"/>
      <c r="C1462" s="219"/>
      <c r="D1462" s="59"/>
      <c r="E1462" s="228"/>
      <c r="F1462" s="228"/>
      <c r="G1462" s="59"/>
      <c r="H1462" s="59"/>
      <c r="I1462" s="59"/>
      <c r="J1462" s="59"/>
      <c r="K1462" s="59"/>
      <c r="L1462" s="86"/>
      <c r="M1462" s="86"/>
      <c r="N1462" s="55" t="s">
        <v>818</v>
      </c>
      <c r="O1462" s="55"/>
      <c r="P1462" s="55"/>
      <c r="Q1462" s="55"/>
      <c r="R1462" s="55"/>
      <c r="S1462" s="55" t="s">
        <v>820</v>
      </c>
      <c r="T1462" s="193" t="str">
        <f>_xlfn.IFNA(VLOOKUP(N1462,Code2Loc,2,FALSE)
&amp; IF( OR( ISNA(O1462), LEN(O1462)=0), "",  "-" &amp; VLOOKUP(O1462,Code2Loc,2,FALSE))
&amp; IF( OR( ISNA(P1462), LEN(P1462)=0), "",  "-" &amp; VLOOKUP(P1462,Code2Loc,2,FALSE))
&amp; IF( OR( ISNA(Q1462), LEN(Q1462)=0), "",  "-" &amp; VLOOKUP(Q1462,Code2Loc,2,FALSE))
&amp; IF( OR( ISNA(R1462), LEN(R1462)=0), "",  "-" &amp; VLOOKUP(R1462,Code2Loc,2,FALSE))
&amp; IF( OR( ISNA(S1462), LEN(S1462)=0), "",  "-" &amp; VLOOKUP(S1462,Code2Loc,2,FALSE)),"")</f>
        <v/>
      </c>
      <c r="U1462" s="56">
        <v>0.79513888888888884</v>
      </c>
      <c r="V1462" s="57"/>
      <c r="W1462" s="57"/>
      <c r="X1462" s="57"/>
      <c r="Y1462" s="57"/>
      <c r="Z1462" s="58" t="str">
        <f>IF(ISBLANK($U1462), "", _xlfn.IFNA($U1462 + _xlfn.IFNA( VLOOKUP($N1462 &amp; IF(ISBLANK($O1462),"", "-" &amp; $O1462) &amp; IF(ISBLANK($P1462),"", "-" &amp; $P1462) &amp; IF(ISBLANK($Q1462),"", "-" &amp; $Q1462) &amp; IF(ISBLANK($R1462),"", "-" &amp; $R1462) &amp; IF(ISBLANK($S1462),"", "-" &amp; $S1462),TravelTime,8,FALSE), VLOOKUP($S1462 &amp; IF(ISBLANK($R1462),"", "-" &amp; $R1462) &amp; IF(ISBLANK($Q1462),"", "-" &amp; $Q1462) &amp; IF(ISBLANK($P1462),"", "-" &amp; $P1462) &amp; IF(ISBLANK($O1462),"", "-" &amp; $O1462) &amp; IF(ISBLANK($N1462),"", "-" &amp; $N1462),TravelTime,8,FALSE)) / 1440, ""))</f>
        <v/>
      </c>
      <c r="AA1462" s="59"/>
      <c r="AB1462" s="59"/>
      <c r="AC1462" s="59"/>
      <c r="AD1462" s="196"/>
      <c r="AE1462" s="59"/>
      <c r="AF1462" s="59"/>
      <c r="AG1462" s="59"/>
      <c r="AH1462" s="59"/>
      <c r="AI1462" s="59"/>
      <c r="AJ1462" s="59"/>
    </row>
    <row r="1463" spans="1:36" ht="14.25" customHeight="1">
      <c r="A1463" s="85"/>
      <c r="B1463" s="59"/>
      <c r="C1463" s="219"/>
      <c r="D1463" s="59"/>
      <c r="E1463" s="228"/>
      <c r="F1463" s="228"/>
      <c r="G1463" s="59"/>
      <c r="H1463" s="59"/>
      <c r="I1463" s="59"/>
      <c r="J1463" s="59"/>
      <c r="K1463" s="59"/>
      <c r="L1463" s="86"/>
      <c r="M1463" s="86"/>
      <c r="N1463" s="55" t="s">
        <v>820</v>
      </c>
      <c r="O1463" s="55"/>
      <c r="P1463" s="55"/>
      <c r="Q1463" s="55"/>
      <c r="R1463" s="55"/>
      <c r="S1463" s="55" t="s">
        <v>818</v>
      </c>
      <c r="T1463" s="193" t="str">
        <f>_xlfn.IFNA(VLOOKUP(N1463,Code2Loc,2,FALSE)
&amp; IF( OR( ISNA(O1463), LEN(O1463)=0), "",  "-" &amp; VLOOKUP(O1463,Code2Loc,2,FALSE))
&amp; IF( OR( ISNA(P1463), LEN(P1463)=0), "",  "-" &amp; VLOOKUP(P1463,Code2Loc,2,FALSE))
&amp; IF( OR( ISNA(Q1463), LEN(Q1463)=0), "",  "-" &amp; VLOOKUP(Q1463,Code2Loc,2,FALSE))
&amp; IF( OR( ISNA(R1463), LEN(R1463)=0), "",  "-" &amp; VLOOKUP(R1463,Code2Loc,2,FALSE))
&amp; IF( OR( ISNA(S1463), LEN(S1463)=0), "",  "-" &amp; VLOOKUP(S1463,Code2Loc,2,FALSE)),"")</f>
        <v/>
      </c>
      <c r="U1463" s="56">
        <v>0.80902777777777779</v>
      </c>
      <c r="V1463" s="57"/>
      <c r="W1463" s="57"/>
      <c r="X1463" s="57"/>
      <c r="Y1463" s="57"/>
      <c r="Z1463" s="58" t="str">
        <f>IF(ISBLANK($U1463), "", _xlfn.IFNA($U1463 + _xlfn.IFNA( VLOOKUP($N1463 &amp; IF(ISBLANK($O1463),"", "-" &amp; $O1463) &amp; IF(ISBLANK($P1463),"", "-" &amp; $P1463) &amp; IF(ISBLANK($Q1463),"", "-" &amp; $Q1463) &amp; IF(ISBLANK($R1463),"", "-" &amp; $R1463) &amp; IF(ISBLANK($S1463),"", "-" &amp; $S1463),TravelTime,8,FALSE), VLOOKUP($S1463 &amp; IF(ISBLANK($R1463),"", "-" &amp; $R1463) &amp; IF(ISBLANK($Q1463),"", "-" &amp; $Q1463) &amp; IF(ISBLANK($P1463),"", "-" &amp; $P1463) &amp; IF(ISBLANK($O1463),"", "-" &amp; $O1463) &amp; IF(ISBLANK($N1463),"", "-" &amp; $N1463),TravelTime,8,FALSE)) / 1440, ""))</f>
        <v/>
      </c>
      <c r="AA1463" s="59"/>
      <c r="AB1463" s="59"/>
      <c r="AC1463" s="59"/>
      <c r="AD1463" s="196"/>
      <c r="AE1463" s="59"/>
      <c r="AF1463" s="59"/>
      <c r="AG1463" s="59"/>
      <c r="AH1463" s="59"/>
      <c r="AI1463" s="59"/>
      <c r="AJ1463" s="59"/>
    </row>
    <row r="1464" spans="1:36" ht="14.25" customHeight="1">
      <c r="A1464" s="85"/>
      <c r="B1464" s="59"/>
      <c r="C1464" s="219"/>
      <c r="D1464" s="59"/>
      <c r="E1464" s="228"/>
      <c r="F1464" s="228"/>
      <c r="G1464" s="59"/>
      <c r="H1464" s="59"/>
      <c r="I1464" s="59"/>
      <c r="J1464" s="59"/>
      <c r="K1464" s="59"/>
      <c r="L1464" s="86"/>
      <c r="M1464" s="86"/>
      <c r="N1464" s="55" t="s">
        <v>818</v>
      </c>
      <c r="O1464" s="55"/>
      <c r="P1464" s="55"/>
      <c r="Q1464" s="55"/>
      <c r="R1464" s="55"/>
      <c r="S1464" s="55" t="s">
        <v>820</v>
      </c>
      <c r="T1464" s="193" t="str">
        <f>_xlfn.IFNA(VLOOKUP(N1464,Code2Loc,2,FALSE)
&amp; IF( OR( ISNA(O1464), LEN(O1464)=0), "",  "-" &amp; VLOOKUP(O1464,Code2Loc,2,FALSE))
&amp; IF( OR( ISNA(P1464), LEN(P1464)=0), "",  "-" &amp; VLOOKUP(P1464,Code2Loc,2,FALSE))
&amp; IF( OR( ISNA(Q1464), LEN(Q1464)=0), "",  "-" &amp; VLOOKUP(Q1464,Code2Loc,2,FALSE))
&amp; IF( OR( ISNA(R1464), LEN(R1464)=0), "",  "-" &amp; VLOOKUP(R1464,Code2Loc,2,FALSE))
&amp; IF( OR( ISNA(S1464), LEN(S1464)=0), "",  "-" &amp; VLOOKUP(S1464,Code2Loc,2,FALSE)),"")</f>
        <v/>
      </c>
      <c r="U1464" s="56">
        <v>0.85069444444444442</v>
      </c>
      <c r="V1464" s="57"/>
      <c r="W1464" s="57"/>
      <c r="X1464" s="57"/>
      <c r="Y1464" s="57"/>
      <c r="Z1464" s="58" t="str">
        <f>IF(ISBLANK($U1464), "", _xlfn.IFNA($U1464 + _xlfn.IFNA( VLOOKUP($N1464 &amp; IF(ISBLANK($O1464),"", "-" &amp; $O1464) &amp; IF(ISBLANK($P1464),"", "-" &amp; $P1464) &amp; IF(ISBLANK($Q1464),"", "-" &amp; $Q1464) &amp; IF(ISBLANK($R1464),"", "-" &amp; $R1464) &amp; IF(ISBLANK($S1464),"", "-" &amp; $S1464),TravelTime,8,FALSE), VLOOKUP($S1464 &amp; IF(ISBLANK($R1464),"", "-" &amp; $R1464) &amp; IF(ISBLANK($Q1464),"", "-" &amp; $Q1464) &amp; IF(ISBLANK($P1464),"", "-" &amp; $P1464) &amp; IF(ISBLANK($O1464),"", "-" &amp; $O1464) &amp; IF(ISBLANK($N1464),"", "-" &amp; $N1464),TravelTime,8,FALSE)) / 1440, ""))</f>
        <v/>
      </c>
      <c r="AA1464" s="59"/>
      <c r="AB1464" s="59"/>
      <c r="AC1464" s="59"/>
      <c r="AD1464" s="196"/>
      <c r="AE1464" s="59"/>
      <c r="AF1464" s="59"/>
      <c r="AG1464" s="59"/>
      <c r="AH1464" s="59"/>
      <c r="AI1464" s="59"/>
      <c r="AJ1464" s="59"/>
    </row>
    <row r="1465" spans="1:36" ht="14.25" customHeight="1">
      <c r="A1465" s="85"/>
      <c r="B1465" s="59"/>
      <c r="C1465" s="219"/>
      <c r="D1465" s="59"/>
      <c r="E1465" s="228"/>
      <c r="F1465" s="228"/>
      <c r="G1465" s="59"/>
      <c r="H1465" s="59"/>
      <c r="I1465" s="59"/>
      <c r="J1465" s="59"/>
      <c r="K1465" s="59"/>
      <c r="L1465" s="86"/>
      <c r="M1465" s="86"/>
      <c r="N1465" s="55" t="s">
        <v>820</v>
      </c>
      <c r="O1465" s="55"/>
      <c r="P1465" s="55"/>
      <c r="Q1465" s="55"/>
      <c r="R1465" s="55"/>
      <c r="S1465" s="55" t="s">
        <v>818</v>
      </c>
      <c r="T1465" s="193" t="str">
        <f>_xlfn.IFNA(VLOOKUP(N1465,Code2Loc,2,FALSE)
&amp; IF( OR( ISNA(O1465), LEN(O1465)=0), "",  "-" &amp; VLOOKUP(O1465,Code2Loc,2,FALSE))
&amp; IF( OR( ISNA(P1465), LEN(P1465)=0), "",  "-" &amp; VLOOKUP(P1465,Code2Loc,2,FALSE))
&amp; IF( OR( ISNA(Q1465), LEN(Q1465)=0), "",  "-" &amp; VLOOKUP(Q1465,Code2Loc,2,FALSE))
&amp; IF( OR( ISNA(R1465), LEN(R1465)=0), "",  "-" &amp; VLOOKUP(R1465,Code2Loc,2,FALSE))
&amp; IF( OR( ISNA(S1465), LEN(S1465)=0), "",  "-" &amp; VLOOKUP(S1465,Code2Loc,2,FALSE)),"")</f>
        <v/>
      </c>
      <c r="U1465" s="56">
        <v>0.86458333333333337</v>
      </c>
      <c r="V1465" s="57"/>
      <c r="W1465" s="57"/>
      <c r="X1465" s="57"/>
      <c r="Y1465" s="57"/>
      <c r="Z1465" s="58" t="str">
        <f>IF(ISBLANK($U1465), "", _xlfn.IFNA($U1465 + _xlfn.IFNA( VLOOKUP($N1465 &amp; IF(ISBLANK($O1465),"", "-" &amp; $O1465) &amp; IF(ISBLANK($P1465),"", "-" &amp; $P1465) &amp; IF(ISBLANK($Q1465),"", "-" &amp; $Q1465) &amp; IF(ISBLANK($R1465),"", "-" &amp; $R1465) &amp; IF(ISBLANK($S1465),"", "-" &amp; $S1465),TravelTime,8,FALSE), VLOOKUP($S1465 &amp; IF(ISBLANK($R1465),"", "-" &amp; $R1465) &amp; IF(ISBLANK($Q1465),"", "-" &amp; $Q1465) &amp; IF(ISBLANK($P1465),"", "-" &amp; $P1465) &amp; IF(ISBLANK($O1465),"", "-" &amp; $O1465) &amp; IF(ISBLANK($N1465),"", "-" &amp; $N1465),TravelTime,8,FALSE)) / 1440, ""))</f>
        <v/>
      </c>
      <c r="AA1465" s="59"/>
      <c r="AB1465" s="59"/>
      <c r="AC1465" s="59"/>
      <c r="AD1465" s="196"/>
      <c r="AE1465" s="59"/>
      <c r="AF1465" s="59"/>
      <c r="AG1465" s="59"/>
      <c r="AH1465" s="59"/>
      <c r="AI1465" s="59"/>
      <c r="AJ1465" s="59"/>
    </row>
    <row r="1466" spans="1:36" ht="14.25" customHeight="1">
      <c r="A1466" s="85"/>
      <c r="B1466" s="59" t="s">
        <v>841</v>
      </c>
      <c r="C1466" s="219" t="s">
        <v>842</v>
      </c>
      <c r="D1466" s="59"/>
      <c r="E1466" s="228" t="s">
        <v>843</v>
      </c>
      <c r="F1466" s="228" t="s">
        <v>844</v>
      </c>
      <c r="G1466" s="59"/>
      <c r="H1466" s="59"/>
      <c r="I1466" s="59"/>
      <c r="J1466" s="59" t="s">
        <v>845</v>
      </c>
      <c r="K1466" s="59" t="s">
        <v>16</v>
      </c>
      <c r="L1466" s="86">
        <v>27</v>
      </c>
      <c r="M1466" s="86">
        <v>10</v>
      </c>
      <c r="N1466" s="55" t="s">
        <v>818</v>
      </c>
      <c r="O1466" s="55"/>
      <c r="P1466" s="55"/>
      <c r="Q1466" s="55"/>
      <c r="R1466" s="55"/>
      <c r="S1466" s="55" t="s">
        <v>820</v>
      </c>
      <c r="T1466" s="193" t="str">
        <f>_xlfn.IFNA(VLOOKUP(N1466,Code2Loc,2,FALSE)
&amp; IF( OR( ISNA(O1466), LEN(O1466)=0), "",  "-" &amp; VLOOKUP(O1466,Code2Loc,2,FALSE))
&amp; IF( OR( ISNA(P1466), LEN(P1466)=0), "",  "-" &amp; VLOOKUP(P1466,Code2Loc,2,FALSE))
&amp; IF( OR( ISNA(Q1466), LEN(Q1466)=0), "",  "-" &amp; VLOOKUP(Q1466,Code2Loc,2,FALSE))
&amp; IF( OR( ISNA(R1466), LEN(R1466)=0), "",  "-" &amp; VLOOKUP(R1466,Code2Loc,2,FALSE))
&amp; IF( OR( ISNA(S1466), LEN(S1466)=0), "",  "-" &amp; VLOOKUP(S1466,Code2Loc,2,FALSE)),"")</f>
        <v/>
      </c>
      <c r="U1466" s="56">
        <v>0.2986111111111111</v>
      </c>
      <c r="V1466" s="57"/>
      <c r="W1466" s="57"/>
      <c r="X1466" s="57"/>
      <c r="Y1466" s="57"/>
      <c r="Z1466" s="58" t="str">
        <f>IF(ISBLANK($U1466), "", _xlfn.IFNA($U1466 + _xlfn.IFNA( VLOOKUP($N1466 &amp; IF(ISBLANK($O1466),"", "-" &amp; $O1466) &amp; IF(ISBLANK($P1466),"", "-" &amp; $P1466) &amp; IF(ISBLANK($Q1466),"", "-" &amp; $Q1466) &amp; IF(ISBLANK($R1466),"", "-" &amp; $R1466) &amp; IF(ISBLANK($S1466),"", "-" &amp; $S1466),TravelTime,8,FALSE), VLOOKUP($S1466 &amp; IF(ISBLANK($R1466),"", "-" &amp; $R1466) &amp; IF(ISBLANK($Q1466),"", "-" &amp; $Q1466) &amp; IF(ISBLANK($P1466),"", "-" &amp; $P1466) &amp; IF(ISBLANK($O1466),"", "-" &amp; $O1466) &amp; IF(ISBLANK($N1466),"", "-" &amp; $N1466),TravelTime,8,FALSE)) / 1440, ""))</f>
        <v/>
      </c>
      <c r="AA1466" s="59"/>
      <c r="AB1466" s="59"/>
      <c r="AC1466" s="59"/>
      <c r="AD1466" s="196"/>
      <c r="AE1466" s="59"/>
      <c r="AF1466" s="59"/>
      <c r="AG1466" s="59"/>
      <c r="AH1466" s="59"/>
      <c r="AI1466" s="59"/>
      <c r="AJ1466" s="59"/>
    </row>
    <row r="1467" spans="1:36" ht="14.25" customHeight="1">
      <c r="A1467" s="85"/>
      <c r="B1467" s="59"/>
      <c r="C1467" s="223"/>
      <c r="D1467" s="59"/>
      <c r="E1467" s="229"/>
      <c r="F1467" s="229"/>
      <c r="G1467" s="59"/>
      <c r="H1467" s="59"/>
      <c r="I1467" s="59"/>
      <c r="J1467" s="59"/>
      <c r="K1467" s="59"/>
      <c r="L1467" s="86"/>
      <c r="M1467" s="86"/>
      <c r="N1467" s="55" t="s">
        <v>820</v>
      </c>
      <c r="O1467" s="55"/>
      <c r="P1467" s="55"/>
      <c r="Q1467" s="55"/>
      <c r="R1467" s="55"/>
      <c r="S1467" s="55" t="s">
        <v>818</v>
      </c>
      <c r="T1467" s="193" t="str">
        <f>_xlfn.IFNA(VLOOKUP(N1467,Code2Loc,2,FALSE)
&amp; IF( OR( ISNA(O1467), LEN(O1467)=0), "",  "-" &amp; VLOOKUP(O1467,Code2Loc,2,FALSE))
&amp; IF( OR( ISNA(P1467), LEN(P1467)=0), "",  "-" &amp; VLOOKUP(P1467,Code2Loc,2,FALSE))
&amp; IF( OR( ISNA(Q1467), LEN(Q1467)=0), "",  "-" &amp; VLOOKUP(Q1467,Code2Loc,2,FALSE))
&amp; IF( OR( ISNA(R1467), LEN(R1467)=0), "",  "-" &amp; VLOOKUP(R1467,Code2Loc,2,FALSE))
&amp; IF( OR( ISNA(S1467), LEN(S1467)=0), "",  "-" &amp; VLOOKUP(S1467,Code2Loc,2,FALSE)),"")</f>
        <v/>
      </c>
      <c r="U1467" s="56">
        <v>0.3125</v>
      </c>
      <c r="V1467" s="57"/>
      <c r="W1467" s="57"/>
      <c r="X1467" s="57"/>
      <c r="Y1467" s="57"/>
      <c r="Z1467" s="58" t="str">
        <f>IF(ISBLANK($U1467), "", _xlfn.IFNA($U1467 + _xlfn.IFNA( VLOOKUP($N1467 &amp; IF(ISBLANK($O1467),"", "-" &amp; $O1467) &amp; IF(ISBLANK($P1467),"", "-" &amp; $P1467) &amp; IF(ISBLANK($Q1467),"", "-" &amp; $Q1467) &amp; IF(ISBLANK($R1467),"", "-" &amp; $R1467) &amp; IF(ISBLANK($S1467),"", "-" &amp; $S1467),TravelTime,8,FALSE), VLOOKUP($S1467 &amp; IF(ISBLANK($R1467),"", "-" &amp; $R1467) &amp; IF(ISBLANK($Q1467),"", "-" &amp; $Q1467) &amp; IF(ISBLANK($P1467),"", "-" &amp; $P1467) &amp; IF(ISBLANK($O1467),"", "-" &amp; $O1467) &amp; IF(ISBLANK($N1467),"", "-" &amp; $N1467),TravelTime,8,FALSE)) / 1440, ""))</f>
        <v/>
      </c>
      <c r="AA1467" s="59"/>
      <c r="AB1467" s="59"/>
      <c r="AC1467" s="59"/>
      <c r="AD1467" s="196"/>
      <c r="AE1467" s="59"/>
      <c r="AF1467" s="59"/>
      <c r="AG1467" s="59"/>
      <c r="AH1467" s="59"/>
      <c r="AI1467" s="59"/>
      <c r="AJ1467" s="59"/>
    </row>
    <row r="1468" spans="1:36" ht="14.25" customHeight="1">
      <c r="A1468" s="85"/>
      <c r="B1468" s="59"/>
      <c r="C1468" s="223"/>
      <c r="D1468" s="59"/>
      <c r="E1468" s="229"/>
      <c r="F1468" s="229"/>
      <c r="G1468" s="59"/>
      <c r="H1468" s="59"/>
      <c r="I1468" s="59"/>
      <c r="J1468" s="59"/>
      <c r="K1468" s="59"/>
      <c r="L1468" s="86"/>
      <c r="M1468" s="86"/>
      <c r="N1468" s="55" t="s">
        <v>818</v>
      </c>
      <c r="O1468" s="55"/>
      <c r="P1468" s="55"/>
      <c r="Q1468" s="55"/>
      <c r="R1468" s="55"/>
      <c r="S1468" s="55" t="s">
        <v>820</v>
      </c>
      <c r="T1468" s="193" t="str">
        <f>_xlfn.IFNA(VLOOKUP(N1468,Code2Loc,2,FALSE)
&amp; IF( OR( ISNA(O1468), LEN(O1468)=0), "",  "-" &amp; VLOOKUP(O1468,Code2Loc,2,FALSE))
&amp; IF( OR( ISNA(P1468), LEN(P1468)=0), "",  "-" &amp; VLOOKUP(P1468,Code2Loc,2,FALSE))
&amp; IF( OR( ISNA(Q1468), LEN(Q1468)=0), "",  "-" &amp; VLOOKUP(Q1468,Code2Loc,2,FALSE))
&amp; IF( OR( ISNA(R1468), LEN(R1468)=0), "",  "-" &amp; VLOOKUP(R1468,Code2Loc,2,FALSE))
&amp; IF( OR( ISNA(S1468), LEN(S1468)=0), "",  "-" &amp; VLOOKUP(S1468,Code2Loc,2,FALSE)),"")</f>
        <v/>
      </c>
      <c r="U1468" s="56">
        <v>0.34375</v>
      </c>
      <c r="V1468" s="57"/>
      <c r="W1468" s="57"/>
      <c r="X1468" s="57"/>
      <c r="Y1468" s="57"/>
      <c r="Z1468" s="58" t="str">
        <f>IF(ISBLANK($U1468), "", _xlfn.IFNA($U1468 + _xlfn.IFNA( VLOOKUP($N1468 &amp; IF(ISBLANK($O1468),"", "-" &amp; $O1468) &amp; IF(ISBLANK($P1468),"", "-" &amp; $P1468) &amp; IF(ISBLANK($Q1468),"", "-" &amp; $Q1468) &amp; IF(ISBLANK($R1468),"", "-" &amp; $R1468) &amp; IF(ISBLANK($S1468),"", "-" &amp; $S1468),TravelTime,8,FALSE), VLOOKUP($S1468 &amp; IF(ISBLANK($R1468),"", "-" &amp; $R1468) &amp; IF(ISBLANK($Q1468),"", "-" &amp; $Q1468) &amp; IF(ISBLANK($P1468),"", "-" &amp; $P1468) &amp; IF(ISBLANK($O1468),"", "-" &amp; $O1468) &amp; IF(ISBLANK($N1468),"", "-" &amp; $N1468),TravelTime,8,FALSE)) / 1440, ""))</f>
        <v/>
      </c>
      <c r="AA1468" s="59"/>
      <c r="AB1468" s="59"/>
      <c r="AC1468" s="59"/>
      <c r="AD1468" s="196"/>
      <c r="AE1468" s="59"/>
      <c r="AF1468" s="59"/>
      <c r="AG1468" s="59"/>
      <c r="AH1468" s="59"/>
      <c r="AI1468" s="59"/>
      <c r="AJ1468" s="59"/>
    </row>
    <row r="1469" spans="1:36" ht="14.25" customHeight="1">
      <c r="A1469" s="85"/>
      <c r="B1469" s="59"/>
      <c r="C1469" s="223"/>
      <c r="D1469" s="59"/>
      <c r="E1469" s="229"/>
      <c r="F1469" s="229"/>
      <c r="G1469" s="59"/>
      <c r="H1469" s="59"/>
      <c r="I1469" s="59"/>
      <c r="J1469" s="59"/>
      <c r="K1469" s="59"/>
      <c r="L1469" s="86"/>
      <c r="M1469" s="86"/>
      <c r="N1469" s="55" t="s">
        <v>820</v>
      </c>
      <c r="O1469" s="55"/>
      <c r="P1469" s="55"/>
      <c r="Q1469" s="55"/>
      <c r="R1469" s="55"/>
      <c r="S1469" s="55" t="s">
        <v>818</v>
      </c>
      <c r="T1469" s="193" t="str">
        <f>_xlfn.IFNA(VLOOKUP(N1469,Code2Loc,2,FALSE)
&amp; IF( OR( ISNA(O1469), LEN(O1469)=0), "",  "-" &amp; VLOOKUP(O1469,Code2Loc,2,FALSE))
&amp; IF( OR( ISNA(P1469), LEN(P1469)=0), "",  "-" &amp; VLOOKUP(P1469,Code2Loc,2,FALSE))
&amp; IF( OR( ISNA(Q1469), LEN(Q1469)=0), "",  "-" &amp; VLOOKUP(Q1469,Code2Loc,2,FALSE))
&amp; IF( OR( ISNA(R1469), LEN(R1469)=0), "",  "-" &amp; VLOOKUP(R1469,Code2Loc,2,FALSE))
&amp; IF( OR( ISNA(S1469), LEN(S1469)=0), "",  "-" &amp; VLOOKUP(S1469,Code2Loc,2,FALSE)),"")</f>
        <v/>
      </c>
      <c r="U1469" s="56">
        <v>0.3576388888888889</v>
      </c>
      <c r="V1469" s="57"/>
      <c r="W1469" s="57"/>
      <c r="X1469" s="57"/>
      <c r="Y1469" s="57"/>
      <c r="Z1469" s="58" t="str">
        <f>IF(ISBLANK($U1469), "", _xlfn.IFNA($U1469 + _xlfn.IFNA( VLOOKUP($N1469 &amp; IF(ISBLANK($O1469),"", "-" &amp; $O1469) &amp; IF(ISBLANK($P1469),"", "-" &amp; $P1469) &amp; IF(ISBLANK($Q1469),"", "-" &amp; $Q1469) &amp; IF(ISBLANK($R1469),"", "-" &amp; $R1469) &amp; IF(ISBLANK($S1469),"", "-" &amp; $S1469),TravelTime,8,FALSE), VLOOKUP($S1469 &amp; IF(ISBLANK($R1469),"", "-" &amp; $R1469) &amp; IF(ISBLANK($Q1469),"", "-" &amp; $Q1469) &amp; IF(ISBLANK($P1469),"", "-" &amp; $P1469) &amp; IF(ISBLANK($O1469),"", "-" &amp; $O1469) &amp; IF(ISBLANK($N1469),"", "-" &amp; $N1469),TravelTime,8,FALSE)) / 1440, ""))</f>
        <v/>
      </c>
      <c r="AA1469" s="59"/>
      <c r="AB1469" s="59"/>
      <c r="AC1469" s="59"/>
      <c r="AD1469" s="196"/>
      <c r="AE1469" s="59"/>
      <c r="AF1469" s="59"/>
      <c r="AG1469" s="59"/>
      <c r="AH1469" s="59"/>
      <c r="AI1469" s="59"/>
      <c r="AJ1469" s="59"/>
    </row>
    <row r="1470" spans="1:36" ht="14.25" customHeight="1">
      <c r="A1470" s="85"/>
      <c r="B1470" s="59"/>
      <c r="C1470" s="223"/>
      <c r="D1470" s="59"/>
      <c r="E1470" s="229"/>
      <c r="F1470" s="229"/>
      <c r="G1470" s="59"/>
      <c r="H1470" s="59"/>
      <c r="I1470" s="59"/>
      <c r="J1470" s="59"/>
      <c r="K1470" s="59"/>
      <c r="L1470" s="86"/>
      <c r="M1470" s="86"/>
      <c r="N1470" s="55" t="s">
        <v>818</v>
      </c>
      <c r="O1470" s="55"/>
      <c r="P1470" s="55"/>
      <c r="Q1470" s="55"/>
      <c r="R1470" s="55"/>
      <c r="S1470" s="55" t="s">
        <v>820</v>
      </c>
      <c r="T1470" s="193" t="str">
        <f>_xlfn.IFNA(VLOOKUP(N1470,Code2Loc,2,FALSE)
&amp; IF( OR( ISNA(O1470), LEN(O1470)=0), "",  "-" &amp; VLOOKUP(O1470,Code2Loc,2,FALSE))
&amp; IF( OR( ISNA(P1470), LEN(P1470)=0), "",  "-" &amp; VLOOKUP(P1470,Code2Loc,2,FALSE))
&amp; IF( OR( ISNA(Q1470), LEN(Q1470)=0), "",  "-" &amp; VLOOKUP(Q1470,Code2Loc,2,FALSE))
&amp; IF( OR( ISNA(R1470), LEN(R1470)=0), "",  "-" &amp; VLOOKUP(R1470,Code2Loc,2,FALSE))
&amp; IF( OR( ISNA(S1470), LEN(S1470)=0), "",  "-" &amp; VLOOKUP(S1470,Code2Loc,2,FALSE)),"")</f>
        <v/>
      </c>
      <c r="U1470" s="56">
        <v>0.37847222222222221</v>
      </c>
      <c r="V1470" s="57"/>
      <c r="W1470" s="57"/>
      <c r="X1470" s="57"/>
      <c r="Y1470" s="57"/>
      <c r="Z1470" s="58" t="str">
        <f>IF(ISBLANK($U1470), "", _xlfn.IFNA($U1470 + _xlfn.IFNA( VLOOKUP($N1470 &amp; IF(ISBLANK($O1470),"", "-" &amp; $O1470) &amp; IF(ISBLANK($P1470),"", "-" &amp; $P1470) &amp; IF(ISBLANK($Q1470),"", "-" &amp; $Q1470) &amp; IF(ISBLANK($R1470),"", "-" &amp; $R1470) &amp; IF(ISBLANK($S1470),"", "-" &amp; $S1470),TravelTime,8,FALSE), VLOOKUP($S1470 &amp; IF(ISBLANK($R1470),"", "-" &amp; $R1470) &amp; IF(ISBLANK($Q1470),"", "-" &amp; $Q1470) &amp; IF(ISBLANK($P1470),"", "-" &amp; $P1470) &amp; IF(ISBLANK($O1470),"", "-" &amp; $O1470) &amp; IF(ISBLANK($N1470),"", "-" &amp; $N1470),TravelTime,8,FALSE)) / 1440, ""))</f>
        <v/>
      </c>
      <c r="AA1470" s="59"/>
      <c r="AB1470" s="59"/>
      <c r="AC1470" s="59"/>
      <c r="AD1470" s="196"/>
      <c r="AE1470" s="59"/>
      <c r="AF1470" s="59"/>
      <c r="AG1470" s="59"/>
      <c r="AH1470" s="59"/>
      <c r="AI1470" s="59"/>
      <c r="AJ1470" s="59"/>
    </row>
    <row r="1471" spans="1:36" ht="14.25" customHeight="1">
      <c r="A1471" s="85"/>
      <c r="B1471" s="59"/>
      <c r="C1471" s="223"/>
      <c r="D1471" s="59"/>
      <c r="E1471" s="229"/>
      <c r="F1471" s="229"/>
      <c r="G1471" s="59"/>
      <c r="H1471" s="59"/>
      <c r="I1471" s="59"/>
      <c r="J1471" s="59"/>
      <c r="K1471" s="59"/>
      <c r="L1471" s="86"/>
      <c r="M1471" s="86"/>
      <c r="N1471" s="55" t="s">
        <v>820</v>
      </c>
      <c r="O1471" s="55"/>
      <c r="P1471" s="55"/>
      <c r="Q1471" s="55"/>
      <c r="R1471" s="55"/>
      <c r="S1471" s="55" t="s">
        <v>818</v>
      </c>
      <c r="T1471" s="193" t="str">
        <f>_xlfn.IFNA(VLOOKUP(N1471,Code2Loc,2,FALSE)
&amp; IF( OR( ISNA(O1471), LEN(O1471)=0), "",  "-" &amp; VLOOKUP(O1471,Code2Loc,2,FALSE))
&amp; IF( OR( ISNA(P1471), LEN(P1471)=0), "",  "-" &amp; VLOOKUP(P1471,Code2Loc,2,FALSE))
&amp; IF( OR( ISNA(Q1471), LEN(Q1471)=0), "",  "-" &amp; VLOOKUP(Q1471,Code2Loc,2,FALSE))
&amp; IF( OR( ISNA(R1471), LEN(R1471)=0), "",  "-" &amp; VLOOKUP(R1471,Code2Loc,2,FALSE))
&amp; IF( OR( ISNA(S1471), LEN(S1471)=0), "",  "-" &amp; VLOOKUP(S1471,Code2Loc,2,FALSE)),"")</f>
        <v/>
      </c>
      <c r="U1471" s="56">
        <v>0.3923611111111111</v>
      </c>
      <c r="V1471" s="57"/>
      <c r="W1471" s="57"/>
      <c r="X1471" s="57"/>
      <c r="Y1471" s="57"/>
      <c r="Z1471" s="58" t="str">
        <f>IF(ISBLANK($U1471), "", _xlfn.IFNA($U1471 + _xlfn.IFNA( VLOOKUP($N1471 &amp; IF(ISBLANK($O1471),"", "-" &amp; $O1471) &amp; IF(ISBLANK($P1471),"", "-" &amp; $P1471) &amp; IF(ISBLANK($Q1471),"", "-" &amp; $Q1471) &amp; IF(ISBLANK($R1471),"", "-" &amp; $R1471) &amp; IF(ISBLANK($S1471),"", "-" &amp; $S1471),TravelTime,8,FALSE), VLOOKUP($S1471 &amp; IF(ISBLANK($R1471),"", "-" &amp; $R1471) &amp; IF(ISBLANK($Q1471),"", "-" &amp; $Q1471) &amp; IF(ISBLANK($P1471),"", "-" &amp; $P1471) &amp; IF(ISBLANK($O1471),"", "-" &amp; $O1471) &amp; IF(ISBLANK($N1471),"", "-" &amp; $N1471),TravelTime,8,FALSE)) / 1440, ""))</f>
        <v/>
      </c>
      <c r="AA1471" s="59"/>
      <c r="AB1471" s="59"/>
      <c r="AC1471" s="59"/>
      <c r="AD1471" s="196"/>
      <c r="AE1471" s="59"/>
      <c r="AF1471" s="59"/>
      <c r="AG1471" s="59"/>
      <c r="AH1471" s="59"/>
      <c r="AI1471" s="59"/>
      <c r="AJ1471" s="59"/>
    </row>
    <row r="1472" spans="1:36" ht="14.25" customHeight="1">
      <c r="A1472" s="85"/>
      <c r="B1472" s="59"/>
      <c r="C1472" s="223"/>
      <c r="D1472" s="59"/>
      <c r="E1472" s="229"/>
      <c r="F1472" s="229"/>
      <c r="G1472" s="59"/>
      <c r="H1472" s="59"/>
      <c r="I1472" s="59"/>
      <c r="J1472" s="59"/>
      <c r="K1472" s="59"/>
      <c r="L1472" s="86"/>
      <c r="M1472" s="86"/>
      <c r="N1472" s="55" t="s">
        <v>818</v>
      </c>
      <c r="O1472" s="55"/>
      <c r="P1472" s="55"/>
      <c r="Q1472" s="55"/>
      <c r="R1472" s="55"/>
      <c r="S1472" s="55" t="s">
        <v>820</v>
      </c>
      <c r="T1472" s="193" t="str">
        <f>_xlfn.IFNA(VLOOKUP(N1472,Code2Loc,2,FALSE)
&amp; IF( OR( ISNA(O1472), LEN(O1472)=0), "",  "-" &amp; VLOOKUP(O1472,Code2Loc,2,FALSE))
&amp; IF( OR( ISNA(P1472), LEN(P1472)=0), "",  "-" &amp; VLOOKUP(P1472,Code2Loc,2,FALSE))
&amp; IF( OR( ISNA(Q1472), LEN(Q1472)=0), "",  "-" &amp; VLOOKUP(Q1472,Code2Loc,2,FALSE))
&amp; IF( OR( ISNA(R1472), LEN(R1472)=0), "",  "-" &amp; VLOOKUP(R1472,Code2Loc,2,FALSE))
&amp; IF( OR( ISNA(S1472), LEN(S1472)=0), "",  "-" &amp; VLOOKUP(S1472,Code2Loc,2,FALSE)),"")</f>
        <v/>
      </c>
      <c r="U1472" s="56">
        <v>0.42708333333333331</v>
      </c>
      <c r="V1472" s="57"/>
      <c r="W1472" s="57"/>
      <c r="X1472" s="57"/>
      <c r="Y1472" s="57"/>
      <c r="Z1472" s="58" t="str">
        <f>IF(ISBLANK($U1472), "", _xlfn.IFNA($U1472 + _xlfn.IFNA( VLOOKUP($N1472 &amp; IF(ISBLANK($O1472),"", "-" &amp; $O1472) &amp; IF(ISBLANK($P1472),"", "-" &amp; $P1472) &amp; IF(ISBLANK($Q1472),"", "-" &amp; $Q1472) &amp; IF(ISBLANK($R1472),"", "-" &amp; $R1472) &amp; IF(ISBLANK($S1472),"", "-" &amp; $S1472),TravelTime,8,FALSE), VLOOKUP($S1472 &amp; IF(ISBLANK($R1472),"", "-" &amp; $R1472) &amp; IF(ISBLANK($Q1472),"", "-" &amp; $Q1472) &amp; IF(ISBLANK($P1472),"", "-" &amp; $P1472) &amp; IF(ISBLANK($O1472),"", "-" &amp; $O1472) &amp; IF(ISBLANK($N1472),"", "-" &amp; $N1472),TravelTime,8,FALSE)) / 1440, ""))</f>
        <v/>
      </c>
      <c r="AA1472" s="59"/>
      <c r="AB1472" s="59"/>
      <c r="AC1472" s="59"/>
      <c r="AD1472" s="196"/>
      <c r="AE1472" s="59"/>
      <c r="AF1472" s="59"/>
      <c r="AG1472" s="59"/>
      <c r="AH1472" s="59"/>
      <c r="AI1472" s="59"/>
      <c r="AJ1472" s="59"/>
    </row>
    <row r="1473" spans="1:36" ht="14.25" customHeight="1">
      <c r="A1473" s="85"/>
      <c r="B1473" s="59"/>
      <c r="C1473" s="223"/>
      <c r="D1473" s="59"/>
      <c r="E1473" s="229"/>
      <c r="F1473" s="229"/>
      <c r="G1473" s="59"/>
      <c r="H1473" s="59"/>
      <c r="I1473" s="59"/>
      <c r="J1473" s="59"/>
      <c r="K1473" s="59"/>
      <c r="L1473" s="86"/>
      <c r="M1473" s="86"/>
      <c r="N1473" s="55" t="s">
        <v>820</v>
      </c>
      <c r="O1473" s="55"/>
      <c r="P1473" s="55"/>
      <c r="Q1473" s="55"/>
      <c r="R1473" s="55"/>
      <c r="S1473" s="55" t="s">
        <v>818</v>
      </c>
      <c r="T1473" s="193" t="str">
        <f>_xlfn.IFNA(VLOOKUP(N1473,Code2Loc,2,FALSE)
&amp; IF( OR( ISNA(O1473), LEN(O1473)=0), "",  "-" &amp; VLOOKUP(O1473,Code2Loc,2,FALSE))
&amp; IF( OR( ISNA(P1473), LEN(P1473)=0), "",  "-" &amp; VLOOKUP(P1473,Code2Loc,2,FALSE))
&amp; IF( OR( ISNA(Q1473), LEN(Q1473)=0), "",  "-" &amp; VLOOKUP(Q1473,Code2Loc,2,FALSE))
&amp; IF( OR( ISNA(R1473), LEN(R1473)=0), "",  "-" &amp; VLOOKUP(R1473,Code2Loc,2,FALSE))
&amp; IF( OR( ISNA(S1473), LEN(S1473)=0), "",  "-" &amp; VLOOKUP(S1473,Code2Loc,2,FALSE)),"")</f>
        <v/>
      </c>
      <c r="U1473" s="56">
        <v>0.44097222222222221</v>
      </c>
      <c r="V1473" s="57"/>
      <c r="W1473" s="57"/>
      <c r="X1473" s="57"/>
      <c r="Y1473" s="57"/>
      <c r="Z1473" s="58" t="str">
        <f>IF(ISBLANK($U1473), "", _xlfn.IFNA($U1473 + _xlfn.IFNA( VLOOKUP($N1473 &amp; IF(ISBLANK($O1473),"", "-" &amp; $O1473) &amp; IF(ISBLANK($P1473),"", "-" &amp; $P1473) &amp; IF(ISBLANK($Q1473),"", "-" &amp; $Q1473) &amp; IF(ISBLANK($R1473),"", "-" &amp; $R1473) &amp; IF(ISBLANK($S1473),"", "-" &amp; $S1473),TravelTime,8,FALSE), VLOOKUP($S1473 &amp; IF(ISBLANK($R1473),"", "-" &amp; $R1473) &amp; IF(ISBLANK($Q1473),"", "-" &amp; $Q1473) &amp; IF(ISBLANK($P1473),"", "-" &amp; $P1473) &amp; IF(ISBLANK($O1473),"", "-" &amp; $O1473) &amp; IF(ISBLANK($N1473),"", "-" &amp; $N1473),TravelTime,8,FALSE)) / 1440, ""))</f>
        <v/>
      </c>
      <c r="AA1473" s="59"/>
      <c r="AB1473" s="59"/>
      <c r="AC1473" s="59"/>
      <c r="AD1473" s="196"/>
      <c r="AE1473" s="59"/>
      <c r="AF1473" s="59"/>
      <c r="AG1473" s="59"/>
      <c r="AH1473" s="59"/>
      <c r="AI1473" s="59"/>
      <c r="AJ1473" s="59"/>
    </row>
    <row r="1474" spans="1:36" ht="14.25" customHeight="1">
      <c r="A1474" s="85"/>
      <c r="B1474" s="59"/>
      <c r="C1474" s="223"/>
      <c r="D1474" s="59"/>
      <c r="E1474" s="229"/>
      <c r="F1474" s="229"/>
      <c r="G1474" s="59"/>
      <c r="H1474" s="59"/>
      <c r="I1474" s="59"/>
      <c r="J1474" s="59"/>
      <c r="K1474" s="59"/>
      <c r="L1474" s="86"/>
      <c r="M1474" s="86"/>
      <c r="N1474" s="55" t="s">
        <v>818</v>
      </c>
      <c r="O1474" s="55"/>
      <c r="P1474" s="55"/>
      <c r="Q1474" s="55"/>
      <c r="R1474" s="55"/>
      <c r="S1474" s="55" t="s">
        <v>820</v>
      </c>
      <c r="T1474" s="193" t="str">
        <f>_xlfn.IFNA(VLOOKUP(N1474,Code2Loc,2,FALSE)
&amp; IF( OR( ISNA(O1474), LEN(O1474)=0), "",  "-" &amp; VLOOKUP(O1474,Code2Loc,2,FALSE))
&amp; IF( OR( ISNA(P1474), LEN(P1474)=0), "",  "-" &amp; VLOOKUP(P1474,Code2Loc,2,FALSE))
&amp; IF( OR( ISNA(Q1474), LEN(Q1474)=0), "",  "-" &amp; VLOOKUP(Q1474,Code2Loc,2,FALSE))
&amp; IF( OR( ISNA(R1474), LEN(R1474)=0), "",  "-" &amp; VLOOKUP(R1474,Code2Loc,2,FALSE))
&amp; IF( OR( ISNA(S1474), LEN(S1474)=0), "",  "-" &amp; VLOOKUP(S1474,Code2Loc,2,FALSE)),"")</f>
        <v/>
      </c>
      <c r="U1474" s="56">
        <v>0.46875</v>
      </c>
      <c r="V1474" s="57"/>
      <c r="W1474" s="57"/>
      <c r="X1474" s="57"/>
      <c r="Y1474" s="57"/>
      <c r="Z1474" s="58" t="str">
        <f>IF(ISBLANK($U1474), "", _xlfn.IFNA($U1474 + _xlfn.IFNA( VLOOKUP($N1474 &amp; IF(ISBLANK($O1474),"", "-" &amp; $O1474) &amp; IF(ISBLANK($P1474),"", "-" &amp; $P1474) &amp; IF(ISBLANK($Q1474),"", "-" &amp; $Q1474) &amp; IF(ISBLANK($R1474),"", "-" &amp; $R1474) &amp; IF(ISBLANK($S1474),"", "-" &amp; $S1474),TravelTime,8,FALSE), VLOOKUP($S1474 &amp; IF(ISBLANK($R1474),"", "-" &amp; $R1474) &amp; IF(ISBLANK($Q1474),"", "-" &amp; $Q1474) &amp; IF(ISBLANK($P1474),"", "-" &amp; $P1474) &amp; IF(ISBLANK($O1474),"", "-" &amp; $O1474) &amp; IF(ISBLANK($N1474),"", "-" &amp; $N1474),TravelTime,8,FALSE)) / 1440, ""))</f>
        <v/>
      </c>
      <c r="AA1474" s="59"/>
      <c r="AB1474" s="59"/>
      <c r="AC1474" s="59"/>
      <c r="AD1474" s="196"/>
      <c r="AE1474" s="59"/>
      <c r="AF1474" s="59"/>
      <c r="AG1474" s="59"/>
      <c r="AH1474" s="59"/>
      <c r="AI1474" s="59"/>
      <c r="AJ1474" s="59"/>
    </row>
    <row r="1475" spans="1:36" ht="14.25" customHeight="1">
      <c r="A1475" s="85"/>
      <c r="B1475" s="59"/>
      <c r="C1475" s="223"/>
      <c r="D1475" s="59"/>
      <c r="E1475" s="229"/>
      <c r="F1475" s="229"/>
      <c r="G1475" s="59"/>
      <c r="H1475" s="59"/>
      <c r="I1475" s="59"/>
      <c r="J1475" s="59"/>
      <c r="K1475" s="59"/>
      <c r="L1475" s="86"/>
      <c r="M1475" s="86"/>
      <c r="N1475" s="55" t="s">
        <v>820</v>
      </c>
      <c r="O1475" s="55"/>
      <c r="P1475" s="55"/>
      <c r="Q1475" s="55"/>
      <c r="R1475" s="55"/>
      <c r="S1475" s="55" t="s">
        <v>818</v>
      </c>
      <c r="T1475" s="193" t="str">
        <f>_xlfn.IFNA(VLOOKUP(N1475,Code2Loc,2,FALSE)
&amp; IF( OR( ISNA(O1475), LEN(O1475)=0), "",  "-" &amp; VLOOKUP(O1475,Code2Loc,2,FALSE))
&amp; IF( OR( ISNA(P1475), LEN(P1475)=0), "",  "-" &amp; VLOOKUP(P1475,Code2Loc,2,FALSE))
&amp; IF( OR( ISNA(Q1475), LEN(Q1475)=0), "",  "-" &amp; VLOOKUP(Q1475,Code2Loc,2,FALSE))
&amp; IF( OR( ISNA(R1475), LEN(R1475)=0), "",  "-" &amp; VLOOKUP(R1475,Code2Loc,2,FALSE))
&amp; IF( OR( ISNA(S1475), LEN(S1475)=0), "",  "-" &amp; VLOOKUP(S1475,Code2Loc,2,FALSE)),"")</f>
        <v/>
      </c>
      <c r="U1475" s="56">
        <v>0.4826388888888889</v>
      </c>
      <c r="V1475" s="57"/>
      <c r="W1475" s="57"/>
      <c r="X1475" s="57"/>
      <c r="Y1475" s="57"/>
      <c r="Z1475" s="58" t="str">
        <f>IF(ISBLANK($U1475), "", _xlfn.IFNA($U1475 + _xlfn.IFNA( VLOOKUP($N1475 &amp; IF(ISBLANK($O1475),"", "-" &amp; $O1475) &amp; IF(ISBLANK($P1475),"", "-" &amp; $P1475) &amp; IF(ISBLANK($Q1475),"", "-" &amp; $Q1475) &amp; IF(ISBLANK($R1475),"", "-" &amp; $R1475) &amp; IF(ISBLANK($S1475),"", "-" &amp; $S1475),TravelTime,8,FALSE), VLOOKUP($S1475 &amp; IF(ISBLANK($R1475),"", "-" &amp; $R1475) &amp; IF(ISBLANK($Q1475),"", "-" &amp; $Q1475) &amp; IF(ISBLANK($P1475),"", "-" &amp; $P1475) &amp; IF(ISBLANK($O1475),"", "-" &amp; $O1475) &amp; IF(ISBLANK($N1475),"", "-" &amp; $N1475),TravelTime,8,FALSE)) / 1440, ""))</f>
        <v/>
      </c>
      <c r="AA1475" s="59"/>
      <c r="AB1475" s="59"/>
      <c r="AC1475" s="59"/>
      <c r="AD1475" s="196"/>
      <c r="AE1475" s="59"/>
      <c r="AF1475" s="59"/>
      <c r="AG1475" s="59"/>
      <c r="AH1475" s="59"/>
      <c r="AI1475" s="59"/>
      <c r="AJ1475" s="59"/>
    </row>
    <row r="1476" spans="1:36" ht="14.25" customHeight="1">
      <c r="A1476" s="85"/>
      <c r="B1476" s="59"/>
      <c r="C1476" s="223"/>
      <c r="D1476" s="59"/>
      <c r="E1476" s="229"/>
      <c r="F1476" s="229"/>
      <c r="G1476" s="59"/>
      <c r="H1476" s="59"/>
      <c r="I1476" s="59"/>
      <c r="J1476" s="59"/>
      <c r="K1476" s="59"/>
      <c r="L1476" s="86"/>
      <c r="M1476" s="86"/>
      <c r="N1476" s="55" t="s">
        <v>818</v>
      </c>
      <c r="O1476" s="55"/>
      <c r="P1476" s="55"/>
      <c r="Q1476" s="55"/>
      <c r="R1476" s="55"/>
      <c r="S1476" s="55" t="s">
        <v>820</v>
      </c>
      <c r="T1476" s="193" t="str">
        <f>_xlfn.IFNA(VLOOKUP(N1476,Code2Loc,2,FALSE)
&amp; IF( OR( ISNA(O1476), LEN(O1476)=0), "",  "-" &amp; VLOOKUP(O1476,Code2Loc,2,FALSE))
&amp; IF( OR( ISNA(P1476), LEN(P1476)=0), "",  "-" &amp; VLOOKUP(P1476,Code2Loc,2,FALSE))
&amp; IF( OR( ISNA(Q1476), LEN(Q1476)=0), "",  "-" &amp; VLOOKUP(Q1476,Code2Loc,2,FALSE))
&amp; IF( OR( ISNA(R1476), LEN(R1476)=0), "",  "-" &amp; VLOOKUP(R1476,Code2Loc,2,FALSE))
&amp; IF( OR( ISNA(S1476), LEN(S1476)=0), "",  "-" &amp; VLOOKUP(S1476,Code2Loc,2,FALSE)),"")</f>
        <v/>
      </c>
      <c r="U1476" s="56">
        <v>0.5</v>
      </c>
      <c r="V1476" s="57"/>
      <c r="W1476" s="57"/>
      <c r="X1476" s="57"/>
      <c r="Y1476" s="57"/>
      <c r="Z1476" s="58" t="str">
        <f>IF(ISBLANK($U1476), "", _xlfn.IFNA($U1476 + _xlfn.IFNA( VLOOKUP($N1476 &amp; IF(ISBLANK($O1476),"", "-" &amp; $O1476) &amp; IF(ISBLANK($P1476),"", "-" &amp; $P1476) &amp; IF(ISBLANK($Q1476),"", "-" &amp; $Q1476) &amp; IF(ISBLANK($R1476),"", "-" &amp; $R1476) &amp; IF(ISBLANK($S1476),"", "-" &amp; $S1476),TravelTime,8,FALSE), VLOOKUP($S1476 &amp; IF(ISBLANK($R1476),"", "-" &amp; $R1476) &amp; IF(ISBLANK($Q1476),"", "-" &amp; $Q1476) &amp; IF(ISBLANK($P1476),"", "-" &amp; $P1476) &amp; IF(ISBLANK($O1476),"", "-" &amp; $O1476) &amp; IF(ISBLANK($N1476),"", "-" &amp; $N1476),TravelTime,8,FALSE)) / 1440, ""))</f>
        <v/>
      </c>
      <c r="AA1476" s="59"/>
      <c r="AB1476" s="59"/>
      <c r="AC1476" s="59"/>
      <c r="AD1476" s="196"/>
      <c r="AE1476" s="59"/>
      <c r="AF1476" s="59"/>
      <c r="AG1476" s="59"/>
      <c r="AH1476" s="59"/>
      <c r="AI1476" s="59"/>
      <c r="AJ1476" s="59"/>
    </row>
    <row r="1477" spans="1:36" ht="14.25" customHeight="1">
      <c r="A1477" s="85"/>
      <c r="B1477" s="59"/>
      <c r="C1477" s="223"/>
      <c r="D1477" s="59"/>
      <c r="E1477" s="229"/>
      <c r="F1477" s="229"/>
      <c r="G1477" s="59"/>
      <c r="H1477" s="59"/>
      <c r="I1477" s="59"/>
      <c r="J1477" s="59"/>
      <c r="K1477" s="59"/>
      <c r="L1477" s="86"/>
      <c r="M1477" s="86"/>
      <c r="N1477" s="55" t="s">
        <v>820</v>
      </c>
      <c r="O1477" s="55"/>
      <c r="P1477" s="55"/>
      <c r="Q1477" s="55"/>
      <c r="R1477" s="55"/>
      <c r="S1477" s="55" t="s">
        <v>818</v>
      </c>
      <c r="T1477" s="193" t="str">
        <f>_xlfn.IFNA(VLOOKUP(N1477,Code2Loc,2,FALSE)
&amp; IF( OR( ISNA(O1477), LEN(O1477)=0), "",  "-" &amp; VLOOKUP(O1477,Code2Loc,2,FALSE))
&amp; IF( OR( ISNA(P1477), LEN(P1477)=0), "",  "-" &amp; VLOOKUP(P1477,Code2Loc,2,FALSE))
&amp; IF( OR( ISNA(Q1477), LEN(Q1477)=0), "",  "-" &amp; VLOOKUP(Q1477,Code2Loc,2,FALSE))
&amp; IF( OR( ISNA(R1477), LEN(R1477)=0), "",  "-" &amp; VLOOKUP(R1477,Code2Loc,2,FALSE))
&amp; IF( OR( ISNA(S1477), LEN(S1477)=0), "",  "-" &amp; VLOOKUP(S1477,Code2Loc,2,FALSE)),"")</f>
        <v/>
      </c>
      <c r="U1477" s="56">
        <v>0.51388888888888884</v>
      </c>
      <c r="V1477" s="57"/>
      <c r="W1477" s="57"/>
      <c r="X1477" s="57"/>
      <c r="Y1477" s="57"/>
      <c r="Z1477" s="58" t="str">
        <f>IF(ISBLANK($U1477), "", _xlfn.IFNA($U1477 + _xlfn.IFNA( VLOOKUP($N1477 &amp; IF(ISBLANK($O1477),"", "-" &amp; $O1477) &amp; IF(ISBLANK($P1477),"", "-" &amp; $P1477) &amp; IF(ISBLANK($Q1477),"", "-" &amp; $Q1477) &amp; IF(ISBLANK($R1477),"", "-" &amp; $R1477) &amp; IF(ISBLANK($S1477),"", "-" &amp; $S1477),TravelTime,8,FALSE), VLOOKUP($S1477 &amp; IF(ISBLANK($R1477),"", "-" &amp; $R1477) &amp; IF(ISBLANK($Q1477),"", "-" &amp; $Q1477) &amp; IF(ISBLANK($P1477),"", "-" &amp; $P1477) &amp; IF(ISBLANK($O1477),"", "-" &amp; $O1477) &amp; IF(ISBLANK($N1477),"", "-" &amp; $N1477),TravelTime,8,FALSE)) / 1440, ""))</f>
        <v/>
      </c>
      <c r="AA1477" s="59"/>
      <c r="AB1477" s="59"/>
      <c r="AC1477" s="59"/>
      <c r="AD1477" s="196"/>
      <c r="AE1477" s="59"/>
      <c r="AF1477" s="59"/>
      <c r="AG1477" s="59"/>
      <c r="AH1477" s="59"/>
      <c r="AI1477" s="59"/>
      <c r="AJ1477" s="59"/>
    </row>
    <row r="1478" spans="1:36" ht="14.25" customHeight="1">
      <c r="A1478" s="85"/>
      <c r="B1478" s="59"/>
      <c r="C1478" s="223"/>
      <c r="D1478" s="59"/>
      <c r="E1478" s="229"/>
      <c r="F1478" s="229"/>
      <c r="G1478" s="59"/>
      <c r="H1478" s="59"/>
      <c r="I1478" s="59"/>
      <c r="J1478" s="59"/>
      <c r="K1478" s="59"/>
      <c r="L1478" s="86"/>
      <c r="M1478" s="86"/>
      <c r="N1478" s="55" t="s">
        <v>818</v>
      </c>
      <c r="O1478" s="55"/>
      <c r="P1478" s="55"/>
      <c r="Q1478" s="55"/>
      <c r="R1478" s="55"/>
      <c r="S1478" s="55" t="s">
        <v>820</v>
      </c>
      <c r="T1478" s="193" t="str">
        <f>_xlfn.IFNA(VLOOKUP(N1478,Code2Loc,2,FALSE)
&amp; IF( OR( ISNA(O1478), LEN(O1478)=0), "",  "-" &amp; VLOOKUP(O1478,Code2Loc,2,FALSE))
&amp; IF( OR( ISNA(P1478), LEN(P1478)=0), "",  "-" &amp; VLOOKUP(P1478,Code2Loc,2,FALSE))
&amp; IF( OR( ISNA(Q1478), LEN(Q1478)=0), "",  "-" &amp; VLOOKUP(Q1478,Code2Loc,2,FALSE))
&amp; IF( OR( ISNA(R1478), LEN(R1478)=0), "",  "-" &amp; VLOOKUP(R1478,Code2Loc,2,FALSE))
&amp; IF( OR( ISNA(S1478), LEN(S1478)=0), "",  "-" &amp; VLOOKUP(S1478,Code2Loc,2,FALSE)),"")</f>
        <v/>
      </c>
      <c r="U1478" s="56">
        <v>0.54861111111111116</v>
      </c>
      <c r="V1478" s="57"/>
      <c r="W1478" s="57"/>
      <c r="X1478" s="57"/>
      <c r="Y1478" s="57"/>
      <c r="Z1478" s="58" t="str">
        <f>IF(ISBLANK($U1478), "", _xlfn.IFNA($U1478 + _xlfn.IFNA( VLOOKUP($N1478 &amp; IF(ISBLANK($O1478),"", "-" &amp; $O1478) &amp; IF(ISBLANK($P1478),"", "-" &amp; $P1478) &amp; IF(ISBLANK($Q1478),"", "-" &amp; $Q1478) &amp; IF(ISBLANK($R1478),"", "-" &amp; $R1478) &amp; IF(ISBLANK($S1478),"", "-" &amp; $S1478),TravelTime,8,FALSE), VLOOKUP($S1478 &amp; IF(ISBLANK($R1478),"", "-" &amp; $R1478) &amp; IF(ISBLANK($Q1478),"", "-" &amp; $Q1478) &amp; IF(ISBLANK($P1478),"", "-" &amp; $P1478) &amp; IF(ISBLANK($O1478),"", "-" &amp; $O1478) &amp; IF(ISBLANK($N1478),"", "-" &amp; $N1478),TravelTime,8,FALSE)) / 1440, ""))</f>
        <v/>
      </c>
      <c r="AA1478" s="59"/>
      <c r="AB1478" s="59"/>
      <c r="AC1478" s="59"/>
      <c r="AD1478" s="196"/>
      <c r="AE1478" s="59"/>
      <c r="AF1478" s="59"/>
      <c r="AG1478" s="59"/>
      <c r="AH1478" s="59"/>
      <c r="AI1478" s="59"/>
      <c r="AJ1478" s="59"/>
    </row>
    <row r="1479" spans="1:36" ht="14.25" customHeight="1">
      <c r="A1479" s="85"/>
      <c r="B1479" s="59"/>
      <c r="C1479" s="223"/>
      <c r="D1479" s="59"/>
      <c r="E1479" s="229"/>
      <c r="F1479" s="229"/>
      <c r="G1479" s="59"/>
      <c r="H1479" s="59"/>
      <c r="I1479" s="59"/>
      <c r="J1479" s="59"/>
      <c r="K1479" s="59"/>
      <c r="L1479" s="86"/>
      <c r="M1479" s="86"/>
      <c r="N1479" s="55" t="s">
        <v>820</v>
      </c>
      <c r="O1479" s="55"/>
      <c r="P1479" s="55"/>
      <c r="Q1479" s="55"/>
      <c r="R1479" s="55"/>
      <c r="S1479" s="55" t="s">
        <v>818</v>
      </c>
      <c r="T1479" s="193" t="str">
        <f>_xlfn.IFNA(VLOOKUP(N1479,Code2Loc,2,FALSE)
&amp; IF( OR( ISNA(O1479), LEN(O1479)=0), "",  "-" &amp; VLOOKUP(O1479,Code2Loc,2,FALSE))
&amp; IF( OR( ISNA(P1479), LEN(P1479)=0), "",  "-" &amp; VLOOKUP(P1479,Code2Loc,2,FALSE))
&amp; IF( OR( ISNA(Q1479), LEN(Q1479)=0), "",  "-" &amp; VLOOKUP(Q1479,Code2Loc,2,FALSE))
&amp; IF( OR( ISNA(R1479), LEN(R1479)=0), "",  "-" &amp; VLOOKUP(R1479,Code2Loc,2,FALSE))
&amp; IF( OR( ISNA(S1479), LEN(S1479)=0), "",  "-" &amp; VLOOKUP(S1479,Code2Loc,2,FALSE)),"")</f>
        <v/>
      </c>
      <c r="U1479" s="56">
        <v>0.5625</v>
      </c>
      <c r="V1479" s="57"/>
      <c r="W1479" s="57"/>
      <c r="X1479" s="57"/>
      <c r="Y1479" s="57"/>
      <c r="Z1479" s="58" t="str">
        <f>IF(ISBLANK($U1479), "", _xlfn.IFNA($U1479 + _xlfn.IFNA( VLOOKUP($N1479 &amp; IF(ISBLANK($O1479),"", "-" &amp; $O1479) &amp; IF(ISBLANK($P1479),"", "-" &amp; $P1479) &amp; IF(ISBLANK($Q1479),"", "-" &amp; $Q1479) &amp; IF(ISBLANK($R1479),"", "-" &amp; $R1479) &amp; IF(ISBLANK($S1479),"", "-" &amp; $S1479),TravelTime,8,FALSE), VLOOKUP($S1479 &amp; IF(ISBLANK($R1479),"", "-" &amp; $R1479) &amp; IF(ISBLANK($Q1479),"", "-" &amp; $Q1479) &amp; IF(ISBLANK($P1479),"", "-" &amp; $P1479) &amp; IF(ISBLANK($O1479),"", "-" &amp; $O1479) &amp; IF(ISBLANK($N1479),"", "-" &amp; $N1479),TravelTime,8,FALSE)) / 1440, ""))</f>
        <v/>
      </c>
      <c r="AA1479" s="59"/>
      <c r="AB1479" s="59"/>
      <c r="AC1479" s="59"/>
      <c r="AD1479" s="196"/>
      <c r="AE1479" s="59"/>
      <c r="AF1479" s="59"/>
      <c r="AG1479" s="59"/>
      <c r="AH1479" s="59"/>
      <c r="AI1479" s="59"/>
      <c r="AJ1479" s="59"/>
    </row>
    <row r="1480" spans="1:36" ht="14.25" customHeight="1">
      <c r="A1480" s="85"/>
      <c r="B1480" s="59"/>
      <c r="C1480" s="223"/>
      <c r="D1480" s="59"/>
      <c r="E1480" s="229"/>
      <c r="F1480" s="229"/>
      <c r="G1480" s="59"/>
      <c r="H1480" s="59"/>
      <c r="I1480" s="59"/>
      <c r="J1480" s="59"/>
      <c r="K1480" s="59"/>
      <c r="L1480" s="86"/>
      <c r="M1480" s="86"/>
      <c r="N1480" s="55" t="s">
        <v>818</v>
      </c>
      <c r="O1480" s="55"/>
      <c r="P1480" s="55"/>
      <c r="Q1480" s="55"/>
      <c r="R1480" s="55"/>
      <c r="S1480" s="55" t="s">
        <v>820</v>
      </c>
      <c r="T1480" s="193" t="str">
        <f>_xlfn.IFNA(VLOOKUP(N1480,Code2Loc,2,FALSE)
&amp; IF( OR( ISNA(O1480), LEN(O1480)=0), "",  "-" &amp; VLOOKUP(O1480,Code2Loc,2,FALSE))
&amp; IF( OR( ISNA(P1480), LEN(P1480)=0), "",  "-" &amp; VLOOKUP(P1480,Code2Loc,2,FALSE))
&amp; IF( OR( ISNA(Q1480), LEN(Q1480)=0), "",  "-" &amp; VLOOKUP(Q1480,Code2Loc,2,FALSE))
&amp; IF( OR( ISNA(R1480), LEN(R1480)=0), "",  "-" &amp; VLOOKUP(R1480,Code2Loc,2,FALSE))
&amp; IF( OR( ISNA(S1480), LEN(S1480)=0), "",  "-" &amp; VLOOKUP(S1480,Code2Loc,2,FALSE)),"")</f>
        <v/>
      </c>
      <c r="U1480" s="56">
        <v>0.59027777777777779</v>
      </c>
      <c r="V1480" s="57"/>
      <c r="W1480" s="57"/>
      <c r="X1480" s="57"/>
      <c r="Y1480" s="57"/>
      <c r="Z1480" s="58" t="str">
        <f>IF(ISBLANK($U1480), "", _xlfn.IFNA($U1480 + _xlfn.IFNA( VLOOKUP($N1480 &amp; IF(ISBLANK($O1480),"", "-" &amp; $O1480) &amp; IF(ISBLANK($P1480),"", "-" &amp; $P1480) &amp; IF(ISBLANK($Q1480),"", "-" &amp; $Q1480) &amp; IF(ISBLANK($R1480),"", "-" &amp; $R1480) &amp; IF(ISBLANK($S1480),"", "-" &amp; $S1480),TravelTime,8,FALSE), VLOOKUP($S1480 &amp; IF(ISBLANK($R1480),"", "-" &amp; $R1480) &amp; IF(ISBLANK($Q1480),"", "-" &amp; $Q1480) &amp; IF(ISBLANK($P1480),"", "-" &amp; $P1480) &amp; IF(ISBLANK($O1480),"", "-" &amp; $O1480) &amp; IF(ISBLANK($N1480),"", "-" &amp; $N1480),TravelTime,8,FALSE)) / 1440, ""))</f>
        <v/>
      </c>
      <c r="AA1480" s="59"/>
      <c r="AB1480" s="59"/>
      <c r="AC1480" s="59"/>
      <c r="AD1480" s="196"/>
      <c r="AE1480" s="59"/>
      <c r="AF1480" s="59"/>
      <c r="AG1480" s="59"/>
      <c r="AH1480" s="59"/>
      <c r="AI1480" s="59"/>
      <c r="AJ1480" s="59"/>
    </row>
    <row r="1481" spans="1:36" ht="14.25" customHeight="1">
      <c r="A1481" s="85"/>
      <c r="B1481" s="59"/>
      <c r="C1481" s="223"/>
      <c r="D1481" s="59"/>
      <c r="E1481" s="229"/>
      <c r="F1481" s="229"/>
      <c r="G1481" s="59"/>
      <c r="H1481" s="59"/>
      <c r="I1481" s="59"/>
      <c r="J1481" s="59"/>
      <c r="K1481" s="59"/>
      <c r="L1481" s="86"/>
      <c r="M1481" s="86"/>
      <c r="N1481" s="55" t="s">
        <v>820</v>
      </c>
      <c r="O1481" s="55"/>
      <c r="P1481" s="55"/>
      <c r="Q1481" s="55"/>
      <c r="R1481" s="55"/>
      <c r="S1481" s="55" t="s">
        <v>818</v>
      </c>
      <c r="T1481" s="193" t="str">
        <f>_xlfn.IFNA(VLOOKUP(N1481,Code2Loc,2,FALSE)
&amp; IF( OR( ISNA(O1481), LEN(O1481)=0), "",  "-" &amp; VLOOKUP(O1481,Code2Loc,2,FALSE))
&amp; IF( OR( ISNA(P1481), LEN(P1481)=0), "",  "-" &amp; VLOOKUP(P1481,Code2Loc,2,FALSE))
&amp; IF( OR( ISNA(Q1481), LEN(Q1481)=0), "",  "-" &amp; VLOOKUP(Q1481,Code2Loc,2,FALSE))
&amp; IF( OR( ISNA(R1481), LEN(R1481)=0), "",  "-" &amp; VLOOKUP(R1481,Code2Loc,2,FALSE))
&amp; IF( OR( ISNA(S1481), LEN(S1481)=0), "",  "-" &amp; VLOOKUP(S1481,Code2Loc,2,FALSE)),"")</f>
        <v/>
      </c>
      <c r="U1481" s="56">
        <v>0.60763888888888884</v>
      </c>
      <c r="V1481" s="57"/>
      <c r="W1481" s="57"/>
      <c r="X1481" s="57"/>
      <c r="Y1481" s="57"/>
      <c r="Z1481" s="58" t="str">
        <f>IF(ISBLANK($U1481), "", _xlfn.IFNA($U1481 + _xlfn.IFNA( VLOOKUP($N1481 &amp; IF(ISBLANK($O1481),"", "-" &amp; $O1481) &amp; IF(ISBLANK($P1481),"", "-" &amp; $P1481) &amp; IF(ISBLANK($Q1481),"", "-" &amp; $Q1481) &amp; IF(ISBLANK($R1481),"", "-" &amp; $R1481) &amp; IF(ISBLANK($S1481),"", "-" &amp; $S1481),TravelTime,8,FALSE), VLOOKUP($S1481 &amp; IF(ISBLANK($R1481),"", "-" &amp; $R1481) &amp; IF(ISBLANK($Q1481),"", "-" &amp; $Q1481) &amp; IF(ISBLANK($P1481),"", "-" &amp; $P1481) &amp; IF(ISBLANK($O1481),"", "-" &amp; $O1481) &amp; IF(ISBLANK($N1481),"", "-" &amp; $N1481),TravelTime,8,FALSE)) / 1440, ""))</f>
        <v/>
      </c>
      <c r="AA1481" s="59"/>
      <c r="AB1481" s="59"/>
      <c r="AC1481" s="59"/>
      <c r="AD1481" s="196"/>
      <c r="AE1481" s="59"/>
      <c r="AF1481" s="59"/>
      <c r="AG1481" s="59"/>
      <c r="AH1481" s="59"/>
      <c r="AI1481" s="59"/>
      <c r="AJ1481" s="59"/>
    </row>
    <row r="1482" spans="1:36" ht="14.25" customHeight="1">
      <c r="A1482" s="85"/>
      <c r="B1482" s="59"/>
      <c r="C1482" s="223"/>
      <c r="D1482" s="59"/>
      <c r="E1482" s="229"/>
      <c r="F1482" s="229"/>
      <c r="G1482" s="59"/>
      <c r="H1482" s="59"/>
      <c r="I1482" s="59"/>
      <c r="J1482" s="59"/>
      <c r="K1482" s="59"/>
      <c r="L1482" s="86"/>
      <c r="M1482" s="86"/>
      <c r="N1482" s="55" t="s">
        <v>818</v>
      </c>
      <c r="O1482" s="55"/>
      <c r="P1482" s="55"/>
      <c r="Q1482" s="55"/>
      <c r="R1482" s="55"/>
      <c r="S1482" s="55" t="s">
        <v>820</v>
      </c>
      <c r="T1482" s="193" t="str">
        <f>_xlfn.IFNA(VLOOKUP(N1482,Code2Loc,2,FALSE)
&amp; IF( OR( ISNA(O1482), LEN(O1482)=0), "",  "-" &amp; VLOOKUP(O1482,Code2Loc,2,FALSE))
&amp; IF( OR( ISNA(P1482), LEN(P1482)=0), "",  "-" &amp; VLOOKUP(P1482,Code2Loc,2,FALSE))
&amp; IF( OR( ISNA(Q1482), LEN(Q1482)=0), "",  "-" &amp; VLOOKUP(Q1482,Code2Loc,2,FALSE))
&amp; IF( OR( ISNA(R1482), LEN(R1482)=0), "",  "-" &amp; VLOOKUP(R1482,Code2Loc,2,FALSE))
&amp; IF( OR( ISNA(S1482), LEN(S1482)=0), "",  "-" &amp; VLOOKUP(S1482,Code2Loc,2,FALSE)),"")</f>
        <v/>
      </c>
      <c r="U1482" s="56">
        <v>0.68055555555555558</v>
      </c>
      <c r="V1482" s="57"/>
      <c r="W1482" s="57"/>
      <c r="X1482" s="57"/>
      <c r="Y1482" s="57"/>
      <c r="Z1482" s="58" t="str">
        <f>IF(ISBLANK($U1482), "", _xlfn.IFNA($U1482 + _xlfn.IFNA( VLOOKUP($N1482 &amp; IF(ISBLANK($O1482),"", "-" &amp; $O1482) &amp; IF(ISBLANK($P1482),"", "-" &amp; $P1482) &amp; IF(ISBLANK($Q1482),"", "-" &amp; $Q1482) &amp; IF(ISBLANK($R1482),"", "-" &amp; $R1482) &amp; IF(ISBLANK($S1482),"", "-" &amp; $S1482),TravelTime,8,FALSE), VLOOKUP($S1482 &amp; IF(ISBLANK($R1482),"", "-" &amp; $R1482) &amp; IF(ISBLANK($Q1482),"", "-" &amp; $Q1482) &amp; IF(ISBLANK($P1482),"", "-" &amp; $P1482) &amp; IF(ISBLANK($O1482),"", "-" &amp; $O1482) &amp; IF(ISBLANK($N1482),"", "-" &amp; $N1482),TravelTime,8,FALSE)) / 1440, ""))</f>
        <v/>
      </c>
      <c r="AA1482" s="59"/>
      <c r="AB1482" s="59"/>
      <c r="AC1482" s="59"/>
      <c r="AD1482" s="196"/>
      <c r="AE1482" s="59"/>
      <c r="AF1482" s="59"/>
      <c r="AG1482" s="59"/>
      <c r="AH1482" s="59"/>
      <c r="AI1482" s="59"/>
      <c r="AJ1482" s="59"/>
    </row>
    <row r="1483" spans="1:36" ht="14.25" customHeight="1">
      <c r="A1483" s="85"/>
      <c r="B1483" s="59"/>
      <c r="C1483" s="223"/>
      <c r="D1483" s="59"/>
      <c r="E1483" s="229"/>
      <c r="F1483" s="229"/>
      <c r="G1483" s="59"/>
      <c r="H1483" s="59"/>
      <c r="I1483" s="59"/>
      <c r="J1483" s="59"/>
      <c r="K1483" s="59"/>
      <c r="L1483" s="86"/>
      <c r="M1483" s="86"/>
      <c r="N1483" s="55" t="s">
        <v>820</v>
      </c>
      <c r="O1483" s="55"/>
      <c r="P1483" s="55"/>
      <c r="Q1483" s="55"/>
      <c r="R1483" s="55"/>
      <c r="S1483" s="55" t="s">
        <v>818</v>
      </c>
      <c r="T1483" s="193" t="str">
        <f>_xlfn.IFNA(VLOOKUP(N1483,Code2Loc,2,FALSE)
&amp; IF( OR( ISNA(O1483), LEN(O1483)=0), "",  "-" &amp; VLOOKUP(O1483,Code2Loc,2,FALSE))
&amp; IF( OR( ISNA(P1483), LEN(P1483)=0), "",  "-" &amp; VLOOKUP(P1483,Code2Loc,2,FALSE))
&amp; IF( OR( ISNA(Q1483), LEN(Q1483)=0), "",  "-" &amp; VLOOKUP(Q1483,Code2Loc,2,FALSE))
&amp; IF( OR( ISNA(R1483), LEN(R1483)=0), "",  "-" &amp; VLOOKUP(R1483,Code2Loc,2,FALSE))
&amp; IF( OR( ISNA(S1483), LEN(S1483)=0), "",  "-" &amp; VLOOKUP(S1483,Code2Loc,2,FALSE)),"")</f>
        <v/>
      </c>
      <c r="U1483" s="56">
        <v>0.69444444444444442</v>
      </c>
      <c r="V1483" s="57"/>
      <c r="W1483" s="57"/>
      <c r="X1483" s="57"/>
      <c r="Y1483" s="57"/>
      <c r="Z1483" s="58" t="str">
        <f>IF(ISBLANK($U1483), "", _xlfn.IFNA($U1483 + _xlfn.IFNA( VLOOKUP($N1483 &amp; IF(ISBLANK($O1483),"", "-" &amp; $O1483) &amp; IF(ISBLANK($P1483),"", "-" &amp; $P1483) &amp; IF(ISBLANK($Q1483),"", "-" &amp; $Q1483) &amp; IF(ISBLANK($R1483),"", "-" &amp; $R1483) &amp; IF(ISBLANK($S1483),"", "-" &amp; $S1483),TravelTime,8,FALSE), VLOOKUP($S1483 &amp; IF(ISBLANK($R1483),"", "-" &amp; $R1483) &amp; IF(ISBLANK($Q1483),"", "-" &amp; $Q1483) &amp; IF(ISBLANK($P1483),"", "-" &amp; $P1483) &amp; IF(ISBLANK($O1483),"", "-" &amp; $O1483) &amp; IF(ISBLANK($N1483),"", "-" &amp; $N1483),TravelTime,8,FALSE)) / 1440, ""))</f>
        <v/>
      </c>
      <c r="AA1483" s="59"/>
      <c r="AB1483" s="59"/>
      <c r="AC1483" s="59"/>
      <c r="AD1483" s="196"/>
      <c r="AE1483" s="59"/>
      <c r="AF1483" s="59"/>
      <c r="AG1483" s="59"/>
      <c r="AH1483" s="59"/>
      <c r="AI1483" s="59"/>
      <c r="AJ1483" s="59"/>
    </row>
    <row r="1484" spans="1:36" ht="14.25" customHeight="1">
      <c r="A1484" s="85"/>
      <c r="B1484" s="59"/>
      <c r="C1484" s="223"/>
      <c r="D1484" s="59"/>
      <c r="E1484" s="229"/>
      <c r="F1484" s="229"/>
      <c r="G1484" s="59"/>
      <c r="H1484" s="59"/>
      <c r="I1484" s="59"/>
      <c r="J1484" s="59"/>
      <c r="K1484" s="59"/>
      <c r="L1484" s="86"/>
      <c r="M1484" s="86"/>
      <c r="N1484" s="55" t="s">
        <v>818</v>
      </c>
      <c r="O1484" s="55"/>
      <c r="P1484" s="55"/>
      <c r="Q1484" s="55"/>
      <c r="R1484" s="55"/>
      <c r="S1484" s="55" t="s">
        <v>820</v>
      </c>
      <c r="T1484" s="193" t="str">
        <f>_xlfn.IFNA(VLOOKUP(N1484,Code2Loc,2,FALSE)
&amp; IF( OR( ISNA(O1484), LEN(O1484)=0), "",  "-" &amp; VLOOKUP(O1484,Code2Loc,2,FALSE))
&amp; IF( OR( ISNA(P1484), LEN(P1484)=0), "",  "-" &amp; VLOOKUP(P1484,Code2Loc,2,FALSE))
&amp; IF( OR( ISNA(Q1484), LEN(Q1484)=0), "",  "-" &amp; VLOOKUP(Q1484,Code2Loc,2,FALSE))
&amp; IF( OR( ISNA(R1484), LEN(R1484)=0), "",  "-" &amp; VLOOKUP(R1484,Code2Loc,2,FALSE))
&amp; IF( OR( ISNA(S1484), LEN(S1484)=0), "",  "-" &amp; VLOOKUP(S1484,Code2Loc,2,FALSE)),"")</f>
        <v/>
      </c>
      <c r="U1484" s="56">
        <v>0.71527777777777779</v>
      </c>
      <c r="V1484" s="57"/>
      <c r="W1484" s="57"/>
      <c r="X1484" s="57"/>
      <c r="Y1484" s="57"/>
      <c r="Z1484" s="58" t="str">
        <f>IF(ISBLANK($U1484), "", _xlfn.IFNA($U1484 + _xlfn.IFNA( VLOOKUP($N1484 &amp; IF(ISBLANK($O1484),"", "-" &amp; $O1484) &amp; IF(ISBLANK($P1484),"", "-" &amp; $P1484) &amp; IF(ISBLANK($Q1484),"", "-" &amp; $Q1484) &amp; IF(ISBLANK($R1484),"", "-" &amp; $R1484) &amp; IF(ISBLANK($S1484),"", "-" &amp; $S1484),TravelTime,8,FALSE), VLOOKUP($S1484 &amp; IF(ISBLANK($R1484),"", "-" &amp; $R1484) &amp; IF(ISBLANK($Q1484),"", "-" &amp; $Q1484) &amp; IF(ISBLANK($P1484),"", "-" &amp; $P1484) &amp; IF(ISBLANK($O1484),"", "-" &amp; $O1484) &amp; IF(ISBLANK($N1484),"", "-" &amp; $N1484),TravelTime,8,FALSE)) / 1440, ""))</f>
        <v/>
      </c>
      <c r="AA1484" s="59"/>
      <c r="AB1484" s="59"/>
      <c r="AC1484" s="59"/>
      <c r="AD1484" s="196"/>
      <c r="AE1484" s="59"/>
      <c r="AF1484" s="59"/>
      <c r="AG1484" s="59"/>
      <c r="AH1484" s="59"/>
      <c r="AI1484" s="59"/>
      <c r="AJ1484" s="59"/>
    </row>
    <row r="1485" spans="1:36" ht="14.25" customHeight="1">
      <c r="A1485" s="85"/>
      <c r="B1485" s="59"/>
      <c r="C1485" s="223"/>
      <c r="D1485" s="59"/>
      <c r="E1485" s="229"/>
      <c r="F1485" s="229"/>
      <c r="G1485" s="59"/>
      <c r="H1485" s="59"/>
      <c r="I1485" s="59"/>
      <c r="J1485" s="59"/>
      <c r="K1485" s="59"/>
      <c r="L1485" s="86"/>
      <c r="M1485" s="86"/>
      <c r="N1485" s="55" t="s">
        <v>820</v>
      </c>
      <c r="O1485" s="55"/>
      <c r="P1485" s="55"/>
      <c r="Q1485" s="55"/>
      <c r="R1485" s="55"/>
      <c r="S1485" s="55" t="s">
        <v>818</v>
      </c>
      <c r="T1485" s="193" t="str">
        <f>_xlfn.IFNA(VLOOKUP(N1485,Code2Loc,2,FALSE)
&amp; IF( OR( ISNA(O1485), LEN(O1485)=0), "",  "-" &amp; VLOOKUP(O1485,Code2Loc,2,FALSE))
&amp; IF( OR( ISNA(P1485), LEN(P1485)=0), "",  "-" &amp; VLOOKUP(P1485,Code2Loc,2,FALSE))
&amp; IF( OR( ISNA(Q1485), LEN(Q1485)=0), "",  "-" &amp; VLOOKUP(Q1485,Code2Loc,2,FALSE))
&amp; IF( OR( ISNA(R1485), LEN(R1485)=0), "",  "-" &amp; VLOOKUP(R1485,Code2Loc,2,FALSE))
&amp; IF( OR( ISNA(S1485), LEN(S1485)=0), "",  "-" &amp; VLOOKUP(S1485,Code2Loc,2,FALSE)),"")</f>
        <v/>
      </c>
      <c r="U1485" s="56">
        <v>0.72916666666666663</v>
      </c>
      <c r="V1485" s="57"/>
      <c r="W1485" s="57"/>
      <c r="X1485" s="57"/>
      <c r="Y1485" s="57"/>
      <c r="Z1485" s="58" t="str">
        <f>IF(ISBLANK($U1485), "", _xlfn.IFNA($U1485 + _xlfn.IFNA( VLOOKUP($N1485 &amp; IF(ISBLANK($O1485),"", "-" &amp; $O1485) &amp; IF(ISBLANK($P1485),"", "-" &amp; $P1485) &amp; IF(ISBLANK($Q1485),"", "-" &amp; $Q1485) &amp; IF(ISBLANK($R1485),"", "-" &amp; $R1485) &amp; IF(ISBLANK($S1485),"", "-" &amp; $S1485),TravelTime,8,FALSE), VLOOKUP($S1485 &amp; IF(ISBLANK($R1485),"", "-" &amp; $R1485) &amp; IF(ISBLANK($Q1485),"", "-" &amp; $Q1485) &amp; IF(ISBLANK($P1485),"", "-" &amp; $P1485) &amp; IF(ISBLANK($O1485),"", "-" &amp; $O1485) &amp; IF(ISBLANK($N1485),"", "-" &amp; $N1485),TravelTime,8,FALSE)) / 1440, ""))</f>
        <v/>
      </c>
      <c r="AA1485" s="59"/>
      <c r="AB1485" s="59"/>
      <c r="AC1485" s="59"/>
      <c r="AD1485" s="196"/>
      <c r="AE1485" s="59"/>
      <c r="AF1485" s="59"/>
      <c r="AG1485" s="59"/>
      <c r="AH1485" s="59"/>
      <c r="AI1485" s="59"/>
      <c r="AJ1485" s="59"/>
    </row>
    <row r="1486" spans="1:36" ht="14.25" customHeight="1">
      <c r="A1486" s="85"/>
      <c r="B1486" s="59"/>
      <c r="C1486" s="223"/>
      <c r="D1486" s="59"/>
      <c r="E1486" s="229"/>
      <c r="F1486" s="229"/>
      <c r="G1486" s="59"/>
      <c r="H1486" s="59"/>
      <c r="I1486" s="59"/>
      <c r="J1486" s="59"/>
      <c r="K1486" s="59"/>
      <c r="L1486" s="86"/>
      <c r="M1486" s="86"/>
      <c r="N1486" s="55" t="s">
        <v>818</v>
      </c>
      <c r="O1486" s="55"/>
      <c r="P1486" s="55"/>
      <c r="Q1486" s="55"/>
      <c r="R1486" s="55"/>
      <c r="S1486" s="55" t="s">
        <v>820</v>
      </c>
      <c r="T1486" s="193" t="str">
        <f>_xlfn.IFNA(VLOOKUP(N1486,Code2Loc,2,FALSE)
&amp; IF( OR( ISNA(O1486), LEN(O1486)=0), "",  "-" &amp; VLOOKUP(O1486,Code2Loc,2,FALSE))
&amp; IF( OR( ISNA(P1486), LEN(P1486)=0), "",  "-" &amp; VLOOKUP(P1486,Code2Loc,2,FALSE))
&amp; IF( OR( ISNA(Q1486), LEN(Q1486)=0), "",  "-" &amp; VLOOKUP(Q1486,Code2Loc,2,FALSE))
&amp; IF( OR( ISNA(R1486), LEN(R1486)=0), "",  "-" &amp; VLOOKUP(R1486,Code2Loc,2,FALSE))
&amp; IF( OR( ISNA(S1486), LEN(S1486)=0), "",  "-" &amp; VLOOKUP(S1486,Code2Loc,2,FALSE)),"")</f>
        <v/>
      </c>
      <c r="U1486" s="56">
        <v>0.76388888888888884</v>
      </c>
      <c r="V1486" s="57"/>
      <c r="W1486" s="57"/>
      <c r="X1486" s="57"/>
      <c r="Y1486" s="57"/>
      <c r="Z1486" s="58" t="str">
        <f>IF(ISBLANK($U1486), "", _xlfn.IFNA($U1486 + _xlfn.IFNA( VLOOKUP($N1486 &amp; IF(ISBLANK($O1486),"", "-" &amp; $O1486) &amp; IF(ISBLANK($P1486),"", "-" &amp; $P1486) &amp; IF(ISBLANK($Q1486),"", "-" &amp; $Q1486) &amp; IF(ISBLANK($R1486),"", "-" &amp; $R1486) &amp; IF(ISBLANK($S1486),"", "-" &amp; $S1486),TravelTime,8,FALSE), VLOOKUP($S1486 &amp; IF(ISBLANK($R1486),"", "-" &amp; $R1486) &amp; IF(ISBLANK($Q1486),"", "-" &amp; $Q1486) &amp; IF(ISBLANK($P1486),"", "-" &amp; $P1486) &amp; IF(ISBLANK($O1486),"", "-" &amp; $O1486) &amp; IF(ISBLANK($N1486),"", "-" &amp; $N1486),TravelTime,8,FALSE)) / 1440, ""))</f>
        <v/>
      </c>
      <c r="AA1486" s="59"/>
      <c r="AB1486" s="59"/>
      <c r="AC1486" s="59"/>
      <c r="AD1486" s="196"/>
      <c r="AE1486" s="59"/>
      <c r="AF1486" s="59"/>
      <c r="AG1486" s="59"/>
      <c r="AH1486" s="59"/>
      <c r="AI1486" s="59"/>
      <c r="AJ1486" s="59"/>
    </row>
    <row r="1487" spans="1:36" ht="14.25" customHeight="1">
      <c r="A1487" s="85"/>
      <c r="B1487" s="59"/>
      <c r="C1487" s="223"/>
      <c r="D1487" s="59"/>
      <c r="E1487" s="229"/>
      <c r="F1487" s="229"/>
      <c r="G1487" s="59"/>
      <c r="H1487" s="59"/>
      <c r="I1487" s="59"/>
      <c r="J1487" s="59"/>
      <c r="K1487" s="59"/>
      <c r="L1487" s="86"/>
      <c r="M1487" s="86"/>
      <c r="N1487" s="55" t="s">
        <v>820</v>
      </c>
      <c r="O1487" s="55"/>
      <c r="P1487" s="55"/>
      <c r="Q1487" s="55"/>
      <c r="R1487" s="55"/>
      <c r="S1487" s="55" t="s">
        <v>818</v>
      </c>
      <c r="T1487" s="193" t="str">
        <f>_xlfn.IFNA(VLOOKUP(N1487,Code2Loc,2,FALSE)
&amp; IF( OR( ISNA(O1487), LEN(O1487)=0), "",  "-" &amp; VLOOKUP(O1487,Code2Loc,2,FALSE))
&amp; IF( OR( ISNA(P1487), LEN(P1487)=0), "",  "-" &amp; VLOOKUP(P1487,Code2Loc,2,FALSE))
&amp; IF( OR( ISNA(Q1487), LEN(Q1487)=0), "",  "-" &amp; VLOOKUP(Q1487,Code2Loc,2,FALSE))
&amp; IF( OR( ISNA(R1487), LEN(R1487)=0), "",  "-" &amp; VLOOKUP(R1487,Code2Loc,2,FALSE))
&amp; IF( OR( ISNA(S1487), LEN(S1487)=0), "",  "-" &amp; VLOOKUP(S1487,Code2Loc,2,FALSE)),"")</f>
        <v/>
      </c>
      <c r="U1487" s="56">
        <v>0.77777777777777779</v>
      </c>
      <c r="V1487" s="57"/>
      <c r="W1487" s="57"/>
      <c r="X1487" s="57"/>
      <c r="Y1487" s="57"/>
      <c r="Z1487" s="58" t="str">
        <f>IF(ISBLANK($U1487), "", _xlfn.IFNA($U1487 + _xlfn.IFNA( VLOOKUP($N1487 &amp; IF(ISBLANK($O1487),"", "-" &amp; $O1487) &amp; IF(ISBLANK($P1487),"", "-" &amp; $P1487) &amp; IF(ISBLANK($Q1487),"", "-" &amp; $Q1487) &amp; IF(ISBLANK($R1487),"", "-" &amp; $R1487) &amp; IF(ISBLANK($S1487),"", "-" &amp; $S1487),TravelTime,8,FALSE), VLOOKUP($S1487 &amp; IF(ISBLANK($R1487),"", "-" &amp; $R1487) &amp; IF(ISBLANK($Q1487),"", "-" &amp; $Q1487) &amp; IF(ISBLANK($P1487),"", "-" &amp; $P1487) &amp; IF(ISBLANK($O1487),"", "-" &amp; $O1487) &amp; IF(ISBLANK($N1487),"", "-" &amp; $N1487),TravelTime,8,FALSE)) / 1440, ""))</f>
        <v/>
      </c>
      <c r="AA1487" s="59"/>
      <c r="AB1487" s="59"/>
      <c r="AC1487" s="59"/>
      <c r="AD1487" s="196"/>
      <c r="AE1487" s="59"/>
      <c r="AF1487" s="59"/>
      <c r="AG1487" s="59"/>
      <c r="AH1487" s="59"/>
      <c r="AI1487" s="59"/>
      <c r="AJ1487" s="59"/>
    </row>
    <row r="1488" spans="1:36" ht="14.25" customHeight="1">
      <c r="A1488" s="85"/>
      <c r="B1488" s="59"/>
      <c r="C1488" s="223"/>
      <c r="D1488" s="59"/>
      <c r="E1488" s="229"/>
      <c r="F1488" s="229"/>
      <c r="G1488" s="59"/>
      <c r="H1488" s="59"/>
      <c r="I1488" s="59"/>
      <c r="J1488" s="59"/>
      <c r="K1488" s="59"/>
      <c r="L1488" s="86"/>
      <c r="M1488" s="86"/>
      <c r="N1488" s="55" t="s">
        <v>818</v>
      </c>
      <c r="O1488" s="55"/>
      <c r="P1488" s="55"/>
      <c r="Q1488" s="55"/>
      <c r="R1488" s="55"/>
      <c r="S1488" s="55" t="s">
        <v>820</v>
      </c>
      <c r="T1488" s="193" t="str">
        <f>_xlfn.IFNA(VLOOKUP(N1488,Code2Loc,2,FALSE)
&amp; IF( OR( ISNA(O1488), LEN(O1488)=0), "",  "-" &amp; VLOOKUP(O1488,Code2Loc,2,FALSE))
&amp; IF( OR( ISNA(P1488), LEN(P1488)=0), "",  "-" &amp; VLOOKUP(P1488,Code2Loc,2,FALSE))
&amp; IF( OR( ISNA(Q1488), LEN(Q1488)=0), "",  "-" &amp; VLOOKUP(Q1488,Code2Loc,2,FALSE))
&amp; IF( OR( ISNA(R1488), LEN(R1488)=0), "",  "-" &amp; VLOOKUP(R1488,Code2Loc,2,FALSE))
&amp; IF( OR( ISNA(S1488), LEN(S1488)=0), "",  "-" &amp; VLOOKUP(S1488,Code2Loc,2,FALSE)),"")</f>
        <v/>
      </c>
      <c r="U1488" s="56">
        <v>0.80902777777777779</v>
      </c>
      <c r="V1488" s="57"/>
      <c r="W1488" s="57"/>
      <c r="X1488" s="57"/>
      <c r="Y1488" s="57"/>
      <c r="Z1488" s="58" t="str">
        <f>IF(ISBLANK($U1488), "", _xlfn.IFNA($U1488 + _xlfn.IFNA( VLOOKUP($N1488 &amp; IF(ISBLANK($O1488),"", "-" &amp; $O1488) &amp; IF(ISBLANK($P1488),"", "-" &amp; $P1488) &amp; IF(ISBLANK($Q1488),"", "-" &amp; $Q1488) &amp; IF(ISBLANK($R1488),"", "-" &amp; $R1488) &amp; IF(ISBLANK($S1488),"", "-" &amp; $S1488),TravelTime,8,FALSE), VLOOKUP($S1488 &amp; IF(ISBLANK($R1488),"", "-" &amp; $R1488) &amp; IF(ISBLANK($Q1488),"", "-" &amp; $Q1488) &amp; IF(ISBLANK($P1488),"", "-" &amp; $P1488) &amp; IF(ISBLANK($O1488),"", "-" &amp; $O1488) &amp; IF(ISBLANK($N1488),"", "-" &amp; $N1488),TravelTime,8,FALSE)) / 1440, ""))</f>
        <v/>
      </c>
      <c r="AA1488" s="59"/>
      <c r="AB1488" s="59"/>
      <c r="AC1488" s="59"/>
      <c r="AD1488" s="196"/>
      <c r="AE1488" s="59"/>
      <c r="AF1488" s="59"/>
      <c r="AG1488" s="59"/>
      <c r="AH1488" s="59"/>
      <c r="AI1488" s="59"/>
      <c r="AJ1488" s="59"/>
    </row>
    <row r="1489" spans="1:36" ht="14.25" customHeight="1">
      <c r="A1489" s="85"/>
      <c r="B1489" s="59"/>
      <c r="C1489" s="223"/>
      <c r="D1489" s="59"/>
      <c r="E1489" s="229"/>
      <c r="F1489" s="229"/>
      <c r="G1489" s="59"/>
      <c r="H1489" s="59"/>
      <c r="I1489" s="59"/>
      <c r="J1489" s="59"/>
      <c r="K1489" s="59"/>
      <c r="L1489" s="86"/>
      <c r="M1489" s="86"/>
      <c r="N1489" s="55" t="s">
        <v>820</v>
      </c>
      <c r="O1489" s="55"/>
      <c r="P1489" s="55"/>
      <c r="Q1489" s="55"/>
      <c r="R1489" s="55"/>
      <c r="S1489" s="55" t="s">
        <v>818</v>
      </c>
      <c r="T1489" s="193" t="str">
        <f>_xlfn.IFNA(VLOOKUP(N1489,Code2Loc,2,FALSE)
&amp; IF( OR( ISNA(O1489), LEN(O1489)=0), "",  "-" &amp; VLOOKUP(O1489,Code2Loc,2,FALSE))
&amp; IF( OR( ISNA(P1489), LEN(P1489)=0), "",  "-" &amp; VLOOKUP(P1489,Code2Loc,2,FALSE))
&amp; IF( OR( ISNA(Q1489), LEN(Q1489)=0), "",  "-" &amp; VLOOKUP(Q1489,Code2Loc,2,FALSE))
&amp; IF( OR( ISNA(R1489), LEN(R1489)=0), "",  "-" &amp; VLOOKUP(R1489,Code2Loc,2,FALSE))
&amp; IF( OR( ISNA(S1489), LEN(S1489)=0), "",  "-" &amp; VLOOKUP(S1489,Code2Loc,2,FALSE)),"")</f>
        <v/>
      </c>
      <c r="U1489" s="56">
        <v>0.82291666666666663</v>
      </c>
      <c r="V1489" s="57"/>
      <c r="W1489" s="57"/>
      <c r="X1489" s="57"/>
      <c r="Y1489" s="57"/>
      <c r="Z1489" s="58" t="str">
        <f>IF(ISBLANK($U1489), "", _xlfn.IFNA($U1489 + _xlfn.IFNA( VLOOKUP($N1489 &amp; IF(ISBLANK($O1489),"", "-" &amp; $O1489) &amp; IF(ISBLANK($P1489),"", "-" &amp; $P1489) &amp; IF(ISBLANK($Q1489),"", "-" &amp; $Q1489) &amp; IF(ISBLANK($R1489),"", "-" &amp; $R1489) &amp; IF(ISBLANK($S1489),"", "-" &amp; $S1489),TravelTime,8,FALSE), VLOOKUP($S1489 &amp; IF(ISBLANK($R1489),"", "-" &amp; $R1489) &amp; IF(ISBLANK($Q1489),"", "-" &amp; $Q1489) &amp; IF(ISBLANK($P1489),"", "-" &amp; $P1489) &amp; IF(ISBLANK($O1489),"", "-" &amp; $O1489) &amp; IF(ISBLANK($N1489),"", "-" &amp; $N1489),TravelTime,8,FALSE)) / 1440, ""))</f>
        <v/>
      </c>
      <c r="AA1489" s="59"/>
      <c r="AB1489" s="59"/>
      <c r="AC1489" s="59"/>
      <c r="AD1489" s="196"/>
      <c r="AE1489" s="59"/>
      <c r="AF1489" s="59"/>
      <c r="AG1489" s="59"/>
      <c r="AH1489" s="59"/>
      <c r="AI1489" s="59"/>
      <c r="AJ1489" s="59"/>
    </row>
    <row r="1490" spans="1:36" ht="14.25" customHeight="1">
      <c r="A1490" s="85"/>
      <c r="B1490" s="59"/>
      <c r="C1490" s="223"/>
      <c r="D1490" s="59"/>
      <c r="E1490" s="229"/>
      <c r="F1490" s="229"/>
      <c r="G1490" s="59"/>
      <c r="H1490" s="59"/>
      <c r="I1490" s="59"/>
      <c r="J1490" s="59"/>
      <c r="K1490" s="59"/>
      <c r="L1490" s="86"/>
      <c r="M1490" s="86"/>
      <c r="N1490" s="55" t="s">
        <v>818</v>
      </c>
      <c r="O1490" s="55"/>
      <c r="P1490" s="55"/>
      <c r="Q1490" s="55"/>
      <c r="R1490" s="55"/>
      <c r="S1490" s="55" t="s">
        <v>820</v>
      </c>
      <c r="T1490" s="193" t="str">
        <f>_xlfn.IFNA(VLOOKUP(N1490,Code2Loc,2,FALSE)
&amp; IF( OR( ISNA(O1490), LEN(O1490)=0), "",  "-" &amp; VLOOKUP(O1490,Code2Loc,2,FALSE))
&amp; IF( OR( ISNA(P1490), LEN(P1490)=0), "",  "-" &amp; VLOOKUP(P1490,Code2Loc,2,FALSE))
&amp; IF( OR( ISNA(Q1490), LEN(Q1490)=0), "",  "-" &amp; VLOOKUP(Q1490,Code2Loc,2,FALSE))
&amp; IF( OR( ISNA(R1490), LEN(R1490)=0), "",  "-" &amp; VLOOKUP(R1490,Code2Loc,2,FALSE))
&amp; IF( OR( ISNA(S1490), LEN(S1490)=0), "",  "-" &amp; VLOOKUP(S1490,Code2Loc,2,FALSE)),"")</f>
        <v/>
      </c>
      <c r="U1490" s="56">
        <v>0.85763888888888884</v>
      </c>
      <c r="V1490" s="57"/>
      <c r="W1490" s="57"/>
      <c r="X1490" s="57"/>
      <c r="Y1490" s="57"/>
      <c r="Z1490" s="58" t="str">
        <f>IF(ISBLANK($U1490), "", _xlfn.IFNA($U1490 + _xlfn.IFNA( VLOOKUP($N1490 &amp; IF(ISBLANK($O1490),"", "-" &amp; $O1490) &amp; IF(ISBLANK($P1490),"", "-" &amp; $P1490) &amp; IF(ISBLANK($Q1490),"", "-" &amp; $Q1490) &amp; IF(ISBLANK($R1490),"", "-" &amp; $R1490) &amp; IF(ISBLANK($S1490),"", "-" &amp; $S1490),TravelTime,8,FALSE), VLOOKUP($S1490 &amp; IF(ISBLANK($R1490),"", "-" &amp; $R1490) &amp; IF(ISBLANK($Q1490),"", "-" &amp; $Q1490) &amp; IF(ISBLANK($P1490),"", "-" &amp; $P1490) &amp; IF(ISBLANK($O1490),"", "-" &amp; $O1490) &amp; IF(ISBLANK($N1490),"", "-" &amp; $N1490),TravelTime,8,FALSE)) / 1440, ""))</f>
        <v/>
      </c>
      <c r="AA1490" s="59"/>
      <c r="AB1490" s="59"/>
      <c r="AC1490" s="59"/>
      <c r="AD1490" s="196"/>
      <c r="AE1490" s="59"/>
      <c r="AF1490" s="59"/>
      <c r="AG1490" s="59"/>
      <c r="AH1490" s="59"/>
      <c r="AI1490" s="59"/>
      <c r="AJ1490" s="59"/>
    </row>
    <row r="1491" spans="1:36" ht="14.25" customHeight="1">
      <c r="A1491" s="85"/>
      <c r="B1491" s="59"/>
      <c r="C1491" s="223"/>
      <c r="D1491" s="59"/>
      <c r="E1491" s="229"/>
      <c r="F1491" s="229"/>
      <c r="G1491" s="59"/>
      <c r="H1491" s="59"/>
      <c r="I1491" s="59"/>
      <c r="J1491" s="59"/>
      <c r="K1491" s="59"/>
      <c r="L1491" s="86"/>
      <c r="M1491" s="86"/>
      <c r="N1491" s="55" t="s">
        <v>820</v>
      </c>
      <c r="O1491" s="55"/>
      <c r="P1491" s="55"/>
      <c r="Q1491" s="55"/>
      <c r="R1491" s="55"/>
      <c r="S1491" s="55" t="s">
        <v>818</v>
      </c>
      <c r="T1491" s="193" t="str">
        <f>_xlfn.IFNA(VLOOKUP(N1491,Code2Loc,2,FALSE)
&amp; IF( OR( ISNA(O1491), LEN(O1491)=0), "",  "-" &amp; VLOOKUP(O1491,Code2Loc,2,FALSE))
&amp; IF( OR( ISNA(P1491), LEN(P1491)=0), "",  "-" &amp; VLOOKUP(P1491,Code2Loc,2,FALSE))
&amp; IF( OR( ISNA(Q1491), LEN(Q1491)=0), "",  "-" &amp; VLOOKUP(Q1491,Code2Loc,2,FALSE))
&amp; IF( OR( ISNA(R1491), LEN(R1491)=0), "",  "-" &amp; VLOOKUP(R1491,Code2Loc,2,FALSE))
&amp; IF( OR( ISNA(S1491), LEN(S1491)=0), "",  "-" &amp; VLOOKUP(S1491,Code2Loc,2,FALSE)),"")</f>
        <v/>
      </c>
      <c r="U1491" s="56">
        <v>0.87152777777777779</v>
      </c>
      <c r="V1491" s="57"/>
      <c r="W1491" s="57"/>
      <c r="X1491" s="57"/>
      <c r="Y1491" s="57"/>
      <c r="Z1491" s="58" t="str">
        <f>IF(ISBLANK($U1491), "", _xlfn.IFNA($U1491 + _xlfn.IFNA( VLOOKUP($N1491 &amp; IF(ISBLANK($O1491),"", "-" &amp; $O1491) &amp; IF(ISBLANK($P1491),"", "-" &amp; $P1491) &amp; IF(ISBLANK($Q1491),"", "-" &amp; $Q1491) &amp; IF(ISBLANK($R1491),"", "-" &amp; $R1491) &amp; IF(ISBLANK($S1491),"", "-" &amp; $S1491),TravelTime,8,FALSE), VLOOKUP($S1491 &amp; IF(ISBLANK($R1491),"", "-" &amp; $R1491) &amp; IF(ISBLANK($Q1491),"", "-" &amp; $Q1491) &amp; IF(ISBLANK($P1491),"", "-" &amp; $P1491) &amp; IF(ISBLANK($O1491),"", "-" &amp; $O1491) &amp; IF(ISBLANK($N1491),"", "-" &amp; $N1491),TravelTime,8,FALSE)) / 1440, ""))</f>
        <v/>
      </c>
      <c r="AA1491" s="59"/>
      <c r="AB1491" s="59"/>
      <c r="AC1491" s="59"/>
      <c r="AD1491" s="196"/>
      <c r="AE1491" s="59"/>
      <c r="AF1491" s="59"/>
      <c r="AG1491" s="59"/>
      <c r="AH1491" s="59"/>
      <c r="AI1491" s="59"/>
      <c r="AJ1491" s="59"/>
    </row>
    <row r="1492" spans="1:36" ht="14.25" customHeight="1">
      <c r="A1492" s="85"/>
      <c r="B1492" s="59" t="s">
        <v>846</v>
      </c>
      <c r="C1492" s="219" t="s">
        <v>842</v>
      </c>
      <c r="D1492" s="59"/>
      <c r="E1492" s="228" t="s">
        <v>847</v>
      </c>
      <c r="F1492" s="228">
        <v>45558</v>
      </c>
      <c r="G1492" s="59"/>
      <c r="H1492" s="59"/>
      <c r="I1492" s="59"/>
      <c r="J1492" s="59" t="s">
        <v>848</v>
      </c>
      <c r="K1492" s="59" t="s">
        <v>16</v>
      </c>
      <c r="L1492" s="86">
        <v>29</v>
      </c>
      <c r="M1492" s="86">
        <v>11</v>
      </c>
      <c r="N1492" s="55" t="s">
        <v>818</v>
      </c>
      <c r="O1492" s="55"/>
      <c r="P1492" s="55"/>
      <c r="Q1492" s="55"/>
      <c r="R1492" s="55"/>
      <c r="S1492" s="55" t="s">
        <v>820</v>
      </c>
      <c r="T1492" s="193" t="str">
        <f>_xlfn.IFNA(VLOOKUP(N1492,Code2Loc,2,FALSE)
&amp; IF( OR( ISNA(O1492), LEN(O1492)=0), "",  "-" &amp; VLOOKUP(O1492,Code2Loc,2,FALSE))
&amp; IF( OR( ISNA(P1492), LEN(P1492)=0), "",  "-" &amp; VLOOKUP(P1492,Code2Loc,2,FALSE))
&amp; IF( OR( ISNA(Q1492), LEN(Q1492)=0), "",  "-" &amp; VLOOKUP(Q1492,Code2Loc,2,FALSE))
&amp; IF( OR( ISNA(R1492), LEN(R1492)=0), "",  "-" &amp; VLOOKUP(R1492,Code2Loc,2,FALSE))
&amp; IF( OR( ISNA(S1492), LEN(S1492)=0), "",  "-" &amp; VLOOKUP(S1492,Code2Loc,2,FALSE)),"")</f>
        <v/>
      </c>
      <c r="U1492" s="56">
        <v>0.30208333333333331</v>
      </c>
      <c r="V1492" s="57"/>
      <c r="W1492" s="57"/>
      <c r="X1492" s="57"/>
      <c r="Y1492" s="57"/>
      <c r="Z1492" s="58" t="str">
        <f>IF(ISBLANK($U1492), "", _xlfn.IFNA($U1492 + _xlfn.IFNA( VLOOKUP($N1492 &amp; IF(ISBLANK($O1492),"", "-" &amp; $O1492) &amp; IF(ISBLANK($P1492),"", "-" &amp; $P1492) &amp; IF(ISBLANK($Q1492),"", "-" &amp; $Q1492) &amp; IF(ISBLANK($R1492),"", "-" &amp; $R1492) &amp; IF(ISBLANK($S1492),"", "-" &amp; $S1492),TravelTime,8,FALSE), VLOOKUP($S1492 &amp; IF(ISBLANK($R1492),"", "-" &amp; $R1492) &amp; IF(ISBLANK($Q1492),"", "-" &amp; $Q1492) &amp; IF(ISBLANK($P1492),"", "-" &amp; $P1492) &amp; IF(ISBLANK($O1492),"", "-" &amp; $O1492) &amp; IF(ISBLANK($N1492),"", "-" &amp; $N1492),TravelTime,8,FALSE)) / 1440, ""))</f>
        <v/>
      </c>
      <c r="AA1492" s="59"/>
      <c r="AB1492" s="59"/>
      <c r="AC1492" s="59"/>
      <c r="AD1492" s="196"/>
      <c r="AE1492" s="59"/>
      <c r="AF1492" s="59"/>
      <c r="AG1492" s="59"/>
      <c r="AH1492" s="59"/>
      <c r="AI1492" s="59"/>
      <c r="AJ1492" s="59"/>
    </row>
    <row r="1493" spans="1:36" ht="14.25" customHeight="1">
      <c r="A1493" s="85"/>
      <c r="B1493" s="59"/>
      <c r="C1493" s="223"/>
      <c r="D1493" s="59"/>
      <c r="E1493" s="229"/>
      <c r="F1493" s="229"/>
      <c r="G1493" s="59"/>
      <c r="H1493" s="59"/>
      <c r="I1493" s="59"/>
      <c r="J1493" s="59"/>
      <c r="K1493" s="59"/>
      <c r="L1493" s="86"/>
      <c r="M1493" s="86"/>
      <c r="N1493" s="55" t="s">
        <v>820</v>
      </c>
      <c r="O1493" s="55"/>
      <c r="P1493" s="55"/>
      <c r="Q1493" s="55"/>
      <c r="R1493" s="55"/>
      <c r="S1493" s="55" t="s">
        <v>818</v>
      </c>
      <c r="T1493" s="193" t="str">
        <f>_xlfn.IFNA(VLOOKUP(N1493,Code2Loc,2,FALSE)
&amp; IF( OR( ISNA(O1493), LEN(O1493)=0), "",  "-" &amp; VLOOKUP(O1493,Code2Loc,2,FALSE))
&amp; IF( OR( ISNA(P1493), LEN(P1493)=0), "",  "-" &amp; VLOOKUP(P1493,Code2Loc,2,FALSE))
&amp; IF( OR( ISNA(Q1493), LEN(Q1493)=0), "",  "-" &amp; VLOOKUP(Q1493,Code2Loc,2,FALSE))
&amp; IF( OR( ISNA(R1493), LEN(R1493)=0), "",  "-" &amp; VLOOKUP(R1493,Code2Loc,2,FALSE))
&amp; IF( OR( ISNA(S1493), LEN(S1493)=0), "",  "-" &amp; VLOOKUP(S1493,Code2Loc,2,FALSE)),"")</f>
        <v/>
      </c>
      <c r="U1493" s="56">
        <v>0.31597222222222221</v>
      </c>
      <c r="V1493" s="57"/>
      <c r="W1493" s="57"/>
      <c r="X1493" s="57"/>
      <c r="Y1493" s="57"/>
      <c r="Z1493" s="58" t="str">
        <f>IF(ISBLANK($U1493), "", _xlfn.IFNA($U1493 + _xlfn.IFNA( VLOOKUP($N1493 &amp; IF(ISBLANK($O1493),"", "-" &amp; $O1493) &amp; IF(ISBLANK($P1493),"", "-" &amp; $P1493) &amp; IF(ISBLANK($Q1493),"", "-" &amp; $Q1493) &amp; IF(ISBLANK($R1493),"", "-" &amp; $R1493) &amp; IF(ISBLANK($S1493),"", "-" &amp; $S1493),TravelTime,8,FALSE), VLOOKUP($S1493 &amp; IF(ISBLANK($R1493),"", "-" &amp; $R1493) &amp; IF(ISBLANK($Q1493),"", "-" &amp; $Q1493) &amp; IF(ISBLANK($P1493),"", "-" &amp; $P1493) &amp; IF(ISBLANK($O1493),"", "-" &amp; $O1493) &amp; IF(ISBLANK($N1493),"", "-" &amp; $N1493),TravelTime,8,FALSE)) / 1440, ""))</f>
        <v/>
      </c>
      <c r="AA1493" s="59"/>
      <c r="AB1493" s="59"/>
      <c r="AC1493" s="59"/>
      <c r="AD1493" s="196"/>
      <c r="AE1493" s="59"/>
      <c r="AF1493" s="59"/>
      <c r="AG1493" s="59"/>
      <c r="AH1493" s="59"/>
      <c r="AI1493" s="59"/>
      <c r="AJ1493" s="59"/>
    </row>
    <row r="1494" spans="1:36" ht="14.25" customHeight="1">
      <c r="A1494" s="85"/>
      <c r="B1494" s="59"/>
      <c r="C1494" s="223"/>
      <c r="D1494" s="59"/>
      <c r="E1494" s="229"/>
      <c r="F1494" s="229"/>
      <c r="G1494" s="59"/>
      <c r="H1494" s="59"/>
      <c r="I1494" s="59"/>
      <c r="J1494" s="59"/>
      <c r="K1494" s="59"/>
      <c r="L1494" s="86"/>
      <c r="M1494" s="86"/>
      <c r="N1494" s="55" t="s">
        <v>818</v>
      </c>
      <c r="O1494" s="55"/>
      <c r="P1494" s="55"/>
      <c r="Q1494" s="55"/>
      <c r="R1494" s="55"/>
      <c r="S1494" s="55" t="s">
        <v>820</v>
      </c>
      <c r="T1494" s="193" t="str">
        <f>_xlfn.IFNA(VLOOKUP(N1494,Code2Loc,2,FALSE)
&amp; IF( OR( ISNA(O1494), LEN(O1494)=0), "",  "-" &amp; VLOOKUP(O1494,Code2Loc,2,FALSE))
&amp; IF( OR( ISNA(P1494), LEN(P1494)=0), "",  "-" &amp; VLOOKUP(P1494,Code2Loc,2,FALSE))
&amp; IF( OR( ISNA(Q1494), LEN(Q1494)=0), "",  "-" &amp; VLOOKUP(Q1494,Code2Loc,2,FALSE))
&amp; IF( OR( ISNA(R1494), LEN(R1494)=0), "",  "-" &amp; VLOOKUP(R1494,Code2Loc,2,FALSE))
&amp; IF( OR( ISNA(S1494), LEN(S1494)=0), "",  "-" &amp; VLOOKUP(S1494,Code2Loc,2,FALSE)),"")</f>
        <v/>
      </c>
      <c r="U1494" s="56">
        <v>0.34027777777777779</v>
      </c>
      <c r="V1494" s="57"/>
      <c r="W1494" s="57"/>
      <c r="X1494" s="57"/>
      <c r="Y1494" s="57"/>
      <c r="Z1494" s="58" t="str">
        <f>IF(ISBLANK($U1494), "", _xlfn.IFNA($U1494 + _xlfn.IFNA( VLOOKUP($N1494 &amp; IF(ISBLANK($O1494),"", "-" &amp; $O1494) &amp; IF(ISBLANK($P1494),"", "-" &amp; $P1494) &amp; IF(ISBLANK($Q1494),"", "-" &amp; $Q1494) &amp; IF(ISBLANK($R1494),"", "-" &amp; $R1494) &amp; IF(ISBLANK($S1494),"", "-" &amp; $S1494),TravelTime,8,FALSE), VLOOKUP($S1494 &amp; IF(ISBLANK($R1494),"", "-" &amp; $R1494) &amp; IF(ISBLANK($Q1494),"", "-" &amp; $Q1494) &amp; IF(ISBLANK($P1494),"", "-" &amp; $P1494) &amp; IF(ISBLANK($O1494),"", "-" &amp; $O1494) &amp; IF(ISBLANK($N1494),"", "-" &amp; $N1494),TravelTime,8,FALSE)) / 1440, ""))</f>
        <v/>
      </c>
      <c r="AA1494" s="59"/>
      <c r="AB1494" s="59"/>
      <c r="AC1494" s="59"/>
      <c r="AD1494" s="196"/>
      <c r="AE1494" s="59"/>
      <c r="AF1494" s="59"/>
      <c r="AG1494" s="59"/>
      <c r="AH1494" s="59"/>
      <c r="AI1494" s="59"/>
      <c r="AJ1494" s="59"/>
    </row>
    <row r="1495" spans="1:36" ht="14.25" customHeight="1">
      <c r="A1495" s="85"/>
      <c r="B1495" s="59"/>
      <c r="C1495" s="223"/>
      <c r="D1495" s="59"/>
      <c r="E1495" s="229"/>
      <c r="F1495" s="229"/>
      <c r="G1495" s="59"/>
      <c r="H1495" s="59"/>
      <c r="I1495" s="59"/>
      <c r="J1495" s="59"/>
      <c r="K1495" s="59"/>
      <c r="L1495" s="86"/>
      <c r="M1495" s="86"/>
      <c r="N1495" s="55" t="s">
        <v>820</v>
      </c>
      <c r="O1495" s="55"/>
      <c r="P1495" s="55"/>
      <c r="Q1495" s="55"/>
      <c r="R1495" s="55"/>
      <c r="S1495" s="55" t="s">
        <v>818</v>
      </c>
      <c r="T1495" s="193" t="str">
        <f>_xlfn.IFNA(VLOOKUP(N1495,Code2Loc,2,FALSE)
&amp; IF( OR( ISNA(O1495), LEN(O1495)=0), "",  "-" &amp; VLOOKUP(O1495,Code2Loc,2,FALSE))
&amp; IF( OR( ISNA(P1495), LEN(P1495)=0), "",  "-" &amp; VLOOKUP(P1495,Code2Loc,2,FALSE))
&amp; IF( OR( ISNA(Q1495), LEN(Q1495)=0), "",  "-" &amp; VLOOKUP(Q1495,Code2Loc,2,FALSE))
&amp; IF( OR( ISNA(R1495), LEN(R1495)=0), "",  "-" &amp; VLOOKUP(R1495,Code2Loc,2,FALSE))
&amp; IF( OR( ISNA(S1495), LEN(S1495)=0), "",  "-" &amp; VLOOKUP(S1495,Code2Loc,2,FALSE)),"")</f>
        <v/>
      </c>
      <c r="U1495" s="56">
        <v>0.35416666666666669</v>
      </c>
      <c r="V1495" s="57"/>
      <c r="W1495" s="57"/>
      <c r="X1495" s="57"/>
      <c r="Y1495" s="57"/>
      <c r="Z1495" s="58" t="str">
        <f>IF(ISBLANK($U1495), "", _xlfn.IFNA($U1495 + _xlfn.IFNA( VLOOKUP($N1495 &amp; IF(ISBLANK($O1495),"", "-" &amp; $O1495) &amp; IF(ISBLANK($P1495),"", "-" &amp; $P1495) &amp; IF(ISBLANK($Q1495),"", "-" &amp; $Q1495) &amp; IF(ISBLANK($R1495),"", "-" &amp; $R1495) &amp; IF(ISBLANK($S1495),"", "-" &amp; $S1495),TravelTime,8,FALSE), VLOOKUP($S1495 &amp; IF(ISBLANK($R1495),"", "-" &amp; $R1495) &amp; IF(ISBLANK($Q1495),"", "-" &amp; $Q1495) &amp; IF(ISBLANK($P1495),"", "-" &amp; $P1495) &amp; IF(ISBLANK($O1495),"", "-" &amp; $O1495) &amp; IF(ISBLANK($N1495),"", "-" &amp; $N1495),TravelTime,8,FALSE)) / 1440, ""))</f>
        <v/>
      </c>
      <c r="AA1495" s="59"/>
      <c r="AB1495" s="59"/>
      <c r="AC1495" s="59"/>
      <c r="AD1495" s="196"/>
      <c r="AE1495" s="59"/>
      <c r="AF1495" s="59"/>
      <c r="AG1495" s="59"/>
      <c r="AH1495" s="59"/>
      <c r="AI1495" s="59"/>
      <c r="AJ1495" s="59"/>
    </row>
    <row r="1496" spans="1:36" ht="14.25" customHeight="1">
      <c r="A1496" s="85"/>
      <c r="B1496" s="59"/>
      <c r="C1496" s="223"/>
      <c r="D1496" s="59"/>
      <c r="E1496" s="229"/>
      <c r="F1496" s="229"/>
      <c r="G1496" s="59"/>
      <c r="H1496" s="59"/>
      <c r="I1496" s="59"/>
      <c r="J1496" s="59"/>
      <c r="K1496" s="59"/>
      <c r="L1496" s="86"/>
      <c r="M1496" s="86"/>
      <c r="N1496" s="55" t="s">
        <v>818</v>
      </c>
      <c r="O1496" s="55"/>
      <c r="P1496" s="55"/>
      <c r="Q1496" s="55"/>
      <c r="R1496" s="55"/>
      <c r="S1496" s="55" t="s">
        <v>820</v>
      </c>
      <c r="T1496" s="193" t="str">
        <f>_xlfn.IFNA(VLOOKUP(N1496,Code2Loc,2,FALSE)
&amp; IF( OR( ISNA(O1496), LEN(O1496)=0), "",  "-" &amp; VLOOKUP(O1496,Code2Loc,2,FALSE))
&amp; IF( OR( ISNA(P1496), LEN(P1496)=0), "",  "-" &amp; VLOOKUP(P1496,Code2Loc,2,FALSE))
&amp; IF( OR( ISNA(Q1496), LEN(Q1496)=0), "",  "-" &amp; VLOOKUP(Q1496,Code2Loc,2,FALSE))
&amp; IF( OR( ISNA(R1496), LEN(R1496)=0), "",  "-" &amp; VLOOKUP(R1496,Code2Loc,2,FALSE))
&amp; IF( OR( ISNA(S1496), LEN(S1496)=0), "",  "-" &amp; VLOOKUP(S1496,Code2Loc,2,FALSE)),"")</f>
        <v/>
      </c>
      <c r="U1496" s="56">
        <v>0.38541666666666669</v>
      </c>
      <c r="V1496" s="57"/>
      <c r="W1496" s="57"/>
      <c r="X1496" s="57"/>
      <c r="Y1496" s="57"/>
      <c r="Z1496" s="58" t="str">
        <f>IF(ISBLANK($U1496), "", _xlfn.IFNA($U1496 + _xlfn.IFNA( VLOOKUP($N1496 &amp; IF(ISBLANK($O1496),"", "-" &amp; $O1496) &amp; IF(ISBLANK($P1496),"", "-" &amp; $P1496) &amp; IF(ISBLANK($Q1496),"", "-" &amp; $Q1496) &amp; IF(ISBLANK($R1496),"", "-" &amp; $R1496) &amp; IF(ISBLANK($S1496),"", "-" &amp; $S1496),TravelTime,8,FALSE), VLOOKUP($S1496 &amp; IF(ISBLANK($R1496),"", "-" &amp; $R1496) &amp; IF(ISBLANK($Q1496),"", "-" &amp; $Q1496) &amp; IF(ISBLANK($P1496),"", "-" &amp; $P1496) &amp; IF(ISBLANK($O1496),"", "-" &amp; $O1496) &amp; IF(ISBLANK($N1496),"", "-" &amp; $N1496),TravelTime,8,FALSE)) / 1440, ""))</f>
        <v/>
      </c>
      <c r="AA1496" s="59"/>
      <c r="AB1496" s="59"/>
      <c r="AC1496" s="59"/>
      <c r="AD1496" s="196"/>
      <c r="AE1496" s="59"/>
      <c r="AF1496" s="59"/>
      <c r="AG1496" s="59"/>
      <c r="AH1496" s="59"/>
      <c r="AI1496" s="59"/>
      <c r="AJ1496" s="59"/>
    </row>
    <row r="1497" spans="1:36" ht="14.25" customHeight="1">
      <c r="A1497" s="85"/>
      <c r="B1497" s="59"/>
      <c r="C1497" s="223"/>
      <c r="D1497" s="59"/>
      <c r="E1497" s="229"/>
      <c r="F1497" s="229"/>
      <c r="G1497" s="59"/>
      <c r="H1497" s="59"/>
      <c r="I1497" s="59"/>
      <c r="J1497" s="59"/>
      <c r="K1497" s="59"/>
      <c r="L1497" s="86"/>
      <c r="M1497" s="86"/>
      <c r="N1497" s="55" t="s">
        <v>820</v>
      </c>
      <c r="O1497" s="55"/>
      <c r="P1497" s="55"/>
      <c r="Q1497" s="55"/>
      <c r="R1497" s="55"/>
      <c r="S1497" s="55" t="s">
        <v>818</v>
      </c>
      <c r="T1497" s="193" t="str">
        <f>_xlfn.IFNA(VLOOKUP(N1497,Code2Loc,2,FALSE)
&amp; IF( OR( ISNA(O1497), LEN(O1497)=0), "",  "-" &amp; VLOOKUP(O1497,Code2Loc,2,FALSE))
&amp; IF( OR( ISNA(P1497), LEN(P1497)=0), "",  "-" &amp; VLOOKUP(P1497,Code2Loc,2,FALSE))
&amp; IF( OR( ISNA(Q1497), LEN(Q1497)=0), "",  "-" &amp; VLOOKUP(Q1497,Code2Loc,2,FALSE))
&amp; IF( OR( ISNA(R1497), LEN(R1497)=0), "",  "-" &amp; VLOOKUP(R1497,Code2Loc,2,FALSE))
&amp; IF( OR( ISNA(S1497), LEN(S1497)=0), "",  "-" &amp; VLOOKUP(S1497,Code2Loc,2,FALSE)),"")</f>
        <v/>
      </c>
      <c r="U1497" s="56">
        <v>0.39930555555555558</v>
      </c>
      <c r="V1497" s="57"/>
      <c r="W1497" s="57"/>
      <c r="X1497" s="57"/>
      <c r="Y1497" s="57"/>
      <c r="Z1497" s="58" t="str">
        <f>IF(ISBLANK($U1497), "", _xlfn.IFNA($U1497 + _xlfn.IFNA( VLOOKUP($N1497 &amp; IF(ISBLANK($O1497),"", "-" &amp; $O1497) &amp; IF(ISBLANK($P1497),"", "-" &amp; $P1497) &amp; IF(ISBLANK($Q1497),"", "-" &amp; $Q1497) &amp; IF(ISBLANK($R1497),"", "-" &amp; $R1497) &amp; IF(ISBLANK($S1497),"", "-" &amp; $S1497),TravelTime,8,FALSE), VLOOKUP($S1497 &amp; IF(ISBLANK($R1497),"", "-" &amp; $R1497) &amp; IF(ISBLANK($Q1497),"", "-" &amp; $Q1497) &amp; IF(ISBLANK($P1497),"", "-" &amp; $P1497) &amp; IF(ISBLANK($O1497),"", "-" &amp; $O1497) &amp; IF(ISBLANK($N1497),"", "-" &amp; $N1497),TravelTime,8,FALSE)) / 1440, ""))</f>
        <v/>
      </c>
      <c r="AA1497" s="59"/>
      <c r="AB1497" s="59"/>
      <c r="AC1497" s="59"/>
      <c r="AD1497" s="196"/>
      <c r="AE1497" s="59"/>
      <c r="AF1497" s="59"/>
      <c r="AG1497" s="59"/>
      <c r="AH1497" s="59"/>
      <c r="AI1497" s="59"/>
      <c r="AJ1497" s="59"/>
    </row>
    <row r="1498" spans="1:36" ht="14.25" customHeight="1">
      <c r="A1498" s="85"/>
      <c r="B1498" s="59"/>
      <c r="C1498" s="223"/>
      <c r="D1498" s="59"/>
      <c r="E1498" s="229"/>
      <c r="F1498" s="229"/>
      <c r="G1498" s="59"/>
      <c r="H1498" s="59"/>
      <c r="I1498" s="59"/>
      <c r="J1498" s="59"/>
      <c r="K1498" s="59"/>
      <c r="L1498" s="86"/>
      <c r="M1498" s="86"/>
      <c r="N1498" s="55" t="s">
        <v>818</v>
      </c>
      <c r="O1498" s="55"/>
      <c r="P1498" s="55"/>
      <c r="Q1498" s="55"/>
      <c r="R1498" s="55"/>
      <c r="S1498" s="55" t="s">
        <v>820</v>
      </c>
      <c r="T1498" s="193" t="str">
        <f>_xlfn.IFNA(VLOOKUP(N1498,Code2Loc,2,FALSE)
&amp; IF( OR( ISNA(O1498), LEN(O1498)=0), "",  "-" &amp; VLOOKUP(O1498,Code2Loc,2,FALSE))
&amp; IF( OR( ISNA(P1498), LEN(P1498)=0), "",  "-" &amp; VLOOKUP(P1498,Code2Loc,2,FALSE))
&amp; IF( OR( ISNA(Q1498), LEN(Q1498)=0), "",  "-" &amp; VLOOKUP(Q1498,Code2Loc,2,FALSE))
&amp; IF( OR( ISNA(R1498), LEN(R1498)=0), "",  "-" &amp; VLOOKUP(R1498,Code2Loc,2,FALSE))
&amp; IF( OR( ISNA(S1498), LEN(S1498)=0), "",  "-" &amp; VLOOKUP(S1498,Code2Loc,2,FALSE)),"")</f>
        <v/>
      </c>
      <c r="U1498" s="56">
        <v>0.4375</v>
      </c>
      <c r="V1498" s="57"/>
      <c r="W1498" s="57"/>
      <c r="X1498" s="57"/>
      <c r="Y1498" s="57"/>
      <c r="Z1498" s="58" t="str">
        <f>IF(ISBLANK($U1498), "", _xlfn.IFNA($U1498 + _xlfn.IFNA( VLOOKUP($N1498 &amp; IF(ISBLANK($O1498),"", "-" &amp; $O1498) &amp; IF(ISBLANK($P1498),"", "-" &amp; $P1498) &amp; IF(ISBLANK($Q1498),"", "-" &amp; $Q1498) &amp; IF(ISBLANK($R1498),"", "-" &amp; $R1498) &amp; IF(ISBLANK($S1498),"", "-" &amp; $S1498),TravelTime,8,FALSE), VLOOKUP($S1498 &amp; IF(ISBLANK($R1498),"", "-" &amp; $R1498) &amp; IF(ISBLANK($Q1498),"", "-" &amp; $Q1498) &amp; IF(ISBLANK($P1498),"", "-" &amp; $P1498) &amp; IF(ISBLANK($O1498),"", "-" &amp; $O1498) &amp; IF(ISBLANK($N1498),"", "-" &amp; $N1498),TravelTime,8,FALSE)) / 1440, ""))</f>
        <v/>
      </c>
      <c r="AA1498" s="59"/>
      <c r="AB1498" s="59"/>
      <c r="AC1498" s="59"/>
      <c r="AD1498" s="196"/>
      <c r="AE1498" s="59"/>
      <c r="AF1498" s="59"/>
      <c r="AG1498" s="59"/>
      <c r="AH1498" s="59"/>
      <c r="AI1498" s="59"/>
      <c r="AJ1498" s="59"/>
    </row>
    <row r="1499" spans="1:36" ht="14.25" customHeight="1">
      <c r="A1499" s="85"/>
      <c r="B1499" s="59"/>
      <c r="C1499" s="223"/>
      <c r="D1499" s="59"/>
      <c r="E1499" s="229"/>
      <c r="F1499" s="229"/>
      <c r="G1499" s="59"/>
      <c r="H1499" s="59"/>
      <c r="I1499" s="59"/>
      <c r="J1499" s="59"/>
      <c r="K1499" s="59"/>
      <c r="L1499" s="86"/>
      <c r="M1499" s="86"/>
      <c r="N1499" s="55" t="s">
        <v>820</v>
      </c>
      <c r="O1499" s="55"/>
      <c r="P1499" s="55"/>
      <c r="Q1499" s="55"/>
      <c r="R1499" s="55"/>
      <c r="S1499" s="55" t="s">
        <v>818</v>
      </c>
      <c r="T1499" s="193" t="str">
        <f>_xlfn.IFNA(VLOOKUP(N1499,Code2Loc,2,FALSE)
&amp; IF( OR( ISNA(O1499), LEN(O1499)=0), "",  "-" &amp; VLOOKUP(O1499,Code2Loc,2,FALSE))
&amp; IF( OR( ISNA(P1499), LEN(P1499)=0), "",  "-" &amp; VLOOKUP(P1499,Code2Loc,2,FALSE))
&amp; IF( OR( ISNA(Q1499), LEN(Q1499)=0), "",  "-" &amp; VLOOKUP(Q1499,Code2Loc,2,FALSE))
&amp; IF( OR( ISNA(R1499), LEN(R1499)=0), "",  "-" &amp; VLOOKUP(R1499,Code2Loc,2,FALSE))
&amp; IF( OR( ISNA(S1499), LEN(S1499)=0), "",  "-" &amp; VLOOKUP(S1499,Code2Loc,2,FALSE)),"")</f>
        <v/>
      </c>
      <c r="U1499" s="56">
        <v>0.4513888888888889</v>
      </c>
      <c r="V1499" s="57"/>
      <c r="W1499" s="57"/>
      <c r="X1499" s="57"/>
      <c r="Y1499" s="57"/>
      <c r="Z1499" s="58" t="str">
        <f>IF(ISBLANK($U1499), "", _xlfn.IFNA($U1499 + _xlfn.IFNA( VLOOKUP($N1499 &amp; IF(ISBLANK($O1499),"", "-" &amp; $O1499) &amp; IF(ISBLANK($P1499),"", "-" &amp; $P1499) &amp; IF(ISBLANK($Q1499),"", "-" &amp; $Q1499) &amp; IF(ISBLANK($R1499),"", "-" &amp; $R1499) &amp; IF(ISBLANK($S1499),"", "-" &amp; $S1499),TravelTime,8,FALSE), VLOOKUP($S1499 &amp; IF(ISBLANK($R1499),"", "-" &amp; $R1499) &amp; IF(ISBLANK($Q1499),"", "-" &amp; $Q1499) &amp; IF(ISBLANK($P1499),"", "-" &amp; $P1499) &amp; IF(ISBLANK($O1499),"", "-" &amp; $O1499) &amp; IF(ISBLANK($N1499),"", "-" &amp; $N1499),TravelTime,8,FALSE)) / 1440, ""))</f>
        <v/>
      </c>
      <c r="AA1499" s="59"/>
      <c r="AB1499" s="59"/>
      <c r="AC1499" s="59"/>
      <c r="AD1499" s="196"/>
      <c r="AE1499" s="59"/>
      <c r="AF1499" s="59"/>
      <c r="AG1499" s="59"/>
      <c r="AH1499" s="59"/>
      <c r="AI1499" s="59"/>
      <c r="AJ1499" s="59"/>
    </row>
    <row r="1500" spans="1:36" ht="14.25" customHeight="1">
      <c r="A1500" s="85"/>
      <c r="B1500" s="59"/>
      <c r="C1500" s="223"/>
      <c r="D1500" s="59"/>
      <c r="E1500" s="229"/>
      <c r="F1500" s="229"/>
      <c r="G1500" s="59"/>
      <c r="H1500" s="59"/>
      <c r="I1500" s="59"/>
      <c r="J1500" s="59"/>
      <c r="K1500" s="59"/>
      <c r="L1500" s="86"/>
      <c r="M1500" s="86"/>
      <c r="N1500" s="55" t="s">
        <v>818</v>
      </c>
      <c r="O1500" s="55"/>
      <c r="P1500" s="55"/>
      <c r="Q1500" s="55"/>
      <c r="R1500" s="55"/>
      <c r="S1500" s="55" t="s">
        <v>820</v>
      </c>
      <c r="T1500" s="193" t="str">
        <f>_xlfn.IFNA(VLOOKUP(N1500,Code2Loc,2,FALSE)
&amp; IF( OR( ISNA(O1500), LEN(O1500)=0), "",  "-" &amp; VLOOKUP(O1500,Code2Loc,2,FALSE))
&amp; IF( OR( ISNA(P1500), LEN(P1500)=0), "",  "-" &amp; VLOOKUP(P1500,Code2Loc,2,FALSE))
&amp; IF( OR( ISNA(Q1500), LEN(Q1500)=0), "",  "-" &amp; VLOOKUP(Q1500,Code2Loc,2,FALSE))
&amp; IF( OR( ISNA(R1500), LEN(R1500)=0), "",  "-" &amp; VLOOKUP(R1500,Code2Loc,2,FALSE))
&amp; IF( OR( ISNA(S1500), LEN(S1500)=0), "",  "-" &amp; VLOOKUP(S1500,Code2Loc,2,FALSE)),"")</f>
        <v/>
      </c>
      <c r="U1500" s="56">
        <v>0.47569444444444442</v>
      </c>
      <c r="V1500" s="57"/>
      <c r="W1500" s="57"/>
      <c r="X1500" s="57"/>
      <c r="Y1500" s="57"/>
      <c r="Z1500" s="58" t="str">
        <f>IF(ISBLANK($U1500), "", _xlfn.IFNA($U1500 + _xlfn.IFNA( VLOOKUP($N1500 &amp; IF(ISBLANK($O1500),"", "-" &amp; $O1500) &amp; IF(ISBLANK($P1500),"", "-" &amp; $P1500) &amp; IF(ISBLANK($Q1500),"", "-" &amp; $Q1500) &amp; IF(ISBLANK($R1500),"", "-" &amp; $R1500) &amp; IF(ISBLANK($S1500),"", "-" &amp; $S1500),TravelTime,8,FALSE), VLOOKUP($S1500 &amp; IF(ISBLANK($R1500),"", "-" &amp; $R1500) &amp; IF(ISBLANK($Q1500),"", "-" &amp; $Q1500) &amp; IF(ISBLANK($P1500),"", "-" &amp; $P1500) &amp; IF(ISBLANK($O1500),"", "-" &amp; $O1500) &amp; IF(ISBLANK($N1500),"", "-" &amp; $N1500),TravelTime,8,FALSE)) / 1440, ""))</f>
        <v/>
      </c>
      <c r="AA1500" s="59"/>
      <c r="AB1500" s="59"/>
      <c r="AC1500" s="59"/>
      <c r="AD1500" s="196"/>
      <c r="AE1500" s="59"/>
      <c r="AF1500" s="59"/>
      <c r="AG1500" s="59"/>
      <c r="AH1500" s="59"/>
      <c r="AI1500" s="59"/>
      <c r="AJ1500" s="59"/>
    </row>
    <row r="1501" spans="1:36" ht="14.25" customHeight="1">
      <c r="A1501" s="85"/>
      <c r="B1501" s="59"/>
      <c r="C1501" s="223"/>
      <c r="D1501" s="59"/>
      <c r="E1501" s="229"/>
      <c r="F1501" s="229"/>
      <c r="G1501" s="59"/>
      <c r="H1501" s="59"/>
      <c r="I1501" s="59"/>
      <c r="J1501" s="59"/>
      <c r="K1501" s="59"/>
      <c r="L1501" s="86"/>
      <c r="M1501" s="86"/>
      <c r="N1501" s="55" t="s">
        <v>820</v>
      </c>
      <c r="O1501" s="55"/>
      <c r="P1501" s="55"/>
      <c r="Q1501" s="55"/>
      <c r="R1501" s="55"/>
      <c r="S1501" s="55" t="s">
        <v>818</v>
      </c>
      <c r="T1501" s="193" t="str">
        <f>_xlfn.IFNA(VLOOKUP(N1501,Code2Loc,2,FALSE)
&amp; IF( OR( ISNA(O1501), LEN(O1501)=0), "",  "-" &amp; VLOOKUP(O1501,Code2Loc,2,FALSE))
&amp; IF( OR( ISNA(P1501), LEN(P1501)=0), "",  "-" &amp; VLOOKUP(P1501,Code2Loc,2,FALSE))
&amp; IF( OR( ISNA(Q1501), LEN(Q1501)=0), "",  "-" &amp; VLOOKUP(Q1501,Code2Loc,2,FALSE))
&amp; IF( OR( ISNA(R1501), LEN(R1501)=0), "",  "-" &amp; VLOOKUP(R1501,Code2Loc,2,FALSE))
&amp; IF( OR( ISNA(S1501), LEN(S1501)=0), "",  "-" &amp; VLOOKUP(S1501,Code2Loc,2,FALSE)),"")</f>
        <v/>
      </c>
      <c r="U1501" s="56">
        <v>0.48958333333333331</v>
      </c>
      <c r="V1501" s="57"/>
      <c r="W1501" s="57"/>
      <c r="X1501" s="57"/>
      <c r="Y1501" s="57"/>
      <c r="Z1501" s="58" t="str">
        <f>IF(ISBLANK($U1501), "", _xlfn.IFNA($U1501 + _xlfn.IFNA( VLOOKUP($N1501 &amp; IF(ISBLANK($O1501),"", "-" &amp; $O1501) &amp; IF(ISBLANK($P1501),"", "-" &amp; $P1501) &amp; IF(ISBLANK($Q1501),"", "-" &amp; $Q1501) &amp; IF(ISBLANK($R1501),"", "-" &amp; $R1501) &amp; IF(ISBLANK($S1501),"", "-" &amp; $S1501),TravelTime,8,FALSE), VLOOKUP($S1501 &amp; IF(ISBLANK($R1501),"", "-" &amp; $R1501) &amp; IF(ISBLANK($Q1501),"", "-" &amp; $Q1501) &amp; IF(ISBLANK($P1501),"", "-" &amp; $P1501) &amp; IF(ISBLANK($O1501),"", "-" &amp; $O1501) &amp; IF(ISBLANK($N1501),"", "-" &amp; $N1501),TravelTime,8,FALSE)) / 1440, ""))</f>
        <v/>
      </c>
      <c r="AA1501" s="59"/>
      <c r="AB1501" s="59"/>
      <c r="AC1501" s="59"/>
      <c r="AD1501" s="196"/>
      <c r="AE1501" s="59"/>
      <c r="AF1501" s="59"/>
      <c r="AG1501" s="59"/>
      <c r="AH1501" s="59"/>
      <c r="AI1501" s="59"/>
      <c r="AJ1501" s="59"/>
    </row>
    <row r="1502" spans="1:36" ht="14.25" customHeight="1">
      <c r="A1502" s="85"/>
      <c r="B1502" s="59"/>
      <c r="C1502" s="223"/>
      <c r="D1502" s="59"/>
      <c r="E1502" s="229"/>
      <c r="F1502" s="229"/>
      <c r="G1502" s="59"/>
      <c r="H1502" s="59"/>
      <c r="I1502" s="59"/>
      <c r="J1502" s="59"/>
      <c r="K1502" s="59"/>
      <c r="L1502" s="86"/>
      <c r="M1502" s="86"/>
      <c r="N1502" s="55" t="s">
        <v>818</v>
      </c>
      <c r="O1502" s="55"/>
      <c r="P1502" s="55"/>
      <c r="Q1502" s="55"/>
      <c r="R1502" s="55"/>
      <c r="S1502" s="55" t="s">
        <v>820</v>
      </c>
      <c r="T1502" s="193" t="str">
        <f>_xlfn.IFNA(VLOOKUP(N1502,Code2Loc,2,FALSE)
&amp; IF( OR( ISNA(O1502), LEN(O1502)=0), "",  "-" &amp; VLOOKUP(O1502,Code2Loc,2,FALSE))
&amp; IF( OR( ISNA(P1502), LEN(P1502)=0), "",  "-" &amp; VLOOKUP(P1502,Code2Loc,2,FALSE))
&amp; IF( OR( ISNA(Q1502), LEN(Q1502)=0), "",  "-" &amp; VLOOKUP(Q1502,Code2Loc,2,FALSE))
&amp; IF( OR( ISNA(R1502), LEN(R1502)=0), "",  "-" &amp; VLOOKUP(R1502,Code2Loc,2,FALSE))
&amp; IF( OR( ISNA(S1502), LEN(S1502)=0), "",  "-" &amp; VLOOKUP(S1502,Code2Loc,2,FALSE)),"")</f>
        <v/>
      </c>
      <c r="U1502" s="56">
        <v>0.51736111111111116</v>
      </c>
      <c r="V1502" s="57"/>
      <c r="W1502" s="57"/>
      <c r="X1502" s="57"/>
      <c r="Y1502" s="57"/>
      <c r="Z1502" s="58" t="str">
        <f>IF(ISBLANK($U1502), "", _xlfn.IFNA($U1502 + _xlfn.IFNA( VLOOKUP($N1502 &amp; IF(ISBLANK($O1502),"", "-" &amp; $O1502) &amp; IF(ISBLANK($P1502),"", "-" &amp; $P1502) &amp; IF(ISBLANK($Q1502),"", "-" &amp; $Q1502) &amp; IF(ISBLANK($R1502),"", "-" &amp; $R1502) &amp; IF(ISBLANK($S1502),"", "-" &amp; $S1502),TravelTime,8,FALSE), VLOOKUP($S1502 &amp; IF(ISBLANK($R1502),"", "-" &amp; $R1502) &amp; IF(ISBLANK($Q1502),"", "-" &amp; $Q1502) &amp; IF(ISBLANK($P1502),"", "-" &amp; $P1502) &amp; IF(ISBLANK($O1502),"", "-" &amp; $O1502) &amp; IF(ISBLANK($N1502),"", "-" &amp; $N1502),TravelTime,8,FALSE)) / 1440, ""))</f>
        <v/>
      </c>
      <c r="AA1502" s="59"/>
      <c r="AB1502" s="59"/>
      <c r="AC1502" s="59"/>
      <c r="AD1502" s="196"/>
      <c r="AE1502" s="59"/>
      <c r="AF1502" s="59"/>
      <c r="AG1502" s="59"/>
      <c r="AH1502" s="59"/>
      <c r="AI1502" s="59"/>
      <c r="AJ1502" s="59"/>
    </row>
    <row r="1503" spans="1:36" ht="14.25" customHeight="1">
      <c r="A1503" s="85"/>
      <c r="B1503" s="59"/>
      <c r="C1503" s="223"/>
      <c r="D1503" s="59"/>
      <c r="E1503" s="229"/>
      <c r="F1503" s="229"/>
      <c r="G1503" s="59"/>
      <c r="H1503" s="59"/>
      <c r="I1503" s="59"/>
      <c r="J1503" s="59"/>
      <c r="K1503" s="59"/>
      <c r="L1503" s="86"/>
      <c r="M1503" s="86"/>
      <c r="N1503" s="55" t="s">
        <v>820</v>
      </c>
      <c r="O1503" s="55"/>
      <c r="P1503" s="55"/>
      <c r="Q1503" s="55"/>
      <c r="R1503" s="55"/>
      <c r="S1503" s="55" t="s">
        <v>818</v>
      </c>
      <c r="T1503" s="193" t="str">
        <f>_xlfn.IFNA(VLOOKUP(N1503,Code2Loc,2,FALSE)
&amp; IF( OR( ISNA(O1503), LEN(O1503)=0), "",  "-" &amp; VLOOKUP(O1503,Code2Loc,2,FALSE))
&amp; IF( OR( ISNA(P1503), LEN(P1503)=0), "",  "-" &amp; VLOOKUP(P1503,Code2Loc,2,FALSE))
&amp; IF( OR( ISNA(Q1503), LEN(Q1503)=0), "",  "-" &amp; VLOOKUP(Q1503,Code2Loc,2,FALSE))
&amp; IF( OR( ISNA(R1503), LEN(R1503)=0), "",  "-" &amp; VLOOKUP(R1503,Code2Loc,2,FALSE))
&amp; IF( OR( ISNA(S1503), LEN(S1503)=0), "",  "-" &amp; VLOOKUP(S1503,Code2Loc,2,FALSE)),"")</f>
        <v/>
      </c>
      <c r="U1503" s="56">
        <v>0.53125</v>
      </c>
      <c r="V1503" s="57"/>
      <c r="W1503" s="57"/>
      <c r="X1503" s="57"/>
      <c r="Y1503" s="57"/>
      <c r="Z1503" s="58" t="str">
        <f>IF(ISBLANK($U1503), "", _xlfn.IFNA($U1503 + _xlfn.IFNA( VLOOKUP($N1503 &amp; IF(ISBLANK($O1503),"", "-" &amp; $O1503) &amp; IF(ISBLANK($P1503),"", "-" &amp; $P1503) &amp; IF(ISBLANK($Q1503),"", "-" &amp; $Q1503) &amp; IF(ISBLANK($R1503),"", "-" &amp; $R1503) &amp; IF(ISBLANK($S1503),"", "-" &amp; $S1503),TravelTime,8,FALSE), VLOOKUP($S1503 &amp; IF(ISBLANK($R1503),"", "-" &amp; $R1503) &amp; IF(ISBLANK($Q1503),"", "-" &amp; $Q1503) &amp; IF(ISBLANK($P1503),"", "-" &amp; $P1503) &amp; IF(ISBLANK($O1503),"", "-" &amp; $O1503) &amp; IF(ISBLANK($N1503),"", "-" &amp; $N1503),TravelTime,8,FALSE)) / 1440, ""))</f>
        <v/>
      </c>
      <c r="AA1503" s="59"/>
      <c r="AB1503" s="59"/>
      <c r="AC1503" s="59"/>
      <c r="AD1503" s="196"/>
      <c r="AE1503" s="59"/>
      <c r="AF1503" s="59"/>
      <c r="AG1503" s="59"/>
      <c r="AH1503" s="59"/>
      <c r="AI1503" s="59"/>
      <c r="AJ1503" s="59"/>
    </row>
    <row r="1504" spans="1:36" ht="14.25" customHeight="1">
      <c r="A1504" s="85"/>
      <c r="B1504" s="59"/>
      <c r="C1504" s="223"/>
      <c r="D1504" s="59"/>
      <c r="E1504" s="229"/>
      <c r="F1504" s="229"/>
      <c r="G1504" s="59"/>
      <c r="H1504" s="59"/>
      <c r="I1504" s="59"/>
      <c r="J1504" s="59"/>
      <c r="K1504" s="59"/>
      <c r="L1504" s="86"/>
      <c r="M1504" s="86"/>
      <c r="N1504" s="55" t="s">
        <v>818</v>
      </c>
      <c r="O1504" s="55"/>
      <c r="P1504" s="55"/>
      <c r="Q1504" s="55"/>
      <c r="R1504" s="55"/>
      <c r="S1504" s="55" t="s">
        <v>820</v>
      </c>
      <c r="T1504" s="193" t="str">
        <f>_xlfn.IFNA(VLOOKUP(N1504,Code2Loc,2,FALSE)
&amp; IF( OR( ISNA(O1504), LEN(O1504)=0), "",  "-" &amp; VLOOKUP(O1504,Code2Loc,2,FALSE))
&amp; IF( OR( ISNA(P1504), LEN(P1504)=0), "",  "-" &amp; VLOOKUP(P1504,Code2Loc,2,FALSE))
&amp; IF( OR( ISNA(Q1504), LEN(Q1504)=0), "",  "-" &amp; VLOOKUP(Q1504,Code2Loc,2,FALSE))
&amp; IF( OR( ISNA(R1504), LEN(R1504)=0), "",  "-" &amp; VLOOKUP(R1504,Code2Loc,2,FALSE))
&amp; IF( OR( ISNA(S1504), LEN(S1504)=0), "",  "-" &amp; VLOOKUP(S1504,Code2Loc,2,FALSE)),"")</f>
        <v/>
      </c>
      <c r="U1504" s="56">
        <v>0.55555555555555558</v>
      </c>
      <c r="V1504" s="57"/>
      <c r="W1504" s="57"/>
      <c r="X1504" s="57"/>
      <c r="Y1504" s="57"/>
      <c r="Z1504" s="58" t="str">
        <f>IF(ISBLANK($U1504), "", _xlfn.IFNA($U1504 + _xlfn.IFNA( VLOOKUP($N1504 &amp; IF(ISBLANK($O1504),"", "-" &amp; $O1504) &amp; IF(ISBLANK($P1504),"", "-" &amp; $P1504) &amp; IF(ISBLANK($Q1504),"", "-" &amp; $Q1504) &amp; IF(ISBLANK($R1504),"", "-" &amp; $R1504) &amp; IF(ISBLANK($S1504),"", "-" &amp; $S1504),TravelTime,8,FALSE), VLOOKUP($S1504 &amp; IF(ISBLANK($R1504),"", "-" &amp; $R1504) &amp; IF(ISBLANK($Q1504),"", "-" &amp; $Q1504) &amp; IF(ISBLANK($P1504),"", "-" &amp; $P1504) &amp; IF(ISBLANK($O1504),"", "-" &amp; $O1504) &amp; IF(ISBLANK($N1504),"", "-" &amp; $N1504),TravelTime,8,FALSE)) / 1440, ""))</f>
        <v/>
      </c>
      <c r="AA1504" s="59"/>
      <c r="AB1504" s="59"/>
      <c r="AC1504" s="59"/>
      <c r="AD1504" s="196"/>
      <c r="AE1504" s="59"/>
      <c r="AF1504" s="59"/>
      <c r="AG1504" s="59"/>
      <c r="AH1504" s="59"/>
      <c r="AI1504" s="59"/>
      <c r="AJ1504" s="59"/>
    </row>
    <row r="1505" spans="1:36" ht="14.25" customHeight="1">
      <c r="A1505" s="85"/>
      <c r="B1505" s="59"/>
      <c r="C1505" s="223"/>
      <c r="D1505" s="59"/>
      <c r="E1505" s="229"/>
      <c r="F1505" s="229"/>
      <c r="G1505" s="59"/>
      <c r="H1505" s="59"/>
      <c r="I1505" s="59"/>
      <c r="J1505" s="59"/>
      <c r="K1505" s="59"/>
      <c r="L1505" s="86"/>
      <c r="M1505" s="86"/>
      <c r="N1505" s="55" t="s">
        <v>820</v>
      </c>
      <c r="O1505" s="55"/>
      <c r="P1505" s="55"/>
      <c r="Q1505" s="55"/>
      <c r="R1505" s="55"/>
      <c r="S1505" s="55" t="s">
        <v>818</v>
      </c>
      <c r="T1505" s="193" t="str">
        <f>_xlfn.IFNA(VLOOKUP(N1505,Code2Loc,2,FALSE)
&amp; IF( OR( ISNA(O1505), LEN(O1505)=0), "",  "-" &amp; VLOOKUP(O1505,Code2Loc,2,FALSE))
&amp; IF( OR( ISNA(P1505), LEN(P1505)=0), "",  "-" &amp; VLOOKUP(P1505,Code2Loc,2,FALSE))
&amp; IF( OR( ISNA(Q1505), LEN(Q1505)=0), "",  "-" &amp; VLOOKUP(Q1505,Code2Loc,2,FALSE))
&amp; IF( OR( ISNA(R1505), LEN(R1505)=0), "",  "-" &amp; VLOOKUP(R1505,Code2Loc,2,FALSE))
&amp; IF( OR( ISNA(S1505), LEN(S1505)=0), "",  "-" &amp; VLOOKUP(S1505,Code2Loc,2,FALSE)),"")</f>
        <v/>
      </c>
      <c r="U1505" s="56">
        <v>0.56944444444444442</v>
      </c>
      <c r="V1505" s="57"/>
      <c r="W1505" s="57"/>
      <c r="X1505" s="57"/>
      <c r="Y1505" s="57"/>
      <c r="Z1505" s="58" t="str">
        <f>IF(ISBLANK($U1505), "", _xlfn.IFNA($U1505 + _xlfn.IFNA( VLOOKUP($N1505 &amp; IF(ISBLANK($O1505),"", "-" &amp; $O1505) &amp; IF(ISBLANK($P1505),"", "-" &amp; $P1505) &amp; IF(ISBLANK($Q1505),"", "-" &amp; $Q1505) &amp; IF(ISBLANK($R1505),"", "-" &amp; $R1505) &amp; IF(ISBLANK($S1505),"", "-" &amp; $S1505),TravelTime,8,FALSE), VLOOKUP($S1505 &amp; IF(ISBLANK($R1505),"", "-" &amp; $R1505) &amp; IF(ISBLANK($Q1505),"", "-" &amp; $Q1505) &amp; IF(ISBLANK($P1505),"", "-" &amp; $P1505) &amp; IF(ISBLANK($O1505),"", "-" &amp; $O1505) &amp; IF(ISBLANK($N1505),"", "-" &amp; $N1505),TravelTime,8,FALSE)) / 1440, ""))</f>
        <v/>
      </c>
      <c r="AA1505" s="59"/>
      <c r="AB1505" s="59"/>
      <c r="AC1505" s="59"/>
      <c r="AD1505" s="196"/>
      <c r="AE1505" s="59"/>
      <c r="AF1505" s="59"/>
      <c r="AG1505" s="59"/>
      <c r="AH1505" s="59"/>
      <c r="AI1505" s="59"/>
      <c r="AJ1505" s="59"/>
    </row>
    <row r="1506" spans="1:36" ht="14.25" customHeight="1">
      <c r="A1506" s="85"/>
      <c r="B1506" s="59"/>
      <c r="C1506" s="223"/>
      <c r="D1506" s="59"/>
      <c r="E1506" s="229"/>
      <c r="F1506" s="229"/>
      <c r="G1506" s="59"/>
      <c r="H1506" s="59"/>
      <c r="I1506" s="59"/>
      <c r="J1506" s="59"/>
      <c r="K1506" s="59"/>
      <c r="L1506" s="86"/>
      <c r="M1506" s="86"/>
      <c r="N1506" s="55" t="s">
        <v>818</v>
      </c>
      <c r="O1506" s="55"/>
      <c r="P1506" s="55"/>
      <c r="Q1506" s="55"/>
      <c r="R1506" s="55"/>
      <c r="S1506" s="55" t="s">
        <v>820</v>
      </c>
      <c r="T1506" s="193" t="str">
        <f>_xlfn.IFNA(VLOOKUP(N1506,Code2Loc,2,FALSE)
&amp; IF( OR( ISNA(O1506), LEN(O1506)=0), "",  "-" &amp; VLOOKUP(O1506,Code2Loc,2,FALSE))
&amp; IF( OR( ISNA(P1506), LEN(P1506)=0), "",  "-" &amp; VLOOKUP(P1506,Code2Loc,2,FALSE))
&amp; IF( OR( ISNA(Q1506), LEN(Q1506)=0), "",  "-" &amp; VLOOKUP(Q1506,Code2Loc,2,FALSE))
&amp; IF( OR( ISNA(R1506), LEN(R1506)=0), "",  "-" &amp; VLOOKUP(R1506,Code2Loc,2,FALSE))
&amp; IF( OR( ISNA(S1506), LEN(S1506)=0), "",  "-" &amp; VLOOKUP(S1506,Code2Loc,2,FALSE)),"")</f>
        <v/>
      </c>
      <c r="U1506" s="56">
        <v>0.69444444444444442</v>
      </c>
      <c r="V1506" s="57"/>
      <c r="W1506" s="57"/>
      <c r="X1506" s="57"/>
      <c r="Y1506" s="57"/>
      <c r="Z1506" s="58" t="str">
        <f>IF(ISBLANK($U1506), "", _xlfn.IFNA($U1506 + _xlfn.IFNA( VLOOKUP($N1506 &amp; IF(ISBLANK($O1506),"", "-" &amp; $O1506) &amp; IF(ISBLANK($P1506),"", "-" &amp; $P1506) &amp; IF(ISBLANK($Q1506),"", "-" &amp; $Q1506) &amp; IF(ISBLANK($R1506),"", "-" &amp; $R1506) &amp; IF(ISBLANK($S1506),"", "-" &amp; $S1506),TravelTime,8,FALSE), VLOOKUP($S1506 &amp; IF(ISBLANK($R1506),"", "-" &amp; $R1506) &amp; IF(ISBLANK($Q1506),"", "-" &amp; $Q1506) &amp; IF(ISBLANK($P1506),"", "-" &amp; $P1506) &amp; IF(ISBLANK($O1506),"", "-" &amp; $O1506) &amp; IF(ISBLANK($N1506),"", "-" &amp; $N1506),TravelTime,8,FALSE)) / 1440, ""))</f>
        <v/>
      </c>
      <c r="AA1506" s="59"/>
      <c r="AB1506" s="59"/>
      <c r="AC1506" s="59"/>
      <c r="AD1506" s="196"/>
      <c r="AE1506" s="59"/>
      <c r="AF1506" s="59"/>
      <c r="AG1506" s="59"/>
      <c r="AH1506" s="59"/>
      <c r="AI1506" s="59"/>
      <c r="AJ1506" s="59"/>
    </row>
    <row r="1507" spans="1:36" ht="14.25" customHeight="1">
      <c r="A1507" s="85"/>
      <c r="B1507" s="59"/>
      <c r="C1507" s="223"/>
      <c r="D1507" s="59"/>
      <c r="E1507" s="229"/>
      <c r="F1507" s="229"/>
      <c r="G1507" s="59"/>
      <c r="H1507" s="59"/>
      <c r="I1507" s="59"/>
      <c r="J1507" s="59"/>
      <c r="K1507" s="59"/>
      <c r="L1507" s="86"/>
      <c r="M1507" s="86"/>
      <c r="N1507" s="55" t="s">
        <v>820</v>
      </c>
      <c r="O1507" s="55"/>
      <c r="P1507" s="55"/>
      <c r="Q1507" s="55"/>
      <c r="R1507" s="55"/>
      <c r="S1507" s="55" t="s">
        <v>818</v>
      </c>
      <c r="T1507" s="193" t="str">
        <f>_xlfn.IFNA(VLOOKUP(N1507,Code2Loc,2,FALSE)
&amp; IF( OR( ISNA(O1507), LEN(O1507)=0), "",  "-" &amp; VLOOKUP(O1507,Code2Loc,2,FALSE))
&amp; IF( OR( ISNA(P1507), LEN(P1507)=0), "",  "-" &amp; VLOOKUP(P1507,Code2Loc,2,FALSE))
&amp; IF( OR( ISNA(Q1507), LEN(Q1507)=0), "",  "-" &amp; VLOOKUP(Q1507,Code2Loc,2,FALSE))
&amp; IF( OR( ISNA(R1507), LEN(R1507)=0), "",  "-" &amp; VLOOKUP(R1507,Code2Loc,2,FALSE))
&amp; IF( OR( ISNA(S1507), LEN(S1507)=0), "",  "-" &amp; VLOOKUP(S1507,Code2Loc,2,FALSE)),"")</f>
        <v/>
      </c>
      <c r="U1507" s="56">
        <v>0.62847222222222221</v>
      </c>
      <c r="V1507" s="57"/>
      <c r="W1507" s="57"/>
      <c r="X1507" s="57"/>
      <c r="Y1507" s="57"/>
      <c r="Z1507" s="58" t="str">
        <f>IF(ISBLANK($U1507), "", _xlfn.IFNA($U1507 + _xlfn.IFNA( VLOOKUP($N1507 &amp; IF(ISBLANK($O1507),"", "-" &amp; $O1507) &amp; IF(ISBLANK($P1507),"", "-" &amp; $P1507) &amp; IF(ISBLANK($Q1507),"", "-" &amp; $Q1507) &amp; IF(ISBLANK($R1507),"", "-" &amp; $R1507) &amp; IF(ISBLANK($S1507),"", "-" &amp; $S1507),TravelTime,8,FALSE), VLOOKUP($S1507 &amp; IF(ISBLANK($R1507),"", "-" &amp; $R1507) &amp; IF(ISBLANK($Q1507),"", "-" &amp; $Q1507) &amp; IF(ISBLANK($P1507),"", "-" &amp; $P1507) &amp; IF(ISBLANK($O1507),"", "-" &amp; $O1507) &amp; IF(ISBLANK($N1507),"", "-" &amp; $N1507),TravelTime,8,FALSE)) / 1440, ""))</f>
        <v/>
      </c>
      <c r="AA1507" s="59"/>
      <c r="AB1507" s="59"/>
      <c r="AC1507" s="59"/>
      <c r="AD1507" s="196"/>
      <c r="AE1507" s="59"/>
      <c r="AF1507" s="59"/>
      <c r="AG1507" s="59"/>
      <c r="AH1507" s="59"/>
      <c r="AI1507" s="59"/>
      <c r="AJ1507" s="59"/>
    </row>
    <row r="1508" spans="1:36" ht="14.25" customHeight="1">
      <c r="A1508" s="85"/>
      <c r="B1508" s="59"/>
      <c r="C1508" s="223"/>
      <c r="D1508" s="59"/>
      <c r="E1508" s="229"/>
      <c r="F1508" s="229"/>
      <c r="G1508" s="59"/>
      <c r="H1508" s="59"/>
      <c r="I1508" s="59"/>
      <c r="J1508" s="59"/>
      <c r="K1508" s="59"/>
      <c r="L1508" s="86"/>
      <c r="M1508" s="86"/>
      <c r="N1508" s="55" t="s">
        <v>818</v>
      </c>
      <c r="O1508" s="55"/>
      <c r="P1508" s="55"/>
      <c r="Q1508" s="55"/>
      <c r="R1508" s="55"/>
      <c r="S1508" s="55" t="s">
        <v>820</v>
      </c>
      <c r="T1508" s="193" t="str">
        <f>_xlfn.IFNA(VLOOKUP(N1508,Code2Loc,2,FALSE)
&amp; IF( OR( ISNA(O1508), LEN(O1508)=0), "",  "-" &amp; VLOOKUP(O1508,Code2Loc,2,FALSE))
&amp; IF( OR( ISNA(P1508), LEN(P1508)=0), "",  "-" &amp; VLOOKUP(P1508,Code2Loc,2,FALSE))
&amp; IF( OR( ISNA(Q1508), LEN(Q1508)=0), "",  "-" &amp; VLOOKUP(Q1508,Code2Loc,2,FALSE))
&amp; IF( OR( ISNA(R1508), LEN(R1508)=0), "",  "-" &amp; VLOOKUP(R1508,Code2Loc,2,FALSE))
&amp; IF( OR( ISNA(S1508), LEN(S1508)=0), "",  "-" &amp; VLOOKUP(S1508,Code2Loc,2,FALSE)),"")</f>
        <v/>
      </c>
      <c r="U1508" s="56">
        <v>0.71180555555555558</v>
      </c>
      <c r="V1508" s="57"/>
      <c r="W1508" s="57"/>
      <c r="X1508" s="57"/>
      <c r="Y1508" s="57"/>
      <c r="Z1508" s="58" t="str">
        <f>IF(ISBLANK($U1508), "", _xlfn.IFNA($U1508 + _xlfn.IFNA( VLOOKUP($N1508 &amp; IF(ISBLANK($O1508),"", "-" &amp; $O1508) &amp; IF(ISBLANK($P1508),"", "-" &amp; $P1508) &amp; IF(ISBLANK($Q1508),"", "-" &amp; $Q1508) &amp; IF(ISBLANK($R1508),"", "-" &amp; $R1508) &amp; IF(ISBLANK($S1508),"", "-" &amp; $S1508),TravelTime,8,FALSE), VLOOKUP($S1508 &amp; IF(ISBLANK($R1508),"", "-" &amp; $R1508) &amp; IF(ISBLANK($Q1508),"", "-" &amp; $Q1508) &amp; IF(ISBLANK($P1508),"", "-" &amp; $P1508) &amp; IF(ISBLANK($O1508),"", "-" &amp; $O1508) &amp; IF(ISBLANK($N1508),"", "-" &amp; $N1508),TravelTime,8,FALSE)) / 1440, ""))</f>
        <v/>
      </c>
      <c r="AA1508" s="59"/>
      <c r="AB1508" s="59"/>
      <c r="AC1508" s="59"/>
      <c r="AD1508" s="196"/>
      <c r="AE1508" s="59"/>
      <c r="AF1508" s="59"/>
      <c r="AG1508" s="59"/>
      <c r="AH1508" s="59"/>
      <c r="AI1508" s="59"/>
      <c r="AJ1508" s="59"/>
    </row>
    <row r="1509" spans="1:36" ht="14.25" customHeight="1">
      <c r="A1509" s="85"/>
      <c r="B1509" s="59"/>
      <c r="C1509" s="223"/>
      <c r="D1509" s="59"/>
      <c r="E1509" s="229"/>
      <c r="F1509" s="229"/>
      <c r="G1509" s="59"/>
      <c r="H1509" s="59"/>
      <c r="I1509" s="59"/>
      <c r="J1509" s="59"/>
      <c r="K1509" s="59"/>
      <c r="L1509" s="86"/>
      <c r="M1509" s="86"/>
      <c r="N1509" s="55" t="s">
        <v>820</v>
      </c>
      <c r="O1509" s="55"/>
      <c r="P1509" s="55"/>
      <c r="Q1509" s="55"/>
      <c r="R1509" s="55"/>
      <c r="S1509" s="55" t="s">
        <v>818</v>
      </c>
      <c r="T1509" s="193" t="str">
        <f>_xlfn.IFNA(VLOOKUP(N1509,Code2Loc,2,FALSE)
&amp; IF( OR( ISNA(O1509), LEN(O1509)=0), "",  "-" &amp; VLOOKUP(O1509,Code2Loc,2,FALSE))
&amp; IF( OR( ISNA(P1509), LEN(P1509)=0), "",  "-" &amp; VLOOKUP(P1509,Code2Loc,2,FALSE))
&amp; IF( OR( ISNA(Q1509), LEN(Q1509)=0), "",  "-" &amp; VLOOKUP(Q1509,Code2Loc,2,FALSE))
&amp; IF( OR( ISNA(R1509), LEN(R1509)=0), "",  "-" &amp; VLOOKUP(R1509,Code2Loc,2,FALSE))
&amp; IF( OR( ISNA(S1509), LEN(S1509)=0), "",  "-" &amp; VLOOKUP(S1509,Code2Loc,2,FALSE)),"")</f>
        <v/>
      </c>
      <c r="U1509" s="56">
        <v>0.72569444444444442</v>
      </c>
      <c r="V1509" s="57"/>
      <c r="W1509" s="57"/>
      <c r="X1509" s="57"/>
      <c r="Y1509" s="57"/>
      <c r="Z1509" s="58" t="str">
        <f>IF(ISBLANK($U1509), "", _xlfn.IFNA($U1509 + _xlfn.IFNA( VLOOKUP($N1509 &amp; IF(ISBLANK($O1509),"", "-" &amp; $O1509) &amp; IF(ISBLANK($P1509),"", "-" &amp; $P1509) &amp; IF(ISBLANK($Q1509),"", "-" &amp; $Q1509) &amp; IF(ISBLANK($R1509),"", "-" &amp; $R1509) &amp; IF(ISBLANK($S1509),"", "-" &amp; $S1509),TravelTime,8,FALSE), VLOOKUP($S1509 &amp; IF(ISBLANK($R1509),"", "-" &amp; $R1509) &amp; IF(ISBLANK($Q1509),"", "-" &amp; $Q1509) &amp; IF(ISBLANK($P1509),"", "-" &amp; $P1509) &amp; IF(ISBLANK($O1509),"", "-" &amp; $O1509) &amp; IF(ISBLANK($N1509),"", "-" &amp; $N1509),TravelTime,8,FALSE)) / 1440, ""))</f>
        <v/>
      </c>
      <c r="AA1509" s="59"/>
      <c r="AB1509" s="59"/>
      <c r="AC1509" s="59"/>
      <c r="AD1509" s="196"/>
      <c r="AE1509" s="59"/>
      <c r="AF1509" s="59"/>
      <c r="AG1509" s="59"/>
      <c r="AH1509" s="59"/>
      <c r="AI1509" s="59"/>
      <c r="AJ1509" s="59"/>
    </row>
    <row r="1510" spans="1:36" ht="14.25" customHeight="1">
      <c r="A1510" s="85"/>
      <c r="B1510" s="59"/>
      <c r="C1510" s="223"/>
      <c r="D1510" s="59"/>
      <c r="E1510" s="229"/>
      <c r="F1510" s="229"/>
      <c r="G1510" s="59"/>
      <c r="H1510" s="59"/>
      <c r="I1510" s="59"/>
      <c r="J1510" s="59"/>
      <c r="K1510" s="59"/>
      <c r="L1510" s="86"/>
      <c r="M1510" s="86"/>
      <c r="N1510" s="55" t="s">
        <v>818</v>
      </c>
      <c r="O1510" s="55"/>
      <c r="P1510" s="55"/>
      <c r="Q1510" s="55"/>
      <c r="R1510" s="55"/>
      <c r="S1510" s="55" t="s">
        <v>820</v>
      </c>
      <c r="T1510" s="193" t="str">
        <f>_xlfn.IFNA(VLOOKUP(N1510,Code2Loc,2,FALSE)
&amp; IF( OR( ISNA(O1510), LEN(O1510)=0), "",  "-" &amp; VLOOKUP(O1510,Code2Loc,2,FALSE))
&amp; IF( OR( ISNA(P1510), LEN(P1510)=0), "",  "-" &amp; VLOOKUP(P1510,Code2Loc,2,FALSE))
&amp; IF( OR( ISNA(Q1510), LEN(Q1510)=0), "",  "-" &amp; VLOOKUP(Q1510,Code2Loc,2,FALSE))
&amp; IF( OR( ISNA(R1510), LEN(R1510)=0), "",  "-" &amp; VLOOKUP(R1510,Code2Loc,2,FALSE))
&amp; IF( OR( ISNA(S1510), LEN(S1510)=0), "",  "-" &amp; VLOOKUP(S1510,Code2Loc,2,FALSE)),"")</f>
        <v/>
      </c>
      <c r="U1510" s="56">
        <v>0.74652777777777779</v>
      </c>
      <c r="V1510" s="57"/>
      <c r="W1510" s="57"/>
      <c r="X1510" s="57"/>
      <c r="Y1510" s="57"/>
      <c r="Z1510" s="58" t="str">
        <f>IF(ISBLANK($U1510), "", _xlfn.IFNA($U1510 + _xlfn.IFNA( VLOOKUP($N1510 &amp; IF(ISBLANK($O1510),"", "-" &amp; $O1510) &amp; IF(ISBLANK($P1510),"", "-" &amp; $P1510) &amp; IF(ISBLANK($Q1510),"", "-" &amp; $Q1510) &amp; IF(ISBLANK($R1510),"", "-" &amp; $R1510) &amp; IF(ISBLANK($S1510),"", "-" &amp; $S1510),TravelTime,8,FALSE), VLOOKUP($S1510 &amp; IF(ISBLANK($R1510),"", "-" &amp; $R1510) &amp; IF(ISBLANK($Q1510),"", "-" &amp; $Q1510) &amp; IF(ISBLANK($P1510),"", "-" &amp; $P1510) &amp; IF(ISBLANK($O1510),"", "-" &amp; $O1510) &amp; IF(ISBLANK($N1510),"", "-" &amp; $N1510),TravelTime,8,FALSE)) / 1440, ""))</f>
        <v/>
      </c>
      <c r="AA1510" s="59"/>
      <c r="AB1510" s="59"/>
      <c r="AC1510" s="59"/>
      <c r="AD1510" s="196"/>
      <c r="AE1510" s="59"/>
      <c r="AF1510" s="59"/>
      <c r="AG1510" s="59"/>
      <c r="AH1510" s="59"/>
      <c r="AI1510" s="59"/>
      <c r="AJ1510" s="59"/>
    </row>
    <row r="1511" spans="1:36" ht="14.25" customHeight="1">
      <c r="A1511" s="85"/>
      <c r="B1511" s="59"/>
      <c r="C1511" s="223"/>
      <c r="D1511" s="59"/>
      <c r="E1511" s="229"/>
      <c r="F1511" s="229"/>
      <c r="G1511" s="59"/>
      <c r="H1511" s="59"/>
      <c r="I1511" s="59"/>
      <c r="J1511" s="59"/>
      <c r="K1511" s="59"/>
      <c r="L1511" s="86"/>
      <c r="M1511" s="86"/>
      <c r="N1511" s="55" t="s">
        <v>820</v>
      </c>
      <c r="O1511" s="55"/>
      <c r="P1511" s="55"/>
      <c r="Q1511" s="55"/>
      <c r="R1511" s="55"/>
      <c r="S1511" s="55" t="s">
        <v>818</v>
      </c>
      <c r="T1511" s="193" t="str">
        <f>_xlfn.IFNA(VLOOKUP(N1511,Code2Loc,2,FALSE)
&amp; IF( OR( ISNA(O1511), LEN(O1511)=0), "",  "-" &amp; VLOOKUP(O1511,Code2Loc,2,FALSE))
&amp; IF( OR( ISNA(P1511), LEN(P1511)=0), "",  "-" &amp; VLOOKUP(P1511,Code2Loc,2,FALSE))
&amp; IF( OR( ISNA(Q1511), LEN(Q1511)=0), "",  "-" &amp; VLOOKUP(Q1511,Code2Loc,2,FALSE))
&amp; IF( OR( ISNA(R1511), LEN(R1511)=0), "",  "-" &amp; VLOOKUP(R1511,Code2Loc,2,FALSE))
&amp; IF( OR( ISNA(S1511), LEN(S1511)=0), "",  "-" &amp; VLOOKUP(S1511,Code2Loc,2,FALSE)),"")</f>
        <v/>
      </c>
      <c r="U1511" s="56">
        <v>0.76041666666666663</v>
      </c>
      <c r="V1511" s="57"/>
      <c r="W1511" s="57"/>
      <c r="X1511" s="57"/>
      <c r="Y1511" s="57"/>
      <c r="Z1511" s="58" t="str">
        <f>IF(ISBLANK($U1511), "", _xlfn.IFNA($U1511 + _xlfn.IFNA( VLOOKUP($N1511 &amp; IF(ISBLANK($O1511),"", "-" &amp; $O1511) &amp; IF(ISBLANK($P1511),"", "-" &amp; $P1511) &amp; IF(ISBLANK($Q1511),"", "-" &amp; $Q1511) &amp; IF(ISBLANK($R1511),"", "-" &amp; $R1511) &amp; IF(ISBLANK($S1511),"", "-" &amp; $S1511),TravelTime,8,FALSE), VLOOKUP($S1511 &amp; IF(ISBLANK($R1511),"", "-" &amp; $R1511) &amp; IF(ISBLANK($Q1511),"", "-" &amp; $Q1511) &amp; IF(ISBLANK($P1511),"", "-" &amp; $P1511) &amp; IF(ISBLANK($O1511),"", "-" &amp; $O1511) &amp; IF(ISBLANK($N1511),"", "-" &amp; $N1511),TravelTime,8,FALSE)) / 1440, ""))</f>
        <v/>
      </c>
      <c r="AA1511" s="59"/>
      <c r="AB1511" s="59"/>
      <c r="AC1511" s="59"/>
      <c r="AD1511" s="196"/>
      <c r="AE1511" s="59"/>
      <c r="AF1511" s="59"/>
      <c r="AG1511" s="59"/>
      <c r="AH1511" s="59"/>
      <c r="AI1511" s="59"/>
      <c r="AJ1511" s="59"/>
    </row>
    <row r="1512" spans="1:36" ht="14.25" customHeight="1">
      <c r="A1512" s="85"/>
      <c r="B1512" s="59"/>
      <c r="C1512" s="223"/>
      <c r="D1512" s="59"/>
      <c r="E1512" s="229"/>
      <c r="F1512" s="229"/>
      <c r="G1512" s="59"/>
      <c r="H1512" s="59"/>
      <c r="I1512" s="59"/>
      <c r="J1512" s="59"/>
      <c r="K1512" s="59"/>
      <c r="L1512" s="86"/>
      <c r="M1512" s="86"/>
      <c r="N1512" s="55" t="s">
        <v>818</v>
      </c>
      <c r="O1512" s="55"/>
      <c r="P1512" s="55"/>
      <c r="Q1512" s="55"/>
      <c r="R1512" s="55"/>
      <c r="S1512" s="55" t="s">
        <v>820</v>
      </c>
      <c r="T1512" s="193" t="str">
        <f>_xlfn.IFNA(VLOOKUP(N1512,Code2Loc,2,FALSE)
&amp; IF( OR( ISNA(O1512), LEN(O1512)=0), "",  "-" &amp; VLOOKUP(O1512,Code2Loc,2,FALSE))
&amp; IF( OR( ISNA(P1512), LEN(P1512)=0), "",  "-" &amp; VLOOKUP(P1512,Code2Loc,2,FALSE))
&amp; IF( OR( ISNA(Q1512), LEN(Q1512)=0), "",  "-" &amp; VLOOKUP(Q1512,Code2Loc,2,FALSE))
&amp; IF( OR( ISNA(R1512), LEN(R1512)=0), "",  "-" &amp; VLOOKUP(R1512,Code2Loc,2,FALSE))
&amp; IF( OR( ISNA(S1512), LEN(S1512)=0), "",  "-" &amp; VLOOKUP(S1512,Code2Loc,2,FALSE)),"")</f>
        <v/>
      </c>
      <c r="U1512" s="56">
        <v>0.77777777777777779</v>
      </c>
      <c r="V1512" s="57"/>
      <c r="W1512" s="57"/>
      <c r="X1512" s="57"/>
      <c r="Y1512" s="57"/>
      <c r="Z1512" s="58" t="str">
        <f>IF(ISBLANK($U1512), "", _xlfn.IFNA($U1512 + _xlfn.IFNA( VLOOKUP($N1512 &amp; IF(ISBLANK($O1512),"", "-" &amp; $O1512) &amp; IF(ISBLANK($P1512),"", "-" &amp; $P1512) &amp; IF(ISBLANK($Q1512),"", "-" &amp; $Q1512) &amp; IF(ISBLANK($R1512),"", "-" &amp; $R1512) &amp; IF(ISBLANK($S1512),"", "-" &amp; $S1512),TravelTime,8,FALSE), VLOOKUP($S1512 &amp; IF(ISBLANK($R1512),"", "-" &amp; $R1512) &amp; IF(ISBLANK($Q1512),"", "-" &amp; $Q1512) &amp; IF(ISBLANK($P1512),"", "-" &amp; $P1512) &amp; IF(ISBLANK($O1512),"", "-" &amp; $O1512) &amp; IF(ISBLANK($N1512),"", "-" &amp; $N1512),TravelTime,8,FALSE)) / 1440, ""))</f>
        <v/>
      </c>
      <c r="AA1512" s="59"/>
      <c r="AB1512" s="59"/>
      <c r="AC1512" s="59"/>
      <c r="AD1512" s="196"/>
      <c r="AE1512" s="59"/>
      <c r="AF1512" s="59"/>
      <c r="AG1512" s="59"/>
      <c r="AH1512" s="59"/>
      <c r="AI1512" s="59"/>
      <c r="AJ1512" s="59"/>
    </row>
    <row r="1513" spans="1:36" ht="14.25" customHeight="1">
      <c r="A1513" s="85"/>
      <c r="B1513" s="59"/>
      <c r="C1513" s="223"/>
      <c r="D1513" s="59"/>
      <c r="E1513" s="229"/>
      <c r="F1513" s="229"/>
      <c r="G1513" s="59"/>
      <c r="H1513" s="59"/>
      <c r="I1513" s="59"/>
      <c r="J1513" s="59"/>
      <c r="K1513" s="59"/>
      <c r="L1513" s="86"/>
      <c r="M1513" s="86"/>
      <c r="N1513" s="55" t="s">
        <v>820</v>
      </c>
      <c r="O1513" s="55"/>
      <c r="P1513" s="55"/>
      <c r="Q1513" s="55"/>
      <c r="R1513" s="55"/>
      <c r="S1513" s="55" t="s">
        <v>818</v>
      </c>
      <c r="T1513" s="193" t="str">
        <f>_xlfn.IFNA(VLOOKUP(N1513,Code2Loc,2,FALSE)
&amp; IF( OR( ISNA(O1513), LEN(O1513)=0), "",  "-" &amp; VLOOKUP(O1513,Code2Loc,2,FALSE))
&amp; IF( OR( ISNA(P1513), LEN(P1513)=0), "",  "-" &amp; VLOOKUP(P1513,Code2Loc,2,FALSE))
&amp; IF( OR( ISNA(Q1513), LEN(Q1513)=0), "",  "-" &amp; VLOOKUP(Q1513,Code2Loc,2,FALSE))
&amp; IF( OR( ISNA(R1513), LEN(R1513)=0), "",  "-" &amp; VLOOKUP(R1513,Code2Loc,2,FALSE))
&amp; IF( OR( ISNA(S1513), LEN(S1513)=0), "",  "-" &amp; VLOOKUP(S1513,Code2Loc,2,FALSE)),"")</f>
        <v/>
      </c>
      <c r="U1513" s="56">
        <v>0.79166666666666663</v>
      </c>
      <c r="V1513" s="57"/>
      <c r="W1513" s="57"/>
      <c r="X1513" s="57"/>
      <c r="Y1513" s="57"/>
      <c r="Z1513" s="58" t="str">
        <f>IF(ISBLANK($U1513), "", _xlfn.IFNA($U1513 + _xlfn.IFNA( VLOOKUP($N1513 &amp; IF(ISBLANK($O1513),"", "-" &amp; $O1513) &amp; IF(ISBLANK($P1513),"", "-" &amp; $P1513) &amp; IF(ISBLANK($Q1513),"", "-" &amp; $Q1513) &amp; IF(ISBLANK($R1513),"", "-" &amp; $R1513) &amp; IF(ISBLANK($S1513),"", "-" &amp; $S1513),TravelTime,8,FALSE), VLOOKUP($S1513 &amp; IF(ISBLANK($R1513),"", "-" &amp; $R1513) &amp; IF(ISBLANK($Q1513),"", "-" &amp; $Q1513) &amp; IF(ISBLANK($P1513),"", "-" &amp; $P1513) &amp; IF(ISBLANK($O1513),"", "-" &amp; $O1513) &amp; IF(ISBLANK($N1513),"", "-" &amp; $N1513),TravelTime,8,FALSE)) / 1440, ""))</f>
        <v/>
      </c>
      <c r="AA1513" s="59"/>
      <c r="AB1513" s="59"/>
      <c r="AC1513" s="59"/>
      <c r="AD1513" s="196"/>
      <c r="AE1513" s="59"/>
      <c r="AF1513" s="59"/>
      <c r="AG1513" s="59"/>
      <c r="AH1513" s="59"/>
      <c r="AI1513" s="59"/>
      <c r="AJ1513" s="59"/>
    </row>
    <row r="1514" spans="1:36" ht="14.25" customHeight="1">
      <c r="A1514" s="85"/>
      <c r="B1514" s="59"/>
      <c r="C1514" s="223"/>
      <c r="D1514" s="59"/>
      <c r="E1514" s="229"/>
      <c r="F1514" s="229"/>
      <c r="G1514" s="59"/>
      <c r="H1514" s="59"/>
      <c r="I1514" s="59"/>
      <c r="J1514" s="59"/>
      <c r="K1514" s="59"/>
      <c r="L1514" s="86"/>
      <c r="M1514" s="86"/>
      <c r="N1514" s="55" t="s">
        <v>818</v>
      </c>
      <c r="O1514" s="55"/>
      <c r="P1514" s="55"/>
      <c r="Q1514" s="55"/>
      <c r="R1514" s="55"/>
      <c r="S1514" s="55" t="s">
        <v>820</v>
      </c>
      <c r="T1514" s="193" t="str">
        <f>_xlfn.IFNA(VLOOKUP(N1514,Code2Loc,2,FALSE)
&amp; IF( OR( ISNA(O1514), LEN(O1514)=0), "",  "-" &amp; VLOOKUP(O1514,Code2Loc,2,FALSE))
&amp; IF( OR( ISNA(P1514), LEN(P1514)=0), "",  "-" &amp; VLOOKUP(P1514,Code2Loc,2,FALSE))
&amp; IF( OR( ISNA(Q1514), LEN(Q1514)=0), "",  "-" &amp; VLOOKUP(Q1514,Code2Loc,2,FALSE))
&amp; IF( OR( ISNA(R1514), LEN(R1514)=0), "",  "-" &amp; VLOOKUP(R1514,Code2Loc,2,FALSE))
&amp; IF( OR( ISNA(S1514), LEN(S1514)=0), "",  "-" &amp; VLOOKUP(S1514,Code2Loc,2,FALSE)),"")</f>
        <v/>
      </c>
      <c r="U1514" s="56">
        <v>0.82291666666666663</v>
      </c>
      <c r="V1514" s="57"/>
      <c r="W1514" s="57"/>
      <c r="X1514" s="57"/>
      <c r="Y1514" s="57"/>
      <c r="Z1514" s="58" t="str">
        <f>IF(ISBLANK($U1514), "", _xlfn.IFNA($U1514 + _xlfn.IFNA( VLOOKUP($N1514 &amp; IF(ISBLANK($O1514),"", "-" &amp; $O1514) &amp; IF(ISBLANK($P1514),"", "-" &amp; $P1514) &amp; IF(ISBLANK($Q1514),"", "-" &amp; $Q1514) &amp; IF(ISBLANK($R1514),"", "-" &amp; $R1514) &amp; IF(ISBLANK($S1514),"", "-" &amp; $S1514),TravelTime,8,FALSE), VLOOKUP($S1514 &amp; IF(ISBLANK($R1514),"", "-" &amp; $R1514) &amp; IF(ISBLANK($Q1514),"", "-" &amp; $Q1514) &amp; IF(ISBLANK($P1514),"", "-" &amp; $P1514) &amp; IF(ISBLANK($O1514),"", "-" &amp; $O1514) &amp; IF(ISBLANK($N1514),"", "-" &amp; $N1514),TravelTime,8,FALSE)) / 1440, ""))</f>
        <v/>
      </c>
      <c r="AA1514" s="59"/>
      <c r="AB1514" s="59"/>
      <c r="AC1514" s="59"/>
      <c r="AD1514" s="196"/>
      <c r="AE1514" s="59"/>
      <c r="AF1514" s="59"/>
      <c r="AG1514" s="59"/>
      <c r="AH1514" s="59"/>
      <c r="AI1514" s="59"/>
      <c r="AJ1514" s="59"/>
    </row>
    <row r="1515" spans="1:36" ht="14.25" customHeight="1">
      <c r="A1515" s="85"/>
      <c r="B1515" s="59"/>
      <c r="C1515" s="223"/>
      <c r="D1515" s="59"/>
      <c r="E1515" s="229"/>
      <c r="F1515" s="229"/>
      <c r="G1515" s="59"/>
      <c r="H1515" s="59"/>
      <c r="I1515" s="59"/>
      <c r="J1515" s="59"/>
      <c r="K1515" s="59"/>
      <c r="L1515" s="86"/>
      <c r="M1515" s="86"/>
      <c r="N1515" s="55" t="s">
        <v>820</v>
      </c>
      <c r="O1515" s="55"/>
      <c r="P1515" s="55"/>
      <c r="Q1515" s="55"/>
      <c r="R1515" s="55"/>
      <c r="S1515" s="55" t="s">
        <v>818</v>
      </c>
      <c r="T1515" s="193" t="str">
        <f>_xlfn.IFNA(VLOOKUP(N1515,Code2Loc,2,FALSE)
&amp; IF( OR( ISNA(O1515), LEN(O1515)=0), "",  "-" &amp; VLOOKUP(O1515,Code2Loc,2,FALSE))
&amp; IF( OR( ISNA(P1515), LEN(P1515)=0), "",  "-" &amp; VLOOKUP(P1515,Code2Loc,2,FALSE))
&amp; IF( OR( ISNA(Q1515), LEN(Q1515)=0), "",  "-" &amp; VLOOKUP(Q1515,Code2Loc,2,FALSE))
&amp; IF( OR( ISNA(R1515), LEN(R1515)=0), "",  "-" &amp; VLOOKUP(R1515,Code2Loc,2,FALSE))
&amp; IF( OR( ISNA(S1515), LEN(S1515)=0), "",  "-" &amp; VLOOKUP(S1515,Code2Loc,2,FALSE)),"")</f>
        <v/>
      </c>
      <c r="U1515" s="56">
        <v>0.83680555555555558</v>
      </c>
      <c r="V1515" s="57"/>
      <c r="W1515" s="57"/>
      <c r="X1515" s="57"/>
      <c r="Y1515" s="57"/>
      <c r="Z1515" s="58" t="str">
        <f>IF(ISBLANK($U1515), "", _xlfn.IFNA($U1515 + _xlfn.IFNA( VLOOKUP($N1515 &amp; IF(ISBLANK($O1515),"", "-" &amp; $O1515) &amp; IF(ISBLANK($P1515),"", "-" &amp; $P1515) &amp; IF(ISBLANK($Q1515),"", "-" &amp; $Q1515) &amp; IF(ISBLANK($R1515),"", "-" &amp; $R1515) &amp; IF(ISBLANK($S1515),"", "-" &amp; $S1515),TravelTime,8,FALSE), VLOOKUP($S1515 &amp; IF(ISBLANK($R1515),"", "-" &amp; $R1515) &amp; IF(ISBLANK($Q1515),"", "-" &amp; $Q1515) &amp; IF(ISBLANK($P1515),"", "-" &amp; $P1515) &amp; IF(ISBLANK($O1515),"", "-" &amp; $O1515) &amp; IF(ISBLANK($N1515),"", "-" &amp; $N1515),TravelTime,8,FALSE)) / 1440, ""))</f>
        <v/>
      </c>
      <c r="AA1515" s="59"/>
      <c r="AB1515" s="59"/>
      <c r="AC1515" s="59"/>
      <c r="AD1515" s="196"/>
      <c r="AE1515" s="59"/>
      <c r="AF1515" s="59"/>
      <c r="AG1515" s="59"/>
      <c r="AH1515" s="59"/>
      <c r="AI1515" s="59"/>
      <c r="AJ1515" s="59"/>
    </row>
    <row r="1516" spans="1:36" ht="14.25" customHeight="1">
      <c r="A1516" s="85"/>
      <c r="B1516" s="59"/>
      <c r="C1516" s="223"/>
      <c r="D1516" s="59"/>
      <c r="E1516" s="229"/>
      <c r="F1516" s="229"/>
      <c r="G1516" s="59"/>
      <c r="H1516" s="59"/>
      <c r="I1516" s="59"/>
      <c r="J1516" s="59"/>
      <c r="K1516" s="59"/>
      <c r="L1516" s="86"/>
      <c r="M1516" s="86"/>
      <c r="N1516" s="55" t="s">
        <v>818</v>
      </c>
      <c r="O1516" s="55"/>
      <c r="P1516" s="55"/>
      <c r="Q1516" s="55"/>
      <c r="R1516" s="55"/>
      <c r="S1516" s="55" t="s">
        <v>820</v>
      </c>
      <c r="T1516" s="193" t="str">
        <f>_xlfn.IFNA(VLOOKUP(N1516,Code2Loc,2,FALSE)
&amp; IF( OR( ISNA(O1516), LEN(O1516)=0), "",  "-" &amp; VLOOKUP(O1516,Code2Loc,2,FALSE))
&amp; IF( OR( ISNA(P1516), LEN(P1516)=0), "",  "-" &amp; VLOOKUP(P1516,Code2Loc,2,FALSE))
&amp; IF( OR( ISNA(Q1516), LEN(Q1516)=0), "",  "-" &amp; VLOOKUP(Q1516,Code2Loc,2,FALSE))
&amp; IF( OR( ISNA(R1516), LEN(R1516)=0), "",  "-" &amp; VLOOKUP(R1516,Code2Loc,2,FALSE))
&amp; IF( OR( ISNA(S1516), LEN(S1516)=0), "",  "-" &amp; VLOOKUP(S1516,Code2Loc,2,FALSE)),"")</f>
        <v/>
      </c>
      <c r="U1516" s="56">
        <v>0.86111111111111116</v>
      </c>
      <c r="V1516" s="57"/>
      <c r="W1516" s="57"/>
      <c r="X1516" s="57"/>
      <c r="Y1516" s="57"/>
      <c r="Z1516" s="58" t="str">
        <f>IF(ISBLANK($U1516), "", _xlfn.IFNA($U1516 + _xlfn.IFNA( VLOOKUP($N1516 &amp; IF(ISBLANK($O1516),"", "-" &amp; $O1516) &amp; IF(ISBLANK($P1516),"", "-" &amp; $P1516) &amp; IF(ISBLANK($Q1516),"", "-" &amp; $Q1516) &amp; IF(ISBLANK($R1516),"", "-" &amp; $R1516) &amp; IF(ISBLANK($S1516),"", "-" &amp; $S1516),TravelTime,8,FALSE), VLOOKUP($S1516 &amp; IF(ISBLANK($R1516),"", "-" &amp; $R1516) &amp; IF(ISBLANK($Q1516),"", "-" &amp; $Q1516) &amp; IF(ISBLANK($P1516),"", "-" &amp; $P1516) &amp; IF(ISBLANK($O1516),"", "-" &amp; $O1516) &amp; IF(ISBLANK($N1516),"", "-" &amp; $N1516),TravelTime,8,FALSE)) / 1440, ""))</f>
        <v/>
      </c>
      <c r="AA1516" s="59"/>
      <c r="AB1516" s="59"/>
      <c r="AC1516" s="59"/>
      <c r="AD1516" s="196"/>
      <c r="AE1516" s="59"/>
      <c r="AF1516" s="59"/>
      <c r="AG1516" s="59"/>
      <c r="AH1516" s="59"/>
      <c r="AI1516" s="59"/>
      <c r="AJ1516" s="59"/>
    </row>
    <row r="1517" spans="1:36" ht="14.25" customHeight="1">
      <c r="A1517" s="85"/>
      <c r="B1517" s="59"/>
      <c r="C1517" s="223"/>
      <c r="D1517" s="59"/>
      <c r="E1517" s="228"/>
      <c r="F1517" s="228"/>
      <c r="G1517" s="59"/>
      <c r="H1517" s="59"/>
      <c r="I1517" s="59"/>
      <c r="J1517" s="59"/>
      <c r="K1517" s="59"/>
      <c r="L1517" s="86"/>
      <c r="M1517" s="86"/>
      <c r="N1517" s="55" t="s">
        <v>820</v>
      </c>
      <c r="O1517" s="55"/>
      <c r="P1517" s="55"/>
      <c r="Q1517" s="55"/>
      <c r="R1517" s="55"/>
      <c r="S1517" s="55" t="s">
        <v>818</v>
      </c>
      <c r="T1517" s="193" t="str">
        <f>_xlfn.IFNA(VLOOKUP(N1517,Code2Loc,2,FALSE)
&amp; IF( OR( ISNA(O1517), LEN(O1517)=0), "",  "-" &amp; VLOOKUP(O1517,Code2Loc,2,FALSE))
&amp; IF( OR( ISNA(P1517), LEN(P1517)=0), "",  "-" &amp; VLOOKUP(P1517,Code2Loc,2,FALSE))
&amp; IF( OR( ISNA(Q1517), LEN(Q1517)=0), "",  "-" &amp; VLOOKUP(Q1517,Code2Loc,2,FALSE))
&amp; IF( OR( ISNA(R1517), LEN(R1517)=0), "",  "-" &amp; VLOOKUP(R1517,Code2Loc,2,FALSE))
&amp; IF( OR( ISNA(S1517), LEN(S1517)=0), "",  "-" &amp; VLOOKUP(S1517,Code2Loc,2,FALSE)),"")</f>
        <v/>
      </c>
      <c r="U1517" s="56">
        <v>0.875</v>
      </c>
      <c r="V1517" s="57"/>
      <c r="W1517" s="57"/>
      <c r="X1517" s="57"/>
      <c r="Y1517" s="57"/>
      <c r="Z1517" s="58" t="str">
        <f>IF(ISBLANK($U1517), "", _xlfn.IFNA($U1517 + _xlfn.IFNA( VLOOKUP($N1517 &amp; IF(ISBLANK($O1517),"", "-" &amp; $O1517) &amp; IF(ISBLANK($P1517),"", "-" &amp; $P1517) &amp; IF(ISBLANK($Q1517),"", "-" &amp; $Q1517) &amp; IF(ISBLANK($R1517),"", "-" &amp; $R1517) &amp; IF(ISBLANK($S1517),"", "-" &amp; $S1517),TravelTime,8,FALSE), VLOOKUP($S1517 &amp; IF(ISBLANK($R1517),"", "-" &amp; $R1517) &amp; IF(ISBLANK($Q1517),"", "-" &amp; $Q1517) &amp; IF(ISBLANK($P1517),"", "-" &amp; $P1517) &amp; IF(ISBLANK($O1517),"", "-" &amp; $O1517) &amp; IF(ISBLANK($N1517),"", "-" &amp; $N1517),TravelTime,8,FALSE)) / 1440, ""))</f>
        <v/>
      </c>
      <c r="AA1517" s="59"/>
      <c r="AB1517" s="59"/>
      <c r="AC1517" s="59"/>
      <c r="AD1517" s="196"/>
      <c r="AE1517" s="59"/>
      <c r="AF1517" s="59"/>
      <c r="AG1517" s="59"/>
      <c r="AH1517" s="59"/>
      <c r="AI1517" s="59"/>
      <c r="AJ1517" s="59"/>
    </row>
    <row r="1518" spans="1:36" ht="14.25" customHeight="1">
      <c r="A1518" s="85"/>
      <c r="B1518" s="59" t="s">
        <v>849</v>
      </c>
      <c r="C1518" s="219" t="s">
        <v>850</v>
      </c>
      <c r="D1518" s="59"/>
      <c r="E1518" s="228" t="s">
        <v>851</v>
      </c>
      <c r="F1518" s="228" t="s">
        <v>852</v>
      </c>
      <c r="G1518" s="59"/>
      <c r="H1518" s="59"/>
      <c r="I1518" s="59"/>
      <c r="J1518" s="59" t="s">
        <v>853</v>
      </c>
      <c r="K1518" s="59" t="s">
        <v>16</v>
      </c>
      <c r="L1518" s="86">
        <v>32</v>
      </c>
      <c r="M1518" s="86"/>
      <c r="N1518" s="55" t="s">
        <v>818</v>
      </c>
      <c r="O1518" s="55"/>
      <c r="P1518" s="55"/>
      <c r="Q1518" s="55"/>
      <c r="R1518" s="55"/>
      <c r="S1518" s="55" t="s">
        <v>820</v>
      </c>
      <c r="T1518" s="193" t="str">
        <f>_xlfn.IFNA(VLOOKUP(N1518,Code2Loc,2,FALSE)
&amp; IF( OR( ISNA(O1518), LEN(O1518)=0), "",  "-" &amp; VLOOKUP(O1518,Code2Loc,2,FALSE))
&amp; IF( OR( ISNA(P1518), LEN(P1518)=0), "",  "-" &amp; VLOOKUP(P1518,Code2Loc,2,FALSE))
&amp; IF( OR( ISNA(Q1518), LEN(Q1518)=0), "",  "-" &amp; VLOOKUP(Q1518,Code2Loc,2,FALSE))
&amp; IF( OR( ISNA(R1518), LEN(R1518)=0), "",  "-" &amp; VLOOKUP(R1518,Code2Loc,2,FALSE))
&amp; IF( OR( ISNA(S1518), LEN(S1518)=0), "",  "-" &amp; VLOOKUP(S1518,Code2Loc,2,FALSE)),"")</f>
        <v/>
      </c>
      <c r="U1518" s="56">
        <v>0.30555555555555558</v>
      </c>
      <c r="V1518" s="57"/>
      <c r="W1518" s="57"/>
      <c r="X1518" s="57"/>
      <c r="Y1518" s="57"/>
      <c r="Z1518" s="58" t="str">
        <f>IF(ISBLANK($U1518), "", _xlfn.IFNA($U1518 + _xlfn.IFNA( VLOOKUP($N1518 &amp; IF(ISBLANK($O1518),"", "-" &amp; $O1518) &amp; IF(ISBLANK($P1518),"", "-" &amp; $P1518) &amp; IF(ISBLANK($Q1518),"", "-" &amp; $Q1518) &amp; IF(ISBLANK($R1518),"", "-" &amp; $R1518) &amp; IF(ISBLANK($S1518),"", "-" &amp; $S1518),TravelTime,8,FALSE), VLOOKUP($S1518 &amp; IF(ISBLANK($R1518),"", "-" &amp; $R1518) &amp; IF(ISBLANK($Q1518),"", "-" &amp; $Q1518) &amp; IF(ISBLANK($P1518),"", "-" &amp; $P1518) &amp; IF(ISBLANK($O1518),"", "-" &amp; $O1518) &amp; IF(ISBLANK($N1518),"", "-" &amp; $N1518),TravelTime,8,FALSE)) / 1440, ""))</f>
        <v/>
      </c>
      <c r="AA1518" s="59"/>
      <c r="AB1518" s="59"/>
      <c r="AC1518" s="59"/>
      <c r="AD1518" s="196"/>
      <c r="AE1518" s="59"/>
      <c r="AF1518" s="59"/>
      <c r="AG1518" s="59"/>
      <c r="AH1518" s="59"/>
      <c r="AI1518" s="59"/>
      <c r="AJ1518" s="59"/>
    </row>
    <row r="1519" spans="1:36" ht="14.25" customHeight="1">
      <c r="A1519" s="85"/>
      <c r="B1519" s="59"/>
      <c r="C1519" s="223"/>
      <c r="D1519" s="59"/>
      <c r="E1519" s="229"/>
      <c r="F1519" s="229"/>
      <c r="G1519" s="59"/>
      <c r="H1519" s="59"/>
      <c r="I1519" s="59"/>
      <c r="J1519" s="59"/>
      <c r="K1519" s="59"/>
      <c r="L1519" s="86"/>
      <c r="M1519" s="86"/>
      <c r="N1519" s="55" t="s">
        <v>820</v>
      </c>
      <c r="O1519" s="55"/>
      <c r="P1519" s="55"/>
      <c r="Q1519" s="55"/>
      <c r="R1519" s="55"/>
      <c r="S1519" s="55" t="s">
        <v>818</v>
      </c>
      <c r="T1519" s="193" t="str">
        <f>_xlfn.IFNA(VLOOKUP(N1519,Code2Loc,2,FALSE)
&amp; IF( OR( ISNA(O1519), LEN(O1519)=0), "",  "-" &amp; VLOOKUP(O1519,Code2Loc,2,FALSE))
&amp; IF( OR( ISNA(P1519), LEN(P1519)=0), "",  "-" &amp; VLOOKUP(P1519,Code2Loc,2,FALSE))
&amp; IF( OR( ISNA(Q1519), LEN(Q1519)=0), "",  "-" &amp; VLOOKUP(Q1519,Code2Loc,2,FALSE))
&amp; IF( OR( ISNA(R1519), LEN(R1519)=0), "",  "-" &amp; VLOOKUP(R1519,Code2Loc,2,FALSE))
&amp; IF( OR( ISNA(S1519), LEN(S1519)=0), "",  "-" &amp; VLOOKUP(S1519,Code2Loc,2,FALSE)),"")</f>
        <v/>
      </c>
      <c r="U1519" s="56">
        <v>0.31944444444444442</v>
      </c>
      <c r="V1519" s="57"/>
      <c r="W1519" s="57"/>
      <c r="X1519" s="57"/>
      <c r="Y1519" s="57"/>
      <c r="Z1519" s="58" t="str">
        <f>IF(ISBLANK($U1519), "", _xlfn.IFNA($U1519 + _xlfn.IFNA( VLOOKUP($N1519 &amp; IF(ISBLANK($O1519),"", "-" &amp; $O1519) &amp; IF(ISBLANK($P1519),"", "-" &amp; $P1519) &amp; IF(ISBLANK($Q1519),"", "-" &amp; $Q1519) &amp; IF(ISBLANK($R1519),"", "-" &amp; $R1519) &amp; IF(ISBLANK($S1519),"", "-" &amp; $S1519),TravelTime,8,FALSE), VLOOKUP($S1519 &amp; IF(ISBLANK($R1519),"", "-" &amp; $R1519) &amp; IF(ISBLANK($Q1519),"", "-" &amp; $Q1519) &amp; IF(ISBLANK($P1519),"", "-" &amp; $P1519) &amp; IF(ISBLANK($O1519),"", "-" &amp; $O1519) &amp; IF(ISBLANK($N1519),"", "-" &amp; $N1519),TravelTime,8,FALSE)) / 1440, ""))</f>
        <v/>
      </c>
      <c r="AA1519" s="59"/>
      <c r="AB1519" s="59"/>
      <c r="AC1519" s="59"/>
      <c r="AD1519" s="196"/>
      <c r="AE1519" s="59"/>
      <c r="AF1519" s="59"/>
      <c r="AG1519" s="59"/>
      <c r="AH1519" s="59"/>
      <c r="AI1519" s="59"/>
      <c r="AJ1519" s="59"/>
    </row>
    <row r="1520" spans="1:36" ht="14.25" customHeight="1">
      <c r="A1520" s="85"/>
      <c r="B1520" s="59"/>
      <c r="C1520" s="223"/>
      <c r="D1520" s="59"/>
      <c r="E1520" s="229"/>
      <c r="F1520" s="229"/>
      <c r="G1520" s="59"/>
      <c r="H1520" s="59"/>
      <c r="I1520" s="59"/>
      <c r="J1520" s="59"/>
      <c r="K1520" s="59"/>
      <c r="L1520" s="86"/>
      <c r="M1520" s="86"/>
      <c r="N1520" s="55" t="s">
        <v>818</v>
      </c>
      <c r="O1520" s="55"/>
      <c r="P1520" s="55"/>
      <c r="Q1520" s="55"/>
      <c r="R1520" s="55"/>
      <c r="S1520" s="55" t="s">
        <v>820</v>
      </c>
      <c r="T1520" s="193" t="str">
        <f>_xlfn.IFNA(VLOOKUP(N1520,Code2Loc,2,FALSE)
&amp; IF( OR( ISNA(O1520), LEN(O1520)=0), "",  "-" &amp; VLOOKUP(O1520,Code2Loc,2,FALSE))
&amp; IF( OR( ISNA(P1520), LEN(P1520)=0), "",  "-" &amp; VLOOKUP(P1520,Code2Loc,2,FALSE))
&amp; IF( OR( ISNA(Q1520), LEN(Q1520)=0), "",  "-" &amp; VLOOKUP(Q1520,Code2Loc,2,FALSE))
&amp; IF( OR( ISNA(R1520), LEN(R1520)=0), "",  "-" &amp; VLOOKUP(R1520,Code2Loc,2,FALSE))
&amp; IF( OR( ISNA(S1520), LEN(S1520)=0), "",  "-" &amp; VLOOKUP(S1520,Code2Loc,2,FALSE)),"")</f>
        <v/>
      </c>
      <c r="U1520" s="56">
        <v>0.34722222222222221</v>
      </c>
      <c r="V1520" s="57"/>
      <c r="W1520" s="57"/>
      <c r="X1520" s="57"/>
      <c r="Y1520" s="57"/>
      <c r="Z1520" s="58" t="str">
        <f>IF(ISBLANK($U1520), "", _xlfn.IFNA($U1520 + _xlfn.IFNA( VLOOKUP($N1520 &amp; IF(ISBLANK($O1520),"", "-" &amp; $O1520) &amp; IF(ISBLANK($P1520),"", "-" &amp; $P1520) &amp; IF(ISBLANK($Q1520),"", "-" &amp; $Q1520) &amp; IF(ISBLANK($R1520),"", "-" &amp; $R1520) &amp; IF(ISBLANK($S1520),"", "-" &amp; $S1520),TravelTime,8,FALSE), VLOOKUP($S1520 &amp; IF(ISBLANK($R1520),"", "-" &amp; $R1520) &amp; IF(ISBLANK($Q1520),"", "-" &amp; $Q1520) &amp; IF(ISBLANK($P1520),"", "-" &amp; $P1520) &amp; IF(ISBLANK($O1520),"", "-" &amp; $O1520) &amp; IF(ISBLANK($N1520),"", "-" &amp; $N1520),TravelTime,8,FALSE)) / 1440, ""))</f>
        <v/>
      </c>
      <c r="AA1520" s="59"/>
      <c r="AB1520" s="59"/>
      <c r="AC1520" s="59"/>
      <c r="AD1520" s="196"/>
      <c r="AE1520" s="59"/>
      <c r="AF1520" s="59"/>
      <c r="AG1520" s="59"/>
      <c r="AH1520" s="59"/>
      <c r="AI1520" s="59"/>
      <c r="AJ1520" s="59"/>
    </row>
    <row r="1521" spans="1:36" ht="14.25" customHeight="1">
      <c r="A1521" s="85"/>
      <c r="B1521" s="59"/>
      <c r="C1521" s="223"/>
      <c r="D1521" s="59"/>
      <c r="E1521" s="229"/>
      <c r="F1521" s="229"/>
      <c r="G1521" s="59"/>
      <c r="H1521" s="59"/>
      <c r="I1521" s="59"/>
      <c r="J1521" s="59"/>
      <c r="K1521" s="59"/>
      <c r="L1521" s="86"/>
      <c r="M1521" s="86"/>
      <c r="N1521" s="55" t="s">
        <v>820</v>
      </c>
      <c r="O1521" s="55"/>
      <c r="P1521" s="55"/>
      <c r="Q1521" s="55"/>
      <c r="R1521" s="55"/>
      <c r="S1521" s="55" t="s">
        <v>818</v>
      </c>
      <c r="T1521" s="193" t="str">
        <f>_xlfn.IFNA(VLOOKUP(N1521,Code2Loc,2,FALSE)
&amp; IF( OR( ISNA(O1521), LEN(O1521)=0), "",  "-" &amp; VLOOKUP(O1521,Code2Loc,2,FALSE))
&amp; IF( OR( ISNA(P1521), LEN(P1521)=0), "",  "-" &amp; VLOOKUP(P1521,Code2Loc,2,FALSE))
&amp; IF( OR( ISNA(Q1521), LEN(Q1521)=0), "",  "-" &amp; VLOOKUP(Q1521,Code2Loc,2,FALSE))
&amp; IF( OR( ISNA(R1521), LEN(R1521)=0), "",  "-" &amp; VLOOKUP(R1521,Code2Loc,2,FALSE))
&amp; IF( OR( ISNA(S1521), LEN(S1521)=0), "",  "-" &amp; VLOOKUP(S1521,Code2Loc,2,FALSE)),"")</f>
        <v/>
      </c>
      <c r="U1521" s="56">
        <v>0.3611111111111111</v>
      </c>
      <c r="V1521" s="57"/>
      <c r="W1521" s="57"/>
      <c r="X1521" s="57"/>
      <c r="Y1521" s="57"/>
      <c r="Z1521" s="58" t="str">
        <f>IF(ISBLANK($U1521), "", _xlfn.IFNA($U1521 + _xlfn.IFNA( VLOOKUP($N1521 &amp; IF(ISBLANK($O1521),"", "-" &amp; $O1521) &amp; IF(ISBLANK($P1521),"", "-" &amp; $P1521) &amp; IF(ISBLANK($Q1521),"", "-" &amp; $Q1521) &amp; IF(ISBLANK($R1521),"", "-" &amp; $R1521) &amp; IF(ISBLANK($S1521),"", "-" &amp; $S1521),TravelTime,8,FALSE), VLOOKUP($S1521 &amp; IF(ISBLANK($R1521),"", "-" &amp; $R1521) &amp; IF(ISBLANK($Q1521),"", "-" &amp; $Q1521) &amp; IF(ISBLANK($P1521),"", "-" &amp; $P1521) &amp; IF(ISBLANK($O1521),"", "-" &amp; $O1521) &amp; IF(ISBLANK($N1521),"", "-" &amp; $N1521),TravelTime,8,FALSE)) / 1440, ""))</f>
        <v/>
      </c>
      <c r="AA1521" s="59"/>
      <c r="AB1521" s="59"/>
      <c r="AC1521" s="59"/>
      <c r="AD1521" s="196"/>
      <c r="AE1521" s="59"/>
      <c r="AF1521" s="59"/>
      <c r="AG1521" s="59"/>
      <c r="AH1521" s="59"/>
      <c r="AI1521" s="59"/>
      <c r="AJ1521" s="59"/>
    </row>
    <row r="1522" spans="1:36" ht="14.25" customHeight="1">
      <c r="A1522" s="85"/>
      <c r="B1522" s="59"/>
      <c r="C1522" s="223"/>
      <c r="D1522" s="59"/>
      <c r="E1522" s="229"/>
      <c r="F1522" s="229"/>
      <c r="G1522" s="59"/>
      <c r="H1522" s="59"/>
      <c r="I1522" s="59"/>
      <c r="J1522" s="59"/>
      <c r="K1522" s="59"/>
      <c r="L1522" s="86"/>
      <c r="M1522" s="86"/>
      <c r="N1522" s="55" t="s">
        <v>818</v>
      </c>
      <c r="O1522" s="55"/>
      <c r="P1522" s="55"/>
      <c r="Q1522" s="55"/>
      <c r="R1522" s="55"/>
      <c r="S1522" s="55" t="s">
        <v>820</v>
      </c>
      <c r="T1522" s="193" t="str">
        <f>_xlfn.IFNA(VLOOKUP(N1522,Code2Loc,2,FALSE)
&amp; IF( OR( ISNA(O1522), LEN(O1522)=0), "",  "-" &amp; VLOOKUP(O1522,Code2Loc,2,FALSE))
&amp; IF( OR( ISNA(P1522), LEN(P1522)=0), "",  "-" &amp; VLOOKUP(P1522,Code2Loc,2,FALSE))
&amp; IF( OR( ISNA(Q1522), LEN(Q1522)=0), "",  "-" &amp; VLOOKUP(Q1522,Code2Loc,2,FALSE))
&amp; IF( OR( ISNA(R1522), LEN(R1522)=0), "",  "-" &amp; VLOOKUP(R1522,Code2Loc,2,FALSE))
&amp; IF( OR( ISNA(S1522), LEN(S1522)=0), "",  "-" &amp; VLOOKUP(S1522,Code2Loc,2,FALSE)),"")</f>
        <v/>
      </c>
      <c r="U1522" s="56">
        <v>0.3923611111111111</v>
      </c>
      <c r="V1522" s="57"/>
      <c r="W1522" s="57"/>
      <c r="X1522" s="57"/>
      <c r="Y1522" s="57"/>
      <c r="Z1522" s="58" t="str">
        <f>IF(ISBLANK($U1522), "", _xlfn.IFNA($U1522 + _xlfn.IFNA( VLOOKUP($N1522 &amp; IF(ISBLANK($O1522),"", "-" &amp; $O1522) &amp; IF(ISBLANK($P1522),"", "-" &amp; $P1522) &amp; IF(ISBLANK($Q1522),"", "-" &amp; $Q1522) &amp; IF(ISBLANK($R1522),"", "-" &amp; $R1522) &amp; IF(ISBLANK($S1522),"", "-" &amp; $S1522),TravelTime,8,FALSE), VLOOKUP($S1522 &amp; IF(ISBLANK($R1522),"", "-" &amp; $R1522) &amp; IF(ISBLANK($Q1522),"", "-" &amp; $Q1522) &amp; IF(ISBLANK($P1522),"", "-" &amp; $P1522) &amp; IF(ISBLANK($O1522),"", "-" &amp; $O1522) &amp; IF(ISBLANK($N1522),"", "-" &amp; $N1522),TravelTime,8,FALSE)) / 1440, ""))</f>
        <v/>
      </c>
      <c r="AA1522" s="59"/>
      <c r="AB1522" s="59"/>
      <c r="AC1522" s="59"/>
      <c r="AD1522" s="196"/>
      <c r="AE1522" s="59"/>
      <c r="AF1522" s="59"/>
      <c r="AG1522" s="59"/>
      <c r="AH1522" s="59"/>
      <c r="AI1522" s="59"/>
      <c r="AJ1522" s="59"/>
    </row>
    <row r="1523" spans="1:36" ht="14.25" customHeight="1">
      <c r="A1523" s="85"/>
      <c r="B1523" s="59"/>
      <c r="C1523" s="223"/>
      <c r="D1523" s="59"/>
      <c r="E1523" s="229"/>
      <c r="F1523" s="229"/>
      <c r="G1523" s="59"/>
      <c r="H1523" s="59"/>
      <c r="I1523" s="59"/>
      <c r="J1523" s="59"/>
      <c r="K1523" s="59"/>
      <c r="L1523" s="86"/>
      <c r="M1523" s="86"/>
      <c r="N1523" s="55" t="s">
        <v>820</v>
      </c>
      <c r="O1523" s="55"/>
      <c r="P1523" s="55"/>
      <c r="Q1523" s="55"/>
      <c r="R1523" s="55"/>
      <c r="S1523" s="55" t="s">
        <v>818</v>
      </c>
      <c r="T1523" s="193" t="str">
        <f>_xlfn.IFNA(VLOOKUP(N1523,Code2Loc,2,FALSE)
&amp; IF( OR( ISNA(O1523), LEN(O1523)=0), "",  "-" &amp; VLOOKUP(O1523,Code2Loc,2,FALSE))
&amp; IF( OR( ISNA(P1523), LEN(P1523)=0), "",  "-" &amp; VLOOKUP(P1523,Code2Loc,2,FALSE))
&amp; IF( OR( ISNA(Q1523), LEN(Q1523)=0), "",  "-" &amp; VLOOKUP(Q1523,Code2Loc,2,FALSE))
&amp; IF( OR( ISNA(R1523), LEN(R1523)=0), "",  "-" &amp; VLOOKUP(R1523,Code2Loc,2,FALSE))
&amp; IF( OR( ISNA(S1523), LEN(S1523)=0), "",  "-" &amp; VLOOKUP(S1523,Code2Loc,2,FALSE)),"")</f>
        <v/>
      </c>
      <c r="U1523" s="56">
        <v>0.40625</v>
      </c>
      <c r="V1523" s="57"/>
      <c r="W1523" s="57"/>
      <c r="X1523" s="57"/>
      <c r="Y1523" s="57"/>
      <c r="Z1523" s="58" t="str">
        <f>IF(ISBLANK($U1523), "", _xlfn.IFNA($U1523 + _xlfn.IFNA( VLOOKUP($N1523 &amp; IF(ISBLANK($O1523),"", "-" &amp; $O1523) &amp; IF(ISBLANK($P1523),"", "-" &amp; $P1523) &amp; IF(ISBLANK($Q1523),"", "-" &amp; $Q1523) &amp; IF(ISBLANK($R1523),"", "-" &amp; $R1523) &amp; IF(ISBLANK($S1523),"", "-" &amp; $S1523),TravelTime,8,FALSE), VLOOKUP($S1523 &amp; IF(ISBLANK($R1523),"", "-" &amp; $R1523) &amp; IF(ISBLANK($Q1523),"", "-" &amp; $Q1523) &amp; IF(ISBLANK($P1523),"", "-" &amp; $P1523) &amp; IF(ISBLANK($O1523),"", "-" &amp; $O1523) &amp; IF(ISBLANK($N1523),"", "-" &amp; $N1523),TravelTime,8,FALSE)) / 1440, ""))</f>
        <v/>
      </c>
      <c r="AA1523" s="59"/>
      <c r="AB1523" s="59"/>
      <c r="AC1523" s="59"/>
      <c r="AD1523" s="196"/>
      <c r="AE1523" s="59"/>
      <c r="AF1523" s="59"/>
      <c r="AG1523" s="59"/>
      <c r="AH1523" s="59"/>
      <c r="AI1523" s="59"/>
      <c r="AJ1523" s="59"/>
    </row>
    <row r="1524" spans="1:36" ht="14.25" customHeight="1">
      <c r="A1524" s="85"/>
      <c r="B1524" s="59"/>
      <c r="C1524" s="223"/>
      <c r="D1524" s="59"/>
      <c r="E1524" s="229"/>
      <c r="F1524" s="229"/>
      <c r="G1524" s="59"/>
      <c r="H1524" s="59"/>
      <c r="I1524" s="59"/>
      <c r="J1524" s="59"/>
      <c r="K1524" s="59"/>
      <c r="L1524" s="86"/>
      <c r="M1524" s="86"/>
      <c r="N1524" s="55" t="s">
        <v>818</v>
      </c>
      <c r="O1524" s="55"/>
      <c r="P1524" s="55"/>
      <c r="Q1524" s="55"/>
      <c r="R1524" s="55"/>
      <c r="S1524" s="55" t="s">
        <v>820</v>
      </c>
      <c r="T1524" s="193" t="str">
        <f>_xlfn.IFNA(VLOOKUP(N1524,Code2Loc,2,FALSE)
&amp; IF( OR( ISNA(O1524), LEN(O1524)=0), "",  "-" &amp; VLOOKUP(O1524,Code2Loc,2,FALSE))
&amp; IF( OR( ISNA(P1524), LEN(P1524)=0), "",  "-" &amp; VLOOKUP(P1524,Code2Loc,2,FALSE))
&amp; IF( OR( ISNA(Q1524), LEN(Q1524)=0), "",  "-" &amp; VLOOKUP(Q1524,Code2Loc,2,FALSE))
&amp; IF( OR( ISNA(R1524), LEN(R1524)=0), "",  "-" &amp; VLOOKUP(R1524,Code2Loc,2,FALSE))
&amp; IF( OR( ISNA(S1524), LEN(S1524)=0), "",  "-" &amp; VLOOKUP(S1524,Code2Loc,2,FALSE)),"")</f>
        <v/>
      </c>
      <c r="U1524" s="56">
        <v>0.43402777777777779</v>
      </c>
      <c r="V1524" s="57"/>
      <c r="W1524" s="57"/>
      <c r="X1524" s="57"/>
      <c r="Y1524" s="57"/>
      <c r="Z1524" s="58" t="str">
        <f>IF(ISBLANK($U1524), "", _xlfn.IFNA($U1524 + _xlfn.IFNA( VLOOKUP($N1524 &amp; IF(ISBLANK($O1524),"", "-" &amp; $O1524) &amp; IF(ISBLANK($P1524),"", "-" &amp; $P1524) &amp; IF(ISBLANK($Q1524),"", "-" &amp; $Q1524) &amp; IF(ISBLANK($R1524),"", "-" &amp; $R1524) &amp; IF(ISBLANK($S1524),"", "-" &amp; $S1524),TravelTime,8,FALSE), VLOOKUP($S1524 &amp; IF(ISBLANK($R1524),"", "-" &amp; $R1524) &amp; IF(ISBLANK($Q1524),"", "-" &amp; $Q1524) &amp; IF(ISBLANK($P1524),"", "-" &amp; $P1524) &amp; IF(ISBLANK($O1524),"", "-" &amp; $O1524) &amp; IF(ISBLANK($N1524),"", "-" &amp; $N1524),TravelTime,8,FALSE)) / 1440, ""))</f>
        <v/>
      </c>
      <c r="AA1524" s="59"/>
      <c r="AB1524" s="59"/>
      <c r="AC1524" s="59"/>
      <c r="AD1524" s="196"/>
      <c r="AE1524" s="59"/>
      <c r="AF1524" s="59"/>
      <c r="AG1524" s="59"/>
      <c r="AH1524" s="59"/>
      <c r="AI1524" s="59"/>
      <c r="AJ1524" s="59"/>
    </row>
    <row r="1525" spans="1:36" ht="14.25" customHeight="1">
      <c r="A1525" s="85"/>
      <c r="B1525" s="59"/>
      <c r="C1525" s="223"/>
      <c r="D1525" s="59"/>
      <c r="E1525" s="229"/>
      <c r="F1525" s="229"/>
      <c r="G1525" s="59"/>
      <c r="H1525" s="59"/>
      <c r="I1525" s="59"/>
      <c r="J1525" s="59"/>
      <c r="K1525" s="59"/>
      <c r="L1525" s="86"/>
      <c r="M1525" s="86"/>
      <c r="N1525" s="55" t="s">
        <v>820</v>
      </c>
      <c r="O1525" s="55"/>
      <c r="P1525" s="55"/>
      <c r="Q1525" s="55"/>
      <c r="R1525" s="55"/>
      <c r="S1525" s="55" t="s">
        <v>818</v>
      </c>
      <c r="T1525" s="193" t="str">
        <f>_xlfn.IFNA(VLOOKUP(N1525,Code2Loc,2,FALSE)
&amp; IF( OR( ISNA(O1525), LEN(O1525)=0), "",  "-" &amp; VLOOKUP(O1525,Code2Loc,2,FALSE))
&amp; IF( OR( ISNA(P1525), LEN(P1525)=0), "",  "-" &amp; VLOOKUP(P1525,Code2Loc,2,FALSE))
&amp; IF( OR( ISNA(Q1525), LEN(Q1525)=0), "",  "-" &amp; VLOOKUP(Q1525,Code2Loc,2,FALSE))
&amp; IF( OR( ISNA(R1525), LEN(R1525)=0), "",  "-" &amp; VLOOKUP(R1525,Code2Loc,2,FALSE))
&amp; IF( OR( ISNA(S1525), LEN(S1525)=0), "",  "-" &amp; VLOOKUP(S1525,Code2Loc,2,FALSE)),"")</f>
        <v/>
      </c>
      <c r="U1525" s="56">
        <v>0.44791666666666669</v>
      </c>
      <c r="V1525" s="57"/>
      <c r="W1525" s="57"/>
      <c r="X1525" s="57"/>
      <c r="Y1525" s="57"/>
      <c r="Z1525" s="58" t="str">
        <f>IF(ISBLANK($U1525), "", _xlfn.IFNA($U1525 + _xlfn.IFNA( VLOOKUP($N1525 &amp; IF(ISBLANK($O1525),"", "-" &amp; $O1525) &amp; IF(ISBLANK($P1525),"", "-" &amp; $P1525) &amp; IF(ISBLANK($Q1525),"", "-" &amp; $Q1525) &amp; IF(ISBLANK($R1525),"", "-" &amp; $R1525) &amp; IF(ISBLANK($S1525),"", "-" &amp; $S1525),TravelTime,8,FALSE), VLOOKUP($S1525 &amp; IF(ISBLANK($R1525),"", "-" &amp; $R1525) &amp; IF(ISBLANK($Q1525),"", "-" &amp; $Q1525) &amp; IF(ISBLANK($P1525),"", "-" &amp; $P1525) &amp; IF(ISBLANK($O1525),"", "-" &amp; $O1525) &amp; IF(ISBLANK($N1525),"", "-" &amp; $N1525),TravelTime,8,FALSE)) / 1440, ""))</f>
        <v/>
      </c>
      <c r="AA1525" s="59"/>
      <c r="AB1525" s="59"/>
      <c r="AC1525" s="59"/>
      <c r="AD1525" s="196"/>
      <c r="AE1525" s="59"/>
      <c r="AF1525" s="59"/>
      <c r="AG1525" s="59"/>
      <c r="AH1525" s="59"/>
      <c r="AI1525" s="59"/>
      <c r="AJ1525" s="59"/>
    </row>
    <row r="1526" spans="1:36" ht="14.25" customHeight="1">
      <c r="A1526" s="85"/>
      <c r="B1526" s="59"/>
      <c r="C1526" s="223"/>
      <c r="D1526" s="59"/>
      <c r="E1526" s="229"/>
      <c r="F1526" s="229"/>
      <c r="G1526" s="59"/>
      <c r="H1526" s="59"/>
      <c r="I1526" s="59"/>
      <c r="J1526" s="59"/>
      <c r="K1526" s="59"/>
      <c r="L1526" s="86"/>
      <c r="M1526" s="86"/>
      <c r="N1526" s="55" t="s">
        <v>818</v>
      </c>
      <c r="O1526" s="55"/>
      <c r="P1526" s="55"/>
      <c r="Q1526" s="55"/>
      <c r="R1526" s="55"/>
      <c r="S1526" s="55" t="s">
        <v>820</v>
      </c>
      <c r="T1526" s="193" t="str">
        <f>_xlfn.IFNA(VLOOKUP(N1526,Code2Loc,2,FALSE)
&amp; IF( OR( ISNA(O1526), LEN(O1526)=0), "",  "-" &amp; VLOOKUP(O1526,Code2Loc,2,FALSE))
&amp; IF( OR( ISNA(P1526), LEN(P1526)=0), "",  "-" &amp; VLOOKUP(P1526,Code2Loc,2,FALSE))
&amp; IF( OR( ISNA(Q1526), LEN(Q1526)=0), "",  "-" &amp; VLOOKUP(Q1526,Code2Loc,2,FALSE))
&amp; IF( OR( ISNA(R1526), LEN(R1526)=0), "",  "-" &amp; VLOOKUP(R1526,Code2Loc,2,FALSE))
&amp; IF( OR( ISNA(S1526), LEN(S1526)=0), "",  "-" &amp; VLOOKUP(S1526,Code2Loc,2,FALSE)),"")</f>
        <v/>
      </c>
      <c r="U1526" s="56">
        <v>0.47916666666666669</v>
      </c>
      <c r="V1526" s="57"/>
      <c r="W1526" s="57"/>
      <c r="X1526" s="57"/>
      <c r="Y1526" s="57"/>
      <c r="Z1526" s="58" t="str">
        <f>IF(ISBLANK($U1526), "", _xlfn.IFNA($U1526 + _xlfn.IFNA( VLOOKUP($N1526 &amp; IF(ISBLANK($O1526),"", "-" &amp; $O1526) &amp; IF(ISBLANK($P1526),"", "-" &amp; $P1526) &amp; IF(ISBLANK($Q1526),"", "-" &amp; $Q1526) &amp; IF(ISBLANK($R1526),"", "-" &amp; $R1526) &amp; IF(ISBLANK($S1526),"", "-" &amp; $S1526),TravelTime,8,FALSE), VLOOKUP($S1526 &amp; IF(ISBLANK($R1526),"", "-" &amp; $R1526) &amp; IF(ISBLANK($Q1526),"", "-" &amp; $Q1526) &amp; IF(ISBLANK($P1526),"", "-" &amp; $P1526) &amp; IF(ISBLANK($O1526),"", "-" &amp; $O1526) &amp; IF(ISBLANK($N1526),"", "-" &amp; $N1526),TravelTime,8,FALSE)) / 1440, ""))</f>
        <v/>
      </c>
      <c r="AA1526" s="59"/>
      <c r="AB1526" s="59"/>
      <c r="AC1526" s="59"/>
      <c r="AD1526" s="196"/>
      <c r="AE1526" s="59"/>
      <c r="AF1526" s="59"/>
      <c r="AG1526" s="59"/>
      <c r="AH1526" s="59"/>
      <c r="AI1526" s="59"/>
      <c r="AJ1526" s="59"/>
    </row>
    <row r="1527" spans="1:36" ht="14.25" customHeight="1">
      <c r="A1527" s="85"/>
      <c r="B1527" s="59"/>
      <c r="C1527" s="223"/>
      <c r="D1527" s="59"/>
      <c r="E1527" s="229"/>
      <c r="F1527" s="229"/>
      <c r="G1527" s="59"/>
      <c r="H1527" s="59"/>
      <c r="I1527" s="59"/>
      <c r="J1527" s="59"/>
      <c r="K1527" s="59"/>
      <c r="L1527" s="86"/>
      <c r="M1527" s="86"/>
      <c r="N1527" s="55" t="s">
        <v>820</v>
      </c>
      <c r="O1527" s="55"/>
      <c r="P1527" s="55"/>
      <c r="Q1527" s="55"/>
      <c r="R1527" s="55"/>
      <c r="S1527" s="55" t="s">
        <v>818</v>
      </c>
      <c r="T1527" s="193" t="str">
        <f>_xlfn.IFNA(VLOOKUP(N1527,Code2Loc,2,FALSE)
&amp; IF( OR( ISNA(O1527), LEN(O1527)=0), "",  "-" &amp; VLOOKUP(O1527,Code2Loc,2,FALSE))
&amp; IF( OR( ISNA(P1527), LEN(P1527)=0), "",  "-" &amp; VLOOKUP(P1527,Code2Loc,2,FALSE))
&amp; IF( OR( ISNA(Q1527), LEN(Q1527)=0), "",  "-" &amp; VLOOKUP(Q1527,Code2Loc,2,FALSE))
&amp; IF( OR( ISNA(R1527), LEN(R1527)=0), "",  "-" &amp; VLOOKUP(R1527,Code2Loc,2,FALSE))
&amp; IF( OR( ISNA(S1527), LEN(S1527)=0), "",  "-" &amp; VLOOKUP(S1527,Code2Loc,2,FALSE)),"")</f>
        <v/>
      </c>
      <c r="U1527" s="56">
        <v>0.49305555555555558</v>
      </c>
      <c r="V1527" s="57"/>
      <c r="W1527" s="57"/>
      <c r="X1527" s="57"/>
      <c r="Y1527" s="57"/>
      <c r="Z1527" s="58" t="str">
        <f>IF(ISBLANK($U1527), "", _xlfn.IFNA($U1527 + _xlfn.IFNA( VLOOKUP($N1527 &amp; IF(ISBLANK($O1527),"", "-" &amp; $O1527) &amp; IF(ISBLANK($P1527),"", "-" &amp; $P1527) &amp; IF(ISBLANK($Q1527),"", "-" &amp; $Q1527) &amp; IF(ISBLANK($R1527),"", "-" &amp; $R1527) &amp; IF(ISBLANK($S1527),"", "-" &amp; $S1527),TravelTime,8,FALSE), VLOOKUP($S1527 &amp; IF(ISBLANK($R1527),"", "-" &amp; $R1527) &amp; IF(ISBLANK($Q1527),"", "-" &amp; $Q1527) &amp; IF(ISBLANK($P1527),"", "-" &amp; $P1527) &amp; IF(ISBLANK($O1527),"", "-" &amp; $O1527) &amp; IF(ISBLANK($N1527),"", "-" &amp; $N1527),TravelTime,8,FALSE)) / 1440, ""))</f>
        <v/>
      </c>
      <c r="AA1527" s="59"/>
      <c r="AB1527" s="59"/>
      <c r="AC1527" s="59"/>
      <c r="AD1527" s="196"/>
      <c r="AE1527" s="59"/>
      <c r="AF1527" s="59"/>
      <c r="AG1527" s="59"/>
      <c r="AH1527" s="59"/>
      <c r="AI1527" s="59"/>
      <c r="AJ1527" s="59"/>
    </row>
    <row r="1528" spans="1:36" ht="14.25" customHeight="1">
      <c r="A1528" s="85"/>
      <c r="B1528" s="59"/>
      <c r="C1528" s="223"/>
      <c r="D1528" s="59"/>
      <c r="E1528" s="229"/>
      <c r="F1528" s="229"/>
      <c r="G1528" s="59"/>
      <c r="H1528" s="59"/>
      <c r="I1528" s="59"/>
      <c r="J1528" s="59"/>
      <c r="K1528" s="59"/>
      <c r="L1528" s="86"/>
      <c r="M1528" s="86"/>
      <c r="N1528" s="55" t="s">
        <v>818</v>
      </c>
      <c r="O1528" s="55"/>
      <c r="P1528" s="55"/>
      <c r="Q1528" s="55"/>
      <c r="R1528" s="55"/>
      <c r="S1528" s="55" t="s">
        <v>820</v>
      </c>
      <c r="T1528" s="193" t="str">
        <f>_xlfn.IFNA(VLOOKUP(N1528,Code2Loc,2,FALSE)
&amp; IF( OR( ISNA(O1528), LEN(O1528)=0), "",  "-" &amp; VLOOKUP(O1528,Code2Loc,2,FALSE))
&amp; IF( OR( ISNA(P1528), LEN(P1528)=0), "",  "-" &amp; VLOOKUP(P1528,Code2Loc,2,FALSE))
&amp; IF( OR( ISNA(Q1528), LEN(Q1528)=0), "",  "-" &amp; VLOOKUP(Q1528,Code2Loc,2,FALSE))
&amp; IF( OR( ISNA(R1528), LEN(R1528)=0), "",  "-" &amp; VLOOKUP(R1528,Code2Loc,2,FALSE))
&amp; IF( OR( ISNA(S1528), LEN(S1528)=0), "",  "-" &amp; VLOOKUP(S1528,Code2Loc,2,FALSE)),"")</f>
        <v/>
      </c>
      <c r="U1528" s="56">
        <v>0.51041666666666663</v>
      </c>
      <c r="V1528" s="57"/>
      <c r="W1528" s="57"/>
      <c r="X1528" s="57"/>
      <c r="Y1528" s="57"/>
      <c r="Z1528" s="58" t="str">
        <f>IF(ISBLANK($U1528), "", _xlfn.IFNA($U1528 + _xlfn.IFNA( VLOOKUP($N1528 &amp; IF(ISBLANK($O1528),"", "-" &amp; $O1528) &amp; IF(ISBLANK($P1528),"", "-" &amp; $P1528) &amp; IF(ISBLANK($Q1528),"", "-" &amp; $Q1528) &amp; IF(ISBLANK($R1528),"", "-" &amp; $R1528) &amp; IF(ISBLANK($S1528),"", "-" &amp; $S1528),TravelTime,8,FALSE), VLOOKUP($S1528 &amp; IF(ISBLANK($R1528),"", "-" &amp; $R1528) &amp; IF(ISBLANK($Q1528),"", "-" &amp; $Q1528) &amp; IF(ISBLANK($P1528),"", "-" &amp; $P1528) &amp; IF(ISBLANK($O1528),"", "-" &amp; $O1528) &amp; IF(ISBLANK($N1528),"", "-" &amp; $N1528),TravelTime,8,FALSE)) / 1440, ""))</f>
        <v/>
      </c>
      <c r="AA1528" s="59"/>
      <c r="AB1528" s="59"/>
      <c r="AC1528" s="59"/>
      <c r="AD1528" s="196"/>
      <c r="AE1528" s="59"/>
      <c r="AF1528" s="59"/>
      <c r="AG1528" s="59"/>
      <c r="AH1528" s="59"/>
      <c r="AI1528" s="59"/>
      <c r="AJ1528" s="59"/>
    </row>
    <row r="1529" spans="1:36" ht="14.25" customHeight="1">
      <c r="A1529" s="85"/>
      <c r="B1529" s="59"/>
      <c r="C1529" s="223"/>
      <c r="D1529" s="59"/>
      <c r="E1529" s="229"/>
      <c r="F1529" s="229"/>
      <c r="G1529" s="59"/>
      <c r="H1529" s="59"/>
      <c r="I1529" s="59"/>
      <c r="J1529" s="59"/>
      <c r="K1529" s="59"/>
      <c r="L1529" s="86"/>
      <c r="M1529" s="86"/>
      <c r="N1529" s="55" t="s">
        <v>820</v>
      </c>
      <c r="O1529" s="55"/>
      <c r="P1529" s="55"/>
      <c r="Q1529" s="55"/>
      <c r="R1529" s="55"/>
      <c r="S1529" s="55" t="s">
        <v>818</v>
      </c>
      <c r="T1529" s="193" t="str">
        <f>_xlfn.IFNA(VLOOKUP(N1529,Code2Loc,2,FALSE)
&amp; IF( OR( ISNA(O1529), LEN(O1529)=0), "",  "-" &amp; VLOOKUP(O1529,Code2Loc,2,FALSE))
&amp; IF( OR( ISNA(P1529), LEN(P1529)=0), "",  "-" &amp; VLOOKUP(P1529,Code2Loc,2,FALSE))
&amp; IF( OR( ISNA(Q1529), LEN(Q1529)=0), "",  "-" &amp; VLOOKUP(Q1529,Code2Loc,2,FALSE))
&amp; IF( OR( ISNA(R1529), LEN(R1529)=0), "",  "-" &amp; VLOOKUP(R1529,Code2Loc,2,FALSE))
&amp; IF( OR( ISNA(S1529), LEN(S1529)=0), "",  "-" &amp; VLOOKUP(S1529,Code2Loc,2,FALSE)),"")</f>
        <v/>
      </c>
      <c r="U1529" s="56">
        <v>0.52430555555555558</v>
      </c>
      <c r="V1529" s="57"/>
      <c r="W1529" s="57"/>
      <c r="X1529" s="57"/>
      <c r="Y1529" s="57"/>
      <c r="Z1529" s="58" t="str">
        <f>IF(ISBLANK($U1529), "", _xlfn.IFNA($U1529 + _xlfn.IFNA( VLOOKUP($N1529 &amp; IF(ISBLANK($O1529),"", "-" &amp; $O1529) &amp; IF(ISBLANK($P1529),"", "-" &amp; $P1529) &amp; IF(ISBLANK($Q1529),"", "-" &amp; $Q1529) &amp; IF(ISBLANK($R1529),"", "-" &amp; $R1529) &amp; IF(ISBLANK($S1529),"", "-" &amp; $S1529),TravelTime,8,FALSE), VLOOKUP($S1529 &amp; IF(ISBLANK($R1529),"", "-" &amp; $R1529) &amp; IF(ISBLANK($Q1529),"", "-" &amp; $Q1529) &amp; IF(ISBLANK($P1529),"", "-" &amp; $P1529) &amp; IF(ISBLANK($O1529),"", "-" &amp; $O1529) &amp; IF(ISBLANK($N1529),"", "-" &amp; $N1529),TravelTime,8,FALSE)) / 1440, ""))</f>
        <v/>
      </c>
      <c r="AA1529" s="59"/>
      <c r="AB1529" s="59"/>
      <c r="AC1529" s="59"/>
      <c r="AD1529" s="196"/>
      <c r="AE1529" s="59"/>
      <c r="AF1529" s="59"/>
      <c r="AG1529" s="59"/>
      <c r="AH1529" s="59"/>
      <c r="AI1529" s="59"/>
      <c r="AJ1529" s="59"/>
    </row>
    <row r="1530" spans="1:36" ht="14.25" customHeight="1">
      <c r="A1530" s="85"/>
      <c r="B1530" s="59"/>
      <c r="C1530" s="223"/>
      <c r="D1530" s="59"/>
      <c r="E1530" s="229"/>
      <c r="F1530" s="229"/>
      <c r="G1530" s="59"/>
      <c r="H1530" s="59"/>
      <c r="I1530" s="59"/>
      <c r="J1530" s="59"/>
      <c r="K1530" s="59"/>
      <c r="L1530" s="86"/>
      <c r="M1530" s="86"/>
      <c r="N1530" s="55" t="s">
        <v>818</v>
      </c>
      <c r="O1530" s="55"/>
      <c r="P1530" s="55"/>
      <c r="Q1530" s="55"/>
      <c r="R1530" s="55"/>
      <c r="S1530" s="55" t="s">
        <v>820</v>
      </c>
      <c r="T1530" s="193" t="str">
        <f>_xlfn.IFNA(VLOOKUP(N1530,Code2Loc,2,FALSE)
&amp; IF( OR( ISNA(O1530), LEN(O1530)=0), "",  "-" &amp; VLOOKUP(O1530,Code2Loc,2,FALSE))
&amp; IF( OR( ISNA(P1530), LEN(P1530)=0), "",  "-" &amp; VLOOKUP(P1530,Code2Loc,2,FALSE))
&amp; IF( OR( ISNA(Q1530), LEN(Q1530)=0), "",  "-" &amp; VLOOKUP(Q1530,Code2Loc,2,FALSE))
&amp; IF( OR( ISNA(R1530), LEN(R1530)=0), "",  "-" &amp; VLOOKUP(R1530,Code2Loc,2,FALSE))
&amp; IF( OR( ISNA(S1530), LEN(S1530)=0), "",  "-" &amp; VLOOKUP(S1530,Code2Loc,2,FALSE)),"")</f>
        <v/>
      </c>
      <c r="U1530" s="56">
        <v>0.55208333333333337</v>
      </c>
      <c r="V1530" s="57"/>
      <c r="W1530" s="57"/>
      <c r="X1530" s="57"/>
      <c r="Y1530" s="57"/>
      <c r="Z1530" s="58" t="str">
        <f>IF(ISBLANK($U1530), "", _xlfn.IFNA($U1530 + _xlfn.IFNA( VLOOKUP($N1530 &amp; IF(ISBLANK($O1530),"", "-" &amp; $O1530) &amp; IF(ISBLANK($P1530),"", "-" &amp; $P1530) &amp; IF(ISBLANK($Q1530),"", "-" &amp; $Q1530) &amp; IF(ISBLANK($R1530),"", "-" &amp; $R1530) &amp; IF(ISBLANK($S1530),"", "-" &amp; $S1530),TravelTime,8,FALSE), VLOOKUP($S1530 &amp; IF(ISBLANK($R1530),"", "-" &amp; $R1530) &amp; IF(ISBLANK($Q1530),"", "-" &amp; $Q1530) &amp; IF(ISBLANK($P1530),"", "-" &amp; $P1530) &amp; IF(ISBLANK($O1530),"", "-" &amp; $O1530) &amp; IF(ISBLANK($N1530),"", "-" &amp; $N1530),TravelTime,8,FALSE)) / 1440, ""))</f>
        <v/>
      </c>
      <c r="AA1530" s="59"/>
      <c r="AB1530" s="59"/>
      <c r="AC1530" s="59"/>
      <c r="AD1530" s="196"/>
      <c r="AE1530" s="59"/>
      <c r="AF1530" s="59"/>
      <c r="AG1530" s="59"/>
      <c r="AH1530" s="59"/>
      <c r="AI1530" s="59"/>
      <c r="AJ1530" s="59"/>
    </row>
    <row r="1531" spans="1:36" ht="14.25" customHeight="1">
      <c r="A1531" s="85"/>
      <c r="B1531" s="59"/>
      <c r="C1531" s="223"/>
      <c r="D1531" s="59"/>
      <c r="E1531" s="229"/>
      <c r="F1531" s="229"/>
      <c r="G1531" s="59"/>
      <c r="H1531" s="59"/>
      <c r="I1531" s="59"/>
      <c r="J1531" s="59"/>
      <c r="K1531" s="59"/>
      <c r="L1531" s="86"/>
      <c r="M1531" s="86"/>
      <c r="N1531" s="55" t="s">
        <v>820</v>
      </c>
      <c r="O1531" s="55"/>
      <c r="P1531" s="55"/>
      <c r="Q1531" s="55"/>
      <c r="R1531" s="55"/>
      <c r="S1531" s="55" t="s">
        <v>818</v>
      </c>
      <c r="T1531" s="193" t="str">
        <f>_xlfn.IFNA(VLOOKUP(N1531,Code2Loc,2,FALSE)
&amp; IF( OR( ISNA(O1531), LEN(O1531)=0), "",  "-" &amp; VLOOKUP(O1531,Code2Loc,2,FALSE))
&amp; IF( OR( ISNA(P1531), LEN(P1531)=0), "",  "-" &amp; VLOOKUP(P1531,Code2Loc,2,FALSE))
&amp; IF( OR( ISNA(Q1531), LEN(Q1531)=0), "",  "-" &amp; VLOOKUP(Q1531,Code2Loc,2,FALSE))
&amp; IF( OR( ISNA(R1531), LEN(R1531)=0), "",  "-" &amp; VLOOKUP(R1531,Code2Loc,2,FALSE))
&amp; IF( OR( ISNA(S1531), LEN(S1531)=0), "",  "-" &amp; VLOOKUP(S1531,Code2Loc,2,FALSE)),"")</f>
        <v/>
      </c>
      <c r="U1531" s="56">
        <v>0.56597222222222221</v>
      </c>
      <c r="V1531" s="57"/>
      <c r="W1531" s="57"/>
      <c r="X1531" s="57"/>
      <c r="Y1531" s="57"/>
      <c r="Z1531" s="58" t="str">
        <f>IF(ISBLANK($U1531), "", _xlfn.IFNA($U1531 + _xlfn.IFNA( VLOOKUP($N1531 &amp; IF(ISBLANK($O1531),"", "-" &amp; $O1531) &amp; IF(ISBLANK($P1531),"", "-" &amp; $P1531) &amp; IF(ISBLANK($Q1531),"", "-" &amp; $Q1531) &amp; IF(ISBLANK($R1531),"", "-" &amp; $R1531) &amp; IF(ISBLANK($S1531),"", "-" &amp; $S1531),TravelTime,8,FALSE), VLOOKUP($S1531 &amp; IF(ISBLANK($R1531),"", "-" &amp; $R1531) &amp; IF(ISBLANK($Q1531),"", "-" &amp; $Q1531) &amp; IF(ISBLANK($P1531),"", "-" &amp; $P1531) &amp; IF(ISBLANK($O1531),"", "-" &amp; $O1531) &amp; IF(ISBLANK($N1531),"", "-" &amp; $N1531),TravelTime,8,FALSE)) / 1440, ""))</f>
        <v/>
      </c>
      <c r="AA1531" s="59"/>
      <c r="AB1531" s="59"/>
      <c r="AC1531" s="59"/>
      <c r="AD1531" s="196"/>
      <c r="AE1531" s="59"/>
      <c r="AF1531" s="59"/>
      <c r="AG1531" s="59"/>
      <c r="AH1531" s="59"/>
      <c r="AI1531" s="59"/>
      <c r="AJ1531" s="59"/>
    </row>
    <row r="1532" spans="1:36" ht="14.25" customHeight="1">
      <c r="A1532" s="85"/>
      <c r="B1532" s="59"/>
      <c r="C1532" s="223"/>
      <c r="D1532" s="59"/>
      <c r="E1532" s="229"/>
      <c r="F1532" s="229"/>
      <c r="G1532" s="59"/>
      <c r="H1532" s="59"/>
      <c r="I1532" s="59"/>
      <c r="J1532" s="59"/>
      <c r="K1532" s="59"/>
      <c r="L1532" s="86"/>
      <c r="M1532" s="86"/>
      <c r="N1532" s="55" t="s">
        <v>818</v>
      </c>
      <c r="O1532" s="55"/>
      <c r="P1532" s="55"/>
      <c r="Q1532" s="55"/>
      <c r="R1532" s="55"/>
      <c r="S1532" s="55" t="s">
        <v>820</v>
      </c>
      <c r="T1532" s="193" t="str">
        <f>_xlfn.IFNA(VLOOKUP(N1532,Code2Loc,2,FALSE)
&amp; IF( OR( ISNA(O1532), LEN(O1532)=0), "",  "-" &amp; VLOOKUP(O1532,Code2Loc,2,FALSE))
&amp; IF( OR( ISNA(P1532), LEN(P1532)=0), "",  "-" &amp; VLOOKUP(P1532,Code2Loc,2,FALSE))
&amp; IF( OR( ISNA(Q1532), LEN(Q1532)=0), "",  "-" &amp; VLOOKUP(Q1532,Code2Loc,2,FALSE))
&amp; IF( OR( ISNA(R1532), LEN(R1532)=0), "",  "-" &amp; VLOOKUP(R1532,Code2Loc,2,FALSE))
&amp; IF( OR( ISNA(S1532), LEN(S1532)=0), "",  "-" &amp; VLOOKUP(S1532,Code2Loc,2,FALSE)),"")</f>
        <v/>
      </c>
      <c r="U1532" s="56">
        <v>0.65972222222222221</v>
      </c>
      <c r="V1532" s="57"/>
      <c r="W1532" s="57"/>
      <c r="X1532" s="57"/>
      <c r="Y1532" s="57"/>
      <c r="Z1532" s="58" t="str">
        <f>IF(ISBLANK($U1532), "", _xlfn.IFNA($U1532 + _xlfn.IFNA( VLOOKUP($N1532 &amp; IF(ISBLANK($O1532),"", "-" &amp; $O1532) &amp; IF(ISBLANK($P1532),"", "-" &amp; $P1532) &amp; IF(ISBLANK($Q1532),"", "-" &amp; $Q1532) &amp; IF(ISBLANK($R1532),"", "-" &amp; $R1532) &amp; IF(ISBLANK($S1532),"", "-" &amp; $S1532),TravelTime,8,FALSE), VLOOKUP($S1532 &amp; IF(ISBLANK($R1532),"", "-" &amp; $R1532) &amp; IF(ISBLANK($Q1532),"", "-" &amp; $Q1532) &amp; IF(ISBLANK($P1532),"", "-" &amp; $P1532) &amp; IF(ISBLANK($O1532),"", "-" &amp; $O1532) &amp; IF(ISBLANK($N1532),"", "-" &amp; $N1532),TravelTime,8,FALSE)) / 1440, ""))</f>
        <v/>
      </c>
      <c r="AA1532" s="59"/>
      <c r="AB1532" s="59"/>
      <c r="AC1532" s="59"/>
      <c r="AD1532" s="196"/>
      <c r="AE1532" s="59"/>
      <c r="AF1532" s="59"/>
      <c r="AG1532" s="59"/>
      <c r="AH1532" s="59"/>
      <c r="AI1532" s="59"/>
      <c r="AJ1532" s="59"/>
    </row>
    <row r="1533" spans="1:36" ht="14.25" customHeight="1">
      <c r="A1533" s="85"/>
      <c r="B1533" s="59"/>
      <c r="C1533" s="223"/>
      <c r="D1533" s="59"/>
      <c r="E1533" s="229"/>
      <c r="F1533" s="229"/>
      <c r="G1533" s="59"/>
      <c r="H1533" s="59"/>
      <c r="I1533" s="59"/>
      <c r="J1533" s="59"/>
      <c r="K1533" s="59"/>
      <c r="L1533" s="86"/>
      <c r="M1533" s="86"/>
      <c r="N1533" s="55" t="s">
        <v>820</v>
      </c>
      <c r="O1533" s="55"/>
      <c r="P1533" s="55"/>
      <c r="Q1533" s="55"/>
      <c r="R1533" s="55"/>
      <c r="S1533" s="55" t="s">
        <v>818</v>
      </c>
      <c r="T1533" s="193" t="str">
        <f>_xlfn.IFNA(VLOOKUP(N1533,Code2Loc,2,FALSE)
&amp; IF( OR( ISNA(O1533), LEN(O1533)=0), "",  "-" &amp; VLOOKUP(O1533,Code2Loc,2,FALSE))
&amp; IF( OR( ISNA(P1533), LEN(P1533)=0), "",  "-" &amp; VLOOKUP(P1533,Code2Loc,2,FALSE))
&amp; IF( OR( ISNA(Q1533), LEN(Q1533)=0), "",  "-" &amp; VLOOKUP(Q1533,Code2Loc,2,FALSE))
&amp; IF( OR( ISNA(R1533), LEN(R1533)=0), "",  "-" &amp; VLOOKUP(R1533,Code2Loc,2,FALSE))
&amp; IF( OR( ISNA(S1533), LEN(S1533)=0), "",  "-" &amp; VLOOKUP(S1533,Code2Loc,2,FALSE)),"")</f>
        <v/>
      </c>
      <c r="U1533" s="56">
        <v>0.67708333333333337</v>
      </c>
      <c r="V1533" s="57"/>
      <c r="W1533" s="57"/>
      <c r="X1533" s="57"/>
      <c r="Y1533" s="57"/>
      <c r="Z1533" s="58" t="str">
        <f>IF(ISBLANK($U1533), "", _xlfn.IFNA($U1533 + _xlfn.IFNA( VLOOKUP($N1533 &amp; IF(ISBLANK($O1533),"", "-" &amp; $O1533) &amp; IF(ISBLANK($P1533),"", "-" &amp; $P1533) &amp; IF(ISBLANK($Q1533),"", "-" &amp; $Q1533) &amp; IF(ISBLANK($R1533),"", "-" &amp; $R1533) &amp; IF(ISBLANK($S1533),"", "-" &amp; $S1533),TravelTime,8,FALSE), VLOOKUP($S1533 &amp; IF(ISBLANK($R1533),"", "-" &amp; $R1533) &amp; IF(ISBLANK($Q1533),"", "-" &amp; $Q1533) &amp; IF(ISBLANK($P1533),"", "-" &amp; $P1533) &amp; IF(ISBLANK($O1533),"", "-" &amp; $O1533) &amp; IF(ISBLANK($N1533),"", "-" &amp; $N1533),TravelTime,8,FALSE)) / 1440, ""))</f>
        <v/>
      </c>
      <c r="AA1533" s="59"/>
      <c r="AB1533" s="59"/>
      <c r="AC1533" s="59"/>
      <c r="AD1533" s="196"/>
      <c r="AE1533" s="59"/>
      <c r="AF1533" s="59"/>
      <c r="AG1533" s="59"/>
      <c r="AH1533" s="59"/>
      <c r="AI1533" s="59"/>
      <c r="AJ1533" s="59"/>
    </row>
    <row r="1534" spans="1:36" ht="14.25" customHeight="1">
      <c r="A1534" s="85"/>
      <c r="B1534" s="59"/>
      <c r="C1534" s="223"/>
      <c r="D1534" s="59"/>
      <c r="E1534" s="229"/>
      <c r="F1534" s="229"/>
      <c r="G1534" s="59"/>
      <c r="H1534" s="59"/>
      <c r="I1534" s="59"/>
      <c r="J1534" s="59"/>
      <c r="K1534" s="59"/>
      <c r="L1534" s="86"/>
      <c r="M1534" s="86"/>
      <c r="N1534" s="55" t="s">
        <v>818</v>
      </c>
      <c r="O1534" s="55"/>
      <c r="P1534" s="55"/>
      <c r="Q1534" s="55"/>
      <c r="R1534" s="55"/>
      <c r="S1534" s="55" t="s">
        <v>820</v>
      </c>
      <c r="T1534" s="193" t="str">
        <f>_xlfn.IFNA(VLOOKUP(N1534,Code2Loc,2,FALSE)
&amp; IF( OR( ISNA(O1534), LEN(O1534)=0), "",  "-" &amp; VLOOKUP(O1534,Code2Loc,2,FALSE))
&amp; IF( OR( ISNA(P1534), LEN(P1534)=0), "",  "-" &amp; VLOOKUP(P1534,Code2Loc,2,FALSE))
&amp; IF( OR( ISNA(Q1534), LEN(Q1534)=0), "",  "-" &amp; VLOOKUP(Q1534,Code2Loc,2,FALSE))
&amp; IF( OR( ISNA(R1534), LEN(R1534)=0), "",  "-" &amp; VLOOKUP(R1534,Code2Loc,2,FALSE))
&amp; IF( OR( ISNA(S1534), LEN(S1534)=0), "",  "-" &amp; VLOOKUP(S1534,Code2Loc,2,FALSE)),"")</f>
        <v/>
      </c>
      <c r="U1534" s="56">
        <v>0.69444444444444442</v>
      </c>
      <c r="V1534" s="57"/>
      <c r="W1534" s="57"/>
      <c r="X1534" s="57"/>
      <c r="Y1534" s="57"/>
      <c r="Z1534" s="58" t="str">
        <f>IF(ISBLANK($U1534), "", _xlfn.IFNA($U1534 + _xlfn.IFNA( VLOOKUP($N1534 &amp; IF(ISBLANK($O1534),"", "-" &amp; $O1534) &amp; IF(ISBLANK($P1534),"", "-" &amp; $P1534) &amp; IF(ISBLANK($Q1534),"", "-" &amp; $Q1534) &amp; IF(ISBLANK($R1534),"", "-" &amp; $R1534) &amp; IF(ISBLANK($S1534),"", "-" &amp; $S1534),TravelTime,8,FALSE), VLOOKUP($S1534 &amp; IF(ISBLANK($R1534),"", "-" &amp; $R1534) &amp; IF(ISBLANK($Q1534),"", "-" &amp; $Q1534) &amp; IF(ISBLANK($P1534),"", "-" &amp; $P1534) &amp; IF(ISBLANK($O1534),"", "-" &amp; $O1534) &amp; IF(ISBLANK($N1534),"", "-" &amp; $N1534),TravelTime,8,FALSE)) / 1440, ""))</f>
        <v/>
      </c>
      <c r="AA1534" s="59"/>
      <c r="AB1534" s="59"/>
      <c r="AC1534" s="59"/>
      <c r="AD1534" s="196"/>
      <c r="AE1534" s="59"/>
      <c r="AF1534" s="59"/>
      <c r="AG1534" s="59"/>
      <c r="AH1534" s="59"/>
      <c r="AI1534" s="59"/>
      <c r="AJ1534" s="59"/>
    </row>
    <row r="1535" spans="1:36" ht="14.25" customHeight="1">
      <c r="A1535" s="85"/>
      <c r="B1535" s="59"/>
      <c r="C1535" s="223"/>
      <c r="D1535" s="59"/>
      <c r="E1535" s="229"/>
      <c r="F1535" s="229"/>
      <c r="G1535" s="59"/>
      <c r="H1535" s="59"/>
      <c r="I1535" s="59"/>
      <c r="J1535" s="59"/>
      <c r="K1535" s="59"/>
      <c r="L1535" s="86"/>
      <c r="M1535" s="86"/>
      <c r="N1535" s="55" t="s">
        <v>820</v>
      </c>
      <c r="O1535" s="55"/>
      <c r="P1535" s="55"/>
      <c r="Q1535" s="55"/>
      <c r="R1535" s="55"/>
      <c r="S1535" s="55" t="s">
        <v>818</v>
      </c>
      <c r="T1535" s="193" t="str">
        <f>_xlfn.IFNA(VLOOKUP(N1535,Code2Loc,2,FALSE)
&amp; IF( OR( ISNA(O1535), LEN(O1535)=0), "",  "-" &amp; VLOOKUP(O1535,Code2Loc,2,FALSE))
&amp; IF( OR( ISNA(P1535), LEN(P1535)=0), "",  "-" &amp; VLOOKUP(P1535,Code2Loc,2,FALSE))
&amp; IF( OR( ISNA(Q1535), LEN(Q1535)=0), "",  "-" &amp; VLOOKUP(Q1535,Code2Loc,2,FALSE))
&amp; IF( OR( ISNA(R1535), LEN(R1535)=0), "",  "-" &amp; VLOOKUP(R1535,Code2Loc,2,FALSE))
&amp; IF( OR( ISNA(S1535), LEN(S1535)=0), "",  "-" &amp; VLOOKUP(S1535,Code2Loc,2,FALSE)),"")</f>
        <v/>
      </c>
      <c r="U1535" s="56">
        <v>0.70833333333333337</v>
      </c>
      <c r="V1535" s="57"/>
      <c r="W1535" s="57"/>
      <c r="X1535" s="57"/>
      <c r="Y1535" s="57"/>
      <c r="Z1535" s="58" t="str">
        <f>IF(ISBLANK($U1535), "", _xlfn.IFNA($U1535 + _xlfn.IFNA( VLOOKUP($N1535 &amp; IF(ISBLANK($O1535),"", "-" &amp; $O1535) &amp; IF(ISBLANK($P1535),"", "-" &amp; $P1535) &amp; IF(ISBLANK($Q1535),"", "-" &amp; $Q1535) &amp; IF(ISBLANK($R1535),"", "-" &amp; $R1535) &amp; IF(ISBLANK($S1535),"", "-" &amp; $S1535),TravelTime,8,FALSE), VLOOKUP($S1535 &amp; IF(ISBLANK($R1535),"", "-" &amp; $R1535) &amp; IF(ISBLANK($Q1535),"", "-" &amp; $Q1535) &amp; IF(ISBLANK($P1535),"", "-" &amp; $P1535) &amp; IF(ISBLANK($O1535),"", "-" &amp; $O1535) &amp; IF(ISBLANK($N1535),"", "-" &amp; $N1535),TravelTime,8,FALSE)) / 1440, ""))</f>
        <v/>
      </c>
      <c r="AA1535" s="59"/>
      <c r="AB1535" s="59"/>
      <c r="AC1535" s="59"/>
      <c r="AD1535" s="196"/>
      <c r="AE1535" s="59"/>
      <c r="AF1535" s="59"/>
      <c r="AG1535" s="59"/>
      <c r="AH1535" s="59"/>
      <c r="AI1535" s="59"/>
      <c r="AJ1535" s="59"/>
    </row>
    <row r="1536" spans="1:36" ht="14.25" customHeight="1">
      <c r="A1536" s="85"/>
      <c r="B1536" s="59"/>
      <c r="C1536" s="223"/>
      <c r="D1536" s="59"/>
      <c r="E1536" s="229"/>
      <c r="F1536" s="229"/>
      <c r="G1536" s="59"/>
      <c r="H1536" s="59"/>
      <c r="I1536" s="59"/>
      <c r="J1536" s="59"/>
      <c r="K1536" s="59"/>
      <c r="L1536" s="86"/>
      <c r="M1536" s="86"/>
      <c r="N1536" s="55" t="s">
        <v>818</v>
      </c>
      <c r="O1536" s="55"/>
      <c r="P1536" s="55"/>
      <c r="Q1536" s="55"/>
      <c r="R1536" s="55"/>
      <c r="S1536" s="55" t="s">
        <v>820</v>
      </c>
      <c r="T1536" s="193" t="str">
        <f>_xlfn.IFNA(VLOOKUP(N1536,Code2Loc,2,FALSE)
&amp; IF( OR( ISNA(O1536), LEN(O1536)=0), "",  "-" &amp; VLOOKUP(O1536,Code2Loc,2,FALSE))
&amp; IF( OR( ISNA(P1536), LEN(P1536)=0), "",  "-" &amp; VLOOKUP(P1536,Code2Loc,2,FALSE))
&amp; IF( OR( ISNA(Q1536), LEN(Q1536)=0), "",  "-" &amp; VLOOKUP(Q1536,Code2Loc,2,FALSE))
&amp; IF( OR( ISNA(R1536), LEN(R1536)=0), "",  "-" &amp; VLOOKUP(R1536,Code2Loc,2,FALSE))
&amp; IF( OR( ISNA(S1536), LEN(S1536)=0), "",  "-" &amp; VLOOKUP(S1536,Code2Loc,2,FALSE)),"")</f>
        <v/>
      </c>
      <c r="U1536" s="56">
        <v>0.73263888888888884</v>
      </c>
      <c r="V1536" s="57"/>
      <c r="W1536" s="57"/>
      <c r="X1536" s="57"/>
      <c r="Y1536" s="57"/>
      <c r="Z1536" s="58" t="str">
        <f>IF(ISBLANK($U1536), "", _xlfn.IFNA($U1536 + _xlfn.IFNA( VLOOKUP($N1536 &amp; IF(ISBLANK($O1536),"", "-" &amp; $O1536) &amp; IF(ISBLANK($P1536),"", "-" &amp; $P1536) &amp; IF(ISBLANK($Q1536),"", "-" &amp; $Q1536) &amp; IF(ISBLANK($R1536),"", "-" &amp; $R1536) &amp; IF(ISBLANK($S1536),"", "-" &amp; $S1536),TravelTime,8,FALSE), VLOOKUP($S1536 &amp; IF(ISBLANK($R1536),"", "-" &amp; $R1536) &amp; IF(ISBLANK($Q1536),"", "-" &amp; $Q1536) &amp; IF(ISBLANK($P1536),"", "-" &amp; $P1536) &amp; IF(ISBLANK($O1536),"", "-" &amp; $O1536) &amp; IF(ISBLANK($N1536),"", "-" &amp; $N1536),TravelTime,8,FALSE)) / 1440, ""))</f>
        <v/>
      </c>
      <c r="AA1536" s="59"/>
      <c r="AB1536" s="59"/>
      <c r="AC1536" s="59"/>
      <c r="AD1536" s="196"/>
      <c r="AE1536" s="59"/>
      <c r="AF1536" s="59"/>
      <c r="AG1536" s="59"/>
      <c r="AH1536" s="59"/>
      <c r="AI1536" s="59"/>
      <c r="AJ1536" s="59"/>
    </row>
    <row r="1537" spans="1:36" ht="14.25" customHeight="1">
      <c r="A1537" s="85"/>
      <c r="B1537" s="59"/>
      <c r="C1537" s="223"/>
      <c r="D1537" s="59"/>
      <c r="E1537" s="229"/>
      <c r="F1537" s="229"/>
      <c r="G1537" s="59"/>
      <c r="H1537" s="59"/>
      <c r="I1537" s="59"/>
      <c r="J1537" s="59"/>
      <c r="K1537" s="59"/>
      <c r="L1537" s="86"/>
      <c r="M1537" s="86"/>
      <c r="N1537" s="55" t="s">
        <v>820</v>
      </c>
      <c r="O1537" s="55"/>
      <c r="P1537" s="55"/>
      <c r="Q1537" s="55"/>
      <c r="R1537" s="55"/>
      <c r="S1537" s="55" t="s">
        <v>818</v>
      </c>
      <c r="T1537" s="193" t="str">
        <f>_xlfn.IFNA(VLOOKUP(N1537,Code2Loc,2,FALSE)
&amp; IF( OR( ISNA(O1537), LEN(O1537)=0), "",  "-" &amp; VLOOKUP(O1537,Code2Loc,2,FALSE))
&amp; IF( OR( ISNA(P1537), LEN(P1537)=0), "",  "-" &amp; VLOOKUP(P1537,Code2Loc,2,FALSE))
&amp; IF( OR( ISNA(Q1537), LEN(Q1537)=0), "",  "-" &amp; VLOOKUP(Q1537,Code2Loc,2,FALSE))
&amp; IF( OR( ISNA(R1537), LEN(R1537)=0), "",  "-" &amp; VLOOKUP(R1537,Code2Loc,2,FALSE))
&amp; IF( OR( ISNA(S1537), LEN(S1537)=0), "",  "-" &amp; VLOOKUP(S1537,Code2Loc,2,FALSE)),"")</f>
        <v/>
      </c>
      <c r="U1537" s="56">
        <v>0.74652777777777779</v>
      </c>
      <c r="V1537" s="57"/>
      <c r="W1537" s="57"/>
      <c r="X1537" s="57"/>
      <c r="Y1537" s="57"/>
      <c r="Z1537" s="58" t="str">
        <f>IF(ISBLANK($U1537), "", _xlfn.IFNA($U1537 + _xlfn.IFNA( VLOOKUP($N1537 &amp; IF(ISBLANK($O1537),"", "-" &amp; $O1537) &amp; IF(ISBLANK($P1537),"", "-" &amp; $P1537) &amp; IF(ISBLANK($Q1537),"", "-" &amp; $Q1537) &amp; IF(ISBLANK($R1537),"", "-" &amp; $R1537) &amp; IF(ISBLANK($S1537),"", "-" &amp; $S1537),TravelTime,8,FALSE), VLOOKUP($S1537 &amp; IF(ISBLANK($R1537),"", "-" &amp; $R1537) &amp; IF(ISBLANK($Q1537),"", "-" &amp; $Q1537) &amp; IF(ISBLANK($P1537),"", "-" &amp; $P1537) &amp; IF(ISBLANK($O1537),"", "-" &amp; $O1537) &amp; IF(ISBLANK($N1537),"", "-" &amp; $N1537),TravelTime,8,FALSE)) / 1440, ""))</f>
        <v/>
      </c>
      <c r="AA1537" s="59"/>
      <c r="AB1537" s="59"/>
      <c r="AC1537" s="59"/>
      <c r="AD1537" s="196"/>
      <c r="AE1537" s="59"/>
      <c r="AF1537" s="59"/>
      <c r="AG1537" s="59"/>
      <c r="AH1537" s="59"/>
      <c r="AI1537" s="59"/>
      <c r="AJ1537" s="59"/>
    </row>
    <row r="1538" spans="1:36" ht="14.25" customHeight="1">
      <c r="A1538" s="85"/>
      <c r="B1538" s="59"/>
      <c r="C1538" s="223"/>
      <c r="D1538" s="59"/>
      <c r="E1538" s="229"/>
      <c r="F1538" s="229"/>
      <c r="G1538" s="59"/>
      <c r="H1538" s="59"/>
      <c r="I1538" s="59"/>
      <c r="J1538" s="59"/>
      <c r="K1538" s="59"/>
      <c r="L1538" s="86"/>
      <c r="M1538" s="86"/>
      <c r="N1538" s="55" t="s">
        <v>818</v>
      </c>
      <c r="O1538" s="55"/>
      <c r="P1538" s="55"/>
      <c r="Q1538" s="55"/>
      <c r="R1538" s="55"/>
      <c r="S1538" s="55" t="s">
        <v>820</v>
      </c>
      <c r="T1538" s="193" t="str">
        <f>_xlfn.IFNA(VLOOKUP(N1538,Code2Loc,2,FALSE)
&amp; IF( OR( ISNA(O1538), LEN(O1538)=0), "",  "-" &amp; VLOOKUP(O1538,Code2Loc,2,FALSE))
&amp; IF( OR( ISNA(P1538), LEN(P1538)=0), "",  "-" &amp; VLOOKUP(P1538,Code2Loc,2,FALSE))
&amp; IF( OR( ISNA(Q1538), LEN(Q1538)=0), "",  "-" &amp; VLOOKUP(Q1538,Code2Loc,2,FALSE))
&amp; IF( OR( ISNA(R1538), LEN(R1538)=0), "",  "-" &amp; VLOOKUP(R1538,Code2Loc,2,FALSE))
&amp; IF( OR( ISNA(S1538), LEN(S1538)=0), "",  "-" &amp; VLOOKUP(S1538,Code2Loc,2,FALSE)),"")</f>
        <v/>
      </c>
      <c r="U1538" s="56">
        <v>0.78125</v>
      </c>
      <c r="V1538" s="57"/>
      <c r="W1538" s="57"/>
      <c r="X1538" s="57"/>
      <c r="Y1538" s="57"/>
      <c r="Z1538" s="58" t="str">
        <f>IF(ISBLANK($U1538), "", _xlfn.IFNA($U1538 + _xlfn.IFNA( VLOOKUP($N1538 &amp; IF(ISBLANK($O1538),"", "-" &amp; $O1538) &amp; IF(ISBLANK($P1538),"", "-" &amp; $P1538) &amp; IF(ISBLANK($Q1538),"", "-" &amp; $Q1538) &amp; IF(ISBLANK($R1538),"", "-" &amp; $R1538) &amp; IF(ISBLANK($S1538),"", "-" &amp; $S1538),TravelTime,8,FALSE), VLOOKUP($S1538 &amp; IF(ISBLANK($R1538),"", "-" &amp; $R1538) &amp; IF(ISBLANK($Q1538),"", "-" &amp; $Q1538) &amp; IF(ISBLANK($P1538),"", "-" &amp; $P1538) &amp; IF(ISBLANK($O1538),"", "-" &amp; $O1538) &amp; IF(ISBLANK($N1538),"", "-" &amp; $N1538),TravelTime,8,FALSE)) / 1440, ""))</f>
        <v/>
      </c>
      <c r="AA1538" s="59"/>
      <c r="AB1538" s="59"/>
      <c r="AC1538" s="59"/>
      <c r="AD1538" s="196"/>
      <c r="AE1538" s="59"/>
      <c r="AF1538" s="59"/>
      <c r="AG1538" s="59"/>
      <c r="AH1538" s="59"/>
      <c r="AI1538" s="59"/>
      <c r="AJ1538" s="59"/>
    </row>
    <row r="1539" spans="1:36" ht="14.25" customHeight="1">
      <c r="A1539" s="85"/>
      <c r="B1539" s="59"/>
      <c r="C1539" s="223"/>
      <c r="D1539" s="59"/>
      <c r="E1539" s="229"/>
      <c r="F1539" s="229"/>
      <c r="G1539" s="59"/>
      <c r="H1539" s="59"/>
      <c r="I1539" s="59"/>
      <c r="J1539" s="59"/>
      <c r="K1539" s="59"/>
      <c r="L1539" s="86"/>
      <c r="M1539" s="86"/>
      <c r="N1539" s="55" t="s">
        <v>820</v>
      </c>
      <c r="O1539" s="55"/>
      <c r="P1539" s="55"/>
      <c r="Q1539" s="55"/>
      <c r="R1539" s="55"/>
      <c r="S1539" s="55" t="s">
        <v>818</v>
      </c>
      <c r="T1539" s="193" t="str">
        <f>_xlfn.IFNA(VLOOKUP(N1539,Code2Loc,2,FALSE)
&amp; IF( OR( ISNA(O1539), LEN(O1539)=0), "",  "-" &amp; VLOOKUP(O1539,Code2Loc,2,FALSE))
&amp; IF( OR( ISNA(P1539), LEN(P1539)=0), "",  "-" &amp; VLOOKUP(P1539,Code2Loc,2,FALSE))
&amp; IF( OR( ISNA(Q1539), LEN(Q1539)=0), "",  "-" &amp; VLOOKUP(Q1539,Code2Loc,2,FALSE))
&amp; IF( OR( ISNA(R1539), LEN(R1539)=0), "",  "-" &amp; VLOOKUP(R1539,Code2Loc,2,FALSE))
&amp; IF( OR( ISNA(S1539), LEN(S1539)=0), "",  "-" &amp; VLOOKUP(S1539,Code2Loc,2,FALSE)),"")</f>
        <v/>
      </c>
      <c r="U1539" s="56">
        <v>0.79513888888888884</v>
      </c>
      <c r="V1539" s="57"/>
      <c r="W1539" s="57"/>
      <c r="X1539" s="57"/>
      <c r="Y1539" s="57"/>
      <c r="Z1539" s="58" t="str">
        <f>IF(ISBLANK($U1539), "", _xlfn.IFNA($U1539 + _xlfn.IFNA( VLOOKUP($N1539 &amp; IF(ISBLANK($O1539),"", "-" &amp; $O1539) &amp; IF(ISBLANK($P1539),"", "-" &amp; $P1539) &amp; IF(ISBLANK($Q1539),"", "-" &amp; $Q1539) &amp; IF(ISBLANK($R1539),"", "-" &amp; $R1539) &amp; IF(ISBLANK($S1539),"", "-" &amp; $S1539),TravelTime,8,FALSE), VLOOKUP($S1539 &amp; IF(ISBLANK($R1539),"", "-" &amp; $R1539) &amp; IF(ISBLANK($Q1539),"", "-" &amp; $Q1539) &amp; IF(ISBLANK($P1539),"", "-" &amp; $P1539) &amp; IF(ISBLANK($O1539),"", "-" &amp; $O1539) &amp; IF(ISBLANK($N1539),"", "-" &amp; $N1539),TravelTime,8,FALSE)) / 1440, ""))</f>
        <v/>
      </c>
      <c r="AA1539" s="59"/>
      <c r="AB1539" s="59"/>
      <c r="AC1539" s="59"/>
      <c r="AD1539" s="196"/>
      <c r="AE1539" s="59"/>
      <c r="AF1539" s="59"/>
      <c r="AG1539" s="59"/>
      <c r="AH1539" s="59"/>
      <c r="AI1539" s="59"/>
      <c r="AJ1539" s="59"/>
    </row>
    <row r="1540" spans="1:36" ht="14.25" customHeight="1">
      <c r="A1540" s="85"/>
      <c r="B1540" s="59"/>
      <c r="C1540" s="223"/>
      <c r="D1540" s="59"/>
      <c r="E1540" s="229"/>
      <c r="F1540" s="229"/>
      <c r="G1540" s="59"/>
      <c r="H1540" s="59"/>
      <c r="I1540" s="59"/>
      <c r="J1540" s="59"/>
      <c r="K1540" s="59"/>
      <c r="L1540" s="86"/>
      <c r="M1540" s="86"/>
      <c r="N1540" s="55" t="s">
        <v>818</v>
      </c>
      <c r="O1540" s="55"/>
      <c r="P1540" s="55"/>
      <c r="Q1540" s="55"/>
      <c r="R1540" s="55"/>
      <c r="S1540" s="55" t="s">
        <v>820</v>
      </c>
      <c r="T1540" s="193" t="str">
        <f>_xlfn.IFNA(VLOOKUP(N1540,Code2Loc,2,FALSE)
&amp; IF( OR( ISNA(O1540), LEN(O1540)=0), "",  "-" &amp; VLOOKUP(O1540,Code2Loc,2,FALSE))
&amp; IF( OR( ISNA(P1540), LEN(P1540)=0), "",  "-" &amp; VLOOKUP(P1540,Code2Loc,2,FALSE))
&amp; IF( OR( ISNA(Q1540), LEN(Q1540)=0), "",  "-" &amp; VLOOKUP(Q1540,Code2Loc,2,FALSE))
&amp; IF( OR( ISNA(R1540), LEN(R1540)=0), "",  "-" &amp; VLOOKUP(R1540,Code2Loc,2,FALSE))
&amp; IF( OR( ISNA(S1540), LEN(S1540)=0), "",  "-" &amp; VLOOKUP(S1540,Code2Loc,2,FALSE)),"")</f>
        <v/>
      </c>
      <c r="U1540" s="56">
        <v>0.82638888888888884</v>
      </c>
      <c r="V1540" s="57"/>
      <c r="W1540" s="57"/>
      <c r="X1540" s="57"/>
      <c r="Y1540" s="57"/>
      <c r="Z1540" s="58" t="str">
        <f>IF(ISBLANK($U1540), "", _xlfn.IFNA($U1540 + _xlfn.IFNA( VLOOKUP($N1540 &amp; IF(ISBLANK($O1540),"", "-" &amp; $O1540) &amp; IF(ISBLANK($P1540),"", "-" &amp; $P1540) &amp; IF(ISBLANK($Q1540),"", "-" &amp; $Q1540) &amp; IF(ISBLANK($R1540),"", "-" &amp; $R1540) &amp; IF(ISBLANK($S1540),"", "-" &amp; $S1540),TravelTime,8,FALSE), VLOOKUP($S1540 &amp; IF(ISBLANK($R1540),"", "-" &amp; $R1540) &amp; IF(ISBLANK($Q1540),"", "-" &amp; $Q1540) &amp; IF(ISBLANK($P1540),"", "-" &amp; $P1540) &amp; IF(ISBLANK($O1540),"", "-" &amp; $O1540) &amp; IF(ISBLANK($N1540),"", "-" &amp; $N1540),TravelTime,8,FALSE)) / 1440, ""))</f>
        <v/>
      </c>
      <c r="AA1540" s="59"/>
      <c r="AB1540" s="59"/>
      <c r="AC1540" s="59"/>
      <c r="AD1540" s="196"/>
      <c r="AE1540" s="59"/>
      <c r="AF1540" s="59"/>
      <c r="AG1540" s="59"/>
      <c r="AH1540" s="59"/>
      <c r="AI1540" s="59"/>
      <c r="AJ1540" s="59"/>
    </row>
    <row r="1541" spans="1:36" ht="14.25" customHeight="1">
      <c r="A1541" s="85"/>
      <c r="B1541" s="59"/>
      <c r="C1541" s="223"/>
      <c r="D1541" s="59"/>
      <c r="E1541" s="229"/>
      <c r="F1541" s="229"/>
      <c r="G1541" s="59"/>
      <c r="H1541" s="59"/>
      <c r="I1541" s="59"/>
      <c r="J1541" s="59"/>
      <c r="K1541" s="59"/>
      <c r="L1541" s="86"/>
      <c r="M1541" s="86"/>
      <c r="N1541" s="55" t="s">
        <v>820</v>
      </c>
      <c r="O1541" s="55"/>
      <c r="P1541" s="55"/>
      <c r="Q1541" s="55"/>
      <c r="R1541" s="55"/>
      <c r="S1541" s="55" t="s">
        <v>818</v>
      </c>
      <c r="T1541" s="193" t="str">
        <f>_xlfn.IFNA(VLOOKUP(N1541,Code2Loc,2,FALSE)
&amp; IF( OR( ISNA(O1541), LEN(O1541)=0), "",  "-" &amp; VLOOKUP(O1541,Code2Loc,2,FALSE))
&amp; IF( OR( ISNA(P1541), LEN(P1541)=0), "",  "-" &amp; VLOOKUP(P1541,Code2Loc,2,FALSE))
&amp; IF( OR( ISNA(Q1541), LEN(Q1541)=0), "",  "-" &amp; VLOOKUP(Q1541,Code2Loc,2,FALSE))
&amp; IF( OR( ISNA(R1541), LEN(R1541)=0), "",  "-" &amp; VLOOKUP(R1541,Code2Loc,2,FALSE))
&amp; IF( OR( ISNA(S1541), LEN(S1541)=0), "",  "-" &amp; VLOOKUP(S1541,Code2Loc,2,FALSE)),"")</f>
        <v/>
      </c>
      <c r="U1541" s="56">
        <v>0.84027777777777779</v>
      </c>
      <c r="V1541" s="57"/>
      <c r="W1541" s="57"/>
      <c r="X1541" s="57"/>
      <c r="Y1541" s="57"/>
      <c r="Z1541" s="58" t="str">
        <f>IF(ISBLANK($U1541), "", _xlfn.IFNA($U1541 + _xlfn.IFNA( VLOOKUP($N1541 &amp; IF(ISBLANK($O1541),"", "-" &amp; $O1541) &amp; IF(ISBLANK($P1541),"", "-" &amp; $P1541) &amp; IF(ISBLANK($Q1541),"", "-" &amp; $Q1541) &amp; IF(ISBLANK($R1541),"", "-" &amp; $R1541) &amp; IF(ISBLANK($S1541),"", "-" &amp; $S1541),TravelTime,8,FALSE), VLOOKUP($S1541 &amp; IF(ISBLANK($R1541),"", "-" &amp; $R1541) &amp; IF(ISBLANK($Q1541),"", "-" &amp; $Q1541) &amp; IF(ISBLANK($P1541),"", "-" &amp; $P1541) &amp; IF(ISBLANK($O1541),"", "-" &amp; $O1541) &amp; IF(ISBLANK($N1541),"", "-" &amp; $N1541),TravelTime,8,FALSE)) / 1440, ""))</f>
        <v/>
      </c>
      <c r="AA1541" s="59"/>
      <c r="AB1541" s="59"/>
      <c r="AC1541" s="59"/>
      <c r="AD1541" s="196"/>
      <c r="AE1541" s="59"/>
      <c r="AF1541" s="59"/>
      <c r="AG1541" s="59"/>
      <c r="AH1541" s="59"/>
      <c r="AI1541" s="59"/>
      <c r="AJ1541" s="59"/>
    </row>
    <row r="1542" spans="1:36" ht="14.25" customHeight="1">
      <c r="A1542" s="85"/>
      <c r="B1542" s="59"/>
      <c r="C1542" s="223"/>
      <c r="D1542" s="59"/>
      <c r="E1542" s="229"/>
      <c r="F1542" s="229"/>
      <c r="G1542" s="59"/>
      <c r="H1542" s="59"/>
      <c r="I1542" s="59"/>
      <c r="J1542" s="59"/>
      <c r="K1542" s="59"/>
      <c r="L1542" s="86"/>
      <c r="M1542" s="86"/>
      <c r="N1542" s="55" t="s">
        <v>818</v>
      </c>
      <c r="O1542" s="55"/>
      <c r="P1542" s="55"/>
      <c r="Q1542" s="55"/>
      <c r="R1542" s="55"/>
      <c r="S1542" s="55" t="s">
        <v>820</v>
      </c>
      <c r="T1542" s="193" t="str">
        <f>_xlfn.IFNA(VLOOKUP(N1542,Code2Loc,2,FALSE)
&amp; IF( OR( ISNA(O1542), LEN(O1542)=0), "",  "-" &amp; VLOOKUP(O1542,Code2Loc,2,FALSE))
&amp; IF( OR( ISNA(P1542), LEN(P1542)=0), "",  "-" &amp; VLOOKUP(P1542,Code2Loc,2,FALSE))
&amp; IF( OR( ISNA(Q1542), LEN(Q1542)=0), "",  "-" &amp; VLOOKUP(Q1542,Code2Loc,2,FALSE))
&amp; IF( OR( ISNA(R1542), LEN(R1542)=0), "",  "-" &amp; VLOOKUP(R1542,Code2Loc,2,FALSE))
&amp; IF( OR( ISNA(S1542), LEN(S1542)=0), "",  "-" &amp; VLOOKUP(S1542,Code2Loc,2,FALSE)),"")</f>
        <v/>
      </c>
      <c r="U1542" s="56">
        <v>0.86458333333333337</v>
      </c>
      <c r="V1542" s="57"/>
      <c r="W1542" s="57"/>
      <c r="X1542" s="57"/>
      <c r="Y1542" s="57"/>
      <c r="Z1542" s="58" t="str">
        <f>IF(ISBLANK($U1542), "", _xlfn.IFNA($U1542 + _xlfn.IFNA( VLOOKUP($N1542 &amp; IF(ISBLANK($O1542),"", "-" &amp; $O1542) &amp; IF(ISBLANK($P1542),"", "-" &amp; $P1542) &amp; IF(ISBLANK($Q1542),"", "-" &amp; $Q1542) &amp; IF(ISBLANK($R1542),"", "-" &amp; $R1542) &amp; IF(ISBLANK($S1542),"", "-" &amp; $S1542),TravelTime,8,FALSE), VLOOKUP($S1542 &amp; IF(ISBLANK($R1542),"", "-" &amp; $R1542) &amp; IF(ISBLANK($Q1542),"", "-" &amp; $Q1542) &amp; IF(ISBLANK($P1542),"", "-" &amp; $P1542) &amp; IF(ISBLANK($O1542),"", "-" &amp; $O1542) &amp; IF(ISBLANK($N1542),"", "-" &amp; $N1542),TravelTime,8,FALSE)) / 1440, ""))</f>
        <v/>
      </c>
      <c r="AA1542" s="59"/>
      <c r="AB1542" s="59"/>
      <c r="AC1542" s="59"/>
      <c r="AD1542" s="196"/>
      <c r="AE1542" s="59"/>
      <c r="AF1542" s="59"/>
      <c r="AG1542" s="59"/>
      <c r="AH1542" s="59"/>
      <c r="AI1542" s="59"/>
      <c r="AJ1542" s="59"/>
    </row>
    <row r="1543" spans="1:36" ht="14.25" customHeight="1">
      <c r="A1543" s="85"/>
      <c r="B1543" s="59"/>
      <c r="C1543" s="223"/>
      <c r="D1543" s="59"/>
      <c r="E1543" s="229"/>
      <c r="F1543" s="229"/>
      <c r="G1543" s="59"/>
      <c r="H1543" s="59"/>
      <c r="I1543" s="59"/>
      <c r="J1543" s="59"/>
      <c r="K1543" s="59"/>
      <c r="L1543" s="86"/>
      <c r="M1543" s="86"/>
      <c r="N1543" s="55" t="s">
        <v>820</v>
      </c>
      <c r="O1543" s="55"/>
      <c r="P1543" s="55"/>
      <c r="Q1543" s="55"/>
      <c r="R1543" s="55"/>
      <c r="S1543" s="55" t="s">
        <v>818</v>
      </c>
      <c r="T1543" s="193" t="str">
        <f>_xlfn.IFNA(VLOOKUP(N1543,Code2Loc,2,FALSE)
&amp; IF( OR( ISNA(O1543), LEN(O1543)=0), "",  "-" &amp; VLOOKUP(O1543,Code2Loc,2,FALSE))
&amp; IF( OR( ISNA(P1543), LEN(P1543)=0), "",  "-" &amp; VLOOKUP(P1543,Code2Loc,2,FALSE))
&amp; IF( OR( ISNA(Q1543), LEN(Q1543)=0), "",  "-" &amp; VLOOKUP(Q1543,Code2Loc,2,FALSE))
&amp; IF( OR( ISNA(R1543), LEN(R1543)=0), "",  "-" &amp; VLOOKUP(R1543,Code2Loc,2,FALSE))
&amp; IF( OR( ISNA(S1543), LEN(S1543)=0), "",  "-" &amp; VLOOKUP(S1543,Code2Loc,2,FALSE)),"")</f>
        <v/>
      </c>
      <c r="U1543" s="56">
        <v>0.87847222222222221</v>
      </c>
      <c r="V1543" s="57"/>
      <c r="W1543" s="57"/>
      <c r="X1543" s="57"/>
      <c r="Y1543" s="57"/>
      <c r="Z1543" s="58" t="str">
        <f>IF(ISBLANK($U1543), "", _xlfn.IFNA($U1543 + _xlfn.IFNA( VLOOKUP($N1543 &amp; IF(ISBLANK($O1543),"", "-" &amp; $O1543) &amp; IF(ISBLANK($P1543),"", "-" &amp; $P1543) &amp; IF(ISBLANK($Q1543),"", "-" &amp; $Q1543) &amp; IF(ISBLANK($R1543),"", "-" &amp; $R1543) &amp; IF(ISBLANK($S1543),"", "-" &amp; $S1543),TravelTime,8,FALSE), VLOOKUP($S1543 &amp; IF(ISBLANK($R1543),"", "-" &amp; $R1543) &amp; IF(ISBLANK($Q1543),"", "-" &amp; $Q1543) &amp; IF(ISBLANK($P1543),"", "-" &amp; $P1543) &amp; IF(ISBLANK($O1543),"", "-" &amp; $O1543) &amp; IF(ISBLANK($N1543),"", "-" &amp; $N1543),TravelTime,8,FALSE)) / 1440, ""))</f>
        <v/>
      </c>
      <c r="AA1543" s="59"/>
      <c r="AB1543" s="59"/>
      <c r="AC1543" s="59"/>
      <c r="AD1543" s="196"/>
      <c r="AE1543" s="59"/>
      <c r="AF1543" s="59"/>
      <c r="AG1543" s="59"/>
      <c r="AH1543" s="59"/>
      <c r="AI1543" s="59"/>
      <c r="AJ1543" s="59"/>
    </row>
    <row r="1544" spans="1:36" ht="14.25" customHeight="1">
      <c r="A1544" s="85"/>
      <c r="B1544" s="59" t="s">
        <v>854</v>
      </c>
      <c r="C1544" s="219" t="s">
        <v>855</v>
      </c>
      <c r="D1544" s="59"/>
      <c r="E1544" s="228" t="s">
        <v>856</v>
      </c>
      <c r="F1544" s="228" t="s">
        <v>857</v>
      </c>
      <c r="G1544" s="59"/>
      <c r="H1544" s="59"/>
      <c r="I1544" s="59"/>
      <c r="J1544" s="59" t="s">
        <v>858</v>
      </c>
      <c r="K1544" s="59" t="s">
        <v>16</v>
      </c>
      <c r="L1544" s="86">
        <v>31</v>
      </c>
      <c r="M1544" s="86">
        <v>12</v>
      </c>
      <c r="N1544" s="55" t="s">
        <v>818</v>
      </c>
      <c r="O1544" s="55"/>
      <c r="P1544" s="55"/>
      <c r="Q1544" s="55"/>
      <c r="R1544" s="55"/>
      <c r="S1544" s="55" t="s">
        <v>820</v>
      </c>
      <c r="T1544" s="193" t="str">
        <f>_xlfn.IFNA(VLOOKUP(N1544,Code2Loc,2,FALSE)
&amp; IF( OR( ISNA(O1544), LEN(O1544)=0), "",  "-" &amp; VLOOKUP(O1544,Code2Loc,2,FALSE))
&amp; IF( OR( ISNA(P1544), LEN(P1544)=0), "",  "-" &amp; VLOOKUP(P1544,Code2Loc,2,FALSE))
&amp; IF( OR( ISNA(Q1544), LEN(Q1544)=0), "",  "-" &amp; VLOOKUP(Q1544,Code2Loc,2,FALSE))
&amp; IF( OR( ISNA(R1544), LEN(R1544)=0), "",  "-" &amp; VLOOKUP(R1544,Code2Loc,2,FALSE))
&amp; IF( OR( ISNA(S1544), LEN(S1544)=0), "",  "-" &amp; VLOOKUP(S1544,Code2Loc,2,FALSE)),"")</f>
        <v/>
      </c>
      <c r="U1544" s="56">
        <v>0.30902777777777779</v>
      </c>
      <c r="V1544" s="57"/>
      <c r="W1544" s="57"/>
      <c r="X1544" s="57"/>
      <c r="Y1544" s="57"/>
      <c r="Z1544" s="58" t="str">
        <f>IF(ISBLANK($U1544), "", _xlfn.IFNA($U1544 + _xlfn.IFNA( VLOOKUP($N1544 &amp; IF(ISBLANK($O1544),"", "-" &amp; $O1544) &amp; IF(ISBLANK($P1544),"", "-" &amp; $P1544) &amp; IF(ISBLANK($Q1544),"", "-" &amp; $Q1544) &amp; IF(ISBLANK($R1544),"", "-" &amp; $R1544) &amp; IF(ISBLANK($S1544),"", "-" &amp; $S1544),TravelTime,8,FALSE), VLOOKUP($S1544 &amp; IF(ISBLANK($R1544),"", "-" &amp; $R1544) &amp; IF(ISBLANK($Q1544),"", "-" &amp; $Q1544) &amp; IF(ISBLANK($P1544),"", "-" &amp; $P1544) &amp; IF(ISBLANK($O1544),"", "-" &amp; $O1544) &amp; IF(ISBLANK($N1544),"", "-" &amp; $N1544),TravelTime,8,FALSE)) / 1440, ""))</f>
        <v/>
      </c>
      <c r="AA1544" s="59"/>
      <c r="AB1544" s="59"/>
      <c r="AC1544" s="59"/>
      <c r="AD1544" s="196"/>
      <c r="AE1544" s="59"/>
      <c r="AF1544" s="59"/>
      <c r="AG1544" s="59"/>
      <c r="AH1544" s="59"/>
      <c r="AI1544" s="59"/>
      <c r="AJ1544" s="59"/>
    </row>
    <row r="1545" spans="1:36" ht="14.25" customHeight="1">
      <c r="A1545" s="85"/>
      <c r="B1545" s="59"/>
      <c r="C1545" s="223"/>
      <c r="D1545" s="59"/>
      <c r="E1545" s="229"/>
      <c r="F1545" s="229"/>
      <c r="G1545" s="59"/>
      <c r="H1545" s="59"/>
      <c r="I1545" s="59"/>
      <c r="J1545" s="59"/>
      <c r="K1545" s="59"/>
      <c r="L1545" s="86"/>
      <c r="M1545" s="86"/>
      <c r="N1545" s="55" t="s">
        <v>820</v>
      </c>
      <c r="O1545" s="55"/>
      <c r="P1545" s="55"/>
      <c r="Q1545" s="55"/>
      <c r="R1545" s="55"/>
      <c r="S1545" s="55" t="s">
        <v>818</v>
      </c>
      <c r="T1545" s="193" t="str">
        <f>_xlfn.IFNA(VLOOKUP(N1545,Code2Loc,2,FALSE)
&amp; IF( OR( ISNA(O1545), LEN(O1545)=0), "",  "-" &amp; VLOOKUP(O1545,Code2Loc,2,FALSE))
&amp; IF( OR( ISNA(P1545), LEN(P1545)=0), "",  "-" &amp; VLOOKUP(P1545,Code2Loc,2,FALSE))
&amp; IF( OR( ISNA(Q1545), LEN(Q1545)=0), "",  "-" &amp; VLOOKUP(Q1545,Code2Loc,2,FALSE))
&amp; IF( OR( ISNA(R1545), LEN(R1545)=0), "",  "-" &amp; VLOOKUP(R1545,Code2Loc,2,FALSE))
&amp; IF( OR( ISNA(S1545), LEN(S1545)=0), "",  "-" &amp; VLOOKUP(S1545,Code2Loc,2,FALSE)),"")</f>
        <v/>
      </c>
      <c r="U1545" s="56">
        <v>0.32291666666666669</v>
      </c>
      <c r="V1545" s="57"/>
      <c r="W1545" s="57"/>
      <c r="X1545" s="57"/>
      <c r="Y1545" s="57"/>
      <c r="Z1545" s="58" t="str">
        <f>IF(ISBLANK($U1545), "", _xlfn.IFNA($U1545 + _xlfn.IFNA( VLOOKUP($N1545 &amp; IF(ISBLANK($O1545),"", "-" &amp; $O1545) &amp; IF(ISBLANK($P1545),"", "-" &amp; $P1545) &amp; IF(ISBLANK($Q1545),"", "-" &amp; $Q1545) &amp; IF(ISBLANK($R1545),"", "-" &amp; $R1545) &amp; IF(ISBLANK($S1545),"", "-" &amp; $S1545),TravelTime,8,FALSE), VLOOKUP($S1545 &amp; IF(ISBLANK($R1545),"", "-" &amp; $R1545) &amp; IF(ISBLANK($Q1545),"", "-" &amp; $Q1545) &amp; IF(ISBLANK($P1545),"", "-" &amp; $P1545) &amp; IF(ISBLANK($O1545),"", "-" &amp; $O1545) &amp; IF(ISBLANK($N1545),"", "-" &amp; $N1545),TravelTime,8,FALSE)) / 1440, ""))</f>
        <v/>
      </c>
      <c r="AA1545" s="59"/>
      <c r="AB1545" s="59"/>
      <c r="AC1545" s="59"/>
      <c r="AD1545" s="196"/>
      <c r="AE1545" s="59"/>
      <c r="AF1545" s="59"/>
      <c r="AG1545" s="59"/>
      <c r="AH1545" s="59"/>
      <c r="AI1545" s="59"/>
      <c r="AJ1545" s="59"/>
    </row>
    <row r="1546" spans="1:36" ht="14.25" customHeight="1">
      <c r="A1546" s="85"/>
      <c r="B1546" s="59"/>
      <c r="C1546" s="223"/>
      <c r="D1546" s="59"/>
      <c r="E1546" s="229"/>
      <c r="F1546" s="229"/>
      <c r="G1546" s="59"/>
      <c r="H1546" s="59"/>
      <c r="I1546" s="59"/>
      <c r="J1546" s="59"/>
      <c r="K1546" s="59"/>
      <c r="L1546" s="86"/>
      <c r="M1546" s="86"/>
      <c r="N1546" s="55" t="s">
        <v>818</v>
      </c>
      <c r="O1546" s="55"/>
      <c r="P1546" s="55"/>
      <c r="Q1546" s="55"/>
      <c r="R1546" s="55"/>
      <c r="S1546" s="55" t="s">
        <v>820</v>
      </c>
      <c r="T1546" s="193" t="str">
        <f>_xlfn.IFNA(VLOOKUP(N1546,Code2Loc,2,FALSE)
&amp; IF( OR( ISNA(O1546), LEN(O1546)=0), "",  "-" &amp; VLOOKUP(O1546,Code2Loc,2,FALSE))
&amp; IF( OR( ISNA(P1546), LEN(P1546)=0), "",  "-" &amp; VLOOKUP(P1546,Code2Loc,2,FALSE))
&amp; IF( OR( ISNA(Q1546), LEN(Q1546)=0), "",  "-" &amp; VLOOKUP(Q1546,Code2Loc,2,FALSE))
&amp; IF( OR( ISNA(R1546), LEN(R1546)=0), "",  "-" &amp; VLOOKUP(R1546,Code2Loc,2,FALSE))
&amp; IF( OR( ISNA(S1546), LEN(S1546)=0), "",  "-" &amp; VLOOKUP(S1546,Code2Loc,2,FALSE)),"")</f>
        <v/>
      </c>
      <c r="U1546" s="56">
        <v>0.35069444444444442</v>
      </c>
      <c r="V1546" s="57"/>
      <c r="W1546" s="57"/>
      <c r="X1546" s="57"/>
      <c r="Y1546" s="57"/>
      <c r="Z1546" s="58" t="str">
        <f>IF(ISBLANK($U1546), "", _xlfn.IFNA($U1546 + _xlfn.IFNA( VLOOKUP($N1546 &amp; IF(ISBLANK($O1546),"", "-" &amp; $O1546) &amp; IF(ISBLANK($P1546),"", "-" &amp; $P1546) &amp; IF(ISBLANK($Q1546),"", "-" &amp; $Q1546) &amp; IF(ISBLANK($R1546),"", "-" &amp; $R1546) &amp; IF(ISBLANK($S1546),"", "-" &amp; $S1546),TravelTime,8,FALSE), VLOOKUP($S1546 &amp; IF(ISBLANK($R1546),"", "-" &amp; $R1546) &amp; IF(ISBLANK($Q1546),"", "-" &amp; $Q1546) &amp; IF(ISBLANK($P1546),"", "-" &amp; $P1546) &amp; IF(ISBLANK($O1546),"", "-" &amp; $O1546) &amp; IF(ISBLANK($N1546),"", "-" &amp; $N1546),TravelTime,8,FALSE)) / 1440, ""))</f>
        <v/>
      </c>
      <c r="AA1546" s="59"/>
      <c r="AB1546" s="59"/>
      <c r="AC1546" s="59"/>
      <c r="AD1546" s="196"/>
      <c r="AE1546" s="59"/>
      <c r="AF1546" s="59"/>
      <c r="AG1546" s="59"/>
      <c r="AH1546" s="59"/>
      <c r="AI1546" s="59"/>
      <c r="AJ1546" s="59"/>
    </row>
    <row r="1547" spans="1:36" ht="14.25" customHeight="1">
      <c r="A1547" s="85"/>
      <c r="B1547" s="59"/>
      <c r="C1547" s="223"/>
      <c r="D1547" s="59"/>
      <c r="E1547" s="229"/>
      <c r="F1547" s="229"/>
      <c r="G1547" s="59"/>
      <c r="H1547" s="59"/>
      <c r="I1547" s="59"/>
      <c r="J1547" s="59"/>
      <c r="K1547" s="59"/>
      <c r="L1547" s="86"/>
      <c r="M1547" s="86"/>
      <c r="N1547" s="55" t="s">
        <v>820</v>
      </c>
      <c r="O1547" s="55"/>
      <c r="P1547" s="55"/>
      <c r="Q1547" s="55"/>
      <c r="R1547" s="55"/>
      <c r="S1547" s="55" t="s">
        <v>818</v>
      </c>
      <c r="T1547" s="193" t="str">
        <f>_xlfn.IFNA(VLOOKUP(N1547,Code2Loc,2,FALSE)
&amp; IF( OR( ISNA(O1547), LEN(O1547)=0), "",  "-" &amp; VLOOKUP(O1547,Code2Loc,2,FALSE))
&amp; IF( OR( ISNA(P1547), LEN(P1547)=0), "",  "-" &amp; VLOOKUP(P1547,Code2Loc,2,FALSE))
&amp; IF( OR( ISNA(Q1547), LEN(Q1547)=0), "",  "-" &amp; VLOOKUP(Q1547,Code2Loc,2,FALSE))
&amp; IF( OR( ISNA(R1547), LEN(R1547)=0), "",  "-" &amp; VLOOKUP(R1547,Code2Loc,2,FALSE))
&amp; IF( OR( ISNA(S1547), LEN(S1547)=0), "",  "-" &amp; VLOOKUP(S1547,Code2Loc,2,FALSE)),"")</f>
        <v/>
      </c>
      <c r="U1547" s="56">
        <v>0.36458333333333331</v>
      </c>
      <c r="V1547" s="57"/>
      <c r="W1547" s="57"/>
      <c r="X1547" s="57"/>
      <c r="Y1547" s="57"/>
      <c r="Z1547" s="58" t="str">
        <f>IF(ISBLANK($U1547), "", _xlfn.IFNA($U1547 + _xlfn.IFNA( VLOOKUP($N1547 &amp; IF(ISBLANK($O1547),"", "-" &amp; $O1547) &amp; IF(ISBLANK($P1547),"", "-" &amp; $P1547) &amp; IF(ISBLANK($Q1547),"", "-" &amp; $Q1547) &amp; IF(ISBLANK($R1547),"", "-" &amp; $R1547) &amp; IF(ISBLANK($S1547),"", "-" &amp; $S1547),TravelTime,8,FALSE), VLOOKUP($S1547 &amp; IF(ISBLANK($R1547),"", "-" &amp; $R1547) &amp; IF(ISBLANK($Q1547),"", "-" &amp; $Q1547) &amp; IF(ISBLANK($P1547),"", "-" &amp; $P1547) &amp; IF(ISBLANK($O1547),"", "-" &amp; $O1547) &amp; IF(ISBLANK($N1547),"", "-" &amp; $N1547),TravelTime,8,FALSE)) / 1440, ""))</f>
        <v/>
      </c>
      <c r="AA1547" s="59"/>
      <c r="AB1547" s="59"/>
      <c r="AC1547" s="59"/>
      <c r="AD1547" s="196"/>
      <c r="AE1547" s="59"/>
      <c r="AF1547" s="59"/>
      <c r="AG1547" s="59"/>
      <c r="AH1547" s="59"/>
      <c r="AI1547" s="59"/>
      <c r="AJ1547" s="59"/>
    </row>
    <row r="1548" spans="1:36" ht="14.25" customHeight="1">
      <c r="A1548" s="85"/>
      <c r="B1548" s="59"/>
      <c r="C1548" s="223"/>
      <c r="D1548" s="59"/>
      <c r="E1548" s="229"/>
      <c r="F1548" s="229"/>
      <c r="G1548" s="59"/>
      <c r="H1548" s="59"/>
      <c r="I1548" s="59"/>
      <c r="J1548" s="59"/>
      <c r="K1548" s="59"/>
      <c r="L1548" s="86"/>
      <c r="M1548" s="86"/>
      <c r="N1548" s="55" t="s">
        <v>818</v>
      </c>
      <c r="O1548" s="55"/>
      <c r="P1548" s="55"/>
      <c r="Q1548" s="55"/>
      <c r="R1548" s="55"/>
      <c r="S1548" s="55" t="s">
        <v>820</v>
      </c>
      <c r="T1548" s="193" t="str">
        <f>_xlfn.IFNA(VLOOKUP(N1548,Code2Loc,2,FALSE)
&amp; IF( OR( ISNA(O1548), LEN(O1548)=0), "",  "-" &amp; VLOOKUP(O1548,Code2Loc,2,FALSE))
&amp; IF( OR( ISNA(P1548), LEN(P1548)=0), "",  "-" &amp; VLOOKUP(P1548,Code2Loc,2,FALSE))
&amp; IF( OR( ISNA(Q1548), LEN(Q1548)=0), "",  "-" &amp; VLOOKUP(Q1548,Code2Loc,2,FALSE))
&amp; IF( OR( ISNA(R1548), LEN(R1548)=0), "",  "-" &amp; VLOOKUP(R1548,Code2Loc,2,FALSE))
&amp; IF( OR( ISNA(S1548), LEN(S1548)=0), "",  "-" &amp; VLOOKUP(S1548,Code2Loc,2,FALSE)),"")</f>
        <v/>
      </c>
      <c r="U1548" s="56">
        <v>0.3888888888888889</v>
      </c>
      <c r="V1548" s="57"/>
      <c r="W1548" s="57"/>
      <c r="X1548" s="57"/>
      <c r="Y1548" s="57"/>
      <c r="Z1548" s="58" t="str">
        <f>IF(ISBLANK($U1548), "", _xlfn.IFNA($U1548 + _xlfn.IFNA( VLOOKUP($N1548 &amp; IF(ISBLANK($O1548),"", "-" &amp; $O1548) &amp; IF(ISBLANK($P1548),"", "-" &amp; $P1548) &amp; IF(ISBLANK($Q1548),"", "-" &amp; $Q1548) &amp; IF(ISBLANK($R1548),"", "-" &amp; $R1548) &amp; IF(ISBLANK($S1548),"", "-" &amp; $S1548),TravelTime,8,FALSE), VLOOKUP($S1548 &amp; IF(ISBLANK($R1548),"", "-" &amp; $R1548) &amp; IF(ISBLANK($Q1548),"", "-" &amp; $Q1548) &amp; IF(ISBLANK($P1548),"", "-" &amp; $P1548) &amp; IF(ISBLANK($O1548),"", "-" &amp; $O1548) &amp; IF(ISBLANK($N1548),"", "-" &amp; $N1548),TravelTime,8,FALSE)) / 1440, ""))</f>
        <v/>
      </c>
      <c r="AA1548" s="59"/>
      <c r="AB1548" s="59"/>
      <c r="AC1548" s="59"/>
      <c r="AD1548" s="196"/>
      <c r="AE1548" s="59"/>
      <c r="AF1548" s="59"/>
      <c r="AG1548" s="59"/>
      <c r="AH1548" s="59"/>
      <c r="AI1548" s="59"/>
      <c r="AJ1548" s="59"/>
    </row>
    <row r="1549" spans="1:36" ht="14.25" customHeight="1">
      <c r="A1549" s="85"/>
      <c r="B1549" s="59"/>
      <c r="C1549" s="223"/>
      <c r="D1549" s="59"/>
      <c r="E1549" s="229"/>
      <c r="F1549" s="229"/>
      <c r="G1549" s="59"/>
      <c r="H1549" s="59"/>
      <c r="I1549" s="59"/>
      <c r="J1549" s="59"/>
      <c r="K1549" s="59"/>
      <c r="L1549" s="86"/>
      <c r="M1549" s="86"/>
      <c r="N1549" s="55" t="s">
        <v>820</v>
      </c>
      <c r="O1549" s="55"/>
      <c r="P1549" s="55"/>
      <c r="Q1549" s="55"/>
      <c r="R1549" s="55"/>
      <c r="S1549" s="55" t="s">
        <v>818</v>
      </c>
      <c r="T1549" s="193" t="str">
        <f>_xlfn.IFNA(VLOOKUP(N1549,Code2Loc,2,FALSE)
&amp; IF( OR( ISNA(O1549), LEN(O1549)=0), "",  "-" &amp; VLOOKUP(O1549,Code2Loc,2,FALSE))
&amp; IF( OR( ISNA(P1549), LEN(P1549)=0), "",  "-" &amp; VLOOKUP(P1549,Code2Loc,2,FALSE))
&amp; IF( OR( ISNA(Q1549), LEN(Q1549)=0), "",  "-" &amp; VLOOKUP(Q1549,Code2Loc,2,FALSE))
&amp; IF( OR( ISNA(R1549), LEN(R1549)=0), "",  "-" &amp; VLOOKUP(R1549,Code2Loc,2,FALSE))
&amp; IF( OR( ISNA(S1549), LEN(S1549)=0), "",  "-" &amp; VLOOKUP(S1549,Code2Loc,2,FALSE)),"")</f>
        <v/>
      </c>
      <c r="U1549" s="56">
        <v>0.40277777777777779</v>
      </c>
      <c r="V1549" s="57"/>
      <c r="W1549" s="57"/>
      <c r="X1549" s="57"/>
      <c r="Y1549" s="57"/>
      <c r="Z1549" s="58" t="str">
        <f>IF(ISBLANK($U1549), "", _xlfn.IFNA($U1549 + _xlfn.IFNA( VLOOKUP($N1549 &amp; IF(ISBLANK($O1549),"", "-" &amp; $O1549) &amp; IF(ISBLANK($P1549),"", "-" &amp; $P1549) &amp; IF(ISBLANK($Q1549),"", "-" &amp; $Q1549) &amp; IF(ISBLANK($R1549),"", "-" &amp; $R1549) &amp; IF(ISBLANK($S1549),"", "-" &amp; $S1549),TravelTime,8,FALSE), VLOOKUP($S1549 &amp; IF(ISBLANK($R1549),"", "-" &amp; $R1549) &amp; IF(ISBLANK($Q1549),"", "-" &amp; $Q1549) &amp; IF(ISBLANK($P1549),"", "-" &amp; $P1549) &amp; IF(ISBLANK($O1549),"", "-" &amp; $O1549) &amp; IF(ISBLANK($N1549),"", "-" &amp; $N1549),TravelTime,8,FALSE)) / 1440, ""))</f>
        <v/>
      </c>
      <c r="AA1549" s="59"/>
      <c r="AB1549" s="59"/>
      <c r="AC1549" s="59"/>
      <c r="AD1549" s="196"/>
      <c r="AE1549" s="59"/>
      <c r="AF1549" s="59"/>
      <c r="AG1549" s="59"/>
      <c r="AH1549" s="59"/>
      <c r="AI1549" s="59"/>
      <c r="AJ1549" s="59"/>
    </row>
    <row r="1550" spans="1:36" ht="14.25" customHeight="1">
      <c r="A1550" s="85"/>
      <c r="B1550" s="59"/>
      <c r="C1550" s="223"/>
      <c r="D1550" s="59"/>
      <c r="E1550" s="229"/>
      <c r="F1550" s="229"/>
      <c r="G1550" s="59"/>
      <c r="H1550" s="59"/>
      <c r="I1550" s="59"/>
      <c r="J1550" s="59"/>
      <c r="K1550" s="59"/>
      <c r="L1550" s="86"/>
      <c r="M1550" s="86"/>
      <c r="N1550" s="55" t="s">
        <v>818</v>
      </c>
      <c r="O1550" s="55"/>
      <c r="P1550" s="55"/>
      <c r="Q1550" s="55"/>
      <c r="R1550" s="55"/>
      <c r="S1550" s="55" t="s">
        <v>820</v>
      </c>
      <c r="T1550" s="193" t="str">
        <f>_xlfn.IFNA(VLOOKUP(N1550,Code2Loc,2,FALSE)
&amp; IF( OR( ISNA(O1550), LEN(O1550)=0), "",  "-" &amp; VLOOKUP(O1550,Code2Loc,2,FALSE))
&amp; IF( OR( ISNA(P1550), LEN(P1550)=0), "",  "-" &amp; VLOOKUP(P1550,Code2Loc,2,FALSE))
&amp; IF( OR( ISNA(Q1550), LEN(Q1550)=0), "",  "-" &amp; VLOOKUP(Q1550,Code2Loc,2,FALSE))
&amp; IF( OR( ISNA(R1550), LEN(R1550)=0), "",  "-" &amp; VLOOKUP(R1550,Code2Loc,2,FALSE))
&amp; IF( OR( ISNA(S1550), LEN(S1550)=0), "",  "-" &amp; VLOOKUP(S1550,Code2Loc,2,FALSE)),"")</f>
        <v/>
      </c>
      <c r="U1550" s="56">
        <v>0.4236111111111111</v>
      </c>
      <c r="V1550" s="57"/>
      <c r="W1550" s="57"/>
      <c r="X1550" s="57"/>
      <c r="Y1550" s="57"/>
      <c r="Z1550" s="58" t="str">
        <f>IF(ISBLANK($U1550), "", _xlfn.IFNA($U1550 + _xlfn.IFNA( VLOOKUP($N1550 &amp; IF(ISBLANK($O1550),"", "-" &amp; $O1550) &amp; IF(ISBLANK($P1550),"", "-" &amp; $P1550) &amp; IF(ISBLANK($Q1550),"", "-" &amp; $Q1550) &amp; IF(ISBLANK($R1550),"", "-" &amp; $R1550) &amp; IF(ISBLANK($S1550),"", "-" &amp; $S1550),TravelTime,8,FALSE), VLOOKUP($S1550 &amp; IF(ISBLANK($R1550),"", "-" &amp; $R1550) &amp; IF(ISBLANK($Q1550),"", "-" &amp; $Q1550) &amp; IF(ISBLANK($P1550),"", "-" &amp; $P1550) &amp; IF(ISBLANK($O1550),"", "-" &amp; $O1550) &amp; IF(ISBLANK($N1550),"", "-" &amp; $N1550),TravelTime,8,FALSE)) / 1440, ""))</f>
        <v/>
      </c>
      <c r="AA1550" s="59"/>
      <c r="AB1550" s="59"/>
      <c r="AC1550" s="59"/>
      <c r="AD1550" s="196"/>
      <c r="AE1550" s="59"/>
      <c r="AF1550" s="59"/>
      <c r="AG1550" s="59"/>
      <c r="AH1550" s="59"/>
      <c r="AI1550" s="59"/>
      <c r="AJ1550" s="59"/>
    </row>
    <row r="1551" spans="1:36" ht="14.25" customHeight="1">
      <c r="A1551" s="85"/>
      <c r="B1551" s="59"/>
      <c r="C1551" s="223"/>
      <c r="D1551" s="59"/>
      <c r="E1551" s="229"/>
      <c r="F1551" s="229"/>
      <c r="G1551" s="59"/>
      <c r="H1551" s="59"/>
      <c r="I1551" s="59"/>
      <c r="J1551" s="59"/>
      <c r="K1551" s="59"/>
      <c r="L1551" s="86"/>
      <c r="M1551" s="86"/>
      <c r="N1551" s="55" t="s">
        <v>820</v>
      </c>
      <c r="O1551" s="55"/>
      <c r="P1551" s="55"/>
      <c r="Q1551" s="55"/>
      <c r="R1551" s="55"/>
      <c r="S1551" s="55" t="s">
        <v>818</v>
      </c>
      <c r="T1551" s="193" t="str">
        <f>_xlfn.IFNA(VLOOKUP(N1551,Code2Loc,2,FALSE)
&amp; IF( OR( ISNA(O1551), LEN(O1551)=0), "",  "-" &amp; VLOOKUP(O1551,Code2Loc,2,FALSE))
&amp; IF( OR( ISNA(P1551), LEN(P1551)=0), "",  "-" &amp; VLOOKUP(P1551,Code2Loc,2,FALSE))
&amp; IF( OR( ISNA(Q1551), LEN(Q1551)=0), "",  "-" &amp; VLOOKUP(Q1551,Code2Loc,2,FALSE))
&amp; IF( OR( ISNA(R1551), LEN(R1551)=0), "",  "-" &amp; VLOOKUP(R1551,Code2Loc,2,FALSE))
&amp; IF( OR( ISNA(S1551), LEN(S1551)=0), "",  "-" &amp; VLOOKUP(S1551,Code2Loc,2,FALSE)),"")</f>
        <v/>
      </c>
      <c r="U1551" s="56">
        <v>0.4375</v>
      </c>
      <c r="V1551" s="57"/>
      <c r="W1551" s="57"/>
      <c r="X1551" s="57"/>
      <c r="Y1551" s="57"/>
      <c r="Z1551" s="58" t="str">
        <f>IF(ISBLANK($U1551), "", _xlfn.IFNA($U1551 + _xlfn.IFNA( VLOOKUP($N1551 &amp; IF(ISBLANK($O1551),"", "-" &amp; $O1551) &amp; IF(ISBLANK($P1551),"", "-" &amp; $P1551) &amp; IF(ISBLANK($Q1551),"", "-" &amp; $Q1551) &amp; IF(ISBLANK($R1551),"", "-" &amp; $R1551) &amp; IF(ISBLANK($S1551),"", "-" &amp; $S1551),TravelTime,8,FALSE), VLOOKUP($S1551 &amp; IF(ISBLANK($R1551),"", "-" &amp; $R1551) &amp; IF(ISBLANK($Q1551),"", "-" &amp; $Q1551) &amp; IF(ISBLANK($P1551),"", "-" &amp; $P1551) &amp; IF(ISBLANK($O1551),"", "-" &amp; $O1551) &amp; IF(ISBLANK($N1551),"", "-" &amp; $N1551),TravelTime,8,FALSE)) / 1440, ""))</f>
        <v/>
      </c>
      <c r="AA1551" s="59"/>
      <c r="AB1551" s="59"/>
      <c r="AC1551" s="59"/>
      <c r="AD1551" s="196"/>
      <c r="AE1551" s="59"/>
      <c r="AF1551" s="59"/>
      <c r="AG1551" s="59"/>
      <c r="AH1551" s="59"/>
      <c r="AI1551" s="59"/>
      <c r="AJ1551" s="59"/>
    </row>
    <row r="1552" spans="1:36" ht="14.25" customHeight="1">
      <c r="A1552" s="85"/>
      <c r="B1552" s="59"/>
      <c r="C1552" s="223"/>
      <c r="D1552" s="59"/>
      <c r="E1552" s="229"/>
      <c r="F1552" s="229"/>
      <c r="G1552" s="59"/>
      <c r="H1552" s="59"/>
      <c r="I1552" s="59"/>
      <c r="J1552" s="59"/>
      <c r="K1552" s="59"/>
      <c r="L1552" s="86"/>
      <c r="M1552" s="86"/>
      <c r="N1552" s="55" t="s">
        <v>818</v>
      </c>
      <c r="O1552" s="55"/>
      <c r="P1552" s="55"/>
      <c r="Q1552" s="55"/>
      <c r="R1552" s="55"/>
      <c r="S1552" s="55" t="s">
        <v>820</v>
      </c>
      <c r="T1552" s="193" t="str">
        <f>_xlfn.IFNA(VLOOKUP(N1552,Code2Loc,2,FALSE)
&amp; IF( OR( ISNA(O1552), LEN(O1552)=0), "",  "-" &amp; VLOOKUP(O1552,Code2Loc,2,FALSE))
&amp; IF( OR( ISNA(P1552), LEN(P1552)=0), "",  "-" &amp; VLOOKUP(P1552,Code2Loc,2,FALSE))
&amp; IF( OR( ISNA(Q1552), LEN(Q1552)=0), "",  "-" &amp; VLOOKUP(Q1552,Code2Loc,2,FALSE))
&amp; IF( OR( ISNA(R1552), LEN(R1552)=0), "",  "-" &amp; VLOOKUP(R1552,Code2Loc,2,FALSE))
&amp; IF( OR( ISNA(S1552), LEN(S1552)=0), "",  "-" &amp; VLOOKUP(S1552,Code2Loc,2,FALSE)),"")</f>
        <v/>
      </c>
      <c r="U1552" s="56">
        <v>0.47222222222222221</v>
      </c>
      <c r="V1552" s="57"/>
      <c r="W1552" s="57"/>
      <c r="X1552" s="57"/>
      <c r="Y1552" s="57"/>
      <c r="Z1552" s="58" t="str">
        <f>IF(ISBLANK($U1552), "", _xlfn.IFNA($U1552 + _xlfn.IFNA( VLOOKUP($N1552 &amp; IF(ISBLANK($O1552),"", "-" &amp; $O1552) &amp; IF(ISBLANK($P1552),"", "-" &amp; $P1552) &amp; IF(ISBLANK($Q1552),"", "-" &amp; $Q1552) &amp; IF(ISBLANK($R1552),"", "-" &amp; $R1552) &amp; IF(ISBLANK($S1552),"", "-" &amp; $S1552),TravelTime,8,FALSE), VLOOKUP($S1552 &amp; IF(ISBLANK($R1552),"", "-" &amp; $R1552) &amp; IF(ISBLANK($Q1552),"", "-" &amp; $Q1552) &amp; IF(ISBLANK($P1552),"", "-" &amp; $P1552) &amp; IF(ISBLANK($O1552),"", "-" &amp; $O1552) &amp; IF(ISBLANK($N1552),"", "-" &amp; $N1552),TravelTime,8,FALSE)) / 1440, ""))</f>
        <v/>
      </c>
      <c r="AA1552" s="59"/>
      <c r="AB1552" s="59"/>
      <c r="AC1552" s="59"/>
      <c r="AD1552" s="196"/>
      <c r="AE1552" s="59"/>
      <c r="AF1552" s="59"/>
      <c r="AG1552" s="59"/>
      <c r="AH1552" s="59"/>
      <c r="AI1552" s="59"/>
      <c r="AJ1552" s="59"/>
    </row>
    <row r="1553" spans="1:36" ht="14.25" customHeight="1">
      <c r="A1553" s="85"/>
      <c r="B1553" s="59"/>
      <c r="C1553" s="223"/>
      <c r="D1553" s="59"/>
      <c r="E1553" s="229"/>
      <c r="F1553" s="229"/>
      <c r="G1553" s="59"/>
      <c r="H1553" s="59"/>
      <c r="I1553" s="59"/>
      <c r="J1553" s="59"/>
      <c r="K1553" s="59"/>
      <c r="L1553" s="86"/>
      <c r="M1553" s="86"/>
      <c r="N1553" s="55" t="s">
        <v>820</v>
      </c>
      <c r="O1553" s="55"/>
      <c r="P1553" s="55"/>
      <c r="Q1553" s="55"/>
      <c r="R1553" s="55"/>
      <c r="S1553" s="55" t="s">
        <v>818</v>
      </c>
      <c r="T1553" s="193" t="str">
        <f>_xlfn.IFNA(VLOOKUP(N1553,Code2Loc,2,FALSE)
&amp; IF( OR( ISNA(O1553), LEN(O1553)=0), "",  "-" &amp; VLOOKUP(O1553,Code2Loc,2,FALSE))
&amp; IF( OR( ISNA(P1553), LEN(P1553)=0), "",  "-" &amp; VLOOKUP(P1553,Code2Loc,2,FALSE))
&amp; IF( OR( ISNA(Q1553), LEN(Q1553)=0), "",  "-" &amp; VLOOKUP(Q1553,Code2Loc,2,FALSE))
&amp; IF( OR( ISNA(R1553), LEN(R1553)=0), "",  "-" &amp; VLOOKUP(R1553,Code2Loc,2,FALSE))
&amp; IF( OR( ISNA(S1553), LEN(S1553)=0), "",  "-" &amp; VLOOKUP(S1553,Code2Loc,2,FALSE)),"")</f>
        <v/>
      </c>
      <c r="U1553" s="56">
        <v>0.4861111111111111</v>
      </c>
      <c r="V1553" s="57"/>
      <c r="W1553" s="57"/>
      <c r="X1553" s="57"/>
      <c r="Y1553" s="57"/>
      <c r="Z1553" s="58" t="str">
        <f>IF(ISBLANK($U1553), "", _xlfn.IFNA($U1553 + _xlfn.IFNA( VLOOKUP($N1553 &amp; IF(ISBLANK($O1553),"", "-" &amp; $O1553) &amp; IF(ISBLANK($P1553),"", "-" &amp; $P1553) &amp; IF(ISBLANK($Q1553),"", "-" &amp; $Q1553) &amp; IF(ISBLANK($R1553),"", "-" &amp; $R1553) &amp; IF(ISBLANK($S1553),"", "-" &amp; $S1553),TravelTime,8,FALSE), VLOOKUP($S1553 &amp; IF(ISBLANK($R1553),"", "-" &amp; $R1553) &amp; IF(ISBLANK($Q1553),"", "-" &amp; $Q1553) &amp; IF(ISBLANK($P1553),"", "-" &amp; $P1553) &amp; IF(ISBLANK($O1553),"", "-" &amp; $O1553) &amp; IF(ISBLANK($N1553),"", "-" &amp; $N1553),TravelTime,8,FALSE)) / 1440, ""))</f>
        <v/>
      </c>
      <c r="AA1553" s="59"/>
      <c r="AB1553" s="59"/>
      <c r="AC1553" s="59"/>
      <c r="AD1553" s="196"/>
      <c r="AE1553" s="59"/>
      <c r="AF1553" s="59"/>
      <c r="AG1553" s="59"/>
      <c r="AH1553" s="59"/>
      <c r="AI1553" s="59"/>
      <c r="AJ1553" s="59"/>
    </row>
    <row r="1554" spans="1:36" ht="14.25" customHeight="1">
      <c r="A1554" s="85"/>
      <c r="B1554" s="59"/>
      <c r="C1554" s="223"/>
      <c r="D1554" s="59"/>
      <c r="E1554" s="229"/>
      <c r="F1554" s="229"/>
      <c r="G1554" s="59"/>
      <c r="H1554" s="59"/>
      <c r="I1554" s="59"/>
      <c r="J1554" s="59"/>
      <c r="K1554" s="59"/>
      <c r="L1554" s="86"/>
      <c r="M1554" s="86"/>
      <c r="N1554" s="55" t="s">
        <v>818</v>
      </c>
      <c r="O1554" s="55"/>
      <c r="P1554" s="55"/>
      <c r="Q1554" s="55"/>
      <c r="R1554" s="55"/>
      <c r="S1554" s="55" t="s">
        <v>820</v>
      </c>
      <c r="T1554" s="193" t="str">
        <f>_xlfn.IFNA(VLOOKUP(N1554,Code2Loc,2,FALSE)
&amp; IF( OR( ISNA(O1554), LEN(O1554)=0), "",  "-" &amp; VLOOKUP(O1554,Code2Loc,2,FALSE))
&amp; IF( OR( ISNA(P1554), LEN(P1554)=0), "",  "-" &amp; VLOOKUP(P1554,Code2Loc,2,FALSE))
&amp; IF( OR( ISNA(Q1554), LEN(Q1554)=0), "",  "-" &amp; VLOOKUP(Q1554,Code2Loc,2,FALSE))
&amp; IF( OR( ISNA(R1554), LEN(R1554)=0), "",  "-" &amp; VLOOKUP(R1554,Code2Loc,2,FALSE))
&amp; IF( OR( ISNA(S1554), LEN(S1554)=0), "",  "-" &amp; VLOOKUP(S1554,Code2Loc,2,FALSE)),"")</f>
        <v/>
      </c>
      <c r="U1554" s="56">
        <v>0.51388888888888884</v>
      </c>
      <c r="V1554" s="57"/>
      <c r="W1554" s="57"/>
      <c r="X1554" s="57"/>
      <c r="Y1554" s="57"/>
      <c r="Z1554" s="58" t="str">
        <f>IF(ISBLANK($U1554), "", _xlfn.IFNA($U1554 + _xlfn.IFNA( VLOOKUP($N1554 &amp; IF(ISBLANK($O1554),"", "-" &amp; $O1554) &amp; IF(ISBLANK($P1554),"", "-" &amp; $P1554) &amp; IF(ISBLANK($Q1554),"", "-" &amp; $Q1554) &amp; IF(ISBLANK($R1554),"", "-" &amp; $R1554) &amp; IF(ISBLANK($S1554),"", "-" &amp; $S1554),TravelTime,8,FALSE), VLOOKUP($S1554 &amp; IF(ISBLANK($R1554),"", "-" &amp; $R1554) &amp; IF(ISBLANK($Q1554),"", "-" &amp; $Q1554) &amp; IF(ISBLANK($P1554),"", "-" &amp; $P1554) &amp; IF(ISBLANK($O1554),"", "-" &amp; $O1554) &amp; IF(ISBLANK($N1554),"", "-" &amp; $N1554),TravelTime,8,FALSE)) / 1440, ""))</f>
        <v/>
      </c>
      <c r="AA1554" s="59"/>
      <c r="AB1554" s="59"/>
      <c r="AC1554" s="59"/>
      <c r="AD1554" s="196"/>
      <c r="AE1554" s="59"/>
      <c r="AF1554" s="59"/>
      <c r="AG1554" s="59"/>
      <c r="AH1554" s="59"/>
      <c r="AI1554" s="59"/>
      <c r="AJ1554" s="59"/>
    </row>
    <row r="1555" spans="1:36" ht="14.25" customHeight="1">
      <c r="A1555" s="85"/>
      <c r="B1555" s="59"/>
      <c r="C1555" s="223"/>
      <c r="D1555" s="59"/>
      <c r="E1555" s="229"/>
      <c r="F1555" s="229"/>
      <c r="G1555" s="59"/>
      <c r="H1555" s="59"/>
      <c r="I1555" s="59"/>
      <c r="J1555" s="59"/>
      <c r="K1555" s="59"/>
      <c r="L1555" s="86"/>
      <c r="M1555" s="86"/>
      <c r="N1555" s="55" t="s">
        <v>820</v>
      </c>
      <c r="O1555" s="55"/>
      <c r="P1555" s="55"/>
      <c r="Q1555" s="55"/>
      <c r="R1555" s="55"/>
      <c r="S1555" s="55" t="s">
        <v>818</v>
      </c>
      <c r="T1555" s="193" t="str">
        <f>_xlfn.IFNA(VLOOKUP(N1555,Code2Loc,2,FALSE)
&amp; IF( OR( ISNA(O1555), LEN(O1555)=0), "",  "-" &amp; VLOOKUP(O1555,Code2Loc,2,FALSE))
&amp; IF( OR( ISNA(P1555), LEN(P1555)=0), "",  "-" &amp; VLOOKUP(P1555,Code2Loc,2,FALSE))
&amp; IF( OR( ISNA(Q1555), LEN(Q1555)=0), "",  "-" &amp; VLOOKUP(Q1555,Code2Loc,2,FALSE))
&amp; IF( OR( ISNA(R1555), LEN(R1555)=0), "",  "-" &amp; VLOOKUP(R1555,Code2Loc,2,FALSE))
&amp; IF( OR( ISNA(S1555), LEN(S1555)=0), "",  "-" &amp; VLOOKUP(S1555,Code2Loc,2,FALSE)),"")</f>
        <v/>
      </c>
      <c r="U1555" s="56">
        <v>0.52777777777777779</v>
      </c>
      <c r="V1555" s="57"/>
      <c r="W1555" s="57"/>
      <c r="X1555" s="57"/>
      <c r="Y1555" s="57"/>
      <c r="Z1555" s="58" t="str">
        <f>IF(ISBLANK($U1555), "", _xlfn.IFNA($U1555 + _xlfn.IFNA( VLOOKUP($N1555 &amp; IF(ISBLANK($O1555),"", "-" &amp; $O1555) &amp; IF(ISBLANK($P1555),"", "-" &amp; $P1555) &amp; IF(ISBLANK($Q1555),"", "-" &amp; $Q1555) &amp; IF(ISBLANK($R1555),"", "-" &amp; $R1555) &amp; IF(ISBLANK($S1555),"", "-" &amp; $S1555),TravelTime,8,FALSE), VLOOKUP($S1555 &amp; IF(ISBLANK($R1555),"", "-" &amp; $R1555) &amp; IF(ISBLANK($Q1555),"", "-" &amp; $Q1555) &amp; IF(ISBLANK($P1555),"", "-" &amp; $P1555) &amp; IF(ISBLANK($O1555),"", "-" &amp; $O1555) &amp; IF(ISBLANK($N1555),"", "-" &amp; $N1555),TravelTime,8,FALSE)) / 1440, ""))</f>
        <v/>
      </c>
      <c r="AA1555" s="59"/>
      <c r="AB1555" s="59"/>
      <c r="AC1555" s="59"/>
      <c r="AD1555" s="196"/>
      <c r="AE1555" s="59"/>
      <c r="AF1555" s="59"/>
      <c r="AG1555" s="59"/>
      <c r="AH1555" s="59"/>
      <c r="AI1555" s="59"/>
      <c r="AJ1555" s="59"/>
    </row>
    <row r="1556" spans="1:36" ht="14.25" customHeight="1">
      <c r="A1556" s="85"/>
      <c r="B1556" s="59"/>
      <c r="C1556" s="223"/>
      <c r="D1556" s="59"/>
      <c r="E1556" s="229"/>
      <c r="F1556" s="229"/>
      <c r="G1556" s="59"/>
      <c r="H1556" s="59"/>
      <c r="I1556" s="59"/>
      <c r="J1556" s="59"/>
      <c r="K1556" s="59"/>
      <c r="L1556" s="86"/>
      <c r="M1556" s="86"/>
      <c r="N1556" s="55" t="s">
        <v>818</v>
      </c>
      <c r="O1556" s="55"/>
      <c r="P1556" s="55"/>
      <c r="Q1556" s="55"/>
      <c r="R1556" s="55"/>
      <c r="S1556" s="55" t="s">
        <v>820</v>
      </c>
      <c r="T1556" s="193" t="str">
        <f>_xlfn.IFNA(VLOOKUP(N1556,Code2Loc,2,FALSE)
&amp; IF( OR( ISNA(O1556), LEN(O1556)=0), "",  "-" &amp; VLOOKUP(O1556,Code2Loc,2,FALSE))
&amp; IF( OR( ISNA(P1556), LEN(P1556)=0), "",  "-" &amp; VLOOKUP(P1556,Code2Loc,2,FALSE))
&amp; IF( OR( ISNA(Q1556), LEN(Q1556)=0), "",  "-" &amp; VLOOKUP(Q1556,Code2Loc,2,FALSE))
&amp; IF( OR( ISNA(R1556), LEN(R1556)=0), "",  "-" &amp; VLOOKUP(R1556,Code2Loc,2,FALSE))
&amp; IF( OR( ISNA(S1556), LEN(S1556)=0), "",  "-" &amp; VLOOKUP(S1556,Code2Loc,2,FALSE)),"")</f>
        <v/>
      </c>
      <c r="U1556" s="56">
        <v>0.5625</v>
      </c>
      <c r="V1556" s="57"/>
      <c r="W1556" s="57"/>
      <c r="X1556" s="57"/>
      <c r="Y1556" s="57"/>
      <c r="Z1556" s="58" t="str">
        <f>IF(ISBLANK($U1556), "", _xlfn.IFNA($U1556 + _xlfn.IFNA( VLOOKUP($N1556 &amp; IF(ISBLANK($O1556),"", "-" &amp; $O1556) &amp; IF(ISBLANK($P1556),"", "-" &amp; $P1556) &amp; IF(ISBLANK($Q1556),"", "-" &amp; $Q1556) &amp; IF(ISBLANK($R1556),"", "-" &amp; $R1556) &amp; IF(ISBLANK($S1556),"", "-" &amp; $S1556),TravelTime,8,FALSE), VLOOKUP($S1556 &amp; IF(ISBLANK($R1556),"", "-" &amp; $R1556) &amp; IF(ISBLANK($Q1556),"", "-" &amp; $Q1556) &amp; IF(ISBLANK($P1556),"", "-" &amp; $P1556) &amp; IF(ISBLANK($O1556),"", "-" &amp; $O1556) &amp; IF(ISBLANK($N1556),"", "-" &amp; $N1556),TravelTime,8,FALSE)) / 1440, ""))</f>
        <v/>
      </c>
      <c r="AA1556" s="59"/>
      <c r="AB1556" s="59"/>
      <c r="AC1556" s="59"/>
      <c r="AD1556" s="196"/>
      <c r="AE1556" s="59"/>
      <c r="AF1556" s="59"/>
      <c r="AG1556" s="59"/>
      <c r="AH1556" s="59"/>
      <c r="AI1556" s="59"/>
      <c r="AJ1556" s="59"/>
    </row>
    <row r="1557" spans="1:36" ht="14.25" customHeight="1">
      <c r="A1557" s="85"/>
      <c r="B1557" s="59"/>
      <c r="C1557" s="223"/>
      <c r="D1557" s="59"/>
      <c r="E1557" s="229"/>
      <c r="F1557" s="229"/>
      <c r="G1557" s="59"/>
      <c r="H1557" s="59"/>
      <c r="I1557" s="59"/>
      <c r="J1557" s="59"/>
      <c r="K1557" s="59"/>
      <c r="L1557" s="86"/>
      <c r="M1557" s="86"/>
      <c r="N1557" s="55" t="s">
        <v>820</v>
      </c>
      <c r="O1557" s="55"/>
      <c r="P1557" s="55"/>
      <c r="Q1557" s="55"/>
      <c r="R1557" s="55"/>
      <c r="S1557" s="55" t="s">
        <v>818</v>
      </c>
      <c r="T1557" s="193" t="str">
        <f>_xlfn.IFNA(VLOOKUP(N1557,Code2Loc,2,FALSE)
&amp; IF( OR( ISNA(O1557), LEN(O1557)=0), "",  "-" &amp; VLOOKUP(O1557,Code2Loc,2,FALSE))
&amp; IF( OR( ISNA(P1557), LEN(P1557)=0), "",  "-" &amp; VLOOKUP(P1557,Code2Loc,2,FALSE))
&amp; IF( OR( ISNA(Q1557), LEN(Q1557)=0), "",  "-" &amp; VLOOKUP(Q1557,Code2Loc,2,FALSE))
&amp; IF( OR( ISNA(R1557), LEN(R1557)=0), "",  "-" &amp; VLOOKUP(R1557,Code2Loc,2,FALSE))
&amp; IF( OR( ISNA(S1557), LEN(S1557)=0), "",  "-" &amp; VLOOKUP(S1557,Code2Loc,2,FALSE)),"")</f>
        <v/>
      </c>
      <c r="U1557" s="56">
        <v>0.57638888888888884</v>
      </c>
      <c r="V1557" s="57"/>
      <c r="W1557" s="57"/>
      <c r="X1557" s="57"/>
      <c r="Y1557" s="57"/>
      <c r="Z1557" s="58" t="str">
        <f>IF(ISBLANK($U1557), "", _xlfn.IFNA($U1557 + _xlfn.IFNA( VLOOKUP($N1557 &amp; IF(ISBLANK($O1557),"", "-" &amp; $O1557) &amp; IF(ISBLANK($P1557),"", "-" &amp; $P1557) &amp; IF(ISBLANK($Q1557),"", "-" &amp; $Q1557) &amp; IF(ISBLANK($R1557),"", "-" &amp; $R1557) &amp; IF(ISBLANK($S1557),"", "-" &amp; $S1557),TravelTime,8,FALSE), VLOOKUP($S1557 &amp; IF(ISBLANK($R1557),"", "-" &amp; $R1557) &amp; IF(ISBLANK($Q1557),"", "-" &amp; $Q1557) &amp; IF(ISBLANK($P1557),"", "-" &amp; $P1557) &amp; IF(ISBLANK($O1557),"", "-" &amp; $O1557) &amp; IF(ISBLANK($N1557),"", "-" &amp; $N1557),TravelTime,8,FALSE)) / 1440, ""))</f>
        <v/>
      </c>
      <c r="AA1557" s="59"/>
      <c r="AB1557" s="59"/>
      <c r="AC1557" s="59"/>
      <c r="AD1557" s="196"/>
      <c r="AE1557" s="59"/>
      <c r="AF1557" s="59"/>
      <c r="AG1557" s="59"/>
      <c r="AH1557" s="59"/>
      <c r="AI1557" s="59"/>
      <c r="AJ1557" s="59"/>
    </row>
    <row r="1558" spans="1:36" ht="14.25" customHeight="1">
      <c r="A1558" s="85"/>
      <c r="B1558" s="59"/>
      <c r="C1558" s="223"/>
      <c r="D1558" s="59"/>
      <c r="E1558" s="229"/>
      <c r="F1558" s="229"/>
      <c r="G1558" s="59"/>
      <c r="H1558" s="59"/>
      <c r="I1558" s="59"/>
      <c r="J1558" s="59"/>
      <c r="K1558" s="59"/>
      <c r="L1558" s="86"/>
      <c r="M1558" s="86"/>
      <c r="N1558" s="55" t="s">
        <v>818</v>
      </c>
      <c r="O1558" s="55"/>
      <c r="P1558" s="55"/>
      <c r="Q1558" s="55"/>
      <c r="R1558" s="55"/>
      <c r="S1558" s="55" t="s">
        <v>820</v>
      </c>
      <c r="T1558" s="193" t="str">
        <f>_xlfn.IFNA(VLOOKUP(N1558,Code2Loc,2,FALSE)
&amp; IF( OR( ISNA(O1558), LEN(O1558)=0), "",  "-" &amp; VLOOKUP(O1558,Code2Loc,2,FALSE))
&amp; IF( OR( ISNA(P1558), LEN(P1558)=0), "",  "-" &amp; VLOOKUP(P1558,Code2Loc,2,FALSE))
&amp; IF( OR( ISNA(Q1558), LEN(Q1558)=0), "",  "-" &amp; VLOOKUP(Q1558,Code2Loc,2,FALSE))
&amp; IF( OR( ISNA(R1558), LEN(R1558)=0), "",  "-" &amp; VLOOKUP(R1558,Code2Loc,2,FALSE))
&amp; IF( OR( ISNA(S1558), LEN(S1558)=0), "",  "-" &amp; VLOOKUP(S1558,Code2Loc,2,FALSE)),"")</f>
        <v/>
      </c>
      <c r="U1558" s="56">
        <v>0.61805555555555558</v>
      </c>
      <c r="V1558" s="57"/>
      <c r="W1558" s="57"/>
      <c r="X1558" s="57"/>
      <c r="Y1558" s="57"/>
      <c r="Z1558" s="58" t="str">
        <f>IF(ISBLANK($U1558), "", _xlfn.IFNA($U1558 + _xlfn.IFNA( VLOOKUP($N1558 &amp; IF(ISBLANK($O1558),"", "-" &amp; $O1558) &amp; IF(ISBLANK($P1558),"", "-" &amp; $P1558) &amp; IF(ISBLANK($Q1558),"", "-" &amp; $Q1558) &amp; IF(ISBLANK($R1558),"", "-" &amp; $R1558) &amp; IF(ISBLANK($S1558),"", "-" &amp; $S1558),TravelTime,8,FALSE), VLOOKUP($S1558 &amp; IF(ISBLANK($R1558),"", "-" &amp; $R1558) &amp; IF(ISBLANK($Q1558),"", "-" &amp; $Q1558) &amp; IF(ISBLANK($P1558),"", "-" &amp; $P1558) &amp; IF(ISBLANK($O1558),"", "-" &amp; $O1558) &amp; IF(ISBLANK($N1558),"", "-" &amp; $N1558),TravelTime,8,FALSE)) / 1440, ""))</f>
        <v/>
      </c>
      <c r="AA1558" s="59"/>
      <c r="AB1558" s="59"/>
      <c r="AC1558" s="59"/>
      <c r="AD1558" s="196"/>
      <c r="AE1558" s="59"/>
      <c r="AF1558" s="59"/>
      <c r="AG1558" s="59"/>
      <c r="AH1558" s="59"/>
      <c r="AI1558" s="59"/>
      <c r="AJ1558" s="59"/>
    </row>
    <row r="1559" spans="1:36" ht="14.25" customHeight="1">
      <c r="A1559" s="85"/>
      <c r="B1559" s="59"/>
      <c r="C1559" s="223"/>
      <c r="D1559" s="59"/>
      <c r="E1559" s="229"/>
      <c r="F1559" s="229"/>
      <c r="G1559" s="59"/>
      <c r="H1559" s="59"/>
      <c r="I1559" s="59"/>
      <c r="J1559" s="59"/>
      <c r="K1559" s="59"/>
      <c r="L1559" s="86"/>
      <c r="M1559" s="86"/>
      <c r="N1559" s="55" t="s">
        <v>820</v>
      </c>
      <c r="O1559" s="55"/>
      <c r="P1559" s="55"/>
      <c r="Q1559" s="55"/>
      <c r="R1559" s="55"/>
      <c r="S1559" s="55" t="s">
        <v>818</v>
      </c>
      <c r="T1559" s="193" t="str">
        <f>_xlfn.IFNA(VLOOKUP(N1559,Code2Loc,2,FALSE)
&amp; IF( OR( ISNA(O1559), LEN(O1559)=0), "",  "-" &amp; VLOOKUP(O1559,Code2Loc,2,FALSE))
&amp; IF( OR( ISNA(P1559), LEN(P1559)=0), "",  "-" &amp; VLOOKUP(P1559,Code2Loc,2,FALSE))
&amp; IF( OR( ISNA(Q1559), LEN(Q1559)=0), "",  "-" &amp; VLOOKUP(Q1559,Code2Loc,2,FALSE))
&amp; IF( OR( ISNA(R1559), LEN(R1559)=0), "",  "-" &amp; VLOOKUP(R1559,Code2Loc,2,FALSE))
&amp; IF( OR( ISNA(S1559), LEN(S1559)=0), "",  "-" &amp; VLOOKUP(S1559,Code2Loc,2,FALSE)),"")</f>
        <v/>
      </c>
      <c r="U1559" s="56">
        <v>0.63541666666666663</v>
      </c>
      <c r="V1559" s="57"/>
      <c r="W1559" s="57"/>
      <c r="X1559" s="57"/>
      <c r="Y1559" s="57"/>
      <c r="Z1559" s="58" t="str">
        <f>IF(ISBLANK($U1559), "", _xlfn.IFNA($U1559 + _xlfn.IFNA( VLOOKUP($N1559 &amp; IF(ISBLANK($O1559),"", "-" &amp; $O1559) &amp; IF(ISBLANK($P1559),"", "-" &amp; $P1559) &amp; IF(ISBLANK($Q1559),"", "-" &amp; $Q1559) &amp; IF(ISBLANK($R1559),"", "-" &amp; $R1559) &amp; IF(ISBLANK($S1559),"", "-" &amp; $S1559),TravelTime,8,FALSE), VLOOKUP($S1559 &amp; IF(ISBLANK($R1559),"", "-" &amp; $R1559) &amp; IF(ISBLANK($Q1559),"", "-" &amp; $Q1559) &amp; IF(ISBLANK($P1559),"", "-" &amp; $P1559) &amp; IF(ISBLANK($O1559),"", "-" &amp; $O1559) &amp; IF(ISBLANK($N1559),"", "-" &amp; $N1559),TravelTime,8,FALSE)) / 1440, ""))</f>
        <v/>
      </c>
      <c r="AA1559" s="59"/>
      <c r="AB1559" s="59"/>
      <c r="AC1559" s="59"/>
      <c r="AD1559" s="196"/>
      <c r="AE1559" s="59"/>
      <c r="AF1559" s="59"/>
      <c r="AG1559" s="59"/>
      <c r="AH1559" s="59"/>
      <c r="AI1559" s="59"/>
      <c r="AJ1559" s="59"/>
    </row>
    <row r="1560" spans="1:36" ht="14.25" customHeight="1">
      <c r="A1560" s="85"/>
      <c r="B1560" s="59"/>
      <c r="C1560" s="223"/>
      <c r="D1560" s="59"/>
      <c r="E1560" s="229"/>
      <c r="F1560" s="229"/>
      <c r="G1560" s="59"/>
      <c r="H1560" s="59"/>
      <c r="I1560" s="59"/>
      <c r="J1560" s="59"/>
      <c r="K1560" s="59"/>
      <c r="L1560" s="86"/>
      <c r="M1560" s="86"/>
      <c r="N1560" s="55" t="s">
        <v>818</v>
      </c>
      <c r="O1560" s="55"/>
      <c r="P1560" s="55"/>
      <c r="Q1560" s="55"/>
      <c r="R1560" s="55"/>
      <c r="S1560" s="55" t="s">
        <v>820</v>
      </c>
      <c r="T1560" s="193" t="str">
        <f>_xlfn.IFNA(VLOOKUP(N1560,Code2Loc,2,FALSE)
&amp; IF( OR( ISNA(O1560), LEN(O1560)=0), "",  "-" &amp; VLOOKUP(O1560,Code2Loc,2,FALSE))
&amp; IF( OR( ISNA(P1560), LEN(P1560)=0), "",  "-" &amp; VLOOKUP(P1560,Code2Loc,2,FALSE))
&amp; IF( OR( ISNA(Q1560), LEN(Q1560)=0), "",  "-" &amp; VLOOKUP(Q1560,Code2Loc,2,FALSE))
&amp; IF( OR( ISNA(R1560), LEN(R1560)=0), "",  "-" &amp; VLOOKUP(R1560,Code2Loc,2,FALSE))
&amp; IF( OR( ISNA(S1560), LEN(S1560)=0), "",  "-" &amp; VLOOKUP(S1560,Code2Loc,2,FALSE)),"")</f>
        <v/>
      </c>
      <c r="U1560" s="56">
        <v>0.67361111111111116</v>
      </c>
      <c r="V1560" s="57"/>
      <c r="W1560" s="57"/>
      <c r="X1560" s="57"/>
      <c r="Y1560" s="57"/>
      <c r="Z1560" s="58" t="str">
        <f>IF(ISBLANK($U1560), "", _xlfn.IFNA($U1560 + _xlfn.IFNA( VLOOKUP($N1560 &amp; IF(ISBLANK($O1560),"", "-" &amp; $O1560) &amp; IF(ISBLANK($P1560),"", "-" &amp; $P1560) &amp; IF(ISBLANK($Q1560),"", "-" &amp; $Q1560) &amp; IF(ISBLANK($R1560),"", "-" &amp; $R1560) &amp; IF(ISBLANK($S1560),"", "-" &amp; $S1560),TravelTime,8,FALSE), VLOOKUP($S1560 &amp; IF(ISBLANK($R1560),"", "-" &amp; $R1560) &amp; IF(ISBLANK($Q1560),"", "-" &amp; $Q1560) &amp; IF(ISBLANK($P1560),"", "-" &amp; $P1560) &amp; IF(ISBLANK($O1560),"", "-" &amp; $O1560) &amp; IF(ISBLANK($N1560),"", "-" &amp; $N1560),TravelTime,8,FALSE)) / 1440, ""))</f>
        <v/>
      </c>
      <c r="AA1560" s="59"/>
      <c r="AB1560" s="59"/>
      <c r="AC1560" s="59"/>
      <c r="AD1560" s="196"/>
      <c r="AE1560" s="59"/>
      <c r="AF1560" s="59"/>
      <c r="AG1560" s="59"/>
      <c r="AH1560" s="59"/>
      <c r="AI1560" s="59"/>
      <c r="AJ1560" s="59"/>
    </row>
    <row r="1561" spans="1:36" ht="14.25" customHeight="1">
      <c r="A1561" s="85"/>
      <c r="B1561" s="59"/>
      <c r="C1561" s="223"/>
      <c r="D1561" s="59"/>
      <c r="E1561" s="229"/>
      <c r="F1561" s="229"/>
      <c r="G1561" s="59"/>
      <c r="H1561" s="59"/>
      <c r="I1561" s="59"/>
      <c r="J1561" s="59"/>
      <c r="K1561" s="59"/>
      <c r="L1561" s="86"/>
      <c r="M1561" s="86"/>
      <c r="N1561" s="55" t="s">
        <v>820</v>
      </c>
      <c r="O1561" s="55"/>
      <c r="P1561" s="55"/>
      <c r="Q1561" s="55"/>
      <c r="R1561" s="55"/>
      <c r="S1561" s="55" t="s">
        <v>818</v>
      </c>
      <c r="T1561" s="193" t="str">
        <f>_xlfn.IFNA(VLOOKUP(N1561,Code2Loc,2,FALSE)
&amp; IF( OR( ISNA(O1561), LEN(O1561)=0), "",  "-" &amp; VLOOKUP(O1561,Code2Loc,2,FALSE))
&amp; IF( OR( ISNA(P1561), LEN(P1561)=0), "",  "-" &amp; VLOOKUP(P1561,Code2Loc,2,FALSE))
&amp; IF( OR( ISNA(Q1561), LEN(Q1561)=0), "",  "-" &amp; VLOOKUP(Q1561,Code2Loc,2,FALSE))
&amp; IF( OR( ISNA(R1561), LEN(R1561)=0), "",  "-" &amp; VLOOKUP(R1561,Code2Loc,2,FALSE))
&amp; IF( OR( ISNA(S1561), LEN(S1561)=0), "",  "-" &amp; VLOOKUP(S1561,Code2Loc,2,FALSE)),"")</f>
        <v/>
      </c>
      <c r="U1561" s="56">
        <v>0.68055555555555558</v>
      </c>
      <c r="V1561" s="57"/>
      <c r="W1561" s="57"/>
      <c r="X1561" s="57"/>
      <c r="Y1561" s="57"/>
      <c r="Z1561" s="58" t="str">
        <f>IF(ISBLANK($U1561), "", _xlfn.IFNA($U1561 + _xlfn.IFNA( VLOOKUP($N1561 &amp; IF(ISBLANK($O1561),"", "-" &amp; $O1561) &amp; IF(ISBLANK($P1561),"", "-" &amp; $P1561) &amp; IF(ISBLANK($Q1561),"", "-" &amp; $Q1561) &amp; IF(ISBLANK($R1561),"", "-" &amp; $R1561) &amp; IF(ISBLANK($S1561),"", "-" &amp; $S1561),TravelTime,8,FALSE), VLOOKUP($S1561 &amp; IF(ISBLANK($R1561),"", "-" &amp; $R1561) &amp; IF(ISBLANK($Q1561),"", "-" &amp; $Q1561) &amp; IF(ISBLANK($P1561),"", "-" &amp; $P1561) &amp; IF(ISBLANK($O1561),"", "-" &amp; $O1561) &amp; IF(ISBLANK($N1561),"", "-" &amp; $N1561),TravelTime,8,FALSE)) / 1440, ""))</f>
        <v/>
      </c>
      <c r="AA1561" s="59"/>
      <c r="AB1561" s="59"/>
      <c r="AC1561" s="59"/>
      <c r="AD1561" s="196"/>
      <c r="AE1561" s="59"/>
      <c r="AF1561" s="59"/>
      <c r="AG1561" s="59"/>
      <c r="AH1561" s="59"/>
      <c r="AI1561" s="59"/>
      <c r="AJ1561" s="59"/>
    </row>
    <row r="1562" spans="1:36" ht="14.25" customHeight="1">
      <c r="A1562" s="85"/>
      <c r="B1562" s="59"/>
      <c r="C1562" s="223"/>
      <c r="D1562" s="59"/>
      <c r="E1562" s="229"/>
      <c r="F1562" s="229"/>
      <c r="G1562" s="59"/>
      <c r="H1562" s="59"/>
      <c r="I1562" s="59"/>
      <c r="J1562" s="59"/>
      <c r="K1562" s="59"/>
      <c r="L1562" s="86"/>
      <c r="M1562" s="86"/>
      <c r="N1562" s="55" t="s">
        <v>818</v>
      </c>
      <c r="O1562" s="55"/>
      <c r="P1562" s="55"/>
      <c r="Q1562" s="55"/>
      <c r="R1562" s="55"/>
      <c r="S1562" s="55" t="s">
        <v>820</v>
      </c>
      <c r="T1562" s="193" t="str">
        <f>_xlfn.IFNA(VLOOKUP(N1562,Code2Loc,2,FALSE)
&amp; IF( OR( ISNA(O1562), LEN(O1562)=0), "",  "-" &amp; VLOOKUP(O1562,Code2Loc,2,FALSE))
&amp; IF( OR( ISNA(P1562), LEN(P1562)=0), "",  "-" &amp; VLOOKUP(P1562,Code2Loc,2,FALSE))
&amp; IF( OR( ISNA(Q1562), LEN(Q1562)=0), "",  "-" &amp; VLOOKUP(Q1562,Code2Loc,2,FALSE))
&amp; IF( OR( ISNA(R1562), LEN(R1562)=0), "",  "-" &amp; VLOOKUP(R1562,Code2Loc,2,FALSE))
&amp; IF( OR( ISNA(S1562), LEN(S1562)=0), "",  "-" &amp; VLOOKUP(S1562,Code2Loc,2,FALSE)),"")</f>
        <v/>
      </c>
      <c r="U1562" s="56">
        <v>0.72569444444444442</v>
      </c>
      <c r="V1562" s="57"/>
      <c r="W1562" s="57"/>
      <c r="X1562" s="57"/>
      <c r="Y1562" s="57"/>
      <c r="Z1562" s="58" t="str">
        <f>IF(ISBLANK($U1562), "", _xlfn.IFNA($U1562 + _xlfn.IFNA( VLOOKUP($N1562 &amp; IF(ISBLANK($O1562),"", "-" &amp; $O1562) &amp; IF(ISBLANK($P1562),"", "-" &amp; $P1562) &amp; IF(ISBLANK($Q1562),"", "-" &amp; $Q1562) &amp; IF(ISBLANK($R1562),"", "-" &amp; $R1562) &amp; IF(ISBLANK($S1562),"", "-" &amp; $S1562),TravelTime,8,FALSE), VLOOKUP($S1562 &amp; IF(ISBLANK($R1562),"", "-" &amp; $R1562) &amp; IF(ISBLANK($Q1562),"", "-" &amp; $Q1562) &amp; IF(ISBLANK($P1562),"", "-" &amp; $P1562) &amp; IF(ISBLANK($O1562),"", "-" &amp; $O1562) &amp; IF(ISBLANK($N1562),"", "-" &amp; $N1562),TravelTime,8,FALSE)) / 1440, ""))</f>
        <v/>
      </c>
      <c r="AA1562" s="59"/>
      <c r="AB1562" s="59"/>
      <c r="AC1562" s="59"/>
      <c r="AD1562" s="196"/>
      <c r="AE1562" s="59"/>
      <c r="AF1562" s="59"/>
      <c r="AG1562" s="59"/>
      <c r="AH1562" s="59"/>
      <c r="AI1562" s="59"/>
      <c r="AJ1562" s="59"/>
    </row>
    <row r="1563" spans="1:36" ht="14.25" customHeight="1">
      <c r="A1563" s="85"/>
      <c r="B1563" s="59"/>
      <c r="C1563" s="223"/>
      <c r="D1563" s="59"/>
      <c r="E1563" s="229"/>
      <c r="F1563" s="229"/>
      <c r="G1563" s="59"/>
      <c r="H1563" s="59"/>
      <c r="I1563" s="59"/>
      <c r="J1563" s="59"/>
      <c r="K1563" s="59"/>
      <c r="L1563" s="86"/>
      <c r="M1563" s="86"/>
      <c r="N1563" s="55" t="s">
        <v>820</v>
      </c>
      <c r="O1563" s="55"/>
      <c r="P1563" s="55"/>
      <c r="Q1563" s="55"/>
      <c r="R1563" s="55"/>
      <c r="S1563" s="55" t="s">
        <v>818</v>
      </c>
      <c r="T1563" s="193" t="str">
        <f>_xlfn.IFNA(VLOOKUP(N1563,Code2Loc,2,FALSE)
&amp; IF( OR( ISNA(O1563), LEN(O1563)=0), "",  "-" &amp; VLOOKUP(O1563,Code2Loc,2,FALSE))
&amp; IF( OR( ISNA(P1563), LEN(P1563)=0), "",  "-" &amp; VLOOKUP(P1563,Code2Loc,2,FALSE))
&amp; IF( OR( ISNA(Q1563), LEN(Q1563)=0), "",  "-" &amp; VLOOKUP(Q1563,Code2Loc,2,FALSE))
&amp; IF( OR( ISNA(R1563), LEN(R1563)=0), "",  "-" &amp; VLOOKUP(R1563,Code2Loc,2,FALSE))
&amp; IF( OR( ISNA(S1563), LEN(S1563)=0), "",  "-" &amp; VLOOKUP(S1563,Code2Loc,2,FALSE)),"")</f>
        <v/>
      </c>
      <c r="U1563" s="56">
        <v>0.73958333333333337</v>
      </c>
      <c r="V1563" s="57"/>
      <c r="W1563" s="57"/>
      <c r="X1563" s="57"/>
      <c r="Y1563" s="57"/>
      <c r="Z1563" s="58" t="str">
        <f>IF(ISBLANK($U1563), "", _xlfn.IFNA($U1563 + _xlfn.IFNA( VLOOKUP($N1563 &amp; IF(ISBLANK($O1563),"", "-" &amp; $O1563) &amp; IF(ISBLANK($P1563),"", "-" &amp; $P1563) &amp; IF(ISBLANK($Q1563),"", "-" &amp; $Q1563) &amp; IF(ISBLANK($R1563),"", "-" &amp; $R1563) &amp; IF(ISBLANK($S1563),"", "-" &amp; $S1563),TravelTime,8,FALSE), VLOOKUP($S1563 &amp; IF(ISBLANK($R1563),"", "-" &amp; $R1563) &amp; IF(ISBLANK($Q1563),"", "-" &amp; $Q1563) &amp; IF(ISBLANK($P1563),"", "-" &amp; $P1563) &amp; IF(ISBLANK($O1563),"", "-" &amp; $O1563) &amp; IF(ISBLANK($N1563),"", "-" &amp; $N1563),TravelTime,8,FALSE)) / 1440, ""))</f>
        <v/>
      </c>
      <c r="AA1563" s="59"/>
      <c r="AB1563" s="59"/>
      <c r="AC1563" s="59"/>
      <c r="AD1563" s="196"/>
      <c r="AE1563" s="59"/>
      <c r="AF1563" s="59"/>
      <c r="AG1563" s="59"/>
      <c r="AH1563" s="59"/>
      <c r="AI1563" s="59"/>
      <c r="AJ1563" s="59"/>
    </row>
    <row r="1564" spans="1:36" ht="14.25" customHeight="1">
      <c r="A1564" s="85"/>
      <c r="B1564" s="59"/>
      <c r="C1564" s="223"/>
      <c r="D1564" s="59"/>
      <c r="E1564" s="229"/>
      <c r="F1564" s="229"/>
      <c r="G1564" s="59"/>
      <c r="H1564" s="59"/>
      <c r="I1564" s="59"/>
      <c r="J1564" s="59"/>
      <c r="K1564" s="59"/>
      <c r="L1564" s="86"/>
      <c r="M1564" s="86"/>
      <c r="N1564" s="55" t="s">
        <v>818</v>
      </c>
      <c r="O1564" s="55"/>
      <c r="P1564" s="55"/>
      <c r="Q1564" s="55"/>
      <c r="R1564" s="55"/>
      <c r="S1564" s="55" t="s">
        <v>820</v>
      </c>
      <c r="T1564" s="193" t="str">
        <f>_xlfn.IFNA(VLOOKUP(N1564,Code2Loc,2,FALSE)
&amp; IF( OR( ISNA(O1564), LEN(O1564)=0), "",  "-" &amp; VLOOKUP(O1564,Code2Loc,2,FALSE))
&amp; IF( OR( ISNA(P1564), LEN(P1564)=0), "",  "-" &amp; VLOOKUP(P1564,Code2Loc,2,FALSE))
&amp; IF( OR( ISNA(Q1564), LEN(Q1564)=0), "",  "-" &amp; VLOOKUP(Q1564,Code2Loc,2,FALSE))
&amp; IF( OR( ISNA(R1564), LEN(R1564)=0), "",  "-" &amp; VLOOKUP(R1564,Code2Loc,2,FALSE))
&amp; IF( OR( ISNA(S1564), LEN(S1564)=0), "",  "-" &amp; VLOOKUP(S1564,Code2Loc,2,FALSE)),"")</f>
        <v/>
      </c>
      <c r="U1564" s="56">
        <v>0.78472222222222221</v>
      </c>
      <c r="V1564" s="57"/>
      <c r="W1564" s="57"/>
      <c r="X1564" s="57"/>
      <c r="Y1564" s="57"/>
      <c r="Z1564" s="58" t="str">
        <f>IF(ISBLANK($U1564), "", _xlfn.IFNA($U1564 + _xlfn.IFNA( VLOOKUP($N1564 &amp; IF(ISBLANK($O1564),"", "-" &amp; $O1564) &amp; IF(ISBLANK($P1564),"", "-" &amp; $P1564) &amp; IF(ISBLANK($Q1564),"", "-" &amp; $Q1564) &amp; IF(ISBLANK($R1564),"", "-" &amp; $R1564) &amp; IF(ISBLANK($S1564),"", "-" &amp; $S1564),TravelTime,8,FALSE), VLOOKUP($S1564 &amp; IF(ISBLANK($R1564),"", "-" &amp; $R1564) &amp; IF(ISBLANK($Q1564),"", "-" &amp; $Q1564) &amp; IF(ISBLANK($P1564),"", "-" &amp; $P1564) &amp; IF(ISBLANK($O1564),"", "-" &amp; $O1564) &amp; IF(ISBLANK($N1564),"", "-" &amp; $N1564),TravelTime,8,FALSE)) / 1440, ""))</f>
        <v/>
      </c>
      <c r="AA1564" s="59"/>
      <c r="AB1564" s="59"/>
      <c r="AC1564" s="59"/>
      <c r="AD1564" s="196"/>
      <c r="AE1564" s="59"/>
      <c r="AF1564" s="59"/>
      <c r="AG1564" s="59"/>
      <c r="AH1564" s="59"/>
      <c r="AI1564" s="59"/>
      <c r="AJ1564" s="59"/>
    </row>
    <row r="1565" spans="1:36" ht="14.25" customHeight="1">
      <c r="A1565" s="85"/>
      <c r="B1565" s="59"/>
      <c r="C1565" s="223"/>
      <c r="D1565" s="59"/>
      <c r="E1565" s="229"/>
      <c r="F1565" s="229"/>
      <c r="G1565" s="59"/>
      <c r="H1565" s="59"/>
      <c r="I1565" s="59"/>
      <c r="J1565" s="59"/>
      <c r="K1565" s="59"/>
      <c r="L1565" s="86"/>
      <c r="M1565" s="86"/>
      <c r="N1565" s="55" t="s">
        <v>820</v>
      </c>
      <c r="O1565" s="55"/>
      <c r="P1565" s="55"/>
      <c r="Q1565" s="55"/>
      <c r="R1565" s="55"/>
      <c r="S1565" s="55" t="s">
        <v>818</v>
      </c>
      <c r="T1565" s="193" t="str">
        <f>_xlfn.IFNA(VLOOKUP(N1565,Code2Loc,2,FALSE)
&amp; IF( OR( ISNA(O1565), LEN(O1565)=0), "",  "-" &amp; VLOOKUP(O1565,Code2Loc,2,FALSE))
&amp; IF( OR( ISNA(P1565), LEN(P1565)=0), "",  "-" &amp; VLOOKUP(P1565,Code2Loc,2,FALSE))
&amp; IF( OR( ISNA(Q1565), LEN(Q1565)=0), "",  "-" &amp; VLOOKUP(Q1565,Code2Loc,2,FALSE))
&amp; IF( OR( ISNA(R1565), LEN(R1565)=0), "",  "-" &amp; VLOOKUP(R1565,Code2Loc,2,FALSE))
&amp; IF( OR( ISNA(S1565), LEN(S1565)=0), "",  "-" &amp; VLOOKUP(S1565,Code2Loc,2,FALSE)),"")</f>
        <v/>
      </c>
      <c r="U1565" s="56">
        <v>0.79861111111111116</v>
      </c>
      <c r="V1565" s="57"/>
      <c r="W1565" s="57"/>
      <c r="X1565" s="57"/>
      <c r="Y1565" s="57"/>
      <c r="Z1565" s="58" t="str">
        <f>IF(ISBLANK($U1565), "", _xlfn.IFNA($U1565 + _xlfn.IFNA( VLOOKUP($N1565 &amp; IF(ISBLANK($O1565),"", "-" &amp; $O1565) &amp; IF(ISBLANK($P1565),"", "-" &amp; $P1565) &amp; IF(ISBLANK($Q1565),"", "-" &amp; $Q1565) &amp; IF(ISBLANK($R1565),"", "-" &amp; $R1565) &amp; IF(ISBLANK($S1565),"", "-" &amp; $S1565),TravelTime,8,FALSE), VLOOKUP($S1565 &amp; IF(ISBLANK($R1565),"", "-" &amp; $R1565) &amp; IF(ISBLANK($Q1565),"", "-" &amp; $Q1565) &amp; IF(ISBLANK($P1565),"", "-" &amp; $P1565) &amp; IF(ISBLANK($O1565),"", "-" &amp; $O1565) &amp; IF(ISBLANK($N1565),"", "-" &amp; $N1565),TravelTime,8,FALSE)) / 1440, ""))</f>
        <v/>
      </c>
      <c r="AA1565" s="59"/>
      <c r="AB1565" s="59"/>
      <c r="AC1565" s="59"/>
      <c r="AD1565" s="196"/>
      <c r="AE1565" s="59"/>
      <c r="AF1565" s="59"/>
      <c r="AG1565" s="59"/>
      <c r="AH1565" s="59"/>
      <c r="AI1565" s="59"/>
      <c r="AJ1565" s="59"/>
    </row>
    <row r="1566" spans="1:36" ht="14.25" customHeight="1">
      <c r="A1566" s="85"/>
      <c r="B1566" s="59"/>
      <c r="C1566" s="223"/>
      <c r="D1566" s="59"/>
      <c r="E1566" s="229"/>
      <c r="F1566" s="229"/>
      <c r="G1566" s="59"/>
      <c r="H1566" s="59"/>
      <c r="I1566" s="59"/>
      <c r="J1566" s="59"/>
      <c r="K1566" s="59"/>
      <c r="L1566" s="86"/>
      <c r="M1566" s="86"/>
      <c r="N1566" s="55" t="s">
        <v>818</v>
      </c>
      <c r="O1566" s="55"/>
      <c r="P1566" s="55"/>
      <c r="Q1566" s="55"/>
      <c r="R1566" s="55"/>
      <c r="S1566" s="55" t="s">
        <v>820</v>
      </c>
      <c r="T1566" s="193" t="str">
        <f>_xlfn.IFNA(VLOOKUP(N1566,Code2Loc,2,FALSE)
&amp; IF( OR( ISNA(O1566), LEN(O1566)=0), "",  "-" &amp; VLOOKUP(O1566,Code2Loc,2,FALSE))
&amp; IF( OR( ISNA(P1566), LEN(P1566)=0), "",  "-" &amp; VLOOKUP(P1566,Code2Loc,2,FALSE))
&amp; IF( OR( ISNA(Q1566), LEN(Q1566)=0), "",  "-" &amp; VLOOKUP(Q1566,Code2Loc,2,FALSE))
&amp; IF( OR( ISNA(R1566), LEN(R1566)=0), "",  "-" &amp; VLOOKUP(R1566,Code2Loc,2,FALSE))
&amp; IF( OR( ISNA(S1566), LEN(S1566)=0), "",  "-" &amp; VLOOKUP(S1566,Code2Loc,2,FALSE)),"")</f>
        <v/>
      </c>
      <c r="U1566" s="56">
        <v>0.81944444444444442</v>
      </c>
      <c r="V1566" s="57"/>
      <c r="W1566" s="57"/>
      <c r="X1566" s="57"/>
      <c r="Y1566" s="57"/>
      <c r="Z1566" s="58" t="str">
        <f>IF(ISBLANK($U1566), "", _xlfn.IFNA($U1566 + _xlfn.IFNA( VLOOKUP($N1566 &amp; IF(ISBLANK($O1566),"", "-" &amp; $O1566) &amp; IF(ISBLANK($P1566),"", "-" &amp; $P1566) &amp; IF(ISBLANK($Q1566),"", "-" &amp; $Q1566) &amp; IF(ISBLANK($R1566),"", "-" &amp; $R1566) &amp; IF(ISBLANK($S1566),"", "-" &amp; $S1566),TravelTime,8,FALSE), VLOOKUP($S1566 &amp; IF(ISBLANK($R1566),"", "-" &amp; $R1566) &amp; IF(ISBLANK($Q1566),"", "-" &amp; $Q1566) &amp; IF(ISBLANK($P1566),"", "-" &amp; $P1566) &amp; IF(ISBLANK($O1566),"", "-" &amp; $O1566) &amp; IF(ISBLANK($N1566),"", "-" &amp; $N1566),TravelTime,8,FALSE)) / 1440, ""))</f>
        <v/>
      </c>
      <c r="AA1566" s="59"/>
      <c r="AB1566" s="59"/>
      <c r="AC1566" s="59"/>
      <c r="AD1566" s="196"/>
      <c r="AE1566" s="59"/>
      <c r="AF1566" s="59"/>
      <c r="AG1566" s="59"/>
      <c r="AH1566" s="59"/>
      <c r="AI1566" s="59"/>
      <c r="AJ1566" s="59"/>
    </row>
    <row r="1567" spans="1:36" ht="14.25" customHeight="1">
      <c r="A1567" s="85"/>
      <c r="B1567" s="59"/>
      <c r="C1567" s="223"/>
      <c r="D1567" s="59"/>
      <c r="E1567" s="229"/>
      <c r="F1567" s="229"/>
      <c r="G1567" s="59"/>
      <c r="H1567" s="59"/>
      <c r="I1567" s="59"/>
      <c r="J1567" s="59"/>
      <c r="K1567" s="59"/>
      <c r="L1567" s="86"/>
      <c r="M1567" s="86"/>
      <c r="N1567" s="55" t="s">
        <v>820</v>
      </c>
      <c r="O1567" s="55"/>
      <c r="P1567" s="55"/>
      <c r="Q1567" s="55"/>
      <c r="R1567" s="55"/>
      <c r="S1567" s="55" t="s">
        <v>818</v>
      </c>
      <c r="T1567" s="193" t="str">
        <f>_xlfn.IFNA(VLOOKUP(N1567,Code2Loc,2,FALSE)
&amp; IF( OR( ISNA(O1567), LEN(O1567)=0), "",  "-" &amp; VLOOKUP(O1567,Code2Loc,2,FALSE))
&amp; IF( OR( ISNA(P1567), LEN(P1567)=0), "",  "-" &amp; VLOOKUP(P1567,Code2Loc,2,FALSE))
&amp; IF( OR( ISNA(Q1567), LEN(Q1567)=0), "",  "-" &amp; VLOOKUP(Q1567,Code2Loc,2,FALSE))
&amp; IF( OR( ISNA(R1567), LEN(R1567)=0), "",  "-" &amp; VLOOKUP(R1567,Code2Loc,2,FALSE))
&amp; IF( OR( ISNA(S1567), LEN(S1567)=0), "",  "-" &amp; VLOOKUP(S1567,Code2Loc,2,FALSE)),"")</f>
        <v/>
      </c>
      <c r="U1567" s="56">
        <v>0.83333333333333337</v>
      </c>
      <c r="V1567" s="57"/>
      <c r="W1567" s="57"/>
      <c r="X1567" s="57"/>
      <c r="Y1567" s="57"/>
      <c r="Z1567" s="58" t="str">
        <f>IF(ISBLANK($U1567), "", _xlfn.IFNA($U1567 + _xlfn.IFNA( VLOOKUP($N1567 &amp; IF(ISBLANK($O1567),"", "-" &amp; $O1567) &amp; IF(ISBLANK($P1567),"", "-" &amp; $P1567) &amp; IF(ISBLANK($Q1567),"", "-" &amp; $Q1567) &amp; IF(ISBLANK($R1567),"", "-" &amp; $R1567) &amp; IF(ISBLANK($S1567),"", "-" &amp; $S1567),TravelTime,8,FALSE), VLOOKUP($S1567 &amp; IF(ISBLANK($R1567),"", "-" &amp; $R1567) &amp; IF(ISBLANK($Q1567),"", "-" &amp; $Q1567) &amp; IF(ISBLANK($P1567),"", "-" &amp; $P1567) &amp; IF(ISBLANK($O1567),"", "-" &amp; $O1567) &amp; IF(ISBLANK($N1567),"", "-" &amp; $N1567),TravelTime,8,FALSE)) / 1440, ""))</f>
        <v/>
      </c>
      <c r="AA1567" s="59"/>
      <c r="AB1567" s="59"/>
      <c r="AC1567" s="59"/>
      <c r="AD1567" s="196"/>
      <c r="AE1567" s="59"/>
      <c r="AF1567" s="59"/>
      <c r="AG1567" s="59"/>
      <c r="AH1567" s="59"/>
      <c r="AI1567" s="59"/>
      <c r="AJ1567" s="59"/>
    </row>
    <row r="1568" spans="1:36" ht="14.25" customHeight="1">
      <c r="A1568" s="85"/>
      <c r="B1568" s="59"/>
      <c r="C1568" s="223"/>
      <c r="D1568" s="59"/>
      <c r="E1568" s="229"/>
      <c r="F1568" s="229"/>
      <c r="G1568" s="59"/>
      <c r="H1568" s="59"/>
      <c r="I1568" s="59"/>
      <c r="J1568" s="59"/>
      <c r="K1568" s="59"/>
      <c r="L1568" s="86"/>
      <c r="M1568" s="86"/>
      <c r="N1568" s="55" t="s">
        <v>818</v>
      </c>
      <c r="O1568" s="55"/>
      <c r="P1568" s="55"/>
      <c r="Q1568" s="55"/>
      <c r="R1568" s="55"/>
      <c r="S1568" s="55" t="s">
        <v>820</v>
      </c>
      <c r="T1568" s="193" t="str">
        <f>_xlfn.IFNA(VLOOKUP(N1568,Code2Loc,2,FALSE)
&amp; IF( OR( ISNA(O1568), LEN(O1568)=0), "",  "-" &amp; VLOOKUP(O1568,Code2Loc,2,FALSE))
&amp; IF( OR( ISNA(P1568), LEN(P1568)=0), "",  "-" &amp; VLOOKUP(P1568,Code2Loc,2,FALSE))
&amp; IF( OR( ISNA(Q1568), LEN(Q1568)=0), "",  "-" &amp; VLOOKUP(Q1568,Code2Loc,2,FALSE))
&amp; IF( OR( ISNA(R1568), LEN(R1568)=0), "",  "-" &amp; VLOOKUP(R1568,Code2Loc,2,FALSE))
&amp; IF( OR( ISNA(S1568), LEN(S1568)=0), "",  "-" &amp; VLOOKUP(S1568,Code2Loc,2,FALSE)),"")</f>
        <v/>
      </c>
      <c r="U1568" s="56">
        <v>0.875</v>
      </c>
      <c r="V1568" s="57"/>
      <c r="W1568" s="57"/>
      <c r="X1568" s="57"/>
      <c r="Y1568" s="57"/>
      <c r="Z1568" s="58" t="str">
        <f>IF(ISBLANK($U1568), "", _xlfn.IFNA($U1568 + _xlfn.IFNA( VLOOKUP($N1568 &amp; IF(ISBLANK($O1568),"", "-" &amp; $O1568) &amp; IF(ISBLANK($P1568),"", "-" &amp; $P1568) &amp; IF(ISBLANK($Q1568),"", "-" &amp; $Q1568) &amp; IF(ISBLANK($R1568),"", "-" &amp; $R1568) &amp; IF(ISBLANK($S1568),"", "-" &amp; $S1568),TravelTime,8,FALSE), VLOOKUP($S1568 &amp; IF(ISBLANK($R1568),"", "-" &amp; $R1568) &amp; IF(ISBLANK($Q1568),"", "-" &amp; $Q1568) &amp; IF(ISBLANK($P1568),"", "-" &amp; $P1568) &amp; IF(ISBLANK($O1568),"", "-" &amp; $O1568) &amp; IF(ISBLANK($N1568),"", "-" &amp; $N1568),TravelTime,8,FALSE)) / 1440, ""))</f>
        <v/>
      </c>
      <c r="AA1568" s="59"/>
      <c r="AB1568" s="59"/>
      <c r="AC1568" s="59"/>
      <c r="AD1568" s="196"/>
      <c r="AE1568" s="59"/>
      <c r="AF1568" s="59"/>
      <c r="AG1568" s="59"/>
      <c r="AH1568" s="59"/>
      <c r="AI1568" s="59"/>
      <c r="AJ1568" s="59"/>
    </row>
    <row r="1569" spans="1:36" ht="14.25" customHeight="1">
      <c r="A1569" s="85"/>
      <c r="B1569" s="59"/>
      <c r="C1569" s="223"/>
      <c r="D1569" s="59"/>
      <c r="E1569" s="229"/>
      <c r="F1569" s="229"/>
      <c r="G1569" s="59"/>
      <c r="H1569" s="59"/>
      <c r="I1569" s="59"/>
      <c r="J1569" s="59"/>
      <c r="K1569" s="59"/>
      <c r="L1569" s="86"/>
      <c r="M1569" s="86"/>
      <c r="N1569" s="55" t="s">
        <v>820</v>
      </c>
      <c r="O1569" s="55"/>
      <c r="P1569" s="55"/>
      <c r="Q1569" s="55"/>
      <c r="R1569" s="55"/>
      <c r="S1569" s="55" t="s">
        <v>818</v>
      </c>
      <c r="T1569" s="193" t="str">
        <f>_xlfn.IFNA(VLOOKUP(N1569,Code2Loc,2,FALSE)
&amp; IF( OR( ISNA(O1569), LEN(O1569)=0), "",  "-" &amp; VLOOKUP(O1569,Code2Loc,2,FALSE))
&amp; IF( OR( ISNA(P1569), LEN(P1569)=0), "",  "-" &amp; VLOOKUP(P1569,Code2Loc,2,FALSE))
&amp; IF( OR( ISNA(Q1569), LEN(Q1569)=0), "",  "-" &amp; VLOOKUP(Q1569,Code2Loc,2,FALSE))
&amp; IF( OR( ISNA(R1569), LEN(R1569)=0), "",  "-" &amp; VLOOKUP(R1569,Code2Loc,2,FALSE))
&amp; IF( OR( ISNA(S1569), LEN(S1569)=0), "",  "-" &amp; VLOOKUP(S1569,Code2Loc,2,FALSE)),"")</f>
        <v/>
      </c>
      <c r="U1569" s="56">
        <v>0.89236111111111116</v>
      </c>
      <c r="V1569" s="57"/>
      <c r="W1569" s="57"/>
      <c r="X1569" s="57"/>
      <c r="Y1569" s="57"/>
      <c r="Z1569" s="58" t="str">
        <f>IF(ISBLANK($U1569), "", _xlfn.IFNA($U1569 + _xlfn.IFNA( VLOOKUP($N1569 &amp; IF(ISBLANK($O1569),"", "-" &amp; $O1569) &amp; IF(ISBLANK($P1569),"", "-" &amp; $P1569) &amp; IF(ISBLANK($Q1569),"", "-" &amp; $Q1569) &amp; IF(ISBLANK($R1569),"", "-" &amp; $R1569) &amp; IF(ISBLANK($S1569),"", "-" &amp; $S1569),TravelTime,8,FALSE), VLOOKUP($S1569 &amp; IF(ISBLANK($R1569),"", "-" &amp; $R1569) &amp; IF(ISBLANK($Q1569),"", "-" &amp; $Q1569) &amp; IF(ISBLANK($P1569),"", "-" &amp; $P1569) &amp; IF(ISBLANK($O1569),"", "-" &amp; $O1569) &amp; IF(ISBLANK($N1569),"", "-" &amp; $N1569),TravelTime,8,FALSE)) / 1440, ""))</f>
        <v/>
      </c>
      <c r="AA1569" s="59"/>
      <c r="AB1569" s="59"/>
      <c r="AC1569" s="59"/>
      <c r="AD1569" s="196"/>
      <c r="AE1569" s="59"/>
      <c r="AF1569" s="59"/>
      <c r="AG1569" s="59"/>
      <c r="AH1569" s="59"/>
      <c r="AI1569" s="59"/>
      <c r="AJ1569" s="59"/>
    </row>
    <row r="1570" spans="1:36" ht="14.25" customHeight="1">
      <c r="A1570" s="85"/>
      <c r="B1570" s="59" t="s">
        <v>859</v>
      </c>
      <c r="C1570" s="219" t="s">
        <v>850</v>
      </c>
      <c r="D1570" s="59"/>
      <c r="E1570" s="228" t="s">
        <v>860</v>
      </c>
      <c r="F1570" s="228" t="s">
        <v>861</v>
      </c>
      <c r="G1570" s="59"/>
      <c r="H1570" s="59"/>
      <c r="I1570" s="59"/>
      <c r="J1570" s="59" t="s">
        <v>862</v>
      </c>
      <c r="K1570" s="59" t="s">
        <v>16</v>
      </c>
      <c r="L1570" s="86">
        <v>31</v>
      </c>
      <c r="M1570" s="86">
        <v>12</v>
      </c>
      <c r="N1570" s="55" t="s">
        <v>818</v>
      </c>
      <c r="O1570" s="55"/>
      <c r="P1570" s="55"/>
      <c r="Q1570" s="55"/>
      <c r="R1570" s="55"/>
      <c r="S1570" s="55" t="s">
        <v>820</v>
      </c>
      <c r="T1570" s="193" t="str">
        <f>_xlfn.IFNA(VLOOKUP(N1570,Code2Loc,2,FALSE)
&amp; IF( OR( ISNA(O1570), LEN(O1570)=0), "",  "-" &amp; VLOOKUP(O1570,Code2Loc,2,FALSE))
&amp; IF( OR( ISNA(P1570), LEN(P1570)=0), "",  "-" &amp; VLOOKUP(P1570,Code2Loc,2,FALSE))
&amp; IF( OR( ISNA(Q1570), LEN(Q1570)=0), "",  "-" &amp; VLOOKUP(Q1570,Code2Loc,2,FALSE))
&amp; IF( OR( ISNA(R1570), LEN(R1570)=0), "",  "-" &amp; VLOOKUP(R1570,Code2Loc,2,FALSE))
&amp; IF( OR( ISNA(S1570), LEN(S1570)=0), "",  "-" &amp; VLOOKUP(S1570,Code2Loc,2,FALSE)),"")</f>
        <v/>
      </c>
      <c r="U1570" s="56">
        <v>0.3125</v>
      </c>
      <c r="V1570" s="57"/>
      <c r="W1570" s="57"/>
      <c r="X1570" s="57"/>
      <c r="Y1570" s="57"/>
      <c r="Z1570" s="58" t="str">
        <f>IF(ISBLANK($U1570), "", _xlfn.IFNA($U1570 + _xlfn.IFNA( VLOOKUP($N1570 &amp; IF(ISBLANK($O1570),"", "-" &amp; $O1570) &amp; IF(ISBLANK($P1570),"", "-" &amp; $P1570) &amp; IF(ISBLANK($Q1570),"", "-" &amp; $Q1570) &amp; IF(ISBLANK($R1570),"", "-" &amp; $R1570) &amp; IF(ISBLANK($S1570),"", "-" &amp; $S1570),TravelTime,8,FALSE), VLOOKUP($S1570 &amp; IF(ISBLANK($R1570),"", "-" &amp; $R1570) &amp; IF(ISBLANK($Q1570),"", "-" &amp; $Q1570) &amp; IF(ISBLANK($P1570),"", "-" &amp; $P1570) &amp; IF(ISBLANK($O1570),"", "-" &amp; $O1570) &amp; IF(ISBLANK($N1570),"", "-" &amp; $N1570),TravelTime,8,FALSE)) / 1440, ""))</f>
        <v/>
      </c>
      <c r="AA1570" s="59"/>
      <c r="AB1570" s="59"/>
      <c r="AC1570" s="59"/>
      <c r="AD1570" s="196"/>
      <c r="AE1570" s="59"/>
      <c r="AF1570" s="59"/>
      <c r="AG1570" s="59"/>
      <c r="AH1570" s="59"/>
      <c r="AI1570" s="59"/>
      <c r="AJ1570" s="59"/>
    </row>
    <row r="1571" spans="1:36" ht="14.25" customHeight="1">
      <c r="A1571" s="85"/>
      <c r="B1571" s="59"/>
      <c r="C1571" s="223"/>
      <c r="D1571" s="59"/>
      <c r="E1571" s="229"/>
      <c r="F1571" s="229"/>
      <c r="G1571" s="59"/>
      <c r="H1571" s="59"/>
      <c r="I1571" s="59"/>
      <c r="J1571" s="59"/>
      <c r="K1571" s="59"/>
      <c r="L1571" s="86"/>
      <c r="M1571" s="86"/>
      <c r="N1571" s="55" t="s">
        <v>820</v>
      </c>
      <c r="O1571" s="55"/>
      <c r="P1571" s="55"/>
      <c r="Q1571" s="55"/>
      <c r="R1571" s="55"/>
      <c r="S1571" s="55" t="s">
        <v>818</v>
      </c>
      <c r="T1571" s="193" t="str">
        <f>_xlfn.IFNA(VLOOKUP(N1571,Code2Loc,2,FALSE)
&amp; IF( OR( ISNA(O1571), LEN(O1571)=0), "",  "-" &amp; VLOOKUP(O1571,Code2Loc,2,FALSE))
&amp; IF( OR( ISNA(P1571), LEN(P1571)=0), "",  "-" &amp; VLOOKUP(P1571,Code2Loc,2,FALSE))
&amp; IF( OR( ISNA(Q1571), LEN(Q1571)=0), "",  "-" &amp; VLOOKUP(Q1571,Code2Loc,2,FALSE))
&amp; IF( OR( ISNA(R1571), LEN(R1571)=0), "",  "-" &amp; VLOOKUP(R1571,Code2Loc,2,FALSE))
&amp; IF( OR( ISNA(S1571), LEN(S1571)=0), "",  "-" &amp; VLOOKUP(S1571,Code2Loc,2,FALSE)),"")</f>
        <v/>
      </c>
      <c r="U1571" s="56">
        <v>0.3263888888888889</v>
      </c>
      <c r="V1571" s="57"/>
      <c r="W1571" s="57"/>
      <c r="X1571" s="57"/>
      <c r="Y1571" s="57"/>
      <c r="Z1571" s="58" t="str">
        <f>IF(ISBLANK($U1571), "", _xlfn.IFNA($U1571 + _xlfn.IFNA( VLOOKUP($N1571 &amp; IF(ISBLANK($O1571),"", "-" &amp; $O1571) &amp; IF(ISBLANK($P1571),"", "-" &amp; $P1571) &amp; IF(ISBLANK($Q1571),"", "-" &amp; $Q1571) &amp; IF(ISBLANK($R1571),"", "-" &amp; $R1571) &amp; IF(ISBLANK($S1571),"", "-" &amp; $S1571),TravelTime,8,FALSE), VLOOKUP($S1571 &amp; IF(ISBLANK($R1571),"", "-" &amp; $R1571) &amp; IF(ISBLANK($Q1571),"", "-" &amp; $Q1571) &amp; IF(ISBLANK($P1571),"", "-" &amp; $P1571) &amp; IF(ISBLANK($O1571),"", "-" &amp; $O1571) &amp; IF(ISBLANK($N1571),"", "-" &amp; $N1571),TravelTime,8,FALSE)) / 1440, ""))</f>
        <v/>
      </c>
      <c r="AA1571" s="59"/>
      <c r="AB1571" s="59"/>
      <c r="AC1571" s="59"/>
      <c r="AD1571" s="196"/>
      <c r="AE1571" s="59"/>
      <c r="AF1571" s="59"/>
      <c r="AG1571" s="59"/>
      <c r="AH1571" s="59"/>
      <c r="AI1571" s="59"/>
      <c r="AJ1571" s="59"/>
    </row>
    <row r="1572" spans="1:36" ht="14.25" customHeight="1">
      <c r="A1572" s="85"/>
      <c r="B1572" s="59"/>
      <c r="C1572" s="223"/>
      <c r="D1572" s="59"/>
      <c r="E1572" s="229"/>
      <c r="F1572" s="229"/>
      <c r="G1572" s="59"/>
      <c r="H1572" s="59"/>
      <c r="I1572" s="59"/>
      <c r="J1572" s="59"/>
      <c r="K1572" s="59"/>
      <c r="L1572" s="86"/>
      <c r="M1572" s="86"/>
      <c r="N1572" s="55" t="s">
        <v>818</v>
      </c>
      <c r="O1572" s="55"/>
      <c r="P1572" s="55"/>
      <c r="Q1572" s="55"/>
      <c r="R1572" s="55"/>
      <c r="S1572" s="55" t="s">
        <v>820</v>
      </c>
      <c r="T1572" s="193" t="str">
        <f>_xlfn.IFNA(VLOOKUP(N1572,Code2Loc,2,FALSE)
&amp; IF( OR( ISNA(O1572), LEN(O1572)=0), "",  "-" &amp; VLOOKUP(O1572,Code2Loc,2,FALSE))
&amp; IF( OR( ISNA(P1572), LEN(P1572)=0), "",  "-" &amp; VLOOKUP(P1572,Code2Loc,2,FALSE))
&amp; IF( OR( ISNA(Q1572), LEN(Q1572)=0), "",  "-" &amp; VLOOKUP(Q1572,Code2Loc,2,FALSE))
&amp; IF( OR( ISNA(R1572), LEN(R1572)=0), "",  "-" &amp; VLOOKUP(R1572,Code2Loc,2,FALSE))
&amp; IF( OR( ISNA(S1572), LEN(S1572)=0), "",  "-" &amp; VLOOKUP(S1572,Code2Loc,2,FALSE)),"")</f>
        <v/>
      </c>
      <c r="U1572" s="56">
        <v>0.35416666666666669</v>
      </c>
      <c r="V1572" s="57"/>
      <c r="W1572" s="57"/>
      <c r="X1572" s="57"/>
      <c r="Y1572" s="57"/>
      <c r="Z1572" s="58" t="str">
        <f>IF(ISBLANK($U1572), "", _xlfn.IFNA($U1572 + _xlfn.IFNA( VLOOKUP($N1572 &amp; IF(ISBLANK($O1572),"", "-" &amp; $O1572) &amp; IF(ISBLANK($P1572),"", "-" &amp; $P1572) &amp; IF(ISBLANK($Q1572),"", "-" &amp; $Q1572) &amp; IF(ISBLANK($R1572),"", "-" &amp; $R1572) &amp; IF(ISBLANK($S1572),"", "-" &amp; $S1572),TravelTime,8,FALSE), VLOOKUP($S1572 &amp; IF(ISBLANK($R1572),"", "-" &amp; $R1572) &amp; IF(ISBLANK($Q1572),"", "-" &amp; $Q1572) &amp; IF(ISBLANK($P1572),"", "-" &amp; $P1572) &amp; IF(ISBLANK($O1572),"", "-" &amp; $O1572) &amp; IF(ISBLANK($N1572),"", "-" &amp; $N1572),TravelTime,8,FALSE)) / 1440, ""))</f>
        <v/>
      </c>
      <c r="AA1572" s="59"/>
      <c r="AB1572" s="59"/>
      <c r="AC1572" s="59"/>
      <c r="AD1572" s="196"/>
      <c r="AE1572" s="59"/>
      <c r="AF1572" s="59"/>
      <c r="AG1572" s="59"/>
      <c r="AH1572" s="59"/>
      <c r="AI1572" s="59"/>
      <c r="AJ1572" s="59"/>
    </row>
    <row r="1573" spans="1:36" ht="14.25" customHeight="1">
      <c r="A1573" s="85"/>
      <c r="B1573" s="59"/>
      <c r="C1573" s="223"/>
      <c r="D1573" s="59"/>
      <c r="E1573" s="229"/>
      <c r="F1573" s="229"/>
      <c r="G1573" s="59"/>
      <c r="H1573" s="59"/>
      <c r="I1573" s="59"/>
      <c r="J1573" s="59"/>
      <c r="K1573" s="59"/>
      <c r="L1573" s="86"/>
      <c r="M1573" s="86"/>
      <c r="N1573" s="55" t="s">
        <v>820</v>
      </c>
      <c r="O1573" s="55"/>
      <c r="P1573" s="55"/>
      <c r="Q1573" s="55"/>
      <c r="R1573" s="55"/>
      <c r="S1573" s="55" t="s">
        <v>818</v>
      </c>
      <c r="T1573" s="193" t="str">
        <f>_xlfn.IFNA(VLOOKUP(N1573,Code2Loc,2,FALSE)
&amp; IF( OR( ISNA(O1573), LEN(O1573)=0), "",  "-" &amp; VLOOKUP(O1573,Code2Loc,2,FALSE))
&amp; IF( OR( ISNA(P1573), LEN(P1573)=0), "",  "-" &amp; VLOOKUP(P1573,Code2Loc,2,FALSE))
&amp; IF( OR( ISNA(Q1573), LEN(Q1573)=0), "",  "-" &amp; VLOOKUP(Q1573,Code2Loc,2,FALSE))
&amp; IF( OR( ISNA(R1573), LEN(R1573)=0), "",  "-" &amp; VLOOKUP(R1573,Code2Loc,2,FALSE))
&amp; IF( OR( ISNA(S1573), LEN(S1573)=0), "",  "-" &amp; VLOOKUP(S1573,Code2Loc,2,FALSE)),"")</f>
        <v/>
      </c>
      <c r="U1573" s="56">
        <v>0.36805555555555558</v>
      </c>
      <c r="V1573" s="57"/>
      <c r="W1573" s="57"/>
      <c r="X1573" s="57"/>
      <c r="Y1573" s="57"/>
      <c r="Z1573" s="58" t="str">
        <f>IF(ISBLANK($U1573), "", _xlfn.IFNA($U1573 + _xlfn.IFNA( VLOOKUP($N1573 &amp; IF(ISBLANK($O1573),"", "-" &amp; $O1573) &amp; IF(ISBLANK($P1573),"", "-" &amp; $P1573) &amp; IF(ISBLANK($Q1573),"", "-" &amp; $Q1573) &amp; IF(ISBLANK($R1573),"", "-" &amp; $R1573) &amp; IF(ISBLANK($S1573),"", "-" &amp; $S1573),TravelTime,8,FALSE), VLOOKUP($S1573 &amp; IF(ISBLANK($R1573),"", "-" &amp; $R1573) &amp; IF(ISBLANK($Q1573),"", "-" &amp; $Q1573) &amp; IF(ISBLANK($P1573),"", "-" &amp; $P1573) &amp; IF(ISBLANK($O1573),"", "-" &amp; $O1573) &amp; IF(ISBLANK($N1573),"", "-" &amp; $N1573),TravelTime,8,FALSE)) / 1440, ""))</f>
        <v/>
      </c>
      <c r="AA1573" s="59"/>
      <c r="AB1573" s="59"/>
      <c r="AC1573" s="59"/>
      <c r="AD1573" s="196"/>
      <c r="AE1573" s="59"/>
      <c r="AF1573" s="59"/>
      <c r="AG1573" s="59"/>
      <c r="AH1573" s="59"/>
      <c r="AI1573" s="59"/>
      <c r="AJ1573" s="59"/>
    </row>
    <row r="1574" spans="1:36" ht="14.25" customHeight="1">
      <c r="A1574" s="85"/>
      <c r="B1574" s="59"/>
      <c r="C1574" s="223"/>
      <c r="D1574" s="59"/>
      <c r="E1574" s="229"/>
      <c r="F1574" s="229"/>
      <c r="G1574" s="59"/>
      <c r="H1574" s="59"/>
      <c r="I1574" s="59"/>
      <c r="J1574" s="59"/>
      <c r="K1574" s="59"/>
      <c r="L1574" s="86"/>
      <c r="M1574" s="86"/>
      <c r="N1574" s="55" t="s">
        <v>818</v>
      </c>
      <c r="O1574" s="55"/>
      <c r="P1574" s="55"/>
      <c r="Q1574" s="55"/>
      <c r="R1574" s="55"/>
      <c r="S1574" s="55" t="s">
        <v>820</v>
      </c>
      <c r="T1574" s="193" t="str">
        <f>_xlfn.IFNA(VLOOKUP(N1574,Code2Loc,2,FALSE)
&amp; IF( OR( ISNA(O1574), LEN(O1574)=0), "",  "-" &amp; VLOOKUP(O1574,Code2Loc,2,FALSE))
&amp; IF( OR( ISNA(P1574), LEN(P1574)=0), "",  "-" &amp; VLOOKUP(P1574,Code2Loc,2,FALSE))
&amp; IF( OR( ISNA(Q1574), LEN(Q1574)=0), "",  "-" &amp; VLOOKUP(Q1574,Code2Loc,2,FALSE))
&amp; IF( OR( ISNA(R1574), LEN(R1574)=0), "",  "-" &amp; VLOOKUP(R1574,Code2Loc,2,FALSE))
&amp; IF( OR( ISNA(S1574), LEN(S1574)=0), "",  "-" &amp; VLOOKUP(S1574,Code2Loc,2,FALSE)),"")</f>
        <v/>
      </c>
      <c r="U1574" s="56">
        <v>0.39583333333333331</v>
      </c>
      <c r="V1574" s="57"/>
      <c r="W1574" s="57"/>
      <c r="X1574" s="57"/>
      <c r="Y1574" s="57"/>
      <c r="Z1574" s="58" t="str">
        <f>IF(ISBLANK($U1574), "", _xlfn.IFNA($U1574 + _xlfn.IFNA( VLOOKUP($N1574 &amp; IF(ISBLANK($O1574),"", "-" &amp; $O1574) &amp; IF(ISBLANK($P1574),"", "-" &amp; $P1574) &amp; IF(ISBLANK($Q1574),"", "-" &amp; $Q1574) &amp; IF(ISBLANK($R1574),"", "-" &amp; $R1574) &amp; IF(ISBLANK($S1574),"", "-" &amp; $S1574),TravelTime,8,FALSE), VLOOKUP($S1574 &amp; IF(ISBLANK($R1574),"", "-" &amp; $R1574) &amp; IF(ISBLANK($Q1574),"", "-" &amp; $Q1574) &amp; IF(ISBLANK($P1574),"", "-" &amp; $P1574) &amp; IF(ISBLANK($O1574),"", "-" &amp; $O1574) &amp; IF(ISBLANK($N1574),"", "-" &amp; $N1574),TravelTime,8,FALSE)) / 1440, ""))</f>
        <v/>
      </c>
      <c r="AA1574" s="59"/>
      <c r="AB1574" s="59"/>
      <c r="AC1574" s="59"/>
      <c r="AD1574" s="196"/>
      <c r="AE1574" s="59"/>
      <c r="AF1574" s="59"/>
      <c r="AG1574" s="59"/>
      <c r="AH1574" s="59"/>
      <c r="AI1574" s="59"/>
      <c r="AJ1574" s="59"/>
    </row>
    <row r="1575" spans="1:36" ht="14.25" customHeight="1">
      <c r="A1575" s="85"/>
      <c r="B1575" s="59"/>
      <c r="C1575" s="223"/>
      <c r="D1575" s="59"/>
      <c r="E1575" s="229"/>
      <c r="F1575" s="229"/>
      <c r="G1575" s="59"/>
      <c r="H1575" s="59"/>
      <c r="I1575" s="59"/>
      <c r="J1575" s="59"/>
      <c r="K1575" s="59"/>
      <c r="L1575" s="86"/>
      <c r="M1575" s="86"/>
      <c r="N1575" s="55" t="s">
        <v>820</v>
      </c>
      <c r="O1575" s="55"/>
      <c r="P1575" s="55"/>
      <c r="Q1575" s="55"/>
      <c r="R1575" s="55"/>
      <c r="S1575" s="55" t="s">
        <v>818</v>
      </c>
      <c r="T1575" s="193" t="str">
        <f>_xlfn.IFNA(VLOOKUP(N1575,Code2Loc,2,FALSE)
&amp; IF( OR( ISNA(O1575), LEN(O1575)=0), "",  "-" &amp; VLOOKUP(O1575,Code2Loc,2,FALSE))
&amp; IF( OR( ISNA(P1575), LEN(P1575)=0), "",  "-" &amp; VLOOKUP(P1575,Code2Loc,2,FALSE))
&amp; IF( OR( ISNA(Q1575), LEN(Q1575)=0), "",  "-" &amp; VLOOKUP(Q1575,Code2Loc,2,FALSE))
&amp; IF( OR( ISNA(R1575), LEN(R1575)=0), "",  "-" &amp; VLOOKUP(R1575,Code2Loc,2,FALSE))
&amp; IF( OR( ISNA(S1575), LEN(S1575)=0), "",  "-" &amp; VLOOKUP(S1575,Code2Loc,2,FALSE)),"")</f>
        <v/>
      </c>
      <c r="U1575" s="56">
        <v>0.40972222222222221</v>
      </c>
      <c r="V1575" s="57"/>
      <c r="W1575" s="57"/>
      <c r="X1575" s="57"/>
      <c r="Y1575" s="57"/>
      <c r="Z1575" s="58" t="str">
        <f>IF(ISBLANK($U1575), "", _xlfn.IFNA($U1575 + _xlfn.IFNA( VLOOKUP($N1575 &amp; IF(ISBLANK($O1575),"", "-" &amp; $O1575) &amp; IF(ISBLANK($P1575),"", "-" &amp; $P1575) &amp; IF(ISBLANK($Q1575),"", "-" &amp; $Q1575) &amp; IF(ISBLANK($R1575),"", "-" &amp; $R1575) &amp; IF(ISBLANK($S1575),"", "-" &amp; $S1575),TravelTime,8,FALSE), VLOOKUP($S1575 &amp; IF(ISBLANK($R1575),"", "-" &amp; $R1575) &amp; IF(ISBLANK($Q1575),"", "-" &amp; $Q1575) &amp; IF(ISBLANK($P1575),"", "-" &amp; $P1575) &amp; IF(ISBLANK($O1575),"", "-" &amp; $O1575) &amp; IF(ISBLANK($N1575),"", "-" &amp; $N1575),TravelTime,8,FALSE)) / 1440, ""))</f>
        <v/>
      </c>
      <c r="AA1575" s="59"/>
      <c r="AB1575" s="59"/>
      <c r="AC1575" s="59"/>
      <c r="AD1575" s="196"/>
      <c r="AE1575" s="59"/>
      <c r="AF1575" s="59"/>
      <c r="AG1575" s="59"/>
      <c r="AH1575" s="59"/>
      <c r="AI1575" s="59"/>
      <c r="AJ1575" s="59"/>
    </row>
    <row r="1576" spans="1:36" ht="14.25" customHeight="1">
      <c r="A1576" s="85"/>
      <c r="B1576" s="59"/>
      <c r="C1576" s="223"/>
      <c r="D1576" s="59"/>
      <c r="E1576" s="229"/>
      <c r="F1576" s="229"/>
      <c r="G1576" s="59"/>
      <c r="H1576" s="59"/>
      <c r="I1576" s="59"/>
      <c r="J1576" s="59"/>
      <c r="K1576" s="59"/>
      <c r="L1576" s="86"/>
      <c r="M1576" s="86"/>
      <c r="N1576" s="55" t="s">
        <v>818</v>
      </c>
      <c r="O1576" s="55"/>
      <c r="P1576" s="55"/>
      <c r="Q1576" s="55"/>
      <c r="R1576" s="55"/>
      <c r="S1576" s="55" t="s">
        <v>820</v>
      </c>
      <c r="T1576" s="193" t="str">
        <f>_xlfn.IFNA(VLOOKUP(N1576,Code2Loc,2,FALSE)
&amp; IF( OR( ISNA(O1576), LEN(O1576)=0), "",  "-" &amp; VLOOKUP(O1576,Code2Loc,2,FALSE))
&amp; IF( OR( ISNA(P1576), LEN(P1576)=0), "",  "-" &amp; VLOOKUP(P1576,Code2Loc,2,FALSE))
&amp; IF( OR( ISNA(Q1576), LEN(Q1576)=0), "",  "-" &amp; VLOOKUP(Q1576,Code2Loc,2,FALSE))
&amp; IF( OR( ISNA(R1576), LEN(R1576)=0), "",  "-" &amp; VLOOKUP(R1576,Code2Loc,2,FALSE))
&amp; IF( OR( ISNA(S1576), LEN(S1576)=0), "",  "-" &amp; VLOOKUP(S1576,Code2Loc,2,FALSE)),"")</f>
        <v/>
      </c>
      <c r="U1576" s="56">
        <v>0.43055555555555558</v>
      </c>
      <c r="V1576" s="57"/>
      <c r="W1576" s="57"/>
      <c r="X1576" s="57"/>
      <c r="Y1576" s="57"/>
      <c r="Z1576" s="58" t="str">
        <f>IF(ISBLANK($U1576), "", _xlfn.IFNA($U1576 + _xlfn.IFNA( VLOOKUP($N1576 &amp; IF(ISBLANK($O1576),"", "-" &amp; $O1576) &amp; IF(ISBLANK($P1576),"", "-" &amp; $P1576) &amp; IF(ISBLANK($Q1576),"", "-" &amp; $Q1576) &amp; IF(ISBLANK($R1576),"", "-" &amp; $R1576) &amp; IF(ISBLANK($S1576),"", "-" &amp; $S1576),TravelTime,8,FALSE), VLOOKUP($S1576 &amp; IF(ISBLANK($R1576),"", "-" &amp; $R1576) &amp; IF(ISBLANK($Q1576),"", "-" &amp; $Q1576) &amp; IF(ISBLANK($P1576),"", "-" &amp; $P1576) &amp; IF(ISBLANK($O1576),"", "-" &amp; $O1576) &amp; IF(ISBLANK($N1576),"", "-" &amp; $N1576),TravelTime,8,FALSE)) / 1440, ""))</f>
        <v/>
      </c>
      <c r="AA1576" s="59"/>
      <c r="AB1576" s="59"/>
      <c r="AC1576" s="59"/>
      <c r="AD1576" s="196"/>
      <c r="AE1576" s="59"/>
      <c r="AF1576" s="59"/>
      <c r="AG1576" s="59"/>
      <c r="AH1576" s="59"/>
      <c r="AI1576" s="59"/>
      <c r="AJ1576" s="59"/>
    </row>
    <row r="1577" spans="1:36" ht="14.25" customHeight="1">
      <c r="A1577" s="85"/>
      <c r="B1577" s="59"/>
      <c r="C1577" s="223"/>
      <c r="D1577" s="59"/>
      <c r="E1577" s="229"/>
      <c r="F1577" s="229"/>
      <c r="G1577" s="59"/>
      <c r="H1577" s="59"/>
      <c r="I1577" s="59"/>
      <c r="J1577" s="59"/>
      <c r="K1577" s="59"/>
      <c r="L1577" s="86"/>
      <c r="M1577" s="86"/>
      <c r="N1577" s="55" t="s">
        <v>820</v>
      </c>
      <c r="O1577" s="55"/>
      <c r="P1577" s="55"/>
      <c r="Q1577" s="55"/>
      <c r="R1577" s="55"/>
      <c r="S1577" s="55" t="s">
        <v>818</v>
      </c>
      <c r="T1577" s="193" t="str">
        <f>_xlfn.IFNA(VLOOKUP(N1577,Code2Loc,2,FALSE)
&amp; IF( OR( ISNA(O1577), LEN(O1577)=0), "",  "-" &amp; VLOOKUP(O1577,Code2Loc,2,FALSE))
&amp; IF( OR( ISNA(P1577), LEN(P1577)=0), "",  "-" &amp; VLOOKUP(P1577,Code2Loc,2,FALSE))
&amp; IF( OR( ISNA(Q1577), LEN(Q1577)=0), "",  "-" &amp; VLOOKUP(Q1577,Code2Loc,2,FALSE))
&amp; IF( OR( ISNA(R1577), LEN(R1577)=0), "",  "-" &amp; VLOOKUP(R1577,Code2Loc,2,FALSE))
&amp; IF( OR( ISNA(S1577), LEN(S1577)=0), "",  "-" &amp; VLOOKUP(S1577,Code2Loc,2,FALSE)),"")</f>
        <v/>
      </c>
      <c r="U1577" s="56">
        <v>0.44444444444444442</v>
      </c>
      <c r="V1577" s="57"/>
      <c r="W1577" s="57"/>
      <c r="X1577" s="57"/>
      <c r="Y1577" s="57"/>
      <c r="Z1577" s="58" t="str">
        <f>IF(ISBLANK($U1577), "", _xlfn.IFNA($U1577 + _xlfn.IFNA( VLOOKUP($N1577 &amp; IF(ISBLANK($O1577),"", "-" &amp; $O1577) &amp; IF(ISBLANK($P1577),"", "-" &amp; $P1577) &amp; IF(ISBLANK($Q1577),"", "-" &amp; $Q1577) &amp; IF(ISBLANK($R1577),"", "-" &amp; $R1577) &amp; IF(ISBLANK($S1577),"", "-" &amp; $S1577),TravelTime,8,FALSE), VLOOKUP($S1577 &amp; IF(ISBLANK($R1577),"", "-" &amp; $R1577) &amp; IF(ISBLANK($Q1577),"", "-" &amp; $Q1577) &amp; IF(ISBLANK($P1577),"", "-" &amp; $P1577) &amp; IF(ISBLANK($O1577),"", "-" &amp; $O1577) &amp; IF(ISBLANK($N1577),"", "-" &amp; $N1577),TravelTime,8,FALSE)) / 1440, ""))</f>
        <v/>
      </c>
      <c r="AA1577" s="59"/>
      <c r="AB1577" s="59"/>
      <c r="AC1577" s="59"/>
      <c r="AD1577" s="196"/>
      <c r="AE1577" s="59"/>
      <c r="AF1577" s="59"/>
      <c r="AG1577" s="59"/>
      <c r="AH1577" s="59"/>
      <c r="AI1577" s="59"/>
      <c r="AJ1577" s="59"/>
    </row>
    <row r="1578" spans="1:36" ht="14.25" customHeight="1">
      <c r="A1578" s="85"/>
      <c r="B1578" s="59"/>
      <c r="C1578" s="223"/>
      <c r="D1578" s="59"/>
      <c r="E1578" s="229"/>
      <c r="F1578" s="229"/>
      <c r="G1578" s="59"/>
      <c r="H1578" s="59"/>
      <c r="I1578" s="59"/>
      <c r="J1578" s="59"/>
      <c r="K1578" s="59"/>
      <c r="L1578" s="86"/>
      <c r="M1578" s="86"/>
      <c r="N1578" s="55" t="s">
        <v>818</v>
      </c>
      <c r="O1578" s="55"/>
      <c r="P1578" s="55"/>
      <c r="Q1578" s="55"/>
      <c r="R1578" s="55"/>
      <c r="S1578" s="55" t="s">
        <v>820</v>
      </c>
      <c r="T1578" s="193" t="str">
        <f>_xlfn.IFNA(VLOOKUP(N1578,Code2Loc,2,FALSE)
&amp; IF( OR( ISNA(O1578), LEN(O1578)=0), "",  "-" &amp; VLOOKUP(O1578,Code2Loc,2,FALSE))
&amp; IF( OR( ISNA(P1578), LEN(P1578)=0), "",  "-" &amp; VLOOKUP(P1578,Code2Loc,2,FALSE))
&amp; IF( OR( ISNA(Q1578), LEN(Q1578)=0), "",  "-" &amp; VLOOKUP(Q1578,Code2Loc,2,FALSE))
&amp; IF( OR( ISNA(R1578), LEN(R1578)=0), "",  "-" &amp; VLOOKUP(R1578,Code2Loc,2,FALSE))
&amp; IF( OR( ISNA(S1578), LEN(S1578)=0), "",  "-" &amp; VLOOKUP(S1578,Code2Loc,2,FALSE)),"")</f>
        <v/>
      </c>
      <c r="U1578" s="56">
        <v>0.52430555555555558</v>
      </c>
      <c r="V1578" s="57"/>
      <c r="W1578" s="57"/>
      <c r="X1578" s="57"/>
      <c r="Y1578" s="57"/>
      <c r="Z1578" s="58" t="str">
        <f>IF(ISBLANK($U1578), "", _xlfn.IFNA($U1578 + _xlfn.IFNA( VLOOKUP($N1578 &amp; IF(ISBLANK($O1578),"", "-" &amp; $O1578) &amp; IF(ISBLANK($P1578),"", "-" &amp; $P1578) &amp; IF(ISBLANK($Q1578),"", "-" &amp; $Q1578) &amp; IF(ISBLANK($R1578),"", "-" &amp; $R1578) &amp; IF(ISBLANK($S1578),"", "-" &amp; $S1578),TravelTime,8,FALSE), VLOOKUP($S1578 &amp; IF(ISBLANK($R1578),"", "-" &amp; $R1578) &amp; IF(ISBLANK($Q1578),"", "-" &amp; $Q1578) &amp; IF(ISBLANK($P1578),"", "-" &amp; $P1578) &amp; IF(ISBLANK($O1578),"", "-" &amp; $O1578) &amp; IF(ISBLANK($N1578),"", "-" &amp; $N1578),TravelTime,8,FALSE)) / 1440, ""))</f>
        <v/>
      </c>
      <c r="AA1578" s="59"/>
      <c r="AB1578" s="59"/>
      <c r="AC1578" s="59"/>
      <c r="AD1578" s="196"/>
      <c r="AE1578" s="59"/>
      <c r="AF1578" s="59"/>
      <c r="AG1578" s="59"/>
      <c r="AH1578" s="59"/>
      <c r="AI1578" s="59"/>
      <c r="AJ1578" s="59"/>
    </row>
    <row r="1579" spans="1:36" ht="14.25" customHeight="1">
      <c r="A1579" s="85"/>
      <c r="B1579" s="59"/>
      <c r="C1579" s="223"/>
      <c r="D1579" s="59"/>
      <c r="E1579" s="229"/>
      <c r="F1579" s="229"/>
      <c r="G1579" s="59"/>
      <c r="H1579" s="59"/>
      <c r="I1579" s="59"/>
      <c r="J1579" s="59"/>
      <c r="K1579" s="59"/>
      <c r="L1579" s="86"/>
      <c r="M1579" s="86"/>
      <c r="N1579" s="55" t="s">
        <v>820</v>
      </c>
      <c r="O1579" s="55"/>
      <c r="P1579" s="55"/>
      <c r="Q1579" s="55"/>
      <c r="R1579" s="55"/>
      <c r="S1579" s="55" t="s">
        <v>818</v>
      </c>
      <c r="T1579" s="193" t="str">
        <f>_xlfn.IFNA(VLOOKUP(N1579,Code2Loc,2,FALSE)
&amp; IF( OR( ISNA(O1579), LEN(O1579)=0), "",  "-" &amp; VLOOKUP(O1579,Code2Loc,2,FALSE))
&amp; IF( OR( ISNA(P1579), LEN(P1579)=0), "",  "-" &amp; VLOOKUP(P1579,Code2Loc,2,FALSE))
&amp; IF( OR( ISNA(Q1579), LEN(Q1579)=0), "",  "-" &amp; VLOOKUP(Q1579,Code2Loc,2,FALSE))
&amp; IF( OR( ISNA(R1579), LEN(R1579)=0), "",  "-" &amp; VLOOKUP(R1579,Code2Loc,2,FALSE))
&amp; IF( OR( ISNA(S1579), LEN(S1579)=0), "",  "-" &amp; VLOOKUP(S1579,Code2Loc,2,FALSE)),"")</f>
        <v/>
      </c>
      <c r="U1579" s="56">
        <v>0.53819444444444442</v>
      </c>
      <c r="V1579" s="57"/>
      <c r="W1579" s="57"/>
      <c r="X1579" s="57"/>
      <c r="Y1579" s="57"/>
      <c r="Z1579" s="58" t="str">
        <f>IF(ISBLANK($U1579), "", _xlfn.IFNA($U1579 + _xlfn.IFNA( VLOOKUP($N1579 &amp; IF(ISBLANK($O1579),"", "-" &amp; $O1579) &amp; IF(ISBLANK($P1579),"", "-" &amp; $P1579) &amp; IF(ISBLANK($Q1579),"", "-" &amp; $Q1579) &amp; IF(ISBLANK($R1579),"", "-" &amp; $R1579) &amp; IF(ISBLANK($S1579),"", "-" &amp; $S1579),TravelTime,8,FALSE), VLOOKUP($S1579 &amp; IF(ISBLANK($R1579),"", "-" &amp; $R1579) &amp; IF(ISBLANK($Q1579),"", "-" &amp; $Q1579) &amp; IF(ISBLANK($P1579),"", "-" &amp; $P1579) &amp; IF(ISBLANK($O1579),"", "-" &amp; $O1579) &amp; IF(ISBLANK($N1579),"", "-" &amp; $N1579),TravelTime,8,FALSE)) / 1440, ""))</f>
        <v/>
      </c>
      <c r="AA1579" s="59"/>
      <c r="AB1579" s="59"/>
      <c r="AC1579" s="59"/>
      <c r="AD1579" s="196"/>
      <c r="AE1579" s="59"/>
      <c r="AF1579" s="59"/>
      <c r="AG1579" s="59"/>
      <c r="AH1579" s="59"/>
      <c r="AI1579" s="59"/>
      <c r="AJ1579" s="59"/>
    </row>
    <row r="1580" spans="1:36" ht="14.25" customHeight="1">
      <c r="A1580" s="85"/>
      <c r="B1580" s="59"/>
      <c r="C1580" s="223"/>
      <c r="D1580" s="59"/>
      <c r="E1580" s="229"/>
      <c r="F1580" s="229"/>
      <c r="G1580" s="59"/>
      <c r="H1580" s="59"/>
      <c r="I1580" s="59"/>
      <c r="J1580" s="59"/>
      <c r="K1580" s="59"/>
      <c r="L1580" s="86"/>
      <c r="M1580" s="86"/>
      <c r="N1580" s="55" t="s">
        <v>818</v>
      </c>
      <c r="O1580" s="55"/>
      <c r="P1580" s="55"/>
      <c r="Q1580" s="55"/>
      <c r="R1580" s="55"/>
      <c r="S1580" s="55" t="s">
        <v>820</v>
      </c>
      <c r="T1580" s="193" t="str">
        <f>_xlfn.IFNA(VLOOKUP(N1580,Code2Loc,2,FALSE)
&amp; IF( OR( ISNA(O1580), LEN(O1580)=0), "",  "-" &amp; VLOOKUP(O1580,Code2Loc,2,FALSE))
&amp; IF( OR( ISNA(P1580), LEN(P1580)=0), "",  "-" &amp; VLOOKUP(P1580,Code2Loc,2,FALSE))
&amp; IF( OR( ISNA(Q1580), LEN(Q1580)=0), "",  "-" &amp; VLOOKUP(Q1580,Code2Loc,2,FALSE))
&amp; IF( OR( ISNA(R1580), LEN(R1580)=0), "",  "-" &amp; VLOOKUP(R1580,Code2Loc,2,FALSE))
&amp; IF( OR( ISNA(S1580), LEN(S1580)=0), "",  "-" &amp; VLOOKUP(S1580,Code2Loc,2,FALSE)),"")</f>
        <v/>
      </c>
      <c r="U1580" s="56">
        <v>0.56597222222222221</v>
      </c>
      <c r="V1580" s="57"/>
      <c r="W1580" s="57"/>
      <c r="X1580" s="57"/>
      <c r="Y1580" s="57"/>
      <c r="Z1580" s="58" t="str">
        <f>IF(ISBLANK($U1580), "", _xlfn.IFNA($U1580 + _xlfn.IFNA( VLOOKUP($N1580 &amp; IF(ISBLANK($O1580),"", "-" &amp; $O1580) &amp; IF(ISBLANK($P1580),"", "-" &amp; $P1580) &amp; IF(ISBLANK($Q1580),"", "-" &amp; $Q1580) &amp; IF(ISBLANK($R1580),"", "-" &amp; $R1580) &amp; IF(ISBLANK($S1580),"", "-" &amp; $S1580),TravelTime,8,FALSE), VLOOKUP($S1580 &amp; IF(ISBLANK($R1580),"", "-" &amp; $R1580) &amp; IF(ISBLANK($Q1580),"", "-" &amp; $Q1580) &amp; IF(ISBLANK($P1580),"", "-" &amp; $P1580) &amp; IF(ISBLANK($O1580),"", "-" &amp; $O1580) &amp; IF(ISBLANK($N1580),"", "-" &amp; $N1580),TravelTime,8,FALSE)) / 1440, ""))</f>
        <v/>
      </c>
      <c r="AA1580" s="59"/>
      <c r="AB1580" s="59"/>
      <c r="AC1580" s="59"/>
      <c r="AD1580" s="196"/>
      <c r="AE1580" s="59"/>
      <c r="AF1580" s="59"/>
      <c r="AG1580" s="59"/>
      <c r="AH1580" s="59"/>
      <c r="AI1580" s="59"/>
      <c r="AJ1580" s="59"/>
    </row>
    <row r="1581" spans="1:36" ht="14.25" customHeight="1">
      <c r="A1581" s="85"/>
      <c r="B1581" s="59"/>
      <c r="C1581" s="223"/>
      <c r="D1581" s="59"/>
      <c r="E1581" s="229"/>
      <c r="F1581" s="229"/>
      <c r="G1581" s="59"/>
      <c r="H1581" s="59"/>
      <c r="I1581" s="59"/>
      <c r="J1581" s="59"/>
      <c r="K1581" s="59"/>
      <c r="L1581" s="86"/>
      <c r="M1581" s="86"/>
      <c r="N1581" s="55" t="s">
        <v>820</v>
      </c>
      <c r="O1581" s="55"/>
      <c r="P1581" s="55"/>
      <c r="Q1581" s="55"/>
      <c r="R1581" s="55"/>
      <c r="S1581" s="55" t="s">
        <v>818</v>
      </c>
      <c r="T1581" s="193" t="str">
        <f>_xlfn.IFNA(VLOOKUP(N1581,Code2Loc,2,FALSE)
&amp; IF( OR( ISNA(O1581), LEN(O1581)=0), "",  "-" &amp; VLOOKUP(O1581,Code2Loc,2,FALSE))
&amp; IF( OR( ISNA(P1581), LEN(P1581)=0), "",  "-" &amp; VLOOKUP(P1581,Code2Loc,2,FALSE))
&amp; IF( OR( ISNA(Q1581), LEN(Q1581)=0), "",  "-" &amp; VLOOKUP(Q1581,Code2Loc,2,FALSE))
&amp; IF( OR( ISNA(R1581), LEN(R1581)=0), "",  "-" &amp; VLOOKUP(R1581,Code2Loc,2,FALSE))
&amp; IF( OR( ISNA(S1581), LEN(S1581)=0), "",  "-" &amp; VLOOKUP(S1581,Code2Loc,2,FALSE)),"")</f>
        <v/>
      </c>
      <c r="U1581" s="56">
        <v>0.57986111111111116</v>
      </c>
      <c r="V1581" s="57"/>
      <c r="W1581" s="57"/>
      <c r="X1581" s="57"/>
      <c r="Y1581" s="57"/>
      <c r="Z1581" s="58" t="str">
        <f>IF(ISBLANK($U1581), "", _xlfn.IFNA($U1581 + _xlfn.IFNA( VLOOKUP($N1581 &amp; IF(ISBLANK($O1581),"", "-" &amp; $O1581) &amp; IF(ISBLANK($P1581),"", "-" &amp; $P1581) &amp; IF(ISBLANK($Q1581),"", "-" &amp; $Q1581) &amp; IF(ISBLANK($R1581),"", "-" &amp; $R1581) &amp; IF(ISBLANK($S1581),"", "-" &amp; $S1581),TravelTime,8,FALSE), VLOOKUP($S1581 &amp; IF(ISBLANK($R1581),"", "-" &amp; $R1581) &amp; IF(ISBLANK($Q1581),"", "-" &amp; $Q1581) &amp; IF(ISBLANK($P1581),"", "-" &amp; $P1581) &amp; IF(ISBLANK($O1581),"", "-" &amp; $O1581) &amp; IF(ISBLANK($N1581),"", "-" &amp; $N1581),TravelTime,8,FALSE)) / 1440, ""))</f>
        <v/>
      </c>
      <c r="AA1581" s="59"/>
      <c r="AB1581" s="59"/>
      <c r="AC1581" s="59"/>
      <c r="AD1581" s="196"/>
      <c r="AE1581" s="59"/>
      <c r="AF1581" s="59"/>
      <c r="AG1581" s="59"/>
      <c r="AH1581" s="59"/>
      <c r="AI1581" s="59"/>
      <c r="AJ1581" s="59"/>
    </row>
    <row r="1582" spans="1:36" ht="14.25" customHeight="1">
      <c r="A1582" s="85"/>
      <c r="B1582" s="59"/>
      <c r="C1582" s="223"/>
      <c r="D1582" s="59"/>
      <c r="E1582" s="229"/>
      <c r="F1582" s="229"/>
      <c r="G1582" s="59"/>
      <c r="H1582" s="59"/>
      <c r="I1582" s="59"/>
      <c r="J1582" s="59"/>
      <c r="K1582" s="59"/>
      <c r="L1582" s="86"/>
      <c r="M1582" s="86"/>
      <c r="N1582" s="55" t="s">
        <v>818</v>
      </c>
      <c r="O1582" s="55"/>
      <c r="P1582" s="55"/>
      <c r="Q1582" s="55"/>
      <c r="R1582" s="55"/>
      <c r="S1582" s="55" t="s">
        <v>820</v>
      </c>
      <c r="T1582" s="193" t="str">
        <f>_xlfn.IFNA(VLOOKUP(N1582,Code2Loc,2,FALSE)
&amp; IF( OR( ISNA(O1582), LEN(O1582)=0), "",  "-" &amp; VLOOKUP(O1582,Code2Loc,2,FALSE))
&amp; IF( OR( ISNA(P1582), LEN(P1582)=0), "",  "-" &amp; VLOOKUP(P1582,Code2Loc,2,FALSE))
&amp; IF( OR( ISNA(Q1582), LEN(Q1582)=0), "",  "-" &amp; VLOOKUP(Q1582,Code2Loc,2,FALSE))
&amp; IF( OR( ISNA(R1582), LEN(R1582)=0), "",  "-" &amp; VLOOKUP(R1582,Code2Loc,2,FALSE))
&amp; IF( OR( ISNA(S1582), LEN(S1582)=0), "",  "-" &amp; VLOOKUP(S1582,Code2Loc,2,FALSE)),"")</f>
        <v/>
      </c>
      <c r="U1582" s="56">
        <v>0.60416666666666663</v>
      </c>
      <c r="V1582" s="57"/>
      <c r="W1582" s="57"/>
      <c r="X1582" s="57"/>
      <c r="Y1582" s="57"/>
      <c r="Z1582" s="58" t="str">
        <f>IF(ISBLANK($U1582), "", _xlfn.IFNA($U1582 + _xlfn.IFNA( VLOOKUP($N1582 &amp; IF(ISBLANK($O1582),"", "-" &amp; $O1582) &amp; IF(ISBLANK($P1582),"", "-" &amp; $P1582) &amp; IF(ISBLANK($Q1582),"", "-" &amp; $Q1582) &amp; IF(ISBLANK($R1582),"", "-" &amp; $R1582) &amp; IF(ISBLANK($S1582),"", "-" &amp; $S1582),TravelTime,8,FALSE), VLOOKUP($S1582 &amp; IF(ISBLANK($R1582),"", "-" &amp; $R1582) &amp; IF(ISBLANK($Q1582),"", "-" &amp; $Q1582) &amp; IF(ISBLANK($P1582),"", "-" &amp; $P1582) &amp; IF(ISBLANK($O1582),"", "-" &amp; $O1582) &amp; IF(ISBLANK($N1582),"", "-" &amp; $N1582),TravelTime,8,FALSE)) / 1440, ""))</f>
        <v/>
      </c>
      <c r="AA1582" s="59"/>
      <c r="AB1582" s="59"/>
      <c r="AC1582" s="59"/>
      <c r="AD1582" s="196"/>
      <c r="AE1582" s="59"/>
      <c r="AF1582" s="59"/>
      <c r="AG1582" s="59"/>
      <c r="AH1582" s="59"/>
      <c r="AI1582" s="59"/>
      <c r="AJ1582" s="59"/>
    </row>
    <row r="1583" spans="1:36" ht="14.25" customHeight="1">
      <c r="A1583" s="85"/>
      <c r="B1583" s="59"/>
      <c r="C1583" s="223"/>
      <c r="D1583" s="59"/>
      <c r="E1583" s="229"/>
      <c r="F1583" s="229"/>
      <c r="G1583" s="59"/>
      <c r="H1583" s="59"/>
      <c r="I1583" s="59"/>
      <c r="J1583" s="59"/>
      <c r="K1583" s="59"/>
      <c r="L1583" s="86"/>
      <c r="M1583" s="86"/>
      <c r="N1583" s="55" t="s">
        <v>820</v>
      </c>
      <c r="O1583" s="55"/>
      <c r="P1583" s="55"/>
      <c r="Q1583" s="55"/>
      <c r="R1583" s="55"/>
      <c r="S1583" s="55" t="s">
        <v>818</v>
      </c>
      <c r="T1583" s="193" t="str">
        <f>_xlfn.IFNA(VLOOKUP(N1583,Code2Loc,2,FALSE)
&amp; IF( OR( ISNA(O1583), LEN(O1583)=0), "",  "-" &amp; VLOOKUP(O1583,Code2Loc,2,FALSE))
&amp; IF( OR( ISNA(P1583), LEN(P1583)=0), "",  "-" &amp; VLOOKUP(P1583,Code2Loc,2,FALSE))
&amp; IF( OR( ISNA(Q1583), LEN(Q1583)=0), "",  "-" &amp; VLOOKUP(Q1583,Code2Loc,2,FALSE))
&amp; IF( OR( ISNA(R1583), LEN(R1583)=0), "",  "-" &amp; VLOOKUP(R1583,Code2Loc,2,FALSE))
&amp; IF( OR( ISNA(S1583), LEN(S1583)=0), "",  "-" &amp; VLOOKUP(S1583,Code2Loc,2,FALSE)),"")</f>
        <v/>
      </c>
      <c r="U1583" s="56">
        <v>0.62152777777777779</v>
      </c>
      <c r="V1583" s="57"/>
      <c r="W1583" s="57"/>
      <c r="X1583" s="57"/>
      <c r="Y1583" s="57"/>
      <c r="Z1583" s="58" t="str">
        <f>IF(ISBLANK($U1583), "", _xlfn.IFNA($U1583 + _xlfn.IFNA( VLOOKUP($N1583 &amp; IF(ISBLANK($O1583),"", "-" &amp; $O1583) &amp; IF(ISBLANK($P1583),"", "-" &amp; $P1583) &amp; IF(ISBLANK($Q1583),"", "-" &amp; $Q1583) &amp; IF(ISBLANK($R1583),"", "-" &amp; $R1583) &amp; IF(ISBLANK($S1583),"", "-" &amp; $S1583),TravelTime,8,FALSE), VLOOKUP($S1583 &amp; IF(ISBLANK($R1583),"", "-" &amp; $R1583) &amp; IF(ISBLANK($Q1583),"", "-" &amp; $Q1583) &amp; IF(ISBLANK($P1583),"", "-" &amp; $P1583) &amp; IF(ISBLANK($O1583),"", "-" &amp; $O1583) &amp; IF(ISBLANK($N1583),"", "-" &amp; $N1583),TravelTime,8,FALSE)) / 1440, ""))</f>
        <v/>
      </c>
      <c r="AA1583" s="59"/>
      <c r="AB1583" s="59"/>
      <c r="AC1583" s="59"/>
      <c r="AD1583" s="196"/>
      <c r="AE1583" s="59"/>
      <c r="AF1583" s="59"/>
      <c r="AG1583" s="59"/>
      <c r="AH1583" s="59"/>
      <c r="AI1583" s="59"/>
      <c r="AJ1583" s="59"/>
    </row>
    <row r="1584" spans="1:36" ht="14.25" customHeight="1">
      <c r="A1584" s="85"/>
      <c r="B1584" s="59"/>
      <c r="C1584" s="223"/>
      <c r="D1584" s="59"/>
      <c r="E1584" s="229"/>
      <c r="F1584" s="229"/>
      <c r="G1584" s="59"/>
      <c r="H1584" s="59"/>
      <c r="I1584" s="59"/>
      <c r="J1584" s="59"/>
      <c r="K1584" s="59"/>
      <c r="L1584" s="86"/>
      <c r="M1584" s="86"/>
      <c r="N1584" s="55" t="s">
        <v>818</v>
      </c>
      <c r="O1584" s="55"/>
      <c r="P1584" s="55"/>
      <c r="Q1584" s="55"/>
      <c r="R1584" s="55"/>
      <c r="S1584" s="55" t="s">
        <v>820</v>
      </c>
      <c r="T1584" s="193" t="str">
        <f>_xlfn.IFNA(VLOOKUP(N1584,Code2Loc,2,FALSE)
&amp; IF( OR( ISNA(O1584), LEN(O1584)=0), "",  "-" &amp; VLOOKUP(O1584,Code2Loc,2,FALSE))
&amp; IF( OR( ISNA(P1584), LEN(P1584)=0), "",  "-" &amp; VLOOKUP(P1584,Code2Loc,2,FALSE))
&amp; IF( OR( ISNA(Q1584), LEN(Q1584)=0), "",  "-" &amp; VLOOKUP(Q1584,Code2Loc,2,FALSE))
&amp; IF( OR( ISNA(R1584), LEN(R1584)=0), "",  "-" &amp; VLOOKUP(R1584,Code2Loc,2,FALSE))
&amp; IF( OR( ISNA(S1584), LEN(S1584)=0), "",  "-" &amp; VLOOKUP(S1584,Code2Loc,2,FALSE)),"")</f>
        <v/>
      </c>
      <c r="U1584" s="56">
        <v>0.67013888888888884</v>
      </c>
      <c r="V1584" s="57"/>
      <c r="W1584" s="57"/>
      <c r="X1584" s="57"/>
      <c r="Y1584" s="57"/>
      <c r="Z1584" s="58" t="str">
        <f>IF(ISBLANK($U1584), "", _xlfn.IFNA($U1584 + _xlfn.IFNA( VLOOKUP($N1584 &amp; IF(ISBLANK($O1584),"", "-" &amp; $O1584) &amp; IF(ISBLANK($P1584),"", "-" &amp; $P1584) &amp; IF(ISBLANK($Q1584),"", "-" &amp; $Q1584) &amp; IF(ISBLANK($R1584),"", "-" &amp; $R1584) &amp; IF(ISBLANK($S1584),"", "-" &amp; $S1584),TravelTime,8,FALSE), VLOOKUP($S1584 &amp; IF(ISBLANK($R1584),"", "-" &amp; $R1584) &amp; IF(ISBLANK($Q1584),"", "-" &amp; $Q1584) &amp; IF(ISBLANK($P1584),"", "-" &amp; $P1584) &amp; IF(ISBLANK($O1584),"", "-" &amp; $O1584) &amp; IF(ISBLANK($N1584),"", "-" &amp; $N1584),TravelTime,8,FALSE)) / 1440, ""))</f>
        <v/>
      </c>
      <c r="AA1584" s="59"/>
      <c r="AB1584" s="59"/>
      <c r="AC1584" s="59"/>
      <c r="AD1584" s="196"/>
      <c r="AE1584" s="59"/>
      <c r="AF1584" s="59"/>
      <c r="AG1584" s="59"/>
      <c r="AH1584" s="59"/>
      <c r="AI1584" s="59"/>
      <c r="AJ1584" s="59"/>
    </row>
    <row r="1585" spans="1:36" ht="14.25" customHeight="1">
      <c r="A1585" s="85"/>
      <c r="B1585" s="59"/>
      <c r="C1585" s="223"/>
      <c r="D1585" s="59"/>
      <c r="E1585" s="229"/>
      <c r="F1585" s="229"/>
      <c r="G1585" s="59"/>
      <c r="H1585" s="59"/>
      <c r="I1585" s="59"/>
      <c r="J1585" s="59"/>
      <c r="K1585" s="59"/>
      <c r="L1585" s="86"/>
      <c r="M1585" s="86"/>
      <c r="N1585" s="55" t="s">
        <v>820</v>
      </c>
      <c r="O1585" s="55"/>
      <c r="P1585" s="55"/>
      <c r="Q1585" s="55"/>
      <c r="R1585" s="55"/>
      <c r="S1585" s="55" t="s">
        <v>818</v>
      </c>
      <c r="T1585" s="193" t="str">
        <f>_xlfn.IFNA(VLOOKUP(N1585,Code2Loc,2,FALSE)
&amp; IF( OR( ISNA(O1585), LEN(O1585)=0), "",  "-" &amp; VLOOKUP(O1585,Code2Loc,2,FALSE))
&amp; IF( OR( ISNA(P1585), LEN(P1585)=0), "",  "-" &amp; VLOOKUP(P1585,Code2Loc,2,FALSE))
&amp; IF( OR( ISNA(Q1585), LEN(Q1585)=0), "",  "-" &amp; VLOOKUP(Q1585,Code2Loc,2,FALSE))
&amp; IF( OR( ISNA(R1585), LEN(R1585)=0), "",  "-" &amp; VLOOKUP(R1585,Code2Loc,2,FALSE))
&amp; IF( OR( ISNA(S1585), LEN(S1585)=0), "",  "-" &amp; VLOOKUP(S1585,Code2Loc,2,FALSE)),"")</f>
        <v/>
      </c>
      <c r="U1585" s="56">
        <v>0.68402777777777779</v>
      </c>
      <c r="V1585" s="57"/>
      <c r="W1585" s="57"/>
      <c r="X1585" s="57"/>
      <c r="Y1585" s="57"/>
      <c r="Z1585" s="58" t="str">
        <f>IF(ISBLANK($U1585), "", _xlfn.IFNA($U1585 + _xlfn.IFNA( VLOOKUP($N1585 &amp; IF(ISBLANK($O1585),"", "-" &amp; $O1585) &amp; IF(ISBLANK($P1585),"", "-" &amp; $P1585) &amp; IF(ISBLANK($Q1585),"", "-" &amp; $Q1585) &amp; IF(ISBLANK($R1585),"", "-" &amp; $R1585) &amp; IF(ISBLANK($S1585),"", "-" &amp; $S1585),TravelTime,8,FALSE), VLOOKUP($S1585 &amp; IF(ISBLANK($R1585),"", "-" &amp; $R1585) &amp; IF(ISBLANK($Q1585),"", "-" &amp; $Q1585) &amp; IF(ISBLANK($P1585),"", "-" &amp; $P1585) &amp; IF(ISBLANK($O1585),"", "-" &amp; $O1585) &amp; IF(ISBLANK($N1585),"", "-" &amp; $N1585),TravelTime,8,FALSE)) / 1440, ""))</f>
        <v/>
      </c>
      <c r="AA1585" s="59"/>
      <c r="AB1585" s="59"/>
      <c r="AC1585" s="59"/>
      <c r="AD1585" s="196"/>
      <c r="AE1585" s="59"/>
      <c r="AF1585" s="59"/>
      <c r="AG1585" s="59"/>
      <c r="AH1585" s="59"/>
      <c r="AI1585" s="59"/>
      <c r="AJ1585" s="59"/>
    </row>
    <row r="1586" spans="1:36" ht="14.25" customHeight="1">
      <c r="A1586" s="85"/>
      <c r="B1586" s="59"/>
      <c r="C1586" s="223"/>
      <c r="D1586" s="59"/>
      <c r="E1586" s="229"/>
      <c r="F1586" s="229"/>
      <c r="G1586" s="59"/>
      <c r="H1586" s="59"/>
      <c r="I1586" s="59"/>
      <c r="J1586" s="59"/>
      <c r="K1586" s="59"/>
      <c r="L1586" s="86"/>
      <c r="M1586" s="86"/>
      <c r="N1586" s="55" t="s">
        <v>818</v>
      </c>
      <c r="O1586" s="55"/>
      <c r="P1586" s="55"/>
      <c r="Q1586" s="55"/>
      <c r="R1586" s="55"/>
      <c r="S1586" s="55" t="s">
        <v>820</v>
      </c>
      <c r="T1586" s="193" t="str">
        <f>_xlfn.IFNA(VLOOKUP(N1586,Code2Loc,2,FALSE)
&amp; IF( OR( ISNA(O1586), LEN(O1586)=0), "",  "-" &amp; VLOOKUP(O1586,Code2Loc,2,FALSE))
&amp; IF( OR( ISNA(P1586), LEN(P1586)=0), "",  "-" &amp; VLOOKUP(P1586,Code2Loc,2,FALSE))
&amp; IF( OR( ISNA(Q1586), LEN(Q1586)=0), "",  "-" &amp; VLOOKUP(Q1586,Code2Loc,2,FALSE))
&amp; IF( OR( ISNA(R1586), LEN(R1586)=0), "",  "-" &amp; VLOOKUP(R1586,Code2Loc,2,FALSE))
&amp; IF( OR( ISNA(S1586), LEN(S1586)=0), "",  "-" &amp; VLOOKUP(S1586,Code2Loc,2,FALSE)),"")</f>
        <v/>
      </c>
      <c r="U1586" s="56">
        <v>0.70833333333333337</v>
      </c>
      <c r="V1586" s="57"/>
      <c r="W1586" s="57"/>
      <c r="X1586" s="57"/>
      <c r="Y1586" s="57"/>
      <c r="Z1586" s="58" t="str">
        <f>IF(ISBLANK($U1586), "", _xlfn.IFNA($U1586 + _xlfn.IFNA( VLOOKUP($N1586 &amp; IF(ISBLANK($O1586),"", "-" &amp; $O1586) &amp; IF(ISBLANK($P1586),"", "-" &amp; $P1586) &amp; IF(ISBLANK($Q1586),"", "-" &amp; $Q1586) &amp; IF(ISBLANK($R1586),"", "-" &amp; $R1586) &amp; IF(ISBLANK($S1586),"", "-" &amp; $S1586),TravelTime,8,FALSE), VLOOKUP($S1586 &amp; IF(ISBLANK($R1586),"", "-" &amp; $R1586) &amp; IF(ISBLANK($Q1586),"", "-" &amp; $Q1586) &amp; IF(ISBLANK($P1586),"", "-" &amp; $P1586) &amp; IF(ISBLANK($O1586),"", "-" &amp; $O1586) &amp; IF(ISBLANK($N1586),"", "-" &amp; $N1586),TravelTime,8,FALSE)) / 1440, ""))</f>
        <v/>
      </c>
      <c r="AA1586" s="59"/>
      <c r="AB1586" s="59"/>
      <c r="AC1586" s="59"/>
      <c r="AD1586" s="196"/>
      <c r="AE1586" s="59"/>
      <c r="AF1586" s="59"/>
      <c r="AG1586" s="59"/>
      <c r="AH1586" s="59"/>
      <c r="AI1586" s="59"/>
      <c r="AJ1586" s="59"/>
    </row>
    <row r="1587" spans="1:36" ht="14.25" customHeight="1">
      <c r="A1587" s="85"/>
      <c r="B1587" s="59"/>
      <c r="C1587" s="223"/>
      <c r="D1587" s="59"/>
      <c r="E1587" s="229"/>
      <c r="F1587" s="229"/>
      <c r="G1587" s="59"/>
      <c r="H1587" s="59"/>
      <c r="I1587" s="59"/>
      <c r="J1587" s="59"/>
      <c r="K1587" s="59"/>
      <c r="L1587" s="86"/>
      <c r="M1587" s="86"/>
      <c r="N1587" s="55" t="s">
        <v>820</v>
      </c>
      <c r="O1587" s="55"/>
      <c r="P1587" s="55"/>
      <c r="Q1587" s="55"/>
      <c r="R1587" s="55"/>
      <c r="S1587" s="55" t="s">
        <v>818</v>
      </c>
      <c r="T1587" s="193" t="str">
        <f>_xlfn.IFNA(VLOOKUP(N1587,Code2Loc,2,FALSE)
&amp; IF( OR( ISNA(O1587), LEN(O1587)=0), "",  "-" &amp; VLOOKUP(O1587,Code2Loc,2,FALSE))
&amp; IF( OR( ISNA(P1587), LEN(P1587)=0), "",  "-" &amp; VLOOKUP(P1587,Code2Loc,2,FALSE))
&amp; IF( OR( ISNA(Q1587), LEN(Q1587)=0), "",  "-" &amp; VLOOKUP(Q1587,Code2Loc,2,FALSE))
&amp; IF( OR( ISNA(R1587), LEN(R1587)=0), "",  "-" &amp; VLOOKUP(R1587,Code2Loc,2,FALSE))
&amp; IF( OR( ISNA(S1587), LEN(S1587)=0), "",  "-" &amp; VLOOKUP(S1587,Code2Loc,2,FALSE)),"")</f>
        <v/>
      </c>
      <c r="U1587" s="56">
        <v>0.72222222222222221</v>
      </c>
      <c r="V1587" s="57"/>
      <c r="W1587" s="57"/>
      <c r="X1587" s="57"/>
      <c r="Y1587" s="57"/>
      <c r="Z1587" s="58" t="str">
        <f>IF(ISBLANK($U1587), "", _xlfn.IFNA($U1587 + _xlfn.IFNA( VLOOKUP($N1587 &amp; IF(ISBLANK($O1587),"", "-" &amp; $O1587) &amp; IF(ISBLANK($P1587),"", "-" &amp; $P1587) &amp; IF(ISBLANK($Q1587),"", "-" &amp; $Q1587) &amp; IF(ISBLANK($R1587),"", "-" &amp; $R1587) &amp; IF(ISBLANK($S1587),"", "-" &amp; $S1587),TravelTime,8,FALSE), VLOOKUP($S1587 &amp; IF(ISBLANK($R1587),"", "-" &amp; $R1587) &amp; IF(ISBLANK($Q1587),"", "-" &amp; $Q1587) &amp; IF(ISBLANK($P1587),"", "-" &amp; $P1587) &amp; IF(ISBLANK($O1587),"", "-" &amp; $O1587) &amp; IF(ISBLANK($N1587),"", "-" &amp; $N1587),TravelTime,8,FALSE)) / 1440, ""))</f>
        <v/>
      </c>
      <c r="AA1587" s="59"/>
      <c r="AB1587" s="59"/>
      <c r="AC1587" s="59"/>
      <c r="AD1587" s="196"/>
      <c r="AE1587" s="59"/>
      <c r="AF1587" s="59"/>
      <c r="AG1587" s="59"/>
      <c r="AH1587" s="59"/>
      <c r="AI1587" s="59"/>
      <c r="AJ1587" s="59"/>
    </row>
    <row r="1588" spans="1:36" ht="14.25" customHeight="1">
      <c r="A1588" s="85"/>
      <c r="B1588" s="59"/>
      <c r="C1588" s="223"/>
      <c r="D1588" s="59"/>
      <c r="E1588" s="229"/>
      <c r="F1588" s="229"/>
      <c r="G1588" s="59"/>
      <c r="H1588" s="59"/>
      <c r="I1588" s="59"/>
      <c r="J1588" s="59"/>
      <c r="K1588" s="59"/>
      <c r="L1588" s="86"/>
      <c r="M1588" s="86"/>
      <c r="N1588" s="55" t="s">
        <v>818</v>
      </c>
      <c r="O1588" s="55"/>
      <c r="P1588" s="55"/>
      <c r="Q1588" s="55"/>
      <c r="R1588" s="55"/>
      <c r="S1588" s="55" t="s">
        <v>820</v>
      </c>
      <c r="T1588" s="193" t="str">
        <f>_xlfn.IFNA(VLOOKUP(N1588,Code2Loc,2,FALSE)
&amp; IF( OR( ISNA(O1588), LEN(O1588)=0), "",  "-" &amp; VLOOKUP(O1588,Code2Loc,2,FALSE))
&amp; IF( OR( ISNA(P1588), LEN(P1588)=0), "",  "-" &amp; VLOOKUP(P1588,Code2Loc,2,FALSE))
&amp; IF( OR( ISNA(Q1588), LEN(Q1588)=0), "",  "-" &amp; VLOOKUP(Q1588,Code2Loc,2,FALSE))
&amp; IF( OR( ISNA(R1588), LEN(R1588)=0), "",  "-" &amp; VLOOKUP(R1588,Code2Loc,2,FALSE))
&amp; IF( OR( ISNA(S1588), LEN(S1588)=0), "",  "-" &amp; VLOOKUP(S1588,Code2Loc,2,FALSE)),"")</f>
        <v/>
      </c>
      <c r="U1588" s="56">
        <v>0.75</v>
      </c>
      <c r="V1588" s="57"/>
      <c r="W1588" s="57"/>
      <c r="X1588" s="57"/>
      <c r="Y1588" s="57"/>
      <c r="Z1588" s="58" t="str">
        <f>IF(ISBLANK($U1588), "", _xlfn.IFNA($U1588 + _xlfn.IFNA( VLOOKUP($N1588 &amp; IF(ISBLANK($O1588),"", "-" &amp; $O1588) &amp; IF(ISBLANK($P1588),"", "-" &amp; $P1588) &amp; IF(ISBLANK($Q1588),"", "-" &amp; $Q1588) &amp; IF(ISBLANK($R1588),"", "-" &amp; $R1588) &amp; IF(ISBLANK($S1588),"", "-" &amp; $S1588),TravelTime,8,FALSE), VLOOKUP($S1588 &amp; IF(ISBLANK($R1588),"", "-" &amp; $R1588) &amp; IF(ISBLANK($Q1588),"", "-" &amp; $Q1588) &amp; IF(ISBLANK($P1588),"", "-" &amp; $P1588) &amp; IF(ISBLANK($O1588),"", "-" &amp; $O1588) &amp; IF(ISBLANK($N1588),"", "-" &amp; $N1588),TravelTime,8,FALSE)) / 1440, ""))</f>
        <v/>
      </c>
      <c r="AA1588" s="59"/>
      <c r="AB1588" s="59"/>
      <c r="AC1588" s="59"/>
      <c r="AD1588" s="196"/>
      <c r="AE1588" s="59"/>
      <c r="AF1588" s="59"/>
      <c r="AG1588" s="59"/>
      <c r="AH1588" s="59"/>
      <c r="AI1588" s="59"/>
      <c r="AJ1588" s="59"/>
    </row>
    <row r="1589" spans="1:36" ht="14.25" customHeight="1">
      <c r="A1589" s="85"/>
      <c r="B1589" s="59"/>
      <c r="C1589" s="223"/>
      <c r="D1589" s="59"/>
      <c r="E1589" s="229"/>
      <c r="F1589" s="229"/>
      <c r="G1589" s="59"/>
      <c r="H1589" s="59"/>
      <c r="I1589" s="59"/>
      <c r="J1589" s="59"/>
      <c r="K1589" s="59"/>
      <c r="L1589" s="86"/>
      <c r="M1589" s="86"/>
      <c r="N1589" s="55" t="s">
        <v>820</v>
      </c>
      <c r="O1589" s="55"/>
      <c r="P1589" s="55"/>
      <c r="Q1589" s="55"/>
      <c r="R1589" s="55"/>
      <c r="S1589" s="55" t="s">
        <v>818</v>
      </c>
      <c r="T1589" s="193" t="str">
        <f>_xlfn.IFNA(VLOOKUP(N1589,Code2Loc,2,FALSE)
&amp; IF( OR( ISNA(O1589), LEN(O1589)=0), "",  "-" &amp; VLOOKUP(O1589,Code2Loc,2,FALSE))
&amp; IF( OR( ISNA(P1589), LEN(P1589)=0), "",  "-" &amp; VLOOKUP(P1589,Code2Loc,2,FALSE))
&amp; IF( OR( ISNA(Q1589), LEN(Q1589)=0), "",  "-" &amp; VLOOKUP(Q1589,Code2Loc,2,FALSE))
&amp; IF( OR( ISNA(R1589), LEN(R1589)=0), "",  "-" &amp; VLOOKUP(R1589,Code2Loc,2,FALSE))
&amp; IF( OR( ISNA(S1589), LEN(S1589)=0), "",  "-" &amp; VLOOKUP(S1589,Code2Loc,2,FALSE)),"")</f>
        <v/>
      </c>
      <c r="U1589" s="56">
        <v>0.76388888888888884</v>
      </c>
      <c r="V1589" s="57"/>
      <c r="W1589" s="57"/>
      <c r="X1589" s="57"/>
      <c r="Y1589" s="57"/>
      <c r="Z1589" s="58" t="str">
        <f>IF(ISBLANK($U1589), "", _xlfn.IFNA($U1589 + _xlfn.IFNA( VLOOKUP($N1589 &amp; IF(ISBLANK($O1589),"", "-" &amp; $O1589) &amp; IF(ISBLANK($P1589),"", "-" &amp; $P1589) &amp; IF(ISBLANK($Q1589),"", "-" &amp; $Q1589) &amp; IF(ISBLANK($R1589),"", "-" &amp; $R1589) &amp; IF(ISBLANK($S1589),"", "-" &amp; $S1589),TravelTime,8,FALSE), VLOOKUP($S1589 &amp; IF(ISBLANK($R1589),"", "-" &amp; $R1589) &amp; IF(ISBLANK($Q1589),"", "-" &amp; $Q1589) &amp; IF(ISBLANK($P1589),"", "-" &amp; $P1589) &amp; IF(ISBLANK($O1589),"", "-" &amp; $O1589) &amp; IF(ISBLANK($N1589),"", "-" &amp; $N1589),TravelTime,8,FALSE)) / 1440, ""))</f>
        <v/>
      </c>
      <c r="AA1589" s="59"/>
      <c r="AB1589" s="59"/>
      <c r="AC1589" s="59"/>
      <c r="AD1589" s="196"/>
      <c r="AE1589" s="59"/>
      <c r="AF1589" s="59"/>
      <c r="AG1589" s="59"/>
      <c r="AH1589" s="59"/>
      <c r="AI1589" s="59"/>
      <c r="AJ1589" s="59"/>
    </row>
    <row r="1590" spans="1:36" ht="14.25" customHeight="1">
      <c r="A1590" s="85"/>
      <c r="B1590" s="59"/>
      <c r="C1590" s="223"/>
      <c r="D1590" s="59"/>
      <c r="E1590" s="229"/>
      <c r="F1590" s="229"/>
      <c r="G1590" s="59"/>
      <c r="H1590" s="59"/>
      <c r="I1590" s="59"/>
      <c r="J1590" s="59"/>
      <c r="K1590" s="59"/>
      <c r="L1590" s="86"/>
      <c r="M1590" s="86"/>
      <c r="N1590" s="55" t="s">
        <v>818</v>
      </c>
      <c r="O1590" s="55"/>
      <c r="P1590" s="55"/>
      <c r="Q1590" s="55"/>
      <c r="R1590" s="55"/>
      <c r="S1590" s="55" t="s">
        <v>820</v>
      </c>
      <c r="T1590" s="193" t="str">
        <f>_xlfn.IFNA(VLOOKUP(N1590,Code2Loc,2,FALSE)
&amp; IF( OR( ISNA(O1590), LEN(O1590)=0), "",  "-" &amp; VLOOKUP(O1590,Code2Loc,2,FALSE))
&amp; IF( OR( ISNA(P1590), LEN(P1590)=0), "",  "-" &amp; VLOOKUP(P1590,Code2Loc,2,FALSE))
&amp; IF( OR( ISNA(Q1590), LEN(Q1590)=0), "",  "-" &amp; VLOOKUP(Q1590,Code2Loc,2,FALSE))
&amp; IF( OR( ISNA(R1590), LEN(R1590)=0), "",  "-" &amp; VLOOKUP(R1590,Code2Loc,2,FALSE))
&amp; IF( OR( ISNA(S1590), LEN(S1590)=0), "",  "-" &amp; VLOOKUP(S1590,Code2Loc,2,FALSE)),"")</f>
        <v/>
      </c>
      <c r="U1590" s="56">
        <v>0.78819444444444442</v>
      </c>
      <c r="V1590" s="57"/>
      <c r="W1590" s="57"/>
      <c r="X1590" s="57"/>
      <c r="Y1590" s="57"/>
      <c r="Z1590" s="58" t="str">
        <f>IF(ISBLANK($U1590), "", _xlfn.IFNA($U1590 + _xlfn.IFNA( VLOOKUP($N1590 &amp; IF(ISBLANK($O1590),"", "-" &amp; $O1590) &amp; IF(ISBLANK($P1590),"", "-" &amp; $P1590) &amp; IF(ISBLANK($Q1590),"", "-" &amp; $Q1590) &amp; IF(ISBLANK($R1590),"", "-" &amp; $R1590) &amp; IF(ISBLANK($S1590),"", "-" &amp; $S1590),TravelTime,8,FALSE), VLOOKUP($S1590 &amp; IF(ISBLANK($R1590),"", "-" &amp; $R1590) &amp; IF(ISBLANK($Q1590),"", "-" &amp; $Q1590) &amp; IF(ISBLANK($P1590),"", "-" &amp; $P1590) &amp; IF(ISBLANK($O1590),"", "-" &amp; $O1590) &amp; IF(ISBLANK($N1590),"", "-" &amp; $N1590),TravelTime,8,FALSE)) / 1440, ""))</f>
        <v/>
      </c>
      <c r="AA1590" s="59"/>
      <c r="AB1590" s="59"/>
      <c r="AC1590" s="59"/>
      <c r="AD1590" s="196"/>
      <c r="AE1590" s="59"/>
      <c r="AF1590" s="59"/>
      <c r="AG1590" s="59"/>
      <c r="AH1590" s="59"/>
      <c r="AI1590" s="59"/>
      <c r="AJ1590" s="59"/>
    </row>
    <row r="1591" spans="1:36" ht="14.25" customHeight="1">
      <c r="A1591" s="85"/>
      <c r="B1591" s="59"/>
      <c r="C1591" s="223"/>
      <c r="D1591" s="59"/>
      <c r="E1591" s="229"/>
      <c r="F1591" s="229"/>
      <c r="G1591" s="59"/>
      <c r="H1591" s="59"/>
      <c r="I1591" s="59"/>
      <c r="J1591" s="59"/>
      <c r="K1591" s="59"/>
      <c r="L1591" s="86"/>
      <c r="M1591" s="86"/>
      <c r="N1591" s="55" t="s">
        <v>820</v>
      </c>
      <c r="O1591" s="55"/>
      <c r="P1591" s="55"/>
      <c r="Q1591" s="55"/>
      <c r="R1591" s="55"/>
      <c r="S1591" s="55" t="s">
        <v>818</v>
      </c>
      <c r="T1591" s="193" t="str">
        <f>_xlfn.IFNA(VLOOKUP(N1591,Code2Loc,2,FALSE)
&amp; IF( OR( ISNA(O1591), LEN(O1591)=0), "",  "-" &amp; VLOOKUP(O1591,Code2Loc,2,FALSE))
&amp; IF( OR( ISNA(P1591), LEN(P1591)=0), "",  "-" &amp; VLOOKUP(P1591,Code2Loc,2,FALSE))
&amp; IF( OR( ISNA(Q1591), LEN(Q1591)=0), "",  "-" &amp; VLOOKUP(Q1591,Code2Loc,2,FALSE))
&amp; IF( OR( ISNA(R1591), LEN(R1591)=0), "",  "-" &amp; VLOOKUP(R1591,Code2Loc,2,FALSE))
&amp; IF( OR( ISNA(S1591), LEN(S1591)=0), "",  "-" &amp; VLOOKUP(S1591,Code2Loc,2,FALSE)),"")</f>
        <v/>
      </c>
      <c r="U1591" s="56">
        <v>0.80208333333333337</v>
      </c>
      <c r="V1591" s="57"/>
      <c r="W1591" s="57"/>
      <c r="X1591" s="57"/>
      <c r="Y1591" s="57"/>
      <c r="Z1591" s="58" t="str">
        <f>IF(ISBLANK($U1591), "", _xlfn.IFNA($U1591 + _xlfn.IFNA( VLOOKUP($N1591 &amp; IF(ISBLANK($O1591),"", "-" &amp; $O1591) &amp; IF(ISBLANK($P1591),"", "-" &amp; $P1591) &amp; IF(ISBLANK($Q1591),"", "-" &amp; $Q1591) &amp; IF(ISBLANK($R1591),"", "-" &amp; $R1591) &amp; IF(ISBLANK($S1591),"", "-" &amp; $S1591),TravelTime,8,FALSE), VLOOKUP($S1591 &amp; IF(ISBLANK($R1591),"", "-" &amp; $R1591) &amp; IF(ISBLANK($Q1591),"", "-" &amp; $Q1591) &amp; IF(ISBLANK($P1591),"", "-" &amp; $P1591) &amp; IF(ISBLANK($O1591),"", "-" &amp; $O1591) &amp; IF(ISBLANK($N1591),"", "-" &amp; $N1591),TravelTime,8,FALSE)) / 1440, ""))</f>
        <v/>
      </c>
      <c r="AA1591" s="59"/>
      <c r="AB1591" s="59"/>
      <c r="AC1591" s="59"/>
      <c r="AD1591" s="196"/>
      <c r="AE1591" s="59"/>
      <c r="AF1591" s="59"/>
      <c r="AG1591" s="59"/>
      <c r="AH1591" s="59"/>
      <c r="AI1591" s="59"/>
      <c r="AJ1591" s="59"/>
    </row>
    <row r="1592" spans="1:36" ht="14.25" customHeight="1">
      <c r="A1592" s="85"/>
      <c r="B1592" s="59"/>
      <c r="C1592" s="223"/>
      <c r="D1592" s="59"/>
      <c r="E1592" s="229"/>
      <c r="F1592" s="229"/>
      <c r="G1592" s="59"/>
      <c r="H1592" s="59"/>
      <c r="I1592" s="59"/>
      <c r="J1592" s="59"/>
      <c r="K1592" s="59"/>
      <c r="L1592" s="86"/>
      <c r="M1592" s="86"/>
      <c r="N1592" s="55" t="s">
        <v>818</v>
      </c>
      <c r="O1592" s="55"/>
      <c r="P1592" s="55"/>
      <c r="Q1592" s="55"/>
      <c r="R1592" s="55"/>
      <c r="S1592" s="55" t="s">
        <v>820</v>
      </c>
      <c r="T1592" s="193" t="str">
        <f>_xlfn.IFNA(VLOOKUP(N1592,Code2Loc,2,FALSE)
&amp; IF( OR( ISNA(O1592), LEN(O1592)=0), "",  "-" &amp; VLOOKUP(O1592,Code2Loc,2,FALSE))
&amp; IF( OR( ISNA(P1592), LEN(P1592)=0), "",  "-" &amp; VLOOKUP(P1592,Code2Loc,2,FALSE))
&amp; IF( OR( ISNA(Q1592), LEN(Q1592)=0), "",  "-" &amp; VLOOKUP(Q1592,Code2Loc,2,FALSE))
&amp; IF( OR( ISNA(R1592), LEN(R1592)=0), "",  "-" &amp; VLOOKUP(R1592,Code2Loc,2,FALSE))
&amp; IF( OR( ISNA(S1592), LEN(S1592)=0), "",  "-" &amp; VLOOKUP(S1592,Code2Loc,2,FALSE)),"")</f>
        <v/>
      </c>
      <c r="U1592" s="56">
        <v>0.82986111111111116</v>
      </c>
      <c r="V1592" s="57"/>
      <c r="W1592" s="57"/>
      <c r="X1592" s="57"/>
      <c r="Y1592" s="57"/>
      <c r="Z1592" s="58" t="str">
        <f>IF(ISBLANK($U1592), "", _xlfn.IFNA($U1592 + _xlfn.IFNA( VLOOKUP($N1592 &amp; IF(ISBLANK($O1592),"", "-" &amp; $O1592) &amp; IF(ISBLANK($P1592),"", "-" &amp; $P1592) &amp; IF(ISBLANK($Q1592),"", "-" &amp; $Q1592) &amp; IF(ISBLANK($R1592),"", "-" &amp; $R1592) &amp; IF(ISBLANK($S1592),"", "-" &amp; $S1592),TravelTime,8,FALSE), VLOOKUP($S1592 &amp; IF(ISBLANK($R1592),"", "-" &amp; $R1592) &amp; IF(ISBLANK($Q1592),"", "-" &amp; $Q1592) &amp; IF(ISBLANK($P1592),"", "-" &amp; $P1592) &amp; IF(ISBLANK($O1592),"", "-" &amp; $O1592) &amp; IF(ISBLANK($N1592),"", "-" &amp; $N1592),TravelTime,8,FALSE)) / 1440, ""))</f>
        <v/>
      </c>
      <c r="AA1592" s="59"/>
      <c r="AB1592" s="59"/>
      <c r="AC1592" s="59"/>
      <c r="AD1592" s="196"/>
      <c r="AE1592" s="59"/>
      <c r="AF1592" s="59"/>
      <c r="AG1592" s="59"/>
      <c r="AH1592" s="59"/>
      <c r="AI1592" s="59"/>
      <c r="AJ1592" s="59"/>
    </row>
    <row r="1593" spans="1:36" ht="14.25" customHeight="1">
      <c r="A1593" s="85"/>
      <c r="B1593" s="59"/>
      <c r="C1593" s="223"/>
      <c r="D1593" s="59"/>
      <c r="E1593" s="229"/>
      <c r="F1593" s="229"/>
      <c r="G1593" s="59"/>
      <c r="H1593" s="59"/>
      <c r="I1593" s="59"/>
      <c r="J1593" s="59"/>
      <c r="K1593" s="59"/>
      <c r="L1593" s="86"/>
      <c r="M1593" s="86"/>
      <c r="N1593" s="55" t="s">
        <v>820</v>
      </c>
      <c r="O1593" s="55"/>
      <c r="P1593" s="55"/>
      <c r="Q1593" s="55"/>
      <c r="R1593" s="55"/>
      <c r="S1593" s="55" t="s">
        <v>818</v>
      </c>
      <c r="T1593" s="193" t="str">
        <f>_xlfn.IFNA(VLOOKUP(N1593,Code2Loc,2,FALSE)
&amp; IF( OR( ISNA(O1593), LEN(O1593)=0), "",  "-" &amp; VLOOKUP(O1593,Code2Loc,2,FALSE))
&amp; IF( OR( ISNA(P1593), LEN(P1593)=0), "",  "-" &amp; VLOOKUP(P1593,Code2Loc,2,FALSE))
&amp; IF( OR( ISNA(Q1593), LEN(Q1593)=0), "",  "-" &amp; VLOOKUP(Q1593,Code2Loc,2,FALSE))
&amp; IF( OR( ISNA(R1593), LEN(R1593)=0), "",  "-" &amp; VLOOKUP(R1593,Code2Loc,2,FALSE))
&amp; IF( OR( ISNA(S1593), LEN(S1593)=0), "",  "-" &amp; VLOOKUP(S1593,Code2Loc,2,FALSE)),"")</f>
        <v/>
      </c>
      <c r="U1593" s="56">
        <v>0.84375</v>
      </c>
      <c r="V1593" s="57"/>
      <c r="W1593" s="57"/>
      <c r="X1593" s="57"/>
      <c r="Y1593" s="57"/>
      <c r="Z1593" s="58" t="str">
        <f>IF(ISBLANK($U1593), "", _xlfn.IFNA($U1593 + _xlfn.IFNA( VLOOKUP($N1593 &amp; IF(ISBLANK($O1593),"", "-" &amp; $O1593) &amp; IF(ISBLANK($P1593),"", "-" &amp; $P1593) &amp; IF(ISBLANK($Q1593),"", "-" &amp; $Q1593) &amp; IF(ISBLANK($R1593),"", "-" &amp; $R1593) &amp; IF(ISBLANK($S1593),"", "-" &amp; $S1593),TravelTime,8,FALSE), VLOOKUP($S1593 &amp; IF(ISBLANK($R1593),"", "-" &amp; $R1593) &amp; IF(ISBLANK($Q1593),"", "-" &amp; $Q1593) &amp; IF(ISBLANK($P1593),"", "-" &amp; $P1593) &amp; IF(ISBLANK($O1593),"", "-" &amp; $O1593) &amp; IF(ISBLANK($N1593),"", "-" &amp; $N1593),TravelTime,8,FALSE)) / 1440, ""))</f>
        <v/>
      </c>
      <c r="AA1593" s="59"/>
      <c r="AB1593" s="59"/>
      <c r="AC1593" s="59"/>
      <c r="AD1593" s="196"/>
      <c r="AE1593" s="59"/>
      <c r="AF1593" s="59"/>
      <c r="AG1593" s="59"/>
      <c r="AH1593" s="59"/>
      <c r="AI1593" s="59"/>
      <c r="AJ1593" s="59"/>
    </row>
    <row r="1594" spans="1:36" ht="14.25" customHeight="1">
      <c r="A1594" s="85"/>
      <c r="B1594" s="59"/>
      <c r="C1594" s="223"/>
      <c r="D1594" s="59"/>
      <c r="E1594" s="229"/>
      <c r="F1594" s="229"/>
      <c r="G1594" s="59"/>
      <c r="H1594" s="59"/>
      <c r="I1594" s="59"/>
      <c r="J1594" s="59"/>
      <c r="K1594" s="59"/>
      <c r="L1594" s="86"/>
      <c r="M1594" s="86"/>
      <c r="N1594" s="55" t="s">
        <v>818</v>
      </c>
      <c r="O1594" s="55"/>
      <c r="P1594" s="55"/>
      <c r="Q1594" s="55"/>
      <c r="R1594" s="55"/>
      <c r="S1594" s="55" t="s">
        <v>820</v>
      </c>
      <c r="T1594" s="193" t="str">
        <f>_xlfn.IFNA(VLOOKUP(N1594,Code2Loc,2,FALSE)
&amp; IF( OR( ISNA(O1594), LEN(O1594)=0), "",  "-" &amp; VLOOKUP(O1594,Code2Loc,2,FALSE))
&amp; IF( OR( ISNA(P1594), LEN(P1594)=0), "",  "-" &amp; VLOOKUP(P1594,Code2Loc,2,FALSE))
&amp; IF( OR( ISNA(Q1594), LEN(Q1594)=0), "",  "-" &amp; VLOOKUP(Q1594,Code2Loc,2,FALSE))
&amp; IF( OR( ISNA(R1594), LEN(R1594)=0), "",  "-" &amp; VLOOKUP(R1594,Code2Loc,2,FALSE))
&amp; IF( OR( ISNA(S1594), LEN(S1594)=0), "",  "-" &amp; VLOOKUP(S1594,Code2Loc,2,FALSE)),"")</f>
        <v/>
      </c>
      <c r="U1594" s="56">
        <v>0.88194444444444442</v>
      </c>
      <c r="V1594" s="57"/>
      <c r="W1594" s="57"/>
      <c r="X1594" s="57"/>
      <c r="Y1594" s="57"/>
      <c r="Z1594" s="58" t="str">
        <f>IF(ISBLANK($U1594), "", _xlfn.IFNA($U1594 + _xlfn.IFNA( VLOOKUP($N1594 &amp; IF(ISBLANK($O1594),"", "-" &amp; $O1594) &amp; IF(ISBLANK($P1594),"", "-" &amp; $P1594) &amp; IF(ISBLANK($Q1594),"", "-" &amp; $Q1594) &amp; IF(ISBLANK($R1594),"", "-" &amp; $R1594) &amp; IF(ISBLANK($S1594),"", "-" &amp; $S1594),TravelTime,8,FALSE), VLOOKUP($S1594 &amp; IF(ISBLANK($R1594),"", "-" &amp; $R1594) &amp; IF(ISBLANK($Q1594),"", "-" &amp; $Q1594) &amp; IF(ISBLANK($P1594),"", "-" &amp; $P1594) &amp; IF(ISBLANK($O1594),"", "-" &amp; $O1594) &amp; IF(ISBLANK($N1594),"", "-" &amp; $N1594),TravelTime,8,FALSE)) / 1440, ""))</f>
        <v/>
      </c>
      <c r="AA1594" s="59"/>
      <c r="AB1594" s="59"/>
      <c r="AC1594" s="59"/>
      <c r="AD1594" s="196"/>
      <c r="AE1594" s="59"/>
      <c r="AF1594" s="59"/>
      <c r="AG1594" s="59"/>
      <c r="AH1594" s="59"/>
      <c r="AI1594" s="59"/>
      <c r="AJ1594" s="59"/>
    </row>
    <row r="1595" spans="1:36" ht="14.25" customHeight="1">
      <c r="A1595" s="85"/>
      <c r="B1595" s="59"/>
      <c r="C1595" s="219"/>
      <c r="D1595" s="59"/>
      <c r="E1595" s="229"/>
      <c r="F1595" s="229"/>
      <c r="G1595" s="59"/>
      <c r="H1595" s="59"/>
      <c r="I1595" s="59"/>
      <c r="J1595" s="59"/>
      <c r="K1595" s="59"/>
      <c r="L1595" s="86"/>
      <c r="M1595" s="86"/>
      <c r="N1595" s="55" t="s">
        <v>820</v>
      </c>
      <c r="O1595" s="55"/>
      <c r="P1595" s="55"/>
      <c r="Q1595" s="55"/>
      <c r="R1595" s="55"/>
      <c r="S1595" s="55" t="s">
        <v>818</v>
      </c>
      <c r="T1595" s="193" t="str">
        <f>_xlfn.IFNA(VLOOKUP(N1595,Code2Loc,2,FALSE)
&amp; IF( OR( ISNA(O1595), LEN(O1595)=0), "",  "-" &amp; VLOOKUP(O1595,Code2Loc,2,FALSE))
&amp; IF( OR( ISNA(P1595), LEN(P1595)=0), "",  "-" &amp; VLOOKUP(P1595,Code2Loc,2,FALSE))
&amp; IF( OR( ISNA(Q1595), LEN(Q1595)=0), "",  "-" &amp; VLOOKUP(Q1595,Code2Loc,2,FALSE))
&amp; IF( OR( ISNA(R1595), LEN(R1595)=0), "",  "-" &amp; VLOOKUP(R1595,Code2Loc,2,FALSE))
&amp; IF( OR( ISNA(S1595), LEN(S1595)=0), "",  "-" &amp; VLOOKUP(S1595,Code2Loc,2,FALSE)),"")</f>
        <v/>
      </c>
      <c r="U1595" s="56">
        <v>0.89930555555555558</v>
      </c>
      <c r="V1595" s="57"/>
      <c r="W1595" s="57"/>
      <c r="X1595" s="57"/>
      <c r="Y1595" s="57"/>
      <c r="Z1595" s="58" t="str">
        <f>IF(ISBLANK($U1595), "", _xlfn.IFNA($U1595 + _xlfn.IFNA( VLOOKUP($N1595 &amp; IF(ISBLANK($O1595),"", "-" &amp; $O1595) &amp; IF(ISBLANK($P1595),"", "-" &amp; $P1595) &amp; IF(ISBLANK($Q1595),"", "-" &amp; $Q1595) &amp; IF(ISBLANK($R1595),"", "-" &amp; $R1595) &amp; IF(ISBLANK($S1595),"", "-" &amp; $S1595),TravelTime,8,FALSE), VLOOKUP($S1595 &amp; IF(ISBLANK($R1595),"", "-" &amp; $R1595) &amp; IF(ISBLANK($Q1595),"", "-" &amp; $Q1595) &amp; IF(ISBLANK($P1595),"", "-" &amp; $P1595) &amp; IF(ISBLANK($O1595),"", "-" &amp; $O1595) &amp; IF(ISBLANK($N1595),"", "-" &amp; $N1595),TravelTime,8,FALSE)) / 1440, ""))</f>
        <v/>
      </c>
      <c r="AA1595" s="59"/>
      <c r="AB1595" s="59"/>
      <c r="AC1595" s="59"/>
      <c r="AD1595" s="196"/>
      <c r="AE1595" s="59"/>
      <c r="AF1595" s="59"/>
      <c r="AG1595" s="59"/>
      <c r="AH1595" s="59"/>
      <c r="AI1595" s="59"/>
      <c r="AJ1595" s="59"/>
    </row>
    <row r="1596" spans="1:36" ht="14.25" customHeight="1">
      <c r="A1596" s="85"/>
      <c r="B1596" s="59" t="s">
        <v>863</v>
      </c>
      <c r="C1596" s="219" t="s">
        <v>864</v>
      </c>
      <c r="D1596" s="59"/>
      <c r="E1596" s="228" t="s">
        <v>865</v>
      </c>
      <c r="F1596" s="228" t="s">
        <v>866</v>
      </c>
      <c r="G1596" s="59"/>
      <c r="H1596" s="59"/>
      <c r="I1596" s="59"/>
      <c r="J1596" s="59" t="s">
        <v>867</v>
      </c>
      <c r="K1596" s="59" t="s">
        <v>16</v>
      </c>
      <c r="L1596" s="86">
        <v>32</v>
      </c>
      <c r="M1596" s="86">
        <v>12</v>
      </c>
      <c r="N1596" s="55" t="s">
        <v>818</v>
      </c>
      <c r="O1596" s="55"/>
      <c r="P1596" s="55"/>
      <c r="Q1596" s="55"/>
      <c r="R1596" s="55"/>
      <c r="S1596" s="55" t="s">
        <v>820</v>
      </c>
      <c r="T1596" s="193" t="str">
        <f>_xlfn.IFNA(VLOOKUP(N1596,Code2Loc,2,FALSE)
&amp; IF( OR( ISNA(O1596), LEN(O1596)=0), "",  "-" &amp; VLOOKUP(O1596,Code2Loc,2,FALSE))
&amp; IF( OR( ISNA(P1596), LEN(P1596)=0), "",  "-" &amp; VLOOKUP(P1596,Code2Loc,2,FALSE))
&amp; IF( OR( ISNA(Q1596), LEN(Q1596)=0), "",  "-" &amp; VLOOKUP(Q1596,Code2Loc,2,FALSE))
&amp; IF( OR( ISNA(R1596), LEN(R1596)=0), "",  "-" &amp; VLOOKUP(R1596,Code2Loc,2,FALSE))
&amp; IF( OR( ISNA(S1596), LEN(S1596)=0), "",  "-" &amp; VLOOKUP(S1596,Code2Loc,2,FALSE)),"")</f>
        <v/>
      </c>
      <c r="U1596" s="56">
        <v>0.29166666666666669</v>
      </c>
      <c r="V1596" s="57"/>
      <c r="W1596" s="57"/>
      <c r="X1596" s="57"/>
      <c r="Y1596" s="57"/>
      <c r="Z1596" s="58" t="str">
        <f>IF(ISBLANK($U1596), "", _xlfn.IFNA($U1596 + _xlfn.IFNA( VLOOKUP($N1596 &amp; IF(ISBLANK($O1596),"", "-" &amp; $O1596) &amp; IF(ISBLANK($P1596),"", "-" &amp; $P1596) &amp; IF(ISBLANK($Q1596),"", "-" &amp; $Q1596) &amp; IF(ISBLANK($R1596),"", "-" &amp; $R1596) &amp; IF(ISBLANK($S1596),"", "-" &amp; $S1596),TravelTime,8,FALSE), VLOOKUP($S1596 &amp; IF(ISBLANK($R1596),"", "-" &amp; $R1596) &amp; IF(ISBLANK($Q1596),"", "-" &amp; $Q1596) &amp; IF(ISBLANK($P1596),"", "-" &amp; $P1596) &amp; IF(ISBLANK($O1596),"", "-" &amp; $O1596) &amp; IF(ISBLANK($N1596),"", "-" &amp; $N1596),TravelTime,8,FALSE)) / 1440, ""))</f>
        <v/>
      </c>
      <c r="AA1596" s="59"/>
      <c r="AB1596" s="59"/>
      <c r="AC1596" s="59"/>
      <c r="AD1596" s="196"/>
      <c r="AE1596" s="59"/>
      <c r="AF1596" s="59"/>
      <c r="AG1596" s="59"/>
      <c r="AH1596" s="59"/>
      <c r="AI1596" s="59"/>
      <c r="AJ1596" s="59"/>
    </row>
    <row r="1597" spans="1:36" ht="14.25" customHeight="1">
      <c r="A1597" s="85"/>
      <c r="B1597" s="59"/>
      <c r="C1597" s="223"/>
      <c r="D1597" s="59"/>
      <c r="E1597" s="229"/>
      <c r="F1597" s="229"/>
      <c r="G1597" s="59"/>
      <c r="H1597" s="59"/>
      <c r="I1597" s="59"/>
      <c r="J1597" s="59"/>
      <c r="K1597" s="59"/>
      <c r="L1597" s="86"/>
      <c r="M1597" s="86"/>
      <c r="N1597" s="55" t="s">
        <v>820</v>
      </c>
      <c r="O1597" s="55"/>
      <c r="P1597" s="55"/>
      <c r="Q1597" s="55"/>
      <c r="R1597" s="55"/>
      <c r="S1597" s="55"/>
      <c r="T1597" s="193" t="str">
        <f>_xlfn.IFNA(VLOOKUP(N1597,Code2Loc,2,FALSE)
&amp; IF( OR( ISNA(O1597), LEN(O1597)=0), "",  "-" &amp; VLOOKUP(O1597,Code2Loc,2,FALSE))
&amp; IF( OR( ISNA(P1597), LEN(P1597)=0), "",  "-" &amp; VLOOKUP(P1597,Code2Loc,2,FALSE))
&amp; IF( OR( ISNA(Q1597), LEN(Q1597)=0), "",  "-" &amp; VLOOKUP(Q1597,Code2Loc,2,FALSE))
&amp; IF( OR( ISNA(R1597), LEN(R1597)=0), "",  "-" &amp; VLOOKUP(R1597,Code2Loc,2,FALSE))
&amp; IF( OR( ISNA(S1597), LEN(S1597)=0), "",  "-" &amp; VLOOKUP(S1597,Code2Loc,2,FALSE)),"")</f>
        <v/>
      </c>
      <c r="U1597" s="56">
        <v>0.30555555555555558</v>
      </c>
      <c r="V1597" s="57"/>
      <c r="W1597" s="57"/>
      <c r="X1597" s="57"/>
      <c r="Y1597" s="57"/>
      <c r="Z1597" s="58" t="str">
        <f>IF(ISBLANK($U1597), "", _xlfn.IFNA($U1597 + _xlfn.IFNA( VLOOKUP($N1597 &amp; IF(ISBLANK($O1597),"", "-" &amp; $O1597) &amp; IF(ISBLANK($P1597),"", "-" &amp; $P1597) &amp; IF(ISBLANK($Q1597),"", "-" &amp; $Q1597) &amp; IF(ISBLANK($R1597),"", "-" &amp; $R1597) &amp; IF(ISBLANK($S1597),"", "-" &amp; $S1597),TravelTime,8,FALSE), VLOOKUP($S1597 &amp; IF(ISBLANK($R1597),"", "-" &amp; $R1597) &amp; IF(ISBLANK($Q1597),"", "-" &amp; $Q1597) &amp; IF(ISBLANK($P1597),"", "-" &amp; $P1597) &amp; IF(ISBLANK($O1597),"", "-" &amp; $O1597) &amp; IF(ISBLANK($N1597),"", "-" &amp; $N1597),TravelTime,8,FALSE)) / 1440, ""))</f>
        <v/>
      </c>
      <c r="AA1597" s="59"/>
      <c r="AB1597" s="59"/>
      <c r="AC1597" s="59"/>
      <c r="AD1597" s="196"/>
      <c r="AE1597" s="59"/>
      <c r="AF1597" s="59"/>
      <c r="AG1597" s="59"/>
      <c r="AH1597" s="59"/>
      <c r="AI1597" s="59"/>
      <c r="AJ1597" s="59"/>
    </row>
    <row r="1598" spans="1:36" ht="14.25" customHeight="1">
      <c r="A1598" s="85"/>
      <c r="B1598" s="59"/>
      <c r="C1598" s="223"/>
      <c r="D1598" s="59"/>
      <c r="E1598" s="229"/>
      <c r="F1598" s="229"/>
      <c r="G1598" s="59"/>
      <c r="H1598" s="59"/>
      <c r="I1598" s="59"/>
      <c r="J1598" s="59"/>
      <c r="K1598" s="59"/>
      <c r="L1598" s="86"/>
      <c r="M1598" s="86"/>
      <c r="N1598" s="55" t="s">
        <v>820</v>
      </c>
      <c r="O1598" s="55"/>
      <c r="P1598" s="55"/>
      <c r="Q1598" s="55"/>
      <c r="R1598" s="55"/>
      <c r="S1598" s="55" t="s">
        <v>868</v>
      </c>
      <c r="T1598" s="193" t="str">
        <f>_xlfn.IFNA(VLOOKUP(N1598,Code2Loc,2,FALSE)
&amp; IF( OR( ISNA(O1598), LEN(O1598)=0), "",  "-" &amp; VLOOKUP(O1598,Code2Loc,2,FALSE))
&amp; IF( OR( ISNA(P1598), LEN(P1598)=0), "",  "-" &amp; VLOOKUP(P1598,Code2Loc,2,FALSE))
&amp; IF( OR( ISNA(Q1598), LEN(Q1598)=0), "",  "-" &amp; VLOOKUP(Q1598,Code2Loc,2,FALSE))
&amp; IF( OR( ISNA(R1598), LEN(R1598)=0), "",  "-" &amp; VLOOKUP(R1598,Code2Loc,2,FALSE))
&amp; IF( OR( ISNA(S1598), LEN(S1598)=0), "",  "-" &amp; VLOOKUP(S1598,Code2Loc,2,FALSE)),"")</f>
        <v/>
      </c>
      <c r="U1598" s="56">
        <v>0.33333333333333331</v>
      </c>
      <c r="V1598" s="57"/>
      <c r="W1598" s="57"/>
      <c r="X1598" s="57"/>
      <c r="Y1598" s="57"/>
      <c r="Z1598" s="58" t="str">
        <f>IF(ISBLANK($U1598), "", _xlfn.IFNA($U1598 + _xlfn.IFNA( VLOOKUP($N1598 &amp; IF(ISBLANK($O1598),"", "-" &amp; $O1598) &amp; IF(ISBLANK($P1598),"", "-" &amp; $P1598) &amp; IF(ISBLANK($Q1598),"", "-" &amp; $Q1598) &amp; IF(ISBLANK($R1598),"", "-" &amp; $R1598) &amp; IF(ISBLANK($S1598),"", "-" &amp; $S1598),TravelTime,8,FALSE), VLOOKUP($S1598 &amp; IF(ISBLANK($R1598),"", "-" &amp; $R1598) &amp; IF(ISBLANK($Q1598),"", "-" &amp; $Q1598) &amp; IF(ISBLANK($P1598),"", "-" &amp; $P1598) &amp; IF(ISBLANK($O1598),"", "-" &amp; $O1598) &amp; IF(ISBLANK($N1598),"", "-" &amp; $N1598),TravelTime,8,FALSE)) / 1440, ""))</f>
        <v/>
      </c>
      <c r="AA1598" s="59"/>
      <c r="AB1598" s="59"/>
      <c r="AC1598" s="59"/>
      <c r="AD1598" s="196"/>
      <c r="AE1598" s="59"/>
      <c r="AF1598" s="59"/>
      <c r="AG1598" s="59"/>
      <c r="AH1598" s="59"/>
      <c r="AI1598" s="59"/>
      <c r="AJ1598" s="59"/>
    </row>
    <row r="1599" spans="1:36" ht="14.25" customHeight="1">
      <c r="A1599" s="85"/>
      <c r="B1599" s="59"/>
      <c r="C1599" s="223"/>
      <c r="D1599" s="59"/>
      <c r="E1599" s="229"/>
      <c r="F1599" s="229"/>
      <c r="G1599" s="59"/>
      <c r="H1599" s="59"/>
      <c r="I1599" s="59"/>
      <c r="J1599" s="59"/>
      <c r="K1599" s="59"/>
      <c r="L1599" s="86"/>
      <c r="M1599" s="86"/>
      <c r="N1599" s="55" t="s">
        <v>868</v>
      </c>
      <c r="O1599" s="55"/>
      <c r="P1599" s="55"/>
      <c r="Q1599" s="55"/>
      <c r="R1599" s="55"/>
      <c r="S1599" s="55" t="s">
        <v>818</v>
      </c>
      <c r="T1599" s="193" t="str">
        <f>_xlfn.IFNA(VLOOKUP(N1599,Code2Loc,2,FALSE)
&amp; IF( OR( ISNA(O1599), LEN(O1599)=0), "",  "-" &amp; VLOOKUP(O1599,Code2Loc,2,FALSE))
&amp; IF( OR( ISNA(P1599), LEN(P1599)=0), "",  "-" &amp; VLOOKUP(P1599,Code2Loc,2,FALSE))
&amp; IF( OR( ISNA(Q1599), LEN(Q1599)=0), "",  "-" &amp; VLOOKUP(Q1599,Code2Loc,2,FALSE))
&amp; IF( OR( ISNA(R1599), LEN(R1599)=0), "",  "-" &amp; VLOOKUP(R1599,Code2Loc,2,FALSE))
&amp; IF( OR( ISNA(S1599), LEN(S1599)=0), "",  "-" &amp; VLOOKUP(S1599,Code2Loc,2,FALSE)),"")</f>
        <v/>
      </c>
      <c r="U1599" s="56">
        <v>0.38194444444444442</v>
      </c>
      <c r="V1599" s="57"/>
      <c r="W1599" s="57"/>
      <c r="X1599" s="57"/>
      <c r="Y1599" s="57"/>
      <c r="Z1599" s="58" t="str">
        <f>IF(ISBLANK($U1599), "", _xlfn.IFNA($U1599 + _xlfn.IFNA( VLOOKUP($N1599 &amp; IF(ISBLANK($O1599),"", "-" &amp; $O1599) &amp; IF(ISBLANK($P1599),"", "-" &amp; $P1599) &amp; IF(ISBLANK($Q1599),"", "-" &amp; $Q1599) &amp; IF(ISBLANK($R1599),"", "-" &amp; $R1599) &amp; IF(ISBLANK($S1599),"", "-" &amp; $S1599),TravelTime,8,FALSE), VLOOKUP($S1599 &amp; IF(ISBLANK($R1599),"", "-" &amp; $R1599) &amp; IF(ISBLANK($Q1599),"", "-" &amp; $Q1599) &amp; IF(ISBLANK($P1599),"", "-" &amp; $P1599) &amp; IF(ISBLANK($O1599),"", "-" &amp; $O1599) &amp; IF(ISBLANK($N1599),"", "-" &amp; $N1599),TravelTime,8,FALSE)) / 1440, ""))</f>
        <v/>
      </c>
      <c r="AA1599" s="59"/>
      <c r="AB1599" s="59"/>
      <c r="AC1599" s="59"/>
      <c r="AD1599" s="196"/>
      <c r="AE1599" s="59"/>
      <c r="AF1599" s="59"/>
      <c r="AG1599" s="59"/>
      <c r="AH1599" s="59"/>
      <c r="AI1599" s="59"/>
      <c r="AJ1599" s="59"/>
    </row>
    <row r="1600" spans="1:36" ht="14.25" customHeight="1">
      <c r="A1600" s="85"/>
      <c r="B1600" s="59"/>
      <c r="C1600" s="223"/>
      <c r="D1600" s="59"/>
      <c r="E1600" s="229"/>
      <c r="F1600" s="229"/>
      <c r="G1600" s="59"/>
      <c r="H1600" s="59"/>
      <c r="I1600" s="59"/>
      <c r="J1600" s="59"/>
      <c r="K1600" s="59"/>
      <c r="L1600" s="86"/>
      <c r="M1600" s="86"/>
      <c r="N1600" s="55" t="s">
        <v>818</v>
      </c>
      <c r="O1600" s="55"/>
      <c r="P1600" s="55"/>
      <c r="Q1600" s="55"/>
      <c r="R1600" s="55"/>
      <c r="S1600" s="55" t="s">
        <v>820</v>
      </c>
      <c r="T1600" s="193" t="str">
        <f>_xlfn.IFNA(VLOOKUP(N1600,Code2Loc,2,FALSE)
&amp; IF( OR( ISNA(O1600), LEN(O1600)=0), "",  "-" &amp; VLOOKUP(O1600,Code2Loc,2,FALSE))
&amp; IF( OR( ISNA(P1600), LEN(P1600)=0), "",  "-" &amp; VLOOKUP(P1600,Code2Loc,2,FALSE))
&amp; IF( OR( ISNA(Q1600), LEN(Q1600)=0), "",  "-" &amp; VLOOKUP(Q1600,Code2Loc,2,FALSE))
&amp; IF( OR( ISNA(R1600), LEN(R1600)=0), "",  "-" &amp; VLOOKUP(R1600,Code2Loc,2,FALSE))
&amp; IF( OR( ISNA(S1600), LEN(S1600)=0), "",  "-" &amp; VLOOKUP(S1600,Code2Loc,2,FALSE)),"")</f>
        <v/>
      </c>
      <c r="U1600" s="56">
        <v>0.4548611111111111</v>
      </c>
      <c r="V1600" s="57"/>
      <c r="W1600" s="57"/>
      <c r="X1600" s="57"/>
      <c r="Y1600" s="57"/>
      <c r="Z1600" s="58" t="str">
        <f>IF(ISBLANK($U1600), "", _xlfn.IFNA($U1600 + _xlfn.IFNA( VLOOKUP($N1600 &amp; IF(ISBLANK($O1600),"", "-" &amp; $O1600) &amp; IF(ISBLANK($P1600),"", "-" &amp; $P1600) &amp; IF(ISBLANK($Q1600),"", "-" &amp; $Q1600) &amp; IF(ISBLANK($R1600),"", "-" &amp; $R1600) &amp; IF(ISBLANK($S1600),"", "-" &amp; $S1600),TravelTime,8,FALSE), VLOOKUP($S1600 &amp; IF(ISBLANK($R1600),"", "-" &amp; $R1600) &amp; IF(ISBLANK($Q1600),"", "-" &amp; $Q1600) &amp; IF(ISBLANK($P1600),"", "-" &amp; $P1600) &amp; IF(ISBLANK($O1600),"", "-" &amp; $O1600) &amp; IF(ISBLANK($N1600),"", "-" &amp; $N1600),TravelTime,8,FALSE)) / 1440, ""))</f>
        <v/>
      </c>
      <c r="AA1600" s="59"/>
      <c r="AB1600" s="59"/>
      <c r="AC1600" s="59"/>
      <c r="AD1600" s="196"/>
      <c r="AE1600" s="59"/>
      <c r="AF1600" s="59"/>
      <c r="AG1600" s="59"/>
      <c r="AH1600" s="59"/>
      <c r="AI1600" s="59"/>
      <c r="AJ1600" s="59"/>
    </row>
    <row r="1601" spans="1:36" ht="14.25" customHeight="1">
      <c r="A1601" s="85"/>
      <c r="B1601" s="59"/>
      <c r="C1601" s="223"/>
      <c r="D1601" s="59"/>
      <c r="E1601" s="229"/>
      <c r="F1601" s="229"/>
      <c r="G1601" s="59"/>
      <c r="H1601" s="59"/>
      <c r="I1601" s="59"/>
      <c r="J1601" s="59"/>
      <c r="K1601" s="59"/>
      <c r="L1601" s="86"/>
      <c r="M1601" s="86"/>
      <c r="N1601" s="55" t="s">
        <v>820</v>
      </c>
      <c r="O1601" s="55"/>
      <c r="P1601" s="55"/>
      <c r="Q1601" s="55"/>
      <c r="R1601" s="55"/>
      <c r="S1601" s="55" t="s">
        <v>818</v>
      </c>
      <c r="T1601" s="193" t="str">
        <f>_xlfn.IFNA(VLOOKUP(N1601,Code2Loc,2,FALSE)
&amp; IF( OR( ISNA(O1601), LEN(O1601)=0), "",  "-" &amp; VLOOKUP(O1601,Code2Loc,2,FALSE))
&amp; IF( OR( ISNA(P1601), LEN(P1601)=0), "",  "-" &amp; VLOOKUP(P1601,Code2Loc,2,FALSE))
&amp; IF( OR( ISNA(Q1601), LEN(Q1601)=0), "",  "-" &amp; VLOOKUP(Q1601,Code2Loc,2,FALSE))
&amp; IF( OR( ISNA(R1601), LEN(R1601)=0), "",  "-" &amp; VLOOKUP(R1601,Code2Loc,2,FALSE))
&amp; IF( OR( ISNA(S1601), LEN(S1601)=0), "",  "-" &amp; VLOOKUP(S1601,Code2Loc,2,FALSE)),"")</f>
        <v/>
      </c>
      <c r="U1601" s="56">
        <v>0.46875</v>
      </c>
      <c r="V1601" s="57"/>
      <c r="W1601" s="57"/>
      <c r="X1601" s="57"/>
      <c r="Y1601" s="57"/>
      <c r="Z1601" s="58" t="str">
        <f>IF(ISBLANK($U1601), "", _xlfn.IFNA($U1601 + _xlfn.IFNA( VLOOKUP($N1601 &amp; IF(ISBLANK($O1601),"", "-" &amp; $O1601) &amp; IF(ISBLANK($P1601),"", "-" &amp; $P1601) &amp; IF(ISBLANK($Q1601),"", "-" &amp; $Q1601) &amp; IF(ISBLANK($R1601),"", "-" &amp; $R1601) &amp; IF(ISBLANK($S1601),"", "-" &amp; $S1601),TravelTime,8,FALSE), VLOOKUP($S1601 &amp; IF(ISBLANK($R1601),"", "-" &amp; $R1601) &amp; IF(ISBLANK($Q1601),"", "-" &amp; $Q1601) &amp; IF(ISBLANK($P1601),"", "-" &amp; $P1601) &amp; IF(ISBLANK($O1601),"", "-" &amp; $O1601) &amp; IF(ISBLANK($N1601),"", "-" &amp; $N1601),TravelTime,8,FALSE)) / 1440, ""))</f>
        <v/>
      </c>
      <c r="AA1601" s="59"/>
      <c r="AB1601" s="59"/>
      <c r="AC1601" s="59"/>
      <c r="AD1601" s="196"/>
      <c r="AE1601" s="59"/>
      <c r="AF1601" s="59"/>
      <c r="AG1601" s="59"/>
      <c r="AH1601" s="59"/>
      <c r="AI1601" s="59"/>
      <c r="AJ1601" s="59"/>
    </row>
    <row r="1602" spans="1:36" ht="14.25" customHeight="1">
      <c r="A1602" s="85"/>
      <c r="B1602" s="59"/>
      <c r="C1602" s="223"/>
      <c r="D1602" s="59"/>
      <c r="E1602" s="229"/>
      <c r="F1602" s="229"/>
      <c r="G1602" s="59"/>
      <c r="H1602" s="59"/>
      <c r="I1602" s="59"/>
      <c r="J1602" s="59"/>
      <c r="K1602" s="59"/>
      <c r="L1602" s="86"/>
      <c r="M1602" s="86"/>
      <c r="N1602" s="55" t="s">
        <v>818</v>
      </c>
      <c r="O1602" s="55"/>
      <c r="P1602" s="55"/>
      <c r="Q1602" s="55"/>
      <c r="R1602" s="55"/>
      <c r="S1602" s="55" t="s">
        <v>820</v>
      </c>
      <c r="T1602" s="193" t="str">
        <f>_xlfn.IFNA(VLOOKUP(N1602,Code2Loc,2,FALSE)
&amp; IF( OR( ISNA(O1602), LEN(O1602)=0), "",  "-" &amp; VLOOKUP(O1602,Code2Loc,2,FALSE))
&amp; IF( OR( ISNA(P1602), LEN(P1602)=0), "",  "-" &amp; VLOOKUP(P1602,Code2Loc,2,FALSE))
&amp; IF( OR( ISNA(Q1602), LEN(Q1602)=0), "",  "-" &amp; VLOOKUP(Q1602,Code2Loc,2,FALSE))
&amp; IF( OR( ISNA(R1602), LEN(R1602)=0), "",  "-" &amp; VLOOKUP(R1602,Code2Loc,2,FALSE))
&amp; IF( OR( ISNA(S1602), LEN(S1602)=0), "",  "-" &amp; VLOOKUP(S1602,Code2Loc,2,FALSE)),"")</f>
        <v/>
      </c>
      <c r="U1602" s="56">
        <v>0.49305555555555558</v>
      </c>
      <c r="V1602" s="57"/>
      <c r="W1602" s="57"/>
      <c r="X1602" s="57"/>
      <c r="Y1602" s="57"/>
      <c r="Z1602" s="58" t="str">
        <f>IF(ISBLANK($U1602), "", _xlfn.IFNA($U1602 + _xlfn.IFNA( VLOOKUP($N1602 &amp; IF(ISBLANK($O1602),"", "-" &amp; $O1602) &amp; IF(ISBLANK($P1602),"", "-" &amp; $P1602) &amp; IF(ISBLANK($Q1602),"", "-" &amp; $Q1602) &amp; IF(ISBLANK($R1602),"", "-" &amp; $R1602) &amp; IF(ISBLANK($S1602),"", "-" &amp; $S1602),TravelTime,8,FALSE), VLOOKUP($S1602 &amp; IF(ISBLANK($R1602),"", "-" &amp; $R1602) &amp; IF(ISBLANK($Q1602),"", "-" &amp; $Q1602) &amp; IF(ISBLANK($P1602),"", "-" &amp; $P1602) &amp; IF(ISBLANK($O1602),"", "-" &amp; $O1602) &amp; IF(ISBLANK($N1602),"", "-" &amp; $N1602),TravelTime,8,FALSE)) / 1440, ""))</f>
        <v/>
      </c>
      <c r="AA1602" s="59"/>
      <c r="AB1602" s="59"/>
      <c r="AC1602" s="59"/>
      <c r="AD1602" s="196"/>
      <c r="AE1602" s="59"/>
      <c r="AF1602" s="59"/>
      <c r="AG1602" s="59"/>
      <c r="AH1602" s="59"/>
      <c r="AI1602" s="59"/>
      <c r="AJ1602" s="59"/>
    </row>
    <row r="1603" spans="1:36" ht="14.25" customHeight="1">
      <c r="A1603" s="85"/>
      <c r="B1603" s="59"/>
      <c r="C1603" s="223"/>
      <c r="D1603" s="59"/>
      <c r="E1603" s="229"/>
      <c r="F1603" s="229"/>
      <c r="G1603" s="59"/>
      <c r="H1603" s="59"/>
      <c r="I1603" s="59"/>
      <c r="J1603" s="59"/>
      <c r="K1603" s="59"/>
      <c r="L1603" s="86"/>
      <c r="M1603" s="86"/>
      <c r="N1603" s="55" t="s">
        <v>820</v>
      </c>
      <c r="O1603" s="55"/>
      <c r="P1603" s="55"/>
      <c r="Q1603" s="55"/>
      <c r="R1603" s="55"/>
      <c r="S1603" s="55" t="s">
        <v>818</v>
      </c>
      <c r="T1603" s="193" t="str">
        <f>_xlfn.IFNA(VLOOKUP(N1603,Code2Loc,2,FALSE)
&amp; IF( OR( ISNA(O1603), LEN(O1603)=0), "",  "-" &amp; VLOOKUP(O1603,Code2Loc,2,FALSE))
&amp; IF( OR( ISNA(P1603), LEN(P1603)=0), "",  "-" &amp; VLOOKUP(P1603,Code2Loc,2,FALSE))
&amp; IF( OR( ISNA(Q1603), LEN(Q1603)=0), "",  "-" &amp; VLOOKUP(Q1603,Code2Loc,2,FALSE))
&amp; IF( OR( ISNA(R1603), LEN(R1603)=0), "",  "-" &amp; VLOOKUP(R1603,Code2Loc,2,FALSE))
&amp; IF( OR( ISNA(S1603), LEN(S1603)=0), "",  "-" &amp; VLOOKUP(S1603,Code2Loc,2,FALSE)),"")</f>
        <v/>
      </c>
      <c r="U1603" s="56">
        <v>0.50694444444444442</v>
      </c>
      <c r="V1603" s="57"/>
      <c r="W1603" s="57"/>
      <c r="X1603" s="57"/>
      <c r="Y1603" s="57"/>
      <c r="Z1603" s="58" t="str">
        <f>IF(ISBLANK($U1603), "", _xlfn.IFNA($U1603 + _xlfn.IFNA( VLOOKUP($N1603 &amp; IF(ISBLANK($O1603),"", "-" &amp; $O1603) &amp; IF(ISBLANK($P1603),"", "-" &amp; $P1603) &amp; IF(ISBLANK($Q1603),"", "-" &amp; $Q1603) &amp; IF(ISBLANK($R1603),"", "-" &amp; $R1603) &amp; IF(ISBLANK($S1603),"", "-" &amp; $S1603),TravelTime,8,FALSE), VLOOKUP($S1603 &amp; IF(ISBLANK($R1603),"", "-" &amp; $R1603) &amp; IF(ISBLANK($Q1603),"", "-" &amp; $Q1603) &amp; IF(ISBLANK($P1603),"", "-" &amp; $P1603) &amp; IF(ISBLANK($O1603),"", "-" &amp; $O1603) &amp; IF(ISBLANK($N1603),"", "-" &amp; $N1603),TravelTime,8,FALSE)) / 1440, ""))</f>
        <v/>
      </c>
      <c r="AA1603" s="59"/>
      <c r="AB1603" s="59"/>
      <c r="AC1603" s="59"/>
      <c r="AD1603" s="196"/>
      <c r="AE1603" s="59"/>
      <c r="AF1603" s="59"/>
      <c r="AG1603" s="59"/>
      <c r="AH1603" s="59"/>
      <c r="AI1603" s="59"/>
      <c r="AJ1603" s="59"/>
    </row>
    <row r="1604" spans="1:36" ht="14.25" customHeight="1">
      <c r="A1604" s="85"/>
      <c r="B1604" s="59"/>
      <c r="C1604" s="223"/>
      <c r="D1604" s="59"/>
      <c r="E1604" s="229"/>
      <c r="F1604" s="229"/>
      <c r="G1604" s="59"/>
      <c r="H1604" s="59"/>
      <c r="I1604" s="59"/>
      <c r="J1604" s="59"/>
      <c r="K1604" s="59"/>
      <c r="L1604" s="86"/>
      <c r="M1604" s="86"/>
      <c r="N1604" s="55" t="s">
        <v>818</v>
      </c>
      <c r="O1604" s="55"/>
      <c r="P1604" s="55"/>
      <c r="Q1604" s="55"/>
      <c r="R1604" s="55"/>
      <c r="S1604" s="55" t="s">
        <v>820</v>
      </c>
      <c r="T1604" s="193" t="str">
        <f>_xlfn.IFNA(VLOOKUP(N1604,Code2Loc,2,FALSE)
&amp; IF( OR( ISNA(O1604), LEN(O1604)=0), "",  "-" &amp; VLOOKUP(O1604,Code2Loc,2,FALSE))
&amp; IF( OR( ISNA(P1604), LEN(P1604)=0), "",  "-" &amp; VLOOKUP(P1604,Code2Loc,2,FALSE))
&amp; IF( OR( ISNA(Q1604), LEN(Q1604)=0), "",  "-" &amp; VLOOKUP(Q1604,Code2Loc,2,FALSE))
&amp; IF( OR( ISNA(R1604), LEN(R1604)=0), "",  "-" &amp; VLOOKUP(R1604,Code2Loc,2,FALSE))
&amp; IF( OR( ISNA(S1604), LEN(S1604)=0), "",  "-" &amp; VLOOKUP(S1604,Code2Loc,2,FALSE)),"")</f>
        <v/>
      </c>
      <c r="U1604" s="56">
        <v>0.52777777777777779</v>
      </c>
      <c r="V1604" s="57"/>
      <c r="W1604" s="57"/>
      <c r="X1604" s="57"/>
      <c r="Y1604" s="57"/>
      <c r="Z1604" s="58" t="str">
        <f>IF(ISBLANK($U1604), "", _xlfn.IFNA($U1604 + _xlfn.IFNA( VLOOKUP($N1604 &amp; IF(ISBLANK($O1604),"", "-" &amp; $O1604) &amp; IF(ISBLANK($P1604),"", "-" &amp; $P1604) &amp; IF(ISBLANK($Q1604),"", "-" &amp; $Q1604) &amp; IF(ISBLANK($R1604),"", "-" &amp; $R1604) &amp; IF(ISBLANK($S1604),"", "-" &amp; $S1604),TravelTime,8,FALSE), VLOOKUP($S1604 &amp; IF(ISBLANK($R1604),"", "-" &amp; $R1604) &amp; IF(ISBLANK($Q1604),"", "-" &amp; $Q1604) &amp; IF(ISBLANK($P1604),"", "-" &amp; $P1604) &amp; IF(ISBLANK($O1604),"", "-" &amp; $O1604) &amp; IF(ISBLANK($N1604),"", "-" &amp; $N1604),TravelTime,8,FALSE)) / 1440, ""))</f>
        <v/>
      </c>
      <c r="AA1604" s="59"/>
      <c r="AB1604" s="59"/>
      <c r="AC1604" s="59"/>
      <c r="AD1604" s="196"/>
      <c r="AE1604" s="59"/>
      <c r="AF1604" s="59"/>
      <c r="AG1604" s="59"/>
      <c r="AH1604" s="59"/>
      <c r="AI1604" s="59"/>
      <c r="AJ1604" s="59"/>
    </row>
    <row r="1605" spans="1:36" ht="14.25" customHeight="1">
      <c r="A1605" s="85"/>
      <c r="B1605" s="59"/>
      <c r="C1605" s="223"/>
      <c r="D1605" s="59"/>
      <c r="E1605" s="229"/>
      <c r="F1605" s="229"/>
      <c r="G1605" s="59"/>
      <c r="H1605" s="59"/>
      <c r="I1605" s="59"/>
      <c r="J1605" s="59"/>
      <c r="K1605" s="59"/>
      <c r="L1605" s="86"/>
      <c r="M1605" s="86"/>
      <c r="N1605" s="55" t="s">
        <v>820</v>
      </c>
      <c r="O1605" s="55"/>
      <c r="P1605" s="55"/>
      <c r="Q1605" s="55"/>
      <c r="R1605" s="55"/>
      <c r="S1605" s="55" t="s">
        <v>818</v>
      </c>
      <c r="T1605" s="193" t="str">
        <f>_xlfn.IFNA(VLOOKUP(N1605,Code2Loc,2,FALSE)
&amp; IF( OR( ISNA(O1605), LEN(O1605)=0), "",  "-" &amp; VLOOKUP(O1605,Code2Loc,2,FALSE))
&amp; IF( OR( ISNA(P1605), LEN(P1605)=0), "",  "-" &amp; VLOOKUP(P1605,Code2Loc,2,FALSE))
&amp; IF( OR( ISNA(Q1605), LEN(Q1605)=0), "",  "-" &amp; VLOOKUP(Q1605,Code2Loc,2,FALSE))
&amp; IF( OR( ISNA(R1605), LEN(R1605)=0), "",  "-" &amp; VLOOKUP(R1605,Code2Loc,2,FALSE))
&amp; IF( OR( ISNA(S1605), LEN(S1605)=0), "",  "-" &amp; VLOOKUP(S1605,Code2Loc,2,FALSE)),"")</f>
        <v/>
      </c>
      <c r="U1605" s="56">
        <v>0.54166666666666663</v>
      </c>
      <c r="V1605" s="57"/>
      <c r="W1605" s="57"/>
      <c r="X1605" s="57"/>
      <c r="Y1605" s="57"/>
      <c r="Z1605" s="58" t="str">
        <f>IF(ISBLANK($U1605), "", _xlfn.IFNA($U1605 + _xlfn.IFNA( VLOOKUP($N1605 &amp; IF(ISBLANK($O1605),"", "-" &amp; $O1605) &amp; IF(ISBLANK($P1605),"", "-" &amp; $P1605) &amp; IF(ISBLANK($Q1605),"", "-" &amp; $Q1605) &amp; IF(ISBLANK($R1605),"", "-" &amp; $R1605) &amp; IF(ISBLANK($S1605),"", "-" &amp; $S1605),TravelTime,8,FALSE), VLOOKUP($S1605 &amp; IF(ISBLANK($R1605),"", "-" &amp; $R1605) &amp; IF(ISBLANK($Q1605),"", "-" &amp; $Q1605) &amp; IF(ISBLANK($P1605),"", "-" &amp; $P1605) &amp; IF(ISBLANK($O1605),"", "-" &amp; $O1605) &amp; IF(ISBLANK($N1605),"", "-" &amp; $N1605),TravelTime,8,FALSE)) / 1440, ""))</f>
        <v/>
      </c>
      <c r="AA1605" s="59"/>
      <c r="AB1605" s="59"/>
      <c r="AC1605" s="59"/>
      <c r="AD1605" s="196"/>
      <c r="AE1605" s="59"/>
      <c r="AF1605" s="59"/>
      <c r="AG1605" s="59"/>
      <c r="AH1605" s="59"/>
      <c r="AI1605" s="59"/>
      <c r="AJ1605" s="59"/>
    </row>
    <row r="1606" spans="1:36" ht="14.25" customHeight="1">
      <c r="A1606" s="85"/>
      <c r="B1606" s="59"/>
      <c r="C1606" s="223"/>
      <c r="D1606" s="59"/>
      <c r="E1606" s="229"/>
      <c r="F1606" s="229"/>
      <c r="G1606" s="59"/>
      <c r="H1606" s="59"/>
      <c r="I1606" s="59"/>
      <c r="J1606" s="59"/>
      <c r="K1606" s="59"/>
      <c r="L1606" s="86"/>
      <c r="M1606" s="86"/>
      <c r="N1606" s="55" t="s">
        <v>818</v>
      </c>
      <c r="O1606" s="55"/>
      <c r="P1606" s="55"/>
      <c r="Q1606" s="55"/>
      <c r="R1606" s="55"/>
      <c r="S1606" s="55" t="s">
        <v>820</v>
      </c>
      <c r="T1606" s="193" t="str">
        <f>_xlfn.IFNA(VLOOKUP(N1606,Code2Loc,2,FALSE)
&amp; IF( OR( ISNA(O1606), LEN(O1606)=0), "",  "-" &amp; VLOOKUP(O1606,Code2Loc,2,FALSE))
&amp; IF( OR( ISNA(P1606), LEN(P1606)=0), "",  "-" &amp; VLOOKUP(P1606,Code2Loc,2,FALSE))
&amp; IF( OR( ISNA(Q1606), LEN(Q1606)=0), "",  "-" &amp; VLOOKUP(Q1606,Code2Loc,2,FALSE))
&amp; IF( OR( ISNA(R1606), LEN(R1606)=0), "",  "-" &amp; VLOOKUP(R1606,Code2Loc,2,FALSE))
&amp; IF( OR( ISNA(S1606), LEN(S1606)=0), "",  "-" &amp; VLOOKUP(S1606,Code2Loc,2,FALSE)),"")</f>
        <v/>
      </c>
      <c r="U1606" s="56">
        <v>0.625</v>
      </c>
      <c r="V1606" s="57"/>
      <c r="W1606" s="57"/>
      <c r="X1606" s="57"/>
      <c r="Y1606" s="57"/>
      <c r="Z1606" s="58" t="str">
        <f>IF(ISBLANK($U1606), "", _xlfn.IFNA($U1606 + _xlfn.IFNA( VLOOKUP($N1606 &amp; IF(ISBLANK($O1606),"", "-" &amp; $O1606) &amp; IF(ISBLANK($P1606),"", "-" &amp; $P1606) &amp; IF(ISBLANK($Q1606),"", "-" &amp; $Q1606) &amp; IF(ISBLANK($R1606),"", "-" &amp; $R1606) &amp; IF(ISBLANK($S1606),"", "-" &amp; $S1606),TravelTime,8,FALSE), VLOOKUP($S1606 &amp; IF(ISBLANK($R1606),"", "-" &amp; $R1606) &amp; IF(ISBLANK($Q1606),"", "-" &amp; $Q1606) &amp; IF(ISBLANK($P1606),"", "-" &amp; $P1606) &amp; IF(ISBLANK($O1606),"", "-" &amp; $O1606) &amp; IF(ISBLANK($N1606),"", "-" &amp; $N1606),TravelTime,8,FALSE)) / 1440, ""))</f>
        <v/>
      </c>
      <c r="AA1606" s="59"/>
      <c r="AB1606" s="59"/>
      <c r="AC1606" s="59"/>
      <c r="AD1606" s="196"/>
      <c r="AE1606" s="59"/>
      <c r="AF1606" s="59"/>
      <c r="AG1606" s="59"/>
      <c r="AH1606" s="59"/>
      <c r="AI1606" s="59"/>
      <c r="AJ1606" s="59"/>
    </row>
    <row r="1607" spans="1:36" ht="14.25" customHeight="1">
      <c r="A1607" s="85"/>
      <c r="B1607" s="59"/>
      <c r="C1607" s="223"/>
      <c r="D1607" s="59"/>
      <c r="E1607" s="229"/>
      <c r="F1607" s="229"/>
      <c r="G1607" s="59"/>
      <c r="H1607" s="59"/>
      <c r="I1607" s="59"/>
      <c r="J1607" s="59"/>
      <c r="K1607" s="59"/>
      <c r="L1607" s="86"/>
      <c r="M1607" s="86"/>
      <c r="N1607" s="55" t="s">
        <v>820</v>
      </c>
      <c r="O1607" s="55"/>
      <c r="P1607" s="55"/>
      <c r="Q1607" s="55"/>
      <c r="R1607" s="55"/>
      <c r="S1607" s="55"/>
      <c r="T1607" s="193" t="str">
        <f>_xlfn.IFNA(VLOOKUP(N1607,Code2Loc,2,FALSE)
&amp; IF( OR( ISNA(O1607), LEN(O1607)=0), "",  "-" &amp; VLOOKUP(O1607,Code2Loc,2,FALSE))
&amp; IF( OR( ISNA(P1607), LEN(P1607)=0), "",  "-" &amp; VLOOKUP(P1607,Code2Loc,2,FALSE))
&amp; IF( OR( ISNA(Q1607), LEN(Q1607)=0), "",  "-" &amp; VLOOKUP(Q1607,Code2Loc,2,FALSE))
&amp; IF( OR( ISNA(R1607), LEN(R1607)=0), "",  "-" &amp; VLOOKUP(R1607,Code2Loc,2,FALSE))
&amp; IF( OR( ISNA(S1607), LEN(S1607)=0), "",  "-" &amp; VLOOKUP(S1607,Code2Loc,2,FALSE)),"")</f>
        <v/>
      </c>
      <c r="U1607" s="56">
        <v>0.64236111111111116</v>
      </c>
      <c r="V1607" s="57"/>
      <c r="W1607" s="57"/>
      <c r="X1607" s="57"/>
      <c r="Y1607" s="57"/>
      <c r="Z1607" s="58" t="str">
        <f>IF(ISBLANK($U1607), "", _xlfn.IFNA($U1607 + _xlfn.IFNA( VLOOKUP($N1607 &amp; IF(ISBLANK($O1607),"", "-" &amp; $O1607) &amp; IF(ISBLANK($P1607),"", "-" &amp; $P1607) &amp; IF(ISBLANK($Q1607),"", "-" &amp; $Q1607) &amp; IF(ISBLANK($R1607),"", "-" &amp; $R1607) &amp; IF(ISBLANK($S1607),"", "-" &amp; $S1607),TravelTime,8,FALSE), VLOOKUP($S1607 &amp; IF(ISBLANK($R1607),"", "-" &amp; $R1607) &amp; IF(ISBLANK($Q1607),"", "-" &amp; $Q1607) &amp; IF(ISBLANK($P1607),"", "-" &amp; $P1607) &amp; IF(ISBLANK($O1607),"", "-" &amp; $O1607) &amp; IF(ISBLANK($N1607),"", "-" &amp; $N1607),TravelTime,8,FALSE)) / 1440, ""))</f>
        <v/>
      </c>
      <c r="AA1607" s="59"/>
      <c r="AB1607" s="59"/>
      <c r="AC1607" s="59"/>
      <c r="AD1607" s="196"/>
      <c r="AE1607" s="59"/>
      <c r="AF1607" s="59"/>
      <c r="AG1607" s="59"/>
      <c r="AH1607" s="59"/>
      <c r="AI1607" s="59"/>
      <c r="AJ1607" s="59"/>
    </row>
    <row r="1608" spans="1:36" ht="14.25" customHeight="1">
      <c r="A1608" s="85"/>
      <c r="B1608" s="59"/>
      <c r="C1608" s="223"/>
      <c r="D1608" s="59"/>
      <c r="E1608" s="229"/>
      <c r="F1608" s="229"/>
      <c r="G1608" s="59"/>
      <c r="H1608" s="59"/>
      <c r="I1608" s="59"/>
      <c r="J1608" s="59"/>
      <c r="K1608" s="59"/>
      <c r="L1608" s="86"/>
      <c r="M1608" s="86"/>
      <c r="N1608" s="55" t="s">
        <v>820</v>
      </c>
      <c r="O1608" s="55"/>
      <c r="P1608" s="55"/>
      <c r="Q1608" s="55"/>
      <c r="R1608" s="55"/>
      <c r="S1608" s="55" t="s">
        <v>868</v>
      </c>
      <c r="T1608" s="193" t="str">
        <f>_xlfn.IFNA(VLOOKUP(N1608,Code2Loc,2,FALSE)
&amp; IF( OR( ISNA(O1608), LEN(O1608)=0), "",  "-" &amp; VLOOKUP(O1608,Code2Loc,2,FALSE))
&amp; IF( OR( ISNA(P1608), LEN(P1608)=0), "",  "-" &amp; VLOOKUP(P1608,Code2Loc,2,FALSE))
&amp; IF( OR( ISNA(Q1608), LEN(Q1608)=0), "",  "-" &amp; VLOOKUP(Q1608,Code2Loc,2,FALSE))
&amp; IF( OR( ISNA(R1608), LEN(R1608)=0), "",  "-" &amp; VLOOKUP(R1608,Code2Loc,2,FALSE))
&amp; IF( OR( ISNA(S1608), LEN(S1608)=0), "",  "-" &amp; VLOOKUP(S1608,Code2Loc,2,FALSE)),"")</f>
        <v/>
      </c>
      <c r="U1608" s="56">
        <v>0.68402777777777779</v>
      </c>
      <c r="V1608" s="57"/>
      <c r="W1608" s="57"/>
      <c r="X1608" s="57"/>
      <c r="Y1608" s="57"/>
      <c r="Z1608" s="58" t="str">
        <f>IF(ISBLANK($U1608), "", _xlfn.IFNA($U1608 + _xlfn.IFNA( VLOOKUP($N1608 &amp; IF(ISBLANK($O1608),"", "-" &amp; $O1608) &amp; IF(ISBLANK($P1608),"", "-" &amp; $P1608) &amp; IF(ISBLANK($Q1608),"", "-" &amp; $Q1608) &amp; IF(ISBLANK($R1608),"", "-" &amp; $R1608) &amp; IF(ISBLANK($S1608),"", "-" &amp; $S1608),TravelTime,8,FALSE), VLOOKUP($S1608 &amp; IF(ISBLANK($R1608),"", "-" &amp; $R1608) &amp; IF(ISBLANK($Q1608),"", "-" &amp; $Q1608) &amp; IF(ISBLANK($P1608),"", "-" &amp; $P1608) &amp; IF(ISBLANK($O1608),"", "-" &amp; $O1608) &amp; IF(ISBLANK($N1608),"", "-" &amp; $N1608),TravelTime,8,FALSE)) / 1440, ""))</f>
        <v/>
      </c>
      <c r="AA1608" s="59"/>
      <c r="AB1608" s="59"/>
      <c r="AC1608" s="59"/>
      <c r="AD1608" s="196"/>
      <c r="AE1608" s="59"/>
      <c r="AF1608" s="59"/>
      <c r="AG1608" s="59"/>
      <c r="AH1608" s="59"/>
      <c r="AI1608" s="59"/>
      <c r="AJ1608" s="59"/>
    </row>
    <row r="1609" spans="1:36" ht="14.25" customHeight="1">
      <c r="A1609" s="85"/>
      <c r="B1609" s="59"/>
      <c r="C1609" s="223"/>
      <c r="D1609" s="59"/>
      <c r="E1609" s="229"/>
      <c r="F1609" s="229"/>
      <c r="G1609" s="59"/>
      <c r="H1609" s="59"/>
      <c r="I1609" s="59"/>
      <c r="J1609" s="59"/>
      <c r="K1609" s="59"/>
      <c r="L1609" s="86"/>
      <c r="M1609" s="86"/>
      <c r="N1609" s="55" t="s">
        <v>868</v>
      </c>
      <c r="O1609" s="55"/>
      <c r="P1609" s="55"/>
      <c r="Q1609" s="55"/>
      <c r="R1609" s="55"/>
      <c r="S1609" s="55" t="s">
        <v>820</v>
      </c>
      <c r="T1609" s="193" t="str">
        <f>_xlfn.IFNA(VLOOKUP(N1609,Code2Loc,2,FALSE)
&amp; IF( OR( ISNA(O1609), LEN(O1609)=0), "",  "-" &amp; VLOOKUP(O1609,Code2Loc,2,FALSE))
&amp; IF( OR( ISNA(P1609), LEN(P1609)=0), "",  "-" &amp; VLOOKUP(P1609,Code2Loc,2,FALSE))
&amp; IF( OR( ISNA(Q1609), LEN(Q1609)=0), "",  "-" &amp; VLOOKUP(Q1609,Code2Loc,2,FALSE))
&amp; IF( OR( ISNA(R1609), LEN(R1609)=0), "",  "-" &amp; VLOOKUP(R1609,Code2Loc,2,FALSE))
&amp; IF( OR( ISNA(S1609), LEN(S1609)=0), "",  "-" &amp; VLOOKUP(S1609,Code2Loc,2,FALSE)),"")</f>
        <v/>
      </c>
      <c r="U1609" s="56">
        <v>0.71527777777777779</v>
      </c>
      <c r="V1609" s="57"/>
      <c r="W1609" s="57"/>
      <c r="X1609" s="57"/>
      <c r="Y1609" s="57"/>
      <c r="Z1609" s="58" t="str">
        <f>IF(ISBLANK($U1609), "", _xlfn.IFNA($U1609 + _xlfn.IFNA( VLOOKUP($N1609 &amp; IF(ISBLANK($O1609),"", "-" &amp; $O1609) &amp; IF(ISBLANK($P1609),"", "-" &amp; $P1609) &amp; IF(ISBLANK($Q1609),"", "-" &amp; $Q1609) &amp; IF(ISBLANK($R1609),"", "-" &amp; $R1609) &amp; IF(ISBLANK($S1609),"", "-" &amp; $S1609),TravelTime,8,FALSE), VLOOKUP($S1609 &amp; IF(ISBLANK($R1609),"", "-" &amp; $R1609) &amp; IF(ISBLANK($Q1609),"", "-" &amp; $Q1609) &amp; IF(ISBLANK($P1609),"", "-" &amp; $P1609) &amp; IF(ISBLANK($O1609),"", "-" &amp; $O1609) &amp; IF(ISBLANK($N1609),"", "-" &amp; $N1609),TravelTime,8,FALSE)) / 1440, ""))</f>
        <v/>
      </c>
      <c r="AA1609" s="59"/>
      <c r="AB1609" s="59"/>
      <c r="AC1609" s="59"/>
      <c r="AD1609" s="196"/>
      <c r="AE1609" s="59"/>
      <c r="AF1609" s="59"/>
      <c r="AG1609" s="59"/>
      <c r="AH1609" s="59"/>
      <c r="AI1609" s="59"/>
      <c r="AJ1609" s="59"/>
    </row>
    <row r="1610" spans="1:36" ht="14.25" customHeight="1">
      <c r="A1610" s="85"/>
      <c r="B1610" s="59"/>
      <c r="C1610" s="223"/>
      <c r="D1610" s="59"/>
      <c r="E1610" s="229"/>
      <c r="F1610" s="229"/>
      <c r="G1610" s="59"/>
      <c r="H1610" s="59"/>
      <c r="I1610" s="59"/>
      <c r="J1610" s="59"/>
      <c r="K1610" s="59"/>
      <c r="L1610" s="86"/>
      <c r="M1610" s="86"/>
      <c r="N1610" s="55" t="s">
        <v>820</v>
      </c>
      <c r="O1610" s="55"/>
      <c r="P1610" s="55"/>
      <c r="Q1610" s="55"/>
      <c r="R1610" s="55"/>
      <c r="S1610" s="55" t="s">
        <v>868</v>
      </c>
      <c r="T1610" s="193" t="str">
        <f>_xlfn.IFNA(VLOOKUP(N1610,Code2Loc,2,FALSE)
&amp; IF( OR( ISNA(O1610), LEN(O1610)=0), "",  "-" &amp; VLOOKUP(O1610,Code2Loc,2,FALSE))
&amp; IF( OR( ISNA(P1610), LEN(P1610)=0), "",  "-" &amp; VLOOKUP(P1610,Code2Loc,2,FALSE))
&amp; IF( OR( ISNA(Q1610), LEN(Q1610)=0), "",  "-" &amp; VLOOKUP(Q1610,Code2Loc,2,FALSE))
&amp; IF( OR( ISNA(R1610), LEN(R1610)=0), "",  "-" &amp; VLOOKUP(R1610,Code2Loc,2,FALSE))
&amp; IF( OR( ISNA(S1610), LEN(S1610)=0), "",  "-" &amp; VLOOKUP(S1610,Code2Loc,2,FALSE)),"")</f>
        <v/>
      </c>
      <c r="U1610" s="56">
        <v>0.73958333333333337</v>
      </c>
      <c r="V1610" s="57"/>
      <c r="W1610" s="57"/>
      <c r="X1610" s="57"/>
      <c r="Y1610" s="57"/>
      <c r="Z1610" s="58" t="str">
        <f>IF(ISBLANK($U1610), "", _xlfn.IFNA($U1610 + _xlfn.IFNA( VLOOKUP($N1610 &amp; IF(ISBLANK($O1610),"", "-" &amp; $O1610) &amp; IF(ISBLANK($P1610),"", "-" &amp; $P1610) &amp; IF(ISBLANK($Q1610),"", "-" &amp; $Q1610) &amp; IF(ISBLANK($R1610),"", "-" &amp; $R1610) &amp; IF(ISBLANK($S1610),"", "-" &amp; $S1610),TravelTime,8,FALSE), VLOOKUP($S1610 &amp; IF(ISBLANK($R1610),"", "-" &amp; $R1610) &amp; IF(ISBLANK($Q1610),"", "-" &amp; $Q1610) &amp; IF(ISBLANK($P1610),"", "-" &amp; $P1610) &amp; IF(ISBLANK($O1610),"", "-" &amp; $O1610) &amp; IF(ISBLANK($N1610),"", "-" &amp; $N1610),TravelTime,8,FALSE)) / 1440, ""))</f>
        <v/>
      </c>
      <c r="AA1610" s="59"/>
      <c r="AB1610" s="59"/>
      <c r="AC1610" s="59"/>
      <c r="AD1610" s="196"/>
      <c r="AE1610" s="59"/>
      <c r="AF1610" s="59"/>
      <c r="AG1610" s="59"/>
      <c r="AH1610" s="59"/>
      <c r="AI1610" s="59"/>
      <c r="AJ1610" s="59"/>
    </row>
    <row r="1611" spans="1:36" ht="14.25" customHeight="1">
      <c r="A1611" s="85"/>
      <c r="B1611" s="59"/>
      <c r="C1611" s="223"/>
      <c r="D1611" s="59"/>
      <c r="E1611" s="229"/>
      <c r="F1611" s="229"/>
      <c r="G1611" s="59"/>
      <c r="H1611" s="59"/>
      <c r="I1611" s="59"/>
      <c r="J1611" s="59"/>
      <c r="K1611" s="59"/>
      <c r="L1611" s="86"/>
      <c r="M1611" s="86"/>
      <c r="N1611" s="55" t="s">
        <v>868</v>
      </c>
      <c r="O1611" s="55"/>
      <c r="P1611" s="55"/>
      <c r="Q1611" s="55"/>
      <c r="R1611" s="55"/>
      <c r="S1611" s="55" t="s">
        <v>820</v>
      </c>
      <c r="T1611" s="193" t="str">
        <f>_xlfn.IFNA(VLOOKUP(N1611,Code2Loc,2,FALSE)
&amp; IF( OR( ISNA(O1611), LEN(O1611)=0), "",  "-" &amp; VLOOKUP(O1611,Code2Loc,2,FALSE))
&amp; IF( OR( ISNA(P1611), LEN(P1611)=0), "",  "-" &amp; VLOOKUP(P1611,Code2Loc,2,FALSE))
&amp; IF( OR( ISNA(Q1611), LEN(Q1611)=0), "",  "-" &amp; VLOOKUP(Q1611,Code2Loc,2,FALSE))
&amp; IF( OR( ISNA(R1611), LEN(R1611)=0), "",  "-" &amp; VLOOKUP(R1611,Code2Loc,2,FALSE))
&amp; IF( OR( ISNA(S1611), LEN(S1611)=0), "",  "-" &amp; VLOOKUP(S1611,Code2Loc,2,FALSE)),"")</f>
        <v/>
      </c>
      <c r="U1611" s="56">
        <v>0.77083333333333337</v>
      </c>
      <c r="V1611" s="57"/>
      <c r="W1611" s="57"/>
      <c r="X1611" s="57"/>
      <c r="Y1611" s="57"/>
      <c r="Z1611" s="58" t="str">
        <f>IF(ISBLANK($U1611), "", _xlfn.IFNA($U1611 + _xlfn.IFNA( VLOOKUP($N1611 &amp; IF(ISBLANK($O1611),"", "-" &amp; $O1611) &amp; IF(ISBLANK($P1611),"", "-" &amp; $P1611) &amp; IF(ISBLANK($Q1611),"", "-" &amp; $Q1611) &amp; IF(ISBLANK($R1611),"", "-" &amp; $R1611) &amp; IF(ISBLANK($S1611),"", "-" &amp; $S1611),TravelTime,8,FALSE), VLOOKUP($S1611 &amp; IF(ISBLANK($R1611),"", "-" &amp; $R1611) &amp; IF(ISBLANK($Q1611),"", "-" &amp; $Q1611) &amp; IF(ISBLANK($P1611),"", "-" &amp; $P1611) &amp; IF(ISBLANK($O1611),"", "-" &amp; $O1611) &amp; IF(ISBLANK($N1611),"", "-" &amp; $N1611),TravelTime,8,FALSE)) / 1440, ""))</f>
        <v/>
      </c>
      <c r="AA1611" s="59"/>
      <c r="AB1611" s="59"/>
      <c r="AC1611" s="59"/>
      <c r="AD1611" s="196"/>
      <c r="AE1611" s="59"/>
      <c r="AF1611" s="59"/>
      <c r="AG1611" s="59"/>
      <c r="AH1611" s="59"/>
      <c r="AI1611" s="59"/>
      <c r="AJ1611" s="59"/>
    </row>
    <row r="1612" spans="1:36" ht="14.25" customHeight="1">
      <c r="A1612" s="85"/>
      <c r="B1612" s="59"/>
      <c r="C1612" s="223"/>
      <c r="D1612" s="59"/>
      <c r="E1612" s="229"/>
      <c r="F1612" s="229"/>
      <c r="G1612" s="59"/>
      <c r="H1612" s="59"/>
      <c r="I1612" s="59"/>
      <c r="J1612" s="59"/>
      <c r="K1612" s="59"/>
      <c r="L1612" s="86"/>
      <c r="M1612" s="86"/>
      <c r="N1612" s="55" t="s">
        <v>820</v>
      </c>
      <c r="O1612" s="55"/>
      <c r="P1612" s="55"/>
      <c r="Q1612" s="55"/>
      <c r="R1612" s="55"/>
      <c r="S1612" s="55" t="s">
        <v>868</v>
      </c>
      <c r="T1612" s="193" t="str">
        <f>_xlfn.IFNA(VLOOKUP(N1612,Code2Loc,2,FALSE)
&amp; IF( OR( ISNA(O1612), LEN(O1612)=0), "",  "-" &amp; VLOOKUP(O1612,Code2Loc,2,FALSE))
&amp; IF( OR( ISNA(P1612), LEN(P1612)=0), "",  "-" &amp; VLOOKUP(P1612,Code2Loc,2,FALSE))
&amp; IF( OR( ISNA(Q1612), LEN(Q1612)=0), "",  "-" &amp; VLOOKUP(Q1612,Code2Loc,2,FALSE))
&amp; IF( OR( ISNA(R1612), LEN(R1612)=0), "",  "-" &amp; VLOOKUP(R1612,Code2Loc,2,FALSE))
&amp; IF( OR( ISNA(S1612), LEN(S1612)=0), "",  "-" &amp; VLOOKUP(S1612,Code2Loc,2,FALSE)),"")</f>
        <v/>
      </c>
      <c r="U1612" s="56">
        <v>0.8125</v>
      </c>
      <c r="V1612" s="57"/>
      <c r="W1612" s="57"/>
      <c r="X1612" s="57"/>
      <c r="Y1612" s="57"/>
      <c r="Z1612" s="58" t="str">
        <f>IF(ISBLANK($U1612), "", _xlfn.IFNA($U1612 + _xlfn.IFNA( VLOOKUP($N1612 &amp; IF(ISBLANK($O1612),"", "-" &amp; $O1612) &amp; IF(ISBLANK($P1612),"", "-" &amp; $P1612) &amp; IF(ISBLANK($Q1612),"", "-" &amp; $Q1612) &amp; IF(ISBLANK($R1612),"", "-" &amp; $R1612) &amp; IF(ISBLANK($S1612),"", "-" &amp; $S1612),TravelTime,8,FALSE), VLOOKUP($S1612 &amp; IF(ISBLANK($R1612),"", "-" &amp; $R1612) &amp; IF(ISBLANK($Q1612),"", "-" &amp; $Q1612) &amp; IF(ISBLANK($P1612),"", "-" &amp; $P1612) &amp; IF(ISBLANK($O1612),"", "-" &amp; $O1612) &amp; IF(ISBLANK($N1612),"", "-" &amp; $N1612),TravelTime,8,FALSE)) / 1440, ""))</f>
        <v/>
      </c>
      <c r="AA1612" s="59"/>
      <c r="AB1612" s="59"/>
      <c r="AC1612" s="59"/>
      <c r="AD1612" s="196"/>
      <c r="AE1612" s="59"/>
      <c r="AF1612" s="59"/>
      <c r="AG1612" s="59"/>
      <c r="AH1612" s="59"/>
      <c r="AI1612" s="59"/>
      <c r="AJ1612" s="59"/>
    </row>
    <row r="1613" spans="1:36" ht="14.25" customHeight="1">
      <c r="A1613" s="85"/>
      <c r="B1613" s="59"/>
      <c r="C1613" s="223"/>
      <c r="D1613" s="59"/>
      <c r="E1613" s="229"/>
      <c r="F1613" s="229"/>
      <c r="G1613" s="59"/>
      <c r="H1613" s="59"/>
      <c r="I1613" s="59"/>
      <c r="J1613" s="59"/>
      <c r="K1613" s="59"/>
      <c r="L1613" s="86"/>
      <c r="M1613" s="86"/>
      <c r="N1613" s="55" t="s">
        <v>868</v>
      </c>
      <c r="O1613" s="55"/>
      <c r="P1613" s="55"/>
      <c r="Q1613" s="55"/>
      <c r="R1613" s="55"/>
      <c r="S1613" s="55" t="s">
        <v>818</v>
      </c>
      <c r="T1613" s="193" t="str">
        <f>_xlfn.IFNA(VLOOKUP(N1613,Code2Loc,2,FALSE)
&amp; IF( OR( ISNA(O1613), LEN(O1613)=0), "",  "-" &amp; VLOOKUP(O1613,Code2Loc,2,FALSE))
&amp; IF( OR( ISNA(P1613), LEN(P1613)=0), "",  "-" &amp; VLOOKUP(P1613,Code2Loc,2,FALSE))
&amp; IF( OR( ISNA(Q1613), LEN(Q1613)=0), "",  "-" &amp; VLOOKUP(Q1613,Code2Loc,2,FALSE))
&amp; IF( OR( ISNA(R1613), LEN(R1613)=0), "",  "-" &amp; VLOOKUP(R1613,Code2Loc,2,FALSE))
&amp; IF( OR( ISNA(S1613), LEN(S1613)=0), "",  "-" &amp; VLOOKUP(S1613,Code2Loc,2,FALSE)),"")</f>
        <v/>
      </c>
      <c r="U1613" s="56">
        <v>0.84027777777777779</v>
      </c>
      <c r="V1613" s="57"/>
      <c r="W1613" s="57"/>
      <c r="X1613" s="57"/>
      <c r="Y1613" s="57"/>
      <c r="Z1613" s="58" t="str">
        <f>IF(ISBLANK($U1613), "", _xlfn.IFNA($U1613 + _xlfn.IFNA( VLOOKUP($N1613 &amp; IF(ISBLANK($O1613),"", "-" &amp; $O1613) &amp; IF(ISBLANK($P1613),"", "-" &amp; $P1613) &amp; IF(ISBLANK($Q1613),"", "-" &amp; $Q1613) &amp; IF(ISBLANK($R1613),"", "-" &amp; $R1613) &amp; IF(ISBLANK($S1613),"", "-" &amp; $S1613),TravelTime,8,FALSE), VLOOKUP($S1613 &amp; IF(ISBLANK($R1613),"", "-" &amp; $R1613) &amp; IF(ISBLANK($Q1613),"", "-" &amp; $Q1613) &amp; IF(ISBLANK($P1613),"", "-" &amp; $P1613) &amp; IF(ISBLANK($O1613),"", "-" &amp; $O1613) &amp; IF(ISBLANK($N1613),"", "-" &amp; $N1613),TravelTime,8,FALSE)) / 1440, ""))</f>
        <v/>
      </c>
      <c r="AA1613" s="59"/>
      <c r="AB1613" s="59"/>
      <c r="AC1613" s="59"/>
      <c r="AD1613" s="196"/>
      <c r="AE1613" s="59"/>
      <c r="AF1613" s="59"/>
      <c r="AG1613" s="59"/>
      <c r="AH1613" s="59"/>
      <c r="AI1613" s="59"/>
      <c r="AJ1613" s="59"/>
    </row>
    <row r="1614" spans="1:36" ht="14.25" customHeight="1">
      <c r="A1614" s="85"/>
      <c r="B1614" s="59"/>
      <c r="C1614" s="223"/>
      <c r="D1614" s="59"/>
      <c r="E1614" s="229"/>
      <c r="F1614" s="229"/>
      <c r="G1614" s="59"/>
      <c r="H1614" s="59"/>
      <c r="I1614" s="59"/>
      <c r="J1614" s="59"/>
      <c r="K1614" s="59"/>
      <c r="L1614" s="86"/>
      <c r="M1614" s="86"/>
      <c r="N1614" s="55" t="s">
        <v>818</v>
      </c>
      <c r="O1614" s="55"/>
      <c r="P1614" s="55"/>
      <c r="Q1614" s="55"/>
      <c r="R1614" s="55"/>
      <c r="S1614" s="55" t="s">
        <v>820</v>
      </c>
      <c r="T1614" s="193" t="str">
        <f>_xlfn.IFNA(VLOOKUP(N1614,Code2Loc,2,FALSE)
&amp; IF( OR( ISNA(O1614), LEN(O1614)=0), "",  "-" &amp; VLOOKUP(O1614,Code2Loc,2,FALSE))
&amp; IF( OR( ISNA(P1614), LEN(P1614)=0), "",  "-" &amp; VLOOKUP(P1614,Code2Loc,2,FALSE))
&amp; IF( OR( ISNA(Q1614), LEN(Q1614)=0), "",  "-" &amp; VLOOKUP(Q1614,Code2Loc,2,FALSE))
&amp; IF( OR( ISNA(R1614), LEN(R1614)=0), "",  "-" &amp; VLOOKUP(R1614,Code2Loc,2,FALSE))
&amp; IF( OR( ISNA(S1614), LEN(S1614)=0), "",  "-" &amp; VLOOKUP(S1614,Code2Loc,2,FALSE)),"")</f>
        <v/>
      </c>
      <c r="U1614" s="56">
        <v>0.86805555555555558</v>
      </c>
      <c r="V1614" s="57"/>
      <c r="W1614" s="57"/>
      <c r="X1614" s="57"/>
      <c r="Y1614" s="57"/>
      <c r="Z1614" s="58" t="str">
        <f>IF(ISBLANK($U1614), "", _xlfn.IFNA($U1614 + _xlfn.IFNA( VLOOKUP($N1614 &amp; IF(ISBLANK($O1614),"", "-" &amp; $O1614) &amp; IF(ISBLANK($P1614),"", "-" &amp; $P1614) &amp; IF(ISBLANK($Q1614),"", "-" &amp; $Q1614) &amp; IF(ISBLANK($R1614),"", "-" &amp; $R1614) &amp; IF(ISBLANK($S1614),"", "-" &amp; $S1614),TravelTime,8,FALSE), VLOOKUP($S1614 &amp; IF(ISBLANK($R1614),"", "-" &amp; $R1614) &amp; IF(ISBLANK($Q1614),"", "-" &amp; $Q1614) &amp; IF(ISBLANK($P1614),"", "-" &amp; $P1614) &amp; IF(ISBLANK($O1614),"", "-" &amp; $O1614) &amp; IF(ISBLANK($N1614),"", "-" &amp; $N1614),TravelTime,8,FALSE)) / 1440, ""))</f>
        <v/>
      </c>
      <c r="AA1614" s="59"/>
      <c r="AB1614" s="59"/>
      <c r="AC1614" s="59"/>
      <c r="AD1614" s="196"/>
      <c r="AE1614" s="59"/>
      <c r="AF1614" s="59"/>
      <c r="AG1614" s="59"/>
      <c r="AH1614" s="59"/>
      <c r="AI1614" s="59"/>
      <c r="AJ1614" s="59"/>
    </row>
    <row r="1615" spans="1:36" ht="14.25" customHeight="1">
      <c r="A1615" s="85"/>
      <c r="B1615" s="59"/>
      <c r="C1615" s="223"/>
      <c r="D1615" s="59"/>
      <c r="E1615" s="229"/>
      <c r="F1615" s="229"/>
      <c r="G1615" s="59"/>
      <c r="H1615" s="59"/>
      <c r="I1615" s="59"/>
      <c r="J1615" s="59"/>
      <c r="K1615" s="59"/>
      <c r="L1615" s="86"/>
      <c r="M1615" s="86"/>
      <c r="N1615" s="55" t="s">
        <v>820</v>
      </c>
      <c r="O1615" s="55"/>
      <c r="P1615" s="55"/>
      <c r="Q1615" s="55"/>
      <c r="R1615" s="55"/>
      <c r="S1615" s="55" t="s">
        <v>818</v>
      </c>
      <c r="T1615" s="193" t="str">
        <f>_xlfn.IFNA(VLOOKUP(N1615,Code2Loc,2,FALSE)
&amp; IF( OR( ISNA(O1615), LEN(O1615)=0), "",  "-" &amp; VLOOKUP(O1615,Code2Loc,2,FALSE))
&amp; IF( OR( ISNA(P1615), LEN(P1615)=0), "",  "-" &amp; VLOOKUP(P1615,Code2Loc,2,FALSE))
&amp; IF( OR( ISNA(Q1615), LEN(Q1615)=0), "",  "-" &amp; VLOOKUP(Q1615,Code2Loc,2,FALSE))
&amp; IF( OR( ISNA(R1615), LEN(R1615)=0), "",  "-" &amp; VLOOKUP(R1615,Code2Loc,2,FALSE))
&amp; IF( OR( ISNA(S1615), LEN(S1615)=0), "",  "-" &amp; VLOOKUP(S1615,Code2Loc,2,FALSE)),"")</f>
        <v/>
      </c>
      <c r="U1615" s="56">
        <v>0.88541666666666663</v>
      </c>
      <c r="V1615" s="57"/>
      <c r="W1615" s="57"/>
      <c r="X1615" s="57"/>
      <c r="Y1615" s="57"/>
      <c r="Z1615" s="58" t="str">
        <f>IF(ISBLANK($U1615), "", _xlfn.IFNA($U1615 + _xlfn.IFNA( VLOOKUP($N1615 &amp; IF(ISBLANK($O1615),"", "-" &amp; $O1615) &amp; IF(ISBLANK($P1615),"", "-" &amp; $P1615) &amp; IF(ISBLANK($Q1615),"", "-" &amp; $Q1615) &amp; IF(ISBLANK($R1615),"", "-" &amp; $R1615) &amp; IF(ISBLANK($S1615),"", "-" &amp; $S1615),TravelTime,8,FALSE), VLOOKUP($S1615 &amp; IF(ISBLANK($R1615),"", "-" &amp; $R1615) &amp; IF(ISBLANK($Q1615),"", "-" &amp; $Q1615) &amp; IF(ISBLANK($P1615),"", "-" &amp; $P1615) &amp; IF(ISBLANK($O1615),"", "-" &amp; $O1615) &amp; IF(ISBLANK($N1615),"", "-" &amp; $N1615),TravelTime,8,FALSE)) / 1440, ""))</f>
        <v/>
      </c>
      <c r="AA1615" s="59"/>
      <c r="AB1615" s="59"/>
      <c r="AC1615" s="59"/>
      <c r="AD1615" s="196"/>
      <c r="AE1615" s="59"/>
      <c r="AF1615" s="59"/>
      <c r="AG1615" s="59"/>
      <c r="AH1615" s="59"/>
      <c r="AI1615" s="59"/>
      <c r="AJ1615" s="59"/>
    </row>
    <row r="1616" spans="1:36" ht="14.25" customHeight="1">
      <c r="A1616" s="85"/>
      <c r="B1616" s="59" t="s">
        <v>869</v>
      </c>
      <c r="C1616" s="218" t="s">
        <v>870</v>
      </c>
      <c r="D1616" s="53" t="s">
        <v>761</v>
      </c>
      <c r="E1616" s="228">
        <v>43891</v>
      </c>
      <c r="F1616" s="228">
        <v>44012</v>
      </c>
      <c r="G1616" s="59"/>
      <c r="H1616" s="59"/>
      <c r="I1616" s="59"/>
      <c r="J1616" s="59" t="s">
        <v>871</v>
      </c>
      <c r="K1616" s="59" t="s">
        <v>16</v>
      </c>
      <c r="L1616" s="86">
        <v>25</v>
      </c>
      <c r="M1616" s="86">
        <v>10</v>
      </c>
      <c r="N1616" s="55" t="s">
        <v>872</v>
      </c>
      <c r="O1616" s="55"/>
      <c r="P1616" s="55"/>
      <c r="Q1616" s="55"/>
      <c r="R1616" s="55"/>
      <c r="S1616" s="55" t="s">
        <v>820</v>
      </c>
      <c r="T1616" s="193" t="str">
        <f>_xlfn.IFNA(VLOOKUP(N1616,Code2Loc,2,FALSE)
&amp; IF( OR( ISNA(O1616), LEN(O1616)=0), "",  "-" &amp; VLOOKUP(O1616,Code2Loc,2,FALSE))
&amp; IF( OR( ISNA(P1616), LEN(P1616)=0), "",  "-" &amp; VLOOKUP(P1616,Code2Loc,2,FALSE))
&amp; IF( OR( ISNA(Q1616), LEN(Q1616)=0), "",  "-" &amp; VLOOKUP(Q1616,Code2Loc,2,FALSE))
&amp; IF( OR( ISNA(R1616), LEN(R1616)=0), "",  "-" &amp; VLOOKUP(R1616,Code2Loc,2,FALSE))
&amp; IF( OR( ISNA(S1616), LEN(S1616)=0), "",  "-" &amp; VLOOKUP(S1616,Code2Loc,2,FALSE)),"")</f>
        <v/>
      </c>
      <c r="U1616" s="56">
        <v>0.30555555555555558</v>
      </c>
      <c r="V1616" s="57"/>
      <c r="W1616" s="57"/>
      <c r="X1616" s="57"/>
      <c r="Y1616" s="57"/>
      <c r="Z1616" s="58" t="str">
        <f>IF(ISBLANK($U1616), "", _xlfn.IFNA($U1616 + _xlfn.IFNA( VLOOKUP($N1616 &amp; IF(ISBLANK($O1616),"", "-" &amp; $O1616) &amp; IF(ISBLANK($P1616),"", "-" &amp; $P1616) &amp; IF(ISBLANK($Q1616),"", "-" &amp; $Q1616) &amp; IF(ISBLANK($R1616),"", "-" &amp; $R1616) &amp; IF(ISBLANK($S1616),"", "-" &amp; $S1616),TravelTime,8,FALSE), VLOOKUP($S1616 &amp; IF(ISBLANK($R1616),"", "-" &amp; $R1616) &amp; IF(ISBLANK($Q1616),"", "-" &amp; $Q1616) &amp; IF(ISBLANK($P1616),"", "-" &amp; $P1616) &amp; IF(ISBLANK($O1616),"", "-" &amp; $O1616) &amp; IF(ISBLANK($N1616),"", "-" &amp; $N1616),TravelTime,8,FALSE)) / 1440, ""))</f>
        <v/>
      </c>
      <c r="AA1616" s="59"/>
      <c r="AB1616" s="59"/>
      <c r="AC1616" s="59"/>
      <c r="AD1616" s="196"/>
      <c r="AE1616" s="59"/>
      <c r="AF1616" s="59"/>
      <c r="AG1616" s="59"/>
      <c r="AH1616" s="59"/>
      <c r="AI1616" s="59"/>
      <c r="AJ1616" s="59"/>
    </row>
    <row r="1617" spans="1:36" ht="14.25" customHeight="1">
      <c r="A1617" s="85"/>
      <c r="B1617" s="59"/>
      <c r="C1617" s="223"/>
      <c r="D1617" s="59"/>
      <c r="E1617" s="229"/>
      <c r="F1617" s="229"/>
      <c r="G1617" s="59"/>
      <c r="H1617" s="59"/>
      <c r="I1617" s="59"/>
      <c r="J1617" s="59"/>
      <c r="K1617" s="59"/>
      <c r="L1617" s="86"/>
      <c r="M1617" s="86"/>
      <c r="N1617" s="55" t="s">
        <v>820</v>
      </c>
      <c r="O1617" s="55" t="s">
        <v>873</v>
      </c>
      <c r="P1617" s="55"/>
      <c r="Q1617" s="55"/>
      <c r="R1617" s="55"/>
      <c r="S1617" s="55" t="s">
        <v>874</v>
      </c>
      <c r="T1617" s="193" t="str">
        <f>_xlfn.IFNA(VLOOKUP(N1617,Code2Loc,2,FALSE)
&amp; IF( OR( ISNA(O1617), LEN(O1617)=0), "",  "-" &amp; VLOOKUP(O1617,Code2Loc,2,FALSE))
&amp; IF( OR( ISNA(P1617), LEN(P1617)=0), "",  "-" &amp; VLOOKUP(P1617,Code2Loc,2,FALSE))
&amp; IF( OR( ISNA(Q1617), LEN(Q1617)=0), "",  "-" &amp; VLOOKUP(Q1617,Code2Loc,2,FALSE))
&amp; IF( OR( ISNA(R1617), LEN(R1617)=0), "",  "-" &amp; VLOOKUP(R1617,Code2Loc,2,FALSE))
&amp; IF( OR( ISNA(S1617), LEN(S1617)=0), "",  "-" &amp; VLOOKUP(S1617,Code2Loc,2,FALSE)),"")</f>
        <v/>
      </c>
      <c r="U1617" s="56">
        <v>0.3263888888888889</v>
      </c>
      <c r="V1617" s="57"/>
      <c r="W1617" s="57"/>
      <c r="X1617" s="57"/>
      <c r="Y1617" s="57"/>
      <c r="Z1617" s="58" t="str">
        <f>IF(ISBLANK($U1617), "", _xlfn.IFNA($U1617 + _xlfn.IFNA( VLOOKUP($N1617 &amp; IF(ISBLANK($O1617),"", "-" &amp; $O1617) &amp; IF(ISBLANK($P1617),"", "-" &amp; $P1617) &amp; IF(ISBLANK($Q1617),"", "-" &amp; $Q1617) &amp; IF(ISBLANK($R1617),"", "-" &amp; $R1617) &amp; IF(ISBLANK($S1617),"", "-" &amp; $S1617),TravelTime,8,FALSE), VLOOKUP($S1617 &amp; IF(ISBLANK($R1617),"", "-" &amp; $R1617) &amp; IF(ISBLANK($Q1617),"", "-" &amp; $Q1617) &amp; IF(ISBLANK($P1617),"", "-" &amp; $P1617) &amp; IF(ISBLANK($O1617),"", "-" &amp; $O1617) &amp; IF(ISBLANK($N1617),"", "-" &amp; $N1617),TravelTime,8,FALSE)) / 1440, ""))</f>
        <v/>
      </c>
      <c r="AA1617" s="59"/>
      <c r="AB1617" s="59"/>
      <c r="AC1617" s="59"/>
      <c r="AD1617" s="196"/>
      <c r="AE1617" s="59"/>
      <c r="AF1617" s="59"/>
      <c r="AG1617" s="59"/>
      <c r="AH1617" s="59"/>
      <c r="AI1617" s="59"/>
      <c r="AJ1617" s="59"/>
    </row>
    <row r="1618" spans="1:36" ht="14.25" customHeight="1">
      <c r="A1618" s="85"/>
      <c r="B1618" s="59"/>
      <c r="C1618" s="223"/>
      <c r="D1618" s="59"/>
      <c r="E1618" s="229"/>
      <c r="F1618" s="229"/>
      <c r="G1618" s="59"/>
      <c r="H1618" s="59"/>
      <c r="I1618" s="59"/>
      <c r="J1618" s="59"/>
      <c r="K1618" s="59"/>
      <c r="L1618" s="86"/>
      <c r="M1618" s="86"/>
      <c r="N1618" s="55" t="s">
        <v>874</v>
      </c>
      <c r="O1618" s="55"/>
      <c r="P1618" s="55"/>
      <c r="Q1618" s="55"/>
      <c r="R1618" s="55"/>
      <c r="S1618" s="55" t="s">
        <v>820</v>
      </c>
      <c r="T1618" s="193" t="str">
        <f>_xlfn.IFNA(VLOOKUP(N1618,Code2Loc,2,FALSE)
&amp; IF( OR( ISNA(O1618), LEN(O1618)=0), "",  "-" &amp; VLOOKUP(O1618,Code2Loc,2,FALSE))
&amp; IF( OR( ISNA(P1618), LEN(P1618)=0), "",  "-" &amp; VLOOKUP(P1618,Code2Loc,2,FALSE))
&amp; IF( OR( ISNA(Q1618), LEN(Q1618)=0), "",  "-" &amp; VLOOKUP(Q1618,Code2Loc,2,FALSE))
&amp; IF( OR( ISNA(R1618), LEN(R1618)=0), "",  "-" &amp; VLOOKUP(R1618,Code2Loc,2,FALSE))
&amp; IF( OR( ISNA(S1618), LEN(S1618)=0), "",  "-" &amp; VLOOKUP(S1618,Code2Loc,2,FALSE)),"")</f>
        <v/>
      </c>
      <c r="U1618" s="56">
        <v>0.37847222222222221</v>
      </c>
      <c r="V1618" s="57"/>
      <c r="W1618" s="57"/>
      <c r="X1618" s="57"/>
      <c r="Y1618" s="57"/>
      <c r="Z1618" s="58" t="str">
        <f>IF(ISBLANK($U1618), "", _xlfn.IFNA($U1618 + _xlfn.IFNA( VLOOKUP($N1618 &amp; IF(ISBLANK($O1618),"", "-" &amp; $O1618) &amp; IF(ISBLANK($P1618),"", "-" &amp; $P1618) &amp; IF(ISBLANK($Q1618),"", "-" &amp; $Q1618) &amp; IF(ISBLANK($R1618),"", "-" &amp; $R1618) &amp; IF(ISBLANK($S1618),"", "-" &amp; $S1618),TravelTime,8,FALSE), VLOOKUP($S1618 &amp; IF(ISBLANK($R1618),"", "-" &amp; $R1618) &amp; IF(ISBLANK($Q1618),"", "-" &amp; $Q1618) &amp; IF(ISBLANK($P1618),"", "-" &amp; $P1618) &amp; IF(ISBLANK($O1618),"", "-" &amp; $O1618) &amp; IF(ISBLANK($N1618),"", "-" &amp; $N1618),TravelTime,8,FALSE)) / 1440, ""))</f>
        <v/>
      </c>
      <c r="AA1618" s="59"/>
      <c r="AB1618" s="59"/>
      <c r="AC1618" s="59"/>
      <c r="AD1618" s="196"/>
      <c r="AE1618" s="59"/>
      <c r="AF1618" s="59"/>
      <c r="AG1618" s="59"/>
      <c r="AH1618" s="59"/>
      <c r="AI1618" s="59"/>
      <c r="AJ1618" s="59"/>
    </row>
    <row r="1619" spans="1:36" ht="14.25" customHeight="1">
      <c r="A1619" s="85"/>
      <c r="B1619" s="59"/>
      <c r="C1619" s="223"/>
      <c r="D1619" s="59"/>
      <c r="E1619" s="229"/>
      <c r="F1619" s="229"/>
      <c r="G1619" s="59"/>
      <c r="H1619" s="59"/>
      <c r="I1619" s="59"/>
      <c r="J1619" s="59"/>
      <c r="K1619" s="59"/>
      <c r="L1619" s="86"/>
      <c r="M1619" s="86"/>
      <c r="N1619" s="55" t="s">
        <v>820</v>
      </c>
      <c r="O1619" s="55"/>
      <c r="P1619" s="55"/>
      <c r="Q1619" s="55"/>
      <c r="R1619" s="55"/>
      <c r="S1619" s="55" t="s">
        <v>872</v>
      </c>
      <c r="T1619" s="193" t="str">
        <f>_xlfn.IFNA(VLOOKUP(N1619,Code2Loc,2,FALSE)
&amp; IF( OR( ISNA(O1619), LEN(O1619)=0), "",  "-" &amp; VLOOKUP(O1619,Code2Loc,2,FALSE))
&amp; IF( OR( ISNA(P1619), LEN(P1619)=0), "",  "-" &amp; VLOOKUP(P1619,Code2Loc,2,FALSE))
&amp; IF( OR( ISNA(Q1619), LEN(Q1619)=0), "",  "-" &amp; VLOOKUP(Q1619,Code2Loc,2,FALSE))
&amp; IF( OR( ISNA(R1619), LEN(R1619)=0), "",  "-" &amp; VLOOKUP(R1619,Code2Loc,2,FALSE))
&amp; IF( OR( ISNA(S1619), LEN(S1619)=0), "",  "-" &amp; VLOOKUP(S1619,Code2Loc,2,FALSE)),"")</f>
        <v/>
      </c>
      <c r="U1619" s="56">
        <v>0.40277777777777779</v>
      </c>
      <c r="V1619" s="57"/>
      <c r="W1619" s="57"/>
      <c r="X1619" s="57"/>
      <c r="Y1619" s="57"/>
      <c r="Z1619" s="58" t="str">
        <f>IF(ISBLANK($U1619), "", _xlfn.IFNA($U1619 + _xlfn.IFNA( VLOOKUP($N1619 &amp; IF(ISBLANK($O1619),"", "-" &amp; $O1619) &amp; IF(ISBLANK($P1619),"", "-" &amp; $P1619) &amp; IF(ISBLANK($Q1619),"", "-" &amp; $Q1619) &amp; IF(ISBLANK($R1619),"", "-" &amp; $R1619) &amp; IF(ISBLANK($S1619),"", "-" &amp; $S1619),TravelTime,8,FALSE), VLOOKUP($S1619 &amp; IF(ISBLANK($R1619),"", "-" &amp; $R1619) &amp; IF(ISBLANK($Q1619),"", "-" &amp; $Q1619) &amp; IF(ISBLANK($P1619),"", "-" &amp; $P1619) &amp; IF(ISBLANK($O1619),"", "-" &amp; $O1619) &amp; IF(ISBLANK($N1619),"", "-" &amp; $N1619),TravelTime,8,FALSE)) / 1440, ""))</f>
        <v/>
      </c>
      <c r="AA1619" s="59"/>
      <c r="AB1619" s="59"/>
      <c r="AC1619" s="59"/>
      <c r="AD1619" s="196"/>
      <c r="AE1619" s="59"/>
      <c r="AF1619" s="59"/>
      <c r="AG1619" s="59"/>
      <c r="AH1619" s="59"/>
      <c r="AI1619" s="59"/>
      <c r="AJ1619" s="59"/>
    </row>
    <row r="1620" spans="1:36" ht="14.25" customHeight="1">
      <c r="A1620" s="85"/>
      <c r="B1620" s="59"/>
      <c r="C1620" s="223"/>
      <c r="D1620" s="59"/>
      <c r="E1620" s="229"/>
      <c r="F1620" s="229"/>
      <c r="G1620" s="59"/>
      <c r="H1620" s="59"/>
      <c r="I1620" s="59"/>
      <c r="J1620" s="59"/>
      <c r="K1620" s="59"/>
      <c r="L1620" s="86"/>
      <c r="M1620" s="86"/>
      <c r="N1620" s="55" t="s">
        <v>872</v>
      </c>
      <c r="O1620" s="55"/>
      <c r="P1620" s="55"/>
      <c r="Q1620" s="55"/>
      <c r="R1620" s="55"/>
      <c r="S1620" s="55" t="s">
        <v>820</v>
      </c>
      <c r="T1620" s="193" t="str">
        <f>_xlfn.IFNA(VLOOKUP(N1620,Code2Loc,2,FALSE)
&amp; IF( OR( ISNA(O1620), LEN(O1620)=0), "",  "-" &amp; VLOOKUP(O1620,Code2Loc,2,FALSE))
&amp; IF( OR( ISNA(P1620), LEN(P1620)=0), "",  "-" &amp; VLOOKUP(P1620,Code2Loc,2,FALSE))
&amp; IF( OR( ISNA(Q1620), LEN(Q1620)=0), "",  "-" &amp; VLOOKUP(Q1620,Code2Loc,2,FALSE))
&amp; IF( OR( ISNA(R1620), LEN(R1620)=0), "",  "-" &amp; VLOOKUP(R1620,Code2Loc,2,FALSE))
&amp; IF( OR( ISNA(S1620), LEN(S1620)=0), "",  "-" &amp; VLOOKUP(S1620,Code2Loc,2,FALSE)),"")</f>
        <v/>
      </c>
      <c r="U1620" s="56">
        <v>0.4375</v>
      </c>
      <c r="V1620" s="57"/>
      <c r="W1620" s="57"/>
      <c r="X1620" s="57"/>
      <c r="Y1620" s="57"/>
      <c r="Z1620" s="58" t="str">
        <f>IF(ISBLANK($U1620), "", _xlfn.IFNA($U1620 + _xlfn.IFNA( VLOOKUP($N1620 &amp; IF(ISBLANK($O1620),"", "-" &amp; $O1620) &amp; IF(ISBLANK($P1620),"", "-" &amp; $P1620) &amp; IF(ISBLANK($Q1620),"", "-" &amp; $Q1620) &amp; IF(ISBLANK($R1620),"", "-" &amp; $R1620) &amp; IF(ISBLANK($S1620),"", "-" &amp; $S1620),TravelTime,8,FALSE), VLOOKUP($S1620 &amp; IF(ISBLANK($R1620),"", "-" &amp; $R1620) &amp; IF(ISBLANK($Q1620),"", "-" &amp; $Q1620) &amp; IF(ISBLANK($P1620),"", "-" &amp; $P1620) &amp; IF(ISBLANK($O1620),"", "-" &amp; $O1620) &amp; IF(ISBLANK($N1620),"", "-" &amp; $N1620),TravelTime,8,FALSE)) / 1440, ""))</f>
        <v/>
      </c>
      <c r="AA1620" s="59"/>
      <c r="AB1620" s="59"/>
      <c r="AC1620" s="59"/>
      <c r="AD1620" s="196"/>
      <c r="AE1620" s="59"/>
      <c r="AF1620" s="59"/>
      <c r="AG1620" s="59"/>
      <c r="AH1620" s="59"/>
      <c r="AI1620" s="59"/>
      <c r="AJ1620" s="59"/>
    </row>
    <row r="1621" spans="1:36" ht="14.25" customHeight="1">
      <c r="A1621" s="85"/>
      <c r="B1621" s="59"/>
      <c r="C1621" s="223"/>
      <c r="D1621" s="59"/>
      <c r="E1621" s="229"/>
      <c r="F1621" s="229"/>
      <c r="G1621" s="59"/>
      <c r="H1621" s="59"/>
      <c r="I1621" s="59"/>
      <c r="J1621" s="59"/>
      <c r="K1621" s="59"/>
      <c r="L1621" s="86"/>
      <c r="M1621" s="86"/>
      <c r="N1621" s="55" t="s">
        <v>820</v>
      </c>
      <c r="O1621" s="55"/>
      <c r="P1621" s="55"/>
      <c r="Q1621" s="55"/>
      <c r="R1621" s="55"/>
      <c r="S1621" s="55" t="s">
        <v>872</v>
      </c>
      <c r="T1621" s="193" t="str">
        <f>_xlfn.IFNA(VLOOKUP(N1621,Code2Loc,2,FALSE)
&amp; IF( OR( ISNA(O1621), LEN(O1621)=0), "",  "-" &amp; VLOOKUP(O1621,Code2Loc,2,FALSE))
&amp; IF( OR( ISNA(P1621), LEN(P1621)=0), "",  "-" &amp; VLOOKUP(P1621,Code2Loc,2,FALSE))
&amp; IF( OR( ISNA(Q1621), LEN(Q1621)=0), "",  "-" &amp; VLOOKUP(Q1621,Code2Loc,2,FALSE))
&amp; IF( OR( ISNA(R1621), LEN(R1621)=0), "",  "-" &amp; VLOOKUP(R1621,Code2Loc,2,FALSE))
&amp; IF( OR( ISNA(S1621), LEN(S1621)=0), "",  "-" &amp; VLOOKUP(S1621,Code2Loc,2,FALSE)),"")</f>
        <v/>
      </c>
      <c r="U1621" s="56">
        <v>0.45833333333333331</v>
      </c>
      <c r="V1621" s="57"/>
      <c r="W1621" s="57"/>
      <c r="X1621" s="57"/>
      <c r="Y1621" s="57"/>
      <c r="Z1621" s="58" t="str">
        <f>IF(ISBLANK($U1621), "", _xlfn.IFNA($U1621 + _xlfn.IFNA( VLOOKUP($N1621 &amp; IF(ISBLANK($O1621),"", "-" &amp; $O1621) &amp; IF(ISBLANK($P1621),"", "-" &amp; $P1621) &amp; IF(ISBLANK($Q1621),"", "-" &amp; $Q1621) &amp; IF(ISBLANK($R1621),"", "-" &amp; $R1621) &amp; IF(ISBLANK($S1621),"", "-" &amp; $S1621),TravelTime,8,FALSE), VLOOKUP($S1621 &amp; IF(ISBLANK($R1621),"", "-" &amp; $R1621) &amp; IF(ISBLANK($Q1621),"", "-" &amp; $Q1621) &amp; IF(ISBLANK($P1621),"", "-" &amp; $P1621) &amp; IF(ISBLANK($O1621),"", "-" &amp; $O1621) &amp; IF(ISBLANK($N1621),"", "-" &amp; $N1621),TravelTime,8,FALSE)) / 1440, ""))</f>
        <v/>
      </c>
      <c r="AA1621" s="59"/>
      <c r="AB1621" s="59"/>
      <c r="AC1621" s="59"/>
      <c r="AD1621" s="196"/>
      <c r="AE1621" s="59"/>
      <c r="AF1621" s="59"/>
      <c r="AG1621" s="59"/>
      <c r="AH1621" s="59"/>
      <c r="AI1621" s="59"/>
      <c r="AJ1621" s="59"/>
    </row>
    <row r="1622" spans="1:36" ht="14.25" customHeight="1">
      <c r="A1622" s="85"/>
      <c r="B1622" s="59"/>
      <c r="C1622" s="223"/>
      <c r="D1622" s="59"/>
      <c r="E1622" s="229"/>
      <c r="F1622" s="229"/>
      <c r="G1622" s="59"/>
      <c r="H1622" s="59"/>
      <c r="I1622" s="59"/>
      <c r="J1622" s="59"/>
      <c r="K1622" s="59"/>
      <c r="L1622" s="86"/>
      <c r="M1622" s="86"/>
      <c r="N1622" s="55" t="s">
        <v>872</v>
      </c>
      <c r="O1622" s="55"/>
      <c r="P1622" s="55"/>
      <c r="Q1622" s="55"/>
      <c r="R1622" s="55"/>
      <c r="S1622" s="55" t="s">
        <v>820</v>
      </c>
      <c r="T1622" s="193" t="str">
        <f>_xlfn.IFNA(VLOOKUP(N1622,Code2Loc,2,FALSE)
&amp; IF( OR( ISNA(O1622), LEN(O1622)=0), "",  "-" &amp; VLOOKUP(O1622,Code2Loc,2,FALSE))
&amp; IF( OR( ISNA(P1622), LEN(P1622)=0), "",  "-" &amp; VLOOKUP(P1622,Code2Loc,2,FALSE))
&amp; IF( OR( ISNA(Q1622), LEN(Q1622)=0), "",  "-" &amp; VLOOKUP(Q1622,Code2Loc,2,FALSE))
&amp; IF( OR( ISNA(R1622), LEN(R1622)=0), "",  "-" &amp; VLOOKUP(R1622,Code2Loc,2,FALSE))
&amp; IF( OR( ISNA(S1622), LEN(S1622)=0), "",  "-" &amp; VLOOKUP(S1622,Code2Loc,2,FALSE)),"")</f>
        <v/>
      </c>
      <c r="U1622" s="56">
        <v>0.4826388888888889</v>
      </c>
      <c r="V1622" s="57"/>
      <c r="W1622" s="57"/>
      <c r="X1622" s="57"/>
      <c r="Y1622" s="57"/>
      <c r="Z1622" s="58" t="str">
        <f>IF(ISBLANK($U1622), "", _xlfn.IFNA($U1622 + _xlfn.IFNA( VLOOKUP($N1622 &amp; IF(ISBLANK($O1622),"", "-" &amp; $O1622) &amp; IF(ISBLANK($P1622),"", "-" &amp; $P1622) &amp; IF(ISBLANK($Q1622),"", "-" &amp; $Q1622) &amp; IF(ISBLANK($R1622),"", "-" &amp; $R1622) &amp; IF(ISBLANK($S1622),"", "-" &amp; $S1622),TravelTime,8,FALSE), VLOOKUP($S1622 &amp; IF(ISBLANK($R1622),"", "-" &amp; $R1622) &amp; IF(ISBLANK($Q1622),"", "-" &amp; $Q1622) &amp; IF(ISBLANK($P1622),"", "-" &amp; $P1622) &amp; IF(ISBLANK($O1622),"", "-" &amp; $O1622) &amp; IF(ISBLANK($N1622),"", "-" &amp; $N1622),TravelTime,8,FALSE)) / 1440, ""))</f>
        <v/>
      </c>
      <c r="AA1622" s="59"/>
      <c r="AB1622" s="59"/>
      <c r="AC1622" s="59"/>
      <c r="AD1622" s="196"/>
      <c r="AE1622" s="59"/>
      <c r="AF1622" s="59"/>
      <c r="AG1622" s="59"/>
      <c r="AH1622" s="59"/>
      <c r="AI1622" s="59"/>
      <c r="AJ1622" s="59"/>
    </row>
    <row r="1623" spans="1:36" ht="14.25" customHeight="1">
      <c r="A1623" s="85"/>
      <c r="B1623" s="59"/>
      <c r="C1623" s="223"/>
      <c r="D1623" s="59"/>
      <c r="E1623" s="229"/>
      <c r="F1623" s="229"/>
      <c r="G1623" s="59"/>
      <c r="H1623" s="59"/>
      <c r="I1623" s="59"/>
      <c r="J1623" s="59"/>
      <c r="K1623" s="59"/>
      <c r="L1623" s="86"/>
      <c r="M1623" s="86"/>
      <c r="N1623" s="55" t="s">
        <v>820</v>
      </c>
      <c r="O1623" s="55"/>
      <c r="P1623" s="55"/>
      <c r="Q1623" s="55"/>
      <c r="R1623" s="55"/>
      <c r="S1623" s="55" t="s">
        <v>872</v>
      </c>
      <c r="T1623" s="193" t="str">
        <f>_xlfn.IFNA(VLOOKUP(N1623,Code2Loc,2,FALSE)
&amp; IF( OR( ISNA(O1623), LEN(O1623)=0), "",  "-" &amp; VLOOKUP(O1623,Code2Loc,2,FALSE))
&amp; IF( OR( ISNA(P1623), LEN(P1623)=0), "",  "-" &amp; VLOOKUP(P1623,Code2Loc,2,FALSE))
&amp; IF( OR( ISNA(Q1623), LEN(Q1623)=0), "",  "-" &amp; VLOOKUP(Q1623,Code2Loc,2,FALSE))
&amp; IF( OR( ISNA(R1623), LEN(R1623)=0), "",  "-" &amp; VLOOKUP(R1623,Code2Loc,2,FALSE))
&amp; IF( OR( ISNA(S1623), LEN(S1623)=0), "",  "-" &amp; VLOOKUP(S1623,Code2Loc,2,FALSE)),"")</f>
        <v/>
      </c>
      <c r="U1623" s="56">
        <v>0.50694444444444442</v>
      </c>
      <c r="V1623" s="57"/>
      <c r="W1623" s="57"/>
      <c r="X1623" s="57"/>
      <c r="Y1623" s="57"/>
      <c r="Z1623" s="58" t="str">
        <f>IF(ISBLANK($U1623), "", _xlfn.IFNA($U1623 + _xlfn.IFNA( VLOOKUP($N1623 &amp; IF(ISBLANK($O1623),"", "-" &amp; $O1623) &amp; IF(ISBLANK($P1623),"", "-" &amp; $P1623) &amp; IF(ISBLANK($Q1623),"", "-" &amp; $Q1623) &amp; IF(ISBLANK($R1623),"", "-" &amp; $R1623) &amp; IF(ISBLANK($S1623),"", "-" &amp; $S1623),TravelTime,8,FALSE), VLOOKUP($S1623 &amp; IF(ISBLANK($R1623),"", "-" &amp; $R1623) &amp; IF(ISBLANK($Q1623),"", "-" &amp; $Q1623) &amp; IF(ISBLANK($P1623),"", "-" &amp; $P1623) &amp; IF(ISBLANK($O1623),"", "-" &amp; $O1623) &amp; IF(ISBLANK($N1623),"", "-" &amp; $N1623),TravelTime,8,FALSE)) / 1440, ""))</f>
        <v/>
      </c>
      <c r="AA1623" s="59"/>
      <c r="AB1623" s="59"/>
      <c r="AC1623" s="59"/>
      <c r="AD1623" s="196"/>
      <c r="AE1623" s="59"/>
      <c r="AF1623" s="59"/>
      <c r="AG1623" s="59"/>
      <c r="AH1623" s="59"/>
      <c r="AI1623" s="59"/>
      <c r="AJ1623" s="59"/>
    </row>
    <row r="1624" spans="1:36" ht="14.25" customHeight="1">
      <c r="A1624" s="85"/>
      <c r="B1624" s="59"/>
      <c r="C1624" s="223"/>
      <c r="D1624" s="59"/>
      <c r="E1624" s="229"/>
      <c r="F1624" s="229"/>
      <c r="G1624" s="59"/>
      <c r="H1624" s="59"/>
      <c r="I1624" s="59"/>
      <c r="J1624" s="59"/>
      <c r="K1624" s="59"/>
      <c r="L1624" s="86"/>
      <c r="M1624" s="86"/>
      <c r="N1624" s="55" t="s">
        <v>872</v>
      </c>
      <c r="O1624" s="55" t="s">
        <v>875</v>
      </c>
      <c r="P1624" s="55"/>
      <c r="Q1624" s="55"/>
      <c r="R1624" s="55"/>
      <c r="S1624" s="55" t="s">
        <v>820</v>
      </c>
      <c r="T1624" s="193" t="str">
        <f>_xlfn.IFNA(VLOOKUP(N1624,Code2Loc,2,FALSE)
&amp; IF( OR( ISNA(O1624), LEN(O1624)=0), "",  "-" &amp; VLOOKUP(O1624,Code2Loc,2,FALSE))
&amp; IF( OR( ISNA(P1624), LEN(P1624)=0), "",  "-" &amp; VLOOKUP(P1624,Code2Loc,2,FALSE))
&amp; IF( OR( ISNA(Q1624), LEN(Q1624)=0), "",  "-" &amp; VLOOKUP(Q1624,Code2Loc,2,FALSE))
&amp; IF( OR( ISNA(R1624), LEN(R1624)=0), "",  "-" &amp; VLOOKUP(R1624,Code2Loc,2,FALSE))
&amp; IF( OR( ISNA(S1624), LEN(S1624)=0), "",  "-" &amp; VLOOKUP(S1624,Code2Loc,2,FALSE)),"")</f>
        <v/>
      </c>
      <c r="U1624" s="56">
        <v>0.52777777777777779</v>
      </c>
      <c r="V1624" s="57"/>
      <c r="W1624" s="57"/>
      <c r="X1624" s="57"/>
      <c r="Y1624" s="57"/>
      <c r="Z1624" s="58" t="str">
        <f>IF(ISBLANK($U1624), "", _xlfn.IFNA($U1624 + _xlfn.IFNA( VLOOKUP($N1624 &amp; IF(ISBLANK($O1624),"", "-" &amp; $O1624) &amp; IF(ISBLANK($P1624),"", "-" &amp; $P1624) &amp; IF(ISBLANK($Q1624),"", "-" &amp; $Q1624) &amp; IF(ISBLANK($R1624),"", "-" &amp; $R1624) &amp; IF(ISBLANK($S1624),"", "-" &amp; $S1624),TravelTime,8,FALSE), VLOOKUP($S1624 &amp; IF(ISBLANK($R1624),"", "-" &amp; $R1624) &amp; IF(ISBLANK($Q1624),"", "-" &amp; $Q1624) &amp; IF(ISBLANK($P1624),"", "-" &amp; $P1624) &amp; IF(ISBLANK($O1624),"", "-" &amp; $O1624) &amp; IF(ISBLANK($N1624),"", "-" &amp; $N1624),TravelTime,8,FALSE)) / 1440, ""))</f>
        <v/>
      </c>
      <c r="AA1624" s="59"/>
      <c r="AB1624" s="59"/>
      <c r="AC1624" s="59"/>
      <c r="AD1624" s="196"/>
      <c r="AE1624" s="59"/>
      <c r="AF1624" s="59"/>
      <c r="AG1624" s="59"/>
      <c r="AH1624" s="59"/>
      <c r="AI1624" s="59"/>
      <c r="AJ1624" s="59"/>
    </row>
    <row r="1625" spans="1:36" ht="14.25" customHeight="1">
      <c r="A1625" s="85"/>
      <c r="B1625" s="59"/>
      <c r="C1625" s="223"/>
      <c r="D1625" s="59"/>
      <c r="E1625" s="229"/>
      <c r="F1625" s="229"/>
      <c r="G1625" s="59"/>
      <c r="H1625" s="59"/>
      <c r="I1625" s="59"/>
      <c r="J1625" s="59"/>
      <c r="K1625" s="59"/>
      <c r="L1625" s="86"/>
      <c r="M1625" s="86"/>
      <c r="N1625" s="55" t="s">
        <v>820</v>
      </c>
      <c r="O1625" s="55"/>
      <c r="P1625" s="55"/>
      <c r="Q1625" s="55"/>
      <c r="R1625" s="55"/>
      <c r="S1625" s="55" t="s">
        <v>872</v>
      </c>
      <c r="T1625" s="193" t="str">
        <f>_xlfn.IFNA(VLOOKUP(N1625,Code2Loc,2,FALSE)
&amp; IF( OR( ISNA(O1625), LEN(O1625)=0), "",  "-" &amp; VLOOKUP(O1625,Code2Loc,2,FALSE))
&amp; IF( OR( ISNA(P1625), LEN(P1625)=0), "",  "-" &amp; VLOOKUP(P1625,Code2Loc,2,FALSE))
&amp; IF( OR( ISNA(Q1625), LEN(Q1625)=0), "",  "-" &amp; VLOOKUP(Q1625,Code2Loc,2,FALSE))
&amp; IF( OR( ISNA(R1625), LEN(R1625)=0), "",  "-" &amp; VLOOKUP(R1625,Code2Loc,2,FALSE))
&amp; IF( OR( ISNA(S1625), LEN(S1625)=0), "",  "-" &amp; VLOOKUP(S1625,Code2Loc,2,FALSE)),"")</f>
        <v/>
      </c>
      <c r="U1625" s="56">
        <v>0.55208333333333337</v>
      </c>
      <c r="V1625" s="57"/>
      <c r="W1625" s="57"/>
      <c r="X1625" s="57"/>
      <c r="Y1625" s="57"/>
      <c r="Z1625" s="58" t="str">
        <f>IF(ISBLANK($U1625), "", _xlfn.IFNA($U1625 + _xlfn.IFNA( VLOOKUP($N1625 &amp; IF(ISBLANK($O1625),"", "-" &amp; $O1625) &amp; IF(ISBLANK($P1625),"", "-" &amp; $P1625) &amp; IF(ISBLANK($Q1625),"", "-" &amp; $Q1625) &amp; IF(ISBLANK($R1625),"", "-" &amp; $R1625) &amp; IF(ISBLANK($S1625),"", "-" &amp; $S1625),TravelTime,8,FALSE), VLOOKUP($S1625 &amp; IF(ISBLANK($R1625),"", "-" &amp; $R1625) &amp; IF(ISBLANK($Q1625),"", "-" &amp; $Q1625) &amp; IF(ISBLANK($P1625),"", "-" &amp; $P1625) &amp; IF(ISBLANK($O1625),"", "-" &amp; $O1625) &amp; IF(ISBLANK($N1625),"", "-" &amp; $N1625),TravelTime,8,FALSE)) / 1440, ""))</f>
        <v/>
      </c>
      <c r="AA1625" s="59"/>
      <c r="AB1625" s="59"/>
      <c r="AC1625" s="59"/>
      <c r="AD1625" s="196"/>
      <c r="AE1625" s="59"/>
      <c r="AF1625" s="59"/>
      <c r="AG1625" s="59"/>
      <c r="AH1625" s="59"/>
      <c r="AI1625" s="59"/>
      <c r="AJ1625" s="59"/>
    </row>
    <row r="1626" spans="1:36" ht="14.25" customHeight="1">
      <c r="A1626" s="85"/>
      <c r="B1626" s="59"/>
      <c r="C1626" s="223"/>
      <c r="D1626" s="59"/>
      <c r="E1626" s="229"/>
      <c r="F1626" s="229"/>
      <c r="G1626" s="59"/>
      <c r="H1626" s="59"/>
      <c r="I1626" s="59"/>
      <c r="J1626" s="59"/>
      <c r="K1626" s="59"/>
      <c r="L1626" s="86"/>
      <c r="M1626" s="86"/>
      <c r="N1626" s="55" t="s">
        <v>872</v>
      </c>
      <c r="O1626" s="55" t="s">
        <v>875</v>
      </c>
      <c r="P1626" s="55"/>
      <c r="Q1626" s="55"/>
      <c r="R1626" s="55"/>
      <c r="S1626" s="55" t="s">
        <v>820</v>
      </c>
      <c r="T1626" s="193" t="str">
        <f>_xlfn.IFNA(VLOOKUP(N1626,Code2Loc,2,FALSE)
&amp; IF( OR( ISNA(O1626), LEN(O1626)=0), "",  "-" &amp; VLOOKUP(O1626,Code2Loc,2,FALSE))
&amp; IF( OR( ISNA(P1626), LEN(P1626)=0), "",  "-" &amp; VLOOKUP(P1626,Code2Loc,2,FALSE))
&amp; IF( OR( ISNA(Q1626), LEN(Q1626)=0), "",  "-" &amp; VLOOKUP(Q1626,Code2Loc,2,FALSE))
&amp; IF( OR( ISNA(R1626), LEN(R1626)=0), "",  "-" &amp; VLOOKUP(R1626,Code2Loc,2,FALSE))
&amp; IF( OR( ISNA(S1626), LEN(S1626)=0), "",  "-" &amp; VLOOKUP(S1626,Code2Loc,2,FALSE)),"")</f>
        <v/>
      </c>
      <c r="U1626" s="56">
        <v>0.58333333333333337</v>
      </c>
      <c r="V1626" s="57"/>
      <c r="W1626" s="57"/>
      <c r="X1626" s="57"/>
      <c r="Y1626" s="57"/>
      <c r="Z1626" s="58" t="str">
        <f>IF(ISBLANK($U1626), "", _xlfn.IFNA($U1626 + _xlfn.IFNA( VLOOKUP($N1626 &amp; IF(ISBLANK($O1626),"", "-" &amp; $O1626) &amp; IF(ISBLANK($P1626),"", "-" &amp; $P1626) &amp; IF(ISBLANK($Q1626),"", "-" &amp; $Q1626) &amp; IF(ISBLANK($R1626),"", "-" &amp; $R1626) &amp; IF(ISBLANK($S1626),"", "-" &amp; $S1626),TravelTime,8,FALSE), VLOOKUP($S1626 &amp; IF(ISBLANK($R1626),"", "-" &amp; $R1626) &amp; IF(ISBLANK($Q1626),"", "-" &amp; $Q1626) &amp; IF(ISBLANK($P1626),"", "-" &amp; $P1626) &amp; IF(ISBLANK($O1626),"", "-" &amp; $O1626) &amp; IF(ISBLANK($N1626),"", "-" &amp; $N1626),TravelTime,8,FALSE)) / 1440, ""))</f>
        <v/>
      </c>
      <c r="AA1626" s="59"/>
      <c r="AB1626" s="59"/>
      <c r="AC1626" s="59"/>
      <c r="AD1626" s="196"/>
      <c r="AE1626" s="59"/>
      <c r="AF1626" s="59"/>
      <c r="AG1626" s="59"/>
      <c r="AH1626" s="59"/>
      <c r="AI1626" s="59"/>
      <c r="AJ1626" s="59"/>
    </row>
    <row r="1627" spans="1:36" ht="14.25" customHeight="1">
      <c r="A1627" s="85"/>
      <c r="B1627" s="59"/>
      <c r="C1627" s="223"/>
      <c r="D1627" s="59"/>
      <c r="E1627" s="229"/>
      <c r="F1627" s="229"/>
      <c r="G1627" s="59"/>
      <c r="H1627" s="59"/>
      <c r="I1627" s="59"/>
      <c r="J1627" s="59"/>
      <c r="K1627" s="59"/>
      <c r="L1627" s="86"/>
      <c r="M1627" s="86"/>
      <c r="N1627" s="55" t="s">
        <v>820</v>
      </c>
      <c r="O1627" s="55"/>
      <c r="P1627" s="55"/>
      <c r="Q1627" s="55"/>
      <c r="R1627" s="55"/>
      <c r="S1627" s="55" t="s">
        <v>872</v>
      </c>
      <c r="T1627" s="193" t="str">
        <f>_xlfn.IFNA(VLOOKUP(N1627,Code2Loc,2,FALSE)
&amp; IF( OR( ISNA(O1627), LEN(O1627)=0), "",  "-" &amp; VLOOKUP(O1627,Code2Loc,2,FALSE))
&amp; IF( OR( ISNA(P1627), LEN(P1627)=0), "",  "-" &amp; VLOOKUP(P1627,Code2Loc,2,FALSE))
&amp; IF( OR( ISNA(Q1627), LEN(Q1627)=0), "",  "-" &amp; VLOOKUP(Q1627,Code2Loc,2,FALSE))
&amp; IF( OR( ISNA(R1627), LEN(R1627)=0), "",  "-" &amp; VLOOKUP(R1627,Code2Loc,2,FALSE))
&amp; IF( OR( ISNA(S1627), LEN(S1627)=0), "",  "-" &amp; VLOOKUP(S1627,Code2Loc,2,FALSE)),"")</f>
        <v/>
      </c>
      <c r="U1627" s="56">
        <v>0.60416666666666663</v>
      </c>
      <c r="V1627" s="57"/>
      <c r="W1627" s="57"/>
      <c r="X1627" s="57"/>
      <c r="Y1627" s="57"/>
      <c r="Z1627" s="58" t="str">
        <f>IF(ISBLANK($U1627), "", _xlfn.IFNA($U1627 + _xlfn.IFNA( VLOOKUP($N1627 &amp; IF(ISBLANK($O1627),"", "-" &amp; $O1627) &amp; IF(ISBLANK($P1627),"", "-" &amp; $P1627) &amp; IF(ISBLANK($Q1627),"", "-" &amp; $Q1627) &amp; IF(ISBLANK($R1627),"", "-" &amp; $R1627) &amp; IF(ISBLANK($S1627),"", "-" &amp; $S1627),TravelTime,8,FALSE), VLOOKUP($S1627 &amp; IF(ISBLANK($R1627),"", "-" &amp; $R1627) &amp; IF(ISBLANK($Q1627),"", "-" &amp; $Q1627) &amp; IF(ISBLANK($P1627),"", "-" &amp; $P1627) &amp; IF(ISBLANK($O1627),"", "-" &amp; $O1627) &amp; IF(ISBLANK($N1627),"", "-" &amp; $N1627),TravelTime,8,FALSE)) / 1440, ""))</f>
        <v/>
      </c>
      <c r="AA1627" s="59"/>
      <c r="AB1627" s="59"/>
      <c r="AC1627" s="59"/>
      <c r="AD1627" s="196"/>
      <c r="AE1627" s="59"/>
      <c r="AF1627" s="59"/>
      <c r="AG1627" s="59"/>
      <c r="AH1627" s="59"/>
      <c r="AI1627" s="59"/>
      <c r="AJ1627" s="59"/>
    </row>
    <row r="1628" spans="1:36" ht="14.25" customHeight="1">
      <c r="A1628" s="85"/>
      <c r="B1628" s="59"/>
      <c r="C1628" s="223"/>
      <c r="D1628" s="59"/>
      <c r="E1628" s="229"/>
      <c r="F1628" s="229"/>
      <c r="G1628" s="59"/>
      <c r="H1628" s="59"/>
      <c r="I1628" s="59"/>
      <c r="J1628" s="59"/>
      <c r="K1628" s="59"/>
      <c r="L1628" s="86"/>
      <c r="M1628" s="86"/>
      <c r="N1628" s="55" t="s">
        <v>872</v>
      </c>
      <c r="O1628" s="55" t="s">
        <v>875</v>
      </c>
      <c r="P1628" s="55"/>
      <c r="Q1628" s="55"/>
      <c r="R1628" s="55"/>
      <c r="S1628" s="55" t="s">
        <v>820</v>
      </c>
      <c r="T1628" s="193" t="str">
        <f>_xlfn.IFNA(VLOOKUP(N1628,Code2Loc,2,FALSE)
&amp; IF( OR( ISNA(O1628), LEN(O1628)=0), "",  "-" &amp; VLOOKUP(O1628,Code2Loc,2,FALSE))
&amp; IF( OR( ISNA(P1628), LEN(P1628)=0), "",  "-" &amp; VLOOKUP(P1628,Code2Loc,2,FALSE))
&amp; IF( OR( ISNA(Q1628), LEN(Q1628)=0), "",  "-" &amp; VLOOKUP(Q1628,Code2Loc,2,FALSE))
&amp; IF( OR( ISNA(R1628), LEN(R1628)=0), "",  "-" &amp; VLOOKUP(R1628,Code2Loc,2,FALSE))
&amp; IF( OR( ISNA(S1628), LEN(S1628)=0), "",  "-" &amp; VLOOKUP(S1628,Code2Loc,2,FALSE)),"")</f>
        <v/>
      </c>
      <c r="U1628" s="56">
        <v>0.62847222222222221</v>
      </c>
      <c r="V1628" s="57"/>
      <c r="W1628" s="57"/>
      <c r="X1628" s="57"/>
      <c r="Y1628" s="57"/>
      <c r="Z1628" s="58" t="str">
        <f>IF(ISBLANK($U1628), "", _xlfn.IFNA($U1628 + _xlfn.IFNA( VLOOKUP($N1628 &amp; IF(ISBLANK($O1628),"", "-" &amp; $O1628) &amp; IF(ISBLANK($P1628),"", "-" &amp; $P1628) &amp; IF(ISBLANK($Q1628),"", "-" &amp; $Q1628) &amp; IF(ISBLANK($R1628),"", "-" &amp; $R1628) &amp; IF(ISBLANK($S1628),"", "-" &amp; $S1628),TravelTime,8,FALSE), VLOOKUP($S1628 &amp; IF(ISBLANK($R1628),"", "-" &amp; $R1628) &amp; IF(ISBLANK($Q1628),"", "-" &amp; $Q1628) &amp; IF(ISBLANK($P1628),"", "-" &amp; $P1628) &amp; IF(ISBLANK($O1628),"", "-" &amp; $O1628) &amp; IF(ISBLANK($N1628),"", "-" &amp; $N1628),TravelTime,8,FALSE)) / 1440, ""))</f>
        <v/>
      </c>
      <c r="AA1628" s="59"/>
      <c r="AB1628" s="59"/>
      <c r="AC1628" s="59"/>
      <c r="AD1628" s="196"/>
      <c r="AE1628" s="59"/>
      <c r="AF1628" s="59"/>
      <c r="AG1628" s="59"/>
      <c r="AH1628" s="59"/>
      <c r="AI1628" s="59"/>
      <c r="AJ1628" s="59"/>
    </row>
    <row r="1629" spans="1:36" ht="14.25" customHeight="1">
      <c r="A1629" s="85"/>
      <c r="B1629" s="59"/>
      <c r="C1629" s="223"/>
      <c r="D1629" s="59"/>
      <c r="E1629" s="229"/>
      <c r="F1629" s="229"/>
      <c r="G1629" s="59"/>
      <c r="H1629" s="59"/>
      <c r="I1629" s="59"/>
      <c r="J1629" s="59"/>
      <c r="K1629" s="59"/>
      <c r="L1629" s="86"/>
      <c r="M1629" s="86"/>
      <c r="N1629" s="55" t="s">
        <v>820</v>
      </c>
      <c r="O1629" s="55"/>
      <c r="P1629" s="55"/>
      <c r="Q1629" s="55"/>
      <c r="R1629" s="55"/>
      <c r="S1629" s="55" t="s">
        <v>872</v>
      </c>
      <c r="T1629" s="193" t="str">
        <f>_xlfn.IFNA(VLOOKUP(N1629,Code2Loc,2,FALSE)
&amp; IF( OR( ISNA(O1629), LEN(O1629)=0), "",  "-" &amp; VLOOKUP(O1629,Code2Loc,2,FALSE))
&amp; IF( OR( ISNA(P1629), LEN(P1629)=0), "",  "-" &amp; VLOOKUP(P1629,Code2Loc,2,FALSE))
&amp; IF( OR( ISNA(Q1629), LEN(Q1629)=0), "",  "-" &amp; VLOOKUP(Q1629,Code2Loc,2,FALSE))
&amp; IF( OR( ISNA(R1629), LEN(R1629)=0), "",  "-" &amp; VLOOKUP(R1629,Code2Loc,2,FALSE))
&amp; IF( OR( ISNA(S1629), LEN(S1629)=0), "",  "-" &amp; VLOOKUP(S1629,Code2Loc,2,FALSE)),"")</f>
        <v/>
      </c>
      <c r="U1629" s="56">
        <v>0.66319444444444442</v>
      </c>
      <c r="V1629" s="57"/>
      <c r="W1629" s="57"/>
      <c r="X1629" s="57"/>
      <c r="Y1629" s="57"/>
      <c r="Z1629" s="58" t="str">
        <f>IF(ISBLANK($U1629), "", _xlfn.IFNA($U1629 + _xlfn.IFNA( VLOOKUP($N1629 &amp; IF(ISBLANK($O1629),"", "-" &amp; $O1629) &amp; IF(ISBLANK($P1629),"", "-" &amp; $P1629) &amp; IF(ISBLANK($Q1629),"", "-" &amp; $Q1629) &amp; IF(ISBLANK($R1629),"", "-" &amp; $R1629) &amp; IF(ISBLANK($S1629),"", "-" &amp; $S1629),TravelTime,8,FALSE), VLOOKUP($S1629 &amp; IF(ISBLANK($R1629),"", "-" &amp; $R1629) &amp; IF(ISBLANK($Q1629),"", "-" &amp; $Q1629) &amp; IF(ISBLANK($P1629),"", "-" &amp; $P1629) &amp; IF(ISBLANK($O1629),"", "-" &amp; $O1629) &amp; IF(ISBLANK($N1629),"", "-" &amp; $N1629),TravelTime,8,FALSE)) / 1440, ""))</f>
        <v/>
      </c>
      <c r="AA1629" s="59"/>
      <c r="AB1629" s="59"/>
      <c r="AC1629" s="59"/>
      <c r="AD1629" s="196"/>
      <c r="AE1629" s="59"/>
      <c r="AF1629" s="59"/>
      <c r="AG1629" s="59"/>
      <c r="AH1629" s="59"/>
      <c r="AI1629" s="59"/>
      <c r="AJ1629" s="59"/>
    </row>
    <row r="1630" spans="1:36" ht="14.25" customHeight="1">
      <c r="A1630" s="85"/>
      <c r="B1630" s="59"/>
      <c r="C1630" s="223"/>
      <c r="D1630" s="59"/>
      <c r="E1630" s="229"/>
      <c r="F1630" s="229"/>
      <c r="G1630" s="59"/>
      <c r="H1630" s="59"/>
      <c r="I1630" s="59"/>
      <c r="J1630" s="59"/>
      <c r="K1630" s="59"/>
      <c r="L1630" s="86"/>
      <c r="M1630" s="86"/>
      <c r="N1630" s="55" t="s">
        <v>872</v>
      </c>
      <c r="O1630" s="55" t="s">
        <v>873</v>
      </c>
      <c r="P1630" s="55"/>
      <c r="Q1630" s="55"/>
      <c r="R1630" s="55"/>
      <c r="S1630" s="55" t="s">
        <v>820</v>
      </c>
      <c r="T1630" s="193" t="str">
        <f>_xlfn.IFNA(VLOOKUP(N1630,Code2Loc,2,FALSE)
&amp; IF( OR( ISNA(O1630), LEN(O1630)=0), "",  "-" &amp; VLOOKUP(O1630,Code2Loc,2,FALSE))
&amp; IF( OR( ISNA(P1630), LEN(P1630)=0), "",  "-" &amp; VLOOKUP(P1630,Code2Loc,2,FALSE))
&amp; IF( OR( ISNA(Q1630), LEN(Q1630)=0), "",  "-" &amp; VLOOKUP(Q1630,Code2Loc,2,FALSE))
&amp; IF( OR( ISNA(R1630), LEN(R1630)=0), "",  "-" &amp; VLOOKUP(R1630,Code2Loc,2,FALSE))
&amp; IF( OR( ISNA(S1630), LEN(S1630)=0), "",  "-" &amp; VLOOKUP(S1630,Code2Loc,2,FALSE)),"")</f>
        <v/>
      </c>
      <c r="U1630" s="56">
        <v>0.70833333333333337</v>
      </c>
      <c r="V1630" s="57"/>
      <c r="W1630" s="57"/>
      <c r="X1630" s="57"/>
      <c r="Y1630" s="57"/>
      <c r="Z1630" s="58" t="str">
        <f>IF(ISBLANK($U1630), "", _xlfn.IFNA($U1630 + _xlfn.IFNA( VLOOKUP($N1630 &amp; IF(ISBLANK($O1630),"", "-" &amp; $O1630) &amp; IF(ISBLANK($P1630),"", "-" &amp; $P1630) &amp; IF(ISBLANK($Q1630),"", "-" &amp; $Q1630) &amp; IF(ISBLANK($R1630),"", "-" &amp; $R1630) &amp; IF(ISBLANK($S1630),"", "-" &amp; $S1630),TravelTime,8,FALSE), VLOOKUP($S1630 &amp; IF(ISBLANK($R1630),"", "-" &amp; $R1630) &amp; IF(ISBLANK($Q1630),"", "-" &amp; $Q1630) &amp; IF(ISBLANK($P1630),"", "-" &amp; $P1630) &amp; IF(ISBLANK($O1630),"", "-" &amp; $O1630) &amp; IF(ISBLANK($N1630),"", "-" &amp; $N1630),TravelTime,8,FALSE)) / 1440, ""))</f>
        <v/>
      </c>
      <c r="AA1630" s="59"/>
      <c r="AB1630" s="59"/>
      <c r="AC1630" s="59"/>
      <c r="AD1630" s="196"/>
      <c r="AE1630" s="59"/>
      <c r="AF1630" s="59"/>
      <c r="AG1630" s="59"/>
      <c r="AH1630" s="59"/>
      <c r="AI1630" s="59"/>
      <c r="AJ1630" s="59"/>
    </row>
    <row r="1631" spans="1:36" ht="14.25" customHeight="1">
      <c r="A1631" s="85"/>
      <c r="B1631" s="59"/>
      <c r="C1631" s="223"/>
      <c r="D1631" s="59"/>
      <c r="E1631" s="229"/>
      <c r="F1631" s="229"/>
      <c r="G1631" s="59"/>
      <c r="H1631" s="59"/>
      <c r="I1631" s="59"/>
      <c r="J1631" s="59"/>
      <c r="K1631" s="59"/>
      <c r="L1631" s="86"/>
      <c r="M1631" s="86"/>
      <c r="N1631" s="55" t="s">
        <v>820</v>
      </c>
      <c r="O1631" s="55"/>
      <c r="P1631" s="55"/>
      <c r="Q1631" s="55"/>
      <c r="R1631" s="55"/>
      <c r="S1631" s="55" t="s">
        <v>874</v>
      </c>
      <c r="T1631" s="193" t="str">
        <f>_xlfn.IFNA(VLOOKUP(N1631,Code2Loc,2,FALSE)
&amp; IF( OR( ISNA(O1631), LEN(O1631)=0), "",  "-" &amp; VLOOKUP(O1631,Code2Loc,2,FALSE))
&amp; IF( OR( ISNA(P1631), LEN(P1631)=0), "",  "-" &amp; VLOOKUP(P1631,Code2Loc,2,FALSE))
&amp; IF( OR( ISNA(Q1631), LEN(Q1631)=0), "",  "-" &amp; VLOOKUP(Q1631,Code2Loc,2,FALSE))
&amp; IF( OR( ISNA(R1631), LEN(R1631)=0), "",  "-" &amp; VLOOKUP(R1631,Code2Loc,2,FALSE))
&amp; IF( OR( ISNA(S1631), LEN(S1631)=0), "",  "-" &amp; VLOOKUP(S1631,Code2Loc,2,FALSE)),"")</f>
        <v/>
      </c>
      <c r="U1631" s="56">
        <v>0.74305555555555558</v>
      </c>
      <c r="V1631" s="57"/>
      <c r="W1631" s="57"/>
      <c r="X1631" s="57"/>
      <c r="Y1631" s="57"/>
      <c r="Z1631" s="58" t="str">
        <f>IF(ISBLANK($U1631), "", _xlfn.IFNA($U1631 + _xlfn.IFNA( VLOOKUP($N1631 &amp; IF(ISBLANK($O1631),"", "-" &amp; $O1631) &amp; IF(ISBLANK($P1631),"", "-" &amp; $P1631) &amp; IF(ISBLANK($Q1631),"", "-" &amp; $Q1631) &amp; IF(ISBLANK($R1631),"", "-" &amp; $R1631) &amp; IF(ISBLANK($S1631),"", "-" &amp; $S1631),TravelTime,8,FALSE), VLOOKUP($S1631 &amp; IF(ISBLANK($R1631),"", "-" &amp; $R1631) &amp; IF(ISBLANK($Q1631),"", "-" &amp; $Q1631) &amp; IF(ISBLANK($P1631),"", "-" &amp; $P1631) &amp; IF(ISBLANK($O1631),"", "-" &amp; $O1631) &amp; IF(ISBLANK($N1631),"", "-" &amp; $N1631),TravelTime,8,FALSE)) / 1440, ""))</f>
        <v/>
      </c>
      <c r="AA1631" s="59"/>
      <c r="AB1631" s="59"/>
      <c r="AC1631" s="59"/>
      <c r="AD1631" s="196"/>
      <c r="AE1631" s="59"/>
      <c r="AF1631" s="59"/>
      <c r="AG1631" s="59"/>
      <c r="AH1631" s="59"/>
      <c r="AI1631" s="59"/>
      <c r="AJ1631" s="59"/>
    </row>
    <row r="1632" spans="1:36" ht="14.25" customHeight="1">
      <c r="A1632" s="85"/>
      <c r="B1632" s="59"/>
      <c r="C1632" s="223"/>
      <c r="D1632" s="59"/>
      <c r="E1632" s="229"/>
      <c r="F1632" s="229"/>
      <c r="G1632" s="59"/>
      <c r="H1632" s="59"/>
      <c r="I1632" s="59"/>
      <c r="J1632" s="59"/>
      <c r="K1632" s="59"/>
      <c r="L1632" s="86"/>
      <c r="M1632" s="86"/>
      <c r="N1632" s="55" t="s">
        <v>874</v>
      </c>
      <c r="O1632" s="55"/>
      <c r="P1632" s="55"/>
      <c r="Q1632" s="55"/>
      <c r="R1632" s="55"/>
      <c r="S1632" s="55" t="s">
        <v>820</v>
      </c>
      <c r="T1632" s="193" t="str">
        <f>_xlfn.IFNA(VLOOKUP(N1632,Code2Loc,2,FALSE)
&amp; IF( OR( ISNA(O1632), LEN(O1632)=0), "",  "-" &amp; VLOOKUP(O1632,Code2Loc,2,FALSE))
&amp; IF( OR( ISNA(P1632), LEN(P1632)=0), "",  "-" &amp; VLOOKUP(P1632,Code2Loc,2,FALSE))
&amp; IF( OR( ISNA(Q1632), LEN(Q1632)=0), "",  "-" &amp; VLOOKUP(Q1632,Code2Loc,2,FALSE))
&amp; IF( OR( ISNA(R1632), LEN(R1632)=0), "",  "-" &amp; VLOOKUP(R1632,Code2Loc,2,FALSE))
&amp; IF( OR( ISNA(S1632), LEN(S1632)=0), "",  "-" &amp; VLOOKUP(S1632,Code2Loc,2,FALSE)),"")</f>
        <v/>
      </c>
      <c r="U1632" s="56">
        <v>0.77777777777777779</v>
      </c>
      <c r="V1632" s="57"/>
      <c r="W1632" s="57"/>
      <c r="X1632" s="57"/>
      <c r="Y1632" s="57"/>
      <c r="Z1632" s="58" t="str">
        <f>IF(ISBLANK($U1632), "", _xlfn.IFNA($U1632 + _xlfn.IFNA( VLOOKUP($N1632 &amp; IF(ISBLANK($O1632),"", "-" &amp; $O1632) &amp; IF(ISBLANK($P1632),"", "-" &amp; $P1632) &amp; IF(ISBLANK($Q1632),"", "-" &amp; $Q1632) &amp; IF(ISBLANK($R1632),"", "-" &amp; $R1632) &amp; IF(ISBLANK($S1632),"", "-" &amp; $S1632),TravelTime,8,FALSE), VLOOKUP($S1632 &amp; IF(ISBLANK($R1632),"", "-" &amp; $R1632) &amp; IF(ISBLANK($Q1632),"", "-" &amp; $Q1632) &amp; IF(ISBLANK($P1632),"", "-" &amp; $P1632) &amp; IF(ISBLANK($O1632),"", "-" &amp; $O1632) &amp; IF(ISBLANK($N1632),"", "-" &amp; $N1632),TravelTime,8,FALSE)) / 1440, ""))</f>
        <v/>
      </c>
      <c r="AA1632" s="59"/>
      <c r="AB1632" s="59"/>
      <c r="AC1632" s="59"/>
      <c r="AD1632" s="196"/>
      <c r="AE1632" s="59"/>
      <c r="AF1632" s="59"/>
      <c r="AG1632" s="59"/>
      <c r="AH1632" s="59"/>
      <c r="AI1632" s="59"/>
      <c r="AJ1632" s="59"/>
    </row>
    <row r="1633" spans="1:36" ht="14.25" customHeight="1">
      <c r="A1633" s="85"/>
      <c r="B1633" s="59"/>
      <c r="C1633" s="223"/>
      <c r="D1633" s="59"/>
      <c r="E1633" s="229"/>
      <c r="F1633" s="229"/>
      <c r="G1633" s="59"/>
      <c r="H1633" s="59"/>
      <c r="I1633" s="59"/>
      <c r="J1633" s="59"/>
      <c r="K1633" s="59"/>
      <c r="L1633" s="86"/>
      <c r="M1633" s="86"/>
      <c r="N1633" s="55" t="s">
        <v>820</v>
      </c>
      <c r="O1633" s="55"/>
      <c r="P1633" s="55"/>
      <c r="Q1633" s="55"/>
      <c r="R1633" s="55"/>
      <c r="S1633" s="55" t="s">
        <v>872</v>
      </c>
      <c r="T1633" s="193" t="str">
        <f>_xlfn.IFNA(VLOOKUP(N1633,Code2Loc,2,FALSE)
&amp; IF( OR( ISNA(O1633), LEN(O1633)=0), "",  "-" &amp; VLOOKUP(O1633,Code2Loc,2,FALSE))
&amp; IF( OR( ISNA(P1633), LEN(P1633)=0), "",  "-" &amp; VLOOKUP(P1633,Code2Loc,2,FALSE))
&amp; IF( OR( ISNA(Q1633), LEN(Q1633)=0), "",  "-" &amp; VLOOKUP(Q1633,Code2Loc,2,FALSE))
&amp; IF( OR( ISNA(R1633), LEN(R1633)=0), "",  "-" &amp; VLOOKUP(R1633,Code2Loc,2,FALSE))
&amp; IF( OR( ISNA(S1633), LEN(S1633)=0), "",  "-" &amp; VLOOKUP(S1633,Code2Loc,2,FALSE)),"")</f>
        <v/>
      </c>
      <c r="U1633" s="56">
        <v>0.81597222222222221</v>
      </c>
      <c r="V1633" s="57"/>
      <c r="W1633" s="57"/>
      <c r="X1633" s="57"/>
      <c r="Y1633" s="57"/>
      <c r="Z1633" s="58" t="str">
        <f>IF(ISBLANK($U1633), "", _xlfn.IFNA($U1633 + _xlfn.IFNA( VLOOKUP($N1633 &amp; IF(ISBLANK($O1633),"", "-" &amp; $O1633) &amp; IF(ISBLANK($P1633),"", "-" &amp; $P1633) &amp; IF(ISBLANK($Q1633),"", "-" &amp; $Q1633) &amp; IF(ISBLANK($R1633),"", "-" &amp; $R1633) &amp; IF(ISBLANK($S1633),"", "-" &amp; $S1633),TravelTime,8,FALSE), VLOOKUP($S1633 &amp; IF(ISBLANK($R1633),"", "-" &amp; $R1633) &amp; IF(ISBLANK($Q1633),"", "-" &amp; $Q1633) &amp; IF(ISBLANK($P1633),"", "-" &amp; $P1633) &amp; IF(ISBLANK($O1633),"", "-" &amp; $O1633) &amp; IF(ISBLANK($N1633),"", "-" &amp; $N1633),TravelTime,8,FALSE)) / 1440, ""))</f>
        <v/>
      </c>
      <c r="AA1633" s="59"/>
      <c r="AB1633" s="59"/>
      <c r="AC1633" s="59"/>
      <c r="AD1633" s="196"/>
      <c r="AE1633" s="59"/>
      <c r="AF1633" s="59"/>
      <c r="AG1633" s="59"/>
      <c r="AH1633" s="59"/>
      <c r="AI1633" s="59"/>
      <c r="AJ1633" s="59"/>
    </row>
    <row r="1634" spans="1:36" ht="14.25" customHeight="1">
      <c r="A1634" s="85"/>
      <c r="B1634" s="59" t="s">
        <v>876</v>
      </c>
      <c r="C1634" s="218" t="s">
        <v>877</v>
      </c>
      <c r="D1634" s="59"/>
      <c r="E1634" s="228" t="s">
        <v>878</v>
      </c>
      <c r="F1634" s="228" t="s">
        <v>879</v>
      </c>
      <c r="G1634" s="59"/>
      <c r="H1634" s="59"/>
      <c r="I1634" s="59"/>
      <c r="J1634" s="59" t="s">
        <v>880</v>
      </c>
      <c r="K1634" s="59" t="s">
        <v>16</v>
      </c>
      <c r="L1634" s="86">
        <v>31</v>
      </c>
      <c r="M1634" s="86"/>
      <c r="N1634" s="55" t="s">
        <v>820</v>
      </c>
      <c r="O1634" s="55"/>
      <c r="P1634" s="55"/>
      <c r="Q1634" s="55"/>
      <c r="R1634" s="55"/>
      <c r="S1634" s="55"/>
      <c r="T1634" s="193" t="str">
        <f>_xlfn.IFNA(VLOOKUP(N1634,Code2Loc,2,FALSE)
&amp; IF( OR( ISNA(O1634), LEN(O1634)=0), "",  "-" &amp; VLOOKUP(O1634,Code2Loc,2,FALSE))
&amp; IF( OR( ISNA(P1634), LEN(P1634)=0), "",  "-" &amp; VLOOKUP(P1634,Code2Loc,2,FALSE))
&amp; IF( OR( ISNA(Q1634), LEN(Q1634)=0), "",  "-" &amp; VLOOKUP(Q1634,Code2Loc,2,FALSE))
&amp; IF( OR( ISNA(R1634), LEN(R1634)=0), "",  "-" &amp; VLOOKUP(R1634,Code2Loc,2,FALSE))
&amp; IF( OR( ISNA(S1634), LEN(S1634)=0), "",  "-" &amp; VLOOKUP(S1634,Code2Loc,2,FALSE)),"")</f>
        <v/>
      </c>
      <c r="U1634" s="56">
        <v>0.27430555555555558</v>
      </c>
      <c r="V1634" s="57"/>
      <c r="W1634" s="57"/>
      <c r="X1634" s="57"/>
      <c r="Y1634" s="57"/>
      <c r="Z1634" s="58" t="str">
        <f>IF(ISBLANK($U1634), "", _xlfn.IFNA($U1634 + _xlfn.IFNA( VLOOKUP($N1634 &amp; IF(ISBLANK($O1634),"", "-" &amp; $O1634) &amp; IF(ISBLANK($P1634),"", "-" &amp; $P1634) &amp; IF(ISBLANK($Q1634),"", "-" &amp; $Q1634) &amp; IF(ISBLANK($R1634),"", "-" &amp; $R1634) &amp; IF(ISBLANK($S1634),"", "-" &amp; $S1634),TravelTime,8,FALSE), VLOOKUP($S1634 &amp; IF(ISBLANK($R1634),"", "-" &amp; $R1634) &amp; IF(ISBLANK($Q1634),"", "-" &amp; $Q1634) &amp; IF(ISBLANK($P1634),"", "-" &amp; $P1634) &amp; IF(ISBLANK($O1634),"", "-" &amp; $O1634) &amp; IF(ISBLANK($N1634),"", "-" &amp; $N1634),TravelTime,8,FALSE)) / 1440, ""))</f>
        <v/>
      </c>
      <c r="AA1634" s="59"/>
      <c r="AB1634" s="59"/>
      <c r="AC1634" s="59"/>
      <c r="AD1634" s="196"/>
      <c r="AE1634" s="59"/>
      <c r="AF1634" s="59"/>
      <c r="AG1634" s="59"/>
      <c r="AH1634" s="59"/>
      <c r="AI1634" s="59"/>
      <c r="AJ1634" s="59"/>
    </row>
    <row r="1635" spans="1:36" ht="14.25" customHeight="1">
      <c r="A1635" s="85"/>
      <c r="B1635" s="59"/>
      <c r="C1635" s="223"/>
      <c r="D1635" s="59"/>
      <c r="E1635" s="229"/>
      <c r="F1635" s="229"/>
      <c r="G1635" s="59"/>
      <c r="H1635" s="59"/>
      <c r="I1635" s="59"/>
      <c r="J1635" s="59"/>
      <c r="K1635" s="59"/>
      <c r="L1635" s="86"/>
      <c r="M1635" s="86"/>
      <c r="N1635" s="55" t="s">
        <v>820</v>
      </c>
      <c r="O1635" s="55" t="s">
        <v>875</v>
      </c>
      <c r="P1635" s="55"/>
      <c r="Q1635" s="55"/>
      <c r="R1635" s="55"/>
      <c r="S1635" s="55" t="s">
        <v>874</v>
      </c>
      <c r="T1635" s="193" t="str">
        <f>_xlfn.IFNA(VLOOKUP(N1635,Code2Loc,2,FALSE)
&amp; IF( OR( ISNA(O1635), LEN(O1635)=0), "",  "-" &amp; VLOOKUP(O1635,Code2Loc,2,FALSE))
&amp; IF( OR( ISNA(P1635), LEN(P1635)=0), "",  "-" &amp; VLOOKUP(P1635,Code2Loc,2,FALSE))
&amp; IF( OR( ISNA(Q1635), LEN(Q1635)=0), "",  "-" &amp; VLOOKUP(Q1635,Code2Loc,2,FALSE))
&amp; IF( OR( ISNA(R1635), LEN(R1635)=0), "",  "-" &amp; VLOOKUP(R1635,Code2Loc,2,FALSE))
&amp; IF( OR( ISNA(S1635), LEN(S1635)=0), "",  "-" &amp; VLOOKUP(S1635,Code2Loc,2,FALSE)),"")</f>
        <v/>
      </c>
      <c r="U1635" s="56">
        <v>0.32291666666666669</v>
      </c>
      <c r="V1635" s="57"/>
      <c r="W1635" s="57"/>
      <c r="X1635" s="57"/>
      <c r="Y1635" s="57"/>
      <c r="Z1635" s="58" t="str">
        <f>IF(ISBLANK($U1635), "", _xlfn.IFNA($U1635 + _xlfn.IFNA( VLOOKUP($N1635 &amp; IF(ISBLANK($O1635),"", "-" &amp; $O1635) &amp; IF(ISBLANK($P1635),"", "-" &amp; $P1635) &amp; IF(ISBLANK($Q1635),"", "-" &amp; $Q1635) &amp; IF(ISBLANK($R1635),"", "-" &amp; $R1635) &amp; IF(ISBLANK($S1635),"", "-" &amp; $S1635),TravelTime,8,FALSE), VLOOKUP($S1635 &amp; IF(ISBLANK($R1635),"", "-" &amp; $R1635) &amp; IF(ISBLANK($Q1635),"", "-" &amp; $Q1635) &amp; IF(ISBLANK($P1635),"", "-" &amp; $P1635) &amp; IF(ISBLANK($O1635),"", "-" &amp; $O1635) &amp; IF(ISBLANK($N1635),"", "-" &amp; $N1635),TravelTime,8,FALSE)) / 1440, ""))</f>
        <v/>
      </c>
      <c r="AA1635" s="59"/>
      <c r="AB1635" s="59"/>
      <c r="AC1635" s="59"/>
      <c r="AD1635" s="196"/>
      <c r="AE1635" s="59"/>
      <c r="AF1635" s="59"/>
      <c r="AG1635" s="59"/>
      <c r="AH1635" s="59"/>
      <c r="AI1635" s="59"/>
      <c r="AJ1635" s="59"/>
    </row>
    <row r="1636" spans="1:36" ht="14.25" customHeight="1">
      <c r="A1636" s="85"/>
      <c r="B1636" s="59"/>
      <c r="C1636" s="223"/>
      <c r="D1636" s="59"/>
      <c r="E1636" s="229"/>
      <c r="F1636" s="229"/>
      <c r="G1636" s="59"/>
      <c r="H1636" s="59"/>
      <c r="I1636" s="59"/>
      <c r="J1636" s="59"/>
      <c r="K1636" s="59"/>
      <c r="L1636" s="86"/>
      <c r="M1636" s="86"/>
      <c r="N1636" s="55" t="s">
        <v>874</v>
      </c>
      <c r="O1636" s="55"/>
      <c r="P1636" s="55"/>
      <c r="Q1636" s="55"/>
      <c r="R1636" s="55"/>
      <c r="S1636" s="55" t="s">
        <v>872</v>
      </c>
      <c r="T1636" s="193" t="str">
        <f>_xlfn.IFNA(VLOOKUP(N1636,Code2Loc,2,FALSE)
&amp; IF( OR( ISNA(O1636), LEN(O1636)=0), "",  "-" &amp; VLOOKUP(O1636,Code2Loc,2,FALSE))
&amp; IF( OR( ISNA(P1636), LEN(P1636)=0), "",  "-" &amp; VLOOKUP(P1636,Code2Loc,2,FALSE))
&amp; IF( OR( ISNA(Q1636), LEN(Q1636)=0), "",  "-" &amp; VLOOKUP(Q1636,Code2Loc,2,FALSE))
&amp; IF( OR( ISNA(R1636), LEN(R1636)=0), "",  "-" &amp; VLOOKUP(R1636,Code2Loc,2,FALSE))
&amp; IF( OR( ISNA(S1636), LEN(S1636)=0), "",  "-" &amp; VLOOKUP(S1636,Code2Loc,2,FALSE)),"")</f>
        <v/>
      </c>
      <c r="U1636" s="56">
        <v>0.33680555555555558</v>
      </c>
      <c r="V1636" s="57"/>
      <c r="W1636" s="57"/>
      <c r="X1636" s="57"/>
      <c r="Y1636" s="57"/>
      <c r="Z1636" s="58" t="str">
        <f>IF(ISBLANK($U1636), "", _xlfn.IFNA($U1636 + _xlfn.IFNA( VLOOKUP($N1636 &amp; IF(ISBLANK($O1636),"", "-" &amp; $O1636) &amp; IF(ISBLANK($P1636),"", "-" &amp; $P1636) &amp; IF(ISBLANK($Q1636),"", "-" &amp; $Q1636) &amp; IF(ISBLANK($R1636),"", "-" &amp; $R1636) &amp; IF(ISBLANK($S1636),"", "-" &amp; $S1636),TravelTime,8,FALSE), VLOOKUP($S1636 &amp; IF(ISBLANK($R1636),"", "-" &amp; $R1636) &amp; IF(ISBLANK($Q1636),"", "-" &amp; $Q1636) &amp; IF(ISBLANK($P1636),"", "-" &amp; $P1636) &amp; IF(ISBLANK($O1636),"", "-" &amp; $O1636) &amp; IF(ISBLANK($N1636),"", "-" &amp; $N1636),TravelTime,8,FALSE)) / 1440, ""))</f>
        <v/>
      </c>
      <c r="AA1636" s="59"/>
      <c r="AB1636" s="59"/>
      <c r="AC1636" s="59"/>
      <c r="AD1636" s="196"/>
      <c r="AE1636" s="59"/>
      <c r="AF1636" s="59"/>
      <c r="AG1636" s="59"/>
      <c r="AH1636" s="59"/>
      <c r="AI1636" s="59"/>
      <c r="AJ1636" s="59"/>
    </row>
    <row r="1637" spans="1:36" ht="14.25" customHeight="1">
      <c r="A1637" s="85"/>
      <c r="B1637" s="59"/>
      <c r="C1637" s="223"/>
      <c r="D1637" s="59"/>
      <c r="E1637" s="229"/>
      <c r="F1637" s="229"/>
      <c r="G1637" s="59"/>
      <c r="H1637" s="59"/>
      <c r="I1637" s="59"/>
      <c r="J1637" s="59"/>
      <c r="K1637" s="59"/>
      <c r="L1637" s="86"/>
      <c r="M1637" s="86"/>
      <c r="N1637" s="55" t="s">
        <v>872</v>
      </c>
      <c r="O1637" s="55"/>
      <c r="P1637" s="55"/>
      <c r="Q1637" s="55"/>
      <c r="R1637" s="55"/>
      <c r="S1637" s="55" t="s">
        <v>820</v>
      </c>
      <c r="T1637" s="193" t="str">
        <f>_xlfn.IFNA(VLOOKUP(N1637,Code2Loc,2,FALSE)
&amp; IF( OR( ISNA(O1637), LEN(O1637)=0), "",  "-" &amp; VLOOKUP(O1637,Code2Loc,2,FALSE))
&amp; IF( OR( ISNA(P1637), LEN(P1637)=0), "",  "-" &amp; VLOOKUP(P1637,Code2Loc,2,FALSE))
&amp; IF( OR( ISNA(Q1637), LEN(Q1637)=0), "",  "-" &amp; VLOOKUP(Q1637,Code2Loc,2,FALSE))
&amp; IF( OR( ISNA(R1637), LEN(R1637)=0), "",  "-" &amp; VLOOKUP(R1637,Code2Loc,2,FALSE))
&amp; IF( OR( ISNA(S1637), LEN(S1637)=0), "",  "-" &amp; VLOOKUP(S1637,Code2Loc,2,FALSE)),"")</f>
        <v/>
      </c>
      <c r="U1637" s="56">
        <v>0.34375</v>
      </c>
      <c r="V1637" s="57"/>
      <c r="W1637" s="57"/>
      <c r="X1637" s="57"/>
      <c r="Y1637" s="57"/>
      <c r="Z1637" s="58" t="str">
        <f>IF(ISBLANK($U1637), "", _xlfn.IFNA($U1637 + _xlfn.IFNA( VLOOKUP($N1637 &amp; IF(ISBLANK($O1637),"", "-" &amp; $O1637) &amp; IF(ISBLANK($P1637),"", "-" &amp; $P1637) &amp; IF(ISBLANK($Q1637),"", "-" &amp; $Q1637) &amp; IF(ISBLANK($R1637),"", "-" &amp; $R1637) &amp; IF(ISBLANK($S1637),"", "-" &amp; $S1637),TravelTime,8,FALSE), VLOOKUP($S1637 &amp; IF(ISBLANK($R1637),"", "-" &amp; $R1637) &amp; IF(ISBLANK($Q1637),"", "-" &amp; $Q1637) &amp; IF(ISBLANK($P1637),"", "-" &amp; $P1637) &amp; IF(ISBLANK($O1637),"", "-" &amp; $O1637) &amp; IF(ISBLANK($N1637),"", "-" &amp; $N1637),TravelTime,8,FALSE)) / 1440, ""))</f>
        <v/>
      </c>
      <c r="AA1637" s="59"/>
      <c r="AB1637" s="59"/>
      <c r="AC1637" s="59"/>
      <c r="AD1637" s="196"/>
      <c r="AE1637" s="59"/>
      <c r="AF1637" s="59"/>
      <c r="AG1637" s="59"/>
      <c r="AH1637" s="59"/>
      <c r="AI1637" s="59"/>
      <c r="AJ1637" s="59"/>
    </row>
    <row r="1638" spans="1:36" ht="14.25" customHeight="1">
      <c r="A1638" s="85"/>
      <c r="B1638" s="59"/>
      <c r="C1638" s="223"/>
      <c r="D1638" s="59"/>
      <c r="E1638" s="229"/>
      <c r="F1638" s="229"/>
      <c r="G1638" s="59"/>
      <c r="H1638" s="59"/>
      <c r="I1638" s="59"/>
      <c r="J1638" s="59"/>
      <c r="K1638" s="59"/>
      <c r="L1638" s="86"/>
      <c r="M1638" s="86"/>
      <c r="N1638" s="55" t="s">
        <v>820</v>
      </c>
      <c r="O1638" s="55" t="s">
        <v>875</v>
      </c>
      <c r="P1638" s="55"/>
      <c r="Q1638" s="55"/>
      <c r="R1638" s="55"/>
      <c r="S1638" s="55" t="s">
        <v>874</v>
      </c>
      <c r="T1638" s="193" t="str">
        <f>_xlfn.IFNA(VLOOKUP(N1638,Code2Loc,2,FALSE)
&amp; IF( OR( ISNA(O1638), LEN(O1638)=0), "",  "-" &amp; VLOOKUP(O1638,Code2Loc,2,FALSE))
&amp; IF( OR( ISNA(P1638), LEN(P1638)=0), "",  "-" &amp; VLOOKUP(P1638,Code2Loc,2,FALSE))
&amp; IF( OR( ISNA(Q1638), LEN(Q1638)=0), "",  "-" &amp; VLOOKUP(Q1638,Code2Loc,2,FALSE))
&amp; IF( OR( ISNA(R1638), LEN(R1638)=0), "",  "-" &amp; VLOOKUP(R1638,Code2Loc,2,FALSE))
&amp; IF( OR( ISNA(S1638), LEN(S1638)=0), "",  "-" &amp; VLOOKUP(S1638,Code2Loc,2,FALSE)),"")</f>
        <v/>
      </c>
      <c r="U1638" s="56">
        <v>0.3611111111111111</v>
      </c>
      <c r="V1638" s="57"/>
      <c r="W1638" s="57"/>
      <c r="X1638" s="57"/>
      <c r="Y1638" s="57"/>
      <c r="Z1638" s="58" t="str">
        <f>IF(ISBLANK($U1638), "", _xlfn.IFNA($U1638 + _xlfn.IFNA( VLOOKUP($N1638 &amp; IF(ISBLANK($O1638),"", "-" &amp; $O1638) &amp; IF(ISBLANK($P1638),"", "-" &amp; $P1638) &amp; IF(ISBLANK($Q1638),"", "-" &amp; $Q1638) &amp; IF(ISBLANK($R1638),"", "-" &amp; $R1638) &amp; IF(ISBLANK($S1638),"", "-" &amp; $S1638),TravelTime,8,FALSE), VLOOKUP($S1638 &amp; IF(ISBLANK($R1638),"", "-" &amp; $R1638) &amp; IF(ISBLANK($Q1638),"", "-" &amp; $Q1638) &amp; IF(ISBLANK($P1638),"", "-" &amp; $P1638) &amp; IF(ISBLANK($O1638),"", "-" &amp; $O1638) &amp; IF(ISBLANK($N1638),"", "-" &amp; $N1638),TravelTime,8,FALSE)) / 1440, ""))</f>
        <v/>
      </c>
      <c r="AA1638" s="59"/>
      <c r="AB1638" s="59"/>
      <c r="AC1638" s="59"/>
      <c r="AD1638" s="196"/>
      <c r="AE1638" s="59"/>
      <c r="AF1638" s="59"/>
      <c r="AG1638" s="59"/>
      <c r="AH1638" s="59"/>
      <c r="AI1638" s="59"/>
      <c r="AJ1638" s="59"/>
    </row>
    <row r="1639" spans="1:36" ht="14.25" customHeight="1">
      <c r="A1639" s="85"/>
      <c r="B1639" s="59"/>
      <c r="C1639" s="223"/>
      <c r="D1639" s="59"/>
      <c r="E1639" s="229"/>
      <c r="F1639" s="229"/>
      <c r="G1639" s="59"/>
      <c r="H1639" s="59"/>
      <c r="I1639" s="59"/>
      <c r="J1639" s="59"/>
      <c r="K1639" s="59"/>
      <c r="L1639" s="86"/>
      <c r="M1639" s="86"/>
      <c r="N1639" s="55" t="s">
        <v>874</v>
      </c>
      <c r="O1639" s="55"/>
      <c r="P1639" s="55"/>
      <c r="Q1639" s="55"/>
      <c r="R1639" s="55"/>
      <c r="S1639" s="55" t="s">
        <v>820</v>
      </c>
      <c r="T1639" s="193" t="str">
        <f>_xlfn.IFNA(VLOOKUP(N1639,Code2Loc,2,FALSE)
&amp; IF( OR( ISNA(O1639), LEN(O1639)=0), "",  "-" &amp; VLOOKUP(O1639,Code2Loc,2,FALSE))
&amp; IF( OR( ISNA(P1639), LEN(P1639)=0), "",  "-" &amp; VLOOKUP(P1639,Code2Loc,2,FALSE))
&amp; IF( OR( ISNA(Q1639), LEN(Q1639)=0), "",  "-" &amp; VLOOKUP(Q1639,Code2Loc,2,FALSE))
&amp; IF( OR( ISNA(R1639), LEN(R1639)=0), "",  "-" &amp; VLOOKUP(R1639,Code2Loc,2,FALSE))
&amp; IF( OR( ISNA(S1639), LEN(S1639)=0), "",  "-" &amp; VLOOKUP(S1639,Code2Loc,2,FALSE)),"")</f>
        <v/>
      </c>
      <c r="U1639" s="56">
        <v>0.40277777777777779</v>
      </c>
      <c r="V1639" s="57"/>
      <c r="W1639" s="57"/>
      <c r="X1639" s="57"/>
      <c r="Y1639" s="57"/>
      <c r="Z1639" s="58" t="str">
        <f>IF(ISBLANK($U1639), "", _xlfn.IFNA($U1639 + _xlfn.IFNA( VLOOKUP($N1639 &amp; IF(ISBLANK($O1639),"", "-" &amp; $O1639) &amp; IF(ISBLANK($P1639),"", "-" &amp; $P1639) &amp; IF(ISBLANK($Q1639),"", "-" &amp; $Q1639) &amp; IF(ISBLANK($R1639),"", "-" &amp; $R1639) &amp; IF(ISBLANK($S1639),"", "-" &amp; $S1639),TravelTime,8,FALSE), VLOOKUP($S1639 &amp; IF(ISBLANK($R1639),"", "-" &amp; $R1639) &amp; IF(ISBLANK($Q1639),"", "-" &amp; $Q1639) &amp; IF(ISBLANK($P1639),"", "-" &amp; $P1639) &amp; IF(ISBLANK($O1639),"", "-" &amp; $O1639) &amp; IF(ISBLANK($N1639),"", "-" &amp; $N1639),TravelTime,8,FALSE)) / 1440, ""))</f>
        <v/>
      </c>
      <c r="AA1639" s="59"/>
      <c r="AB1639" s="59"/>
      <c r="AC1639" s="59"/>
      <c r="AD1639" s="196"/>
      <c r="AE1639" s="59"/>
      <c r="AF1639" s="59"/>
      <c r="AG1639" s="59"/>
      <c r="AH1639" s="59"/>
      <c r="AI1639" s="59"/>
      <c r="AJ1639" s="59"/>
    </row>
    <row r="1640" spans="1:36" ht="14.25" customHeight="1">
      <c r="A1640" s="85"/>
      <c r="B1640" s="59"/>
      <c r="C1640" s="223"/>
      <c r="D1640" s="59"/>
      <c r="E1640" s="229"/>
      <c r="F1640" s="229"/>
      <c r="G1640" s="59"/>
      <c r="H1640" s="59"/>
      <c r="I1640" s="59"/>
      <c r="J1640" s="59"/>
      <c r="K1640" s="59"/>
      <c r="L1640" s="86"/>
      <c r="M1640" s="86"/>
      <c r="N1640" s="55" t="s">
        <v>820</v>
      </c>
      <c r="O1640" s="55"/>
      <c r="P1640" s="55"/>
      <c r="Q1640" s="55"/>
      <c r="R1640" s="55"/>
      <c r="S1640" s="55" t="s">
        <v>872</v>
      </c>
      <c r="T1640" s="193" t="str">
        <f>_xlfn.IFNA(VLOOKUP(N1640,Code2Loc,2,FALSE)
&amp; IF( OR( ISNA(O1640), LEN(O1640)=0), "",  "-" &amp; VLOOKUP(O1640,Code2Loc,2,FALSE))
&amp; IF( OR( ISNA(P1640), LEN(P1640)=0), "",  "-" &amp; VLOOKUP(P1640,Code2Loc,2,FALSE))
&amp; IF( OR( ISNA(Q1640), LEN(Q1640)=0), "",  "-" &amp; VLOOKUP(Q1640,Code2Loc,2,FALSE))
&amp; IF( OR( ISNA(R1640), LEN(R1640)=0), "",  "-" &amp; VLOOKUP(R1640,Code2Loc,2,FALSE))
&amp; IF( OR( ISNA(S1640), LEN(S1640)=0), "",  "-" &amp; VLOOKUP(S1640,Code2Loc,2,FALSE)),"")</f>
        <v/>
      </c>
      <c r="U1640" s="56">
        <v>0.46527777777777779</v>
      </c>
      <c r="V1640" s="57"/>
      <c r="W1640" s="57"/>
      <c r="X1640" s="57"/>
      <c r="Y1640" s="57"/>
      <c r="Z1640" s="58" t="str">
        <f>IF(ISBLANK($U1640), "", _xlfn.IFNA($U1640 + _xlfn.IFNA( VLOOKUP($N1640 &amp; IF(ISBLANK($O1640),"", "-" &amp; $O1640) &amp; IF(ISBLANK($P1640),"", "-" &amp; $P1640) &amp; IF(ISBLANK($Q1640),"", "-" &amp; $Q1640) &amp; IF(ISBLANK($R1640),"", "-" &amp; $R1640) &amp; IF(ISBLANK($S1640),"", "-" &amp; $S1640),TravelTime,8,FALSE), VLOOKUP($S1640 &amp; IF(ISBLANK($R1640),"", "-" &amp; $R1640) &amp; IF(ISBLANK($Q1640),"", "-" &amp; $Q1640) &amp; IF(ISBLANK($P1640),"", "-" &amp; $P1640) &amp; IF(ISBLANK($O1640),"", "-" &amp; $O1640) &amp; IF(ISBLANK($N1640),"", "-" &amp; $N1640),TravelTime,8,FALSE)) / 1440, ""))</f>
        <v/>
      </c>
      <c r="AA1640" s="59"/>
      <c r="AB1640" s="59"/>
      <c r="AC1640" s="59"/>
      <c r="AD1640" s="196"/>
      <c r="AE1640" s="59"/>
      <c r="AF1640" s="59"/>
      <c r="AG1640" s="59"/>
      <c r="AH1640" s="59"/>
      <c r="AI1640" s="59"/>
      <c r="AJ1640" s="59"/>
    </row>
    <row r="1641" spans="1:36" ht="14.25" customHeight="1">
      <c r="A1641" s="85"/>
      <c r="B1641" s="59"/>
      <c r="C1641" s="223"/>
      <c r="D1641" s="59"/>
      <c r="E1641" s="229"/>
      <c r="F1641" s="229"/>
      <c r="G1641" s="59"/>
      <c r="H1641" s="59"/>
      <c r="I1641" s="59"/>
      <c r="J1641" s="59"/>
      <c r="K1641" s="59"/>
      <c r="L1641" s="86"/>
      <c r="M1641" s="86"/>
      <c r="N1641" s="55" t="s">
        <v>872</v>
      </c>
      <c r="O1641" s="55"/>
      <c r="P1641" s="55"/>
      <c r="Q1641" s="55"/>
      <c r="R1641" s="55"/>
      <c r="S1641" s="55" t="s">
        <v>820</v>
      </c>
      <c r="T1641" s="193" t="str">
        <f>_xlfn.IFNA(VLOOKUP(N1641,Code2Loc,2,FALSE)
&amp; IF( OR( ISNA(O1641), LEN(O1641)=0), "",  "-" &amp; VLOOKUP(O1641,Code2Loc,2,FALSE))
&amp; IF( OR( ISNA(P1641), LEN(P1641)=0), "",  "-" &amp; VLOOKUP(P1641,Code2Loc,2,FALSE))
&amp; IF( OR( ISNA(Q1641), LEN(Q1641)=0), "",  "-" &amp; VLOOKUP(Q1641,Code2Loc,2,FALSE))
&amp; IF( OR( ISNA(R1641), LEN(R1641)=0), "",  "-" &amp; VLOOKUP(R1641,Code2Loc,2,FALSE))
&amp; IF( OR( ISNA(S1641), LEN(S1641)=0), "",  "-" &amp; VLOOKUP(S1641,Code2Loc,2,FALSE)),"")</f>
        <v/>
      </c>
      <c r="U1641" s="56">
        <v>0.49652777777777779</v>
      </c>
      <c r="V1641" s="57"/>
      <c r="W1641" s="57"/>
      <c r="X1641" s="57"/>
      <c r="Y1641" s="57"/>
      <c r="Z1641" s="58" t="str">
        <f>IF(ISBLANK($U1641), "", _xlfn.IFNA($U1641 + _xlfn.IFNA( VLOOKUP($N1641 &amp; IF(ISBLANK($O1641),"", "-" &amp; $O1641) &amp; IF(ISBLANK($P1641),"", "-" &amp; $P1641) &amp; IF(ISBLANK($Q1641),"", "-" &amp; $Q1641) &amp; IF(ISBLANK($R1641),"", "-" &amp; $R1641) &amp; IF(ISBLANK($S1641),"", "-" &amp; $S1641),TravelTime,8,FALSE), VLOOKUP($S1641 &amp; IF(ISBLANK($R1641),"", "-" &amp; $R1641) &amp; IF(ISBLANK($Q1641),"", "-" &amp; $Q1641) &amp; IF(ISBLANK($P1641),"", "-" &amp; $P1641) &amp; IF(ISBLANK($O1641),"", "-" &amp; $O1641) &amp; IF(ISBLANK($N1641),"", "-" &amp; $N1641),TravelTime,8,FALSE)) / 1440, ""))</f>
        <v/>
      </c>
      <c r="AA1641" s="59"/>
      <c r="AB1641" s="59"/>
      <c r="AC1641" s="59"/>
      <c r="AD1641" s="196"/>
      <c r="AE1641" s="59"/>
      <c r="AF1641" s="59"/>
      <c r="AG1641" s="59"/>
      <c r="AH1641" s="59"/>
      <c r="AI1641" s="59"/>
      <c r="AJ1641" s="59"/>
    </row>
    <row r="1642" spans="1:36" ht="14.25" customHeight="1">
      <c r="A1642" s="85"/>
      <c r="B1642" s="59"/>
      <c r="C1642" s="223"/>
      <c r="D1642" s="59"/>
      <c r="E1642" s="229"/>
      <c r="F1642" s="229"/>
      <c r="G1642" s="59"/>
      <c r="H1642" s="59"/>
      <c r="I1642" s="59"/>
      <c r="J1642" s="59"/>
      <c r="K1642" s="59"/>
      <c r="L1642" s="86"/>
      <c r="M1642" s="86"/>
      <c r="N1642" s="55" t="s">
        <v>820</v>
      </c>
      <c r="O1642" s="55"/>
      <c r="P1642" s="55"/>
      <c r="Q1642" s="55"/>
      <c r="R1642" s="55"/>
      <c r="S1642" s="55" t="s">
        <v>874</v>
      </c>
      <c r="T1642" s="193" t="str">
        <f>_xlfn.IFNA(VLOOKUP(N1642,Code2Loc,2,FALSE)
&amp; IF( OR( ISNA(O1642), LEN(O1642)=0), "",  "-" &amp; VLOOKUP(O1642,Code2Loc,2,FALSE))
&amp; IF( OR( ISNA(P1642), LEN(P1642)=0), "",  "-" &amp; VLOOKUP(P1642,Code2Loc,2,FALSE))
&amp; IF( OR( ISNA(Q1642), LEN(Q1642)=0), "",  "-" &amp; VLOOKUP(Q1642,Code2Loc,2,FALSE))
&amp; IF( OR( ISNA(R1642), LEN(R1642)=0), "",  "-" &amp; VLOOKUP(R1642,Code2Loc,2,FALSE))
&amp; IF( OR( ISNA(S1642), LEN(S1642)=0), "",  "-" &amp; VLOOKUP(S1642,Code2Loc,2,FALSE)),"")</f>
        <v/>
      </c>
      <c r="U1642" s="56">
        <v>0.54513888888888884</v>
      </c>
      <c r="V1642" s="57"/>
      <c r="W1642" s="57"/>
      <c r="X1642" s="57"/>
      <c r="Y1642" s="57"/>
      <c r="Z1642" s="58" t="str">
        <f>IF(ISBLANK($U1642), "", _xlfn.IFNA($U1642 + _xlfn.IFNA( VLOOKUP($N1642 &amp; IF(ISBLANK($O1642),"", "-" &amp; $O1642) &amp; IF(ISBLANK($P1642),"", "-" &amp; $P1642) &amp; IF(ISBLANK($Q1642),"", "-" &amp; $Q1642) &amp; IF(ISBLANK($R1642),"", "-" &amp; $R1642) &amp; IF(ISBLANK($S1642),"", "-" &amp; $S1642),TravelTime,8,FALSE), VLOOKUP($S1642 &amp; IF(ISBLANK($R1642),"", "-" &amp; $R1642) &amp; IF(ISBLANK($Q1642),"", "-" &amp; $Q1642) &amp; IF(ISBLANK($P1642),"", "-" &amp; $P1642) &amp; IF(ISBLANK($O1642),"", "-" &amp; $O1642) &amp; IF(ISBLANK($N1642),"", "-" &amp; $N1642),TravelTime,8,FALSE)) / 1440, ""))</f>
        <v/>
      </c>
      <c r="AA1642" s="59"/>
      <c r="AB1642" s="59"/>
      <c r="AC1642" s="59"/>
      <c r="AD1642" s="196"/>
      <c r="AE1642" s="59"/>
      <c r="AF1642" s="59"/>
      <c r="AG1642" s="59"/>
      <c r="AH1642" s="59"/>
      <c r="AI1642" s="59"/>
      <c r="AJ1642" s="59"/>
    </row>
    <row r="1643" spans="1:36" ht="14.25" customHeight="1">
      <c r="A1643" s="85"/>
      <c r="B1643" s="59"/>
      <c r="C1643" s="223"/>
      <c r="D1643" s="59"/>
      <c r="E1643" s="229"/>
      <c r="F1643" s="229"/>
      <c r="G1643" s="59"/>
      <c r="H1643" s="59"/>
      <c r="I1643" s="59"/>
      <c r="J1643" s="59"/>
      <c r="K1643" s="59"/>
      <c r="L1643" s="86"/>
      <c r="M1643" s="86"/>
      <c r="N1643" s="55" t="s">
        <v>874</v>
      </c>
      <c r="O1643" s="55" t="s">
        <v>875</v>
      </c>
      <c r="P1643" s="55"/>
      <c r="Q1643" s="55"/>
      <c r="R1643" s="55"/>
      <c r="S1643" s="55" t="s">
        <v>820</v>
      </c>
      <c r="T1643" s="193" t="str">
        <f>_xlfn.IFNA(VLOOKUP(N1643,Code2Loc,2,FALSE)
&amp; IF( OR( ISNA(O1643), LEN(O1643)=0), "",  "-" &amp; VLOOKUP(O1643,Code2Loc,2,FALSE))
&amp; IF( OR( ISNA(P1643), LEN(P1643)=0), "",  "-" &amp; VLOOKUP(P1643,Code2Loc,2,FALSE))
&amp; IF( OR( ISNA(Q1643), LEN(Q1643)=0), "",  "-" &amp; VLOOKUP(Q1643,Code2Loc,2,FALSE))
&amp; IF( OR( ISNA(R1643), LEN(R1643)=0), "",  "-" &amp; VLOOKUP(R1643,Code2Loc,2,FALSE))
&amp; IF( OR( ISNA(S1643), LEN(S1643)=0), "",  "-" &amp; VLOOKUP(S1643,Code2Loc,2,FALSE)),"")</f>
        <v/>
      </c>
      <c r="U1643" s="56">
        <v>0.59027777777777779</v>
      </c>
      <c r="V1643" s="57"/>
      <c r="W1643" s="57"/>
      <c r="X1643" s="57"/>
      <c r="Y1643" s="57"/>
      <c r="Z1643" s="58" t="str">
        <f>IF(ISBLANK($U1643), "", _xlfn.IFNA($U1643 + _xlfn.IFNA( VLOOKUP($N1643 &amp; IF(ISBLANK($O1643),"", "-" &amp; $O1643) &amp; IF(ISBLANK($P1643),"", "-" &amp; $P1643) &amp; IF(ISBLANK($Q1643),"", "-" &amp; $Q1643) &amp; IF(ISBLANK($R1643),"", "-" &amp; $R1643) &amp; IF(ISBLANK($S1643),"", "-" &amp; $S1643),TravelTime,8,FALSE), VLOOKUP($S1643 &amp; IF(ISBLANK($R1643),"", "-" &amp; $R1643) &amp; IF(ISBLANK($Q1643),"", "-" &amp; $Q1643) &amp; IF(ISBLANK($P1643),"", "-" &amp; $P1643) &amp; IF(ISBLANK($O1643),"", "-" &amp; $O1643) &amp; IF(ISBLANK($N1643),"", "-" &amp; $N1643),TravelTime,8,FALSE)) / 1440, ""))</f>
        <v/>
      </c>
      <c r="AA1643" s="59"/>
      <c r="AB1643" s="59"/>
      <c r="AC1643" s="59"/>
      <c r="AD1643" s="196"/>
      <c r="AE1643" s="59"/>
      <c r="AF1643" s="59"/>
      <c r="AG1643" s="59"/>
      <c r="AH1643" s="59"/>
      <c r="AI1643" s="59"/>
      <c r="AJ1643" s="59"/>
    </row>
    <row r="1644" spans="1:36" ht="14.25" customHeight="1">
      <c r="A1644" s="85"/>
      <c r="B1644" s="59"/>
      <c r="C1644" s="223"/>
      <c r="D1644" s="59"/>
      <c r="E1644" s="229"/>
      <c r="F1644" s="229"/>
      <c r="G1644" s="59"/>
      <c r="H1644" s="59"/>
      <c r="I1644" s="59"/>
      <c r="J1644" s="59"/>
      <c r="K1644" s="59"/>
      <c r="L1644" s="86"/>
      <c r="M1644" s="86"/>
      <c r="N1644" s="55" t="s">
        <v>820</v>
      </c>
      <c r="O1644" s="55"/>
      <c r="P1644" s="55"/>
      <c r="Q1644" s="55"/>
      <c r="R1644" s="55"/>
      <c r="S1644" s="55" t="s">
        <v>872</v>
      </c>
      <c r="T1644" s="193" t="str">
        <f>_xlfn.IFNA(VLOOKUP(N1644,Code2Loc,2,FALSE)
&amp; IF( OR( ISNA(O1644), LEN(O1644)=0), "",  "-" &amp; VLOOKUP(O1644,Code2Loc,2,FALSE))
&amp; IF( OR( ISNA(P1644), LEN(P1644)=0), "",  "-" &amp; VLOOKUP(P1644,Code2Loc,2,FALSE))
&amp; IF( OR( ISNA(Q1644), LEN(Q1644)=0), "",  "-" &amp; VLOOKUP(Q1644,Code2Loc,2,FALSE))
&amp; IF( OR( ISNA(R1644), LEN(R1644)=0), "",  "-" &amp; VLOOKUP(R1644,Code2Loc,2,FALSE))
&amp; IF( OR( ISNA(S1644), LEN(S1644)=0), "",  "-" &amp; VLOOKUP(S1644,Code2Loc,2,FALSE)),"")</f>
        <v/>
      </c>
      <c r="U1644" s="56">
        <v>0.62847222222222221</v>
      </c>
      <c r="V1644" s="57"/>
      <c r="W1644" s="57"/>
      <c r="X1644" s="57"/>
      <c r="Y1644" s="57"/>
      <c r="Z1644" s="58" t="str">
        <f>IF(ISBLANK($U1644), "", _xlfn.IFNA($U1644 + _xlfn.IFNA( VLOOKUP($N1644 &amp; IF(ISBLANK($O1644),"", "-" &amp; $O1644) &amp; IF(ISBLANK($P1644),"", "-" &amp; $P1644) &amp; IF(ISBLANK($Q1644),"", "-" &amp; $Q1644) &amp; IF(ISBLANK($R1644),"", "-" &amp; $R1644) &amp; IF(ISBLANK($S1644),"", "-" &amp; $S1644),TravelTime,8,FALSE), VLOOKUP($S1644 &amp; IF(ISBLANK($R1644),"", "-" &amp; $R1644) &amp; IF(ISBLANK($Q1644),"", "-" &amp; $Q1644) &amp; IF(ISBLANK($P1644),"", "-" &amp; $P1644) &amp; IF(ISBLANK($O1644),"", "-" &amp; $O1644) &amp; IF(ISBLANK($N1644),"", "-" &amp; $N1644),TravelTime,8,FALSE)) / 1440, ""))</f>
        <v/>
      </c>
      <c r="AA1644" s="59"/>
      <c r="AB1644" s="59"/>
      <c r="AC1644" s="59"/>
      <c r="AD1644" s="196"/>
      <c r="AE1644" s="59"/>
      <c r="AF1644" s="59"/>
      <c r="AG1644" s="59"/>
      <c r="AH1644" s="59"/>
      <c r="AI1644" s="59"/>
      <c r="AJ1644" s="59"/>
    </row>
    <row r="1645" spans="1:36" ht="14.25" customHeight="1">
      <c r="A1645" s="85"/>
      <c r="B1645" s="59"/>
      <c r="C1645" s="223"/>
      <c r="D1645" s="59"/>
      <c r="E1645" s="229"/>
      <c r="F1645" s="229"/>
      <c r="G1645" s="59"/>
      <c r="H1645" s="59"/>
      <c r="I1645" s="59"/>
      <c r="J1645" s="59"/>
      <c r="K1645" s="59"/>
      <c r="L1645" s="86"/>
      <c r="M1645" s="86"/>
      <c r="N1645" s="55" t="s">
        <v>872</v>
      </c>
      <c r="O1645" s="55"/>
      <c r="P1645" s="55"/>
      <c r="Q1645" s="55"/>
      <c r="R1645" s="55"/>
      <c r="S1645" s="55" t="s">
        <v>820</v>
      </c>
      <c r="T1645" s="193" t="str">
        <f>_xlfn.IFNA(VLOOKUP(N1645,Code2Loc,2,FALSE)
&amp; IF( OR( ISNA(O1645), LEN(O1645)=0), "",  "-" &amp; VLOOKUP(O1645,Code2Loc,2,FALSE))
&amp; IF( OR( ISNA(P1645), LEN(P1645)=0), "",  "-" &amp; VLOOKUP(P1645,Code2Loc,2,FALSE))
&amp; IF( OR( ISNA(Q1645), LEN(Q1645)=0), "",  "-" &amp; VLOOKUP(Q1645,Code2Loc,2,FALSE))
&amp; IF( OR( ISNA(R1645), LEN(R1645)=0), "",  "-" &amp; VLOOKUP(R1645,Code2Loc,2,FALSE))
&amp; IF( OR( ISNA(S1645), LEN(S1645)=0), "",  "-" &amp; VLOOKUP(S1645,Code2Loc,2,FALSE)),"")</f>
        <v/>
      </c>
      <c r="U1645" s="56">
        <v>0.65625</v>
      </c>
      <c r="V1645" s="57"/>
      <c r="W1645" s="57"/>
      <c r="X1645" s="57"/>
      <c r="Y1645" s="57"/>
      <c r="Z1645" s="58" t="str">
        <f>IF(ISBLANK($U1645), "", _xlfn.IFNA($U1645 + _xlfn.IFNA( VLOOKUP($N1645 &amp; IF(ISBLANK($O1645),"", "-" &amp; $O1645) &amp; IF(ISBLANK($P1645),"", "-" &amp; $P1645) &amp; IF(ISBLANK($Q1645),"", "-" &amp; $Q1645) &amp; IF(ISBLANK($R1645),"", "-" &amp; $R1645) &amp; IF(ISBLANK($S1645),"", "-" &amp; $S1645),TravelTime,8,FALSE), VLOOKUP($S1645 &amp; IF(ISBLANK($R1645),"", "-" &amp; $R1645) &amp; IF(ISBLANK($Q1645),"", "-" &amp; $Q1645) &amp; IF(ISBLANK($P1645),"", "-" &amp; $P1645) &amp; IF(ISBLANK($O1645),"", "-" &amp; $O1645) &amp; IF(ISBLANK($N1645),"", "-" &amp; $N1645),TravelTime,8,FALSE)) / 1440, ""))</f>
        <v/>
      </c>
      <c r="AA1645" s="59"/>
      <c r="AB1645" s="59"/>
      <c r="AC1645" s="59"/>
      <c r="AD1645" s="196"/>
      <c r="AE1645" s="59"/>
      <c r="AF1645" s="59"/>
      <c r="AG1645" s="59"/>
      <c r="AH1645" s="59"/>
      <c r="AI1645" s="59"/>
      <c r="AJ1645" s="59"/>
    </row>
    <row r="1646" spans="1:36" ht="14.25" customHeight="1">
      <c r="A1646" s="85"/>
      <c r="B1646" s="59"/>
      <c r="C1646" s="223"/>
      <c r="D1646" s="59"/>
      <c r="E1646" s="229"/>
      <c r="F1646" s="229"/>
      <c r="G1646" s="59"/>
      <c r="H1646" s="59"/>
      <c r="I1646" s="59"/>
      <c r="J1646" s="59"/>
      <c r="K1646" s="59"/>
      <c r="L1646" s="86"/>
      <c r="M1646" s="86"/>
      <c r="N1646" s="55" t="s">
        <v>820</v>
      </c>
      <c r="O1646" s="55"/>
      <c r="P1646" s="55"/>
      <c r="Q1646" s="55"/>
      <c r="R1646" s="55"/>
      <c r="S1646" s="55" t="s">
        <v>872</v>
      </c>
      <c r="T1646" s="193" t="str">
        <f>_xlfn.IFNA(VLOOKUP(N1646,Code2Loc,2,FALSE)
&amp; IF( OR( ISNA(O1646), LEN(O1646)=0), "",  "-" &amp; VLOOKUP(O1646,Code2Loc,2,FALSE))
&amp; IF( OR( ISNA(P1646), LEN(P1646)=0), "",  "-" &amp; VLOOKUP(P1646,Code2Loc,2,FALSE))
&amp; IF( OR( ISNA(Q1646), LEN(Q1646)=0), "",  "-" &amp; VLOOKUP(Q1646,Code2Loc,2,FALSE))
&amp; IF( OR( ISNA(R1646), LEN(R1646)=0), "",  "-" &amp; VLOOKUP(R1646,Code2Loc,2,FALSE))
&amp; IF( OR( ISNA(S1646), LEN(S1646)=0), "",  "-" &amp; VLOOKUP(S1646,Code2Loc,2,FALSE)),"")</f>
        <v/>
      </c>
      <c r="U1646" s="56">
        <v>0.67708333333333337</v>
      </c>
      <c r="V1646" s="57"/>
      <c r="W1646" s="57"/>
      <c r="X1646" s="57"/>
      <c r="Y1646" s="57"/>
      <c r="Z1646" s="58" t="str">
        <f>IF(ISBLANK($U1646), "", _xlfn.IFNA($U1646 + _xlfn.IFNA( VLOOKUP($N1646 &amp; IF(ISBLANK($O1646),"", "-" &amp; $O1646) &amp; IF(ISBLANK($P1646),"", "-" &amp; $P1646) &amp; IF(ISBLANK($Q1646),"", "-" &amp; $Q1646) &amp; IF(ISBLANK($R1646),"", "-" &amp; $R1646) &amp; IF(ISBLANK($S1646),"", "-" &amp; $S1646),TravelTime,8,FALSE), VLOOKUP($S1646 &amp; IF(ISBLANK($R1646),"", "-" &amp; $R1646) &amp; IF(ISBLANK($Q1646),"", "-" &amp; $Q1646) &amp; IF(ISBLANK($P1646),"", "-" &amp; $P1646) &amp; IF(ISBLANK($O1646),"", "-" &amp; $O1646) &amp; IF(ISBLANK($N1646),"", "-" &amp; $N1646),TravelTime,8,FALSE)) / 1440, ""))</f>
        <v/>
      </c>
      <c r="AA1646" s="59"/>
      <c r="AB1646" s="59"/>
      <c r="AC1646" s="59"/>
      <c r="AD1646" s="196"/>
      <c r="AE1646" s="59"/>
      <c r="AF1646" s="59"/>
      <c r="AG1646" s="59"/>
      <c r="AH1646" s="59"/>
      <c r="AI1646" s="59"/>
      <c r="AJ1646" s="59"/>
    </row>
    <row r="1647" spans="1:36" ht="14.25" customHeight="1">
      <c r="A1647" s="85"/>
      <c r="B1647" s="59"/>
      <c r="C1647" s="223"/>
      <c r="D1647" s="59"/>
      <c r="E1647" s="229"/>
      <c r="F1647" s="229"/>
      <c r="G1647" s="59"/>
      <c r="H1647" s="59"/>
      <c r="I1647" s="59"/>
      <c r="J1647" s="59"/>
      <c r="K1647" s="59"/>
      <c r="L1647" s="86"/>
      <c r="M1647" s="86"/>
      <c r="N1647" s="55" t="s">
        <v>872</v>
      </c>
      <c r="O1647" s="55"/>
      <c r="P1647" s="55"/>
      <c r="Q1647" s="55"/>
      <c r="R1647" s="55"/>
      <c r="S1647" s="55" t="s">
        <v>820</v>
      </c>
      <c r="T1647" s="193" t="str">
        <f>_xlfn.IFNA(VLOOKUP(N1647,Code2Loc,2,FALSE)
&amp; IF( OR( ISNA(O1647), LEN(O1647)=0), "",  "-" &amp; VLOOKUP(O1647,Code2Loc,2,FALSE))
&amp; IF( OR( ISNA(P1647), LEN(P1647)=0), "",  "-" &amp; VLOOKUP(P1647,Code2Loc,2,FALSE))
&amp; IF( OR( ISNA(Q1647), LEN(Q1647)=0), "",  "-" &amp; VLOOKUP(Q1647,Code2Loc,2,FALSE))
&amp; IF( OR( ISNA(R1647), LEN(R1647)=0), "",  "-" &amp; VLOOKUP(R1647,Code2Loc,2,FALSE))
&amp; IF( OR( ISNA(S1647), LEN(S1647)=0), "",  "-" &amp; VLOOKUP(S1647,Code2Loc,2,FALSE)),"")</f>
        <v/>
      </c>
      <c r="U1647" s="56">
        <v>0.70486111111111116</v>
      </c>
      <c r="V1647" s="57"/>
      <c r="W1647" s="57"/>
      <c r="X1647" s="57"/>
      <c r="Y1647" s="57"/>
      <c r="Z1647" s="58" t="str">
        <f>IF(ISBLANK($U1647), "", _xlfn.IFNA($U1647 + _xlfn.IFNA( VLOOKUP($N1647 &amp; IF(ISBLANK($O1647),"", "-" &amp; $O1647) &amp; IF(ISBLANK($P1647),"", "-" &amp; $P1647) &amp; IF(ISBLANK($Q1647),"", "-" &amp; $Q1647) &amp; IF(ISBLANK($R1647),"", "-" &amp; $R1647) &amp; IF(ISBLANK($S1647),"", "-" &amp; $S1647),TravelTime,8,FALSE), VLOOKUP($S1647 &amp; IF(ISBLANK($R1647),"", "-" &amp; $R1647) &amp; IF(ISBLANK($Q1647),"", "-" &amp; $Q1647) &amp; IF(ISBLANK($P1647),"", "-" &amp; $P1647) &amp; IF(ISBLANK($O1647),"", "-" &amp; $O1647) &amp; IF(ISBLANK($N1647),"", "-" &amp; $N1647),TravelTime,8,FALSE)) / 1440, ""))</f>
        <v/>
      </c>
      <c r="AA1647" s="59"/>
      <c r="AB1647" s="59"/>
      <c r="AC1647" s="59"/>
      <c r="AD1647" s="196"/>
      <c r="AE1647" s="59"/>
      <c r="AF1647" s="59"/>
      <c r="AG1647" s="59"/>
      <c r="AH1647" s="59"/>
      <c r="AI1647" s="59"/>
      <c r="AJ1647" s="59"/>
    </row>
    <row r="1648" spans="1:36" ht="14.25" customHeight="1">
      <c r="A1648" s="85"/>
      <c r="B1648" s="59"/>
      <c r="C1648" s="223"/>
      <c r="D1648" s="59"/>
      <c r="E1648" s="229"/>
      <c r="F1648" s="229"/>
      <c r="G1648" s="59"/>
      <c r="H1648" s="59"/>
      <c r="I1648" s="59"/>
      <c r="J1648" s="59"/>
      <c r="K1648" s="59"/>
      <c r="L1648" s="86"/>
      <c r="M1648" s="86"/>
      <c r="N1648" s="55" t="s">
        <v>820</v>
      </c>
      <c r="O1648" s="55"/>
      <c r="P1648" s="55"/>
      <c r="Q1648" s="55"/>
      <c r="R1648" s="55"/>
      <c r="S1648" s="55" t="s">
        <v>874</v>
      </c>
      <c r="T1648" s="193" t="str">
        <f>_xlfn.IFNA(VLOOKUP(N1648,Code2Loc,2,FALSE)
&amp; IF( OR( ISNA(O1648), LEN(O1648)=0), "",  "-" &amp; VLOOKUP(O1648,Code2Loc,2,FALSE))
&amp; IF( OR( ISNA(P1648), LEN(P1648)=0), "",  "-" &amp; VLOOKUP(P1648,Code2Loc,2,FALSE))
&amp; IF( OR( ISNA(Q1648), LEN(Q1648)=0), "",  "-" &amp; VLOOKUP(Q1648,Code2Loc,2,FALSE))
&amp; IF( OR( ISNA(R1648), LEN(R1648)=0), "",  "-" &amp; VLOOKUP(R1648,Code2Loc,2,FALSE))
&amp; IF( OR( ISNA(S1648), LEN(S1648)=0), "",  "-" &amp; VLOOKUP(S1648,Code2Loc,2,FALSE)),"")</f>
        <v/>
      </c>
      <c r="U1648" s="56">
        <v>0.73263888888888884</v>
      </c>
      <c r="V1648" s="57"/>
      <c r="W1648" s="57"/>
      <c r="X1648" s="57"/>
      <c r="Y1648" s="57"/>
      <c r="Z1648" s="58" t="str">
        <f>IF(ISBLANK($U1648), "", _xlfn.IFNA($U1648 + _xlfn.IFNA( VLOOKUP($N1648 &amp; IF(ISBLANK($O1648),"", "-" &amp; $O1648) &amp; IF(ISBLANK($P1648),"", "-" &amp; $P1648) &amp; IF(ISBLANK($Q1648),"", "-" &amp; $Q1648) &amp; IF(ISBLANK($R1648),"", "-" &amp; $R1648) &amp; IF(ISBLANK($S1648),"", "-" &amp; $S1648),TravelTime,8,FALSE), VLOOKUP($S1648 &amp; IF(ISBLANK($R1648),"", "-" &amp; $R1648) &amp; IF(ISBLANK($Q1648),"", "-" &amp; $Q1648) &amp; IF(ISBLANK($P1648),"", "-" &amp; $P1648) &amp; IF(ISBLANK($O1648),"", "-" &amp; $O1648) &amp; IF(ISBLANK($N1648),"", "-" &amp; $N1648),TravelTime,8,FALSE)) / 1440, ""))</f>
        <v/>
      </c>
      <c r="AA1648" s="59"/>
      <c r="AB1648" s="59"/>
      <c r="AC1648" s="59"/>
      <c r="AD1648" s="196"/>
      <c r="AE1648" s="59"/>
      <c r="AF1648" s="59"/>
      <c r="AG1648" s="59"/>
      <c r="AH1648" s="59"/>
      <c r="AI1648" s="59"/>
      <c r="AJ1648" s="59"/>
    </row>
    <row r="1649" spans="1:36" ht="14.25" customHeight="1">
      <c r="A1649" s="85"/>
      <c r="B1649" s="59"/>
      <c r="C1649" s="223"/>
      <c r="D1649" s="59"/>
      <c r="E1649" s="229"/>
      <c r="F1649" s="229"/>
      <c r="G1649" s="59"/>
      <c r="H1649" s="59"/>
      <c r="I1649" s="59"/>
      <c r="J1649" s="59"/>
      <c r="K1649" s="59"/>
      <c r="L1649" s="86"/>
      <c r="M1649" s="86"/>
      <c r="N1649" s="55" t="s">
        <v>874</v>
      </c>
      <c r="O1649" s="55"/>
      <c r="P1649" s="55"/>
      <c r="Q1649" s="55"/>
      <c r="R1649" s="55"/>
      <c r="S1649" s="55" t="s">
        <v>820</v>
      </c>
      <c r="T1649" s="193" t="str">
        <f>_xlfn.IFNA(VLOOKUP(N1649,Code2Loc,2,FALSE)
&amp; IF( OR( ISNA(O1649), LEN(O1649)=0), "",  "-" &amp; VLOOKUP(O1649,Code2Loc,2,FALSE))
&amp; IF( OR( ISNA(P1649), LEN(P1649)=0), "",  "-" &amp; VLOOKUP(P1649,Code2Loc,2,FALSE))
&amp; IF( OR( ISNA(Q1649), LEN(Q1649)=0), "",  "-" &amp; VLOOKUP(Q1649,Code2Loc,2,FALSE))
&amp; IF( OR( ISNA(R1649), LEN(R1649)=0), "",  "-" &amp; VLOOKUP(R1649,Code2Loc,2,FALSE))
&amp; IF( OR( ISNA(S1649), LEN(S1649)=0), "",  "-" &amp; VLOOKUP(S1649,Code2Loc,2,FALSE)),"")</f>
        <v/>
      </c>
      <c r="U1649" s="56">
        <v>0.76388888888888884</v>
      </c>
      <c r="V1649" s="57"/>
      <c r="W1649" s="57"/>
      <c r="X1649" s="57"/>
      <c r="Y1649" s="57"/>
      <c r="Z1649" s="58" t="str">
        <f>IF(ISBLANK($U1649), "", _xlfn.IFNA($U1649 + _xlfn.IFNA( VLOOKUP($N1649 &amp; IF(ISBLANK($O1649),"", "-" &amp; $O1649) &amp; IF(ISBLANK($P1649),"", "-" &amp; $P1649) &amp; IF(ISBLANK($Q1649),"", "-" &amp; $Q1649) &amp; IF(ISBLANK($R1649),"", "-" &amp; $R1649) &amp; IF(ISBLANK($S1649),"", "-" &amp; $S1649),TravelTime,8,FALSE), VLOOKUP($S1649 &amp; IF(ISBLANK($R1649),"", "-" &amp; $R1649) &amp; IF(ISBLANK($Q1649),"", "-" &amp; $Q1649) &amp; IF(ISBLANK($P1649),"", "-" &amp; $P1649) &amp; IF(ISBLANK($O1649),"", "-" &amp; $O1649) &amp; IF(ISBLANK($N1649),"", "-" &amp; $N1649),TravelTime,8,FALSE)) / 1440, ""))</f>
        <v/>
      </c>
      <c r="AA1649" s="59"/>
      <c r="AB1649" s="59"/>
      <c r="AC1649" s="59"/>
      <c r="AD1649" s="196"/>
      <c r="AE1649" s="59"/>
      <c r="AF1649" s="59"/>
      <c r="AG1649" s="59"/>
      <c r="AH1649" s="59"/>
      <c r="AI1649" s="59"/>
      <c r="AJ1649" s="59"/>
    </row>
    <row r="1650" spans="1:36" ht="14.25" customHeight="1">
      <c r="A1650" s="85"/>
      <c r="B1650" s="59"/>
      <c r="C1650" s="223"/>
      <c r="D1650" s="59"/>
      <c r="E1650" s="229"/>
      <c r="F1650" s="229"/>
      <c r="G1650" s="59"/>
      <c r="H1650" s="59"/>
      <c r="I1650" s="59"/>
      <c r="J1650" s="59"/>
      <c r="K1650" s="59"/>
      <c r="L1650" s="86"/>
      <c r="M1650" s="86"/>
      <c r="N1650" s="55" t="s">
        <v>820</v>
      </c>
      <c r="O1650" s="55"/>
      <c r="P1650" s="55"/>
      <c r="Q1650" s="55"/>
      <c r="R1650" s="55"/>
      <c r="S1650" s="55" t="s">
        <v>872</v>
      </c>
      <c r="T1650" s="193" t="str">
        <f>_xlfn.IFNA(VLOOKUP(N1650,Code2Loc,2,FALSE)
&amp; IF( OR( ISNA(O1650), LEN(O1650)=0), "",  "-" &amp; VLOOKUP(O1650,Code2Loc,2,FALSE))
&amp; IF( OR( ISNA(P1650), LEN(P1650)=0), "",  "-" &amp; VLOOKUP(P1650,Code2Loc,2,FALSE))
&amp; IF( OR( ISNA(Q1650), LEN(Q1650)=0), "",  "-" &amp; VLOOKUP(Q1650,Code2Loc,2,FALSE))
&amp; IF( OR( ISNA(R1650), LEN(R1650)=0), "",  "-" &amp; VLOOKUP(R1650,Code2Loc,2,FALSE))
&amp; IF( OR( ISNA(S1650), LEN(S1650)=0), "",  "-" &amp; VLOOKUP(S1650,Code2Loc,2,FALSE)),"")</f>
        <v/>
      </c>
      <c r="U1650" s="56">
        <v>0.81944444444444442</v>
      </c>
      <c r="V1650" s="57"/>
      <c r="W1650" s="57"/>
      <c r="X1650" s="57"/>
      <c r="Y1650" s="57"/>
      <c r="Z1650" s="58" t="str">
        <f>IF(ISBLANK($U1650), "", _xlfn.IFNA($U1650 + _xlfn.IFNA( VLOOKUP($N1650 &amp; IF(ISBLANK($O1650),"", "-" &amp; $O1650) &amp; IF(ISBLANK($P1650),"", "-" &amp; $P1650) &amp; IF(ISBLANK($Q1650),"", "-" &amp; $Q1650) &amp; IF(ISBLANK($R1650),"", "-" &amp; $R1650) &amp; IF(ISBLANK($S1650),"", "-" &amp; $S1650),TravelTime,8,FALSE), VLOOKUP($S1650 &amp; IF(ISBLANK($R1650),"", "-" &amp; $R1650) &amp; IF(ISBLANK($Q1650),"", "-" &amp; $Q1650) &amp; IF(ISBLANK($P1650),"", "-" &amp; $P1650) &amp; IF(ISBLANK($O1650),"", "-" &amp; $O1650) &amp; IF(ISBLANK($N1650),"", "-" &amp; $N1650),TravelTime,8,FALSE)) / 1440, ""))</f>
        <v/>
      </c>
      <c r="AA1650" s="59"/>
      <c r="AB1650" s="59"/>
      <c r="AC1650" s="59"/>
      <c r="AD1650" s="196"/>
      <c r="AE1650" s="59"/>
      <c r="AF1650" s="59"/>
      <c r="AG1650" s="59"/>
      <c r="AH1650" s="59"/>
      <c r="AI1650" s="59"/>
      <c r="AJ1650" s="59"/>
    </row>
    <row r="1651" spans="1:36" ht="14.25" customHeight="1">
      <c r="A1651" s="85"/>
      <c r="B1651" s="59"/>
      <c r="C1651" s="223"/>
      <c r="D1651" s="59"/>
      <c r="E1651" s="229"/>
      <c r="F1651" s="229"/>
      <c r="G1651" s="59"/>
      <c r="H1651" s="59"/>
      <c r="I1651" s="59"/>
      <c r="J1651" s="59"/>
      <c r="K1651" s="59"/>
      <c r="L1651" s="86"/>
      <c r="M1651" s="86"/>
      <c r="N1651" s="55" t="s">
        <v>872</v>
      </c>
      <c r="O1651" s="55"/>
      <c r="P1651" s="55"/>
      <c r="Q1651" s="55"/>
      <c r="R1651" s="55"/>
      <c r="S1651" s="55" t="s">
        <v>820</v>
      </c>
      <c r="T1651" s="193" t="str">
        <f>_xlfn.IFNA(VLOOKUP(N1651,Code2Loc,2,FALSE)
&amp; IF( OR( ISNA(O1651), LEN(O1651)=0), "",  "-" &amp; VLOOKUP(O1651,Code2Loc,2,FALSE))
&amp; IF( OR( ISNA(P1651), LEN(P1651)=0), "",  "-" &amp; VLOOKUP(P1651,Code2Loc,2,FALSE))
&amp; IF( OR( ISNA(Q1651), LEN(Q1651)=0), "",  "-" &amp; VLOOKUP(Q1651,Code2Loc,2,FALSE))
&amp; IF( OR( ISNA(R1651), LEN(R1651)=0), "",  "-" &amp; VLOOKUP(R1651,Code2Loc,2,FALSE))
&amp; IF( OR( ISNA(S1651), LEN(S1651)=0), "",  "-" &amp; VLOOKUP(S1651,Code2Loc,2,FALSE)),"")</f>
        <v/>
      </c>
      <c r="U1651" s="56">
        <v>0.84027777777777779</v>
      </c>
      <c r="V1651" s="57"/>
      <c r="W1651" s="57"/>
      <c r="X1651" s="57"/>
      <c r="Y1651" s="57"/>
      <c r="Z1651" s="58" t="str">
        <f>IF(ISBLANK($U1651), "", _xlfn.IFNA($U1651 + _xlfn.IFNA( VLOOKUP($N1651 &amp; IF(ISBLANK($O1651),"", "-" &amp; $O1651) &amp; IF(ISBLANK($P1651),"", "-" &amp; $P1651) &amp; IF(ISBLANK($Q1651),"", "-" &amp; $Q1651) &amp; IF(ISBLANK($R1651),"", "-" &amp; $R1651) &amp; IF(ISBLANK($S1651),"", "-" &amp; $S1651),TravelTime,8,FALSE), VLOOKUP($S1651 &amp; IF(ISBLANK($R1651),"", "-" &amp; $R1651) &amp; IF(ISBLANK($Q1651),"", "-" &amp; $Q1651) &amp; IF(ISBLANK($P1651),"", "-" &amp; $P1651) &amp; IF(ISBLANK($O1651),"", "-" &amp; $O1651) &amp; IF(ISBLANK($N1651),"", "-" &amp; $N1651),TravelTime,8,FALSE)) / 1440, ""))</f>
        <v/>
      </c>
      <c r="AA1651" s="59"/>
      <c r="AB1651" s="59"/>
      <c r="AC1651" s="59"/>
      <c r="AD1651" s="196"/>
      <c r="AE1651" s="59"/>
      <c r="AF1651" s="59"/>
      <c r="AG1651" s="59"/>
      <c r="AH1651" s="59"/>
      <c r="AI1651" s="59"/>
      <c r="AJ1651" s="59"/>
    </row>
    <row r="1652" spans="1:36" ht="14.25" customHeight="1">
      <c r="A1652" s="85"/>
      <c r="B1652" s="59" t="s">
        <v>881</v>
      </c>
      <c r="C1652" s="218" t="s">
        <v>882</v>
      </c>
      <c r="D1652" s="59"/>
      <c r="E1652" s="228" t="s">
        <v>883</v>
      </c>
      <c r="F1652" s="228" t="s">
        <v>884</v>
      </c>
      <c r="G1652" s="59"/>
      <c r="H1652" s="59"/>
      <c r="I1652" s="59"/>
      <c r="J1652" s="59" t="s">
        <v>885</v>
      </c>
      <c r="K1652" s="59" t="s">
        <v>16</v>
      </c>
      <c r="L1652" s="86">
        <v>27</v>
      </c>
      <c r="M1652" s="86">
        <v>11</v>
      </c>
      <c r="N1652" s="55" t="s">
        <v>820</v>
      </c>
      <c r="O1652" s="55"/>
      <c r="P1652" s="55"/>
      <c r="Q1652" s="55"/>
      <c r="R1652" s="55"/>
      <c r="S1652" s="55"/>
      <c r="T1652" s="193" t="str">
        <f>_xlfn.IFNA(VLOOKUP(N1652,Code2Loc,2,FALSE)
&amp; IF( OR( ISNA(O1652), LEN(O1652)=0), "",  "-" &amp; VLOOKUP(O1652,Code2Loc,2,FALSE))
&amp; IF( OR( ISNA(P1652), LEN(P1652)=0), "",  "-" &amp; VLOOKUP(P1652,Code2Loc,2,FALSE))
&amp; IF( OR( ISNA(Q1652), LEN(Q1652)=0), "",  "-" &amp; VLOOKUP(Q1652,Code2Loc,2,FALSE))
&amp; IF( OR( ISNA(R1652), LEN(R1652)=0), "",  "-" &amp; VLOOKUP(R1652,Code2Loc,2,FALSE))
&amp; IF( OR( ISNA(S1652), LEN(S1652)=0), "",  "-" &amp; VLOOKUP(S1652,Code2Loc,2,FALSE)),"")</f>
        <v/>
      </c>
      <c r="U1652" s="56">
        <v>0.28125</v>
      </c>
      <c r="V1652" s="57"/>
      <c r="W1652" s="57"/>
      <c r="X1652" s="57"/>
      <c r="Y1652" s="57"/>
      <c r="Z1652" s="58" t="str">
        <f>IF(ISBLANK($U1652), "", _xlfn.IFNA($U1652 + _xlfn.IFNA( VLOOKUP($N1652 &amp; IF(ISBLANK($O1652),"", "-" &amp; $O1652) &amp; IF(ISBLANK($P1652),"", "-" &amp; $P1652) &amp; IF(ISBLANK($Q1652),"", "-" &amp; $Q1652) &amp; IF(ISBLANK($R1652),"", "-" &amp; $R1652) &amp; IF(ISBLANK($S1652),"", "-" &amp; $S1652),TravelTime,8,FALSE), VLOOKUP($S1652 &amp; IF(ISBLANK($R1652),"", "-" &amp; $R1652) &amp; IF(ISBLANK($Q1652),"", "-" &amp; $Q1652) &amp; IF(ISBLANK($P1652),"", "-" &amp; $P1652) &amp; IF(ISBLANK($O1652),"", "-" &amp; $O1652) &amp; IF(ISBLANK($N1652),"", "-" &amp; $N1652),TravelTime,8,FALSE)) / 1440, ""))</f>
        <v/>
      </c>
      <c r="AA1652" s="59"/>
      <c r="AB1652" s="59"/>
      <c r="AC1652" s="59"/>
      <c r="AD1652" s="196"/>
      <c r="AE1652" s="59"/>
      <c r="AF1652" s="59"/>
      <c r="AG1652" s="59"/>
      <c r="AH1652" s="59"/>
      <c r="AI1652" s="59"/>
      <c r="AJ1652" s="59"/>
    </row>
    <row r="1653" spans="1:36" ht="14.25" customHeight="1">
      <c r="A1653" s="85"/>
      <c r="B1653" s="59"/>
      <c r="C1653" s="223"/>
      <c r="D1653" s="59"/>
      <c r="E1653" s="229"/>
      <c r="F1653" s="229"/>
      <c r="G1653" s="59"/>
      <c r="H1653" s="59"/>
      <c r="I1653" s="59"/>
      <c r="J1653" s="59"/>
      <c r="K1653" s="59"/>
      <c r="L1653" s="86"/>
      <c r="M1653" s="86"/>
      <c r="N1653" s="55" t="s">
        <v>872</v>
      </c>
      <c r="O1653" s="55"/>
      <c r="P1653" s="55"/>
      <c r="Q1653" s="55"/>
      <c r="R1653" s="55"/>
      <c r="S1653" s="55" t="s">
        <v>820</v>
      </c>
      <c r="T1653" s="193" t="str">
        <f>_xlfn.IFNA(VLOOKUP(N1653,Code2Loc,2,FALSE)
&amp; IF( OR( ISNA(O1653), LEN(O1653)=0), "",  "-" &amp; VLOOKUP(O1653,Code2Loc,2,FALSE))
&amp; IF( OR( ISNA(P1653), LEN(P1653)=0), "",  "-" &amp; VLOOKUP(P1653,Code2Loc,2,FALSE))
&amp; IF( OR( ISNA(Q1653), LEN(Q1653)=0), "",  "-" &amp; VLOOKUP(Q1653,Code2Loc,2,FALSE))
&amp; IF( OR( ISNA(R1653), LEN(R1653)=0), "",  "-" &amp; VLOOKUP(R1653,Code2Loc,2,FALSE))
&amp; IF( OR( ISNA(S1653), LEN(S1653)=0), "",  "-" &amp; VLOOKUP(S1653,Code2Loc,2,FALSE)),"")</f>
        <v/>
      </c>
      <c r="U1653" s="56">
        <v>0.2951388888888889</v>
      </c>
      <c r="V1653" s="57"/>
      <c r="W1653" s="57"/>
      <c r="X1653" s="57"/>
      <c r="Y1653" s="57"/>
      <c r="Z1653" s="58" t="str">
        <f>IF(ISBLANK($U1653), "", _xlfn.IFNA($U1653 + _xlfn.IFNA( VLOOKUP($N1653 &amp; IF(ISBLANK($O1653),"", "-" &amp; $O1653) &amp; IF(ISBLANK($P1653),"", "-" &amp; $P1653) &amp; IF(ISBLANK($Q1653),"", "-" &amp; $Q1653) &amp; IF(ISBLANK($R1653),"", "-" &amp; $R1653) &amp; IF(ISBLANK($S1653),"", "-" &amp; $S1653),TravelTime,8,FALSE), VLOOKUP($S1653 &amp; IF(ISBLANK($R1653),"", "-" &amp; $R1653) &amp; IF(ISBLANK($Q1653),"", "-" &amp; $Q1653) &amp; IF(ISBLANK($P1653),"", "-" &amp; $P1653) &amp; IF(ISBLANK($O1653),"", "-" &amp; $O1653) &amp; IF(ISBLANK($N1653),"", "-" &amp; $N1653),TravelTime,8,FALSE)) / 1440, ""))</f>
        <v/>
      </c>
      <c r="AA1653" s="59"/>
      <c r="AB1653" s="86"/>
      <c r="AC1653" s="59"/>
      <c r="AD1653" s="196"/>
      <c r="AE1653" s="59"/>
      <c r="AF1653" s="59"/>
      <c r="AG1653" s="59"/>
      <c r="AH1653" s="59"/>
      <c r="AI1653" s="59"/>
      <c r="AJ1653" s="59"/>
    </row>
    <row r="1654" spans="1:36" ht="14.25" customHeight="1">
      <c r="A1654" s="85"/>
      <c r="B1654" s="59"/>
      <c r="C1654" s="223"/>
      <c r="D1654" s="59"/>
      <c r="E1654" s="229"/>
      <c r="F1654" s="229"/>
      <c r="G1654" s="59"/>
      <c r="H1654" s="59"/>
      <c r="I1654" s="59"/>
      <c r="J1654" s="59"/>
      <c r="K1654" s="59"/>
      <c r="L1654" s="86"/>
      <c r="M1654" s="86"/>
      <c r="N1654" s="55" t="s">
        <v>820</v>
      </c>
      <c r="O1654" s="55" t="s">
        <v>875</v>
      </c>
      <c r="P1654" s="55"/>
      <c r="Q1654" s="55"/>
      <c r="R1654" s="55"/>
      <c r="S1654" s="55" t="s">
        <v>872</v>
      </c>
      <c r="T1654" s="193" t="str">
        <f>_xlfn.IFNA(VLOOKUP(N1654,Code2Loc,2,FALSE)
&amp; IF( OR( ISNA(O1654), LEN(O1654)=0), "",  "-" &amp; VLOOKUP(O1654,Code2Loc,2,FALSE))
&amp; IF( OR( ISNA(P1654), LEN(P1654)=0), "",  "-" &amp; VLOOKUP(P1654,Code2Loc,2,FALSE))
&amp; IF( OR( ISNA(Q1654), LEN(Q1654)=0), "",  "-" &amp; VLOOKUP(Q1654,Code2Loc,2,FALSE))
&amp; IF( OR( ISNA(R1654), LEN(R1654)=0), "",  "-" &amp; VLOOKUP(R1654,Code2Loc,2,FALSE))
&amp; IF( OR( ISNA(S1654), LEN(S1654)=0), "",  "-" &amp; VLOOKUP(S1654,Code2Loc,2,FALSE)),"")</f>
        <v/>
      </c>
      <c r="U1654" s="56">
        <v>0.3263888888888889</v>
      </c>
      <c r="V1654" s="57"/>
      <c r="W1654" s="57"/>
      <c r="X1654" s="57"/>
      <c r="Y1654" s="57"/>
      <c r="Z1654" s="58" t="str">
        <f>IF(ISBLANK($U1654), "", _xlfn.IFNA($U1654 + _xlfn.IFNA( VLOOKUP($N1654 &amp; IF(ISBLANK($O1654),"", "-" &amp; $O1654) &amp; IF(ISBLANK($P1654),"", "-" &amp; $P1654) &amp; IF(ISBLANK($Q1654),"", "-" &amp; $Q1654) &amp; IF(ISBLANK($R1654),"", "-" &amp; $R1654) &amp; IF(ISBLANK($S1654),"", "-" &amp; $S1654),TravelTime,8,FALSE), VLOOKUP($S1654 &amp; IF(ISBLANK($R1654),"", "-" &amp; $R1654) &amp; IF(ISBLANK($Q1654),"", "-" &amp; $Q1654) &amp; IF(ISBLANK($P1654),"", "-" &amp; $P1654) &amp; IF(ISBLANK($O1654),"", "-" &amp; $O1654) &amp; IF(ISBLANK($N1654),"", "-" &amp; $N1654),TravelTime,8,FALSE)) / 1440, ""))</f>
        <v/>
      </c>
      <c r="AA1654" s="59"/>
      <c r="AB1654" s="86"/>
      <c r="AC1654" s="59"/>
      <c r="AD1654" s="196"/>
      <c r="AE1654" s="59"/>
      <c r="AF1654" s="59"/>
      <c r="AG1654" s="59"/>
      <c r="AH1654" s="59"/>
      <c r="AI1654" s="59"/>
      <c r="AJ1654" s="59"/>
    </row>
    <row r="1655" spans="1:36" ht="14.25" customHeight="1">
      <c r="A1655" s="85"/>
      <c r="B1655" s="59"/>
      <c r="C1655" s="223"/>
      <c r="D1655" s="59"/>
      <c r="E1655" s="229"/>
      <c r="F1655" s="229"/>
      <c r="G1655" s="59"/>
      <c r="H1655" s="59"/>
      <c r="I1655" s="59"/>
      <c r="J1655" s="59"/>
      <c r="K1655" s="59"/>
      <c r="L1655" s="86"/>
      <c r="M1655" s="86"/>
      <c r="N1655" s="55" t="s">
        <v>874</v>
      </c>
      <c r="O1655" s="55"/>
      <c r="P1655" s="55"/>
      <c r="Q1655" s="55"/>
      <c r="R1655" s="55"/>
      <c r="S1655" s="55" t="s">
        <v>820</v>
      </c>
      <c r="T1655" s="193" t="str">
        <f>_xlfn.IFNA(VLOOKUP(N1655,Code2Loc,2,FALSE)
&amp; IF( OR( ISNA(O1655), LEN(O1655)=0), "",  "-" &amp; VLOOKUP(O1655,Code2Loc,2,FALSE))
&amp; IF( OR( ISNA(P1655), LEN(P1655)=0), "",  "-" &amp; VLOOKUP(P1655,Code2Loc,2,FALSE))
&amp; IF( OR( ISNA(Q1655), LEN(Q1655)=0), "",  "-" &amp; VLOOKUP(Q1655,Code2Loc,2,FALSE))
&amp; IF( OR( ISNA(R1655), LEN(R1655)=0), "",  "-" &amp; VLOOKUP(R1655,Code2Loc,2,FALSE))
&amp; IF( OR( ISNA(S1655), LEN(S1655)=0), "",  "-" &amp; VLOOKUP(S1655,Code2Loc,2,FALSE)),"")</f>
        <v/>
      </c>
      <c r="U1655" s="56">
        <v>0.37847222222222221</v>
      </c>
      <c r="V1655" s="57"/>
      <c r="W1655" s="57"/>
      <c r="X1655" s="57"/>
      <c r="Y1655" s="57"/>
      <c r="Z1655" s="58" t="str">
        <f>IF(ISBLANK($U1655), "", _xlfn.IFNA($U1655 + _xlfn.IFNA( VLOOKUP($N1655 &amp; IF(ISBLANK($O1655),"", "-" &amp; $O1655) &amp; IF(ISBLANK($P1655),"", "-" &amp; $P1655) &amp; IF(ISBLANK($Q1655),"", "-" &amp; $Q1655) &amp; IF(ISBLANK($R1655),"", "-" &amp; $R1655) &amp; IF(ISBLANK($S1655),"", "-" &amp; $S1655),TravelTime,8,FALSE), VLOOKUP($S1655 &amp; IF(ISBLANK($R1655),"", "-" &amp; $R1655) &amp; IF(ISBLANK($Q1655),"", "-" &amp; $Q1655) &amp; IF(ISBLANK($P1655),"", "-" &amp; $P1655) &amp; IF(ISBLANK($O1655),"", "-" &amp; $O1655) &amp; IF(ISBLANK($N1655),"", "-" &amp; $N1655),TravelTime,8,FALSE)) / 1440, ""))</f>
        <v/>
      </c>
      <c r="AA1655" s="59"/>
      <c r="AB1655" s="86"/>
      <c r="AC1655" s="59"/>
      <c r="AD1655" s="196"/>
      <c r="AE1655" s="59"/>
      <c r="AF1655" s="59"/>
      <c r="AG1655" s="59"/>
      <c r="AH1655" s="59"/>
      <c r="AI1655" s="59"/>
      <c r="AJ1655" s="59"/>
    </row>
    <row r="1656" spans="1:36" ht="14.25" customHeight="1">
      <c r="A1656" s="85"/>
      <c r="B1656" s="59"/>
      <c r="C1656" s="223"/>
      <c r="D1656" s="59"/>
      <c r="E1656" s="229"/>
      <c r="F1656" s="229"/>
      <c r="G1656" s="59"/>
      <c r="H1656" s="59"/>
      <c r="I1656" s="59"/>
      <c r="J1656" s="59"/>
      <c r="K1656" s="59"/>
      <c r="L1656" s="86"/>
      <c r="M1656" s="86"/>
      <c r="N1656" s="55" t="s">
        <v>820</v>
      </c>
      <c r="O1656" s="55" t="s">
        <v>875</v>
      </c>
      <c r="P1656" s="55"/>
      <c r="Q1656" s="55"/>
      <c r="R1656" s="55"/>
      <c r="S1656" s="55" t="s">
        <v>874</v>
      </c>
      <c r="T1656" s="193" t="str">
        <f>_xlfn.IFNA(VLOOKUP(N1656,Code2Loc,2,FALSE)
&amp; IF( OR( ISNA(O1656), LEN(O1656)=0), "",  "-" &amp; VLOOKUP(O1656,Code2Loc,2,FALSE))
&amp; IF( OR( ISNA(P1656), LEN(P1656)=0), "",  "-" &amp; VLOOKUP(P1656,Code2Loc,2,FALSE))
&amp; IF( OR( ISNA(Q1656), LEN(Q1656)=0), "",  "-" &amp; VLOOKUP(Q1656,Code2Loc,2,FALSE))
&amp; IF( OR( ISNA(R1656), LEN(R1656)=0), "",  "-" &amp; VLOOKUP(R1656,Code2Loc,2,FALSE))
&amp; IF( OR( ISNA(S1656), LEN(S1656)=0), "",  "-" &amp; VLOOKUP(S1656,Code2Loc,2,FALSE)),"")</f>
        <v/>
      </c>
      <c r="U1656" s="56">
        <v>0.4201388888888889</v>
      </c>
      <c r="V1656" s="57"/>
      <c r="W1656" s="57"/>
      <c r="X1656" s="57"/>
      <c r="Y1656" s="57"/>
      <c r="Z1656" s="58" t="str">
        <f>IF(ISBLANK($U1656), "", _xlfn.IFNA($U1656 + _xlfn.IFNA( VLOOKUP($N1656 &amp; IF(ISBLANK($O1656),"", "-" &amp; $O1656) &amp; IF(ISBLANK($P1656),"", "-" &amp; $P1656) &amp; IF(ISBLANK($Q1656),"", "-" &amp; $Q1656) &amp; IF(ISBLANK($R1656),"", "-" &amp; $R1656) &amp; IF(ISBLANK($S1656),"", "-" &amp; $S1656),TravelTime,8,FALSE), VLOOKUP($S1656 &amp; IF(ISBLANK($R1656),"", "-" &amp; $R1656) &amp; IF(ISBLANK($Q1656),"", "-" &amp; $Q1656) &amp; IF(ISBLANK($P1656),"", "-" &amp; $P1656) &amp; IF(ISBLANK($O1656),"", "-" &amp; $O1656) &amp; IF(ISBLANK($N1656),"", "-" &amp; $N1656),TravelTime,8,FALSE)) / 1440, ""))</f>
        <v/>
      </c>
      <c r="AA1656" s="59"/>
      <c r="AB1656" s="86"/>
      <c r="AC1656" s="59"/>
      <c r="AD1656" s="196"/>
      <c r="AE1656" s="59"/>
      <c r="AF1656" s="59"/>
      <c r="AG1656" s="59"/>
      <c r="AH1656" s="59"/>
      <c r="AI1656" s="59"/>
      <c r="AJ1656" s="59"/>
    </row>
    <row r="1657" spans="1:36" ht="14.25" customHeight="1">
      <c r="A1657" s="85"/>
      <c r="B1657" s="59"/>
      <c r="C1657" s="223"/>
      <c r="D1657" s="59"/>
      <c r="E1657" s="229"/>
      <c r="F1657" s="229"/>
      <c r="G1657" s="59"/>
      <c r="H1657" s="59"/>
      <c r="I1657" s="59"/>
      <c r="J1657" s="59"/>
      <c r="K1657" s="59"/>
      <c r="L1657" s="86"/>
      <c r="M1657" s="86"/>
      <c r="N1657" s="55" t="s">
        <v>874</v>
      </c>
      <c r="O1657" s="55"/>
      <c r="P1657" s="55"/>
      <c r="Q1657" s="55"/>
      <c r="R1657" s="55"/>
      <c r="S1657" s="55" t="s">
        <v>820</v>
      </c>
      <c r="T1657" s="193" t="str">
        <f>_xlfn.IFNA(VLOOKUP(N1657,Code2Loc,2,FALSE)
&amp; IF( OR( ISNA(O1657), LEN(O1657)=0), "",  "-" &amp; VLOOKUP(O1657,Code2Loc,2,FALSE))
&amp; IF( OR( ISNA(P1657), LEN(P1657)=0), "",  "-" &amp; VLOOKUP(P1657,Code2Loc,2,FALSE))
&amp; IF( OR( ISNA(Q1657), LEN(Q1657)=0), "",  "-" &amp; VLOOKUP(Q1657,Code2Loc,2,FALSE))
&amp; IF( OR( ISNA(R1657), LEN(R1657)=0), "",  "-" &amp; VLOOKUP(R1657,Code2Loc,2,FALSE))
&amp; IF( OR( ISNA(S1657), LEN(S1657)=0), "",  "-" &amp; VLOOKUP(S1657,Code2Loc,2,FALSE)),"")</f>
        <v/>
      </c>
      <c r="U1657" s="56">
        <v>0.44097222222222221</v>
      </c>
      <c r="V1657" s="57"/>
      <c r="W1657" s="57"/>
      <c r="X1657" s="57"/>
      <c r="Y1657" s="57"/>
      <c r="Z1657" s="58" t="str">
        <f>IF(ISBLANK($U1657), "", _xlfn.IFNA($U1657 + _xlfn.IFNA( VLOOKUP($N1657 &amp; IF(ISBLANK($O1657),"", "-" &amp; $O1657) &amp; IF(ISBLANK($P1657),"", "-" &amp; $P1657) &amp; IF(ISBLANK($Q1657),"", "-" &amp; $Q1657) &amp; IF(ISBLANK($R1657),"", "-" &amp; $R1657) &amp; IF(ISBLANK($S1657),"", "-" &amp; $S1657),TravelTime,8,FALSE), VLOOKUP($S1657 &amp; IF(ISBLANK($R1657),"", "-" &amp; $R1657) &amp; IF(ISBLANK($Q1657),"", "-" &amp; $Q1657) &amp; IF(ISBLANK($P1657),"", "-" &amp; $P1657) &amp; IF(ISBLANK($O1657),"", "-" &amp; $O1657) &amp; IF(ISBLANK($N1657),"", "-" &amp; $N1657),TravelTime,8,FALSE)) / 1440, ""))</f>
        <v/>
      </c>
      <c r="AA1657" s="59"/>
      <c r="AB1657" s="59"/>
      <c r="AC1657" s="59"/>
      <c r="AD1657" s="196"/>
      <c r="AE1657" s="59"/>
      <c r="AF1657" s="59"/>
      <c r="AG1657" s="59"/>
      <c r="AH1657" s="59"/>
      <c r="AI1657" s="59"/>
      <c r="AJ1657" s="59"/>
    </row>
    <row r="1658" spans="1:36" ht="14.25" customHeight="1">
      <c r="A1658" s="85"/>
      <c r="B1658" s="59"/>
      <c r="C1658" s="223"/>
      <c r="D1658" s="59"/>
      <c r="E1658" s="229"/>
      <c r="F1658" s="229"/>
      <c r="G1658" s="59"/>
      <c r="H1658" s="59"/>
      <c r="I1658" s="59"/>
      <c r="J1658" s="59"/>
      <c r="K1658" s="59"/>
      <c r="L1658" s="86"/>
      <c r="M1658" s="86"/>
      <c r="N1658" s="55" t="s">
        <v>820</v>
      </c>
      <c r="O1658" s="55" t="s">
        <v>875</v>
      </c>
      <c r="P1658" s="55"/>
      <c r="Q1658" s="55"/>
      <c r="R1658" s="55"/>
      <c r="S1658" s="55" t="s">
        <v>874</v>
      </c>
      <c r="T1658" s="193" t="str">
        <f>_xlfn.IFNA(VLOOKUP(N1658,Code2Loc,2,FALSE)
&amp; IF( OR( ISNA(O1658), LEN(O1658)=0), "",  "-" &amp; VLOOKUP(O1658,Code2Loc,2,FALSE))
&amp; IF( OR( ISNA(P1658), LEN(P1658)=0), "",  "-" &amp; VLOOKUP(P1658,Code2Loc,2,FALSE))
&amp; IF( OR( ISNA(Q1658), LEN(Q1658)=0), "",  "-" &amp; VLOOKUP(Q1658,Code2Loc,2,FALSE))
&amp; IF( OR( ISNA(R1658), LEN(R1658)=0), "",  "-" &amp; VLOOKUP(R1658,Code2Loc,2,FALSE))
&amp; IF( OR( ISNA(S1658), LEN(S1658)=0), "",  "-" &amp; VLOOKUP(S1658,Code2Loc,2,FALSE)),"")</f>
        <v/>
      </c>
      <c r="U1658" s="56">
        <v>0.4826388888888889</v>
      </c>
      <c r="V1658" s="57"/>
      <c r="W1658" s="57"/>
      <c r="X1658" s="57"/>
      <c r="Y1658" s="57"/>
      <c r="Z1658" s="58" t="str">
        <f>IF(ISBLANK($U1658), "", _xlfn.IFNA($U1658 + _xlfn.IFNA( VLOOKUP($N1658 &amp; IF(ISBLANK($O1658),"", "-" &amp; $O1658) &amp; IF(ISBLANK($P1658),"", "-" &amp; $P1658) &amp; IF(ISBLANK($Q1658),"", "-" &amp; $Q1658) &amp; IF(ISBLANK($R1658),"", "-" &amp; $R1658) &amp; IF(ISBLANK($S1658),"", "-" &amp; $S1658),TravelTime,8,FALSE), VLOOKUP($S1658 &amp; IF(ISBLANK($R1658),"", "-" &amp; $R1658) &amp; IF(ISBLANK($Q1658),"", "-" &amp; $Q1658) &amp; IF(ISBLANK($P1658),"", "-" &amp; $P1658) &amp; IF(ISBLANK($O1658),"", "-" &amp; $O1658) &amp; IF(ISBLANK($N1658),"", "-" &amp; $N1658),TravelTime,8,FALSE)) / 1440, ""))</f>
        <v/>
      </c>
      <c r="AA1658" s="59"/>
      <c r="AB1658" s="59"/>
      <c r="AC1658" s="59"/>
      <c r="AD1658" s="196"/>
      <c r="AE1658" s="59"/>
      <c r="AF1658" s="59"/>
      <c r="AG1658" s="59"/>
      <c r="AH1658" s="59"/>
      <c r="AI1658" s="59"/>
      <c r="AJ1658" s="59"/>
    </row>
    <row r="1659" spans="1:36" ht="14.25" customHeight="1">
      <c r="A1659" s="85"/>
      <c r="B1659" s="59"/>
      <c r="C1659" s="223"/>
      <c r="D1659" s="59"/>
      <c r="E1659" s="229"/>
      <c r="F1659" s="229"/>
      <c r="G1659" s="59"/>
      <c r="H1659" s="59"/>
      <c r="I1659" s="59"/>
      <c r="J1659" s="59"/>
      <c r="K1659" s="59"/>
      <c r="L1659" s="86"/>
      <c r="M1659" s="86"/>
      <c r="N1659" s="55" t="s">
        <v>874</v>
      </c>
      <c r="O1659" s="55" t="s">
        <v>875</v>
      </c>
      <c r="P1659" s="55"/>
      <c r="Q1659" s="55"/>
      <c r="R1659" s="55"/>
      <c r="S1659" s="55" t="s">
        <v>820</v>
      </c>
      <c r="T1659" s="193" t="str">
        <f>_xlfn.IFNA(VLOOKUP(N1659,Code2Loc,2,FALSE)
&amp; IF( OR( ISNA(O1659), LEN(O1659)=0), "",  "-" &amp; VLOOKUP(O1659,Code2Loc,2,FALSE))
&amp; IF( OR( ISNA(P1659), LEN(P1659)=0), "",  "-" &amp; VLOOKUP(P1659,Code2Loc,2,FALSE))
&amp; IF( OR( ISNA(Q1659), LEN(Q1659)=0), "",  "-" &amp; VLOOKUP(Q1659,Code2Loc,2,FALSE))
&amp; IF( OR( ISNA(R1659), LEN(R1659)=0), "",  "-" &amp; VLOOKUP(R1659,Code2Loc,2,FALSE))
&amp; IF( OR( ISNA(S1659), LEN(S1659)=0), "",  "-" &amp; VLOOKUP(S1659,Code2Loc,2,FALSE)),"")</f>
        <v/>
      </c>
      <c r="U1659" s="56">
        <v>0.50347222222222221</v>
      </c>
      <c r="V1659" s="57"/>
      <c r="W1659" s="57"/>
      <c r="X1659" s="57"/>
      <c r="Y1659" s="57"/>
      <c r="Z1659" s="58" t="str">
        <f>IF(ISBLANK($U1659), "", _xlfn.IFNA($U1659 + _xlfn.IFNA( VLOOKUP($N1659 &amp; IF(ISBLANK($O1659),"", "-" &amp; $O1659) &amp; IF(ISBLANK($P1659),"", "-" &amp; $P1659) &amp; IF(ISBLANK($Q1659),"", "-" &amp; $Q1659) &amp; IF(ISBLANK($R1659),"", "-" &amp; $R1659) &amp; IF(ISBLANK($S1659),"", "-" &amp; $S1659),TravelTime,8,FALSE), VLOOKUP($S1659 &amp; IF(ISBLANK($R1659),"", "-" &amp; $R1659) &amp; IF(ISBLANK($Q1659),"", "-" &amp; $Q1659) &amp; IF(ISBLANK($P1659),"", "-" &amp; $P1659) &amp; IF(ISBLANK($O1659),"", "-" &amp; $O1659) &amp; IF(ISBLANK($N1659),"", "-" &amp; $N1659),TravelTime,8,FALSE)) / 1440, ""))</f>
        <v/>
      </c>
      <c r="AA1659" s="59"/>
      <c r="AB1659" s="59"/>
      <c r="AC1659" s="59"/>
      <c r="AD1659" s="196"/>
      <c r="AE1659" s="59"/>
      <c r="AF1659" s="59"/>
      <c r="AG1659" s="59"/>
      <c r="AH1659" s="59"/>
      <c r="AI1659" s="59"/>
      <c r="AJ1659" s="59"/>
    </row>
    <row r="1660" spans="1:36" ht="14.25" customHeight="1">
      <c r="A1660" s="85"/>
      <c r="B1660" s="59"/>
      <c r="C1660" s="223"/>
      <c r="D1660" s="59"/>
      <c r="E1660" s="229"/>
      <c r="F1660" s="229"/>
      <c r="G1660" s="59"/>
      <c r="H1660" s="59"/>
      <c r="I1660" s="59"/>
      <c r="J1660" s="59"/>
      <c r="K1660" s="59"/>
      <c r="L1660" s="86"/>
      <c r="M1660" s="86"/>
      <c r="N1660" s="55" t="s">
        <v>820</v>
      </c>
      <c r="O1660" s="55"/>
      <c r="P1660" s="55"/>
      <c r="Q1660" s="55"/>
      <c r="R1660" s="55"/>
      <c r="S1660" s="55" t="s">
        <v>874</v>
      </c>
      <c r="T1660" s="193" t="str">
        <f>_xlfn.IFNA(VLOOKUP(N1660,Code2Loc,2,FALSE)
&amp; IF( OR( ISNA(O1660), LEN(O1660)=0), "",  "-" &amp; VLOOKUP(O1660,Code2Loc,2,FALSE))
&amp; IF( OR( ISNA(P1660), LEN(P1660)=0), "",  "-" &amp; VLOOKUP(P1660,Code2Loc,2,FALSE))
&amp; IF( OR( ISNA(Q1660), LEN(Q1660)=0), "",  "-" &amp; VLOOKUP(Q1660,Code2Loc,2,FALSE))
&amp; IF( OR( ISNA(R1660), LEN(R1660)=0), "",  "-" &amp; VLOOKUP(R1660,Code2Loc,2,FALSE))
&amp; IF( OR( ISNA(S1660), LEN(S1660)=0), "",  "-" &amp; VLOOKUP(S1660,Code2Loc,2,FALSE)),"")</f>
        <v/>
      </c>
      <c r="U1660" s="56">
        <v>0.53125</v>
      </c>
      <c r="V1660" s="57"/>
      <c r="W1660" s="57"/>
      <c r="X1660" s="57"/>
      <c r="Y1660" s="57"/>
      <c r="Z1660" s="58" t="str">
        <f>IF(ISBLANK($U1660), "", _xlfn.IFNA($U1660 + _xlfn.IFNA( VLOOKUP($N1660 &amp; IF(ISBLANK($O1660),"", "-" &amp; $O1660) &amp; IF(ISBLANK($P1660),"", "-" &amp; $P1660) &amp; IF(ISBLANK($Q1660),"", "-" &amp; $Q1660) &amp; IF(ISBLANK($R1660),"", "-" &amp; $R1660) &amp; IF(ISBLANK($S1660),"", "-" &amp; $S1660),TravelTime,8,FALSE), VLOOKUP($S1660 &amp; IF(ISBLANK($R1660),"", "-" &amp; $R1660) &amp; IF(ISBLANK($Q1660),"", "-" &amp; $Q1660) &amp; IF(ISBLANK($P1660),"", "-" &amp; $P1660) &amp; IF(ISBLANK($O1660),"", "-" &amp; $O1660) &amp; IF(ISBLANK($N1660),"", "-" &amp; $N1660),TravelTime,8,FALSE)) / 1440, ""))</f>
        <v/>
      </c>
      <c r="AA1660" s="59"/>
      <c r="AB1660" s="59"/>
      <c r="AC1660" s="59"/>
      <c r="AD1660" s="196"/>
      <c r="AE1660" s="59"/>
      <c r="AF1660" s="59"/>
      <c r="AG1660" s="59"/>
      <c r="AH1660" s="59"/>
      <c r="AI1660" s="59"/>
      <c r="AJ1660" s="59"/>
    </row>
    <row r="1661" spans="1:36" ht="14.25" customHeight="1">
      <c r="A1661" s="85"/>
      <c r="B1661" s="59"/>
      <c r="C1661" s="223"/>
      <c r="D1661" s="59"/>
      <c r="E1661" s="229"/>
      <c r="F1661" s="229"/>
      <c r="G1661" s="59"/>
      <c r="H1661" s="59"/>
      <c r="I1661" s="59"/>
      <c r="J1661" s="59"/>
      <c r="K1661" s="59"/>
      <c r="L1661" s="86"/>
      <c r="M1661" s="86"/>
      <c r="N1661" s="55" t="s">
        <v>874</v>
      </c>
      <c r="O1661" s="55" t="s">
        <v>875</v>
      </c>
      <c r="P1661" s="55"/>
      <c r="Q1661" s="55"/>
      <c r="R1661" s="55"/>
      <c r="S1661" s="55" t="s">
        <v>820</v>
      </c>
      <c r="T1661" s="193" t="str">
        <f>_xlfn.IFNA(VLOOKUP(N1661,Code2Loc,2,FALSE)
&amp; IF( OR( ISNA(O1661), LEN(O1661)=0), "",  "-" &amp; VLOOKUP(O1661,Code2Loc,2,FALSE))
&amp; IF( OR( ISNA(P1661), LEN(P1661)=0), "",  "-" &amp; VLOOKUP(P1661,Code2Loc,2,FALSE))
&amp; IF( OR( ISNA(Q1661), LEN(Q1661)=0), "",  "-" &amp; VLOOKUP(Q1661,Code2Loc,2,FALSE))
&amp; IF( OR( ISNA(R1661), LEN(R1661)=0), "",  "-" &amp; VLOOKUP(R1661,Code2Loc,2,FALSE))
&amp; IF( OR( ISNA(S1661), LEN(S1661)=0), "",  "-" &amp; VLOOKUP(S1661,Code2Loc,2,FALSE)),"")</f>
        <v/>
      </c>
      <c r="U1661" s="56">
        <v>0.55208333333333337</v>
      </c>
      <c r="V1661" s="57"/>
      <c r="W1661" s="57"/>
      <c r="X1661" s="57"/>
      <c r="Y1661" s="57"/>
      <c r="Z1661" s="58" t="str">
        <f>IF(ISBLANK($U1661), "", _xlfn.IFNA($U1661 + _xlfn.IFNA( VLOOKUP($N1661 &amp; IF(ISBLANK($O1661),"", "-" &amp; $O1661) &amp; IF(ISBLANK($P1661),"", "-" &amp; $P1661) &amp; IF(ISBLANK($Q1661),"", "-" &amp; $Q1661) &amp; IF(ISBLANK($R1661),"", "-" &amp; $R1661) &amp; IF(ISBLANK($S1661),"", "-" &amp; $S1661),TravelTime,8,FALSE), VLOOKUP($S1661 &amp; IF(ISBLANK($R1661),"", "-" &amp; $R1661) &amp; IF(ISBLANK($Q1661),"", "-" &amp; $Q1661) &amp; IF(ISBLANK($P1661),"", "-" &amp; $P1661) &amp; IF(ISBLANK($O1661),"", "-" &amp; $O1661) &amp; IF(ISBLANK($N1661),"", "-" &amp; $N1661),TravelTime,8,FALSE)) / 1440, ""))</f>
        <v/>
      </c>
      <c r="AA1661" s="59"/>
      <c r="AB1661" s="59"/>
      <c r="AC1661" s="59"/>
      <c r="AD1661" s="196"/>
      <c r="AE1661" s="59"/>
      <c r="AF1661" s="59"/>
      <c r="AG1661" s="59"/>
      <c r="AH1661" s="59"/>
      <c r="AI1661" s="59"/>
      <c r="AJ1661" s="59"/>
    </row>
    <row r="1662" spans="1:36" ht="14.25" customHeight="1">
      <c r="A1662" s="85"/>
      <c r="B1662" s="59"/>
      <c r="C1662" s="223"/>
      <c r="D1662" s="59"/>
      <c r="E1662" s="229"/>
      <c r="F1662" s="229"/>
      <c r="G1662" s="59"/>
      <c r="H1662" s="59"/>
      <c r="I1662" s="59"/>
      <c r="J1662" s="59"/>
      <c r="K1662" s="59"/>
      <c r="L1662" s="86"/>
      <c r="M1662" s="86"/>
      <c r="N1662" s="55" t="s">
        <v>820</v>
      </c>
      <c r="O1662" s="55"/>
      <c r="P1662" s="55"/>
      <c r="Q1662" s="55"/>
      <c r="R1662" s="55"/>
      <c r="S1662" s="55" t="s">
        <v>874</v>
      </c>
      <c r="T1662" s="193" t="str">
        <f>_xlfn.IFNA(VLOOKUP(N1662,Code2Loc,2,FALSE)
&amp; IF( OR( ISNA(O1662), LEN(O1662)=0), "",  "-" &amp; VLOOKUP(O1662,Code2Loc,2,FALSE))
&amp; IF( OR( ISNA(P1662), LEN(P1662)=0), "",  "-" &amp; VLOOKUP(P1662,Code2Loc,2,FALSE))
&amp; IF( OR( ISNA(Q1662), LEN(Q1662)=0), "",  "-" &amp; VLOOKUP(Q1662,Code2Loc,2,FALSE))
&amp; IF( OR( ISNA(R1662), LEN(R1662)=0), "",  "-" &amp; VLOOKUP(R1662,Code2Loc,2,FALSE))
&amp; IF( OR( ISNA(S1662), LEN(S1662)=0), "",  "-" &amp; VLOOKUP(S1662,Code2Loc,2,FALSE)),"")</f>
        <v/>
      </c>
      <c r="U1662" s="56">
        <v>0.58333333333333337</v>
      </c>
      <c r="V1662" s="57"/>
      <c r="W1662" s="57"/>
      <c r="X1662" s="57"/>
      <c r="Y1662" s="57"/>
      <c r="Z1662" s="58" t="str">
        <f>IF(ISBLANK($U1662), "", _xlfn.IFNA($U1662 + _xlfn.IFNA( VLOOKUP($N1662 &amp; IF(ISBLANK($O1662),"", "-" &amp; $O1662) &amp; IF(ISBLANK($P1662),"", "-" &amp; $P1662) &amp; IF(ISBLANK($Q1662),"", "-" &amp; $Q1662) &amp; IF(ISBLANK($R1662),"", "-" &amp; $R1662) &amp; IF(ISBLANK($S1662),"", "-" &amp; $S1662),TravelTime,8,FALSE), VLOOKUP($S1662 &amp; IF(ISBLANK($R1662),"", "-" &amp; $R1662) &amp; IF(ISBLANK($Q1662),"", "-" &amp; $Q1662) &amp; IF(ISBLANK($P1662),"", "-" &amp; $P1662) &amp; IF(ISBLANK($O1662),"", "-" &amp; $O1662) &amp; IF(ISBLANK($N1662),"", "-" &amp; $N1662),TravelTime,8,FALSE)) / 1440, ""))</f>
        <v/>
      </c>
      <c r="AA1662" s="59"/>
      <c r="AB1662" s="59"/>
      <c r="AC1662" s="59"/>
      <c r="AD1662" s="196"/>
      <c r="AE1662" s="59"/>
      <c r="AF1662" s="59"/>
      <c r="AG1662" s="59"/>
      <c r="AH1662" s="59"/>
      <c r="AI1662" s="59"/>
      <c r="AJ1662" s="59"/>
    </row>
    <row r="1663" spans="1:36" ht="14.25" customHeight="1">
      <c r="A1663" s="85"/>
      <c r="B1663" s="59"/>
      <c r="C1663" s="223"/>
      <c r="D1663" s="59"/>
      <c r="E1663" s="229"/>
      <c r="F1663" s="229"/>
      <c r="G1663" s="59"/>
      <c r="H1663" s="59"/>
      <c r="I1663" s="59"/>
      <c r="J1663" s="59"/>
      <c r="K1663" s="59"/>
      <c r="L1663" s="86"/>
      <c r="M1663" s="86"/>
      <c r="N1663" s="55" t="s">
        <v>874</v>
      </c>
      <c r="O1663" s="55" t="s">
        <v>875</v>
      </c>
      <c r="P1663" s="55"/>
      <c r="Q1663" s="55"/>
      <c r="R1663" s="55"/>
      <c r="S1663" s="55" t="s">
        <v>820</v>
      </c>
      <c r="T1663" s="193" t="str">
        <f>_xlfn.IFNA(VLOOKUP(N1663,Code2Loc,2,FALSE)
&amp; IF( OR( ISNA(O1663), LEN(O1663)=0), "",  "-" &amp; VLOOKUP(O1663,Code2Loc,2,FALSE))
&amp; IF( OR( ISNA(P1663), LEN(P1663)=0), "",  "-" &amp; VLOOKUP(P1663,Code2Loc,2,FALSE))
&amp; IF( OR( ISNA(Q1663), LEN(Q1663)=0), "",  "-" &amp; VLOOKUP(Q1663,Code2Loc,2,FALSE))
&amp; IF( OR( ISNA(R1663), LEN(R1663)=0), "",  "-" &amp; VLOOKUP(R1663,Code2Loc,2,FALSE))
&amp; IF( OR( ISNA(S1663), LEN(S1663)=0), "",  "-" &amp; VLOOKUP(S1663,Code2Loc,2,FALSE)),"")</f>
        <v/>
      </c>
      <c r="U1663" s="56">
        <v>0.61458333333333337</v>
      </c>
      <c r="V1663" s="57"/>
      <c r="W1663" s="57"/>
      <c r="X1663" s="57"/>
      <c r="Y1663" s="57"/>
      <c r="Z1663" s="58" t="str">
        <f>IF(ISBLANK($U1663), "", _xlfn.IFNA($U1663 + _xlfn.IFNA( VLOOKUP($N1663 &amp; IF(ISBLANK($O1663),"", "-" &amp; $O1663) &amp; IF(ISBLANK($P1663),"", "-" &amp; $P1663) &amp; IF(ISBLANK($Q1663),"", "-" &amp; $Q1663) &amp; IF(ISBLANK($R1663),"", "-" &amp; $R1663) &amp; IF(ISBLANK($S1663),"", "-" &amp; $S1663),TravelTime,8,FALSE), VLOOKUP($S1663 &amp; IF(ISBLANK($R1663),"", "-" &amp; $R1663) &amp; IF(ISBLANK($Q1663),"", "-" &amp; $Q1663) &amp; IF(ISBLANK($P1663),"", "-" &amp; $P1663) &amp; IF(ISBLANK($O1663),"", "-" &amp; $O1663) &amp; IF(ISBLANK($N1663),"", "-" &amp; $N1663),TravelTime,8,FALSE)) / 1440, ""))</f>
        <v/>
      </c>
      <c r="AA1663" s="59"/>
      <c r="AB1663" s="59"/>
      <c r="AC1663" s="59"/>
      <c r="AD1663" s="196"/>
      <c r="AE1663" s="59"/>
      <c r="AF1663" s="59"/>
      <c r="AG1663" s="59"/>
      <c r="AH1663" s="59"/>
      <c r="AI1663" s="59"/>
      <c r="AJ1663" s="59"/>
    </row>
    <row r="1664" spans="1:36" ht="14.25" customHeight="1">
      <c r="A1664" s="85"/>
      <c r="B1664" s="59"/>
      <c r="C1664" s="223"/>
      <c r="D1664" s="59"/>
      <c r="E1664" s="229"/>
      <c r="F1664" s="229"/>
      <c r="G1664" s="59"/>
      <c r="H1664" s="59"/>
      <c r="I1664" s="59"/>
      <c r="J1664" s="59"/>
      <c r="K1664" s="59"/>
      <c r="L1664" s="86"/>
      <c r="M1664" s="86"/>
      <c r="N1664" s="55" t="s">
        <v>820</v>
      </c>
      <c r="O1664" s="55"/>
      <c r="P1664" s="55"/>
      <c r="Q1664" s="55"/>
      <c r="R1664" s="55"/>
      <c r="S1664" s="55" t="s">
        <v>874</v>
      </c>
      <c r="T1664" s="193" t="str">
        <f>_xlfn.IFNA(VLOOKUP(N1664,Code2Loc,2,FALSE)
&amp; IF( OR( ISNA(O1664), LEN(O1664)=0), "",  "-" &amp; VLOOKUP(O1664,Code2Loc,2,FALSE))
&amp; IF( OR( ISNA(P1664), LEN(P1664)=0), "",  "-" &amp; VLOOKUP(P1664,Code2Loc,2,FALSE))
&amp; IF( OR( ISNA(Q1664), LEN(Q1664)=0), "",  "-" &amp; VLOOKUP(Q1664,Code2Loc,2,FALSE))
&amp; IF( OR( ISNA(R1664), LEN(R1664)=0), "",  "-" &amp; VLOOKUP(R1664,Code2Loc,2,FALSE))
&amp; IF( OR( ISNA(S1664), LEN(S1664)=0), "",  "-" &amp; VLOOKUP(S1664,Code2Loc,2,FALSE)),"")</f>
        <v/>
      </c>
      <c r="U1664" s="56">
        <v>0.66666666666666663</v>
      </c>
      <c r="V1664" s="57"/>
      <c r="W1664" s="57"/>
      <c r="X1664" s="57"/>
      <c r="Y1664" s="57"/>
      <c r="Z1664" s="58" t="str">
        <f>IF(ISBLANK($U1664), "", _xlfn.IFNA($U1664 + _xlfn.IFNA( VLOOKUP($N1664 &amp; IF(ISBLANK($O1664),"", "-" &amp; $O1664) &amp; IF(ISBLANK($P1664),"", "-" &amp; $P1664) &amp; IF(ISBLANK($Q1664),"", "-" &amp; $Q1664) &amp; IF(ISBLANK($R1664),"", "-" &amp; $R1664) &amp; IF(ISBLANK($S1664),"", "-" &amp; $S1664),TravelTime,8,FALSE), VLOOKUP($S1664 &amp; IF(ISBLANK($R1664),"", "-" &amp; $R1664) &amp; IF(ISBLANK($Q1664),"", "-" &amp; $Q1664) &amp; IF(ISBLANK($P1664),"", "-" &amp; $P1664) &amp; IF(ISBLANK($O1664),"", "-" &amp; $O1664) &amp; IF(ISBLANK($N1664),"", "-" &amp; $N1664),TravelTime,8,FALSE)) / 1440, ""))</f>
        <v/>
      </c>
      <c r="AA1664" s="59"/>
      <c r="AB1664" s="59"/>
      <c r="AC1664" s="59"/>
      <c r="AD1664" s="196"/>
      <c r="AE1664" s="59"/>
      <c r="AF1664" s="59"/>
      <c r="AG1664" s="59"/>
      <c r="AH1664" s="59"/>
      <c r="AI1664" s="59"/>
      <c r="AJ1664" s="59"/>
    </row>
    <row r="1665" spans="1:36" ht="14.25" customHeight="1">
      <c r="A1665" s="85"/>
      <c r="B1665" s="59"/>
      <c r="C1665" s="223"/>
      <c r="D1665" s="59"/>
      <c r="E1665" s="229"/>
      <c r="F1665" s="229"/>
      <c r="G1665" s="59"/>
      <c r="H1665" s="59"/>
      <c r="I1665" s="59"/>
      <c r="J1665" s="59"/>
      <c r="K1665" s="59"/>
      <c r="L1665" s="86"/>
      <c r="M1665" s="86"/>
      <c r="N1665" s="55" t="s">
        <v>874</v>
      </c>
      <c r="O1665" s="55"/>
      <c r="P1665" s="55"/>
      <c r="Q1665" s="55"/>
      <c r="R1665" s="55"/>
      <c r="S1665" s="55" t="s">
        <v>820</v>
      </c>
      <c r="T1665" s="193" t="str">
        <f>_xlfn.IFNA(VLOOKUP(N1665,Code2Loc,2,FALSE)
&amp; IF( OR( ISNA(O1665), LEN(O1665)=0), "",  "-" &amp; VLOOKUP(O1665,Code2Loc,2,FALSE))
&amp; IF( OR( ISNA(P1665), LEN(P1665)=0), "",  "-" &amp; VLOOKUP(P1665,Code2Loc,2,FALSE))
&amp; IF( OR( ISNA(Q1665), LEN(Q1665)=0), "",  "-" &amp; VLOOKUP(Q1665,Code2Loc,2,FALSE))
&amp; IF( OR( ISNA(R1665), LEN(R1665)=0), "",  "-" &amp; VLOOKUP(R1665,Code2Loc,2,FALSE))
&amp; IF( OR( ISNA(S1665), LEN(S1665)=0), "",  "-" &amp; VLOOKUP(S1665,Code2Loc,2,FALSE)),"")</f>
        <v/>
      </c>
      <c r="U1665" s="56">
        <v>0.69097222222222221</v>
      </c>
      <c r="V1665" s="57"/>
      <c r="W1665" s="57"/>
      <c r="X1665" s="57"/>
      <c r="Y1665" s="57"/>
      <c r="Z1665" s="58" t="str">
        <f>IF(ISBLANK($U1665), "", _xlfn.IFNA($U1665 + _xlfn.IFNA( VLOOKUP($N1665 &amp; IF(ISBLANK($O1665),"", "-" &amp; $O1665) &amp; IF(ISBLANK($P1665),"", "-" &amp; $P1665) &amp; IF(ISBLANK($Q1665),"", "-" &amp; $Q1665) &amp; IF(ISBLANK($R1665),"", "-" &amp; $R1665) &amp; IF(ISBLANK($S1665),"", "-" &amp; $S1665),TravelTime,8,FALSE), VLOOKUP($S1665 &amp; IF(ISBLANK($R1665),"", "-" &amp; $R1665) &amp; IF(ISBLANK($Q1665),"", "-" &amp; $Q1665) &amp; IF(ISBLANK($P1665),"", "-" &amp; $P1665) &amp; IF(ISBLANK($O1665),"", "-" &amp; $O1665) &amp; IF(ISBLANK($N1665),"", "-" &amp; $N1665),TravelTime,8,FALSE)) / 1440, ""))</f>
        <v/>
      </c>
      <c r="AA1665" s="59"/>
      <c r="AB1665" s="59"/>
      <c r="AC1665" s="59"/>
      <c r="AD1665" s="196"/>
      <c r="AE1665" s="59"/>
      <c r="AF1665" s="59"/>
      <c r="AG1665" s="59"/>
      <c r="AH1665" s="59"/>
      <c r="AI1665" s="59"/>
      <c r="AJ1665" s="59"/>
    </row>
    <row r="1666" spans="1:36" ht="14.25" customHeight="1">
      <c r="A1666" s="85"/>
      <c r="B1666" s="59"/>
      <c r="C1666" s="223"/>
      <c r="D1666" s="59"/>
      <c r="E1666" s="229"/>
      <c r="F1666" s="229"/>
      <c r="G1666" s="59"/>
      <c r="H1666" s="59"/>
      <c r="I1666" s="59"/>
      <c r="J1666" s="59"/>
      <c r="K1666" s="59"/>
      <c r="L1666" s="86"/>
      <c r="M1666" s="86"/>
      <c r="N1666" s="55" t="s">
        <v>820</v>
      </c>
      <c r="O1666" s="55"/>
      <c r="P1666" s="55"/>
      <c r="Q1666" s="55"/>
      <c r="R1666" s="55"/>
      <c r="S1666" s="55" t="s">
        <v>874</v>
      </c>
      <c r="T1666" s="193" t="str">
        <f>_xlfn.IFNA(VLOOKUP(N1666,Code2Loc,2,FALSE)
&amp; IF( OR( ISNA(O1666), LEN(O1666)=0), "",  "-" &amp; VLOOKUP(O1666,Code2Loc,2,FALSE))
&amp; IF( OR( ISNA(P1666), LEN(P1666)=0), "",  "-" &amp; VLOOKUP(P1666,Code2Loc,2,FALSE))
&amp; IF( OR( ISNA(Q1666), LEN(Q1666)=0), "",  "-" &amp; VLOOKUP(Q1666,Code2Loc,2,FALSE))
&amp; IF( OR( ISNA(R1666), LEN(R1666)=0), "",  "-" &amp; VLOOKUP(R1666,Code2Loc,2,FALSE))
&amp; IF( OR( ISNA(S1666), LEN(S1666)=0), "",  "-" &amp; VLOOKUP(S1666,Code2Loc,2,FALSE)),"")</f>
        <v/>
      </c>
      <c r="U1666" s="56">
        <v>0.71875</v>
      </c>
      <c r="V1666" s="57"/>
      <c r="W1666" s="57"/>
      <c r="X1666" s="57"/>
      <c r="Y1666" s="57"/>
      <c r="Z1666" s="58" t="str">
        <f>IF(ISBLANK($U1666), "", _xlfn.IFNA($U1666 + _xlfn.IFNA( VLOOKUP($N1666 &amp; IF(ISBLANK($O1666),"", "-" &amp; $O1666) &amp; IF(ISBLANK($P1666),"", "-" &amp; $P1666) &amp; IF(ISBLANK($Q1666),"", "-" &amp; $Q1666) &amp; IF(ISBLANK($R1666),"", "-" &amp; $R1666) &amp; IF(ISBLANK($S1666),"", "-" &amp; $S1666),TravelTime,8,FALSE), VLOOKUP($S1666 &amp; IF(ISBLANK($R1666),"", "-" &amp; $R1666) &amp; IF(ISBLANK($Q1666),"", "-" &amp; $Q1666) &amp; IF(ISBLANK($P1666),"", "-" &amp; $P1666) &amp; IF(ISBLANK($O1666),"", "-" &amp; $O1666) &amp; IF(ISBLANK($N1666),"", "-" &amp; $N1666),TravelTime,8,FALSE)) / 1440, ""))</f>
        <v/>
      </c>
      <c r="AA1666" s="59"/>
      <c r="AB1666" s="59"/>
      <c r="AC1666" s="59"/>
      <c r="AD1666" s="196"/>
      <c r="AE1666" s="59"/>
      <c r="AF1666" s="59"/>
      <c r="AG1666" s="59"/>
      <c r="AH1666" s="59"/>
      <c r="AI1666" s="59"/>
      <c r="AJ1666" s="59"/>
    </row>
    <row r="1667" spans="1:36" ht="14.25" customHeight="1">
      <c r="A1667" s="85"/>
      <c r="B1667" s="59"/>
      <c r="C1667" s="223"/>
      <c r="D1667" s="59"/>
      <c r="E1667" s="229"/>
      <c r="F1667" s="229"/>
      <c r="G1667" s="59"/>
      <c r="H1667" s="59"/>
      <c r="I1667" s="59"/>
      <c r="J1667" s="59"/>
      <c r="K1667" s="59"/>
      <c r="L1667" s="86"/>
      <c r="M1667" s="86"/>
      <c r="N1667" s="55" t="s">
        <v>874</v>
      </c>
      <c r="O1667" s="55"/>
      <c r="P1667" s="55"/>
      <c r="Q1667" s="55"/>
      <c r="R1667" s="55"/>
      <c r="S1667" s="55" t="s">
        <v>820</v>
      </c>
      <c r="T1667" s="193" t="str">
        <f>_xlfn.IFNA(VLOOKUP(N1667,Code2Loc,2,FALSE)
&amp; IF( OR( ISNA(O1667), LEN(O1667)=0), "",  "-" &amp; VLOOKUP(O1667,Code2Loc,2,FALSE))
&amp; IF( OR( ISNA(P1667), LEN(P1667)=0), "",  "-" &amp; VLOOKUP(P1667,Code2Loc,2,FALSE))
&amp; IF( OR( ISNA(Q1667), LEN(Q1667)=0), "",  "-" &amp; VLOOKUP(Q1667,Code2Loc,2,FALSE))
&amp; IF( OR( ISNA(R1667), LEN(R1667)=0), "",  "-" &amp; VLOOKUP(R1667,Code2Loc,2,FALSE))
&amp; IF( OR( ISNA(S1667), LEN(S1667)=0), "",  "-" &amp; VLOOKUP(S1667,Code2Loc,2,FALSE)),"")</f>
        <v/>
      </c>
      <c r="U1667" s="56">
        <v>0.75347222222222221</v>
      </c>
      <c r="V1667" s="57"/>
      <c r="W1667" s="57"/>
      <c r="X1667" s="57"/>
      <c r="Y1667" s="57"/>
      <c r="Z1667" s="58" t="str">
        <f>IF(ISBLANK($U1667), "", _xlfn.IFNA($U1667 + _xlfn.IFNA( VLOOKUP($N1667 &amp; IF(ISBLANK($O1667),"", "-" &amp; $O1667) &amp; IF(ISBLANK($P1667),"", "-" &amp; $P1667) &amp; IF(ISBLANK($Q1667),"", "-" &amp; $Q1667) &amp; IF(ISBLANK($R1667),"", "-" &amp; $R1667) &amp; IF(ISBLANK($S1667),"", "-" &amp; $S1667),TravelTime,8,FALSE), VLOOKUP($S1667 &amp; IF(ISBLANK($R1667),"", "-" &amp; $R1667) &amp; IF(ISBLANK($Q1667),"", "-" &amp; $Q1667) &amp; IF(ISBLANK($P1667),"", "-" &amp; $P1667) &amp; IF(ISBLANK($O1667),"", "-" &amp; $O1667) &amp; IF(ISBLANK($N1667),"", "-" &amp; $N1667),TravelTime,8,FALSE)) / 1440, ""))</f>
        <v/>
      </c>
      <c r="AA1667" s="59"/>
      <c r="AB1667" s="59"/>
      <c r="AC1667" s="59"/>
      <c r="AD1667" s="196"/>
      <c r="AE1667" s="59"/>
      <c r="AF1667" s="59"/>
      <c r="AG1667" s="59"/>
      <c r="AH1667" s="59"/>
      <c r="AI1667" s="59"/>
      <c r="AJ1667" s="59"/>
    </row>
    <row r="1668" spans="1:36" ht="14.25" customHeight="1">
      <c r="A1668" s="85"/>
      <c r="B1668" s="59"/>
      <c r="C1668" s="223"/>
      <c r="D1668" s="59"/>
      <c r="E1668" s="229"/>
      <c r="F1668" s="229"/>
      <c r="G1668" s="59"/>
      <c r="H1668" s="59"/>
      <c r="I1668" s="59"/>
      <c r="J1668" s="89"/>
      <c r="K1668" s="59"/>
      <c r="L1668" s="86"/>
      <c r="M1668" s="86"/>
      <c r="N1668" s="55" t="s">
        <v>820</v>
      </c>
      <c r="O1668" s="55"/>
      <c r="P1668" s="55"/>
      <c r="Q1668" s="55"/>
      <c r="R1668" s="55"/>
      <c r="S1668" s="55" t="s">
        <v>874</v>
      </c>
      <c r="T1668" s="193" t="str">
        <f>_xlfn.IFNA(VLOOKUP(N1668,Code2Loc,2,FALSE)
&amp; IF( OR( ISNA(O1668), LEN(O1668)=0), "",  "-" &amp; VLOOKUP(O1668,Code2Loc,2,FALSE))
&amp; IF( OR( ISNA(P1668), LEN(P1668)=0), "",  "-" &amp; VLOOKUP(P1668,Code2Loc,2,FALSE))
&amp; IF( OR( ISNA(Q1668), LEN(Q1668)=0), "",  "-" &amp; VLOOKUP(Q1668,Code2Loc,2,FALSE))
&amp; IF( OR( ISNA(R1668), LEN(R1668)=0), "",  "-" &amp; VLOOKUP(R1668,Code2Loc,2,FALSE))
&amp; IF( OR( ISNA(S1668), LEN(S1668)=0), "",  "-" &amp; VLOOKUP(S1668,Code2Loc,2,FALSE)),"")</f>
        <v/>
      </c>
      <c r="U1668" s="56">
        <v>0.78125</v>
      </c>
      <c r="V1668" s="57"/>
      <c r="W1668" s="57"/>
      <c r="X1668" s="57"/>
      <c r="Y1668" s="57"/>
      <c r="Z1668" s="58" t="str">
        <f>IF(ISBLANK($U1668), "", _xlfn.IFNA($U1668 + _xlfn.IFNA( VLOOKUP($N1668 &amp; IF(ISBLANK($O1668),"", "-" &amp; $O1668) &amp; IF(ISBLANK($P1668),"", "-" &amp; $P1668) &amp; IF(ISBLANK($Q1668),"", "-" &amp; $Q1668) &amp; IF(ISBLANK($R1668),"", "-" &amp; $R1668) &amp; IF(ISBLANK($S1668),"", "-" &amp; $S1668),TravelTime,8,FALSE), VLOOKUP($S1668 &amp; IF(ISBLANK($R1668),"", "-" &amp; $R1668) &amp; IF(ISBLANK($Q1668),"", "-" &amp; $Q1668) &amp; IF(ISBLANK($P1668),"", "-" &amp; $P1668) &amp; IF(ISBLANK($O1668),"", "-" &amp; $O1668) &amp; IF(ISBLANK($N1668),"", "-" &amp; $N1668),TravelTime,8,FALSE)) / 1440, ""))</f>
        <v/>
      </c>
      <c r="AA1668" s="59"/>
      <c r="AB1668" s="59"/>
      <c r="AC1668" s="59"/>
      <c r="AD1668" s="196"/>
      <c r="AE1668" s="59"/>
      <c r="AF1668" s="59"/>
      <c r="AG1668" s="59"/>
      <c r="AH1668" s="59"/>
      <c r="AI1668" s="59"/>
      <c r="AJ1668" s="59"/>
    </row>
    <row r="1669" spans="1:36" ht="14.25" customHeight="1">
      <c r="A1669" s="85"/>
      <c r="B1669" s="59"/>
      <c r="C1669" s="223"/>
      <c r="D1669" s="59"/>
      <c r="E1669" s="229"/>
      <c r="F1669" s="229"/>
      <c r="G1669" s="59"/>
      <c r="H1669" s="59"/>
      <c r="I1669" s="59"/>
      <c r="J1669" s="59"/>
      <c r="K1669" s="59"/>
      <c r="L1669" s="86"/>
      <c r="M1669" s="86"/>
      <c r="N1669" s="55" t="s">
        <v>874</v>
      </c>
      <c r="O1669" s="55"/>
      <c r="P1669" s="55"/>
      <c r="Q1669" s="55"/>
      <c r="R1669" s="55"/>
      <c r="S1669" s="55" t="s">
        <v>820</v>
      </c>
      <c r="T1669" s="193" t="str">
        <f>_xlfn.IFNA(VLOOKUP(N1669,Code2Loc,2,FALSE)
&amp; IF( OR( ISNA(O1669), LEN(O1669)=0), "",  "-" &amp; VLOOKUP(O1669,Code2Loc,2,FALSE))
&amp; IF( OR( ISNA(P1669), LEN(P1669)=0), "",  "-" &amp; VLOOKUP(P1669,Code2Loc,2,FALSE))
&amp; IF( OR( ISNA(Q1669), LEN(Q1669)=0), "",  "-" &amp; VLOOKUP(Q1669,Code2Loc,2,FALSE))
&amp; IF( OR( ISNA(R1669), LEN(R1669)=0), "",  "-" &amp; VLOOKUP(R1669,Code2Loc,2,FALSE))
&amp; IF( OR( ISNA(S1669), LEN(S1669)=0), "",  "-" &amp; VLOOKUP(S1669,Code2Loc,2,FALSE)),"")</f>
        <v/>
      </c>
      <c r="U1669" s="56">
        <v>0.8125</v>
      </c>
      <c r="V1669" s="57"/>
      <c r="W1669" s="57"/>
      <c r="X1669" s="57"/>
      <c r="Y1669" s="57"/>
      <c r="Z1669" s="58" t="str">
        <f>IF(ISBLANK($U1669), "", _xlfn.IFNA($U1669 + _xlfn.IFNA( VLOOKUP($N1669 &amp; IF(ISBLANK($O1669),"", "-" &amp; $O1669) &amp; IF(ISBLANK($P1669),"", "-" &amp; $P1669) &amp; IF(ISBLANK($Q1669),"", "-" &amp; $Q1669) &amp; IF(ISBLANK($R1669),"", "-" &amp; $R1669) &amp; IF(ISBLANK($S1669),"", "-" &amp; $S1669),TravelTime,8,FALSE), VLOOKUP($S1669 &amp; IF(ISBLANK($R1669),"", "-" &amp; $R1669) &amp; IF(ISBLANK($Q1669),"", "-" &amp; $Q1669) &amp; IF(ISBLANK($P1669),"", "-" &amp; $P1669) &amp; IF(ISBLANK($O1669),"", "-" &amp; $O1669) &amp; IF(ISBLANK($N1669),"", "-" &amp; $N1669),TravelTime,8,FALSE)) / 1440, ""))</f>
        <v/>
      </c>
      <c r="AA1669" s="59"/>
      <c r="AB1669" s="59"/>
      <c r="AC1669" s="59"/>
      <c r="AD1669" s="196"/>
      <c r="AE1669" s="59"/>
      <c r="AF1669" s="59"/>
      <c r="AG1669" s="59"/>
      <c r="AH1669" s="59"/>
      <c r="AI1669" s="59"/>
      <c r="AJ1669" s="59"/>
    </row>
    <row r="1670" spans="1:36" ht="14.25" customHeight="1">
      <c r="A1670" s="85"/>
      <c r="B1670" s="59"/>
      <c r="C1670" s="223"/>
      <c r="D1670" s="59"/>
      <c r="E1670" s="229"/>
      <c r="F1670" s="229"/>
      <c r="G1670" s="59"/>
      <c r="H1670" s="59"/>
      <c r="I1670" s="59"/>
      <c r="J1670" s="59"/>
      <c r="K1670" s="59"/>
      <c r="L1670" s="86"/>
      <c r="M1670" s="86"/>
      <c r="N1670" s="55" t="s">
        <v>820</v>
      </c>
      <c r="O1670" s="55"/>
      <c r="P1670" s="55"/>
      <c r="Q1670" s="55"/>
      <c r="R1670" s="55"/>
      <c r="S1670" s="55" t="s">
        <v>872</v>
      </c>
      <c r="T1670" s="193" t="str">
        <f>_xlfn.IFNA(VLOOKUP(N1670,Code2Loc,2,FALSE)
&amp; IF( OR( ISNA(O1670), LEN(O1670)=0), "",  "-" &amp; VLOOKUP(O1670,Code2Loc,2,FALSE))
&amp; IF( OR( ISNA(P1670), LEN(P1670)=0), "",  "-" &amp; VLOOKUP(P1670,Code2Loc,2,FALSE))
&amp; IF( OR( ISNA(Q1670), LEN(Q1670)=0), "",  "-" &amp; VLOOKUP(Q1670,Code2Loc,2,FALSE))
&amp; IF( OR( ISNA(R1670), LEN(R1670)=0), "",  "-" &amp; VLOOKUP(R1670,Code2Loc,2,FALSE))
&amp; IF( OR( ISNA(S1670), LEN(S1670)=0), "",  "-" &amp; VLOOKUP(S1670,Code2Loc,2,FALSE)),"")</f>
        <v/>
      </c>
      <c r="U1670" s="56">
        <v>0.87847222222222221</v>
      </c>
      <c r="V1670" s="57"/>
      <c r="W1670" s="57"/>
      <c r="X1670" s="57"/>
      <c r="Y1670" s="57"/>
      <c r="Z1670" s="58" t="str">
        <f>IF(ISBLANK($U1670), "", _xlfn.IFNA($U1670 + _xlfn.IFNA( VLOOKUP($N1670 &amp; IF(ISBLANK($O1670),"", "-" &amp; $O1670) &amp; IF(ISBLANK($P1670),"", "-" &amp; $P1670) &amp; IF(ISBLANK($Q1670),"", "-" &amp; $Q1670) &amp; IF(ISBLANK($R1670),"", "-" &amp; $R1670) &amp; IF(ISBLANK($S1670),"", "-" &amp; $S1670),TravelTime,8,FALSE), VLOOKUP($S1670 &amp; IF(ISBLANK($R1670),"", "-" &amp; $R1670) &amp; IF(ISBLANK($Q1670),"", "-" &amp; $Q1670) &amp; IF(ISBLANK($P1670),"", "-" &amp; $P1670) &amp; IF(ISBLANK($O1670),"", "-" &amp; $O1670) &amp; IF(ISBLANK($N1670),"", "-" &amp; $N1670),TravelTime,8,FALSE)) / 1440, ""))</f>
        <v/>
      </c>
      <c r="AA1670" s="59"/>
      <c r="AB1670" s="59"/>
      <c r="AC1670" s="59"/>
      <c r="AD1670" s="196"/>
      <c r="AE1670" s="59"/>
      <c r="AF1670" s="59"/>
      <c r="AG1670" s="59"/>
      <c r="AH1670" s="59"/>
      <c r="AI1670" s="59"/>
      <c r="AJ1670" s="59"/>
    </row>
    <row r="1671" spans="1:36" ht="14.25" customHeight="1">
      <c r="A1671" s="85"/>
      <c r="B1671" s="59" t="s">
        <v>886</v>
      </c>
      <c r="C1671" s="218" t="s">
        <v>887</v>
      </c>
      <c r="D1671" s="59"/>
      <c r="E1671" s="228" t="s">
        <v>888</v>
      </c>
      <c r="F1671" s="228" t="s">
        <v>889</v>
      </c>
      <c r="G1671" s="59"/>
      <c r="H1671" s="59"/>
      <c r="I1671" s="59"/>
      <c r="J1671" s="59" t="s">
        <v>890</v>
      </c>
      <c r="K1671" s="59" t="s">
        <v>16</v>
      </c>
      <c r="L1671" s="86"/>
      <c r="M1671" s="86"/>
      <c r="N1671" s="55" t="s">
        <v>820</v>
      </c>
      <c r="O1671" s="55"/>
      <c r="P1671" s="55"/>
      <c r="Q1671" s="55"/>
      <c r="R1671" s="55"/>
      <c r="S1671" s="55" t="s">
        <v>874</v>
      </c>
      <c r="T1671" s="193" t="str">
        <f>_xlfn.IFNA(VLOOKUP(N1671,Code2Loc,2,FALSE)
&amp; IF( OR( ISNA(O1671), LEN(O1671)=0), "",  "-" &amp; VLOOKUP(O1671,Code2Loc,2,FALSE))
&amp; IF( OR( ISNA(P1671), LEN(P1671)=0), "",  "-" &amp; VLOOKUP(P1671,Code2Loc,2,FALSE))
&amp; IF( OR( ISNA(Q1671), LEN(Q1671)=0), "",  "-" &amp; VLOOKUP(Q1671,Code2Loc,2,FALSE))
&amp; IF( OR( ISNA(R1671), LEN(R1671)=0), "",  "-" &amp; VLOOKUP(R1671,Code2Loc,2,FALSE))
&amp; IF( OR( ISNA(S1671), LEN(S1671)=0), "",  "-" &amp; VLOOKUP(S1671,Code2Loc,2,FALSE)),"")</f>
        <v/>
      </c>
      <c r="U1671" s="56">
        <v>0.33333333333333331</v>
      </c>
      <c r="V1671" s="57"/>
      <c r="W1671" s="57"/>
      <c r="X1671" s="57"/>
      <c r="Y1671" s="57"/>
      <c r="Z1671" s="58" t="str">
        <f>IF(ISBLANK($U1671), "", _xlfn.IFNA($U1671 + _xlfn.IFNA( VLOOKUP($N1671 &amp; IF(ISBLANK($O1671),"", "-" &amp; $O1671) &amp; IF(ISBLANK($P1671),"", "-" &amp; $P1671) &amp; IF(ISBLANK($Q1671),"", "-" &amp; $Q1671) &amp; IF(ISBLANK($R1671),"", "-" &amp; $R1671) &amp; IF(ISBLANK($S1671),"", "-" &amp; $S1671),TravelTime,8,FALSE), VLOOKUP($S1671 &amp; IF(ISBLANK($R1671),"", "-" &amp; $R1671) &amp; IF(ISBLANK($Q1671),"", "-" &amp; $Q1671) &amp; IF(ISBLANK($P1671),"", "-" &amp; $P1671) &amp; IF(ISBLANK($O1671),"", "-" &amp; $O1671) &amp; IF(ISBLANK($N1671),"", "-" &amp; $N1671),TravelTime,8,FALSE)) / 1440, ""))</f>
        <v/>
      </c>
      <c r="AA1671" s="59"/>
      <c r="AB1671" s="59"/>
      <c r="AC1671" s="59"/>
      <c r="AD1671" s="196"/>
      <c r="AE1671" s="59"/>
      <c r="AF1671" s="59"/>
      <c r="AG1671" s="59"/>
      <c r="AH1671" s="59"/>
      <c r="AI1671" s="59"/>
      <c r="AJ1671" s="59"/>
    </row>
    <row r="1672" spans="1:36" ht="14.25" customHeight="1">
      <c r="A1672" s="85"/>
      <c r="B1672" s="59"/>
      <c r="C1672" s="223"/>
      <c r="D1672" s="59"/>
      <c r="E1672" s="229"/>
      <c r="F1672" s="229"/>
      <c r="G1672" s="59"/>
      <c r="H1672" s="59"/>
      <c r="I1672" s="59"/>
      <c r="J1672" s="59"/>
      <c r="K1672" s="59"/>
      <c r="L1672" s="86"/>
      <c r="M1672" s="86"/>
      <c r="N1672" s="55" t="s">
        <v>874</v>
      </c>
      <c r="O1672" s="55"/>
      <c r="P1672" s="55"/>
      <c r="Q1672" s="55"/>
      <c r="R1672" s="55"/>
      <c r="S1672" s="55" t="s">
        <v>874</v>
      </c>
      <c r="T1672" s="193" t="str">
        <f>_xlfn.IFNA(VLOOKUP(N1672,Code2Loc,2,FALSE)
&amp; IF( OR( ISNA(O1672), LEN(O1672)=0), "",  "-" &amp; VLOOKUP(O1672,Code2Loc,2,FALSE))
&amp; IF( OR( ISNA(P1672), LEN(P1672)=0), "",  "-" &amp; VLOOKUP(P1672,Code2Loc,2,FALSE))
&amp; IF( OR( ISNA(Q1672), LEN(Q1672)=0), "",  "-" &amp; VLOOKUP(Q1672,Code2Loc,2,FALSE))
&amp; IF( OR( ISNA(R1672), LEN(R1672)=0), "",  "-" &amp; VLOOKUP(R1672,Code2Loc,2,FALSE))
&amp; IF( OR( ISNA(S1672), LEN(S1672)=0), "",  "-" &amp; VLOOKUP(S1672,Code2Loc,2,FALSE)),"")</f>
        <v/>
      </c>
      <c r="U1672" s="56">
        <v>0.36805555555555558</v>
      </c>
      <c r="V1672" s="57"/>
      <c r="W1672" s="57"/>
      <c r="X1672" s="57"/>
      <c r="Y1672" s="57"/>
      <c r="Z1672" s="58" t="str">
        <f>IF(ISBLANK($U1672), "", _xlfn.IFNA($U1672 + _xlfn.IFNA( VLOOKUP($N1672 &amp; IF(ISBLANK($O1672),"", "-" &amp; $O1672) &amp; IF(ISBLANK($P1672),"", "-" &amp; $P1672) &amp; IF(ISBLANK($Q1672),"", "-" &amp; $Q1672) &amp; IF(ISBLANK($R1672),"", "-" &amp; $R1672) &amp; IF(ISBLANK($S1672),"", "-" &amp; $S1672),TravelTime,8,FALSE), VLOOKUP($S1672 &amp; IF(ISBLANK($R1672),"", "-" &amp; $R1672) &amp; IF(ISBLANK($Q1672),"", "-" &amp; $Q1672) &amp; IF(ISBLANK($P1672),"", "-" &amp; $P1672) &amp; IF(ISBLANK($O1672),"", "-" &amp; $O1672) &amp; IF(ISBLANK($N1672),"", "-" &amp; $N1672),TravelTime,8,FALSE)) / 1440, ""))</f>
        <v/>
      </c>
      <c r="AA1672" s="59"/>
      <c r="AB1672" s="59"/>
      <c r="AC1672" s="59"/>
      <c r="AD1672" s="196"/>
      <c r="AE1672" s="59"/>
      <c r="AF1672" s="59"/>
      <c r="AG1672" s="59"/>
      <c r="AH1672" s="59"/>
      <c r="AI1672" s="59"/>
      <c r="AJ1672" s="59"/>
    </row>
    <row r="1673" spans="1:36" ht="14.25" customHeight="1">
      <c r="A1673" s="85"/>
      <c r="B1673" s="59"/>
      <c r="C1673" s="223"/>
      <c r="D1673" s="59"/>
      <c r="E1673" s="229"/>
      <c r="F1673" s="229"/>
      <c r="G1673" s="59"/>
      <c r="H1673" s="59"/>
      <c r="I1673" s="59"/>
      <c r="J1673" s="59"/>
      <c r="K1673" s="59"/>
      <c r="L1673" s="86"/>
      <c r="M1673" s="86"/>
      <c r="N1673" s="55" t="s">
        <v>820</v>
      </c>
      <c r="O1673" s="55"/>
      <c r="P1673" s="55"/>
      <c r="Q1673" s="55"/>
      <c r="R1673" s="55"/>
      <c r="S1673" s="55" t="s">
        <v>872</v>
      </c>
      <c r="T1673" s="193" t="str">
        <f>_xlfn.IFNA(VLOOKUP(N1673,Code2Loc,2,FALSE)
&amp; IF( OR( ISNA(O1673), LEN(O1673)=0), "",  "-" &amp; VLOOKUP(O1673,Code2Loc,2,FALSE))
&amp; IF( OR( ISNA(P1673), LEN(P1673)=0), "",  "-" &amp; VLOOKUP(P1673,Code2Loc,2,FALSE))
&amp; IF( OR( ISNA(Q1673), LEN(Q1673)=0), "",  "-" &amp; VLOOKUP(Q1673,Code2Loc,2,FALSE))
&amp; IF( OR( ISNA(R1673), LEN(R1673)=0), "",  "-" &amp; VLOOKUP(R1673,Code2Loc,2,FALSE))
&amp; IF( OR( ISNA(S1673), LEN(S1673)=0), "",  "-" &amp; VLOOKUP(S1673,Code2Loc,2,FALSE)),"")</f>
        <v/>
      </c>
      <c r="U1673" s="56">
        <v>0.43055555555555558</v>
      </c>
      <c r="V1673" s="57"/>
      <c r="W1673" s="57"/>
      <c r="X1673" s="57"/>
      <c r="Y1673" s="57"/>
      <c r="Z1673" s="58" t="str">
        <f>IF(ISBLANK($U1673), "", _xlfn.IFNA($U1673 + _xlfn.IFNA( VLOOKUP($N1673 &amp; IF(ISBLANK($O1673),"", "-" &amp; $O1673) &amp; IF(ISBLANK($P1673),"", "-" &amp; $P1673) &amp; IF(ISBLANK($Q1673),"", "-" &amp; $Q1673) &amp; IF(ISBLANK($R1673),"", "-" &amp; $R1673) &amp; IF(ISBLANK($S1673),"", "-" &amp; $S1673),TravelTime,8,FALSE), VLOOKUP($S1673 &amp; IF(ISBLANK($R1673),"", "-" &amp; $R1673) &amp; IF(ISBLANK($Q1673),"", "-" &amp; $Q1673) &amp; IF(ISBLANK($P1673),"", "-" &amp; $P1673) &amp; IF(ISBLANK($O1673),"", "-" &amp; $O1673) &amp; IF(ISBLANK($N1673),"", "-" &amp; $N1673),TravelTime,8,FALSE)) / 1440, ""))</f>
        <v/>
      </c>
      <c r="AA1673" s="59"/>
      <c r="AB1673" s="59"/>
      <c r="AC1673" s="59"/>
      <c r="AD1673" s="196"/>
      <c r="AE1673" s="59"/>
      <c r="AF1673" s="59"/>
      <c r="AG1673" s="59"/>
      <c r="AH1673" s="59"/>
      <c r="AI1673" s="59"/>
      <c r="AJ1673" s="59"/>
    </row>
    <row r="1674" spans="1:36" ht="14.25" customHeight="1">
      <c r="A1674" s="85"/>
      <c r="B1674" s="59"/>
      <c r="C1674" s="223"/>
      <c r="D1674" s="59"/>
      <c r="E1674" s="229"/>
      <c r="F1674" s="229"/>
      <c r="G1674" s="59"/>
      <c r="H1674" s="59"/>
      <c r="I1674" s="59"/>
      <c r="J1674" s="59"/>
      <c r="K1674" s="59"/>
      <c r="L1674" s="86"/>
      <c r="M1674" s="86"/>
      <c r="N1674" s="55" t="s">
        <v>872</v>
      </c>
      <c r="O1674" s="55"/>
      <c r="P1674" s="55"/>
      <c r="Q1674" s="55"/>
      <c r="R1674" s="55"/>
      <c r="S1674" s="55" t="s">
        <v>820</v>
      </c>
      <c r="T1674" s="193" t="str">
        <f>_xlfn.IFNA(VLOOKUP(N1674,Code2Loc,2,FALSE)
&amp; IF( OR( ISNA(O1674), LEN(O1674)=0), "",  "-" &amp; VLOOKUP(O1674,Code2Loc,2,FALSE))
&amp; IF( OR( ISNA(P1674), LEN(P1674)=0), "",  "-" &amp; VLOOKUP(P1674,Code2Loc,2,FALSE))
&amp; IF( OR( ISNA(Q1674), LEN(Q1674)=0), "",  "-" &amp; VLOOKUP(Q1674,Code2Loc,2,FALSE))
&amp; IF( OR( ISNA(R1674), LEN(R1674)=0), "",  "-" &amp; VLOOKUP(R1674,Code2Loc,2,FALSE))
&amp; IF( OR( ISNA(S1674), LEN(S1674)=0), "",  "-" &amp; VLOOKUP(S1674,Code2Loc,2,FALSE)),"")</f>
        <v/>
      </c>
      <c r="U1674" s="56">
        <v>0.45833333333333331</v>
      </c>
      <c r="V1674" s="57"/>
      <c r="W1674" s="57"/>
      <c r="X1674" s="57"/>
      <c r="Y1674" s="57"/>
      <c r="Z1674" s="58" t="str">
        <f>IF(ISBLANK($U1674), "", _xlfn.IFNA($U1674 + _xlfn.IFNA( VLOOKUP($N1674 &amp; IF(ISBLANK($O1674),"", "-" &amp; $O1674) &amp; IF(ISBLANK($P1674),"", "-" &amp; $P1674) &amp; IF(ISBLANK($Q1674),"", "-" &amp; $Q1674) &amp; IF(ISBLANK($R1674),"", "-" &amp; $R1674) &amp; IF(ISBLANK($S1674),"", "-" &amp; $S1674),TravelTime,8,FALSE), VLOOKUP($S1674 &amp; IF(ISBLANK($R1674),"", "-" &amp; $R1674) &amp; IF(ISBLANK($Q1674),"", "-" &amp; $Q1674) &amp; IF(ISBLANK($P1674),"", "-" &amp; $P1674) &amp; IF(ISBLANK($O1674),"", "-" &amp; $O1674) &amp; IF(ISBLANK($N1674),"", "-" &amp; $N1674),TravelTime,8,FALSE)) / 1440, ""))</f>
        <v/>
      </c>
      <c r="AA1674" s="59"/>
      <c r="AB1674" s="59"/>
      <c r="AC1674" s="59"/>
      <c r="AD1674" s="196"/>
      <c r="AE1674" s="59"/>
      <c r="AF1674" s="59"/>
      <c r="AG1674" s="59"/>
      <c r="AH1674" s="59"/>
      <c r="AI1674" s="59"/>
      <c r="AJ1674" s="59"/>
    </row>
    <row r="1675" spans="1:36" ht="14.25" customHeight="1">
      <c r="A1675" s="85"/>
      <c r="B1675" s="59"/>
      <c r="C1675" s="223"/>
      <c r="D1675" s="59"/>
      <c r="E1675" s="229"/>
      <c r="F1675" s="229"/>
      <c r="G1675" s="59"/>
      <c r="H1675" s="59"/>
      <c r="I1675" s="59"/>
      <c r="J1675" s="59"/>
      <c r="K1675" s="59"/>
      <c r="L1675" s="86"/>
      <c r="M1675" s="86"/>
      <c r="N1675" s="55" t="s">
        <v>820</v>
      </c>
      <c r="O1675" s="55"/>
      <c r="P1675" s="55"/>
      <c r="Q1675" s="55"/>
      <c r="R1675" s="55"/>
      <c r="S1675" s="55" t="s">
        <v>872</v>
      </c>
      <c r="T1675" s="193" t="str">
        <f>_xlfn.IFNA(VLOOKUP(N1675,Code2Loc,2,FALSE)
&amp; IF( OR( ISNA(O1675), LEN(O1675)=0), "",  "-" &amp; VLOOKUP(O1675,Code2Loc,2,FALSE))
&amp; IF( OR( ISNA(P1675), LEN(P1675)=0), "",  "-" &amp; VLOOKUP(P1675,Code2Loc,2,FALSE))
&amp; IF( OR( ISNA(Q1675), LEN(Q1675)=0), "",  "-" &amp; VLOOKUP(Q1675,Code2Loc,2,FALSE))
&amp; IF( OR( ISNA(R1675), LEN(R1675)=0), "",  "-" &amp; VLOOKUP(R1675,Code2Loc,2,FALSE))
&amp; IF( OR( ISNA(S1675), LEN(S1675)=0), "",  "-" &amp; VLOOKUP(S1675,Code2Loc,2,FALSE)),"")</f>
        <v/>
      </c>
      <c r="U1675" s="56">
        <v>0.4826388888888889</v>
      </c>
      <c r="V1675" s="57"/>
      <c r="W1675" s="57"/>
      <c r="X1675" s="57"/>
      <c r="Y1675" s="57"/>
      <c r="Z1675" s="58" t="str">
        <f>IF(ISBLANK($U1675), "", _xlfn.IFNA($U1675 + _xlfn.IFNA( VLOOKUP($N1675 &amp; IF(ISBLANK($O1675),"", "-" &amp; $O1675) &amp; IF(ISBLANK($P1675),"", "-" &amp; $P1675) &amp; IF(ISBLANK($Q1675),"", "-" &amp; $Q1675) &amp; IF(ISBLANK($R1675),"", "-" &amp; $R1675) &amp; IF(ISBLANK($S1675),"", "-" &amp; $S1675),TravelTime,8,FALSE), VLOOKUP($S1675 &amp; IF(ISBLANK($R1675),"", "-" &amp; $R1675) &amp; IF(ISBLANK($Q1675),"", "-" &amp; $Q1675) &amp; IF(ISBLANK($P1675),"", "-" &amp; $P1675) &amp; IF(ISBLANK($O1675),"", "-" &amp; $O1675) &amp; IF(ISBLANK($N1675),"", "-" &amp; $N1675),TravelTime,8,FALSE)) / 1440, ""))</f>
        <v/>
      </c>
      <c r="AA1675" s="59"/>
      <c r="AB1675" s="59"/>
      <c r="AC1675" s="59"/>
      <c r="AD1675" s="196"/>
      <c r="AE1675" s="59"/>
      <c r="AF1675" s="59"/>
      <c r="AG1675" s="59"/>
      <c r="AH1675" s="59"/>
      <c r="AI1675" s="59"/>
      <c r="AJ1675" s="59"/>
    </row>
    <row r="1676" spans="1:36" ht="14.25" customHeight="1">
      <c r="A1676" s="85"/>
      <c r="B1676" s="59"/>
      <c r="C1676" s="223"/>
      <c r="D1676" s="59"/>
      <c r="E1676" s="229"/>
      <c r="F1676" s="229"/>
      <c r="G1676" s="59"/>
      <c r="H1676" s="59"/>
      <c r="I1676" s="59"/>
      <c r="J1676" s="59"/>
      <c r="K1676" s="59"/>
      <c r="L1676" s="86"/>
      <c r="M1676" s="86"/>
      <c r="N1676" s="55" t="s">
        <v>872</v>
      </c>
      <c r="O1676" s="55"/>
      <c r="P1676" s="55"/>
      <c r="Q1676" s="55"/>
      <c r="R1676" s="55"/>
      <c r="S1676" s="55" t="s">
        <v>820</v>
      </c>
      <c r="T1676" s="193" t="str">
        <f>_xlfn.IFNA(VLOOKUP(N1676,Code2Loc,2,FALSE)
&amp; IF( OR( ISNA(O1676), LEN(O1676)=0), "",  "-" &amp; VLOOKUP(O1676,Code2Loc,2,FALSE))
&amp; IF( OR( ISNA(P1676), LEN(P1676)=0), "",  "-" &amp; VLOOKUP(P1676,Code2Loc,2,FALSE))
&amp; IF( OR( ISNA(Q1676), LEN(Q1676)=0), "",  "-" &amp; VLOOKUP(Q1676,Code2Loc,2,FALSE))
&amp; IF( OR( ISNA(R1676), LEN(R1676)=0), "",  "-" &amp; VLOOKUP(R1676,Code2Loc,2,FALSE))
&amp; IF( OR( ISNA(S1676), LEN(S1676)=0), "",  "-" &amp; VLOOKUP(S1676,Code2Loc,2,FALSE)),"")</f>
        <v/>
      </c>
      <c r="U1676" s="56">
        <v>0.50694444444444442</v>
      </c>
      <c r="V1676" s="57"/>
      <c r="W1676" s="57"/>
      <c r="X1676" s="57"/>
      <c r="Y1676" s="57"/>
      <c r="Z1676" s="58" t="str">
        <f>IF(ISBLANK($U1676), "", _xlfn.IFNA($U1676 + _xlfn.IFNA( VLOOKUP($N1676 &amp; IF(ISBLANK($O1676),"", "-" &amp; $O1676) &amp; IF(ISBLANK($P1676),"", "-" &amp; $P1676) &amp; IF(ISBLANK($Q1676),"", "-" &amp; $Q1676) &amp; IF(ISBLANK($R1676),"", "-" &amp; $R1676) &amp; IF(ISBLANK($S1676),"", "-" &amp; $S1676),TravelTime,8,FALSE), VLOOKUP($S1676 &amp; IF(ISBLANK($R1676),"", "-" &amp; $R1676) &amp; IF(ISBLANK($Q1676),"", "-" &amp; $Q1676) &amp; IF(ISBLANK($P1676),"", "-" &amp; $P1676) &amp; IF(ISBLANK($O1676),"", "-" &amp; $O1676) &amp; IF(ISBLANK($N1676),"", "-" &amp; $N1676),TravelTime,8,FALSE)) / 1440, ""))</f>
        <v/>
      </c>
      <c r="AA1676" s="59"/>
      <c r="AB1676" s="59"/>
      <c r="AC1676" s="59"/>
      <c r="AD1676" s="196"/>
      <c r="AE1676" s="59"/>
      <c r="AF1676" s="59"/>
      <c r="AG1676" s="59"/>
      <c r="AH1676" s="59"/>
      <c r="AI1676" s="59"/>
      <c r="AJ1676" s="59"/>
    </row>
    <row r="1677" spans="1:36" ht="14.25" customHeight="1">
      <c r="A1677" s="85"/>
      <c r="B1677" s="59"/>
      <c r="C1677" s="223"/>
      <c r="D1677" s="59"/>
      <c r="E1677" s="229"/>
      <c r="F1677" s="229"/>
      <c r="G1677" s="59"/>
      <c r="H1677" s="59"/>
      <c r="I1677" s="59"/>
      <c r="J1677" s="59"/>
      <c r="K1677" s="59"/>
      <c r="L1677" s="86"/>
      <c r="M1677" s="86"/>
      <c r="N1677" s="55" t="s">
        <v>820</v>
      </c>
      <c r="O1677" s="55"/>
      <c r="P1677" s="55"/>
      <c r="Q1677" s="55"/>
      <c r="R1677" s="55"/>
      <c r="S1677" s="55" t="s">
        <v>874</v>
      </c>
      <c r="T1677" s="193" t="str">
        <f>_xlfn.IFNA(VLOOKUP(N1677,Code2Loc,2,FALSE)
&amp; IF( OR( ISNA(O1677), LEN(O1677)=0), "",  "-" &amp; VLOOKUP(O1677,Code2Loc,2,FALSE))
&amp; IF( OR( ISNA(P1677), LEN(P1677)=0), "",  "-" &amp; VLOOKUP(P1677,Code2Loc,2,FALSE))
&amp; IF( OR( ISNA(Q1677), LEN(Q1677)=0), "",  "-" &amp; VLOOKUP(Q1677,Code2Loc,2,FALSE))
&amp; IF( OR( ISNA(R1677), LEN(R1677)=0), "",  "-" &amp; VLOOKUP(R1677,Code2Loc,2,FALSE))
&amp; IF( OR( ISNA(S1677), LEN(S1677)=0), "",  "-" &amp; VLOOKUP(S1677,Code2Loc,2,FALSE)),"")</f>
        <v/>
      </c>
      <c r="U1677" s="56">
        <v>0.52777777777777779</v>
      </c>
      <c r="V1677" s="57"/>
      <c r="W1677" s="57"/>
      <c r="X1677" s="57"/>
      <c r="Y1677" s="57"/>
      <c r="Z1677" s="58" t="str">
        <f>IF(ISBLANK($U1677), "", _xlfn.IFNA($U1677 + _xlfn.IFNA( VLOOKUP($N1677 &amp; IF(ISBLANK($O1677),"", "-" &amp; $O1677) &amp; IF(ISBLANK($P1677),"", "-" &amp; $P1677) &amp; IF(ISBLANK($Q1677),"", "-" &amp; $Q1677) &amp; IF(ISBLANK($R1677),"", "-" &amp; $R1677) &amp; IF(ISBLANK($S1677),"", "-" &amp; $S1677),TravelTime,8,FALSE), VLOOKUP($S1677 &amp; IF(ISBLANK($R1677),"", "-" &amp; $R1677) &amp; IF(ISBLANK($Q1677),"", "-" &amp; $Q1677) &amp; IF(ISBLANK($P1677),"", "-" &amp; $P1677) &amp; IF(ISBLANK($O1677),"", "-" &amp; $O1677) &amp; IF(ISBLANK($N1677),"", "-" &amp; $N1677),TravelTime,8,FALSE)) / 1440, ""))</f>
        <v/>
      </c>
      <c r="AA1677" s="59"/>
      <c r="AB1677" s="59"/>
      <c r="AC1677" s="59"/>
      <c r="AD1677" s="196"/>
      <c r="AE1677" s="59"/>
      <c r="AF1677" s="59"/>
      <c r="AG1677" s="59"/>
      <c r="AH1677" s="59"/>
      <c r="AI1677" s="59"/>
      <c r="AJ1677" s="59"/>
    </row>
    <row r="1678" spans="1:36" ht="14.25" customHeight="1">
      <c r="A1678" s="85"/>
      <c r="B1678" s="59"/>
      <c r="C1678" s="223"/>
      <c r="D1678" s="59"/>
      <c r="E1678" s="229"/>
      <c r="F1678" s="229"/>
      <c r="G1678" s="59"/>
      <c r="H1678" s="59"/>
      <c r="I1678" s="59"/>
      <c r="J1678" s="59"/>
      <c r="K1678" s="59"/>
      <c r="L1678" s="86"/>
      <c r="M1678" s="86"/>
      <c r="N1678" s="55" t="s">
        <v>874</v>
      </c>
      <c r="O1678" s="55"/>
      <c r="P1678" s="55"/>
      <c r="Q1678" s="55"/>
      <c r="R1678" s="55"/>
      <c r="S1678" s="55" t="s">
        <v>820</v>
      </c>
      <c r="T1678" s="193" t="str">
        <f>_xlfn.IFNA(VLOOKUP(N1678,Code2Loc,2,FALSE)
&amp; IF( OR( ISNA(O1678), LEN(O1678)=0), "",  "-" &amp; VLOOKUP(O1678,Code2Loc,2,FALSE))
&amp; IF( OR( ISNA(P1678), LEN(P1678)=0), "",  "-" &amp; VLOOKUP(P1678,Code2Loc,2,FALSE))
&amp; IF( OR( ISNA(Q1678), LEN(Q1678)=0), "",  "-" &amp; VLOOKUP(Q1678,Code2Loc,2,FALSE))
&amp; IF( OR( ISNA(R1678), LEN(R1678)=0), "",  "-" &amp; VLOOKUP(R1678,Code2Loc,2,FALSE))
&amp; IF( OR( ISNA(S1678), LEN(S1678)=0), "",  "-" &amp; VLOOKUP(S1678,Code2Loc,2,FALSE)),"")</f>
        <v/>
      </c>
      <c r="U1678" s="56">
        <v>0.57291666666666663</v>
      </c>
      <c r="V1678" s="57"/>
      <c r="W1678" s="57"/>
      <c r="X1678" s="57"/>
      <c r="Y1678" s="57"/>
      <c r="Z1678" s="58" t="str">
        <f>IF(ISBLANK($U1678), "", _xlfn.IFNA($U1678 + _xlfn.IFNA( VLOOKUP($N1678 &amp; IF(ISBLANK($O1678),"", "-" &amp; $O1678) &amp; IF(ISBLANK($P1678),"", "-" &amp; $P1678) &amp; IF(ISBLANK($Q1678),"", "-" &amp; $Q1678) &amp; IF(ISBLANK($R1678),"", "-" &amp; $R1678) &amp; IF(ISBLANK($S1678),"", "-" &amp; $S1678),TravelTime,8,FALSE), VLOOKUP($S1678 &amp; IF(ISBLANK($R1678),"", "-" &amp; $R1678) &amp; IF(ISBLANK($Q1678),"", "-" &amp; $Q1678) &amp; IF(ISBLANK($P1678),"", "-" &amp; $P1678) &amp; IF(ISBLANK($O1678),"", "-" &amp; $O1678) &amp; IF(ISBLANK($N1678),"", "-" &amp; $N1678),TravelTime,8,FALSE)) / 1440, ""))</f>
        <v/>
      </c>
      <c r="AA1678" s="59"/>
      <c r="AB1678" s="59"/>
      <c r="AC1678" s="59"/>
      <c r="AD1678" s="196"/>
      <c r="AE1678" s="59"/>
      <c r="AF1678" s="59"/>
      <c r="AG1678" s="59"/>
      <c r="AH1678" s="59"/>
      <c r="AI1678" s="59"/>
      <c r="AJ1678" s="59"/>
    </row>
    <row r="1679" spans="1:36" ht="14.25" customHeight="1">
      <c r="A1679" s="85"/>
      <c r="B1679" s="59"/>
      <c r="C1679" s="223"/>
      <c r="D1679" s="59"/>
      <c r="E1679" s="229"/>
      <c r="F1679" s="229"/>
      <c r="G1679" s="59"/>
      <c r="H1679" s="59"/>
      <c r="I1679" s="59"/>
      <c r="J1679" s="59"/>
      <c r="K1679" s="59"/>
      <c r="L1679" s="86"/>
      <c r="M1679" s="86"/>
      <c r="N1679" s="55" t="s">
        <v>820</v>
      </c>
      <c r="O1679" s="55"/>
      <c r="P1679" s="55"/>
      <c r="Q1679" s="55"/>
      <c r="R1679" s="55"/>
      <c r="S1679" s="55" t="s">
        <v>872</v>
      </c>
      <c r="T1679" s="193" t="str">
        <f>_xlfn.IFNA(VLOOKUP(N1679,Code2Loc,2,FALSE)
&amp; IF( OR( ISNA(O1679), LEN(O1679)=0), "",  "-" &amp; VLOOKUP(O1679,Code2Loc,2,FALSE))
&amp; IF( OR( ISNA(P1679), LEN(P1679)=0), "",  "-" &amp; VLOOKUP(P1679,Code2Loc,2,FALSE))
&amp; IF( OR( ISNA(Q1679), LEN(Q1679)=0), "",  "-" &amp; VLOOKUP(Q1679,Code2Loc,2,FALSE))
&amp; IF( OR( ISNA(R1679), LEN(R1679)=0), "",  "-" &amp; VLOOKUP(R1679,Code2Loc,2,FALSE))
&amp; IF( OR( ISNA(S1679), LEN(S1679)=0), "",  "-" &amp; VLOOKUP(S1679,Code2Loc,2,FALSE)),"")</f>
        <v/>
      </c>
      <c r="U1679" s="56">
        <v>0.61458333333333337</v>
      </c>
      <c r="V1679" s="57"/>
      <c r="W1679" s="57"/>
      <c r="X1679" s="57"/>
      <c r="Y1679" s="57"/>
      <c r="Z1679" s="58" t="str">
        <f>IF(ISBLANK($U1679), "", _xlfn.IFNA($U1679 + _xlfn.IFNA( VLOOKUP($N1679 &amp; IF(ISBLANK($O1679),"", "-" &amp; $O1679) &amp; IF(ISBLANK($P1679),"", "-" &amp; $P1679) &amp; IF(ISBLANK($Q1679),"", "-" &amp; $Q1679) &amp; IF(ISBLANK($R1679),"", "-" &amp; $R1679) &amp; IF(ISBLANK($S1679),"", "-" &amp; $S1679),TravelTime,8,FALSE), VLOOKUP($S1679 &amp; IF(ISBLANK($R1679),"", "-" &amp; $R1679) &amp; IF(ISBLANK($Q1679),"", "-" &amp; $Q1679) &amp; IF(ISBLANK($P1679),"", "-" &amp; $P1679) &amp; IF(ISBLANK($O1679),"", "-" &amp; $O1679) &amp; IF(ISBLANK($N1679),"", "-" &amp; $N1679),TravelTime,8,FALSE)) / 1440, ""))</f>
        <v/>
      </c>
      <c r="AA1679" s="59"/>
      <c r="AB1679" s="59"/>
      <c r="AC1679" s="59"/>
      <c r="AD1679" s="196"/>
      <c r="AE1679" s="59"/>
      <c r="AF1679" s="59"/>
      <c r="AG1679" s="59"/>
      <c r="AH1679" s="59"/>
      <c r="AI1679" s="59"/>
      <c r="AJ1679" s="59"/>
    </row>
    <row r="1680" spans="1:36" ht="14.25" customHeight="1">
      <c r="A1680" s="85"/>
      <c r="B1680" s="59"/>
      <c r="C1680" s="223"/>
      <c r="D1680" s="59"/>
      <c r="E1680" s="229"/>
      <c r="F1680" s="229"/>
      <c r="G1680" s="59"/>
      <c r="H1680" s="59"/>
      <c r="I1680" s="59"/>
      <c r="J1680" s="59"/>
      <c r="K1680" s="59"/>
      <c r="L1680" s="86"/>
      <c r="M1680" s="86"/>
      <c r="N1680" s="55" t="s">
        <v>872</v>
      </c>
      <c r="O1680" s="55"/>
      <c r="P1680" s="55"/>
      <c r="Q1680" s="55"/>
      <c r="R1680" s="55"/>
      <c r="S1680" s="55" t="s">
        <v>820</v>
      </c>
      <c r="T1680" s="193" t="str">
        <f>_xlfn.IFNA(VLOOKUP(N1680,Code2Loc,2,FALSE)
&amp; IF( OR( ISNA(O1680), LEN(O1680)=0), "",  "-" &amp; VLOOKUP(O1680,Code2Loc,2,FALSE))
&amp; IF( OR( ISNA(P1680), LEN(P1680)=0), "",  "-" &amp; VLOOKUP(P1680,Code2Loc,2,FALSE))
&amp; IF( OR( ISNA(Q1680), LEN(Q1680)=0), "",  "-" &amp; VLOOKUP(Q1680,Code2Loc,2,FALSE))
&amp; IF( OR( ISNA(R1680), LEN(R1680)=0), "",  "-" &amp; VLOOKUP(R1680,Code2Loc,2,FALSE))
&amp; IF( OR( ISNA(S1680), LEN(S1680)=0), "",  "-" &amp; VLOOKUP(S1680,Code2Loc,2,FALSE)),"")</f>
        <v/>
      </c>
      <c r="U1680" s="56">
        <v>0.64930555555555558</v>
      </c>
      <c r="V1680" s="57"/>
      <c r="W1680" s="57"/>
      <c r="X1680" s="57"/>
      <c r="Y1680" s="57"/>
      <c r="Z1680" s="58" t="str">
        <f>IF(ISBLANK($U1680), "", _xlfn.IFNA($U1680 + _xlfn.IFNA( VLOOKUP($N1680 &amp; IF(ISBLANK($O1680),"", "-" &amp; $O1680) &amp; IF(ISBLANK($P1680),"", "-" &amp; $P1680) &amp; IF(ISBLANK($Q1680),"", "-" &amp; $Q1680) &amp; IF(ISBLANK($R1680),"", "-" &amp; $R1680) &amp; IF(ISBLANK($S1680),"", "-" &amp; $S1680),TravelTime,8,FALSE), VLOOKUP($S1680 &amp; IF(ISBLANK($R1680),"", "-" &amp; $R1680) &amp; IF(ISBLANK($Q1680),"", "-" &amp; $Q1680) &amp; IF(ISBLANK($P1680),"", "-" &amp; $P1680) &amp; IF(ISBLANK($O1680),"", "-" &amp; $O1680) &amp; IF(ISBLANK($N1680),"", "-" &amp; $N1680),TravelTime,8,FALSE)) / 1440, ""))</f>
        <v/>
      </c>
      <c r="AA1680" s="59"/>
      <c r="AB1680" s="59"/>
      <c r="AC1680" s="59"/>
      <c r="AD1680" s="196"/>
      <c r="AE1680" s="59"/>
      <c r="AF1680" s="59"/>
      <c r="AG1680" s="59"/>
      <c r="AH1680" s="59"/>
      <c r="AI1680" s="59"/>
      <c r="AJ1680" s="59"/>
    </row>
    <row r="1681" spans="1:36" ht="14.25" customHeight="1">
      <c r="A1681" s="85"/>
      <c r="B1681" s="59"/>
      <c r="C1681" s="223"/>
      <c r="D1681" s="59"/>
      <c r="E1681" s="229"/>
      <c r="F1681" s="229"/>
      <c r="G1681" s="59"/>
      <c r="H1681" s="59"/>
      <c r="I1681" s="59"/>
      <c r="J1681" s="59"/>
      <c r="K1681" s="59"/>
      <c r="L1681" s="86"/>
      <c r="M1681" s="86"/>
      <c r="N1681" s="55" t="s">
        <v>820</v>
      </c>
      <c r="O1681" s="55"/>
      <c r="P1681" s="55"/>
      <c r="Q1681" s="55"/>
      <c r="R1681" s="55"/>
      <c r="S1681" s="55" t="s">
        <v>872</v>
      </c>
      <c r="T1681" s="193" t="str">
        <f>_xlfn.IFNA(VLOOKUP(N1681,Code2Loc,2,FALSE)
&amp; IF( OR( ISNA(O1681), LEN(O1681)=0), "",  "-" &amp; VLOOKUP(O1681,Code2Loc,2,FALSE))
&amp; IF( OR( ISNA(P1681), LEN(P1681)=0), "",  "-" &amp; VLOOKUP(P1681,Code2Loc,2,FALSE))
&amp; IF( OR( ISNA(Q1681), LEN(Q1681)=0), "",  "-" &amp; VLOOKUP(Q1681,Code2Loc,2,FALSE))
&amp; IF( OR( ISNA(R1681), LEN(R1681)=0), "",  "-" &amp; VLOOKUP(R1681,Code2Loc,2,FALSE))
&amp; IF( OR( ISNA(S1681), LEN(S1681)=0), "",  "-" &amp; VLOOKUP(S1681,Code2Loc,2,FALSE)),"")</f>
        <v/>
      </c>
      <c r="U1681" s="56">
        <v>0.67013888888888884</v>
      </c>
      <c r="V1681" s="57"/>
      <c r="W1681" s="57"/>
      <c r="X1681" s="57"/>
      <c r="Y1681" s="57"/>
      <c r="Z1681" s="58" t="str">
        <f>IF(ISBLANK($U1681), "", _xlfn.IFNA($U1681 + _xlfn.IFNA( VLOOKUP($N1681 &amp; IF(ISBLANK($O1681),"", "-" &amp; $O1681) &amp; IF(ISBLANK($P1681),"", "-" &amp; $P1681) &amp; IF(ISBLANK($Q1681),"", "-" &amp; $Q1681) &amp; IF(ISBLANK($R1681),"", "-" &amp; $R1681) &amp; IF(ISBLANK($S1681),"", "-" &amp; $S1681),TravelTime,8,FALSE), VLOOKUP($S1681 &amp; IF(ISBLANK($R1681),"", "-" &amp; $R1681) &amp; IF(ISBLANK($Q1681),"", "-" &amp; $Q1681) &amp; IF(ISBLANK($P1681),"", "-" &amp; $P1681) &amp; IF(ISBLANK($O1681),"", "-" &amp; $O1681) &amp; IF(ISBLANK($N1681),"", "-" &amp; $N1681),TravelTime,8,FALSE)) / 1440, ""))</f>
        <v/>
      </c>
      <c r="AA1681" s="59"/>
      <c r="AB1681" s="59"/>
      <c r="AC1681" s="59"/>
      <c r="AD1681" s="196"/>
      <c r="AE1681" s="59"/>
      <c r="AF1681" s="59"/>
      <c r="AG1681" s="59"/>
      <c r="AH1681" s="59"/>
      <c r="AI1681" s="59"/>
      <c r="AJ1681" s="59"/>
    </row>
    <row r="1682" spans="1:36" ht="14.25" customHeight="1">
      <c r="A1682" s="85"/>
      <c r="B1682" s="59"/>
      <c r="C1682" s="223"/>
      <c r="D1682" s="59"/>
      <c r="E1682" s="229"/>
      <c r="F1682" s="229"/>
      <c r="G1682" s="59"/>
      <c r="H1682" s="59"/>
      <c r="I1682" s="59"/>
      <c r="J1682" s="59"/>
      <c r="K1682" s="59"/>
      <c r="L1682" s="86"/>
      <c r="M1682" s="86"/>
      <c r="N1682" s="55" t="s">
        <v>872</v>
      </c>
      <c r="O1682" s="55"/>
      <c r="P1682" s="55"/>
      <c r="Q1682" s="55"/>
      <c r="R1682" s="55"/>
      <c r="S1682" s="55" t="s">
        <v>820</v>
      </c>
      <c r="T1682" s="193" t="str">
        <f>_xlfn.IFNA(VLOOKUP(N1682,Code2Loc,2,FALSE)
&amp; IF( OR( ISNA(O1682), LEN(O1682)=0), "",  "-" &amp; VLOOKUP(O1682,Code2Loc,2,FALSE))
&amp; IF( OR( ISNA(P1682), LEN(P1682)=0), "",  "-" &amp; VLOOKUP(P1682,Code2Loc,2,FALSE))
&amp; IF( OR( ISNA(Q1682), LEN(Q1682)=0), "",  "-" &amp; VLOOKUP(Q1682,Code2Loc,2,FALSE))
&amp; IF( OR( ISNA(R1682), LEN(R1682)=0), "",  "-" &amp; VLOOKUP(R1682,Code2Loc,2,FALSE))
&amp; IF( OR( ISNA(S1682), LEN(S1682)=0), "",  "-" &amp; VLOOKUP(S1682,Code2Loc,2,FALSE)),"")</f>
        <v/>
      </c>
      <c r="U1682" s="56">
        <v>0.69097222222222221</v>
      </c>
      <c r="V1682" s="57"/>
      <c r="W1682" s="57"/>
      <c r="X1682" s="57"/>
      <c r="Y1682" s="57"/>
      <c r="Z1682" s="58" t="str">
        <f>IF(ISBLANK($U1682), "", _xlfn.IFNA($U1682 + _xlfn.IFNA( VLOOKUP($N1682 &amp; IF(ISBLANK($O1682),"", "-" &amp; $O1682) &amp; IF(ISBLANK($P1682),"", "-" &amp; $P1682) &amp; IF(ISBLANK($Q1682),"", "-" &amp; $Q1682) &amp; IF(ISBLANK($R1682),"", "-" &amp; $R1682) &amp; IF(ISBLANK($S1682),"", "-" &amp; $S1682),TravelTime,8,FALSE), VLOOKUP($S1682 &amp; IF(ISBLANK($R1682),"", "-" &amp; $R1682) &amp; IF(ISBLANK($Q1682),"", "-" &amp; $Q1682) &amp; IF(ISBLANK($P1682),"", "-" &amp; $P1682) &amp; IF(ISBLANK($O1682),"", "-" &amp; $O1682) &amp; IF(ISBLANK($N1682),"", "-" &amp; $N1682),TravelTime,8,FALSE)) / 1440, ""))</f>
        <v/>
      </c>
      <c r="AA1682" s="59"/>
      <c r="AB1682" s="59"/>
      <c r="AC1682" s="59"/>
      <c r="AD1682" s="196"/>
      <c r="AE1682" s="59"/>
      <c r="AF1682" s="59"/>
      <c r="AG1682" s="59"/>
      <c r="AH1682" s="59"/>
      <c r="AI1682" s="59"/>
      <c r="AJ1682" s="59"/>
    </row>
    <row r="1683" spans="1:36" ht="14.25" customHeight="1">
      <c r="A1683" s="85"/>
      <c r="B1683" s="59"/>
      <c r="C1683" s="223"/>
      <c r="D1683" s="59"/>
      <c r="E1683" s="229"/>
      <c r="F1683" s="229"/>
      <c r="G1683" s="59"/>
      <c r="H1683" s="59"/>
      <c r="I1683" s="59"/>
      <c r="J1683" s="59"/>
      <c r="K1683" s="59"/>
      <c r="L1683" s="86"/>
      <c r="M1683" s="86"/>
      <c r="N1683" s="55" t="s">
        <v>820</v>
      </c>
      <c r="O1683" s="55"/>
      <c r="P1683" s="55"/>
      <c r="Q1683" s="55"/>
      <c r="R1683" s="55"/>
      <c r="S1683" s="55" t="s">
        <v>874</v>
      </c>
      <c r="T1683" s="193" t="str">
        <f>_xlfn.IFNA(VLOOKUP(N1683,Code2Loc,2,FALSE)
&amp; IF( OR( ISNA(O1683), LEN(O1683)=0), "",  "-" &amp; VLOOKUP(O1683,Code2Loc,2,FALSE))
&amp; IF( OR( ISNA(P1683), LEN(P1683)=0), "",  "-" &amp; VLOOKUP(P1683,Code2Loc,2,FALSE))
&amp; IF( OR( ISNA(Q1683), LEN(Q1683)=0), "",  "-" &amp; VLOOKUP(Q1683,Code2Loc,2,FALSE))
&amp; IF( OR( ISNA(R1683), LEN(R1683)=0), "",  "-" &amp; VLOOKUP(R1683,Code2Loc,2,FALSE))
&amp; IF( OR( ISNA(S1683), LEN(S1683)=0), "",  "-" &amp; VLOOKUP(S1683,Code2Loc,2,FALSE)),"")</f>
        <v/>
      </c>
      <c r="U1683" s="56">
        <v>0.71527777777777779</v>
      </c>
      <c r="V1683" s="57"/>
      <c r="W1683" s="57"/>
      <c r="X1683" s="57"/>
      <c r="Y1683" s="57"/>
      <c r="Z1683" s="58" t="str">
        <f>IF(ISBLANK($U1683), "", _xlfn.IFNA($U1683 + _xlfn.IFNA( VLOOKUP($N1683 &amp; IF(ISBLANK($O1683),"", "-" &amp; $O1683) &amp; IF(ISBLANK($P1683),"", "-" &amp; $P1683) &amp; IF(ISBLANK($Q1683),"", "-" &amp; $Q1683) &amp; IF(ISBLANK($R1683),"", "-" &amp; $R1683) &amp; IF(ISBLANK($S1683),"", "-" &amp; $S1683),TravelTime,8,FALSE), VLOOKUP($S1683 &amp; IF(ISBLANK($R1683),"", "-" &amp; $R1683) &amp; IF(ISBLANK($Q1683),"", "-" &amp; $Q1683) &amp; IF(ISBLANK($P1683),"", "-" &amp; $P1683) &amp; IF(ISBLANK($O1683),"", "-" &amp; $O1683) &amp; IF(ISBLANK($N1683),"", "-" &amp; $N1683),TravelTime,8,FALSE)) / 1440, ""))</f>
        <v/>
      </c>
      <c r="AA1683" s="59"/>
      <c r="AB1683" s="59"/>
      <c r="AC1683" s="59"/>
      <c r="AD1683" s="196"/>
      <c r="AE1683" s="59"/>
      <c r="AF1683" s="59"/>
      <c r="AG1683" s="59"/>
      <c r="AH1683" s="59"/>
      <c r="AI1683" s="59"/>
      <c r="AJ1683" s="59"/>
    </row>
    <row r="1684" spans="1:36" ht="14.25" customHeight="1">
      <c r="A1684" s="85"/>
      <c r="B1684" s="59"/>
      <c r="C1684" s="223"/>
      <c r="D1684" s="59"/>
      <c r="E1684" s="229"/>
      <c r="F1684" s="229"/>
      <c r="G1684" s="59"/>
      <c r="H1684" s="59"/>
      <c r="I1684" s="59"/>
      <c r="J1684" s="59"/>
      <c r="K1684" s="59"/>
      <c r="L1684" s="86"/>
      <c r="M1684" s="86"/>
      <c r="N1684" s="55" t="s">
        <v>874</v>
      </c>
      <c r="O1684" s="55"/>
      <c r="P1684" s="55"/>
      <c r="Q1684" s="55"/>
      <c r="R1684" s="55"/>
      <c r="S1684" s="55" t="s">
        <v>820</v>
      </c>
      <c r="T1684" s="193" t="str">
        <f>_xlfn.IFNA(VLOOKUP(N1684,Code2Loc,2,FALSE)
&amp; IF( OR( ISNA(O1684), LEN(O1684)=0), "",  "-" &amp; VLOOKUP(O1684,Code2Loc,2,FALSE))
&amp; IF( OR( ISNA(P1684), LEN(P1684)=0), "",  "-" &amp; VLOOKUP(P1684,Code2Loc,2,FALSE))
&amp; IF( OR( ISNA(Q1684), LEN(Q1684)=0), "",  "-" &amp; VLOOKUP(Q1684,Code2Loc,2,FALSE))
&amp; IF( OR( ISNA(R1684), LEN(R1684)=0), "",  "-" &amp; VLOOKUP(R1684,Code2Loc,2,FALSE))
&amp; IF( OR( ISNA(S1684), LEN(S1684)=0), "",  "-" &amp; VLOOKUP(S1684,Code2Loc,2,FALSE)),"")</f>
        <v/>
      </c>
      <c r="U1684" s="56">
        <v>0.73958333333333337</v>
      </c>
      <c r="V1684" s="57"/>
      <c r="W1684" s="57"/>
      <c r="X1684" s="57"/>
      <c r="Y1684" s="57"/>
      <c r="Z1684" s="58" t="str">
        <f>IF(ISBLANK($U1684), "", _xlfn.IFNA($U1684 + _xlfn.IFNA( VLOOKUP($N1684 &amp; IF(ISBLANK($O1684),"", "-" &amp; $O1684) &amp; IF(ISBLANK($P1684),"", "-" &amp; $P1684) &amp; IF(ISBLANK($Q1684),"", "-" &amp; $Q1684) &amp; IF(ISBLANK($R1684),"", "-" &amp; $R1684) &amp; IF(ISBLANK($S1684),"", "-" &amp; $S1684),TravelTime,8,FALSE), VLOOKUP($S1684 &amp; IF(ISBLANK($R1684),"", "-" &amp; $R1684) &amp; IF(ISBLANK($Q1684),"", "-" &amp; $Q1684) &amp; IF(ISBLANK($P1684),"", "-" &amp; $P1684) &amp; IF(ISBLANK($O1684),"", "-" &amp; $O1684) &amp; IF(ISBLANK($N1684),"", "-" &amp; $N1684),TravelTime,8,FALSE)) / 1440, ""))</f>
        <v/>
      </c>
      <c r="AA1684" s="59"/>
      <c r="AB1684" s="59"/>
      <c r="AC1684" s="59"/>
      <c r="AD1684" s="196"/>
      <c r="AE1684" s="59"/>
      <c r="AF1684" s="59"/>
      <c r="AG1684" s="59"/>
      <c r="AH1684" s="59"/>
      <c r="AI1684" s="59"/>
      <c r="AJ1684" s="59"/>
    </row>
    <row r="1685" spans="1:36" ht="14.25" customHeight="1">
      <c r="A1685" s="85"/>
      <c r="B1685" s="59"/>
      <c r="C1685" s="223"/>
      <c r="D1685" s="59"/>
      <c r="E1685" s="229"/>
      <c r="F1685" s="229"/>
      <c r="G1685" s="59"/>
      <c r="H1685" s="59"/>
      <c r="I1685" s="59"/>
      <c r="J1685" s="59"/>
      <c r="K1685" s="59"/>
      <c r="L1685" s="86"/>
      <c r="M1685" s="86"/>
      <c r="N1685" s="55" t="s">
        <v>820</v>
      </c>
      <c r="O1685" s="55"/>
      <c r="P1685" s="55"/>
      <c r="Q1685" s="55"/>
      <c r="R1685" s="55"/>
      <c r="S1685" s="55" t="s">
        <v>872</v>
      </c>
      <c r="T1685" s="193" t="str">
        <f>_xlfn.IFNA(VLOOKUP(N1685,Code2Loc,2,FALSE)
&amp; IF( OR( ISNA(O1685), LEN(O1685)=0), "",  "-" &amp; VLOOKUP(O1685,Code2Loc,2,FALSE))
&amp; IF( OR( ISNA(P1685), LEN(P1685)=0), "",  "-" &amp; VLOOKUP(P1685,Code2Loc,2,FALSE))
&amp; IF( OR( ISNA(Q1685), LEN(Q1685)=0), "",  "-" &amp; VLOOKUP(Q1685,Code2Loc,2,FALSE))
&amp; IF( OR( ISNA(R1685), LEN(R1685)=0), "",  "-" &amp; VLOOKUP(R1685,Code2Loc,2,FALSE))
&amp; IF( OR( ISNA(S1685), LEN(S1685)=0), "",  "-" &amp; VLOOKUP(S1685,Code2Loc,2,FALSE)),"")</f>
        <v/>
      </c>
      <c r="U1685" s="56">
        <v>0.77777777777777779</v>
      </c>
      <c r="V1685" s="57"/>
      <c r="W1685" s="57"/>
      <c r="X1685" s="57"/>
      <c r="Y1685" s="57"/>
      <c r="Z1685" s="58" t="str">
        <f>IF(ISBLANK($U1685), "", _xlfn.IFNA($U1685 + _xlfn.IFNA( VLOOKUP($N1685 &amp; IF(ISBLANK($O1685),"", "-" &amp; $O1685) &amp; IF(ISBLANK($P1685),"", "-" &amp; $P1685) &amp; IF(ISBLANK($Q1685),"", "-" &amp; $Q1685) &amp; IF(ISBLANK($R1685),"", "-" &amp; $R1685) &amp; IF(ISBLANK($S1685),"", "-" &amp; $S1685),TravelTime,8,FALSE), VLOOKUP($S1685 &amp; IF(ISBLANK($R1685),"", "-" &amp; $R1685) &amp; IF(ISBLANK($Q1685),"", "-" &amp; $Q1685) &amp; IF(ISBLANK($P1685),"", "-" &amp; $P1685) &amp; IF(ISBLANK($O1685),"", "-" &amp; $O1685) &amp; IF(ISBLANK($N1685),"", "-" &amp; $N1685),TravelTime,8,FALSE)) / 1440, ""))</f>
        <v/>
      </c>
      <c r="AA1685" s="59"/>
      <c r="AB1685" s="59"/>
      <c r="AC1685" s="59"/>
      <c r="AD1685" s="196"/>
      <c r="AE1685" s="59"/>
      <c r="AF1685" s="59"/>
      <c r="AG1685" s="59"/>
      <c r="AH1685" s="59"/>
      <c r="AI1685" s="59"/>
      <c r="AJ1685" s="59"/>
    </row>
    <row r="1686" spans="1:36" ht="14.25" customHeight="1">
      <c r="A1686" s="85"/>
      <c r="B1686" s="59"/>
      <c r="C1686" s="223"/>
      <c r="D1686" s="59"/>
      <c r="E1686" s="229"/>
      <c r="F1686" s="229"/>
      <c r="G1686" s="59"/>
      <c r="H1686" s="59"/>
      <c r="I1686" s="59"/>
      <c r="J1686" s="59"/>
      <c r="K1686" s="59"/>
      <c r="L1686" s="86"/>
      <c r="M1686" s="86"/>
      <c r="N1686" s="55" t="s">
        <v>872</v>
      </c>
      <c r="O1686" s="55"/>
      <c r="P1686" s="55"/>
      <c r="Q1686" s="55"/>
      <c r="R1686" s="55"/>
      <c r="S1686" s="55" t="s">
        <v>820</v>
      </c>
      <c r="T1686" s="193" t="str">
        <f>_xlfn.IFNA(VLOOKUP(N1686,Code2Loc,2,FALSE)
&amp; IF( OR( ISNA(O1686), LEN(O1686)=0), "",  "-" &amp; VLOOKUP(O1686,Code2Loc,2,FALSE))
&amp; IF( OR( ISNA(P1686), LEN(P1686)=0), "",  "-" &amp; VLOOKUP(P1686,Code2Loc,2,FALSE))
&amp; IF( OR( ISNA(Q1686), LEN(Q1686)=0), "",  "-" &amp; VLOOKUP(Q1686,Code2Loc,2,FALSE))
&amp; IF( OR( ISNA(R1686), LEN(R1686)=0), "",  "-" &amp; VLOOKUP(R1686,Code2Loc,2,FALSE))
&amp; IF( OR( ISNA(S1686), LEN(S1686)=0), "",  "-" &amp; VLOOKUP(S1686,Code2Loc,2,FALSE)),"")</f>
        <v/>
      </c>
      <c r="U1686" s="56">
        <v>0.80277777777777781</v>
      </c>
      <c r="V1686" s="57"/>
      <c r="W1686" s="57"/>
      <c r="X1686" s="57"/>
      <c r="Y1686" s="57"/>
      <c r="Z1686" s="58" t="str">
        <f>IF(ISBLANK($U1686), "", _xlfn.IFNA($U1686 + _xlfn.IFNA( VLOOKUP($N1686 &amp; IF(ISBLANK($O1686),"", "-" &amp; $O1686) &amp; IF(ISBLANK($P1686),"", "-" &amp; $P1686) &amp; IF(ISBLANK($Q1686),"", "-" &amp; $Q1686) &amp; IF(ISBLANK($R1686),"", "-" &amp; $R1686) &amp; IF(ISBLANK($S1686),"", "-" &amp; $S1686),TravelTime,8,FALSE), VLOOKUP($S1686 &amp; IF(ISBLANK($R1686),"", "-" &amp; $R1686) &amp; IF(ISBLANK($Q1686),"", "-" &amp; $Q1686) &amp; IF(ISBLANK($P1686),"", "-" &amp; $P1686) &amp; IF(ISBLANK($O1686),"", "-" &amp; $O1686) &amp; IF(ISBLANK($N1686),"", "-" &amp; $N1686),TravelTime,8,FALSE)) / 1440, ""))</f>
        <v/>
      </c>
      <c r="AA1686" s="59"/>
      <c r="AB1686" s="59"/>
      <c r="AC1686" s="59"/>
      <c r="AD1686" s="196"/>
      <c r="AE1686" s="59"/>
      <c r="AF1686" s="59"/>
      <c r="AG1686" s="59"/>
      <c r="AH1686" s="59"/>
      <c r="AI1686" s="59"/>
      <c r="AJ1686" s="59"/>
    </row>
    <row r="1687" spans="1:36" ht="14.25" customHeight="1">
      <c r="A1687" s="85"/>
      <c r="B1687" s="59"/>
      <c r="C1687" s="223"/>
      <c r="D1687" s="59"/>
      <c r="E1687" s="229"/>
      <c r="F1687" s="229"/>
      <c r="G1687" s="59"/>
      <c r="H1687" s="59"/>
      <c r="I1687" s="59"/>
      <c r="J1687" s="59"/>
      <c r="K1687" s="59"/>
      <c r="L1687" s="86"/>
      <c r="M1687" s="86"/>
      <c r="N1687" s="55" t="s">
        <v>820</v>
      </c>
      <c r="O1687" s="55"/>
      <c r="P1687" s="55"/>
      <c r="Q1687" s="55"/>
      <c r="R1687" s="55"/>
      <c r="S1687" s="55" t="s">
        <v>872</v>
      </c>
      <c r="T1687" s="193" t="str">
        <f>_xlfn.IFNA(VLOOKUP(N1687,Code2Loc,2,FALSE)
&amp; IF( OR( ISNA(O1687), LEN(O1687)=0), "",  "-" &amp; VLOOKUP(O1687,Code2Loc,2,FALSE))
&amp; IF( OR( ISNA(P1687), LEN(P1687)=0), "",  "-" &amp; VLOOKUP(P1687,Code2Loc,2,FALSE))
&amp; IF( OR( ISNA(Q1687), LEN(Q1687)=0), "",  "-" &amp; VLOOKUP(Q1687,Code2Loc,2,FALSE))
&amp; IF( OR( ISNA(R1687), LEN(R1687)=0), "",  "-" &amp; VLOOKUP(R1687,Code2Loc,2,FALSE))
&amp; IF( OR( ISNA(S1687), LEN(S1687)=0), "",  "-" &amp; VLOOKUP(S1687,Code2Loc,2,FALSE)),"")</f>
        <v/>
      </c>
      <c r="U1687" s="56">
        <v>0.83333333333333337</v>
      </c>
      <c r="V1687" s="57"/>
      <c r="W1687" s="57"/>
      <c r="X1687" s="57"/>
      <c r="Y1687" s="57"/>
      <c r="Z1687" s="58" t="str">
        <f>IF(ISBLANK($U1687), "", _xlfn.IFNA($U1687 + _xlfn.IFNA( VLOOKUP($N1687 &amp; IF(ISBLANK($O1687),"", "-" &amp; $O1687) &amp; IF(ISBLANK($P1687),"", "-" &amp; $P1687) &amp; IF(ISBLANK($Q1687),"", "-" &amp; $Q1687) &amp; IF(ISBLANK($R1687),"", "-" &amp; $R1687) &amp; IF(ISBLANK($S1687),"", "-" &amp; $S1687),TravelTime,8,FALSE), VLOOKUP($S1687 &amp; IF(ISBLANK($R1687),"", "-" &amp; $R1687) &amp; IF(ISBLANK($Q1687),"", "-" &amp; $Q1687) &amp; IF(ISBLANK($P1687),"", "-" &amp; $P1687) &amp; IF(ISBLANK($O1687),"", "-" &amp; $O1687) &amp; IF(ISBLANK($N1687),"", "-" &amp; $N1687),TravelTime,8,FALSE)) / 1440, ""))</f>
        <v/>
      </c>
      <c r="AA1687" s="59"/>
      <c r="AB1687" s="59"/>
      <c r="AC1687" s="59"/>
      <c r="AD1687" s="196"/>
      <c r="AE1687" s="59"/>
      <c r="AF1687" s="59"/>
      <c r="AG1687" s="59"/>
      <c r="AH1687" s="59"/>
      <c r="AI1687" s="59"/>
      <c r="AJ1687" s="59"/>
    </row>
    <row r="1688" spans="1:36" ht="14.25" customHeight="1">
      <c r="A1688" s="85"/>
      <c r="B1688" s="59"/>
      <c r="C1688" s="223"/>
      <c r="D1688" s="59"/>
      <c r="E1688" s="229"/>
      <c r="F1688" s="229"/>
      <c r="G1688" s="59"/>
      <c r="H1688" s="59"/>
      <c r="I1688" s="59"/>
      <c r="J1688" s="59"/>
      <c r="K1688" s="59"/>
      <c r="L1688" s="86"/>
      <c r="M1688" s="86"/>
      <c r="N1688" s="55" t="s">
        <v>872</v>
      </c>
      <c r="O1688" s="55"/>
      <c r="P1688" s="55"/>
      <c r="Q1688" s="55"/>
      <c r="R1688" s="55"/>
      <c r="S1688" s="55" t="s">
        <v>820</v>
      </c>
      <c r="T1688" s="193" t="str">
        <f>_xlfn.IFNA(VLOOKUP(N1688,Code2Loc,2,FALSE)
&amp; IF( OR( ISNA(O1688), LEN(O1688)=0), "",  "-" &amp; VLOOKUP(O1688,Code2Loc,2,FALSE))
&amp; IF( OR( ISNA(P1688), LEN(P1688)=0), "",  "-" &amp; VLOOKUP(P1688,Code2Loc,2,FALSE))
&amp; IF( OR( ISNA(Q1688), LEN(Q1688)=0), "",  "-" &amp; VLOOKUP(Q1688,Code2Loc,2,FALSE))
&amp; IF( OR( ISNA(R1688), LEN(R1688)=0), "",  "-" &amp; VLOOKUP(R1688,Code2Loc,2,FALSE))
&amp; IF( OR( ISNA(S1688), LEN(S1688)=0), "",  "-" &amp; VLOOKUP(S1688,Code2Loc,2,FALSE)),"")</f>
        <v/>
      </c>
      <c r="U1688" s="56">
        <v>0.85763888888888884</v>
      </c>
      <c r="V1688" s="57"/>
      <c r="W1688" s="57"/>
      <c r="X1688" s="57"/>
      <c r="Y1688" s="57"/>
      <c r="Z1688" s="58" t="str">
        <f>IF(ISBLANK($U1688), "", _xlfn.IFNA($U1688 + _xlfn.IFNA( VLOOKUP($N1688 &amp; IF(ISBLANK($O1688),"", "-" &amp; $O1688) &amp; IF(ISBLANK($P1688),"", "-" &amp; $P1688) &amp; IF(ISBLANK($Q1688),"", "-" &amp; $Q1688) &amp; IF(ISBLANK($R1688),"", "-" &amp; $R1688) &amp; IF(ISBLANK($S1688),"", "-" &amp; $S1688),TravelTime,8,FALSE), VLOOKUP($S1688 &amp; IF(ISBLANK($R1688),"", "-" &amp; $R1688) &amp; IF(ISBLANK($Q1688),"", "-" &amp; $Q1688) &amp; IF(ISBLANK($P1688),"", "-" &amp; $P1688) &amp; IF(ISBLANK($O1688),"", "-" &amp; $O1688) &amp; IF(ISBLANK($N1688),"", "-" &amp; $N1688),TravelTime,8,FALSE)) / 1440, ""))</f>
        <v/>
      </c>
      <c r="AA1688" s="59"/>
      <c r="AB1688" s="59"/>
      <c r="AC1688" s="59"/>
      <c r="AD1688" s="196"/>
      <c r="AE1688" s="59"/>
      <c r="AF1688" s="59"/>
      <c r="AG1688" s="59"/>
      <c r="AH1688" s="59"/>
      <c r="AI1688" s="59"/>
      <c r="AJ1688" s="59"/>
    </row>
    <row r="1689" spans="1:36" ht="14.25" customHeight="1">
      <c r="A1689" s="85"/>
      <c r="B1689" s="59" t="s">
        <v>891</v>
      </c>
      <c r="C1689" s="218" t="s">
        <v>892</v>
      </c>
      <c r="D1689" s="59"/>
      <c r="E1689" s="228" t="s">
        <v>893</v>
      </c>
      <c r="F1689" s="228" t="s">
        <v>894</v>
      </c>
      <c r="G1689" s="59"/>
      <c r="H1689" s="59"/>
      <c r="I1689" s="59"/>
      <c r="J1689" s="59" t="s">
        <v>895</v>
      </c>
      <c r="K1689" s="59" t="s">
        <v>16</v>
      </c>
      <c r="L1689" s="86">
        <v>31</v>
      </c>
      <c r="M1689" s="86"/>
      <c r="N1689" s="55" t="s">
        <v>872</v>
      </c>
      <c r="O1689" s="55"/>
      <c r="P1689" s="55"/>
      <c r="Q1689" s="55"/>
      <c r="R1689" s="55"/>
      <c r="S1689" s="55" t="s">
        <v>820</v>
      </c>
      <c r="T1689" s="193" t="str">
        <f>_xlfn.IFNA(VLOOKUP(N1689,Code2Loc,2,FALSE)
&amp; IF( OR( ISNA(O1689), LEN(O1689)=0), "",  "-" &amp; VLOOKUP(O1689,Code2Loc,2,FALSE))
&amp; IF( OR( ISNA(P1689), LEN(P1689)=0), "",  "-" &amp; VLOOKUP(P1689,Code2Loc,2,FALSE))
&amp; IF( OR( ISNA(Q1689), LEN(Q1689)=0), "",  "-" &amp; VLOOKUP(Q1689,Code2Loc,2,FALSE))
&amp; IF( OR( ISNA(R1689), LEN(R1689)=0), "",  "-" &amp; VLOOKUP(R1689,Code2Loc,2,FALSE))
&amp; IF( OR( ISNA(S1689), LEN(S1689)=0), "",  "-" &amp; VLOOKUP(S1689,Code2Loc,2,FALSE)),"")</f>
        <v/>
      </c>
      <c r="U1689" s="56">
        <v>0.28472222222222221</v>
      </c>
      <c r="V1689" s="57"/>
      <c r="W1689" s="57"/>
      <c r="X1689" s="57"/>
      <c r="Y1689" s="57"/>
      <c r="Z1689" s="58" t="str">
        <f>IF(ISBLANK($U1689), "", _xlfn.IFNA($U1689 + _xlfn.IFNA( VLOOKUP($N1689 &amp; IF(ISBLANK($O1689),"", "-" &amp; $O1689) &amp; IF(ISBLANK($P1689),"", "-" &amp; $P1689) &amp; IF(ISBLANK($Q1689),"", "-" &amp; $Q1689) &amp; IF(ISBLANK($R1689),"", "-" &amp; $R1689) &amp; IF(ISBLANK($S1689),"", "-" &amp; $S1689),TravelTime,8,FALSE), VLOOKUP($S1689 &amp; IF(ISBLANK($R1689),"", "-" &amp; $R1689) &amp; IF(ISBLANK($Q1689),"", "-" &amp; $Q1689) &amp; IF(ISBLANK($P1689),"", "-" &amp; $P1689) &amp; IF(ISBLANK($O1689),"", "-" &amp; $O1689) &amp; IF(ISBLANK($N1689),"", "-" &amp; $N1689),TravelTime,8,FALSE)) / 1440, ""))</f>
        <v/>
      </c>
      <c r="AA1689" s="59"/>
      <c r="AB1689" s="59"/>
      <c r="AC1689" s="59"/>
      <c r="AD1689" s="196"/>
      <c r="AE1689" s="59"/>
      <c r="AF1689" s="59"/>
      <c r="AG1689" s="59"/>
      <c r="AH1689" s="59"/>
      <c r="AI1689" s="59"/>
      <c r="AJ1689" s="59"/>
    </row>
    <row r="1690" spans="1:36" ht="14.25" customHeight="1">
      <c r="A1690" s="85"/>
      <c r="B1690" s="59"/>
      <c r="C1690" s="223"/>
      <c r="D1690" s="59"/>
      <c r="E1690" s="229"/>
      <c r="F1690" s="229"/>
      <c r="G1690" s="59"/>
      <c r="H1690" s="59"/>
      <c r="I1690" s="59"/>
      <c r="J1690" s="89"/>
      <c r="K1690" s="59"/>
      <c r="L1690" s="86"/>
      <c r="M1690" s="86"/>
      <c r="N1690" s="55" t="s">
        <v>820</v>
      </c>
      <c r="O1690" s="55"/>
      <c r="P1690" s="55"/>
      <c r="Q1690" s="55"/>
      <c r="R1690" s="55"/>
      <c r="S1690" s="55" t="s">
        <v>896</v>
      </c>
      <c r="T1690" s="193" t="str">
        <f>_xlfn.IFNA(VLOOKUP(N1690,Code2Loc,2,FALSE)
&amp; IF( OR( ISNA(O1690), LEN(O1690)=0), "",  "-" &amp; VLOOKUP(O1690,Code2Loc,2,FALSE))
&amp; IF( OR( ISNA(P1690), LEN(P1690)=0), "",  "-" &amp; VLOOKUP(P1690,Code2Loc,2,FALSE))
&amp; IF( OR( ISNA(Q1690), LEN(Q1690)=0), "",  "-" &amp; VLOOKUP(Q1690,Code2Loc,2,FALSE))
&amp; IF( OR( ISNA(R1690), LEN(R1690)=0), "",  "-" &amp; VLOOKUP(R1690,Code2Loc,2,FALSE))
&amp; IF( OR( ISNA(S1690), LEN(S1690)=0), "",  "-" &amp; VLOOKUP(S1690,Code2Loc,2,FALSE)),"")</f>
        <v/>
      </c>
      <c r="U1690" s="56">
        <v>0.30555555555555558</v>
      </c>
      <c r="V1690" s="57"/>
      <c r="W1690" s="57"/>
      <c r="X1690" s="57"/>
      <c r="Y1690" s="57"/>
      <c r="Z1690" s="58" t="str">
        <f>IF(ISBLANK($U1690), "", _xlfn.IFNA($U1690 + _xlfn.IFNA( VLOOKUP($N1690 &amp; IF(ISBLANK($O1690),"", "-" &amp; $O1690) &amp; IF(ISBLANK($P1690),"", "-" &amp; $P1690) &amp; IF(ISBLANK($Q1690),"", "-" &amp; $Q1690) &amp; IF(ISBLANK($R1690),"", "-" &amp; $R1690) &amp; IF(ISBLANK($S1690),"", "-" &amp; $S1690),TravelTime,8,FALSE), VLOOKUP($S1690 &amp; IF(ISBLANK($R1690),"", "-" &amp; $R1690) &amp; IF(ISBLANK($Q1690),"", "-" &amp; $Q1690) &amp; IF(ISBLANK($P1690),"", "-" &amp; $P1690) &amp; IF(ISBLANK($O1690),"", "-" &amp; $O1690) &amp; IF(ISBLANK($N1690),"", "-" &amp; $N1690),TravelTime,8,FALSE)) / 1440, ""))</f>
        <v/>
      </c>
      <c r="AA1690" s="59"/>
      <c r="AB1690" s="59"/>
      <c r="AC1690" s="59"/>
      <c r="AD1690" s="196"/>
      <c r="AE1690" s="59"/>
      <c r="AF1690" s="59"/>
      <c r="AG1690" s="59"/>
      <c r="AH1690" s="59"/>
      <c r="AI1690" s="59"/>
      <c r="AJ1690" s="59"/>
    </row>
    <row r="1691" spans="1:36" ht="14.25" customHeight="1">
      <c r="A1691" s="85"/>
      <c r="B1691" s="59"/>
      <c r="C1691" s="223"/>
      <c r="D1691" s="59"/>
      <c r="E1691" s="229"/>
      <c r="F1691" s="229"/>
      <c r="G1691" s="59"/>
      <c r="H1691" s="59"/>
      <c r="I1691" s="59"/>
      <c r="J1691" s="89"/>
      <c r="K1691" s="59"/>
      <c r="L1691" s="86"/>
      <c r="M1691" s="86"/>
      <c r="N1691" s="55" t="s">
        <v>896</v>
      </c>
      <c r="O1691" s="55"/>
      <c r="P1691" s="55"/>
      <c r="Q1691" s="55"/>
      <c r="R1691" s="55"/>
      <c r="S1691" s="55" t="s">
        <v>820</v>
      </c>
      <c r="T1691" s="193" t="str">
        <f>_xlfn.IFNA(VLOOKUP(N1691,Code2Loc,2,FALSE)
&amp; IF( OR( ISNA(O1691), LEN(O1691)=0), "",  "-" &amp; VLOOKUP(O1691,Code2Loc,2,FALSE))
&amp; IF( OR( ISNA(P1691), LEN(P1691)=0), "",  "-" &amp; VLOOKUP(P1691,Code2Loc,2,FALSE))
&amp; IF( OR( ISNA(Q1691), LEN(Q1691)=0), "",  "-" &amp; VLOOKUP(Q1691,Code2Loc,2,FALSE))
&amp; IF( OR( ISNA(R1691), LEN(R1691)=0), "",  "-" &amp; VLOOKUP(R1691,Code2Loc,2,FALSE))
&amp; IF( OR( ISNA(S1691), LEN(S1691)=0), "",  "-" &amp; VLOOKUP(S1691,Code2Loc,2,FALSE)),"")</f>
        <v/>
      </c>
      <c r="U1691" s="56">
        <v>0.31944444444444442</v>
      </c>
      <c r="V1691" s="57"/>
      <c r="W1691" s="57"/>
      <c r="X1691" s="57"/>
      <c r="Y1691" s="57"/>
      <c r="Z1691" s="58" t="str">
        <f>IF(ISBLANK($U1691), "", _xlfn.IFNA($U1691 + _xlfn.IFNA( VLOOKUP($N1691 &amp; IF(ISBLANK($O1691),"", "-" &amp; $O1691) &amp; IF(ISBLANK($P1691),"", "-" &amp; $P1691) &amp; IF(ISBLANK($Q1691),"", "-" &amp; $Q1691) &amp; IF(ISBLANK($R1691),"", "-" &amp; $R1691) &amp; IF(ISBLANK($S1691),"", "-" &amp; $S1691),TravelTime,8,FALSE), VLOOKUP($S1691 &amp; IF(ISBLANK($R1691),"", "-" &amp; $R1691) &amp; IF(ISBLANK($Q1691),"", "-" &amp; $Q1691) &amp; IF(ISBLANK($P1691),"", "-" &amp; $P1691) &amp; IF(ISBLANK($O1691),"", "-" &amp; $O1691) &amp; IF(ISBLANK($N1691),"", "-" &amp; $N1691),TravelTime,8,FALSE)) / 1440, ""))</f>
        <v/>
      </c>
      <c r="AA1691" s="59"/>
      <c r="AB1691" s="59"/>
      <c r="AC1691" s="59"/>
      <c r="AD1691" s="196"/>
      <c r="AE1691" s="59"/>
      <c r="AF1691" s="59"/>
      <c r="AG1691" s="59"/>
      <c r="AH1691" s="59"/>
      <c r="AI1691" s="59"/>
      <c r="AJ1691" s="59"/>
    </row>
    <row r="1692" spans="1:36" ht="14.25" customHeight="1">
      <c r="A1692" s="85"/>
      <c r="B1692" s="59"/>
      <c r="C1692" s="223"/>
      <c r="D1692" s="59"/>
      <c r="E1692" s="229"/>
      <c r="F1692" s="229"/>
      <c r="G1692" s="59"/>
      <c r="H1692" s="59"/>
      <c r="I1692" s="59"/>
      <c r="J1692" s="59"/>
      <c r="K1692" s="59"/>
      <c r="L1692" s="86"/>
      <c r="M1692" s="86"/>
      <c r="N1692" s="55" t="s">
        <v>820</v>
      </c>
      <c r="O1692" s="55" t="s">
        <v>875</v>
      </c>
      <c r="P1692" s="55"/>
      <c r="Q1692" s="55"/>
      <c r="R1692" s="55"/>
      <c r="S1692" s="55" t="s">
        <v>874</v>
      </c>
      <c r="T1692" s="193" t="str">
        <f>_xlfn.IFNA(VLOOKUP(N1692,Code2Loc,2,FALSE)
&amp; IF( OR( ISNA(O1692), LEN(O1692)=0), "",  "-" &amp; VLOOKUP(O1692,Code2Loc,2,FALSE))
&amp; IF( OR( ISNA(P1692), LEN(P1692)=0), "",  "-" &amp; VLOOKUP(P1692,Code2Loc,2,FALSE))
&amp; IF( OR( ISNA(Q1692), LEN(Q1692)=0), "",  "-" &amp; VLOOKUP(Q1692,Code2Loc,2,FALSE))
&amp; IF( OR( ISNA(R1692), LEN(R1692)=0), "",  "-" &amp; VLOOKUP(R1692,Code2Loc,2,FALSE))
&amp; IF( OR( ISNA(S1692), LEN(S1692)=0), "",  "-" &amp; VLOOKUP(S1692,Code2Loc,2,FALSE)),"")</f>
        <v/>
      </c>
      <c r="U1692" s="56">
        <v>0.3298611111111111</v>
      </c>
      <c r="V1692" s="57"/>
      <c r="W1692" s="57"/>
      <c r="X1692" s="57"/>
      <c r="Y1692" s="57"/>
      <c r="Z1692" s="58" t="str">
        <f>IF(ISBLANK($U1692), "", _xlfn.IFNA($U1692 + _xlfn.IFNA( VLOOKUP($N1692 &amp; IF(ISBLANK($O1692),"", "-" &amp; $O1692) &amp; IF(ISBLANK($P1692),"", "-" &amp; $P1692) &amp; IF(ISBLANK($Q1692),"", "-" &amp; $Q1692) &amp; IF(ISBLANK($R1692),"", "-" &amp; $R1692) &amp; IF(ISBLANK($S1692),"", "-" &amp; $S1692),TravelTime,8,FALSE), VLOOKUP($S1692 &amp; IF(ISBLANK($R1692),"", "-" &amp; $R1692) &amp; IF(ISBLANK($Q1692),"", "-" &amp; $Q1692) &amp; IF(ISBLANK($P1692),"", "-" &amp; $P1692) &amp; IF(ISBLANK($O1692),"", "-" &amp; $O1692) &amp; IF(ISBLANK($N1692),"", "-" &amp; $N1692),TravelTime,8,FALSE)) / 1440, ""))</f>
        <v/>
      </c>
      <c r="AA1692" s="59"/>
      <c r="AB1692" s="59"/>
      <c r="AC1692" s="59"/>
      <c r="AD1692" s="196"/>
      <c r="AE1692" s="59"/>
      <c r="AF1692" s="59"/>
      <c r="AG1692" s="59"/>
      <c r="AH1692" s="59"/>
      <c r="AI1692" s="59"/>
      <c r="AJ1692" s="59"/>
    </row>
    <row r="1693" spans="1:36" ht="14.25" customHeight="1">
      <c r="A1693" s="85"/>
      <c r="B1693" s="59"/>
      <c r="C1693" s="223"/>
      <c r="D1693" s="59"/>
      <c r="E1693" s="229"/>
      <c r="F1693" s="229"/>
      <c r="G1693" s="59"/>
      <c r="H1693" s="59"/>
      <c r="I1693" s="59"/>
      <c r="J1693" s="59"/>
      <c r="K1693" s="59"/>
      <c r="L1693" s="86"/>
      <c r="M1693" s="86"/>
      <c r="N1693" s="55" t="s">
        <v>874</v>
      </c>
      <c r="O1693" s="55"/>
      <c r="P1693" s="55"/>
      <c r="Q1693" s="55"/>
      <c r="R1693" s="55"/>
      <c r="S1693" s="55" t="s">
        <v>820</v>
      </c>
      <c r="T1693" s="193" t="str">
        <f>_xlfn.IFNA(VLOOKUP(N1693,Code2Loc,2,FALSE)
&amp; IF( OR( ISNA(O1693), LEN(O1693)=0), "",  "-" &amp; VLOOKUP(O1693,Code2Loc,2,FALSE))
&amp; IF( OR( ISNA(P1693), LEN(P1693)=0), "",  "-" &amp; VLOOKUP(P1693,Code2Loc,2,FALSE))
&amp; IF( OR( ISNA(Q1693), LEN(Q1693)=0), "",  "-" &amp; VLOOKUP(Q1693,Code2Loc,2,FALSE))
&amp; IF( OR( ISNA(R1693), LEN(R1693)=0), "",  "-" &amp; VLOOKUP(R1693,Code2Loc,2,FALSE))
&amp; IF( OR( ISNA(S1693), LEN(S1693)=0), "",  "-" &amp; VLOOKUP(S1693,Code2Loc,2,FALSE)),"")</f>
        <v/>
      </c>
      <c r="U1693" s="56">
        <v>0.3611111111111111</v>
      </c>
      <c r="V1693" s="57"/>
      <c r="W1693" s="57"/>
      <c r="X1693" s="57"/>
      <c r="Y1693" s="57"/>
      <c r="Z1693" s="58" t="str">
        <f>IF(ISBLANK($U1693), "", _xlfn.IFNA($U1693 + _xlfn.IFNA( VLOOKUP($N1693 &amp; IF(ISBLANK($O1693),"", "-" &amp; $O1693) &amp; IF(ISBLANK($P1693),"", "-" &amp; $P1693) &amp; IF(ISBLANK($Q1693),"", "-" &amp; $Q1693) &amp; IF(ISBLANK($R1693),"", "-" &amp; $R1693) &amp; IF(ISBLANK($S1693),"", "-" &amp; $S1693),TravelTime,8,FALSE), VLOOKUP($S1693 &amp; IF(ISBLANK($R1693),"", "-" &amp; $R1693) &amp; IF(ISBLANK($Q1693),"", "-" &amp; $Q1693) &amp; IF(ISBLANK($P1693),"", "-" &amp; $P1693) &amp; IF(ISBLANK($O1693),"", "-" &amp; $O1693) &amp; IF(ISBLANK($N1693),"", "-" &amp; $N1693),TravelTime,8,FALSE)) / 1440, ""))</f>
        <v/>
      </c>
      <c r="AA1693" s="59"/>
      <c r="AB1693" s="59"/>
      <c r="AC1693" s="59"/>
      <c r="AD1693" s="196"/>
      <c r="AE1693" s="59"/>
      <c r="AF1693" s="59"/>
      <c r="AG1693" s="59"/>
      <c r="AH1693" s="59"/>
      <c r="AI1693" s="59"/>
      <c r="AJ1693" s="59"/>
    </row>
    <row r="1694" spans="1:36" ht="14.25" customHeight="1">
      <c r="A1694" s="85"/>
      <c r="B1694" s="59"/>
      <c r="C1694" s="223"/>
      <c r="D1694" s="59"/>
      <c r="E1694" s="229"/>
      <c r="F1694" s="229"/>
      <c r="G1694" s="59"/>
      <c r="H1694" s="59"/>
      <c r="I1694" s="59"/>
      <c r="J1694" s="59"/>
      <c r="K1694" s="59"/>
      <c r="L1694" s="86"/>
      <c r="M1694" s="86"/>
      <c r="N1694" s="55" t="s">
        <v>820</v>
      </c>
      <c r="O1694" s="55"/>
      <c r="P1694" s="55"/>
      <c r="Q1694" s="55"/>
      <c r="R1694" s="55"/>
      <c r="S1694" s="55" t="s">
        <v>872</v>
      </c>
      <c r="T1694" s="193" t="str">
        <f>_xlfn.IFNA(VLOOKUP(N1694,Code2Loc,2,FALSE)
&amp; IF( OR( ISNA(O1694), LEN(O1694)=0), "",  "-" &amp; VLOOKUP(O1694,Code2Loc,2,FALSE))
&amp; IF( OR( ISNA(P1694), LEN(P1694)=0), "",  "-" &amp; VLOOKUP(P1694,Code2Loc,2,FALSE))
&amp; IF( OR( ISNA(Q1694), LEN(Q1694)=0), "",  "-" &amp; VLOOKUP(Q1694,Code2Loc,2,FALSE))
&amp; IF( OR( ISNA(R1694), LEN(R1694)=0), "",  "-" &amp; VLOOKUP(R1694,Code2Loc,2,FALSE))
&amp; IF( OR( ISNA(S1694), LEN(S1694)=0), "",  "-" &amp; VLOOKUP(S1694,Code2Loc,2,FALSE)),"")</f>
        <v/>
      </c>
      <c r="U1694" s="56">
        <v>0.40625</v>
      </c>
      <c r="V1694" s="57"/>
      <c r="W1694" s="57"/>
      <c r="X1694" s="57"/>
      <c r="Y1694" s="57"/>
      <c r="Z1694" s="58" t="str">
        <f>IF(ISBLANK($U1694), "", _xlfn.IFNA($U1694 + _xlfn.IFNA( VLOOKUP($N1694 &amp; IF(ISBLANK($O1694),"", "-" &amp; $O1694) &amp; IF(ISBLANK($P1694),"", "-" &amp; $P1694) &amp; IF(ISBLANK($Q1694),"", "-" &amp; $Q1694) &amp; IF(ISBLANK($R1694),"", "-" &amp; $R1694) &amp; IF(ISBLANK($S1694),"", "-" &amp; $S1694),TravelTime,8,FALSE), VLOOKUP($S1694 &amp; IF(ISBLANK($R1694),"", "-" &amp; $R1694) &amp; IF(ISBLANK($Q1694),"", "-" &amp; $Q1694) &amp; IF(ISBLANK($P1694),"", "-" &amp; $P1694) &amp; IF(ISBLANK($O1694),"", "-" &amp; $O1694) &amp; IF(ISBLANK($N1694),"", "-" &amp; $N1694),TravelTime,8,FALSE)) / 1440, ""))</f>
        <v/>
      </c>
      <c r="AA1694" s="59"/>
      <c r="AB1694" s="59"/>
      <c r="AC1694" s="59"/>
      <c r="AD1694" s="196"/>
      <c r="AE1694" s="59"/>
      <c r="AF1694" s="59"/>
      <c r="AG1694" s="59"/>
      <c r="AH1694" s="59"/>
      <c r="AI1694" s="59"/>
      <c r="AJ1694" s="59"/>
    </row>
    <row r="1695" spans="1:36" ht="14.25" customHeight="1">
      <c r="A1695" s="85"/>
      <c r="B1695" s="59"/>
      <c r="C1695" s="223"/>
      <c r="D1695" s="59"/>
      <c r="E1695" s="229"/>
      <c r="F1695" s="229"/>
      <c r="G1695" s="59"/>
      <c r="H1695" s="59"/>
      <c r="I1695" s="59"/>
      <c r="J1695" s="59"/>
      <c r="K1695" s="59"/>
      <c r="L1695" s="86"/>
      <c r="M1695" s="86"/>
      <c r="N1695" s="55" t="s">
        <v>872</v>
      </c>
      <c r="O1695" s="55"/>
      <c r="P1695" s="55"/>
      <c r="Q1695" s="55"/>
      <c r="R1695" s="55"/>
      <c r="S1695" s="55" t="s">
        <v>820</v>
      </c>
      <c r="T1695" s="193" t="str">
        <f>_xlfn.IFNA(VLOOKUP(N1695,Code2Loc,2,FALSE)
&amp; IF( OR( ISNA(O1695), LEN(O1695)=0), "",  "-" &amp; VLOOKUP(O1695,Code2Loc,2,FALSE))
&amp; IF( OR( ISNA(P1695), LEN(P1695)=0), "",  "-" &amp; VLOOKUP(P1695,Code2Loc,2,FALSE))
&amp; IF( OR( ISNA(Q1695), LEN(Q1695)=0), "",  "-" &amp; VLOOKUP(Q1695,Code2Loc,2,FALSE))
&amp; IF( OR( ISNA(R1695), LEN(R1695)=0), "",  "-" &amp; VLOOKUP(R1695,Code2Loc,2,FALSE))
&amp; IF( OR( ISNA(S1695), LEN(S1695)=0), "",  "-" &amp; VLOOKUP(S1695,Code2Loc,2,FALSE)),"")</f>
        <v/>
      </c>
      <c r="U1695" s="56">
        <v>0.4236111111111111</v>
      </c>
      <c r="V1695" s="57"/>
      <c r="W1695" s="57"/>
      <c r="X1695" s="57"/>
      <c r="Y1695" s="57"/>
      <c r="Z1695" s="58" t="str">
        <f>IF(ISBLANK($U1695), "", _xlfn.IFNA($U1695 + _xlfn.IFNA( VLOOKUP($N1695 &amp; IF(ISBLANK($O1695),"", "-" &amp; $O1695) &amp; IF(ISBLANK($P1695),"", "-" &amp; $P1695) &amp; IF(ISBLANK($Q1695),"", "-" &amp; $Q1695) &amp; IF(ISBLANK($R1695),"", "-" &amp; $R1695) &amp; IF(ISBLANK($S1695),"", "-" &amp; $S1695),TravelTime,8,FALSE), VLOOKUP($S1695 &amp; IF(ISBLANK($R1695),"", "-" &amp; $R1695) &amp; IF(ISBLANK($Q1695),"", "-" &amp; $Q1695) &amp; IF(ISBLANK($P1695),"", "-" &amp; $P1695) &amp; IF(ISBLANK($O1695),"", "-" &amp; $O1695) &amp; IF(ISBLANK($N1695),"", "-" &amp; $N1695),TravelTime,8,FALSE)) / 1440, ""))</f>
        <v/>
      </c>
      <c r="AA1695" s="59"/>
      <c r="AB1695" s="59"/>
      <c r="AC1695" s="59"/>
      <c r="AD1695" s="196"/>
      <c r="AE1695" s="59"/>
      <c r="AF1695" s="59"/>
      <c r="AG1695" s="59"/>
      <c r="AH1695" s="59"/>
      <c r="AI1695" s="59"/>
      <c r="AJ1695" s="59"/>
    </row>
    <row r="1696" spans="1:36" ht="14.25" customHeight="1">
      <c r="A1696" s="85"/>
      <c r="B1696" s="59"/>
      <c r="C1696" s="223"/>
      <c r="D1696" s="59"/>
      <c r="E1696" s="229"/>
      <c r="F1696" s="229"/>
      <c r="G1696" s="59"/>
      <c r="H1696" s="59"/>
      <c r="I1696" s="59"/>
      <c r="J1696" s="59"/>
      <c r="K1696" s="59"/>
      <c r="L1696" s="86"/>
      <c r="M1696" s="86"/>
      <c r="N1696" s="55" t="s">
        <v>820</v>
      </c>
      <c r="O1696" s="55"/>
      <c r="P1696" s="55"/>
      <c r="Q1696" s="55"/>
      <c r="R1696" s="55"/>
      <c r="S1696" s="55" t="s">
        <v>872</v>
      </c>
      <c r="T1696" s="193" t="str">
        <f>_xlfn.IFNA(VLOOKUP(N1696,Code2Loc,2,FALSE)
&amp; IF( OR( ISNA(O1696), LEN(O1696)=0), "",  "-" &amp; VLOOKUP(O1696,Code2Loc,2,FALSE))
&amp; IF( OR( ISNA(P1696), LEN(P1696)=0), "",  "-" &amp; VLOOKUP(P1696,Code2Loc,2,FALSE))
&amp; IF( OR( ISNA(Q1696), LEN(Q1696)=0), "",  "-" &amp; VLOOKUP(Q1696,Code2Loc,2,FALSE))
&amp; IF( OR( ISNA(R1696), LEN(R1696)=0), "",  "-" &amp; VLOOKUP(R1696,Code2Loc,2,FALSE))
&amp; IF( OR( ISNA(S1696), LEN(S1696)=0), "",  "-" &amp; VLOOKUP(S1696,Code2Loc,2,FALSE)),"")</f>
        <v/>
      </c>
      <c r="U1696" s="56">
        <v>0.4375</v>
      </c>
      <c r="V1696" s="57"/>
      <c r="W1696" s="57"/>
      <c r="X1696" s="57"/>
      <c r="Y1696" s="57"/>
      <c r="Z1696" s="58" t="str">
        <f>IF(ISBLANK($U1696), "", _xlfn.IFNA($U1696 + _xlfn.IFNA( VLOOKUP($N1696 &amp; IF(ISBLANK($O1696),"", "-" &amp; $O1696) &amp; IF(ISBLANK($P1696),"", "-" &amp; $P1696) &amp; IF(ISBLANK($Q1696),"", "-" &amp; $Q1696) &amp; IF(ISBLANK($R1696),"", "-" &amp; $R1696) &amp; IF(ISBLANK($S1696),"", "-" &amp; $S1696),TravelTime,8,FALSE), VLOOKUP($S1696 &amp; IF(ISBLANK($R1696),"", "-" &amp; $R1696) &amp; IF(ISBLANK($Q1696),"", "-" &amp; $Q1696) &amp; IF(ISBLANK($P1696),"", "-" &amp; $P1696) &amp; IF(ISBLANK($O1696),"", "-" &amp; $O1696) &amp; IF(ISBLANK($N1696),"", "-" &amp; $N1696),TravelTime,8,FALSE)) / 1440, ""))</f>
        <v/>
      </c>
      <c r="AA1696" s="59"/>
      <c r="AB1696" s="59"/>
      <c r="AC1696" s="59"/>
      <c r="AD1696" s="196"/>
      <c r="AE1696" s="59"/>
      <c r="AF1696" s="59"/>
      <c r="AG1696" s="59"/>
      <c r="AH1696" s="59"/>
      <c r="AI1696" s="59"/>
      <c r="AJ1696" s="59"/>
    </row>
    <row r="1697" spans="1:36" ht="14.25" customHeight="1">
      <c r="A1697" s="85"/>
      <c r="B1697" s="59"/>
      <c r="C1697" s="223"/>
      <c r="D1697" s="59"/>
      <c r="E1697" s="229"/>
      <c r="F1697" s="229"/>
      <c r="G1697" s="59"/>
      <c r="H1697" s="59"/>
      <c r="I1697" s="59"/>
      <c r="J1697" s="59"/>
      <c r="K1697" s="59"/>
      <c r="L1697" s="86"/>
      <c r="M1697" s="86"/>
      <c r="N1697" s="55" t="s">
        <v>872</v>
      </c>
      <c r="O1697" s="55"/>
      <c r="P1697" s="55"/>
      <c r="Q1697" s="55"/>
      <c r="R1697" s="55"/>
      <c r="S1697" s="55" t="s">
        <v>820</v>
      </c>
      <c r="T1697" s="193" t="str">
        <f>_xlfn.IFNA(VLOOKUP(N1697,Code2Loc,2,FALSE)
&amp; IF( OR( ISNA(O1697), LEN(O1697)=0), "",  "-" &amp; VLOOKUP(O1697,Code2Loc,2,FALSE))
&amp; IF( OR( ISNA(P1697), LEN(P1697)=0), "",  "-" &amp; VLOOKUP(P1697,Code2Loc,2,FALSE))
&amp; IF( OR( ISNA(Q1697), LEN(Q1697)=0), "",  "-" &amp; VLOOKUP(Q1697,Code2Loc,2,FALSE))
&amp; IF( OR( ISNA(R1697), LEN(R1697)=0), "",  "-" &amp; VLOOKUP(R1697,Code2Loc,2,FALSE))
&amp; IF( OR( ISNA(S1697), LEN(S1697)=0), "",  "-" &amp; VLOOKUP(S1697,Code2Loc,2,FALSE)),"")</f>
        <v/>
      </c>
      <c r="U1697" s="56">
        <v>0.47916666666666669</v>
      </c>
      <c r="V1697" s="57"/>
      <c r="W1697" s="57"/>
      <c r="X1697" s="57"/>
      <c r="Y1697" s="57"/>
      <c r="Z1697" s="58" t="str">
        <f>IF(ISBLANK($U1697), "", _xlfn.IFNA($U1697 + _xlfn.IFNA( VLOOKUP($N1697 &amp; IF(ISBLANK($O1697),"", "-" &amp; $O1697) &amp; IF(ISBLANK($P1697),"", "-" &amp; $P1697) &amp; IF(ISBLANK($Q1697),"", "-" &amp; $Q1697) &amp; IF(ISBLANK($R1697),"", "-" &amp; $R1697) &amp; IF(ISBLANK($S1697),"", "-" &amp; $S1697),TravelTime,8,FALSE), VLOOKUP($S1697 &amp; IF(ISBLANK($R1697),"", "-" &amp; $R1697) &amp; IF(ISBLANK($Q1697),"", "-" &amp; $Q1697) &amp; IF(ISBLANK($P1697),"", "-" &amp; $P1697) &amp; IF(ISBLANK($O1697),"", "-" &amp; $O1697) &amp; IF(ISBLANK($N1697),"", "-" &amp; $N1697),TravelTime,8,FALSE)) / 1440, ""))</f>
        <v/>
      </c>
      <c r="AA1697" s="59"/>
      <c r="AB1697" s="59"/>
      <c r="AC1697" s="59"/>
      <c r="AD1697" s="196"/>
      <c r="AE1697" s="59"/>
      <c r="AF1697" s="59"/>
      <c r="AG1697" s="59"/>
      <c r="AH1697" s="59"/>
      <c r="AI1697" s="59"/>
      <c r="AJ1697" s="59"/>
    </row>
    <row r="1698" spans="1:36" ht="14.25" customHeight="1">
      <c r="A1698" s="85"/>
      <c r="B1698" s="59"/>
      <c r="C1698" s="223"/>
      <c r="D1698" s="59"/>
      <c r="E1698" s="229"/>
      <c r="F1698" s="229"/>
      <c r="G1698" s="59"/>
      <c r="H1698" s="59"/>
      <c r="I1698" s="59"/>
      <c r="J1698" s="59"/>
      <c r="K1698" s="59"/>
      <c r="L1698" s="86"/>
      <c r="M1698" s="86"/>
      <c r="N1698" s="55" t="s">
        <v>820</v>
      </c>
      <c r="O1698" s="55"/>
      <c r="P1698" s="55"/>
      <c r="Q1698" s="55"/>
      <c r="R1698" s="55"/>
      <c r="S1698" s="55" t="s">
        <v>872</v>
      </c>
      <c r="T1698" s="193" t="str">
        <f>_xlfn.IFNA(VLOOKUP(N1698,Code2Loc,2,FALSE)
&amp; IF( OR( ISNA(O1698), LEN(O1698)=0), "",  "-" &amp; VLOOKUP(O1698,Code2Loc,2,FALSE))
&amp; IF( OR( ISNA(P1698), LEN(P1698)=0), "",  "-" &amp; VLOOKUP(P1698,Code2Loc,2,FALSE))
&amp; IF( OR( ISNA(Q1698), LEN(Q1698)=0), "",  "-" &amp; VLOOKUP(Q1698,Code2Loc,2,FALSE))
&amp; IF( OR( ISNA(R1698), LEN(R1698)=0), "",  "-" &amp; VLOOKUP(R1698,Code2Loc,2,FALSE))
&amp; IF( OR( ISNA(S1698), LEN(S1698)=0), "",  "-" &amp; VLOOKUP(S1698,Code2Loc,2,FALSE)),"")</f>
        <v/>
      </c>
      <c r="U1698" s="56">
        <v>0.5</v>
      </c>
      <c r="V1698" s="57"/>
      <c r="W1698" s="57"/>
      <c r="X1698" s="57"/>
      <c r="Y1698" s="57"/>
      <c r="Z1698" s="58" t="str">
        <f>IF(ISBLANK($U1698), "", _xlfn.IFNA($U1698 + _xlfn.IFNA( VLOOKUP($N1698 &amp; IF(ISBLANK($O1698),"", "-" &amp; $O1698) &amp; IF(ISBLANK($P1698),"", "-" &amp; $P1698) &amp; IF(ISBLANK($Q1698),"", "-" &amp; $Q1698) &amp; IF(ISBLANK($R1698),"", "-" &amp; $R1698) &amp; IF(ISBLANK($S1698),"", "-" &amp; $S1698),TravelTime,8,FALSE), VLOOKUP($S1698 &amp; IF(ISBLANK($R1698),"", "-" &amp; $R1698) &amp; IF(ISBLANK($Q1698),"", "-" &amp; $Q1698) &amp; IF(ISBLANK($P1698),"", "-" &amp; $P1698) &amp; IF(ISBLANK($O1698),"", "-" &amp; $O1698) &amp; IF(ISBLANK($N1698),"", "-" &amp; $N1698),TravelTime,8,FALSE)) / 1440, ""))</f>
        <v/>
      </c>
      <c r="AA1698" s="59"/>
      <c r="AB1698" s="59"/>
      <c r="AC1698" s="59"/>
      <c r="AD1698" s="196"/>
      <c r="AE1698" s="59"/>
      <c r="AF1698" s="59"/>
      <c r="AG1698" s="59"/>
      <c r="AH1698" s="59"/>
      <c r="AI1698" s="59"/>
      <c r="AJ1698" s="59"/>
    </row>
    <row r="1699" spans="1:36" ht="14.25" customHeight="1">
      <c r="A1699" s="85"/>
      <c r="B1699" s="59"/>
      <c r="C1699" s="223"/>
      <c r="D1699" s="59"/>
      <c r="E1699" s="229"/>
      <c r="F1699" s="229"/>
      <c r="G1699" s="59"/>
      <c r="H1699" s="59"/>
      <c r="I1699" s="59"/>
      <c r="J1699" s="59"/>
      <c r="K1699" s="59"/>
      <c r="L1699" s="86"/>
      <c r="M1699" s="86"/>
      <c r="N1699" s="55" t="s">
        <v>872</v>
      </c>
      <c r="O1699" s="55" t="s">
        <v>875</v>
      </c>
      <c r="P1699" s="55"/>
      <c r="Q1699" s="55"/>
      <c r="R1699" s="55"/>
      <c r="S1699" s="55" t="s">
        <v>820</v>
      </c>
      <c r="T1699" s="193" t="str">
        <f>_xlfn.IFNA(VLOOKUP(N1699,Code2Loc,2,FALSE)
&amp; IF( OR( ISNA(O1699), LEN(O1699)=0), "",  "-" &amp; VLOOKUP(O1699,Code2Loc,2,FALSE))
&amp; IF( OR( ISNA(P1699), LEN(P1699)=0), "",  "-" &amp; VLOOKUP(P1699,Code2Loc,2,FALSE))
&amp; IF( OR( ISNA(Q1699), LEN(Q1699)=0), "",  "-" &amp; VLOOKUP(Q1699,Code2Loc,2,FALSE))
&amp; IF( OR( ISNA(R1699), LEN(R1699)=0), "",  "-" &amp; VLOOKUP(R1699,Code2Loc,2,FALSE))
&amp; IF( OR( ISNA(S1699), LEN(S1699)=0), "",  "-" &amp; VLOOKUP(S1699,Code2Loc,2,FALSE)),"")</f>
        <v/>
      </c>
      <c r="U1699" s="56">
        <v>0.52083333333333337</v>
      </c>
      <c r="V1699" s="57"/>
      <c r="W1699" s="57"/>
      <c r="X1699" s="57"/>
      <c r="Y1699" s="57"/>
      <c r="Z1699" s="58" t="str">
        <f>IF(ISBLANK($U1699), "", _xlfn.IFNA($U1699 + _xlfn.IFNA( VLOOKUP($N1699 &amp; IF(ISBLANK($O1699),"", "-" &amp; $O1699) &amp; IF(ISBLANK($P1699),"", "-" &amp; $P1699) &amp; IF(ISBLANK($Q1699),"", "-" &amp; $Q1699) &amp; IF(ISBLANK($R1699),"", "-" &amp; $R1699) &amp; IF(ISBLANK($S1699),"", "-" &amp; $S1699),TravelTime,8,FALSE), VLOOKUP($S1699 &amp; IF(ISBLANK($R1699),"", "-" &amp; $R1699) &amp; IF(ISBLANK($Q1699),"", "-" &amp; $Q1699) &amp; IF(ISBLANK($P1699),"", "-" &amp; $P1699) &amp; IF(ISBLANK($O1699),"", "-" &amp; $O1699) &amp; IF(ISBLANK($N1699),"", "-" &amp; $N1699),TravelTime,8,FALSE)) / 1440, ""))</f>
        <v/>
      </c>
      <c r="AA1699" s="59"/>
      <c r="AB1699" s="59"/>
      <c r="AC1699" s="59"/>
      <c r="AD1699" s="196"/>
      <c r="AE1699" s="59"/>
      <c r="AF1699" s="59"/>
      <c r="AG1699" s="59"/>
      <c r="AH1699" s="59"/>
      <c r="AI1699" s="59"/>
      <c r="AJ1699" s="59"/>
    </row>
    <row r="1700" spans="1:36" ht="14.25" customHeight="1">
      <c r="A1700" s="85"/>
      <c r="B1700" s="59"/>
      <c r="C1700" s="223"/>
      <c r="D1700" s="59"/>
      <c r="E1700" s="229"/>
      <c r="F1700" s="229"/>
      <c r="G1700" s="59"/>
      <c r="H1700" s="59"/>
      <c r="I1700" s="59"/>
      <c r="J1700" s="59"/>
      <c r="K1700" s="59"/>
      <c r="L1700" s="86"/>
      <c r="M1700" s="86"/>
      <c r="N1700" s="55" t="s">
        <v>820</v>
      </c>
      <c r="O1700" s="55"/>
      <c r="P1700" s="55"/>
      <c r="Q1700" s="55"/>
      <c r="R1700" s="55"/>
      <c r="S1700" s="55" t="s">
        <v>872</v>
      </c>
      <c r="T1700" s="193" t="str">
        <f>_xlfn.IFNA(VLOOKUP(N1700,Code2Loc,2,FALSE)
&amp; IF( OR( ISNA(O1700), LEN(O1700)=0), "",  "-" &amp; VLOOKUP(O1700,Code2Loc,2,FALSE))
&amp; IF( OR( ISNA(P1700), LEN(P1700)=0), "",  "-" &amp; VLOOKUP(P1700,Code2Loc,2,FALSE))
&amp; IF( OR( ISNA(Q1700), LEN(Q1700)=0), "",  "-" &amp; VLOOKUP(Q1700,Code2Loc,2,FALSE))
&amp; IF( OR( ISNA(R1700), LEN(R1700)=0), "",  "-" &amp; VLOOKUP(R1700,Code2Loc,2,FALSE))
&amp; IF( OR( ISNA(S1700), LEN(S1700)=0), "",  "-" &amp; VLOOKUP(S1700,Code2Loc,2,FALSE)),"")</f>
        <v/>
      </c>
      <c r="U1700" s="56">
        <v>0.55902777777777779</v>
      </c>
      <c r="V1700" s="57"/>
      <c r="W1700" s="57"/>
      <c r="X1700" s="57"/>
      <c r="Y1700" s="57"/>
      <c r="Z1700" s="58" t="str">
        <f>IF(ISBLANK($U1700), "", _xlfn.IFNA($U1700 + _xlfn.IFNA( VLOOKUP($N1700 &amp; IF(ISBLANK($O1700),"", "-" &amp; $O1700) &amp; IF(ISBLANK($P1700),"", "-" &amp; $P1700) &amp; IF(ISBLANK($Q1700),"", "-" &amp; $Q1700) &amp; IF(ISBLANK($R1700),"", "-" &amp; $R1700) &amp; IF(ISBLANK($S1700),"", "-" &amp; $S1700),TravelTime,8,FALSE), VLOOKUP($S1700 &amp; IF(ISBLANK($R1700),"", "-" &amp; $R1700) &amp; IF(ISBLANK($Q1700),"", "-" &amp; $Q1700) &amp; IF(ISBLANK($P1700),"", "-" &amp; $P1700) &amp; IF(ISBLANK($O1700),"", "-" &amp; $O1700) &amp; IF(ISBLANK($N1700),"", "-" &amp; $N1700),TravelTime,8,FALSE)) / 1440, ""))</f>
        <v/>
      </c>
      <c r="AA1700" s="59"/>
      <c r="AB1700" s="59"/>
      <c r="AC1700" s="59"/>
      <c r="AD1700" s="196"/>
      <c r="AE1700" s="59"/>
      <c r="AF1700" s="59"/>
      <c r="AG1700" s="59"/>
      <c r="AH1700" s="59"/>
      <c r="AI1700" s="59"/>
      <c r="AJ1700" s="59"/>
    </row>
    <row r="1701" spans="1:36" ht="14.25" customHeight="1">
      <c r="A1701" s="85"/>
      <c r="B1701" s="59"/>
      <c r="C1701" s="223"/>
      <c r="D1701" s="59"/>
      <c r="E1701" s="229"/>
      <c r="F1701" s="229"/>
      <c r="G1701" s="59"/>
      <c r="H1701" s="59"/>
      <c r="I1701" s="59"/>
      <c r="J1701" s="59"/>
      <c r="K1701" s="59"/>
      <c r="L1701" s="86"/>
      <c r="M1701" s="86"/>
      <c r="N1701" s="55" t="s">
        <v>872</v>
      </c>
      <c r="O1701" s="55"/>
      <c r="P1701" s="55"/>
      <c r="Q1701" s="55"/>
      <c r="R1701" s="55"/>
      <c r="S1701" s="55" t="s">
        <v>820</v>
      </c>
      <c r="T1701" s="193" t="str">
        <f>_xlfn.IFNA(VLOOKUP(N1701,Code2Loc,2,FALSE)
&amp; IF( OR( ISNA(O1701), LEN(O1701)=0), "",  "-" &amp; VLOOKUP(O1701,Code2Loc,2,FALSE))
&amp; IF( OR( ISNA(P1701), LEN(P1701)=0), "",  "-" &amp; VLOOKUP(P1701,Code2Loc,2,FALSE))
&amp; IF( OR( ISNA(Q1701), LEN(Q1701)=0), "",  "-" &amp; VLOOKUP(Q1701,Code2Loc,2,FALSE))
&amp; IF( OR( ISNA(R1701), LEN(R1701)=0), "",  "-" &amp; VLOOKUP(R1701,Code2Loc,2,FALSE))
&amp; IF( OR( ISNA(S1701), LEN(S1701)=0), "",  "-" &amp; VLOOKUP(S1701,Code2Loc,2,FALSE)),"")</f>
        <v/>
      </c>
      <c r="U1701" s="56">
        <v>0.61111111111111116</v>
      </c>
      <c r="V1701" s="57"/>
      <c r="W1701" s="57"/>
      <c r="X1701" s="57"/>
      <c r="Y1701" s="57"/>
      <c r="Z1701" s="58" t="str">
        <f>IF(ISBLANK($U1701), "", _xlfn.IFNA($U1701 + _xlfn.IFNA( VLOOKUP($N1701 &amp; IF(ISBLANK($O1701),"", "-" &amp; $O1701) &amp; IF(ISBLANK($P1701),"", "-" &amp; $P1701) &amp; IF(ISBLANK($Q1701),"", "-" &amp; $Q1701) &amp; IF(ISBLANK($R1701),"", "-" &amp; $R1701) &amp; IF(ISBLANK($S1701),"", "-" &amp; $S1701),TravelTime,8,FALSE), VLOOKUP($S1701 &amp; IF(ISBLANK($R1701),"", "-" &amp; $R1701) &amp; IF(ISBLANK($Q1701),"", "-" &amp; $Q1701) &amp; IF(ISBLANK($P1701),"", "-" &amp; $P1701) &amp; IF(ISBLANK($O1701),"", "-" &amp; $O1701) &amp; IF(ISBLANK($N1701),"", "-" &amp; $N1701),TravelTime,8,FALSE)) / 1440, ""))</f>
        <v/>
      </c>
      <c r="AA1701" s="59"/>
      <c r="AB1701" s="59"/>
      <c r="AC1701" s="59"/>
      <c r="AD1701" s="196"/>
      <c r="AE1701" s="59"/>
      <c r="AF1701" s="59"/>
      <c r="AG1701" s="59"/>
      <c r="AH1701" s="59"/>
      <c r="AI1701" s="59"/>
      <c r="AJ1701" s="59"/>
    </row>
    <row r="1702" spans="1:36" ht="14.25" customHeight="1">
      <c r="A1702" s="85"/>
      <c r="B1702" s="59"/>
      <c r="C1702" s="223"/>
      <c r="D1702" s="59"/>
      <c r="E1702" s="229"/>
      <c r="F1702" s="229"/>
      <c r="G1702" s="59"/>
      <c r="H1702" s="59"/>
      <c r="I1702" s="59"/>
      <c r="J1702" s="59"/>
      <c r="K1702" s="59"/>
      <c r="L1702" s="86"/>
      <c r="M1702" s="86"/>
      <c r="N1702" s="55" t="s">
        <v>820</v>
      </c>
      <c r="O1702" s="55"/>
      <c r="P1702" s="55"/>
      <c r="Q1702" s="55"/>
      <c r="R1702" s="55"/>
      <c r="S1702" s="55" t="s">
        <v>872</v>
      </c>
      <c r="T1702" s="193" t="str">
        <f>_xlfn.IFNA(VLOOKUP(N1702,Code2Loc,2,FALSE)
&amp; IF( OR( ISNA(O1702), LEN(O1702)=0), "",  "-" &amp; VLOOKUP(O1702,Code2Loc,2,FALSE))
&amp; IF( OR( ISNA(P1702), LEN(P1702)=0), "",  "-" &amp; VLOOKUP(P1702,Code2Loc,2,FALSE))
&amp; IF( OR( ISNA(Q1702), LEN(Q1702)=0), "",  "-" &amp; VLOOKUP(Q1702,Code2Loc,2,FALSE))
&amp; IF( OR( ISNA(R1702), LEN(R1702)=0), "",  "-" &amp; VLOOKUP(R1702,Code2Loc,2,FALSE))
&amp; IF( OR( ISNA(S1702), LEN(S1702)=0), "",  "-" &amp; VLOOKUP(S1702,Code2Loc,2,FALSE)),"")</f>
        <v/>
      </c>
      <c r="U1702" s="56">
        <v>0.625</v>
      </c>
      <c r="V1702" s="57"/>
      <c r="W1702" s="57"/>
      <c r="X1702" s="57"/>
      <c r="Y1702" s="57"/>
      <c r="Z1702" s="58" t="str">
        <f>IF(ISBLANK($U1702), "", _xlfn.IFNA($U1702 + _xlfn.IFNA( VLOOKUP($N1702 &amp; IF(ISBLANK($O1702),"", "-" &amp; $O1702) &amp; IF(ISBLANK($P1702),"", "-" &amp; $P1702) &amp; IF(ISBLANK($Q1702),"", "-" &amp; $Q1702) &amp; IF(ISBLANK($R1702),"", "-" &amp; $R1702) &amp; IF(ISBLANK($S1702),"", "-" &amp; $S1702),TravelTime,8,FALSE), VLOOKUP($S1702 &amp; IF(ISBLANK($R1702),"", "-" &amp; $R1702) &amp; IF(ISBLANK($Q1702),"", "-" &amp; $Q1702) &amp; IF(ISBLANK($P1702),"", "-" &amp; $P1702) &amp; IF(ISBLANK($O1702),"", "-" &amp; $O1702) &amp; IF(ISBLANK($N1702),"", "-" &amp; $N1702),TravelTime,8,FALSE)) / 1440, ""))</f>
        <v/>
      </c>
      <c r="AA1702" s="59"/>
      <c r="AB1702" s="59"/>
      <c r="AC1702" s="59"/>
      <c r="AD1702" s="196"/>
      <c r="AE1702" s="59"/>
      <c r="AF1702" s="59"/>
      <c r="AG1702" s="59"/>
      <c r="AH1702" s="59"/>
      <c r="AI1702" s="59"/>
      <c r="AJ1702" s="59"/>
    </row>
    <row r="1703" spans="1:36" ht="14.25" customHeight="1">
      <c r="A1703" s="85"/>
      <c r="B1703" s="59"/>
      <c r="C1703" s="223"/>
      <c r="D1703" s="59"/>
      <c r="E1703" s="229"/>
      <c r="F1703" s="229"/>
      <c r="G1703" s="59"/>
      <c r="H1703" s="59"/>
      <c r="I1703" s="59"/>
      <c r="J1703" s="59"/>
      <c r="K1703" s="59"/>
      <c r="L1703" s="86"/>
      <c r="M1703" s="86"/>
      <c r="N1703" s="55" t="s">
        <v>872</v>
      </c>
      <c r="O1703" s="55"/>
      <c r="P1703" s="55"/>
      <c r="Q1703" s="55"/>
      <c r="R1703" s="55"/>
      <c r="S1703" s="55" t="s">
        <v>820</v>
      </c>
      <c r="T1703" s="193" t="str">
        <f>_xlfn.IFNA(VLOOKUP(N1703,Code2Loc,2,FALSE)
&amp; IF( OR( ISNA(O1703), LEN(O1703)=0), "",  "-" &amp; VLOOKUP(O1703,Code2Loc,2,FALSE))
&amp; IF( OR( ISNA(P1703), LEN(P1703)=0), "",  "-" &amp; VLOOKUP(P1703,Code2Loc,2,FALSE))
&amp; IF( OR( ISNA(Q1703), LEN(Q1703)=0), "",  "-" &amp; VLOOKUP(Q1703,Code2Loc,2,FALSE))
&amp; IF( OR( ISNA(R1703), LEN(R1703)=0), "",  "-" &amp; VLOOKUP(R1703,Code2Loc,2,FALSE))
&amp; IF( OR( ISNA(S1703), LEN(S1703)=0), "",  "-" &amp; VLOOKUP(S1703,Code2Loc,2,FALSE)),"")</f>
        <v/>
      </c>
      <c r="U1703" s="56">
        <v>0.6875</v>
      </c>
      <c r="V1703" s="57"/>
      <c r="W1703" s="57"/>
      <c r="X1703" s="57"/>
      <c r="Y1703" s="57"/>
      <c r="Z1703" s="58" t="str">
        <f>IF(ISBLANK($U1703), "", _xlfn.IFNA($U1703 + _xlfn.IFNA( VLOOKUP($N1703 &amp; IF(ISBLANK($O1703),"", "-" &amp; $O1703) &amp; IF(ISBLANK($P1703),"", "-" &amp; $P1703) &amp; IF(ISBLANK($Q1703),"", "-" &amp; $Q1703) &amp; IF(ISBLANK($R1703),"", "-" &amp; $R1703) &amp; IF(ISBLANK($S1703),"", "-" &amp; $S1703),TravelTime,8,FALSE), VLOOKUP($S1703 &amp; IF(ISBLANK($R1703),"", "-" &amp; $R1703) &amp; IF(ISBLANK($Q1703),"", "-" &amp; $Q1703) &amp; IF(ISBLANK($P1703),"", "-" &amp; $P1703) &amp; IF(ISBLANK($O1703),"", "-" &amp; $O1703) &amp; IF(ISBLANK($N1703),"", "-" &amp; $N1703),TravelTime,8,FALSE)) / 1440, ""))</f>
        <v/>
      </c>
      <c r="AA1703" s="59"/>
      <c r="AB1703" s="59"/>
      <c r="AC1703" s="59"/>
      <c r="AD1703" s="196"/>
      <c r="AE1703" s="59"/>
      <c r="AF1703" s="59"/>
      <c r="AG1703" s="59"/>
      <c r="AH1703" s="59"/>
      <c r="AI1703" s="59"/>
      <c r="AJ1703" s="59"/>
    </row>
    <row r="1704" spans="1:36" ht="14.25" customHeight="1">
      <c r="A1704" s="85"/>
      <c r="B1704" s="59"/>
      <c r="C1704" s="223"/>
      <c r="D1704" s="59"/>
      <c r="E1704" s="229"/>
      <c r="F1704" s="229"/>
      <c r="G1704" s="59"/>
      <c r="H1704" s="59"/>
      <c r="I1704" s="59"/>
      <c r="J1704" s="59"/>
      <c r="K1704" s="59"/>
      <c r="L1704" s="86"/>
      <c r="M1704" s="86"/>
      <c r="N1704" s="55" t="s">
        <v>820</v>
      </c>
      <c r="O1704" s="55"/>
      <c r="P1704" s="55"/>
      <c r="Q1704" s="55"/>
      <c r="R1704" s="55"/>
      <c r="S1704" s="55" t="s">
        <v>874</v>
      </c>
      <c r="T1704" s="193" t="str">
        <f>_xlfn.IFNA(VLOOKUP(N1704,Code2Loc,2,FALSE)
&amp; IF( OR( ISNA(O1704), LEN(O1704)=0), "",  "-" &amp; VLOOKUP(O1704,Code2Loc,2,FALSE))
&amp; IF( OR( ISNA(P1704), LEN(P1704)=0), "",  "-" &amp; VLOOKUP(P1704,Code2Loc,2,FALSE))
&amp; IF( OR( ISNA(Q1704), LEN(Q1704)=0), "",  "-" &amp; VLOOKUP(Q1704,Code2Loc,2,FALSE))
&amp; IF( OR( ISNA(R1704), LEN(R1704)=0), "",  "-" &amp; VLOOKUP(R1704,Code2Loc,2,FALSE))
&amp; IF( OR( ISNA(S1704), LEN(S1704)=0), "",  "-" &amp; VLOOKUP(S1704,Code2Loc,2,FALSE)),"")</f>
        <v/>
      </c>
      <c r="U1704" s="56">
        <v>0.72569444444444442</v>
      </c>
      <c r="V1704" s="57"/>
      <c r="W1704" s="57"/>
      <c r="X1704" s="57"/>
      <c r="Y1704" s="57"/>
      <c r="Z1704" s="58" t="str">
        <f>IF(ISBLANK($U1704), "", _xlfn.IFNA($U1704 + _xlfn.IFNA( VLOOKUP($N1704 &amp; IF(ISBLANK($O1704),"", "-" &amp; $O1704) &amp; IF(ISBLANK($P1704),"", "-" &amp; $P1704) &amp; IF(ISBLANK($Q1704),"", "-" &amp; $Q1704) &amp; IF(ISBLANK($R1704),"", "-" &amp; $R1704) &amp; IF(ISBLANK($S1704),"", "-" &amp; $S1704),TravelTime,8,FALSE), VLOOKUP($S1704 &amp; IF(ISBLANK($R1704),"", "-" &amp; $R1704) &amp; IF(ISBLANK($Q1704),"", "-" &amp; $Q1704) &amp; IF(ISBLANK($P1704),"", "-" &amp; $P1704) &amp; IF(ISBLANK($O1704),"", "-" &amp; $O1704) &amp; IF(ISBLANK($N1704),"", "-" &amp; $N1704),TravelTime,8,FALSE)) / 1440, ""))</f>
        <v/>
      </c>
      <c r="AA1704" s="59"/>
      <c r="AB1704" s="59"/>
      <c r="AC1704" s="59"/>
      <c r="AD1704" s="196"/>
      <c r="AE1704" s="59"/>
      <c r="AF1704" s="59"/>
      <c r="AG1704" s="59"/>
      <c r="AH1704" s="59"/>
      <c r="AI1704" s="59"/>
      <c r="AJ1704" s="59"/>
    </row>
    <row r="1705" spans="1:36" ht="14.25" customHeight="1">
      <c r="A1705" s="85"/>
      <c r="B1705" s="59"/>
      <c r="C1705" s="223"/>
      <c r="D1705" s="59"/>
      <c r="E1705" s="229"/>
      <c r="F1705" s="229"/>
      <c r="G1705" s="59"/>
      <c r="H1705" s="59"/>
      <c r="I1705" s="59"/>
      <c r="J1705" s="59"/>
      <c r="K1705" s="59"/>
      <c r="L1705" s="86"/>
      <c r="M1705" s="86"/>
      <c r="N1705" s="55" t="s">
        <v>874</v>
      </c>
      <c r="O1705" s="55"/>
      <c r="P1705" s="55"/>
      <c r="Q1705" s="55"/>
      <c r="R1705" s="55"/>
      <c r="S1705" s="55" t="s">
        <v>820</v>
      </c>
      <c r="T1705" s="193" t="str">
        <f>_xlfn.IFNA(VLOOKUP(N1705,Code2Loc,2,FALSE)
&amp; IF( OR( ISNA(O1705), LEN(O1705)=0), "",  "-" &amp; VLOOKUP(O1705,Code2Loc,2,FALSE))
&amp; IF( OR( ISNA(P1705), LEN(P1705)=0), "",  "-" &amp; VLOOKUP(P1705,Code2Loc,2,FALSE))
&amp; IF( OR( ISNA(Q1705), LEN(Q1705)=0), "",  "-" &amp; VLOOKUP(Q1705,Code2Loc,2,FALSE))
&amp; IF( OR( ISNA(R1705), LEN(R1705)=0), "",  "-" &amp; VLOOKUP(R1705,Code2Loc,2,FALSE))
&amp; IF( OR( ISNA(S1705), LEN(S1705)=0), "",  "-" &amp; VLOOKUP(S1705,Code2Loc,2,FALSE)),"")</f>
        <v/>
      </c>
      <c r="U1705" s="56">
        <v>0.76041666666666663</v>
      </c>
      <c r="V1705" s="57"/>
      <c r="W1705" s="57"/>
      <c r="X1705" s="57"/>
      <c r="Y1705" s="57"/>
      <c r="Z1705" s="58" t="str">
        <f>IF(ISBLANK($U1705), "", _xlfn.IFNA($U1705 + _xlfn.IFNA( VLOOKUP($N1705 &amp; IF(ISBLANK($O1705),"", "-" &amp; $O1705) &amp; IF(ISBLANK($P1705),"", "-" &amp; $P1705) &amp; IF(ISBLANK($Q1705),"", "-" &amp; $Q1705) &amp; IF(ISBLANK($R1705),"", "-" &amp; $R1705) &amp; IF(ISBLANK($S1705),"", "-" &amp; $S1705),TravelTime,8,FALSE), VLOOKUP($S1705 &amp; IF(ISBLANK($R1705),"", "-" &amp; $R1705) &amp; IF(ISBLANK($Q1705),"", "-" &amp; $Q1705) &amp; IF(ISBLANK($P1705),"", "-" &amp; $P1705) &amp; IF(ISBLANK($O1705),"", "-" &amp; $O1705) &amp; IF(ISBLANK($N1705),"", "-" &amp; $N1705),TravelTime,8,FALSE)) / 1440, ""))</f>
        <v/>
      </c>
      <c r="AA1705" s="59"/>
      <c r="AB1705" s="59"/>
      <c r="AC1705" s="59"/>
      <c r="AD1705" s="196"/>
      <c r="AE1705" s="59"/>
      <c r="AF1705" s="59"/>
      <c r="AG1705" s="59"/>
      <c r="AH1705" s="59"/>
      <c r="AI1705" s="59"/>
      <c r="AJ1705" s="59"/>
    </row>
    <row r="1706" spans="1:36" ht="14.25" customHeight="1">
      <c r="A1706" s="85"/>
      <c r="B1706" s="59"/>
      <c r="C1706" s="223"/>
      <c r="D1706" s="59"/>
      <c r="E1706" s="229"/>
      <c r="F1706" s="229"/>
      <c r="G1706" s="59"/>
      <c r="H1706" s="59"/>
      <c r="I1706" s="59"/>
      <c r="J1706" s="59"/>
      <c r="K1706" s="59"/>
      <c r="L1706" s="86"/>
      <c r="M1706" s="86"/>
      <c r="N1706" s="55" t="s">
        <v>820</v>
      </c>
      <c r="O1706" s="55"/>
      <c r="P1706" s="55"/>
      <c r="Q1706" s="55"/>
      <c r="R1706" s="55"/>
      <c r="S1706" s="55" t="s">
        <v>874</v>
      </c>
      <c r="T1706" s="193" t="str">
        <f>_xlfn.IFNA(VLOOKUP(N1706,Code2Loc,2,FALSE)
&amp; IF( OR( ISNA(O1706), LEN(O1706)=0), "",  "-" &amp; VLOOKUP(O1706,Code2Loc,2,FALSE))
&amp; IF( OR( ISNA(P1706), LEN(P1706)=0), "",  "-" &amp; VLOOKUP(P1706,Code2Loc,2,FALSE))
&amp; IF( OR( ISNA(Q1706), LEN(Q1706)=0), "",  "-" &amp; VLOOKUP(Q1706,Code2Loc,2,FALSE))
&amp; IF( OR( ISNA(R1706), LEN(R1706)=0), "",  "-" &amp; VLOOKUP(R1706,Code2Loc,2,FALSE))
&amp; IF( OR( ISNA(S1706), LEN(S1706)=0), "",  "-" &amp; VLOOKUP(S1706,Code2Loc,2,FALSE)),"")</f>
        <v/>
      </c>
      <c r="U1706" s="56">
        <v>0.78472222222222221</v>
      </c>
      <c r="V1706" s="57"/>
      <c r="W1706" s="57"/>
      <c r="X1706" s="57"/>
      <c r="Y1706" s="57"/>
      <c r="Z1706" s="58" t="str">
        <f>IF(ISBLANK($U1706), "", _xlfn.IFNA($U1706 + _xlfn.IFNA( VLOOKUP($N1706 &amp; IF(ISBLANK($O1706),"", "-" &amp; $O1706) &amp; IF(ISBLANK($P1706),"", "-" &amp; $P1706) &amp; IF(ISBLANK($Q1706),"", "-" &amp; $Q1706) &amp; IF(ISBLANK($R1706),"", "-" &amp; $R1706) &amp; IF(ISBLANK($S1706),"", "-" &amp; $S1706),TravelTime,8,FALSE), VLOOKUP($S1706 &amp; IF(ISBLANK($R1706),"", "-" &amp; $R1706) &amp; IF(ISBLANK($Q1706),"", "-" &amp; $Q1706) &amp; IF(ISBLANK($P1706),"", "-" &amp; $P1706) &amp; IF(ISBLANK($O1706),"", "-" &amp; $O1706) &amp; IF(ISBLANK($N1706),"", "-" &amp; $N1706),TravelTime,8,FALSE)) / 1440, ""))</f>
        <v/>
      </c>
      <c r="AA1706" s="59"/>
      <c r="AB1706" s="59"/>
      <c r="AC1706" s="59"/>
      <c r="AD1706" s="196"/>
      <c r="AE1706" s="59"/>
      <c r="AF1706" s="59"/>
      <c r="AG1706" s="59"/>
      <c r="AH1706" s="59"/>
      <c r="AI1706" s="59"/>
      <c r="AJ1706" s="59"/>
    </row>
    <row r="1707" spans="1:36" ht="14.25" customHeight="1">
      <c r="A1707" s="85"/>
      <c r="B1707" s="59"/>
      <c r="C1707" s="223"/>
      <c r="D1707" s="59"/>
      <c r="E1707" s="229"/>
      <c r="F1707" s="229"/>
      <c r="G1707" s="59"/>
      <c r="H1707" s="59"/>
      <c r="I1707" s="59"/>
      <c r="J1707" s="59"/>
      <c r="K1707" s="59"/>
      <c r="L1707" s="86"/>
      <c r="M1707" s="86"/>
      <c r="N1707" s="55" t="s">
        <v>874</v>
      </c>
      <c r="O1707" s="55"/>
      <c r="P1707" s="55"/>
      <c r="Q1707" s="55"/>
      <c r="R1707" s="55"/>
      <c r="S1707" s="55" t="s">
        <v>820</v>
      </c>
      <c r="T1707" s="193" t="str">
        <f>_xlfn.IFNA(VLOOKUP(N1707,Code2Loc,2,FALSE)
&amp; IF( OR( ISNA(O1707), LEN(O1707)=0), "",  "-" &amp; VLOOKUP(O1707,Code2Loc,2,FALSE))
&amp; IF( OR( ISNA(P1707), LEN(P1707)=0), "",  "-" &amp; VLOOKUP(P1707,Code2Loc,2,FALSE))
&amp; IF( OR( ISNA(Q1707), LEN(Q1707)=0), "",  "-" &amp; VLOOKUP(Q1707,Code2Loc,2,FALSE))
&amp; IF( OR( ISNA(R1707), LEN(R1707)=0), "",  "-" &amp; VLOOKUP(R1707,Code2Loc,2,FALSE))
&amp; IF( OR( ISNA(S1707), LEN(S1707)=0), "",  "-" &amp; VLOOKUP(S1707,Code2Loc,2,FALSE)),"")</f>
        <v/>
      </c>
      <c r="U1707" s="56">
        <v>0.83333333333333337</v>
      </c>
      <c r="V1707" s="57"/>
      <c r="W1707" s="57"/>
      <c r="X1707" s="57"/>
      <c r="Y1707" s="57"/>
      <c r="Z1707" s="58" t="str">
        <f>IF(ISBLANK($U1707), "", _xlfn.IFNA($U1707 + _xlfn.IFNA( VLOOKUP($N1707 &amp; IF(ISBLANK($O1707),"", "-" &amp; $O1707) &amp; IF(ISBLANK($P1707),"", "-" &amp; $P1707) &amp; IF(ISBLANK($Q1707),"", "-" &amp; $Q1707) &amp; IF(ISBLANK($R1707),"", "-" &amp; $R1707) &amp; IF(ISBLANK($S1707),"", "-" &amp; $S1707),TravelTime,8,FALSE), VLOOKUP($S1707 &amp; IF(ISBLANK($R1707),"", "-" &amp; $R1707) &amp; IF(ISBLANK($Q1707),"", "-" &amp; $Q1707) &amp; IF(ISBLANK($P1707),"", "-" &amp; $P1707) &amp; IF(ISBLANK($O1707),"", "-" &amp; $O1707) &amp; IF(ISBLANK($N1707),"", "-" &amp; $N1707),TravelTime,8,FALSE)) / 1440, ""))</f>
        <v/>
      </c>
      <c r="AA1707" s="59"/>
      <c r="AB1707" s="59"/>
      <c r="AC1707" s="59"/>
      <c r="AD1707" s="196"/>
      <c r="AE1707" s="59"/>
      <c r="AF1707" s="59"/>
      <c r="AG1707" s="59"/>
      <c r="AH1707" s="59"/>
      <c r="AI1707" s="59"/>
      <c r="AJ1707" s="59"/>
    </row>
    <row r="1708" spans="1:36" ht="14.25" customHeight="1">
      <c r="A1708" s="85"/>
      <c r="B1708" s="59" t="s">
        <v>897</v>
      </c>
      <c r="C1708" s="218" t="s">
        <v>898</v>
      </c>
      <c r="D1708" s="59"/>
      <c r="E1708" s="228" t="s">
        <v>899</v>
      </c>
      <c r="F1708" s="228" t="s">
        <v>900</v>
      </c>
      <c r="G1708" s="59"/>
      <c r="H1708" s="59"/>
      <c r="I1708" s="59"/>
      <c r="J1708" s="59" t="s">
        <v>901</v>
      </c>
      <c r="K1708" s="59" t="s">
        <v>16</v>
      </c>
      <c r="L1708" s="86">
        <v>31</v>
      </c>
      <c r="M1708" s="86"/>
      <c r="N1708" s="55" t="s">
        <v>872</v>
      </c>
      <c r="O1708" s="55"/>
      <c r="P1708" s="55"/>
      <c r="Q1708" s="55"/>
      <c r="R1708" s="55"/>
      <c r="S1708" s="55" t="s">
        <v>820</v>
      </c>
      <c r="T1708" s="193" t="str">
        <f>_xlfn.IFNA(VLOOKUP(N1708,Code2Loc,2,FALSE)
&amp; IF( OR( ISNA(O1708), LEN(O1708)=0), "",  "-" &amp; VLOOKUP(O1708,Code2Loc,2,FALSE))
&amp; IF( OR( ISNA(P1708), LEN(P1708)=0), "",  "-" &amp; VLOOKUP(P1708,Code2Loc,2,FALSE))
&amp; IF( OR( ISNA(Q1708), LEN(Q1708)=0), "",  "-" &amp; VLOOKUP(Q1708,Code2Loc,2,FALSE))
&amp; IF( OR( ISNA(R1708), LEN(R1708)=0), "",  "-" &amp; VLOOKUP(R1708,Code2Loc,2,FALSE))
&amp; IF( OR( ISNA(S1708), LEN(S1708)=0), "",  "-" &amp; VLOOKUP(S1708,Code2Loc,2,FALSE)),"")</f>
        <v/>
      </c>
      <c r="U1708" s="56">
        <v>0.30208333333333331</v>
      </c>
      <c r="V1708" s="57"/>
      <c r="W1708" s="57"/>
      <c r="X1708" s="57"/>
      <c r="Y1708" s="57"/>
      <c r="Z1708" s="58" t="str">
        <f>IF(ISBLANK($U1708), "", _xlfn.IFNA($U1708 + _xlfn.IFNA( VLOOKUP($N1708 &amp; IF(ISBLANK($O1708),"", "-" &amp; $O1708) &amp; IF(ISBLANK($P1708),"", "-" &amp; $P1708) &amp; IF(ISBLANK($Q1708),"", "-" &amp; $Q1708) &amp; IF(ISBLANK($R1708),"", "-" &amp; $R1708) &amp; IF(ISBLANK($S1708),"", "-" &amp; $S1708),TravelTime,8,FALSE), VLOOKUP($S1708 &amp; IF(ISBLANK($R1708),"", "-" &amp; $R1708) &amp; IF(ISBLANK($Q1708),"", "-" &amp; $Q1708) &amp; IF(ISBLANK($P1708),"", "-" &amp; $P1708) &amp; IF(ISBLANK($O1708),"", "-" &amp; $O1708) &amp; IF(ISBLANK($N1708),"", "-" &amp; $N1708),TravelTime,8,FALSE)) / 1440, ""))</f>
        <v/>
      </c>
      <c r="AA1708" s="59"/>
      <c r="AB1708" s="59"/>
      <c r="AC1708" s="59"/>
      <c r="AD1708" s="196"/>
      <c r="AE1708" s="59"/>
      <c r="AF1708" s="59"/>
      <c r="AG1708" s="59"/>
      <c r="AH1708" s="59"/>
      <c r="AI1708" s="59"/>
      <c r="AJ1708" s="59"/>
    </row>
    <row r="1709" spans="1:36" ht="14.25" customHeight="1">
      <c r="A1709" s="85"/>
      <c r="B1709" s="59"/>
      <c r="C1709" s="223"/>
      <c r="D1709" s="59"/>
      <c r="E1709" s="229"/>
      <c r="F1709" s="229"/>
      <c r="G1709" s="59"/>
      <c r="H1709" s="59"/>
      <c r="I1709" s="59"/>
      <c r="J1709" s="59"/>
      <c r="K1709" s="59"/>
      <c r="L1709" s="86"/>
      <c r="M1709" s="86"/>
      <c r="N1709" s="55" t="s">
        <v>820</v>
      </c>
      <c r="O1709" s="55"/>
      <c r="P1709" s="55"/>
      <c r="Q1709" s="55"/>
      <c r="R1709" s="55"/>
      <c r="S1709" s="55" t="s">
        <v>874</v>
      </c>
      <c r="T1709" s="193" t="str">
        <f>_xlfn.IFNA(VLOOKUP(N1709,Code2Loc,2,FALSE)
&amp; IF( OR( ISNA(O1709), LEN(O1709)=0), "",  "-" &amp; VLOOKUP(O1709,Code2Loc,2,FALSE))
&amp; IF( OR( ISNA(P1709), LEN(P1709)=0), "",  "-" &amp; VLOOKUP(P1709,Code2Loc,2,FALSE))
&amp; IF( OR( ISNA(Q1709), LEN(Q1709)=0), "",  "-" &amp; VLOOKUP(Q1709,Code2Loc,2,FALSE))
&amp; IF( OR( ISNA(R1709), LEN(R1709)=0), "",  "-" &amp; VLOOKUP(R1709,Code2Loc,2,FALSE))
&amp; IF( OR( ISNA(S1709), LEN(S1709)=0), "",  "-" &amp; VLOOKUP(S1709,Code2Loc,2,FALSE)),"")</f>
        <v/>
      </c>
      <c r="U1709" s="56">
        <v>0.32291666666666669</v>
      </c>
      <c r="V1709" s="57"/>
      <c r="W1709" s="57"/>
      <c r="X1709" s="57"/>
      <c r="Y1709" s="57"/>
      <c r="Z1709" s="58" t="str">
        <f>IF(ISBLANK($U1709), "", _xlfn.IFNA($U1709 + _xlfn.IFNA( VLOOKUP($N1709 &amp; IF(ISBLANK($O1709),"", "-" &amp; $O1709) &amp; IF(ISBLANK($P1709),"", "-" &amp; $P1709) &amp; IF(ISBLANK($Q1709),"", "-" &amp; $Q1709) &amp; IF(ISBLANK($R1709),"", "-" &amp; $R1709) &amp; IF(ISBLANK($S1709),"", "-" &amp; $S1709),TravelTime,8,FALSE), VLOOKUP($S1709 &amp; IF(ISBLANK($R1709),"", "-" &amp; $R1709) &amp; IF(ISBLANK($Q1709),"", "-" &amp; $Q1709) &amp; IF(ISBLANK($P1709),"", "-" &amp; $P1709) &amp; IF(ISBLANK($O1709),"", "-" &amp; $O1709) &amp; IF(ISBLANK($N1709),"", "-" &amp; $N1709),TravelTime,8,FALSE)) / 1440, ""))</f>
        <v/>
      </c>
      <c r="AA1709" s="59"/>
      <c r="AB1709" s="59"/>
      <c r="AC1709" s="59"/>
      <c r="AD1709" s="196"/>
      <c r="AE1709" s="59"/>
      <c r="AF1709" s="59"/>
      <c r="AG1709" s="59"/>
      <c r="AH1709" s="59"/>
      <c r="AI1709" s="59"/>
      <c r="AJ1709" s="59"/>
    </row>
    <row r="1710" spans="1:36" ht="14.25" customHeight="1">
      <c r="A1710" s="85"/>
      <c r="B1710" s="59"/>
      <c r="C1710" s="223"/>
      <c r="D1710" s="59"/>
      <c r="E1710" s="229"/>
      <c r="F1710" s="229"/>
      <c r="G1710" s="59"/>
      <c r="H1710" s="59"/>
      <c r="I1710" s="59"/>
      <c r="J1710" s="59"/>
      <c r="K1710" s="59"/>
      <c r="L1710" s="86"/>
      <c r="M1710" s="86"/>
      <c r="N1710" s="55" t="s">
        <v>874</v>
      </c>
      <c r="O1710" s="55"/>
      <c r="P1710" s="55"/>
      <c r="Q1710" s="55"/>
      <c r="R1710" s="55"/>
      <c r="S1710" s="55" t="s">
        <v>820</v>
      </c>
      <c r="T1710" s="193" t="str">
        <f>_xlfn.IFNA(VLOOKUP(N1710,Code2Loc,2,FALSE)
&amp; IF( OR( ISNA(O1710), LEN(O1710)=0), "",  "-" &amp; VLOOKUP(O1710,Code2Loc,2,FALSE))
&amp; IF( OR( ISNA(P1710), LEN(P1710)=0), "",  "-" &amp; VLOOKUP(P1710,Code2Loc,2,FALSE))
&amp; IF( OR( ISNA(Q1710), LEN(Q1710)=0), "",  "-" &amp; VLOOKUP(Q1710,Code2Loc,2,FALSE))
&amp; IF( OR( ISNA(R1710), LEN(R1710)=0), "",  "-" &amp; VLOOKUP(R1710,Code2Loc,2,FALSE))
&amp; IF( OR( ISNA(S1710), LEN(S1710)=0), "",  "-" &amp; VLOOKUP(S1710,Code2Loc,2,FALSE)),"")</f>
        <v/>
      </c>
      <c r="U1710" s="56">
        <v>0.35416666666666669</v>
      </c>
      <c r="V1710" s="57"/>
      <c r="W1710" s="57"/>
      <c r="X1710" s="57"/>
      <c r="Y1710" s="57"/>
      <c r="Z1710" s="58" t="str">
        <f>IF(ISBLANK($U1710), "", _xlfn.IFNA($U1710 + _xlfn.IFNA( VLOOKUP($N1710 &amp; IF(ISBLANK($O1710),"", "-" &amp; $O1710) &amp; IF(ISBLANK($P1710),"", "-" &amp; $P1710) &amp; IF(ISBLANK($Q1710),"", "-" &amp; $Q1710) &amp; IF(ISBLANK($R1710),"", "-" &amp; $R1710) &amp; IF(ISBLANK($S1710),"", "-" &amp; $S1710),TravelTime,8,FALSE), VLOOKUP($S1710 &amp; IF(ISBLANK($R1710),"", "-" &amp; $R1710) &amp; IF(ISBLANK($Q1710),"", "-" &amp; $Q1710) &amp; IF(ISBLANK($P1710),"", "-" &amp; $P1710) &amp; IF(ISBLANK($O1710),"", "-" &amp; $O1710) &amp; IF(ISBLANK($N1710),"", "-" &amp; $N1710),TravelTime,8,FALSE)) / 1440, ""))</f>
        <v/>
      </c>
      <c r="AA1710" s="59"/>
      <c r="AB1710" s="59"/>
      <c r="AC1710" s="59"/>
      <c r="AD1710" s="196"/>
      <c r="AE1710" s="59"/>
      <c r="AF1710" s="59"/>
      <c r="AG1710" s="59"/>
      <c r="AH1710" s="59"/>
      <c r="AI1710" s="59"/>
      <c r="AJ1710" s="59"/>
    </row>
    <row r="1711" spans="1:36" ht="14.25" customHeight="1">
      <c r="A1711" s="85"/>
      <c r="B1711" s="59"/>
      <c r="C1711" s="223"/>
      <c r="D1711" s="59"/>
      <c r="E1711" s="229"/>
      <c r="F1711" s="229"/>
      <c r="G1711" s="59"/>
      <c r="H1711" s="59"/>
      <c r="I1711" s="59"/>
      <c r="J1711" s="59"/>
      <c r="K1711" s="59"/>
      <c r="L1711" s="86"/>
      <c r="M1711" s="86"/>
      <c r="N1711" s="55" t="s">
        <v>820</v>
      </c>
      <c r="O1711" s="55"/>
      <c r="P1711" s="55"/>
      <c r="Q1711" s="55"/>
      <c r="R1711" s="55"/>
      <c r="S1711" s="55" t="s">
        <v>874</v>
      </c>
      <c r="T1711" s="193" t="str">
        <f>_xlfn.IFNA(VLOOKUP(N1711,Code2Loc,2,FALSE)
&amp; IF( OR( ISNA(O1711), LEN(O1711)=0), "",  "-" &amp; VLOOKUP(O1711,Code2Loc,2,FALSE))
&amp; IF( OR( ISNA(P1711), LEN(P1711)=0), "",  "-" &amp; VLOOKUP(P1711,Code2Loc,2,FALSE))
&amp; IF( OR( ISNA(Q1711), LEN(Q1711)=0), "",  "-" &amp; VLOOKUP(Q1711,Code2Loc,2,FALSE))
&amp; IF( OR( ISNA(R1711), LEN(R1711)=0), "",  "-" &amp; VLOOKUP(R1711,Code2Loc,2,FALSE))
&amp; IF( OR( ISNA(S1711), LEN(S1711)=0), "",  "-" &amp; VLOOKUP(S1711,Code2Loc,2,FALSE)),"")</f>
        <v/>
      </c>
      <c r="U1711" s="56">
        <v>0.38541666666666669</v>
      </c>
      <c r="V1711" s="57"/>
      <c r="W1711" s="57"/>
      <c r="X1711" s="57"/>
      <c r="Y1711" s="57"/>
      <c r="Z1711" s="58" t="str">
        <f>IF(ISBLANK($U1711), "", _xlfn.IFNA($U1711 + _xlfn.IFNA( VLOOKUP($N1711 &amp; IF(ISBLANK($O1711),"", "-" &amp; $O1711) &amp; IF(ISBLANK($P1711),"", "-" &amp; $P1711) &amp; IF(ISBLANK($Q1711),"", "-" &amp; $Q1711) &amp; IF(ISBLANK($R1711),"", "-" &amp; $R1711) &amp; IF(ISBLANK($S1711),"", "-" &amp; $S1711),TravelTime,8,FALSE), VLOOKUP($S1711 &amp; IF(ISBLANK($R1711),"", "-" &amp; $R1711) &amp; IF(ISBLANK($Q1711),"", "-" &amp; $Q1711) &amp; IF(ISBLANK($P1711),"", "-" &amp; $P1711) &amp; IF(ISBLANK($O1711),"", "-" &amp; $O1711) &amp; IF(ISBLANK($N1711),"", "-" &amp; $N1711),TravelTime,8,FALSE)) / 1440, ""))</f>
        <v/>
      </c>
      <c r="AA1711" s="59"/>
      <c r="AB1711" s="59"/>
      <c r="AC1711" s="59"/>
      <c r="AD1711" s="196"/>
      <c r="AE1711" s="59"/>
      <c r="AF1711" s="59"/>
      <c r="AG1711" s="59"/>
      <c r="AH1711" s="59"/>
      <c r="AI1711" s="59"/>
      <c r="AJ1711" s="59"/>
    </row>
    <row r="1712" spans="1:36" ht="14.25" customHeight="1">
      <c r="A1712" s="85"/>
      <c r="B1712" s="59"/>
      <c r="C1712" s="223"/>
      <c r="D1712" s="59"/>
      <c r="E1712" s="229"/>
      <c r="F1712" s="229"/>
      <c r="G1712" s="59"/>
      <c r="H1712" s="59"/>
      <c r="I1712" s="59"/>
      <c r="J1712" s="59"/>
      <c r="K1712" s="59"/>
      <c r="L1712" s="86"/>
      <c r="M1712" s="86"/>
      <c r="N1712" s="55" t="s">
        <v>874</v>
      </c>
      <c r="O1712" s="55"/>
      <c r="P1712" s="55"/>
      <c r="Q1712" s="55"/>
      <c r="R1712" s="55"/>
      <c r="S1712" s="55" t="s">
        <v>820</v>
      </c>
      <c r="T1712" s="193" t="str">
        <f>_xlfn.IFNA(VLOOKUP(N1712,Code2Loc,2,FALSE)
&amp; IF( OR( ISNA(O1712), LEN(O1712)=0), "",  "-" &amp; VLOOKUP(O1712,Code2Loc,2,FALSE))
&amp; IF( OR( ISNA(P1712), LEN(P1712)=0), "",  "-" &amp; VLOOKUP(P1712,Code2Loc,2,FALSE))
&amp; IF( OR( ISNA(Q1712), LEN(Q1712)=0), "",  "-" &amp; VLOOKUP(Q1712,Code2Loc,2,FALSE))
&amp; IF( OR( ISNA(R1712), LEN(R1712)=0), "",  "-" &amp; VLOOKUP(R1712,Code2Loc,2,FALSE))
&amp; IF( OR( ISNA(S1712), LEN(S1712)=0), "",  "-" &amp; VLOOKUP(S1712,Code2Loc,2,FALSE)),"")</f>
        <v/>
      </c>
      <c r="U1712" s="56">
        <v>0.41319444444444442</v>
      </c>
      <c r="V1712" s="57"/>
      <c r="W1712" s="57"/>
      <c r="X1712" s="57"/>
      <c r="Y1712" s="57"/>
      <c r="Z1712" s="58" t="str">
        <f>IF(ISBLANK($U1712), "", _xlfn.IFNA($U1712 + _xlfn.IFNA( VLOOKUP($N1712 &amp; IF(ISBLANK($O1712),"", "-" &amp; $O1712) &amp; IF(ISBLANK($P1712),"", "-" &amp; $P1712) &amp; IF(ISBLANK($Q1712),"", "-" &amp; $Q1712) &amp; IF(ISBLANK($R1712),"", "-" &amp; $R1712) &amp; IF(ISBLANK($S1712),"", "-" &amp; $S1712),TravelTime,8,FALSE), VLOOKUP($S1712 &amp; IF(ISBLANK($R1712),"", "-" &amp; $R1712) &amp; IF(ISBLANK($Q1712),"", "-" &amp; $Q1712) &amp; IF(ISBLANK($P1712),"", "-" &amp; $P1712) &amp; IF(ISBLANK($O1712),"", "-" &amp; $O1712) &amp; IF(ISBLANK($N1712),"", "-" &amp; $N1712),TravelTime,8,FALSE)) / 1440, ""))</f>
        <v/>
      </c>
      <c r="AA1712" s="59"/>
      <c r="AB1712" s="59"/>
      <c r="AC1712" s="59"/>
      <c r="AD1712" s="196"/>
      <c r="AE1712" s="59"/>
      <c r="AF1712" s="59"/>
      <c r="AG1712" s="59"/>
      <c r="AH1712" s="59"/>
      <c r="AI1712" s="59"/>
      <c r="AJ1712" s="59"/>
    </row>
    <row r="1713" spans="1:36" ht="14.25" customHeight="1">
      <c r="A1713" s="85"/>
      <c r="B1713" s="59"/>
      <c r="C1713" s="223"/>
      <c r="D1713" s="59"/>
      <c r="E1713" s="229"/>
      <c r="F1713" s="229"/>
      <c r="G1713" s="59"/>
      <c r="H1713" s="59"/>
      <c r="I1713" s="59"/>
      <c r="J1713" s="59"/>
      <c r="K1713" s="59"/>
      <c r="L1713" s="86"/>
      <c r="M1713" s="86"/>
      <c r="N1713" s="55" t="s">
        <v>820</v>
      </c>
      <c r="O1713" s="55"/>
      <c r="P1713" s="55"/>
      <c r="Q1713" s="55"/>
      <c r="R1713" s="55"/>
      <c r="S1713" s="55" t="s">
        <v>872</v>
      </c>
      <c r="T1713" s="193" t="str">
        <f>_xlfn.IFNA(VLOOKUP(N1713,Code2Loc,2,FALSE)
&amp; IF( OR( ISNA(O1713), LEN(O1713)=0), "",  "-" &amp; VLOOKUP(O1713,Code2Loc,2,FALSE))
&amp; IF( OR( ISNA(P1713), LEN(P1713)=0), "",  "-" &amp; VLOOKUP(P1713,Code2Loc,2,FALSE))
&amp; IF( OR( ISNA(Q1713), LEN(Q1713)=0), "",  "-" &amp; VLOOKUP(Q1713,Code2Loc,2,FALSE))
&amp; IF( OR( ISNA(R1713), LEN(R1713)=0), "",  "-" &amp; VLOOKUP(R1713,Code2Loc,2,FALSE))
&amp; IF( OR( ISNA(S1713), LEN(S1713)=0), "",  "-" &amp; VLOOKUP(S1713,Code2Loc,2,FALSE)),"")</f>
        <v/>
      </c>
      <c r="U1713" s="56">
        <v>0.44791666666666669</v>
      </c>
      <c r="V1713" s="57"/>
      <c r="W1713" s="57"/>
      <c r="X1713" s="57"/>
      <c r="Y1713" s="57"/>
      <c r="Z1713" s="58" t="str">
        <f>IF(ISBLANK($U1713), "", _xlfn.IFNA($U1713 + _xlfn.IFNA( VLOOKUP($N1713 &amp; IF(ISBLANK($O1713),"", "-" &amp; $O1713) &amp; IF(ISBLANK($P1713),"", "-" &amp; $P1713) &amp; IF(ISBLANK($Q1713),"", "-" &amp; $Q1713) &amp; IF(ISBLANK($R1713),"", "-" &amp; $R1713) &amp; IF(ISBLANK($S1713),"", "-" &amp; $S1713),TravelTime,8,FALSE), VLOOKUP($S1713 &amp; IF(ISBLANK($R1713),"", "-" &amp; $R1713) &amp; IF(ISBLANK($Q1713),"", "-" &amp; $Q1713) &amp; IF(ISBLANK($P1713),"", "-" &amp; $P1713) &amp; IF(ISBLANK($O1713),"", "-" &amp; $O1713) &amp; IF(ISBLANK($N1713),"", "-" &amp; $N1713),TravelTime,8,FALSE)) / 1440, ""))</f>
        <v/>
      </c>
      <c r="AA1713" s="59"/>
      <c r="AB1713" s="59"/>
      <c r="AC1713" s="59"/>
      <c r="AD1713" s="196"/>
      <c r="AE1713" s="59"/>
      <c r="AF1713" s="59"/>
      <c r="AG1713" s="59"/>
      <c r="AH1713" s="59"/>
      <c r="AI1713" s="59"/>
      <c r="AJ1713" s="59"/>
    </row>
    <row r="1714" spans="1:36" ht="14.25" customHeight="1">
      <c r="A1714" s="85"/>
      <c r="B1714" s="59"/>
      <c r="C1714" s="223"/>
      <c r="D1714" s="59"/>
      <c r="E1714" s="229"/>
      <c r="F1714" s="229"/>
      <c r="G1714" s="59"/>
      <c r="H1714" s="59"/>
      <c r="I1714" s="59"/>
      <c r="J1714" s="59"/>
      <c r="K1714" s="59"/>
      <c r="L1714" s="86"/>
      <c r="M1714" s="86"/>
      <c r="N1714" s="55" t="s">
        <v>872</v>
      </c>
      <c r="O1714" s="55"/>
      <c r="P1714" s="55"/>
      <c r="Q1714" s="55"/>
      <c r="R1714" s="55"/>
      <c r="S1714" s="55" t="s">
        <v>820</v>
      </c>
      <c r="T1714" s="193" t="str">
        <f>_xlfn.IFNA(VLOOKUP(N1714,Code2Loc,2,FALSE)
&amp; IF( OR( ISNA(O1714), LEN(O1714)=0), "",  "-" &amp; VLOOKUP(O1714,Code2Loc,2,FALSE))
&amp; IF( OR( ISNA(P1714), LEN(P1714)=0), "",  "-" &amp; VLOOKUP(P1714,Code2Loc,2,FALSE))
&amp; IF( OR( ISNA(Q1714), LEN(Q1714)=0), "",  "-" &amp; VLOOKUP(Q1714,Code2Loc,2,FALSE))
&amp; IF( OR( ISNA(R1714), LEN(R1714)=0), "",  "-" &amp; VLOOKUP(R1714,Code2Loc,2,FALSE))
&amp; IF( OR( ISNA(S1714), LEN(S1714)=0), "",  "-" &amp; VLOOKUP(S1714,Code2Loc,2,FALSE)),"")</f>
        <v/>
      </c>
      <c r="U1714" s="56">
        <v>0.46875</v>
      </c>
      <c r="V1714" s="57"/>
      <c r="W1714" s="57"/>
      <c r="X1714" s="57"/>
      <c r="Y1714" s="57"/>
      <c r="Z1714" s="58" t="str">
        <f>IF(ISBLANK($U1714), "", _xlfn.IFNA($U1714 + _xlfn.IFNA( VLOOKUP($N1714 &amp; IF(ISBLANK($O1714),"", "-" &amp; $O1714) &amp; IF(ISBLANK($P1714),"", "-" &amp; $P1714) &amp; IF(ISBLANK($Q1714),"", "-" &amp; $Q1714) &amp; IF(ISBLANK($R1714),"", "-" &amp; $R1714) &amp; IF(ISBLANK($S1714),"", "-" &amp; $S1714),TravelTime,8,FALSE), VLOOKUP($S1714 &amp; IF(ISBLANK($R1714),"", "-" &amp; $R1714) &amp; IF(ISBLANK($Q1714),"", "-" &amp; $Q1714) &amp; IF(ISBLANK($P1714),"", "-" &amp; $P1714) &amp; IF(ISBLANK($O1714),"", "-" &amp; $O1714) &amp; IF(ISBLANK($N1714),"", "-" &amp; $N1714),TravelTime,8,FALSE)) / 1440, ""))</f>
        <v/>
      </c>
      <c r="AA1714" s="59"/>
      <c r="AB1714" s="59"/>
      <c r="AC1714" s="59"/>
      <c r="AD1714" s="196"/>
      <c r="AE1714" s="59"/>
      <c r="AF1714" s="59"/>
      <c r="AG1714" s="59"/>
      <c r="AH1714" s="59"/>
      <c r="AI1714" s="59"/>
      <c r="AJ1714" s="59"/>
    </row>
    <row r="1715" spans="1:36" ht="14.25" customHeight="1">
      <c r="A1715" s="85"/>
      <c r="B1715" s="59"/>
      <c r="C1715" s="223"/>
      <c r="D1715" s="59"/>
      <c r="E1715" s="229"/>
      <c r="F1715" s="229"/>
      <c r="G1715" s="59"/>
      <c r="H1715" s="59"/>
      <c r="I1715" s="59"/>
      <c r="J1715" s="59"/>
      <c r="K1715" s="59"/>
      <c r="L1715" s="86"/>
      <c r="M1715" s="86"/>
      <c r="N1715" s="55" t="s">
        <v>820</v>
      </c>
      <c r="O1715" s="55"/>
      <c r="P1715" s="55"/>
      <c r="Q1715" s="55"/>
      <c r="R1715" s="55"/>
      <c r="S1715" s="55" t="s">
        <v>872</v>
      </c>
      <c r="T1715" s="193" t="str">
        <f>_xlfn.IFNA(VLOOKUP(N1715,Code2Loc,2,FALSE)
&amp; IF( OR( ISNA(O1715), LEN(O1715)=0), "",  "-" &amp; VLOOKUP(O1715,Code2Loc,2,FALSE))
&amp; IF( OR( ISNA(P1715), LEN(P1715)=0), "",  "-" &amp; VLOOKUP(P1715,Code2Loc,2,FALSE))
&amp; IF( OR( ISNA(Q1715), LEN(Q1715)=0), "",  "-" &amp; VLOOKUP(Q1715,Code2Loc,2,FALSE))
&amp; IF( OR( ISNA(R1715), LEN(R1715)=0), "",  "-" &amp; VLOOKUP(R1715,Code2Loc,2,FALSE))
&amp; IF( OR( ISNA(S1715), LEN(S1715)=0), "",  "-" &amp; VLOOKUP(S1715,Code2Loc,2,FALSE)),"")</f>
        <v/>
      </c>
      <c r="U1715" s="56">
        <v>0.49652777777777779</v>
      </c>
      <c r="V1715" s="57"/>
      <c r="W1715" s="57"/>
      <c r="X1715" s="57"/>
      <c r="Y1715" s="57"/>
      <c r="Z1715" s="58" t="str">
        <f>IF(ISBLANK($U1715), "", _xlfn.IFNA($U1715 + _xlfn.IFNA( VLOOKUP($N1715 &amp; IF(ISBLANK($O1715),"", "-" &amp; $O1715) &amp; IF(ISBLANK($P1715),"", "-" &amp; $P1715) &amp; IF(ISBLANK($Q1715),"", "-" &amp; $Q1715) &amp; IF(ISBLANK($R1715),"", "-" &amp; $R1715) &amp; IF(ISBLANK($S1715),"", "-" &amp; $S1715),TravelTime,8,FALSE), VLOOKUP($S1715 &amp; IF(ISBLANK($R1715),"", "-" &amp; $R1715) &amp; IF(ISBLANK($Q1715),"", "-" &amp; $Q1715) &amp; IF(ISBLANK($P1715),"", "-" &amp; $P1715) &amp; IF(ISBLANK($O1715),"", "-" &amp; $O1715) &amp; IF(ISBLANK($N1715),"", "-" &amp; $N1715),TravelTime,8,FALSE)) / 1440, ""))</f>
        <v/>
      </c>
      <c r="AA1715" s="59"/>
      <c r="AB1715" s="59"/>
      <c r="AC1715" s="59"/>
      <c r="AD1715" s="196"/>
      <c r="AE1715" s="59"/>
      <c r="AF1715" s="59"/>
      <c r="AG1715" s="59"/>
      <c r="AH1715" s="59"/>
      <c r="AI1715" s="59"/>
      <c r="AJ1715" s="59"/>
    </row>
    <row r="1716" spans="1:36" ht="14.25" customHeight="1">
      <c r="A1716" s="85"/>
      <c r="B1716" s="59"/>
      <c r="C1716" s="223"/>
      <c r="D1716" s="59"/>
      <c r="E1716" s="229"/>
      <c r="F1716" s="229"/>
      <c r="G1716" s="59"/>
      <c r="H1716" s="59"/>
      <c r="I1716" s="59"/>
      <c r="J1716" s="59"/>
      <c r="K1716" s="59"/>
      <c r="L1716" s="86"/>
      <c r="M1716" s="86"/>
      <c r="N1716" s="55" t="s">
        <v>872</v>
      </c>
      <c r="O1716" s="55"/>
      <c r="P1716" s="55"/>
      <c r="Q1716" s="55"/>
      <c r="R1716" s="55"/>
      <c r="S1716" s="55" t="s">
        <v>820</v>
      </c>
      <c r="T1716" s="193" t="str">
        <f>_xlfn.IFNA(VLOOKUP(N1716,Code2Loc,2,FALSE)
&amp; IF( OR( ISNA(O1716), LEN(O1716)=0), "",  "-" &amp; VLOOKUP(O1716,Code2Loc,2,FALSE))
&amp; IF( OR( ISNA(P1716), LEN(P1716)=0), "",  "-" &amp; VLOOKUP(P1716,Code2Loc,2,FALSE))
&amp; IF( OR( ISNA(Q1716), LEN(Q1716)=0), "",  "-" &amp; VLOOKUP(Q1716,Code2Loc,2,FALSE))
&amp; IF( OR( ISNA(R1716), LEN(R1716)=0), "",  "-" &amp; VLOOKUP(R1716,Code2Loc,2,FALSE))
&amp; IF( OR( ISNA(S1716), LEN(S1716)=0), "",  "-" &amp; VLOOKUP(S1716,Code2Loc,2,FALSE)),"")</f>
        <v/>
      </c>
      <c r="U1716" s="56">
        <v>0.51736111111111116</v>
      </c>
      <c r="V1716" s="57"/>
      <c r="W1716" s="57"/>
      <c r="X1716" s="57"/>
      <c r="Y1716" s="57"/>
      <c r="Z1716" s="58" t="str">
        <f>IF(ISBLANK($U1716), "", _xlfn.IFNA($U1716 + _xlfn.IFNA( VLOOKUP($N1716 &amp; IF(ISBLANK($O1716),"", "-" &amp; $O1716) &amp; IF(ISBLANK($P1716),"", "-" &amp; $P1716) &amp; IF(ISBLANK($Q1716),"", "-" &amp; $Q1716) &amp; IF(ISBLANK($R1716),"", "-" &amp; $R1716) &amp; IF(ISBLANK($S1716),"", "-" &amp; $S1716),TravelTime,8,FALSE), VLOOKUP($S1716 &amp; IF(ISBLANK($R1716),"", "-" &amp; $R1716) &amp; IF(ISBLANK($Q1716),"", "-" &amp; $Q1716) &amp; IF(ISBLANK($P1716),"", "-" &amp; $P1716) &amp; IF(ISBLANK($O1716),"", "-" &amp; $O1716) &amp; IF(ISBLANK($N1716),"", "-" &amp; $N1716),TravelTime,8,FALSE)) / 1440, ""))</f>
        <v/>
      </c>
      <c r="AA1716" s="59"/>
      <c r="AB1716" s="59"/>
      <c r="AC1716" s="59"/>
      <c r="AD1716" s="196"/>
      <c r="AE1716" s="59"/>
      <c r="AF1716" s="59"/>
      <c r="AG1716" s="59"/>
      <c r="AH1716" s="59"/>
      <c r="AI1716" s="59"/>
      <c r="AJ1716" s="59"/>
    </row>
    <row r="1717" spans="1:36" ht="14.25" customHeight="1">
      <c r="A1717" s="85"/>
      <c r="B1717" s="59"/>
      <c r="C1717" s="223"/>
      <c r="D1717" s="59"/>
      <c r="E1717" s="229"/>
      <c r="F1717" s="229"/>
      <c r="G1717" s="59"/>
      <c r="H1717" s="59"/>
      <c r="I1717" s="59"/>
      <c r="J1717" s="59"/>
      <c r="K1717" s="59"/>
      <c r="L1717" s="86"/>
      <c r="M1717" s="86"/>
      <c r="N1717" s="55" t="s">
        <v>820</v>
      </c>
      <c r="O1717" s="55" t="s">
        <v>875</v>
      </c>
      <c r="P1717" s="55"/>
      <c r="Q1717" s="55"/>
      <c r="R1717" s="55"/>
      <c r="S1717" s="55" t="s">
        <v>872</v>
      </c>
      <c r="T1717" s="193" t="str">
        <f>_xlfn.IFNA(VLOOKUP(N1717,Code2Loc,2,FALSE)
&amp; IF( OR( ISNA(O1717), LEN(O1717)=0), "",  "-" &amp; VLOOKUP(O1717,Code2Loc,2,FALSE))
&amp; IF( OR( ISNA(P1717), LEN(P1717)=0), "",  "-" &amp; VLOOKUP(P1717,Code2Loc,2,FALSE))
&amp; IF( OR( ISNA(Q1717), LEN(Q1717)=0), "",  "-" &amp; VLOOKUP(Q1717,Code2Loc,2,FALSE))
&amp; IF( OR( ISNA(R1717), LEN(R1717)=0), "",  "-" &amp; VLOOKUP(R1717,Code2Loc,2,FALSE))
&amp; IF( OR( ISNA(S1717), LEN(S1717)=0), "",  "-" &amp; VLOOKUP(S1717,Code2Loc,2,FALSE)),"")</f>
        <v/>
      </c>
      <c r="U1717" s="56">
        <v>0.54166666666666663</v>
      </c>
      <c r="V1717" s="57"/>
      <c r="W1717" s="57"/>
      <c r="X1717" s="57"/>
      <c r="Y1717" s="57"/>
      <c r="Z1717" s="58" t="str">
        <f>IF(ISBLANK($U1717), "", _xlfn.IFNA($U1717 + _xlfn.IFNA( VLOOKUP($N1717 &amp; IF(ISBLANK($O1717),"", "-" &amp; $O1717) &amp; IF(ISBLANK($P1717),"", "-" &amp; $P1717) &amp; IF(ISBLANK($Q1717),"", "-" &amp; $Q1717) &amp; IF(ISBLANK($R1717),"", "-" &amp; $R1717) &amp; IF(ISBLANK($S1717),"", "-" &amp; $S1717),TravelTime,8,FALSE), VLOOKUP($S1717 &amp; IF(ISBLANK($R1717),"", "-" &amp; $R1717) &amp; IF(ISBLANK($Q1717),"", "-" &amp; $Q1717) &amp; IF(ISBLANK($P1717),"", "-" &amp; $P1717) &amp; IF(ISBLANK($O1717),"", "-" &amp; $O1717) &amp; IF(ISBLANK($N1717),"", "-" &amp; $N1717),TravelTime,8,FALSE)) / 1440, ""))</f>
        <v/>
      </c>
      <c r="AA1717" s="59"/>
      <c r="AB1717" s="59"/>
      <c r="AC1717" s="59"/>
      <c r="AD1717" s="196"/>
      <c r="AE1717" s="59"/>
      <c r="AF1717" s="59"/>
      <c r="AG1717" s="59"/>
      <c r="AH1717" s="59"/>
      <c r="AI1717" s="59"/>
      <c r="AJ1717" s="59"/>
    </row>
    <row r="1718" spans="1:36" ht="14.25" customHeight="1">
      <c r="A1718" s="85"/>
      <c r="B1718" s="59"/>
      <c r="C1718" s="223"/>
      <c r="D1718" s="59"/>
      <c r="E1718" s="229"/>
      <c r="F1718" s="229"/>
      <c r="G1718" s="59"/>
      <c r="H1718" s="59"/>
      <c r="I1718" s="59"/>
      <c r="J1718" s="59"/>
      <c r="K1718" s="59"/>
      <c r="L1718" s="86"/>
      <c r="M1718" s="86"/>
      <c r="N1718" s="55" t="s">
        <v>872</v>
      </c>
      <c r="O1718" s="55" t="s">
        <v>875</v>
      </c>
      <c r="P1718" s="55"/>
      <c r="Q1718" s="55"/>
      <c r="R1718" s="55"/>
      <c r="S1718" s="55" t="s">
        <v>820</v>
      </c>
      <c r="T1718" s="193" t="str">
        <f>_xlfn.IFNA(VLOOKUP(N1718,Code2Loc,2,FALSE)
&amp; IF( OR( ISNA(O1718), LEN(O1718)=0), "",  "-" &amp; VLOOKUP(O1718,Code2Loc,2,FALSE))
&amp; IF( OR( ISNA(P1718), LEN(P1718)=0), "",  "-" &amp; VLOOKUP(P1718,Code2Loc,2,FALSE))
&amp; IF( OR( ISNA(Q1718), LEN(Q1718)=0), "",  "-" &amp; VLOOKUP(Q1718,Code2Loc,2,FALSE))
&amp; IF( OR( ISNA(R1718), LEN(R1718)=0), "",  "-" &amp; VLOOKUP(R1718,Code2Loc,2,FALSE))
&amp; IF( OR( ISNA(S1718), LEN(S1718)=0), "",  "-" &amp; VLOOKUP(S1718,Code2Loc,2,FALSE)),"")</f>
        <v/>
      </c>
      <c r="U1718" s="56">
        <v>0.56597222222222221</v>
      </c>
      <c r="V1718" s="57"/>
      <c r="W1718" s="57"/>
      <c r="X1718" s="57"/>
      <c r="Y1718" s="57"/>
      <c r="Z1718" s="58" t="str">
        <f>IF(ISBLANK($U1718), "", _xlfn.IFNA($U1718 + _xlfn.IFNA( VLOOKUP($N1718 &amp; IF(ISBLANK($O1718),"", "-" &amp; $O1718) &amp; IF(ISBLANK($P1718),"", "-" &amp; $P1718) &amp; IF(ISBLANK($Q1718),"", "-" &amp; $Q1718) &amp; IF(ISBLANK($R1718),"", "-" &amp; $R1718) &amp; IF(ISBLANK($S1718),"", "-" &amp; $S1718),TravelTime,8,FALSE), VLOOKUP($S1718 &amp; IF(ISBLANK($R1718),"", "-" &amp; $R1718) &amp; IF(ISBLANK($Q1718),"", "-" &amp; $Q1718) &amp; IF(ISBLANK($P1718),"", "-" &amp; $P1718) &amp; IF(ISBLANK($O1718),"", "-" &amp; $O1718) &amp; IF(ISBLANK($N1718),"", "-" &amp; $N1718),TravelTime,8,FALSE)) / 1440, ""))</f>
        <v/>
      </c>
      <c r="AA1718" s="59"/>
      <c r="AB1718" s="59"/>
      <c r="AC1718" s="59"/>
      <c r="AD1718" s="196"/>
      <c r="AE1718" s="59"/>
      <c r="AF1718" s="59"/>
      <c r="AG1718" s="59"/>
      <c r="AH1718" s="59"/>
      <c r="AI1718" s="59"/>
      <c r="AJ1718" s="59"/>
    </row>
    <row r="1719" spans="1:36" ht="14.25" customHeight="1">
      <c r="A1719" s="85"/>
      <c r="B1719" s="59"/>
      <c r="C1719" s="223"/>
      <c r="D1719" s="59"/>
      <c r="E1719" s="229"/>
      <c r="F1719" s="229"/>
      <c r="G1719" s="59"/>
      <c r="H1719" s="59"/>
      <c r="I1719" s="59"/>
      <c r="J1719" s="59"/>
      <c r="K1719" s="59"/>
      <c r="L1719" s="86"/>
      <c r="M1719" s="86"/>
      <c r="N1719" s="55" t="s">
        <v>820</v>
      </c>
      <c r="O1719" s="55"/>
      <c r="P1719" s="55"/>
      <c r="Q1719" s="55"/>
      <c r="R1719" s="55"/>
      <c r="S1719" s="55" t="s">
        <v>874</v>
      </c>
      <c r="T1719" s="193" t="str">
        <f>_xlfn.IFNA(VLOOKUP(N1719,Code2Loc,2,FALSE)
&amp; IF( OR( ISNA(O1719), LEN(O1719)=0), "",  "-" &amp; VLOOKUP(O1719,Code2Loc,2,FALSE))
&amp; IF( OR( ISNA(P1719), LEN(P1719)=0), "",  "-" &amp; VLOOKUP(P1719,Code2Loc,2,FALSE))
&amp; IF( OR( ISNA(Q1719), LEN(Q1719)=0), "",  "-" &amp; VLOOKUP(Q1719,Code2Loc,2,FALSE))
&amp; IF( OR( ISNA(R1719), LEN(R1719)=0), "",  "-" &amp; VLOOKUP(R1719,Code2Loc,2,FALSE))
&amp; IF( OR( ISNA(S1719), LEN(S1719)=0), "",  "-" &amp; VLOOKUP(S1719,Code2Loc,2,FALSE)),"")</f>
        <v/>
      </c>
      <c r="U1719" s="56">
        <v>0.58680555555555558</v>
      </c>
      <c r="V1719" s="57"/>
      <c r="W1719" s="57"/>
      <c r="X1719" s="57"/>
      <c r="Y1719" s="57"/>
      <c r="Z1719" s="58" t="str">
        <f>IF(ISBLANK($U1719), "", _xlfn.IFNA($U1719 + _xlfn.IFNA( VLOOKUP($N1719 &amp; IF(ISBLANK($O1719),"", "-" &amp; $O1719) &amp; IF(ISBLANK($P1719),"", "-" &amp; $P1719) &amp; IF(ISBLANK($Q1719),"", "-" &amp; $Q1719) &amp; IF(ISBLANK($R1719),"", "-" &amp; $R1719) &amp; IF(ISBLANK($S1719),"", "-" &amp; $S1719),TravelTime,8,FALSE), VLOOKUP($S1719 &amp; IF(ISBLANK($R1719),"", "-" &amp; $R1719) &amp; IF(ISBLANK($Q1719),"", "-" &amp; $Q1719) &amp; IF(ISBLANK($P1719),"", "-" &amp; $P1719) &amp; IF(ISBLANK($O1719),"", "-" &amp; $O1719) &amp; IF(ISBLANK($N1719),"", "-" &amp; $N1719),TravelTime,8,FALSE)) / 1440, ""))</f>
        <v/>
      </c>
      <c r="AA1719" s="59"/>
      <c r="AB1719" s="59"/>
      <c r="AC1719" s="59"/>
      <c r="AD1719" s="196"/>
      <c r="AE1719" s="59"/>
      <c r="AF1719" s="59"/>
      <c r="AG1719" s="59"/>
      <c r="AH1719" s="59"/>
      <c r="AI1719" s="59"/>
      <c r="AJ1719" s="59"/>
    </row>
    <row r="1720" spans="1:36" ht="14.25" customHeight="1">
      <c r="A1720" s="85"/>
      <c r="B1720" s="59"/>
      <c r="C1720" s="223"/>
      <c r="D1720" s="59"/>
      <c r="E1720" s="229"/>
      <c r="F1720" s="229"/>
      <c r="G1720" s="59"/>
      <c r="H1720" s="59"/>
      <c r="I1720" s="59"/>
      <c r="J1720" s="59"/>
      <c r="K1720" s="59"/>
      <c r="L1720" s="86"/>
      <c r="M1720" s="86"/>
      <c r="N1720" s="55" t="s">
        <v>874</v>
      </c>
      <c r="O1720" s="55"/>
      <c r="P1720" s="55"/>
      <c r="Q1720" s="55"/>
      <c r="R1720" s="55"/>
      <c r="S1720" s="55" t="s">
        <v>820</v>
      </c>
      <c r="T1720" s="193" t="str">
        <f>_xlfn.IFNA(VLOOKUP(N1720,Code2Loc,2,FALSE)
&amp; IF( OR( ISNA(O1720), LEN(O1720)=0), "",  "-" &amp; VLOOKUP(O1720,Code2Loc,2,FALSE))
&amp; IF( OR( ISNA(P1720), LEN(P1720)=0), "",  "-" &amp; VLOOKUP(P1720,Code2Loc,2,FALSE))
&amp; IF( OR( ISNA(Q1720), LEN(Q1720)=0), "",  "-" &amp; VLOOKUP(Q1720,Code2Loc,2,FALSE))
&amp; IF( OR( ISNA(R1720), LEN(R1720)=0), "",  "-" &amp; VLOOKUP(R1720,Code2Loc,2,FALSE))
&amp; IF( OR( ISNA(S1720), LEN(S1720)=0), "",  "-" &amp; VLOOKUP(S1720,Code2Loc,2,FALSE)),"")</f>
        <v/>
      </c>
      <c r="U1720" s="56">
        <v>0.61111111111111116</v>
      </c>
      <c r="V1720" s="57"/>
      <c r="W1720" s="57"/>
      <c r="X1720" s="57"/>
      <c r="Y1720" s="57"/>
      <c r="Z1720" s="58" t="str">
        <f>IF(ISBLANK($U1720), "", _xlfn.IFNA($U1720 + _xlfn.IFNA( VLOOKUP($N1720 &amp; IF(ISBLANK($O1720),"", "-" &amp; $O1720) &amp; IF(ISBLANK($P1720),"", "-" &amp; $P1720) &amp; IF(ISBLANK($Q1720),"", "-" &amp; $Q1720) &amp; IF(ISBLANK($R1720),"", "-" &amp; $R1720) &amp; IF(ISBLANK($S1720),"", "-" &amp; $S1720),TravelTime,8,FALSE), VLOOKUP($S1720 &amp; IF(ISBLANK($R1720),"", "-" &amp; $R1720) &amp; IF(ISBLANK($Q1720),"", "-" &amp; $Q1720) &amp; IF(ISBLANK($P1720),"", "-" &amp; $P1720) &amp; IF(ISBLANK($O1720),"", "-" &amp; $O1720) &amp; IF(ISBLANK($N1720),"", "-" &amp; $N1720),TravelTime,8,FALSE)) / 1440, ""))</f>
        <v/>
      </c>
      <c r="AA1720" s="59"/>
      <c r="AB1720" s="59"/>
      <c r="AC1720" s="59"/>
      <c r="AD1720" s="196"/>
      <c r="AE1720" s="59"/>
      <c r="AF1720" s="59"/>
      <c r="AG1720" s="59"/>
      <c r="AH1720" s="59"/>
      <c r="AI1720" s="59"/>
      <c r="AJ1720" s="59"/>
    </row>
    <row r="1721" spans="1:36" ht="14.25" customHeight="1">
      <c r="A1721" s="85"/>
      <c r="B1721" s="59"/>
      <c r="C1721" s="223"/>
      <c r="D1721" s="59"/>
      <c r="E1721" s="229"/>
      <c r="F1721" s="229"/>
      <c r="G1721" s="59"/>
      <c r="H1721" s="59"/>
      <c r="I1721" s="59"/>
      <c r="J1721" s="59"/>
      <c r="K1721" s="59"/>
      <c r="L1721" s="86"/>
      <c r="M1721" s="86"/>
      <c r="N1721" s="55" t="s">
        <v>820</v>
      </c>
      <c r="O1721" s="55"/>
      <c r="P1721" s="55"/>
      <c r="Q1721" s="55"/>
      <c r="R1721" s="55"/>
      <c r="S1721" s="55" t="s">
        <v>872</v>
      </c>
      <c r="T1721" s="193" t="str">
        <f>_xlfn.IFNA(VLOOKUP(N1721,Code2Loc,2,FALSE)
&amp; IF( OR( ISNA(O1721), LEN(O1721)=0), "",  "-" &amp; VLOOKUP(O1721,Code2Loc,2,FALSE))
&amp; IF( OR( ISNA(P1721), LEN(P1721)=0), "",  "-" &amp; VLOOKUP(P1721,Code2Loc,2,FALSE))
&amp; IF( OR( ISNA(Q1721), LEN(Q1721)=0), "",  "-" &amp; VLOOKUP(Q1721,Code2Loc,2,FALSE))
&amp; IF( OR( ISNA(R1721), LEN(R1721)=0), "",  "-" &amp; VLOOKUP(R1721,Code2Loc,2,FALSE))
&amp; IF( OR( ISNA(S1721), LEN(S1721)=0), "",  "-" &amp; VLOOKUP(S1721,Code2Loc,2,FALSE)),"")</f>
        <v/>
      </c>
      <c r="U1721" s="56">
        <v>0.64583333333333337</v>
      </c>
      <c r="V1721" s="57"/>
      <c r="W1721" s="57"/>
      <c r="X1721" s="57"/>
      <c r="Y1721" s="57"/>
      <c r="Z1721" s="58" t="str">
        <f>IF(ISBLANK($U1721), "", _xlfn.IFNA($U1721 + _xlfn.IFNA( VLOOKUP($N1721 &amp; IF(ISBLANK($O1721),"", "-" &amp; $O1721) &amp; IF(ISBLANK($P1721),"", "-" &amp; $P1721) &amp; IF(ISBLANK($Q1721),"", "-" &amp; $Q1721) &amp; IF(ISBLANK($R1721),"", "-" &amp; $R1721) &amp; IF(ISBLANK($S1721),"", "-" &amp; $S1721),TravelTime,8,FALSE), VLOOKUP($S1721 &amp; IF(ISBLANK($R1721),"", "-" &amp; $R1721) &amp; IF(ISBLANK($Q1721),"", "-" &amp; $Q1721) &amp; IF(ISBLANK($P1721),"", "-" &amp; $P1721) &amp; IF(ISBLANK($O1721),"", "-" &amp; $O1721) &amp; IF(ISBLANK($N1721),"", "-" &amp; $N1721),TravelTime,8,FALSE)) / 1440, ""))</f>
        <v/>
      </c>
      <c r="AA1721" s="59"/>
      <c r="AB1721" s="59"/>
      <c r="AC1721" s="59"/>
      <c r="AD1721" s="196"/>
      <c r="AE1721" s="59"/>
      <c r="AF1721" s="59"/>
      <c r="AG1721" s="59"/>
      <c r="AH1721" s="59"/>
      <c r="AI1721" s="59"/>
      <c r="AJ1721" s="59"/>
    </row>
    <row r="1722" spans="1:36" ht="14.25" customHeight="1">
      <c r="A1722" s="85"/>
      <c r="B1722" s="59"/>
      <c r="C1722" s="223"/>
      <c r="D1722" s="59"/>
      <c r="E1722" s="229"/>
      <c r="F1722" s="229"/>
      <c r="G1722" s="59"/>
      <c r="H1722" s="59"/>
      <c r="I1722" s="59"/>
      <c r="J1722" s="59"/>
      <c r="K1722" s="59"/>
      <c r="L1722" s="86"/>
      <c r="M1722" s="86"/>
      <c r="N1722" s="55" t="s">
        <v>872</v>
      </c>
      <c r="O1722" s="55"/>
      <c r="P1722" s="55"/>
      <c r="Q1722" s="55"/>
      <c r="R1722" s="55"/>
      <c r="S1722" s="55" t="s">
        <v>820</v>
      </c>
      <c r="T1722" s="193" t="str">
        <f>_xlfn.IFNA(VLOOKUP(N1722,Code2Loc,2,FALSE)
&amp; IF( OR( ISNA(O1722), LEN(O1722)=0), "",  "-" &amp; VLOOKUP(O1722,Code2Loc,2,FALSE))
&amp; IF( OR( ISNA(P1722), LEN(P1722)=0), "",  "-" &amp; VLOOKUP(P1722,Code2Loc,2,FALSE))
&amp; IF( OR( ISNA(Q1722), LEN(Q1722)=0), "",  "-" &amp; VLOOKUP(Q1722,Code2Loc,2,FALSE))
&amp; IF( OR( ISNA(R1722), LEN(R1722)=0), "",  "-" &amp; VLOOKUP(R1722,Code2Loc,2,FALSE))
&amp; IF( OR( ISNA(S1722), LEN(S1722)=0), "",  "-" &amp; VLOOKUP(S1722,Code2Loc,2,FALSE)),"")</f>
        <v/>
      </c>
      <c r="U1722" s="56">
        <v>0.67013888888888884</v>
      </c>
      <c r="V1722" s="57"/>
      <c r="W1722" s="57"/>
      <c r="X1722" s="57"/>
      <c r="Y1722" s="57"/>
      <c r="Z1722" s="58" t="str">
        <f>IF(ISBLANK($U1722), "", _xlfn.IFNA($U1722 + _xlfn.IFNA( VLOOKUP($N1722 &amp; IF(ISBLANK($O1722),"", "-" &amp; $O1722) &amp; IF(ISBLANK($P1722),"", "-" &amp; $P1722) &amp; IF(ISBLANK($Q1722),"", "-" &amp; $Q1722) &amp; IF(ISBLANK($R1722),"", "-" &amp; $R1722) &amp; IF(ISBLANK($S1722),"", "-" &amp; $S1722),TravelTime,8,FALSE), VLOOKUP($S1722 &amp; IF(ISBLANK($R1722),"", "-" &amp; $R1722) &amp; IF(ISBLANK($Q1722),"", "-" &amp; $Q1722) &amp; IF(ISBLANK($P1722),"", "-" &amp; $P1722) &amp; IF(ISBLANK($O1722),"", "-" &amp; $O1722) &amp; IF(ISBLANK($N1722),"", "-" &amp; $N1722),TravelTime,8,FALSE)) / 1440, ""))</f>
        <v/>
      </c>
      <c r="AA1722" s="59"/>
      <c r="AB1722" s="59"/>
      <c r="AC1722" s="59"/>
      <c r="AD1722" s="196"/>
      <c r="AE1722" s="59"/>
      <c r="AF1722" s="59"/>
      <c r="AG1722" s="59"/>
      <c r="AH1722" s="59"/>
      <c r="AI1722" s="59"/>
      <c r="AJ1722" s="59"/>
    </row>
    <row r="1723" spans="1:36" ht="14.25" customHeight="1">
      <c r="A1723" s="85"/>
      <c r="B1723" s="59"/>
      <c r="C1723" s="223"/>
      <c r="D1723" s="59"/>
      <c r="E1723" s="229"/>
      <c r="F1723" s="229"/>
      <c r="G1723" s="59"/>
      <c r="H1723" s="59"/>
      <c r="I1723" s="59"/>
      <c r="J1723" s="59"/>
      <c r="K1723" s="59"/>
      <c r="L1723" s="86"/>
      <c r="M1723" s="86"/>
      <c r="N1723" s="55" t="s">
        <v>820</v>
      </c>
      <c r="O1723" s="55"/>
      <c r="P1723" s="55"/>
      <c r="Q1723" s="55"/>
      <c r="R1723" s="55"/>
      <c r="S1723" s="55" t="s">
        <v>872</v>
      </c>
      <c r="T1723" s="193" t="str">
        <f>_xlfn.IFNA(VLOOKUP(N1723,Code2Loc,2,FALSE)
&amp; IF( OR( ISNA(O1723), LEN(O1723)=0), "",  "-" &amp; VLOOKUP(O1723,Code2Loc,2,FALSE))
&amp; IF( OR( ISNA(P1723), LEN(P1723)=0), "",  "-" &amp; VLOOKUP(P1723,Code2Loc,2,FALSE))
&amp; IF( OR( ISNA(Q1723), LEN(Q1723)=0), "",  "-" &amp; VLOOKUP(Q1723,Code2Loc,2,FALSE))
&amp; IF( OR( ISNA(R1723), LEN(R1723)=0), "",  "-" &amp; VLOOKUP(R1723,Code2Loc,2,FALSE))
&amp; IF( OR( ISNA(S1723), LEN(S1723)=0), "",  "-" &amp; VLOOKUP(S1723,Code2Loc,2,FALSE)),"")</f>
        <v/>
      </c>
      <c r="U1723" s="56">
        <v>0.68402777777777779</v>
      </c>
      <c r="V1723" s="57"/>
      <c r="W1723" s="57"/>
      <c r="X1723" s="57"/>
      <c r="Y1723" s="57"/>
      <c r="Z1723" s="58" t="str">
        <f>IF(ISBLANK($U1723), "", _xlfn.IFNA($U1723 + _xlfn.IFNA( VLOOKUP($N1723 &amp; IF(ISBLANK($O1723),"", "-" &amp; $O1723) &amp; IF(ISBLANK($P1723),"", "-" &amp; $P1723) &amp; IF(ISBLANK($Q1723),"", "-" &amp; $Q1723) &amp; IF(ISBLANK($R1723),"", "-" &amp; $R1723) &amp; IF(ISBLANK($S1723),"", "-" &amp; $S1723),TravelTime,8,FALSE), VLOOKUP($S1723 &amp; IF(ISBLANK($R1723),"", "-" &amp; $R1723) &amp; IF(ISBLANK($Q1723),"", "-" &amp; $Q1723) &amp; IF(ISBLANK($P1723),"", "-" &amp; $P1723) &amp; IF(ISBLANK($O1723),"", "-" &amp; $O1723) &amp; IF(ISBLANK($N1723),"", "-" &amp; $N1723),TravelTime,8,FALSE)) / 1440, ""))</f>
        <v/>
      </c>
      <c r="AA1723" s="59"/>
      <c r="AB1723" s="59"/>
      <c r="AC1723" s="59"/>
      <c r="AD1723" s="196"/>
      <c r="AE1723" s="59"/>
      <c r="AF1723" s="59"/>
      <c r="AG1723" s="59"/>
      <c r="AH1723" s="59"/>
      <c r="AI1723" s="59"/>
      <c r="AJ1723" s="59"/>
    </row>
    <row r="1724" spans="1:36" ht="14.25" customHeight="1">
      <c r="A1724" s="85"/>
      <c r="B1724" s="59"/>
      <c r="C1724" s="223"/>
      <c r="D1724" s="59"/>
      <c r="E1724" s="229"/>
      <c r="F1724" s="229"/>
      <c r="G1724" s="59"/>
      <c r="H1724" s="59"/>
      <c r="I1724" s="59"/>
      <c r="J1724" s="59"/>
      <c r="K1724" s="59"/>
      <c r="L1724" s="86"/>
      <c r="M1724" s="86"/>
      <c r="N1724" s="55" t="s">
        <v>872</v>
      </c>
      <c r="O1724" s="55"/>
      <c r="P1724" s="55"/>
      <c r="Q1724" s="55"/>
      <c r="R1724" s="55"/>
      <c r="S1724" s="55" t="s">
        <v>820</v>
      </c>
      <c r="T1724" s="193" t="str">
        <f>_xlfn.IFNA(VLOOKUP(N1724,Code2Loc,2,FALSE)
&amp; IF( OR( ISNA(O1724), LEN(O1724)=0), "",  "-" &amp; VLOOKUP(O1724,Code2Loc,2,FALSE))
&amp; IF( OR( ISNA(P1724), LEN(P1724)=0), "",  "-" &amp; VLOOKUP(P1724,Code2Loc,2,FALSE))
&amp; IF( OR( ISNA(Q1724), LEN(Q1724)=0), "",  "-" &amp; VLOOKUP(Q1724,Code2Loc,2,FALSE))
&amp; IF( OR( ISNA(R1724), LEN(R1724)=0), "",  "-" &amp; VLOOKUP(R1724,Code2Loc,2,FALSE))
&amp; IF( OR( ISNA(S1724), LEN(S1724)=0), "",  "-" &amp; VLOOKUP(S1724,Code2Loc,2,FALSE)),"")</f>
        <v/>
      </c>
      <c r="U1724" s="56">
        <v>0.70138888888888884</v>
      </c>
      <c r="V1724" s="57"/>
      <c r="W1724" s="57"/>
      <c r="X1724" s="57"/>
      <c r="Y1724" s="57"/>
      <c r="Z1724" s="58" t="str">
        <f>IF(ISBLANK($U1724), "", _xlfn.IFNA($U1724 + _xlfn.IFNA( VLOOKUP($N1724 &amp; IF(ISBLANK($O1724),"", "-" &amp; $O1724) &amp; IF(ISBLANK($P1724),"", "-" &amp; $P1724) &amp; IF(ISBLANK($Q1724),"", "-" &amp; $Q1724) &amp; IF(ISBLANK($R1724),"", "-" &amp; $R1724) &amp; IF(ISBLANK($S1724),"", "-" &amp; $S1724),TravelTime,8,FALSE), VLOOKUP($S1724 &amp; IF(ISBLANK($R1724),"", "-" &amp; $R1724) &amp; IF(ISBLANK($Q1724),"", "-" &amp; $Q1724) &amp; IF(ISBLANK($P1724),"", "-" &amp; $P1724) &amp; IF(ISBLANK($O1724),"", "-" &amp; $O1724) &amp; IF(ISBLANK($N1724),"", "-" &amp; $N1724),TravelTime,8,FALSE)) / 1440, ""))</f>
        <v/>
      </c>
      <c r="AA1724" s="59"/>
      <c r="AB1724" s="59"/>
      <c r="AC1724" s="59"/>
      <c r="AD1724" s="196"/>
      <c r="AE1724" s="59"/>
      <c r="AF1724" s="59"/>
      <c r="AG1724" s="59"/>
      <c r="AH1724" s="59"/>
      <c r="AI1724" s="59"/>
      <c r="AJ1724" s="59"/>
    </row>
    <row r="1725" spans="1:36" ht="14.25" customHeight="1">
      <c r="A1725" s="85"/>
      <c r="B1725" s="59"/>
      <c r="C1725" s="223"/>
      <c r="D1725" s="59"/>
      <c r="E1725" s="229"/>
      <c r="F1725" s="229"/>
      <c r="G1725" s="59"/>
      <c r="H1725" s="59"/>
      <c r="I1725" s="59"/>
      <c r="J1725" s="59"/>
      <c r="K1725" s="59"/>
      <c r="L1725" s="86"/>
      <c r="M1725" s="86"/>
      <c r="N1725" s="55" t="s">
        <v>820</v>
      </c>
      <c r="O1725" s="55"/>
      <c r="P1725" s="55"/>
      <c r="Q1725" s="55"/>
      <c r="R1725" s="55"/>
      <c r="S1725" s="55" t="s">
        <v>874</v>
      </c>
      <c r="T1725" s="193" t="str">
        <f>_xlfn.IFNA(VLOOKUP(N1725,Code2Loc,2,FALSE)
&amp; IF( OR( ISNA(O1725), LEN(O1725)=0), "",  "-" &amp; VLOOKUP(O1725,Code2Loc,2,FALSE))
&amp; IF( OR( ISNA(P1725), LEN(P1725)=0), "",  "-" &amp; VLOOKUP(P1725,Code2Loc,2,FALSE))
&amp; IF( OR( ISNA(Q1725), LEN(Q1725)=0), "",  "-" &amp; VLOOKUP(Q1725,Code2Loc,2,FALSE))
&amp; IF( OR( ISNA(R1725), LEN(R1725)=0), "",  "-" &amp; VLOOKUP(R1725,Code2Loc,2,FALSE))
&amp; IF( OR( ISNA(S1725), LEN(S1725)=0), "",  "-" &amp; VLOOKUP(S1725,Code2Loc,2,FALSE)),"")</f>
        <v/>
      </c>
      <c r="U1725" s="56">
        <v>0.72569444444444442</v>
      </c>
      <c r="V1725" s="57"/>
      <c r="W1725" s="57"/>
      <c r="X1725" s="57"/>
      <c r="Y1725" s="57"/>
      <c r="Z1725" s="58" t="str">
        <f>IF(ISBLANK($U1725), "", _xlfn.IFNA($U1725 + _xlfn.IFNA( VLOOKUP($N1725 &amp; IF(ISBLANK($O1725),"", "-" &amp; $O1725) &amp; IF(ISBLANK($P1725),"", "-" &amp; $P1725) &amp; IF(ISBLANK($Q1725),"", "-" &amp; $Q1725) &amp; IF(ISBLANK($R1725),"", "-" &amp; $R1725) &amp; IF(ISBLANK($S1725),"", "-" &amp; $S1725),TravelTime,8,FALSE), VLOOKUP($S1725 &amp; IF(ISBLANK($R1725),"", "-" &amp; $R1725) &amp; IF(ISBLANK($Q1725),"", "-" &amp; $Q1725) &amp; IF(ISBLANK($P1725),"", "-" &amp; $P1725) &amp; IF(ISBLANK($O1725),"", "-" &amp; $O1725) &amp; IF(ISBLANK($N1725),"", "-" &amp; $N1725),TravelTime,8,FALSE)) / 1440, ""))</f>
        <v/>
      </c>
      <c r="AA1725" s="59"/>
      <c r="AB1725" s="59"/>
      <c r="AC1725" s="59"/>
      <c r="AD1725" s="196"/>
      <c r="AE1725" s="59"/>
      <c r="AF1725" s="59"/>
      <c r="AG1725" s="59"/>
      <c r="AH1725" s="59"/>
      <c r="AI1725" s="59"/>
      <c r="AJ1725" s="59"/>
    </row>
    <row r="1726" spans="1:36" ht="14.25" customHeight="1">
      <c r="A1726" s="85"/>
      <c r="B1726" s="59"/>
      <c r="C1726" s="223"/>
      <c r="D1726" s="59"/>
      <c r="E1726" s="229"/>
      <c r="F1726" s="229"/>
      <c r="G1726" s="59"/>
      <c r="H1726" s="59"/>
      <c r="I1726" s="59"/>
      <c r="J1726" s="59"/>
      <c r="K1726" s="59"/>
      <c r="L1726" s="86"/>
      <c r="M1726" s="86"/>
      <c r="N1726" s="55" t="s">
        <v>874</v>
      </c>
      <c r="O1726" s="55"/>
      <c r="P1726" s="55"/>
      <c r="Q1726" s="55"/>
      <c r="R1726" s="55"/>
      <c r="S1726" s="55" t="s">
        <v>820</v>
      </c>
      <c r="T1726" s="193" t="str">
        <f>_xlfn.IFNA(VLOOKUP(N1726,Code2Loc,2,FALSE)
&amp; IF( OR( ISNA(O1726), LEN(O1726)=0), "",  "-" &amp; VLOOKUP(O1726,Code2Loc,2,FALSE))
&amp; IF( OR( ISNA(P1726), LEN(P1726)=0), "",  "-" &amp; VLOOKUP(P1726,Code2Loc,2,FALSE))
&amp; IF( OR( ISNA(Q1726), LEN(Q1726)=0), "",  "-" &amp; VLOOKUP(Q1726,Code2Loc,2,FALSE))
&amp; IF( OR( ISNA(R1726), LEN(R1726)=0), "",  "-" &amp; VLOOKUP(R1726,Code2Loc,2,FALSE))
&amp; IF( OR( ISNA(S1726), LEN(S1726)=0), "",  "-" &amp; VLOOKUP(S1726,Code2Loc,2,FALSE)),"")</f>
        <v/>
      </c>
      <c r="U1726" s="56">
        <v>0.74652777777777779</v>
      </c>
      <c r="V1726" s="57"/>
      <c r="W1726" s="57"/>
      <c r="X1726" s="57"/>
      <c r="Y1726" s="57"/>
      <c r="Z1726" s="58" t="str">
        <f>IF(ISBLANK($U1726), "", _xlfn.IFNA($U1726 + _xlfn.IFNA( VLOOKUP($N1726 &amp; IF(ISBLANK($O1726),"", "-" &amp; $O1726) &amp; IF(ISBLANK($P1726),"", "-" &amp; $P1726) &amp; IF(ISBLANK($Q1726),"", "-" &amp; $Q1726) &amp; IF(ISBLANK($R1726),"", "-" &amp; $R1726) &amp; IF(ISBLANK($S1726),"", "-" &amp; $S1726),TravelTime,8,FALSE), VLOOKUP($S1726 &amp; IF(ISBLANK($R1726),"", "-" &amp; $R1726) &amp; IF(ISBLANK($Q1726),"", "-" &amp; $Q1726) &amp; IF(ISBLANK($P1726),"", "-" &amp; $P1726) &amp; IF(ISBLANK($O1726),"", "-" &amp; $O1726) &amp; IF(ISBLANK($N1726),"", "-" &amp; $N1726),TravelTime,8,FALSE)) / 1440, ""))</f>
        <v/>
      </c>
      <c r="AA1726" s="59"/>
      <c r="AB1726" s="59"/>
      <c r="AC1726" s="59"/>
      <c r="AD1726" s="196"/>
      <c r="AE1726" s="59"/>
      <c r="AF1726" s="59"/>
      <c r="AG1726" s="59"/>
      <c r="AH1726" s="59"/>
      <c r="AI1726" s="59"/>
      <c r="AJ1726" s="59"/>
    </row>
    <row r="1727" spans="1:36" ht="14.25" customHeight="1">
      <c r="A1727" s="85"/>
      <c r="B1727" s="59"/>
      <c r="C1727" s="223"/>
      <c r="D1727" s="59"/>
      <c r="E1727" s="229"/>
      <c r="F1727" s="229"/>
      <c r="G1727" s="59"/>
      <c r="H1727" s="59"/>
      <c r="I1727" s="59"/>
      <c r="J1727" s="59"/>
      <c r="K1727" s="59"/>
      <c r="L1727" s="86"/>
      <c r="M1727" s="86"/>
      <c r="N1727" s="55" t="s">
        <v>820</v>
      </c>
      <c r="O1727" s="55"/>
      <c r="P1727" s="55"/>
      <c r="Q1727" s="55"/>
      <c r="R1727" s="55"/>
      <c r="S1727" s="55" t="s">
        <v>872</v>
      </c>
      <c r="T1727" s="193" t="str">
        <f>_xlfn.IFNA(VLOOKUP(N1727,Code2Loc,2,FALSE)
&amp; IF( OR( ISNA(O1727), LEN(O1727)=0), "",  "-" &amp; VLOOKUP(O1727,Code2Loc,2,FALSE))
&amp; IF( OR( ISNA(P1727), LEN(P1727)=0), "",  "-" &amp; VLOOKUP(P1727,Code2Loc,2,FALSE))
&amp; IF( OR( ISNA(Q1727), LEN(Q1727)=0), "",  "-" &amp; VLOOKUP(Q1727,Code2Loc,2,FALSE))
&amp; IF( OR( ISNA(R1727), LEN(R1727)=0), "",  "-" &amp; VLOOKUP(R1727,Code2Loc,2,FALSE))
&amp; IF( OR( ISNA(S1727), LEN(S1727)=0), "",  "-" &amp; VLOOKUP(S1727,Code2Loc,2,FALSE)),"")</f>
        <v/>
      </c>
      <c r="U1727" s="56">
        <v>0.77430555555555558</v>
      </c>
      <c r="V1727" s="57"/>
      <c r="W1727" s="57"/>
      <c r="X1727" s="57"/>
      <c r="Y1727" s="57"/>
      <c r="Z1727" s="58" t="str">
        <f>IF(ISBLANK($U1727), "", _xlfn.IFNA($U1727 + _xlfn.IFNA( VLOOKUP($N1727 &amp; IF(ISBLANK($O1727),"", "-" &amp; $O1727) &amp; IF(ISBLANK($P1727),"", "-" &amp; $P1727) &amp; IF(ISBLANK($Q1727),"", "-" &amp; $Q1727) &amp; IF(ISBLANK($R1727),"", "-" &amp; $R1727) &amp; IF(ISBLANK($S1727),"", "-" &amp; $S1727),TravelTime,8,FALSE), VLOOKUP($S1727 &amp; IF(ISBLANK($R1727),"", "-" &amp; $R1727) &amp; IF(ISBLANK($Q1727),"", "-" &amp; $Q1727) &amp; IF(ISBLANK($P1727),"", "-" &amp; $P1727) &amp; IF(ISBLANK($O1727),"", "-" &amp; $O1727) &amp; IF(ISBLANK($N1727),"", "-" &amp; $N1727),TravelTime,8,FALSE)) / 1440, ""))</f>
        <v/>
      </c>
      <c r="AA1727" s="59"/>
      <c r="AB1727" s="59"/>
      <c r="AC1727" s="59"/>
      <c r="AD1727" s="196"/>
      <c r="AE1727" s="59"/>
      <c r="AF1727" s="59"/>
      <c r="AG1727" s="59"/>
      <c r="AH1727" s="59"/>
      <c r="AI1727" s="59"/>
      <c r="AJ1727" s="59"/>
    </row>
    <row r="1728" spans="1:36" ht="14.25" customHeight="1">
      <c r="A1728" s="85"/>
      <c r="B1728" s="59"/>
      <c r="C1728" s="223"/>
      <c r="D1728" s="59"/>
      <c r="E1728" s="229"/>
      <c r="F1728" s="229"/>
      <c r="G1728" s="59"/>
      <c r="H1728" s="59"/>
      <c r="I1728" s="59"/>
      <c r="J1728" s="59"/>
      <c r="K1728" s="59"/>
      <c r="L1728" s="86"/>
      <c r="M1728" s="86"/>
      <c r="N1728" s="55" t="s">
        <v>872</v>
      </c>
      <c r="O1728" s="55"/>
      <c r="P1728" s="55"/>
      <c r="Q1728" s="55"/>
      <c r="R1728" s="55"/>
      <c r="S1728" s="55" t="s">
        <v>820</v>
      </c>
      <c r="T1728" s="193" t="str">
        <f>_xlfn.IFNA(VLOOKUP(N1728,Code2Loc,2,FALSE)
&amp; IF( OR( ISNA(O1728), LEN(O1728)=0), "",  "-" &amp; VLOOKUP(O1728,Code2Loc,2,FALSE))
&amp; IF( OR( ISNA(P1728), LEN(P1728)=0), "",  "-" &amp; VLOOKUP(P1728,Code2Loc,2,FALSE))
&amp; IF( OR( ISNA(Q1728), LEN(Q1728)=0), "",  "-" &amp; VLOOKUP(Q1728,Code2Loc,2,FALSE))
&amp; IF( OR( ISNA(R1728), LEN(R1728)=0), "",  "-" &amp; VLOOKUP(R1728,Code2Loc,2,FALSE))
&amp; IF( OR( ISNA(S1728), LEN(S1728)=0), "",  "-" &amp; VLOOKUP(S1728,Code2Loc,2,FALSE)),"")</f>
        <v/>
      </c>
      <c r="U1728" s="56">
        <v>0.79513888888888884</v>
      </c>
      <c r="V1728" s="57"/>
      <c r="W1728" s="57"/>
      <c r="X1728" s="57"/>
      <c r="Y1728" s="57"/>
      <c r="Z1728" s="58" t="str">
        <f>IF(ISBLANK($U1728), "", _xlfn.IFNA($U1728 + _xlfn.IFNA( VLOOKUP($N1728 &amp; IF(ISBLANK($O1728),"", "-" &amp; $O1728) &amp; IF(ISBLANK($P1728),"", "-" &amp; $P1728) &amp; IF(ISBLANK($Q1728),"", "-" &amp; $Q1728) &amp; IF(ISBLANK($R1728),"", "-" &amp; $R1728) &amp; IF(ISBLANK($S1728),"", "-" &amp; $S1728),TravelTime,8,FALSE), VLOOKUP($S1728 &amp; IF(ISBLANK($R1728),"", "-" &amp; $R1728) &amp; IF(ISBLANK($Q1728),"", "-" &amp; $Q1728) &amp; IF(ISBLANK($P1728),"", "-" &amp; $P1728) &amp; IF(ISBLANK($O1728),"", "-" &amp; $O1728) &amp; IF(ISBLANK($N1728),"", "-" &amp; $N1728),TravelTime,8,FALSE)) / 1440, ""))</f>
        <v/>
      </c>
      <c r="AA1728" s="59"/>
      <c r="AB1728" s="59"/>
      <c r="AC1728" s="59"/>
      <c r="AD1728" s="196"/>
      <c r="AE1728" s="59"/>
      <c r="AF1728" s="59"/>
      <c r="AG1728" s="59"/>
      <c r="AH1728" s="59"/>
      <c r="AI1728" s="59"/>
      <c r="AJ1728" s="59"/>
    </row>
    <row r="1729" spans="1:36" ht="14.25" customHeight="1">
      <c r="A1729" s="85"/>
      <c r="B1729" s="59"/>
      <c r="C1729" s="223"/>
      <c r="D1729" s="59"/>
      <c r="E1729" s="229"/>
      <c r="F1729" s="229"/>
      <c r="G1729" s="59"/>
      <c r="H1729" s="59"/>
      <c r="I1729" s="59"/>
      <c r="J1729" s="59"/>
      <c r="K1729" s="59"/>
      <c r="L1729" s="86"/>
      <c r="M1729" s="86"/>
      <c r="N1729" s="55" t="s">
        <v>820</v>
      </c>
      <c r="O1729" s="55"/>
      <c r="P1729" s="55"/>
      <c r="Q1729" s="55"/>
      <c r="R1729" s="55"/>
      <c r="S1729" s="55" t="s">
        <v>872</v>
      </c>
      <c r="T1729" s="193" t="str">
        <f>_xlfn.IFNA(VLOOKUP(N1729,Code2Loc,2,FALSE)
&amp; IF( OR( ISNA(O1729), LEN(O1729)=0), "",  "-" &amp; VLOOKUP(O1729,Code2Loc,2,FALSE))
&amp; IF( OR( ISNA(P1729), LEN(P1729)=0), "",  "-" &amp; VLOOKUP(P1729,Code2Loc,2,FALSE))
&amp; IF( OR( ISNA(Q1729), LEN(Q1729)=0), "",  "-" &amp; VLOOKUP(Q1729,Code2Loc,2,FALSE))
&amp; IF( OR( ISNA(R1729), LEN(R1729)=0), "",  "-" &amp; VLOOKUP(R1729,Code2Loc,2,FALSE))
&amp; IF( OR( ISNA(S1729), LEN(S1729)=0), "",  "-" &amp; VLOOKUP(S1729,Code2Loc,2,FALSE)),"")</f>
        <v/>
      </c>
      <c r="U1729" s="56">
        <v>0.82638888888888884</v>
      </c>
      <c r="V1729" s="57"/>
      <c r="W1729" s="57"/>
      <c r="X1729" s="57"/>
      <c r="Y1729" s="57"/>
      <c r="Z1729" s="58" t="str">
        <f>IF(ISBLANK($U1729), "", _xlfn.IFNA($U1729 + _xlfn.IFNA( VLOOKUP($N1729 &amp; IF(ISBLANK($O1729),"", "-" &amp; $O1729) &amp; IF(ISBLANK($P1729),"", "-" &amp; $P1729) &amp; IF(ISBLANK($Q1729),"", "-" &amp; $Q1729) &amp; IF(ISBLANK($R1729),"", "-" &amp; $R1729) &amp; IF(ISBLANK($S1729),"", "-" &amp; $S1729),TravelTime,8,FALSE), VLOOKUP($S1729 &amp; IF(ISBLANK($R1729),"", "-" &amp; $R1729) &amp; IF(ISBLANK($Q1729),"", "-" &amp; $Q1729) &amp; IF(ISBLANK($P1729),"", "-" &amp; $P1729) &amp; IF(ISBLANK($O1729),"", "-" &amp; $O1729) &amp; IF(ISBLANK($N1729),"", "-" &amp; $N1729),TravelTime,8,FALSE)) / 1440, ""))</f>
        <v/>
      </c>
      <c r="AA1729" s="59"/>
      <c r="AB1729" s="59"/>
      <c r="AC1729" s="59"/>
      <c r="AD1729" s="196"/>
      <c r="AE1729" s="59"/>
      <c r="AF1729" s="59"/>
      <c r="AG1729" s="59"/>
      <c r="AH1729" s="59"/>
      <c r="AI1729" s="59"/>
      <c r="AJ1729" s="59"/>
    </row>
    <row r="1730" spans="1:36" ht="14.25" customHeight="1">
      <c r="A1730" s="85"/>
      <c r="B1730" s="59" t="s">
        <v>902</v>
      </c>
      <c r="C1730" s="218" t="s">
        <v>903</v>
      </c>
      <c r="D1730" s="52" t="s">
        <v>761</v>
      </c>
      <c r="E1730" s="228">
        <v>43862</v>
      </c>
      <c r="F1730" s="228">
        <v>43982</v>
      </c>
      <c r="G1730" s="59"/>
      <c r="H1730" s="59"/>
      <c r="I1730" s="59"/>
      <c r="J1730" s="59" t="s">
        <v>904</v>
      </c>
      <c r="K1730" s="59" t="s">
        <v>16</v>
      </c>
      <c r="L1730" s="86">
        <v>29</v>
      </c>
      <c r="M1730" s="86"/>
      <c r="N1730" s="55" t="s">
        <v>820</v>
      </c>
      <c r="O1730" s="55"/>
      <c r="P1730" s="55"/>
      <c r="Q1730" s="55"/>
      <c r="R1730" s="55"/>
      <c r="S1730" s="55" t="s">
        <v>874</v>
      </c>
      <c r="T1730" s="193" t="str">
        <f>_xlfn.IFNA(VLOOKUP(N1730,Code2Loc,2,FALSE)
&amp; IF( OR( ISNA(O1730), LEN(O1730)=0), "",  "-" &amp; VLOOKUP(O1730,Code2Loc,2,FALSE))
&amp; IF( OR( ISNA(P1730), LEN(P1730)=0), "",  "-" &amp; VLOOKUP(P1730,Code2Loc,2,FALSE))
&amp; IF( OR( ISNA(Q1730), LEN(Q1730)=0), "",  "-" &amp; VLOOKUP(Q1730,Code2Loc,2,FALSE))
&amp; IF( OR( ISNA(R1730), LEN(R1730)=0), "",  "-" &amp; VLOOKUP(R1730,Code2Loc,2,FALSE))
&amp; IF( OR( ISNA(S1730), LEN(S1730)=0), "",  "-" &amp; VLOOKUP(S1730,Code2Loc,2,FALSE)),"")</f>
        <v/>
      </c>
      <c r="U1730" s="56">
        <v>0.27083333333333331</v>
      </c>
      <c r="V1730" s="57"/>
      <c r="W1730" s="57"/>
      <c r="X1730" s="57"/>
      <c r="Y1730" s="57"/>
      <c r="Z1730" s="58" t="str">
        <f>IF(ISBLANK($U1730), "", _xlfn.IFNA($U1730 + _xlfn.IFNA( VLOOKUP($N1730 &amp; IF(ISBLANK($O1730),"", "-" &amp; $O1730) &amp; IF(ISBLANK($P1730),"", "-" &amp; $P1730) &amp; IF(ISBLANK($Q1730),"", "-" &amp; $Q1730) &amp; IF(ISBLANK($R1730),"", "-" &amp; $R1730) &amp; IF(ISBLANK($S1730),"", "-" &amp; $S1730),TravelTime,8,FALSE), VLOOKUP($S1730 &amp; IF(ISBLANK($R1730),"", "-" &amp; $R1730) &amp; IF(ISBLANK($Q1730),"", "-" &amp; $Q1730) &amp; IF(ISBLANK($P1730),"", "-" &amp; $P1730) &amp; IF(ISBLANK($O1730),"", "-" &amp; $O1730) &amp; IF(ISBLANK($N1730),"", "-" &amp; $N1730),TravelTime,8,FALSE)) / 1440, ""))</f>
        <v/>
      </c>
      <c r="AA1730" s="59"/>
      <c r="AB1730" s="59"/>
      <c r="AC1730" s="59"/>
      <c r="AD1730" s="196"/>
      <c r="AE1730" s="59"/>
      <c r="AF1730" s="59"/>
      <c r="AG1730" s="59"/>
      <c r="AH1730" s="59"/>
      <c r="AI1730" s="59"/>
      <c r="AJ1730" s="59"/>
    </row>
    <row r="1731" spans="1:36" ht="14.25" customHeight="1">
      <c r="A1731" s="85"/>
      <c r="B1731" s="59"/>
      <c r="C1731" s="223"/>
      <c r="D1731" s="59"/>
      <c r="E1731" s="229"/>
      <c r="F1731" s="229"/>
      <c r="G1731" s="59"/>
      <c r="H1731" s="59"/>
      <c r="I1731" s="59"/>
      <c r="J1731" s="89"/>
      <c r="K1731" s="59"/>
      <c r="L1731" s="86"/>
      <c r="M1731" s="86"/>
      <c r="N1731" s="55" t="s">
        <v>874</v>
      </c>
      <c r="O1731" s="55"/>
      <c r="P1731" s="55"/>
      <c r="Q1731" s="55"/>
      <c r="R1731" s="55"/>
      <c r="S1731" s="55" t="s">
        <v>820</v>
      </c>
      <c r="T1731" s="193" t="str">
        <f>_xlfn.IFNA(VLOOKUP(N1731,Code2Loc,2,FALSE)
&amp; IF( OR( ISNA(O1731), LEN(O1731)=0), "",  "-" &amp; VLOOKUP(O1731,Code2Loc,2,FALSE))
&amp; IF( OR( ISNA(P1731), LEN(P1731)=0), "",  "-" &amp; VLOOKUP(P1731,Code2Loc,2,FALSE))
&amp; IF( OR( ISNA(Q1731), LEN(Q1731)=0), "",  "-" &amp; VLOOKUP(Q1731,Code2Loc,2,FALSE))
&amp; IF( OR( ISNA(R1731), LEN(R1731)=0), "",  "-" &amp; VLOOKUP(R1731,Code2Loc,2,FALSE))
&amp; IF( OR( ISNA(S1731), LEN(S1731)=0), "",  "-" &amp; VLOOKUP(S1731,Code2Loc,2,FALSE)),"")</f>
        <v/>
      </c>
      <c r="U1731" s="56">
        <v>0.30208333333333331</v>
      </c>
      <c r="V1731" s="57"/>
      <c r="W1731" s="57"/>
      <c r="X1731" s="57"/>
      <c r="Y1731" s="57"/>
      <c r="Z1731" s="58" t="str">
        <f>IF(ISBLANK($U1731), "", _xlfn.IFNA($U1731 + _xlfn.IFNA( VLOOKUP($N1731 &amp; IF(ISBLANK($O1731),"", "-" &amp; $O1731) &amp; IF(ISBLANK($P1731),"", "-" &amp; $P1731) &amp; IF(ISBLANK($Q1731),"", "-" &amp; $Q1731) &amp; IF(ISBLANK($R1731),"", "-" &amp; $R1731) &amp; IF(ISBLANK($S1731),"", "-" &amp; $S1731),TravelTime,8,FALSE), VLOOKUP($S1731 &amp; IF(ISBLANK($R1731),"", "-" &amp; $R1731) &amp; IF(ISBLANK($Q1731),"", "-" &amp; $Q1731) &amp; IF(ISBLANK($P1731),"", "-" &amp; $P1731) &amp; IF(ISBLANK($O1731),"", "-" &amp; $O1731) &amp; IF(ISBLANK($N1731),"", "-" &amp; $N1731),TravelTime,8,FALSE)) / 1440, ""))</f>
        <v/>
      </c>
      <c r="AA1731" s="59"/>
      <c r="AB1731" s="59"/>
      <c r="AC1731" s="59"/>
      <c r="AD1731" s="196"/>
      <c r="AE1731" s="59"/>
      <c r="AF1731" s="59"/>
      <c r="AG1731" s="59"/>
      <c r="AH1731" s="59"/>
      <c r="AI1731" s="59"/>
      <c r="AJ1731" s="59"/>
    </row>
    <row r="1732" spans="1:36" ht="14.25" customHeight="1">
      <c r="A1732" s="85"/>
      <c r="B1732" s="59"/>
      <c r="C1732" s="223"/>
      <c r="D1732" s="59"/>
      <c r="E1732" s="229"/>
      <c r="F1732" s="229"/>
      <c r="G1732" s="59"/>
      <c r="H1732" s="59"/>
      <c r="I1732" s="59"/>
      <c r="J1732" s="89"/>
      <c r="K1732" s="59"/>
      <c r="L1732" s="86"/>
      <c r="M1732" s="86"/>
      <c r="N1732" s="55" t="s">
        <v>820</v>
      </c>
      <c r="O1732" s="55" t="s">
        <v>875</v>
      </c>
      <c r="P1732" s="55"/>
      <c r="Q1732" s="55"/>
      <c r="R1732" s="55"/>
      <c r="S1732" s="55" t="s">
        <v>872</v>
      </c>
      <c r="T1732" s="193" t="str">
        <f>_xlfn.IFNA(VLOOKUP(N1732,Code2Loc,2,FALSE)
&amp; IF( OR( ISNA(O1732), LEN(O1732)=0), "",  "-" &amp; VLOOKUP(O1732,Code2Loc,2,FALSE))
&amp; IF( OR( ISNA(P1732), LEN(P1732)=0), "",  "-" &amp; VLOOKUP(P1732,Code2Loc,2,FALSE))
&amp; IF( OR( ISNA(Q1732), LEN(Q1732)=0), "",  "-" &amp; VLOOKUP(Q1732,Code2Loc,2,FALSE))
&amp; IF( OR( ISNA(R1732), LEN(R1732)=0), "",  "-" &amp; VLOOKUP(R1732,Code2Loc,2,FALSE))
&amp; IF( OR( ISNA(S1732), LEN(S1732)=0), "",  "-" &amp; VLOOKUP(S1732,Code2Loc,2,FALSE)),"")</f>
        <v/>
      </c>
      <c r="U1732" s="56">
        <v>0.33680555555555558</v>
      </c>
      <c r="V1732" s="57"/>
      <c r="W1732" s="57"/>
      <c r="X1732" s="57"/>
      <c r="Y1732" s="57"/>
      <c r="Z1732" s="58" t="str">
        <f>IF(ISBLANK($U1732), "", _xlfn.IFNA($U1732 + _xlfn.IFNA( VLOOKUP($N1732 &amp; IF(ISBLANK($O1732),"", "-" &amp; $O1732) &amp; IF(ISBLANK($P1732),"", "-" &amp; $P1732) &amp; IF(ISBLANK($Q1732),"", "-" &amp; $Q1732) &amp; IF(ISBLANK($R1732),"", "-" &amp; $R1732) &amp; IF(ISBLANK($S1732),"", "-" &amp; $S1732),TravelTime,8,FALSE), VLOOKUP($S1732 &amp; IF(ISBLANK($R1732),"", "-" &amp; $R1732) &amp; IF(ISBLANK($Q1732),"", "-" &amp; $Q1732) &amp; IF(ISBLANK($P1732),"", "-" &amp; $P1732) &amp; IF(ISBLANK($O1732),"", "-" &amp; $O1732) &amp; IF(ISBLANK($N1732),"", "-" &amp; $N1732),TravelTime,8,FALSE)) / 1440, ""))</f>
        <v/>
      </c>
      <c r="AA1732" s="59"/>
      <c r="AB1732" s="59"/>
      <c r="AC1732" s="59"/>
      <c r="AD1732" s="196"/>
      <c r="AE1732" s="59"/>
      <c r="AF1732" s="59"/>
      <c r="AG1732" s="59"/>
      <c r="AH1732" s="59"/>
      <c r="AI1732" s="59"/>
      <c r="AJ1732" s="59"/>
    </row>
    <row r="1733" spans="1:36" ht="14.25" customHeight="1">
      <c r="A1733" s="85"/>
      <c r="B1733" s="59"/>
      <c r="C1733" s="223"/>
      <c r="D1733" s="59"/>
      <c r="E1733" s="229"/>
      <c r="F1733" s="229"/>
      <c r="G1733" s="59"/>
      <c r="H1733" s="59"/>
      <c r="I1733" s="59"/>
      <c r="J1733" s="59"/>
      <c r="K1733" s="59"/>
      <c r="L1733" s="86"/>
      <c r="M1733" s="86"/>
      <c r="N1733" s="55" t="s">
        <v>872</v>
      </c>
      <c r="O1733" s="55"/>
      <c r="P1733" s="55"/>
      <c r="Q1733" s="55"/>
      <c r="R1733" s="55"/>
      <c r="S1733" s="55" t="s">
        <v>820</v>
      </c>
      <c r="T1733" s="193" t="str">
        <f>_xlfn.IFNA(VLOOKUP(N1733,Code2Loc,2,FALSE)
&amp; IF( OR( ISNA(O1733), LEN(O1733)=0), "",  "-" &amp; VLOOKUP(O1733,Code2Loc,2,FALSE))
&amp; IF( OR( ISNA(P1733), LEN(P1733)=0), "",  "-" &amp; VLOOKUP(P1733,Code2Loc,2,FALSE))
&amp; IF( OR( ISNA(Q1733), LEN(Q1733)=0), "",  "-" &amp; VLOOKUP(Q1733,Code2Loc,2,FALSE))
&amp; IF( OR( ISNA(R1733), LEN(R1733)=0), "",  "-" &amp; VLOOKUP(R1733,Code2Loc,2,FALSE))
&amp; IF( OR( ISNA(S1733), LEN(S1733)=0), "",  "-" &amp; VLOOKUP(S1733,Code2Loc,2,FALSE)),"")</f>
        <v/>
      </c>
      <c r="U1733" s="56">
        <v>0.3576388888888889</v>
      </c>
      <c r="V1733" s="57"/>
      <c r="W1733" s="57"/>
      <c r="X1733" s="57"/>
      <c r="Y1733" s="57"/>
      <c r="Z1733" s="58" t="str">
        <f>IF(ISBLANK($U1733), "", _xlfn.IFNA($U1733 + _xlfn.IFNA( VLOOKUP($N1733 &amp; IF(ISBLANK($O1733),"", "-" &amp; $O1733) &amp; IF(ISBLANK($P1733),"", "-" &amp; $P1733) &amp; IF(ISBLANK($Q1733),"", "-" &amp; $Q1733) &amp; IF(ISBLANK($R1733),"", "-" &amp; $R1733) &amp; IF(ISBLANK($S1733),"", "-" &amp; $S1733),TravelTime,8,FALSE), VLOOKUP($S1733 &amp; IF(ISBLANK($R1733),"", "-" &amp; $R1733) &amp; IF(ISBLANK($Q1733),"", "-" &amp; $Q1733) &amp; IF(ISBLANK($P1733),"", "-" &amp; $P1733) &amp; IF(ISBLANK($O1733),"", "-" &amp; $O1733) &amp; IF(ISBLANK($N1733),"", "-" &amp; $N1733),TravelTime,8,FALSE)) / 1440, ""))</f>
        <v/>
      </c>
      <c r="AA1733" s="59"/>
      <c r="AB1733" s="59"/>
      <c r="AC1733" s="59"/>
      <c r="AD1733" s="196"/>
      <c r="AE1733" s="59"/>
      <c r="AF1733" s="59"/>
      <c r="AG1733" s="59"/>
      <c r="AH1733" s="59"/>
      <c r="AI1733" s="59"/>
      <c r="AJ1733" s="59"/>
    </row>
    <row r="1734" spans="1:36" ht="14.25" customHeight="1">
      <c r="A1734" s="85"/>
      <c r="B1734" s="59"/>
      <c r="C1734" s="223"/>
      <c r="D1734" s="59"/>
      <c r="E1734" s="229"/>
      <c r="F1734" s="229"/>
      <c r="G1734" s="59"/>
      <c r="H1734" s="59"/>
      <c r="I1734" s="59"/>
      <c r="J1734" s="59"/>
      <c r="K1734" s="59"/>
      <c r="L1734" s="86"/>
      <c r="M1734" s="86"/>
      <c r="N1734" s="55" t="s">
        <v>820</v>
      </c>
      <c r="O1734" s="55"/>
      <c r="P1734" s="55"/>
      <c r="Q1734" s="55"/>
      <c r="R1734" s="55"/>
      <c r="S1734" s="55" t="s">
        <v>874</v>
      </c>
      <c r="T1734" s="193" t="str">
        <f>_xlfn.IFNA(VLOOKUP(N1734,Code2Loc,2,FALSE)
&amp; IF( OR( ISNA(O1734), LEN(O1734)=0), "",  "-" &amp; VLOOKUP(O1734,Code2Loc,2,FALSE))
&amp; IF( OR( ISNA(P1734), LEN(P1734)=0), "",  "-" &amp; VLOOKUP(P1734,Code2Loc,2,FALSE))
&amp; IF( OR( ISNA(Q1734), LEN(Q1734)=0), "",  "-" &amp; VLOOKUP(Q1734,Code2Loc,2,FALSE))
&amp; IF( OR( ISNA(R1734), LEN(R1734)=0), "",  "-" &amp; VLOOKUP(R1734,Code2Loc,2,FALSE))
&amp; IF( OR( ISNA(S1734), LEN(S1734)=0), "",  "-" &amp; VLOOKUP(S1734,Code2Loc,2,FALSE)),"")</f>
        <v/>
      </c>
      <c r="U1734" s="56">
        <v>0.39930555555555558</v>
      </c>
      <c r="V1734" s="57"/>
      <c r="W1734" s="57"/>
      <c r="X1734" s="57"/>
      <c r="Y1734" s="57"/>
      <c r="Z1734" s="58" t="str">
        <f>IF(ISBLANK($U1734), "", _xlfn.IFNA($U1734 + _xlfn.IFNA( VLOOKUP($N1734 &amp; IF(ISBLANK($O1734),"", "-" &amp; $O1734) &amp; IF(ISBLANK($P1734),"", "-" &amp; $P1734) &amp; IF(ISBLANK($Q1734),"", "-" &amp; $Q1734) &amp; IF(ISBLANK($R1734),"", "-" &amp; $R1734) &amp; IF(ISBLANK($S1734),"", "-" &amp; $S1734),TravelTime,8,FALSE), VLOOKUP($S1734 &amp; IF(ISBLANK($R1734),"", "-" &amp; $R1734) &amp; IF(ISBLANK($Q1734),"", "-" &amp; $Q1734) &amp; IF(ISBLANK($P1734),"", "-" &amp; $P1734) &amp; IF(ISBLANK($O1734),"", "-" &amp; $O1734) &amp; IF(ISBLANK($N1734),"", "-" &amp; $N1734),TravelTime,8,FALSE)) / 1440, ""))</f>
        <v/>
      </c>
      <c r="AA1734" s="59"/>
      <c r="AB1734" s="59"/>
      <c r="AC1734" s="59"/>
      <c r="AD1734" s="196"/>
      <c r="AE1734" s="59"/>
      <c r="AF1734" s="59"/>
      <c r="AG1734" s="59"/>
      <c r="AH1734" s="59"/>
      <c r="AI1734" s="59"/>
      <c r="AJ1734" s="59"/>
    </row>
    <row r="1735" spans="1:36" ht="14.25" customHeight="1">
      <c r="A1735" s="85"/>
      <c r="B1735" s="59"/>
      <c r="C1735" s="223"/>
      <c r="D1735" s="59"/>
      <c r="E1735" s="229"/>
      <c r="F1735" s="229"/>
      <c r="G1735" s="59"/>
      <c r="H1735" s="59"/>
      <c r="I1735" s="59"/>
      <c r="J1735" s="59"/>
      <c r="K1735" s="59"/>
      <c r="L1735" s="86"/>
      <c r="M1735" s="86"/>
      <c r="N1735" s="55" t="s">
        <v>874</v>
      </c>
      <c r="O1735" s="55"/>
      <c r="P1735" s="55"/>
      <c r="Q1735" s="55"/>
      <c r="R1735" s="55"/>
      <c r="S1735" s="55" t="s">
        <v>820</v>
      </c>
      <c r="T1735" s="193" t="str">
        <f>_xlfn.IFNA(VLOOKUP(N1735,Code2Loc,2,FALSE)
&amp; IF( OR( ISNA(O1735), LEN(O1735)=0), "",  "-" &amp; VLOOKUP(O1735,Code2Loc,2,FALSE))
&amp; IF( OR( ISNA(P1735), LEN(P1735)=0), "",  "-" &amp; VLOOKUP(P1735,Code2Loc,2,FALSE))
&amp; IF( OR( ISNA(Q1735), LEN(Q1735)=0), "",  "-" &amp; VLOOKUP(Q1735,Code2Loc,2,FALSE))
&amp; IF( OR( ISNA(R1735), LEN(R1735)=0), "",  "-" &amp; VLOOKUP(R1735,Code2Loc,2,FALSE))
&amp; IF( OR( ISNA(S1735), LEN(S1735)=0), "",  "-" &amp; VLOOKUP(S1735,Code2Loc,2,FALSE)),"")</f>
        <v/>
      </c>
      <c r="U1735" s="56">
        <v>0.42708333333333331</v>
      </c>
      <c r="V1735" s="57"/>
      <c r="W1735" s="57"/>
      <c r="X1735" s="57"/>
      <c r="Y1735" s="57"/>
      <c r="Z1735" s="58" t="str">
        <f>IF(ISBLANK($U1735), "", _xlfn.IFNA($U1735 + _xlfn.IFNA( VLOOKUP($N1735 &amp; IF(ISBLANK($O1735),"", "-" &amp; $O1735) &amp; IF(ISBLANK($P1735),"", "-" &amp; $P1735) &amp; IF(ISBLANK($Q1735),"", "-" &amp; $Q1735) &amp; IF(ISBLANK($R1735),"", "-" &amp; $R1735) &amp; IF(ISBLANK($S1735),"", "-" &amp; $S1735),TravelTime,8,FALSE), VLOOKUP($S1735 &amp; IF(ISBLANK($R1735),"", "-" &amp; $R1735) &amp; IF(ISBLANK($Q1735),"", "-" &amp; $Q1735) &amp; IF(ISBLANK($P1735),"", "-" &amp; $P1735) &amp; IF(ISBLANK($O1735),"", "-" &amp; $O1735) &amp; IF(ISBLANK($N1735),"", "-" &amp; $N1735),TravelTime,8,FALSE)) / 1440, ""))</f>
        <v/>
      </c>
      <c r="AA1735" s="59"/>
      <c r="AB1735" s="59"/>
      <c r="AC1735" s="59"/>
      <c r="AD1735" s="196"/>
      <c r="AE1735" s="59"/>
      <c r="AF1735" s="59"/>
      <c r="AG1735" s="59"/>
      <c r="AH1735" s="59"/>
      <c r="AI1735" s="59"/>
      <c r="AJ1735" s="59"/>
    </row>
    <row r="1736" spans="1:36" ht="14.25" customHeight="1">
      <c r="A1736" s="85"/>
      <c r="B1736" s="59"/>
      <c r="C1736" s="223"/>
      <c r="D1736" s="59"/>
      <c r="E1736" s="229"/>
      <c r="F1736" s="229"/>
      <c r="G1736" s="59"/>
      <c r="H1736" s="59"/>
      <c r="I1736" s="59"/>
      <c r="J1736" s="59"/>
      <c r="K1736" s="59"/>
      <c r="L1736" s="86"/>
      <c r="M1736" s="86"/>
      <c r="N1736" s="55" t="s">
        <v>820</v>
      </c>
      <c r="O1736" s="55"/>
      <c r="P1736" s="55"/>
      <c r="Q1736" s="55"/>
      <c r="R1736" s="55"/>
      <c r="S1736" s="55" t="s">
        <v>874</v>
      </c>
      <c r="T1736" s="193" t="str">
        <f>_xlfn.IFNA(VLOOKUP(N1736,Code2Loc,2,FALSE)
&amp; IF( OR( ISNA(O1736), LEN(O1736)=0), "",  "-" &amp; VLOOKUP(O1736,Code2Loc,2,FALSE))
&amp; IF( OR( ISNA(P1736), LEN(P1736)=0), "",  "-" &amp; VLOOKUP(P1736,Code2Loc,2,FALSE))
&amp; IF( OR( ISNA(Q1736), LEN(Q1736)=0), "",  "-" &amp; VLOOKUP(Q1736,Code2Loc,2,FALSE))
&amp; IF( OR( ISNA(R1736), LEN(R1736)=0), "",  "-" &amp; VLOOKUP(R1736,Code2Loc,2,FALSE))
&amp; IF( OR( ISNA(S1736), LEN(S1736)=0), "",  "-" &amp; VLOOKUP(S1736,Code2Loc,2,FALSE)),"")</f>
        <v/>
      </c>
      <c r="U1736" s="56">
        <v>0.46527777777777779</v>
      </c>
      <c r="V1736" s="57"/>
      <c r="W1736" s="57"/>
      <c r="X1736" s="57"/>
      <c r="Y1736" s="57"/>
      <c r="Z1736" s="58" t="str">
        <f>IF(ISBLANK($U1736), "", _xlfn.IFNA($U1736 + _xlfn.IFNA( VLOOKUP($N1736 &amp; IF(ISBLANK($O1736),"", "-" &amp; $O1736) &amp; IF(ISBLANK($P1736),"", "-" &amp; $P1736) &amp; IF(ISBLANK($Q1736),"", "-" &amp; $Q1736) &amp; IF(ISBLANK($R1736),"", "-" &amp; $R1736) &amp; IF(ISBLANK($S1736),"", "-" &amp; $S1736),TravelTime,8,FALSE), VLOOKUP($S1736 &amp; IF(ISBLANK($R1736),"", "-" &amp; $R1736) &amp; IF(ISBLANK($Q1736),"", "-" &amp; $Q1736) &amp; IF(ISBLANK($P1736),"", "-" &amp; $P1736) &amp; IF(ISBLANK($O1736),"", "-" &amp; $O1736) &amp; IF(ISBLANK($N1736),"", "-" &amp; $N1736),TravelTime,8,FALSE)) / 1440, ""))</f>
        <v/>
      </c>
      <c r="AA1736" s="59"/>
      <c r="AB1736" s="59"/>
      <c r="AC1736" s="59"/>
      <c r="AD1736" s="196"/>
      <c r="AE1736" s="59"/>
      <c r="AF1736" s="59"/>
      <c r="AG1736" s="59"/>
      <c r="AH1736" s="59"/>
      <c r="AI1736" s="59"/>
      <c r="AJ1736" s="59"/>
    </row>
    <row r="1737" spans="1:36" ht="14.25" customHeight="1">
      <c r="A1737" s="85"/>
      <c r="B1737" s="59"/>
      <c r="C1737" s="223"/>
      <c r="D1737" s="59"/>
      <c r="E1737" s="229"/>
      <c r="F1737" s="229"/>
      <c r="G1737" s="59"/>
      <c r="H1737" s="59"/>
      <c r="I1737" s="59"/>
      <c r="J1737" s="59"/>
      <c r="K1737" s="59"/>
      <c r="L1737" s="86"/>
      <c r="M1737" s="86"/>
      <c r="N1737" s="55" t="s">
        <v>874</v>
      </c>
      <c r="O1737" s="55"/>
      <c r="P1737" s="55"/>
      <c r="Q1737" s="55"/>
      <c r="R1737" s="55"/>
      <c r="S1737" s="55" t="s">
        <v>820</v>
      </c>
      <c r="T1737" s="193" t="str">
        <f>_xlfn.IFNA(VLOOKUP(N1737,Code2Loc,2,FALSE)
&amp; IF( OR( ISNA(O1737), LEN(O1737)=0), "",  "-" &amp; VLOOKUP(O1737,Code2Loc,2,FALSE))
&amp; IF( OR( ISNA(P1737), LEN(P1737)=0), "",  "-" &amp; VLOOKUP(P1737,Code2Loc,2,FALSE))
&amp; IF( OR( ISNA(Q1737), LEN(Q1737)=0), "",  "-" &amp; VLOOKUP(Q1737,Code2Loc,2,FALSE))
&amp; IF( OR( ISNA(R1737), LEN(R1737)=0), "",  "-" &amp; VLOOKUP(R1737,Code2Loc,2,FALSE))
&amp; IF( OR( ISNA(S1737), LEN(S1737)=0), "",  "-" &amp; VLOOKUP(S1737,Code2Loc,2,FALSE)),"")</f>
        <v/>
      </c>
      <c r="U1737" s="56">
        <v>0.5</v>
      </c>
      <c r="V1737" s="57"/>
      <c r="W1737" s="57"/>
      <c r="X1737" s="57"/>
      <c r="Y1737" s="57"/>
      <c r="Z1737" s="58" t="str">
        <f>IF(ISBLANK($U1737), "", _xlfn.IFNA($U1737 + _xlfn.IFNA( VLOOKUP($N1737 &amp; IF(ISBLANK($O1737),"", "-" &amp; $O1737) &amp; IF(ISBLANK($P1737),"", "-" &amp; $P1737) &amp; IF(ISBLANK($Q1737),"", "-" &amp; $Q1737) &amp; IF(ISBLANK($R1737),"", "-" &amp; $R1737) &amp; IF(ISBLANK($S1737),"", "-" &amp; $S1737),TravelTime,8,FALSE), VLOOKUP($S1737 &amp; IF(ISBLANK($R1737),"", "-" &amp; $R1737) &amp; IF(ISBLANK($Q1737),"", "-" &amp; $Q1737) &amp; IF(ISBLANK($P1737),"", "-" &amp; $P1737) &amp; IF(ISBLANK($O1737),"", "-" &amp; $O1737) &amp; IF(ISBLANK($N1737),"", "-" &amp; $N1737),TravelTime,8,FALSE)) / 1440, ""))</f>
        <v/>
      </c>
      <c r="AA1737" s="59"/>
      <c r="AB1737" s="59"/>
      <c r="AC1737" s="59"/>
      <c r="AD1737" s="196"/>
      <c r="AE1737" s="59"/>
      <c r="AF1737" s="59"/>
      <c r="AG1737" s="59"/>
      <c r="AH1737" s="59"/>
      <c r="AI1737" s="59"/>
      <c r="AJ1737" s="59"/>
    </row>
    <row r="1738" spans="1:36" ht="14.25" customHeight="1">
      <c r="A1738" s="85"/>
      <c r="B1738" s="59"/>
      <c r="C1738" s="223"/>
      <c r="D1738" s="59"/>
      <c r="E1738" s="229"/>
      <c r="F1738" s="229"/>
      <c r="G1738" s="59"/>
      <c r="H1738" s="59"/>
      <c r="I1738" s="59"/>
      <c r="J1738" s="59"/>
      <c r="K1738" s="59"/>
      <c r="L1738" s="86"/>
      <c r="M1738" s="86"/>
      <c r="N1738" s="55" t="s">
        <v>820</v>
      </c>
      <c r="O1738" s="55" t="s">
        <v>875</v>
      </c>
      <c r="P1738" s="55"/>
      <c r="Q1738" s="55"/>
      <c r="R1738" s="55"/>
      <c r="S1738" s="55" t="s">
        <v>874</v>
      </c>
      <c r="T1738" s="193" t="str">
        <f>_xlfn.IFNA(VLOOKUP(N1738,Code2Loc,2,FALSE)
&amp; IF( OR( ISNA(O1738), LEN(O1738)=0), "",  "-" &amp; VLOOKUP(O1738,Code2Loc,2,FALSE))
&amp; IF( OR( ISNA(P1738), LEN(P1738)=0), "",  "-" &amp; VLOOKUP(P1738,Code2Loc,2,FALSE))
&amp; IF( OR( ISNA(Q1738), LEN(Q1738)=0), "",  "-" &amp; VLOOKUP(Q1738,Code2Loc,2,FALSE))
&amp; IF( OR( ISNA(R1738), LEN(R1738)=0), "",  "-" &amp; VLOOKUP(R1738,Code2Loc,2,FALSE))
&amp; IF( OR( ISNA(S1738), LEN(S1738)=0), "",  "-" &amp; VLOOKUP(S1738,Code2Loc,2,FALSE)),"")</f>
        <v/>
      </c>
      <c r="U1738" s="56">
        <v>0.53472222222222221</v>
      </c>
      <c r="V1738" s="57"/>
      <c r="W1738" s="57"/>
      <c r="X1738" s="57"/>
      <c r="Y1738" s="57"/>
      <c r="Z1738" s="58" t="str">
        <f>IF(ISBLANK($U1738), "", _xlfn.IFNA($U1738 + _xlfn.IFNA( VLOOKUP($N1738 &amp; IF(ISBLANK($O1738),"", "-" &amp; $O1738) &amp; IF(ISBLANK($P1738),"", "-" &amp; $P1738) &amp; IF(ISBLANK($Q1738),"", "-" &amp; $Q1738) &amp; IF(ISBLANK($R1738),"", "-" &amp; $R1738) &amp; IF(ISBLANK($S1738),"", "-" &amp; $S1738),TravelTime,8,FALSE), VLOOKUP($S1738 &amp; IF(ISBLANK($R1738),"", "-" &amp; $R1738) &amp; IF(ISBLANK($Q1738),"", "-" &amp; $Q1738) &amp; IF(ISBLANK($P1738),"", "-" &amp; $P1738) &amp; IF(ISBLANK($O1738),"", "-" &amp; $O1738) &amp; IF(ISBLANK($N1738),"", "-" &amp; $N1738),TravelTime,8,FALSE)) / 1440, ""))</f>
        <v/>
      </c>
      <c r="AA1738" s="59"/>
      <c r="AB1738" s="59"/>
      <c r="AC1738" s="59"/>
      <c r="AD1738" s="196"/>
      <c r="AE1738" s="59"/>
      <c r="AF1738" s="59"/>
      <c r="AG1738" s="59"/>
      <c r="AH1738" s="59"/>
      <c r="AI1738" s="59"/>
      <c r="AJ1738" s="59"/>
    </row>
    <row r="1739" spans="1:36" ht="14.25" customHeight="1">
      <c r="A1739" s="85"/>
      <c r="B1739" s="59"/>
      <c r="C1739" s="223"/>
      <c r="D1739" s="59"/>
      <c r="E1739" s="229"/>
      <c r="F1739" s="229"/>
      <c r="G1739" s="59"/>
      <c r="H1739" s="59"/>
      <c r="I1739" s="59"/>
      <c r="J1739" s="59"/>
      <c r="K1739" s="59"/>
      <c r="L1739" s="86"/>
      <c r="M1739" s="86"/>
      <c r="N1739" s="55" t="s">
        <v>874</v>
      </c>
      <c r="O1739" s="55"/>
      <c r="P1739" s="55"/>
      <c r="Q1739" s="55"/>
      <c r="R1739" s="55"/>
      <c r="S1739" s="55" t="s">
        <v>820</v>
      </c>
      <c r="T1739" s="193" t="str">
        <f>_xlfn.IFNA(VLOOKUP(N1739,Code2Loc,2,FALSE)
&amp; IF( OR( ISNA(O1739), LEN(O1739)=0), "",  "-" &amp; VLOOKUP(O1739,Code2Loc,2,FALSE))
&amp; IF( OR( ISNA(P1739), LEN(P1739)=0), "",  "-" &amp; VLOOKUP(P1739,Code2Loc,2,FALSE))
&amp; IF( OR( ISNA(Q1739), LEN(Q1739)=0), "",  "-" &amp; VLOOKUP(Q1739,Code2Loc,2,FALSE))
&amp; IF( OR( ISNA(R1739), LEN(R1739)=0), "",  "-" &amp; VLOOKUP(R1739,Code2Loc,2,FALSE))
&amp; IF( OR( ISNA(S1739), LEN(S1739)=0), "",  "-" &amp; VLOOKUP(S1739,Code2Loc,2,FALSE)),"")</f>
        <v/>
      </c>
      <c r="U1739" s="56">
        <v>0.56944444444444442</v>
      </c>
      <c r="V1739" s="57"/>
      <c r="W1739" s="57"/>
      <c r="X1739" s="57"/>
      <c r="Y1739" s="57"/>
      <c r="Z1739" s="58" t="str">
        <f>IF(ISBLANK($U1739), "", _xlfn.IFNA($U1739 + _xlfn.IFNA( VLOOKUP($N1739 &amp; IF(ISBLANK($O1739),"", "-" &amp; $O1739) &amp; IF(ISBLANK($P1739),"", "-" &amp; $P1739) &amp; IF(ISBLANK($Q1739),"", "-" &amp; $Q1739) &amp; IF(ISBLANK($R1739),"", "-" &amp; $R1739) &amp; IF(ISBLANK($S1739),"", "-" &amp; $S1739),TravelTime,8,FALSE), VLOOKUP($S1739 &amp; IF(ISBLANK($R1739),"", "-" &amp; $R1739) &amp; IF(ISBLANK($Q1739),"", "-" &amp; $Q1739) &amp; IF(ISBLANK($P1739),"", "-" &amp; $P1739) &amp; IF(ISBLANK($O1739),"", "-" &amp; $O1739) &amp; IF(ISBLANK($N1739),"", "-" &amp; $N1739),TravelTime,8,FALSE)) / 1440, ""))</f>
        <v/>
      </c>
      <c r="AA1739" s="59"/>
      <c r="AB1739" s="59"/>
      <c r="AC1739" s="59"/>
      <c r="AD1739" s="196"/>
      <c r="AE1739" s="59"/>
      <c r="AF1739" s="59"/>
      <c r="AG1739" s="59"/>
      <c r="AH1739" s="59"/>
      <c r="AI1739" s="59"/>
      <c r="AJ1739" s="59"/>
    </row>
    <row r="1740" spans="1:36" ht="14.25" customHeight="1">
      <c r="A1740" s="85"/>
      <c r="B1740" s="59"/>
      <c r="C1740" s="223"/>
      <c r="D1740" s="59"/>
      <c r="E1740" s="229"/>
      <c r="F1740" s="229"/>
      <c r="G1740" s="59"/>
      <c r="H1740" s="59"/>
      <c r="I1740" s="59"/>
      <c r="J1740" s="59"/>
      <c r="K1740" s="59"/>
      <c r="L1740" s="86"/>
      <c r="M1740" s="86"/>
      <c r="N1740" s="55" t="s">
        <v>820</v>
      </c>
      <c r="O1740" s="55"/>
      <c r="P1740" s="55"/>
      <c r="Q1740" s="55"/>
      <c r="R1740" s="55"/>
      <c r="S1740" s="55" t="s">
        <v>872</v>
      </c>
      <c r="T1740" s="193" t="str">
        <f>_xlfn.IFNA(VLOOKUP(N1740,Code2Loc,2,FALSE)
&amp; IF( OR( ISNA(O1740), LEN(O1740)=0), "",  "-" &amp; VLOOKUP(O1740,Code2Loc,2,FALSE))
&amp; IF( OR( ISNA(P1740), LEN(P1740)=0), "",  "-" &amp; VLOOKUP(P1740,Code2Loc,2,FALSE))
&amp; IF( OR( ISNA(Q1740), LEN(Q1740)=0), "",  "-" &amp; VLOOKUP(Q1740,Code2Loc,2,FALSE))
&amp; IF( OR( ISNA(R1740), LEN(R1740)=0), "",  "-" &amp; VLOOKUP(R1740,Code2Loc,2,FALSE))
&amp; IF( OR( ISNA(S1740), LEN(S1740)=0), "",  "-" &amp; VLOOKUP(S1740,Code2Loc,2,FALSE)),"")</f>
        <v/>
      </c>
      <c r="U1740" s="56">
        <v>0.60069444444444442</v>
      </c>
      <c r="V1740" s="57"/>
      <c r="W1740" s="57"/>
      <c r="X1740" s="57"/>
      <c r="Y1740" s="57"/>
      <c r="Z1740" s="58" t="str">
        <f>IF(ISBLANK($U1740), "", _xlfn.IFNA($U1740 + _xlfn.IFNA( VLOOKUP($N1740 &amp; IF(ISBLANK($O1740),"", "-" &amp; $O1740) &amp; IF(ISBLANK($P1740),"", "-" &amp; $P1740) &amp; IF(ISBLANK($Q1740),"", "-" &amp; $Q1740) &amp; IF(ISBLANK($R1740),"", "-" &amp; $R1740) &amp; IF(ISBLANK($S1740),"", "-" &amp; $S1740),TravelTime,8,FALSE), VLOOKUP($S1740 &amp; IF(ISBLANK($R1740),"", "-" &amp; $R1740) &amp; IF(ISBLANK($Q1740),"", "-" &amp; $Q1740) &amp; IF(ISBLANK($P1740),"", "-" &amp; $P1740) &amp; IF(ISBLANK($O1740),"", "-" &amp; $O1740) &amp; IF(ISBLANK($N1740),"", "-" &amp; $N1740),TravelTime,8,FALSE)) / 1440, ""))</f>
        <v/>
      </c>
      <c r="AA1740" s="59"/>
      <c r="AB1740" s="59"/>
      <c r="AC1740" s="59"/>
      <c r="AD1740" s="196"/>
      <c r="AE1740" s="59"/>
      <c r="AF1740" s="59"/>
      <c r="AG1740" s="59"/>
      <c r="AH1740" s="59"/>
      <c r="AI1740" s="59"/>
      <c r="AJ1740" s="59"/>
    </row>
    <row r="1741" spans="1:36" ht="14.25" customHeight="1">
      <c r="A1741" s="85"/>
      <c r="B1741" s="59"/>
      <c r="C1741" s="223"/>
      <c r="D1741" s="59"/>
      <c r="E1741" s="229"/>
      <c r="F1741" s="229"/>
      <c r="G1741" s="59"/>
      <c r="H1741" s="59"/>
      <c r="I1741" s="59"/>
      <c r="J1741" s="59"/>
      <c r="K1741" s="59"/>
      <c r="L1741" s="86"/>
      <c r="M1741" s="86"/>
      <c r="N1741" s="55" t="s">
        <v>872</v>
      </c>
      <c r="O1741" s="55"/>
      <c r="P1741" s="55"/>
      <c r="Q1741" s="55"/>
      <c r="R1741" s="55"/>
      <c r="S1741" s="55" t="s">
        <v>820</v>
      </c>
      <c r="T1741" s="193" t="str">
        <f>_xlfn.IFNA(VLOOKUP(N1741,Code2Loc,2,FALSE)
&amp; IF( OR( ISNA(O1741), LEN(O1741)=0), "",  "-" &amp; VLOOKUP(O1741,Code2Loc,2,FALSE))
&amp; IF( OR( ISNA(P1741), LEN(P1741)=0), "",  "-" &amp; VLOOKUP(P1741,Code2Loc,2,FALSE))
&amp; IF( OR( ISNA(Q1741), LEN(Q1741)=0), "",  "-" &amp; VLOOKUP(Q1741,Code2Loc,2,FALSE))
&amp; IF( OR( ISNA(R1741), LEN(R1741)=0), "",  "-" &amp; VLOOKUP(R1741,Code2Loc,2,FALSE))
&amp; IF( OR( ISNA(S1741), LEN(S1741)=0), "",  "-" &amp; VLOOKUP(S1741,Code2Loc,2,FALSE)),"")</f>
        <v/>
      </c>
      <c r="U1741" s="56">
        <v>0.64583333333333337</v>
      </c>
      <c r="V1741" s="57"/>
      <c r="W1741" s="57"/>
      <c r="X1741" s="57"/>
      <c r="Y1741" s="57"/>
      <c r="Z1741" s="58" t="str">
        <f>IF(ISBLANK($U1741), "", _xlfn.IFNA($U1741 + _xlfn.IFNA( VLOOKUP($N1741 &amp; IF(ISBLANK($O1741),"", "-" &amp; $O1741) &amp; IF(ISBLANK($P1741),"", "-" &amp; $P1741) &amp; IF(ISBLANK($Q1741),"", "-" &amp; $Q1741) &amp; IF(ISBLANK($R1741),"", "-" &amp; $R1741) &amp; IF(ISBLANK($S1741),"", "-" &amp; $S1741),TravelTime,8,FALSE), VLOOKUP($S1741 &amp; IF(ISBLANK($R1741),"", "-" &amp; $R1741) &amp; IF(ISBLANK($Q1741),"", "-" &amp; $Q1741) &amp; IF(ISBLANK($P1741),"", "-" &amp; $P1741) &amp; IF(ISBLANK($O1741),"", "-" &amp; $O1741) &amp; IF(ISBLANK($N1741),"", "-" &amp; $N1741),TravelTime,8,FALSE)) / 1440, ""))</f>
        <v/>
      </c>
      <c r="AA1741" s="59"/>
      <c r="AB1741" s="59"/>
      <c r="AC1741" s="59"/>
      <c r="AD1741" s="196"/>
      <c r="AE1741" s="59"/>
      <c r="AF1741" s="59"/>
      <c r="AG1741" s="59"/>
      <c r="AH1741" s="59"/>
      <c r="AI1741" s="59"/>
      <c r="AJ1741" s="59"/>
    </row>
    <row r="1742" spans="1:36" ht="14.25" customHeight="1">
      <c r="A1742" s="85"/>
      <c r="B1742" s="59"/>
      <c r="C1742" s="223"/>
      <c r="D1742" s="59"/>
      <c r="E1742" s="229"/>
      <c r="F1742" s="229"/>
      <c r="G1742" s="59"/>
      <c r="H1742" s="59"/>
      <c r="I1742" s="59"/>
      <c r="J1742" s="59"/>
      <c r="K1742" s="59"/>
      <c r="L1742" s="86"/>
      <c r="M1742" s="86"/>
      <c r="N1742" s="55" t="s">
        <v>820</v>
      </c>
      <c r="O1742" s="55"/>
      <c r="P1742" s="55"/>
      <c r="Q1742" s="55"/>
      <c r="R1742" s="55"/>
      <c r="S1742" s="55" t="s">
        <v>874</v>
      </c>
      <c r="T1742" s="193" t="str">
        <f>_xlfn.IFNA(VLOOKUP(N1742,Code2Loc,2,FALSE)
&amp; IF( OR( ISNA(O1742), LEN(O1742)=0), "",  "-" &amp; VLOOKUP(O1742,Code2Loc,2,FALSE))
&amp; IF( OR( ISNA(P1742), LEN(P1742)=0), "",  "-" &amp; VLOOKUP(P1742,Code2Loc,2,FALSE))
&amp; IF( OR( ISNA(Q1742), LEN(Q1742)=0), "",  "-" &amp; VLOOKUP(Q1742,Code2Loc,2,FALSE))
&amp; IF( OR( ISNA(R1742), LEN(R1742)=0), "",  "-" &amp; VLOOKUP(R1742,Code2Loc,2,FALSE))
&amp; IF( OR( ISNA(S1742), LEN(S1742)=0), "",  "-" &amp; VLOOKUP(S1742,Code2Loc,2,FALSE)),"")</f>
        <v/>
      </c>
      <c r="U1742" s="56">
        <v>0.71180555555555558</v>
      </c>
      <c r="V1742" s="57"/>
      <c r="W1742" s="57"/>
      <c r="X1742" s="57"/>
      <c r="Y1742" s="57"/>
      <c r="Z1742" s="58" t="str">
        <f>IF(ISBLANK($U1742), "", _xlfn.IFNA($U1742 + _xlfn.IFNA( VLOOKUP($N1742 &amp; IF(ISBLANK($O1742),"", "-" &amp; $O1742) &amp; IF(ISBLANK($P1742),"", "-" &amp; $P1742) &amp; IF(ISBLANK($Q1742),"", "-" &amp; $Q1742) &amp; IF(ISBLANK($R1742),"", "-" &amp; $R1742) &amp; IF(ISBLANK($S1742),"", "-" &amp; $S1742),TravelTime,8,FALSE), VLOOKUP($S1742 &amp; IF(ISBLANK($R1742),"", "-" &amp; $R1742) &amp; IF(ISBLANK($Q1742),"", "-" &amp; $Q1742) &amp; IF(ISBLANK($P1742),"", "-" &amp; $P1742) &amp; IF(ISBLANK($O1742),"", "-" &amp; $O1742) &amp; IF(ISBLANK($N1742),"", "-" &amp; $N1742),TravelTime,8,FALSE)) / 1440, ""))</f>
        <v/>
      </c>
      <c r="AA1742" s="59"/>
      <c r="AB1742" s="59"/>
      <c r="AC1742" s="59"/>
      <c r="AD1742" s="196"/>
      <c r="AE1742" s="59"/>
      <c r="AF1742" s="59"/>
      <c r="AG1742" s="59"/>
      <c r="AH1742" s="59"/>
      <c r="AI1742" s="59"/>
      <c r="AJ1742" s="59"/>
    </row>
    <row r="1743" spans="1:36" ht="14.25" customHeight="1">
      <c r="A1743" s="85"/>
      <c r="B1743" s="59"/>
      <c r="C1743" s="223"/>
      <c r="D1743" s="59"/>
      <c r="E1743" s="229"/>
      <c r="F1743" s="229"/>
      <c r="G1743" s="59"/>
      <c r="H1743" s="59"/>
      <c r="I1743" s="59"/>
      <c r="J1743" s="59"/>
      <c r="K1743" s="59"/>
      <c r="L1743" s="86"/>
      <c r="M1743" s="86"/>
      <c r="N1743" s="55" t="s">
        <v>874</v>
      </c>
      <c r="O1743" s="55"/>
      <c r="P1743" s="55"/>
      <c r="Q1743" s="55"/>
      <c r="R1743" s="55"/>
      <c r="S1743" s="55" t="s">
        <v>820</v>
      </c>
      <c r="T1743" s="193" t="str">
        <f>_xlfn.IFNA(VLOOKUP(N1743,Code2Loc,2,FALSE)
&amp; IF( OR( ISNA(O1743), LEN(O1743)=0), "",  "-" &amp; VLOOKUP(O1743,Code2Loc,2,FALSE))
&amp; IF( OR( ISNA(P1743), LEN(P1743)=0), "",  "-" &amp; VLOOKUP(P1743,Code2Loc,2,FALSE))
&amp; IF( OR( ISNA(Q1743), LEN(Q1743)=0), "",  "-" &amp; VLOOKUP(Q1743,Code2Loc,2,FALSE))
&amp; IF( OR( ISNA(R1743), LEN(R1743)=0), "",  "-" &amp; VLOOKUP(R1743,Code2Loc,2,FALSE))
&amp; IF( OR( ISNA(S1743), LEN(S1743)=0), "",  "-" &amp; VLOOKUP(S1743,Code2Loc,2,FALSE)),"")</f>
        <v/>
      </c>
      <c r="U1743" s="56">
        <v>0.76736111111111116</v>
      </c>
      <c r="V1743" s="57"/>
      <c r="W1743" s="57"/>
      <c r="X1743" s="57"/>
      <c r="Y1743" s="57"/>
      <c r="Z1743" s="58" t="str">
        <f>IF(ISBLANK($U1743), "", _xlfn.IFNA($U1743 + _xlfn.IFNA( VLOOKUP($N1743 &amp; IF(ISBLANK($O1743),"", "-" &amp; $O1743) &amp; IF(ISBLANK($P1743),"", "-" &amp; $P1743) &amp; IF(ISBLANK($Q1743),"", "-" &amp; $Q1743) &amp; IF(ISBLANK($R1743),"", "-" &amp; $R1743) &amp; IF(ISBLANK($S1743),"", "-" &amp; $S1743),TravelTime,8,FALSE), VLOOKUP($S1743 &amp; IF(ISBLANK($R1743),"", "-" &amp; $R1743) &amp; IF(ISBLANK($Q1743),"", "-" &amp; $Q1743) &amp; IF(ISBLANK($P1743),"", "-" &amp; $P1743) &amp; IF(ISBLANK($O1743),"", "-" &amp; $O1743) &amp; IF(ISBLANK($N1743),"", "-" &amp; $N1743),TravelTime,8,FALSE)) / 1440, ""))</f>
        <v/>
      </c>
      <c r="AA1743" s="59"/>
      <c r="AB1743" s="59"/>
      <c r="AC1743" s="59"/>
      <c r="AD1743" s="196"/>
      <c r="AE1743" s="59"/>
      <c r="AF1743" s="59"/>
      <c r="AG1743" s="59"/>
      <c r="AH1743" s="59"/>
      <c r="AI1743" s="59"/>
      <c r="AJ1743" s="59"/>
    </row>
    <row r="1744" spans="1:36" ht="14.25" customHeight="1">
      <c r="A1744" s="85"/>
      <c r="B1744" s="59"/>
      <c r="C1744" s="223"/>
      <c r="D1744" s="59"/>
      <c r="E1744" s="229"/>
      <c r="F1744" s="229"/>
      <c r="G1744" s="59"/>
      <c r="H1744" s="59"/>
      <c r="I1744" s="59"/>
      <c r="J1744" s="59"/>
      <c r="K1744" s="59"/>
      <c r="L1744" s="86"/>
      <c r="M1744" s="86"/>
      <c r="N1744" s="55" t="s">
        <v>820</v>
      </c>
      <c r="O1744" s="55"/>
      <c r="P1744" s="55"/>
      <c r="Q1744" s="55"/>
      <c r="R1744" s="55"/>
      <c r="S1744" s="55" t="s">
        <v>874</v>
      </c>
      <c r="T1744" s="193" t="str">
        <f>_xlfn.IFNA(VLOOKUP(N1744,Code2Loc,2,FALSE)
&amp; IF( OR( ISNA(O1744), LEN(O1744)=0), "",  "-" &amp; VLOOKUP(O1744,Code2Loc,2,FALSE))
&amp; IF( OR( ISNA(P1744), LEN(P1744)=0), "",  "-" &amp; VLOOKUP(P1744,Code2Loc,2,FALSE))
&amp; IF( OR( ISNA(Q1744), LEN(Q1744)=0), "",  "-" &amp; VLOOKUP(Q1744,Code2Loc,2,FALSE))
&amp; IF( OR( ISNA(R1744), LEN(R1744)=0), "",  "-" &amp; VLOOKUP(R1744,Code2Loc,2,FALSE))
&amp; IF( OR( ISNA(S1744), LEN(S1744)=0), "",  "-" &amp; VLOOKUP(S1744,Code2Loc,2,FALSE)),"")</f>
        <v/>
      </c>
      <c r="U1744" s="56">
        <v>0.80208333333333337</v>
      </c>
      <c r="V1744" s="57"/>
      <c r="W1744" s="57"/>
      <c r="X1744" s="57"/>
      <c r="Y1744" s="57"/>
      <c r="Z1744" s="58" t="str">
        <f>IF(ISBLANK($U1744), "", _xlfn.IFNA($U1744 + _xlfn.IFNA( VLOOKUP($N1744 &amp; IF(ISBLANK($O1744),"", "-" &amp; $O1744) &amp; IF(ISBLANK($P1744),"", "-" &amp; $P1744) &amp; IF(ISBLANK($Q1744),"", "-" &amp; $Q1744) &amp; IF(ISBLANK($R1744),"", "-" &amp; $R1744) &amp; IF(ISBLANK($S1744),"", "-" &amp; $S1744),TravelTime,8,FALSE), VLOOKUP($S1744 &amp; IF(ISBLANK($R1744),"", "-" &amp; $R1744) &amp; IF(ISBLANK($Q1744),"", "-" &amp; $Q1744) &amp; IF(ISBLANK($P1744),"", "-" &amp; $P1744) &amp; IF(ISBLANK($O1744),"", "-" &amp; $O1744) &amp; IF(ISBLANK($N1744),"", "-" &amp; $N1744),TravelTime,8,FALSE)) / 1440, ""))</f>
        <v/>
      </c>
      <c r="AA1744" s="59"/>
      <c r="AB1744" s="59"/>
      <c r="AC1744" s="59"/>
      <c r="AD1744" s="196"/>
      <c r="AE1744" s="59"/>
      <c r="AF1744" s="59"/>
      <c r="AG1744" s="59"/>
      <c r="AH1744" s="59"/>
      <c r="AI1744" s="59"/>
      <c r="AJ1744" s="59"/>
    </row>
    <row r="1745" spans="1:36" ht="14.25" customHeight="1">
      <c r="A1745" s="85"/>
      <c r="B1745" s="59"/>
      <c r="C1745" s="223"/>
      <c r="D1745" s="59"/>
      <c r="E1745" s="229"/>
      <c r="F1745" s="229"/>
      <c r="G1745" s="59"/>
      <c r="H1745" s="59"/>
      <c r="I1745" s="59"/>
      <c r="J1745" s="59"/>
      <c r="K1745" s="59"/>
      <c r="L1745" s="86"/>
      <c r="M1745" s="86"/>
      <c r="N1745" s="55" t="s">
        <v>874</v>
      </c>
      <c r="O1745" s="55"/>
      <c r="P1745" s="55"/>
      <c r="Q1745" s="55"/>
      <c r="R1745" s="55"/>
      <c r="S1745" s="55" t="s">
        <v>820</v>
      </c>
      <c r="T1745" s="193" t="str">
        <f>_xlfn.IFNA(VLOOKUP(N1745,Code2Loc,2,FALSE)
&amp; IF( OR( ISNA(O1745), LEN(O1745)=0), "",  "-" &amp; VLOOKUP(O1745,Code2Loc,2,FALSE))
&amp; IF( OR( ISNA(P1745), LEN(P1745)=0), "",  "-" &amp; VLOOKUP(P1745,Code2Loc,2,FALSE))
&amp; IF( OR( ISNA(Q1745), LEN(Q1745)=0), "",  "-" &amp; VLOOKUP(Q1745,Code2Loc,2,FALSE))
&amp; IF( OR( ISNA(R1745), LEN(R1745)=0), "",  "-" &amp; VLOOKUP(R1745,Code2Loc,2,FALSE))
&amp; IF( OR( ISNA(S1745), LEN(S1745)=0), "",  "-" &amp; VLOOKUP(S1745,Code2Loc,2,FALSE)),"")</f>
        <v/>
      </c>
      <c r="U1745" s="56">
        <v>0.82638888888888884</v>
      </c>
      <c r="V1745" s="57"/>
      <c r="W1745" s="57"/>
      <c r="X1745" s="57"/>
      <c r="Y1745" s="57"/>
      <c r="Z1745" s="58" t="str">
        <f>IF(ISBLANK($U1745), "", _xlfn.IFNA($U1745 + _xlfn.IFNA( VLOOKUP($N1745 &amp; IF(ISBLANK($O1745),"", "-" &amp; $O1745) &amp; IF(ISBLANK($P1745),"", "-" &amp; $P1745) &amp; IF(ISBLANK($Q1745),"", "-" &amp; $Q1745) &amp; IF(ISBLANK($R1745),"", "-" &amp; $R1745) &amp; IF(ISBLANK($S1745),"", "-" &amp; $S1745),TravelTime,8,FALSE), VLOOKUP($S1745 &amp; IF(ISBLANK($R1745),"", "-" &amp; $R1745) &amp; IF(ISBLANK($Q1745),"", "-" &amp; $Q1745) &amp; IF(ISBLANK($P1745),"", "-" &amp; $P1745) &amp; IF(ISBLANK($O1745),"", "-" &amp; $O1745) &amp; IF(ISBLANK($N1745),"", "-" &amp; $N1745),TravelTime,8,FALSE)) / 1440, ""))</f>
        <v/>
      </c>
      <c r="AA1745" s="59"/>
      <c r="AB1745" s="59"/>
      <c r="AC1745" s="59"/>
      <c r="AD1745" s="196"/>
      <c r="AE1745" s="59"/>
      <c r="AF1745" s="59"/>
      <c r="AG1745" s="59"/>
      <c r="AH1745" s="59"/>
      <c r="AI1745" s="59"/>
      <c r="AJ1745" s="59"/>
    </row>
    <row r="1746" spans="1:36" ht="14.25" customHeight="1">
      <c r="A1746" s="85"/>
      <c r="B1746" s="59" t="s">
        <v>905</v>
      </c>
      <c r="C1746" s="218" t="s">
        <v>906</v>
      </c>
      <c r="D1746" s="59"/>
      <c r="E1746" s="228" t="s">
        <v>907</v>
      </c>
      <c r="F1746" s="228" t="s">
        <v>908</v>
      </c>
      <c r="G1746" s="59"/>
      <c r="H1746" s="59"/>
      <c r="I1746" s="59"/>
      <c r="J1746" s="59" t="s">
        <v>909</v>
      </c>
      <c r="K1746" s="59" t="s">
        <v>16</v>
      </c>
      <c r="L1746" s="86">
        <v>31</v>
      </c>
      <c r="M1746" s="86">
        <v>12</v>
      </c>
      <c r="N1746" s="55" t="s">
        <v>820</v>
      </c>
      <c r="O1746" s="55" t="s">
        <v>910</v>
      </c>
      <c r="P1746" s="55"/>
      <c r="Q1746" s="55"/>
      <c r="R1746" s="55"/>
      <c r="S1746" s="55" t="s">
        <v>874</v>
      </c>
      <c r="T1746" s="193" t="str">
        <f>_xlfn.IFNA(VLOOKUP(N1746,Code2Loc,2,FALSE)
&amp; IF( OR( ISNA(O1746), LEN(O1746)=0), "",  "-" &amp; VLOOKUP(O1746,Code2Loc,2,FALSE))
&amp; IF( OR( ISNA(P1746), LEN(P1746)=0), "",  "-" &amp; VLOOKUP(P1746,Code2Loc,2,FALSE))
&amp; IF( OR( ISNA(Q1746), LEN(Q1746)=0), "",  "-" &amp; VLOOKUP(Q1746,Code2Loc,2,FALSE))
&amp; IF( OR( ISNA(R1746), LEN(R1746)=0), "",  "-" &amp; VLOOKUP(R1746,Code2Loc,2,FALSE))
&amp; IF( OR( ISNA(S1746), LEN(S1746)=0), "",  "-" &amp; VLOOKUP(S1746,Code2Loc,2,FALSE)),"")</f>
        <v/>
      </c>
      <c r="U1746" s="56">
        <v>0.30208333333333331</v>
      </c>
      <c r="V1746" s="57"/>
      <c r="W1746" s="57"/>
      <c r="X1746" s="57"/>
      <c r="Y1746" s="57"/>
      <c r="Z1746" s="58" t="str">
        <f>IF(ISBLANK($U1746), "", _xlfn.IFNA($U1746 + _xlfn.IFNA( VLOOKUP($N1746 &amp; IF(ISBLANK($O1746),"", "-" &amp; $O1746) &amp; IF(ISBLANK($P1746),"", "-" &amp; $P1746) &amp; IF(ISBLANK($Q1746),"", "-" &amp; $Q1746) &amp; IF(ISBLANK($R1746),"", "-" &amp; $R1746) &amp; IF(ISBLANK($S1746),"", "-" &amp; $S1746),TravelTime,8,FALSE), VLOOKUP($S1746 &amp; IF(ISBLANK($R1746),"", "-" &amp; $R1746) &amp; IF(ISBLANK($Q1746),"", "-" &amp; $Q1746) &amp; IF(ISBLANK($P1746),"", "-" &amp; $P1746) &amp; IF(ISBLANK($O1746),"", "-" &amp; $O1746) &amp; IF(ISBLANK($N1746),"", "-" &amp; $N1746),TravelTime,8,FALSE)) / 1440, ""))</f>
        <v/>
      </c>
      <c r="AA1746" s="59"/>
      <c r="AB1746" s="59"/>
      <c r="AC1746" s="59"/>
      <c r="AD1746" s="196"/>
      <c r="AE1746" s="59"/>
      <c r="AF1746" s="59"/>
      <c r="AG1746" s="59"/>
      <c r="AH1746" s="59"/>
      <c r="AI1746" s="59"/>
      <c r="AJ1746" s="59"/>
    </row>
    <row r="1747" spans="1:36" ht="14.25" customHeight="1">
      <c r="A1747" s="85"/>
      <c r="B1747" s="59"/>
      <c r="C1747" s="223"/>
      <c r="D1747" s="59"/>
      <c r="E1747" s="229"/>
      <c r="F1747" s="229"/>
      <c r="G1747" s="59"/>
      <c r="H1747" s="59"/>
      <c r="I1747" s="59"/>
      <c r="J1747" s="89"/>
      <c r="K1747" s="59"/>
      <c r="L1747" s="86"/>
      <c r="M1747" s="86"/>
      <c r="N1747" s="55" t="s">
        <v>874</v>
      </c>
      <c r="O1747" s="55"/>
      <c r="P1747" s="55"/>
      <c r="Q1747" s="55"/>
      <c r="R1747" s="55"/>
      <c r="S1747" s="55" t="s">
        <v>820</v>
      </c>
      <c r="T1747" s="193" t="str">
        <f>_xlfn.IFNA(VLOOKUP(N1747,Code2Loc,2,FALSE)
&amp; IF( OR( ISNA(O1747), LEN(O1747)=0), "",  "-" &amp; VLOOKUP(O1747,Code2Loc,2,FALSE))
&amp; IF( OR( ISNA(P1747), LEN(P1747)=0), "",  "-" &amp; VLOOKUP(P1747,Code2Loc,2,FALSE))
&amp; IF( OR( ISNA(Q1747), LEN(Q1747)=0), "",  "-" &amp; VLOOKUP(Q1747,Code2Loc,2,FALSE))
&amp; IF( OR( ISNA(R1747), LEN(R1747)=0), "",  "-" &amp; VLOOKUP(R1747,Code2Loc,2,FALSE))
&amp; IF( OR( ISNA(S1747), LEN(S1747)=0), "",  "-" &amp; VLOOKUP(S1747,Code2Loc,2,FALSE)),"")</f>
        <v/>
      </c>
      <c r="U1747" s="56">
        <v>0.3298611111111111</v>
      </c>
      <c r="V1747" s="57"/>
      <c r="W1747" s="57"/>
      <c r="X1747" s="57"/>
      <c r="Y1747" s="57"/>
      <c r="Z1747" s="58" t="str">
        <f>IF(ISBLANK($U1747), "", _xlfn.IFNA($U1747 + _xlfn.IFNA( VLOOKUP($N1747 &amp; IF(ISBLANK($O1747),"", "-" &amp; $O1747) &amp; IF(ISBLANK($P1747),"", "-" &amp; $P1747) &amp; IF(ISBLANK($Q1747),"", "-" &amp; $Q1747) &amp; IF(ISBLANK($R1747),"", "-" &amp; $R1747) &amp; IF(ISBLANK($S1747),"", "-" &amp; $S1747),TravelTime,8,FALSE), VLOOKUP($S1747 &amp; IF(ISBLANK($R1747),"", "-" &amp; $R1747) &amp; IF(ISBLANK($Q1747),"", "-" &amp; $Q1747) &amp; IF(ISBLANK($P1747),"", "-" &amp; $P1747) &amp; IF(ISBLANK($O1747),"", "-" &amp; $O1747) &amp; IF(ISBLANK($N1747),"", "-" &amp; $N1747),TravelTime,8,FALSE)) / 1440, ""))</f>
        <v/>
      </c>
      <c r="AA1747" s="59"/>
      <c r="AB1747" s="59"/>
      <c r="AC1747" s="59"/>
      <c r="AD1747" s="196"/>
      <c r="AE1747" s="59"/>
      <c r="AF1747" s="59"/>
      <c r="AG1747" s="59"/>
      <c r="AH1747" s="59"/>
      <c r="AI1747" s="59"/>
      <c r="AJ1747" s="59"/>
    </row>
    <row r="1748" spans="1:36" ht="14.25" customHeight="1">
      <c r="A1748" s="85"/>
      <c r="B1748" s="59"/>
      <c r="C1748" s="223"/>
      <c r="D1748" s="59"/>
      <c r="E1748" s="229"/>
      <c r="F1748" s="229"/>
      <c r="G1748" s="59"/>
      <c r="H1748" s="59"/>
      <c r="I1748" s="59"/>
      <c r="J1748" s="89"/>
      <c r="K1748" s="59"/>
      <c r="L1748" s="86"/>
      <c r="M1748" s="86"/>
      <c r="N1748" s="55" t="s">
        <v>820</v>
      </c>
      <c r="O1748" s="55" t="s">
        <v>875</v>
      </c>
      <c r="P1748" s="55"/>
      <c r="Q1748" s="55"/>
      <c r="R1748" s="55"/>
      <c r="S1748" s="55" t="s">
        <v>874</v>
      </c>
      <c r="T1748" s="193" t="str">
        <f>_xlfn.IFNA(VLOOKUP(N1748,Code2Loc,2,FALSE)
&amp; IF( OR( ISNA(O1748), LEN(O1748)=0), "",  "-" &amp; VLOOKUP(O1748,Code2Loc,2,FALSE))
&amp; IF( OR( ISNA(P1748), LEN(P1748)=0), "",  "-" &amp; VLOOKUP(P1748,Code2Loc,2,FALSE))
&amp; IF( OR( ISNA(Q1748), LEN(Q1748)=0), "",  "-" &amp; VLOOKUP(Q1748,Code2Loc,2,FALSE))
&amp; IF( OR( ISNA(R1748), LEN(R1748)=0), "",  "-" &amp; VLOOKUP(R1748,Code2Loc,2,FALSE))
&amp; IF( OR( ISNA(S1748), LEN(S1748)=0), "",  "-" &amp; VLOOKUP(S1748,Code2Loc,2,FALSE)),"")</f>
        <v/>
      </c>
      <c r="U1748" s="56">
        <v>0.3576388888888889</v>
      </c>
      <c r="V1748" s="57"/>
      <c r="W1748" s="57"/>
      <c r="X1748" s="57"/>
      <c r="Y1748" s="57"/>
      <c r="Z1748" s="58" t="str">
        <f>IF(ISBLANK($U1748), "", _xlfn.IFNA($U1748 + _xlfn.IFNA( VLOOKUP($N1748 &amp; IF(ISBLANK($O1748),"", "-" &amp; $O1748) &amp; IF(ISBLANK($P1748),"", "-" &amp; $P1748) &amp; IF(ISBLANK($Q1748),"", "-" &amp; $Q1748) &amp; IF(ISBLANK($R1748),"", "-" &amp; $R1748) &amp; IF(ISBLANK($S1748),"", "-" &amp; $S1748),TravelTime,8,FALSE), VLOOKUP($S1748 &amp; IF(ISBLANK($R1748),"", "-" &amp; $R1748) &amp; IF(ISBLANK($Q1748),"", "-" &amp; $Q1748) &amp; IF(ISBLANK($P1748),"", "-" &amp; $P1748) &amp; IF(ISBLANK($O1748),"", "-" &amp; $O1748) &amp; IF(ISBLANK($N1748),"", "-" &amp; $N1748),TravelTime,8,FALSE)) / 1440, ""))</f>
        <v/>
      </c>
      <c r="AA1748" s="59"/>
      <c r="AB1748" s="59"/>
      <c r="AC1748" s="59"/>
      <c r="AD1748" s="196"/>
      <c r="AE1748" s="59"/>
      <c r="AF1748" s="59"/>
      <c r="AG1748" s="59"/>
      <c r="AH1748" s="59"/>
      <c r="AI1748" s="59"/>
      <c r="AJ1748" s="59"/>
    </row>
    <row r="1749" spans="1:36" ht="14.25" customHeight="1">
      <c r="A1749" s="85"/>
      <c r="B1749" s="59"/>
      <c r="C1749" s="223"/>
      <c r="D1749" s="59"/>
      <c r="E1749" s="229"/>
      <c r="F1749" s="229"/>
      <c r="G1749" s="59"/>
      <c r="H1749" s="59"/>
      <c r="I1749" s="59"/>
      <c r="J1749" s="59"/>
      <c r="K1749" s="59"/>
      <c r="L1749" s="86"/>
      <c r="M1749" s="86"/>
      <c r="N1749" s="55" t="s">
        <v>874</v>
      </c>
      <c r="O1749" s="55"/>
      <c r="P1749" s="55"/>
      <c r="Q1749" s="55"/>
      <c r="R1749" s="55"/>
      <c r="S1749" s="55" t="s">
        <v>820</v>
      </c>
      <c r="T1749" s="193" t="str">
        <f>_xlfn.IFNA(VLOOKUP(N1749,Code2Loc,2,FALSE)
&amp; IF( OR( ISNA(O1749), LEN(O1749)=0), "",  "-" &amp; VLOOKUP(O1749,Code2Loc,2,FALSE))
&amp; IF( OR( ISNA(P1749), LEN(P1749)=0), "",  "-" &amp; VLOOKUP(P1749,Code2Loc,2,FALSE))
&amp; IF( OR( ISNA(Q1749), LEN(Q1749)=0), "",  "-" &amp; VLOOKUP(Q1749,Code2Loc,2,FALSE))
&amp; IF( OR( ISNA(R1749), LEN(R1749)=0), "",  "-" &amp; VLOOKUP(R1749,Code2Loc,2,FALSE))
&amp; IF( OR( ISNA(S1749), LEN(S1749)=0), "",  "-" &amp; VLOOKUP(S1749,Code2Loc,2,FALSE)),"")</f>
        <v/>
      </c>
      <c r="U1749" s="56">
        <v>0.39930555555555558</v>
      </c>
      <c r="V1749" s="57"/>
      <c r="W1749" s="57"/>
      <c r="X1749" s="57"/>
      <c r="Y1749" s="57"/>
      <c r="Z1749" s="58" t="str">
        <f>IF(ISBLANK($U1749), "", _xlfn.IFNA($U1749 + _xlfn.IFNA( VLOOKUP($N1749 &amp; IF(ISBLANK($O1749),"", "-" &amp; $O1749) &amp; IF(ISBLANK($P1749),"", "-" &amp; $P1749) &amp; IF(ISBLANK($Q1749),"", "-" &amp; $Q1749) &amp; IF(ISBLANK($R1749),"", "-" &amp; $R1749) &amp; IF(ISBLANK($S1749),"", "-" &amp; $S1749),TravelTime,8,FALSE), VLOOKUP($S1749 &amp; IF(ISBLANK($R1749),"", "-" &amp; $R1749) &amp; IF(ISBLANK($Q1749),"", "-" &amp; $Q1749) &amp; IF(ISBLANK($P1749),"", "-" &amp; $P1749) &amp; IF(ISBLANK($O1749),"", "-" &amp; $O1749) &amp; IF(ISBLANK($N1749),"", "-" &amp; $N1749),TravelTime,8,FALSE)) / 1440, ""))</f>
        <v/>
      </c>
      <c r="AA1749" s="59"/>
      <c r="AB1749" s="59"/>
      <c r="AC1749" s="59"/>
      <c r="AD1749" s="196"/>
      <c r="AE1749" s="59"/>
      <c r="AF1749" s="59"/>
      <c r="AG1749" s="59"/>
      <c r="AH1749" s="59"/>
      <c r="AI1749" s="59"/>
      <c r="AJ1749" s="59"/>
    </row>
    <row r="1750" spans="1:36" ht="14.25" customHeight="1">
      <c r="A1750" s="85"/>
      <c r="B1750" s="59"/>
      <c r="C1750" s="223"/>
      <c r="D1750" s="59"/>
      <c r="E1750" s="229"/>
      <c r="F1750" s="229"/>
      <c r="G1750" s="59"/>
      <c r="H1750" s="59"/>
      <c r="I1750" s="59"/>
      <c r="J1750" s="59"/>
      <c r="K1750" s="59"/>
      <c r="L1750" s="86"/>
      <c r="M1750" s="86"/>
      <c r="N1750" s="55" t="s">
        <v>820</v>
      </c>
      <c r="O1750" s="55"/>
      <c r="P1750" s="55"/>
      <c r="Q1750" s="55"/>
      <c r="R1750" s="55"/>
      <c r="S1750" s="55" t="s">
        <v>872</v>
      </c>
      <c r="T1750" s="193" t="str">
        <f>_xlfn.IFNA(VLOOKUP(N1750,Code2Loc,2,FALSE)
&amp; IF( OR( ISNA(O1750), LEN(O1750)=0), "",  "-" &amp; VLOOKUP(O1750,Code2Loc,2,FALSE))
&amp; IF( OR( ISNA(P1750), LEN(P1750)=0), "",  "-" &amp; VLOOKUP(P1750,Code2Loc,2,FALSE))
&amp; IF( OR( ISNA(Q1750), LEN(Q1750)=0), "",  "-" &amp; VLOOKUP(Q1750,Code2Loc,2,FALSE))
&amp; IF( OR( ISNA(R1750), LEN(R1750)=0), "",  "-" &amp; VLOOKUP(R1750,Code2Loc,2,FALSE))
&amp; IF( OR( ISNA(S1750), LEN(S1750)=0), "",  "-" &amp; VLOOKUP(S1750,Code2Loc,2,FALSE)),"")</f>
        <v/>
      </c>
      <c r="U1750" s="56">
        <v>0.47916666666666669</v>
      </c>
      <c r="V1750" s="57"/>
      <c r="W1750" s="57"/>
      <c r="X1750" s="57"/>
      <c r="Y1750" s="57"/>
      <c r="Z1750" s="58" t="str">
        <f>IF(ISBLANK($U1750), "", _xlfn.IFNA($U1750 + _xlfn.IFNA( VLOOKUP($N1750 &amp; IF(ISBLANK($O1750),"", "-" &amp; $O1750) &amp; IF(ISBLANK($P1750),"", "-" &amp; $P1750) &amp; IF(ISBLANK($Q1750),"", "-" &amp; $Q1750) &amp; IF(ISBLANK($R1750),"", "-" &amp; $R1750) &amp; IF(ISBLANK($S1750),"", "-" &amp; $S1750),TravelTime,8,FALSE), VLOOKUP($S1750 &amp; IF(ISBLANK($R1750),"", "-" &amp; $R1750) &amp; IF(ISBLANK($Q1750),"", "-" &amp; $Q1750) &amp; IF(ISBLANK($P1750),"", "-" &amp; $P1750) &amp; IF(ISBLANK($O1750),"", "-" &amp; $O1750) &amp; IF(ISBLANK($N1750),"", "-" &amp; $N1750),TravelTime,8,FALSE)) / 1440, ""))</f>
        <v/>
      </c>
      <c r="AA1750" s="59"/>
      <c r="AB1750" s="59"/>
      <c r="AC1750" s="59"/>
      <c r="AD1750" s="196"/>
      <c r="AE1750" s="59"/>
      <c r="AF1750" s="59"/>
      <c r="AG1750" s="59"/>
      <c r="AH1750" s="59"/>
      <c r="AI1750" s="59"/>
      <c r="AJ1750" s="59"/>
    </row>
    <row r="1751" spans="1:36" ht="14.25" customHeight="1">
      <c r="A1751" s="85"/>
      <c r="B1751" s="59"/>
      <c r="C1751" s="223"/>
      <c r="D1751" s="59"/>
      <c r="E1751" s="229"/>
      <c r="F1751" s="229"/>
      <c r="G1751" s="59"/>
      <c r="H1751" s="59"/>
      <c r="I1751" s="59"/>
      <c r="J1751" s="59"/>
      <c r="K1751" s="59"/>
      <c r="L1751" s="86"/>
      <c r="M1751" s="86"/>
      <c r="N1751" s="55" t="s">
        <v>872</v>
      </c>
      <c r="O1751" s="55"/>
      <c r="P1751" s="55"/>
      <c r="Q1751" s="55"/>
      <c r="R1751" s="55"/>
      <c r="S1751" s="55" t="s">
        <v>820</v>
      </c>
      <c r="T1751" s="193" t="str">
        <f>_xlfn.IFNA(VLOOKUP(N1751,Code2Loc,2,FALSE)
&amp; IF( OR( ISNA(O1751), LEN(O1751)=0), "",  "-" &amp; VLOOKUP(O1751,Code2Loc,2,FALSE))
&amp; IF( OR( ISNA(P1751), LEN(P1751)=0), "",  "-" &amp; VLOOKUP(P1751,Code2Loc,2,FALSE))
&amp; IF( OR( ISNA(Q1751), LEN(Q1751)=0), "",  "-" &amp; VLOOKUP(Q1751,Code2Loc,2,FALSE))
&amp; IF( OR( ISNA(R1751), LEN(R1751)=0), "",  "-" &amp; VLOOKUP(R1751,Code2Loc,2,FALSE))
&amp; IF( OR( ISNA(S1751), LEN(S1751)=0), "",  "-" &amp; VLOOKUP(S1751,Code2Loc,2,FALSE)),"")</f>
        <v/>
      </c>
      <c r="U1751" s="56">
        <v>0.51041666666666663</v>
      </c>
      <c r="V1751" s="57"/>
      <c r="W1751" s="57"/>
      <c r="X1751" s="57"/>
      <c r="Y1751" s="57"/>
      <c r="Z1751" s="58" t="str">
        <f>IF(ISBLANK($U1751), "", _xlfn.IFNA($U1751 + _xlfn.IFNA( VLOOKUP($N1751 &amp; IF(ISBLANK($O1751),"", "-" &amp; $O1751) &amp; IF(ISBLANK($P1751),"", "-" &amp; $P1751) &amp; IF(ISBLANK($Q1751),"", "-" &amp; $Q1751) &amp; IF(ISBLANK($R1751),"", "-" &amp; $R1751) &amp; IF(ISBLANK($S1751),"", "-" &amp; $S1751),TravelTime,8,FALSE), VLOOKUP($S1751 &amp; IF(ISBLANK($R1751),"", "-" &amp; $R1751) &amp; IF(ISBLANK($Q1751),"", "-" &amp; $Q1751) &amp; IF(ISBLANK($P1751),"", "-" &amp; $P1751) &amp; IF(ISBLANK($O1751),"", "-" &amp; $O1751) &amp; IF(ISBLANK($N1751),"", "-" &amp; $N1751),TravelTime,8,FALSE)) / 1440, ""))</f>
        <v/>
      </c>
      <c r="AA1751" s="59"/>
      <c r="AB1751" s="59"/>
      <c r="AC1751" s="59"/>
      <c r="AD1751" s="196"/>
      <c r="AE1751" s="59"/>
      <c r="AF1751" s="59"/>
      <c r="AG1751" s="59"/>
      <c r="AH1751" s="59"/>
      <c r="AI1751" s="59"/>
      <c r="AJ1751" s="59"/>
    </row>
    <row r="1752" spans="1:36" ht="14.25" customHeight="1">
      <c r="A1752" s="85"/>
      <c r="B1752" s="59"/>
      <c r="C1752" s="223"/>
      <c r="D1752" s="59"/>
      <c r="E1752" s="229"/>
      <c r="F1752" s="229"/>
      <c r="G1752" s="59"/>
      <c r="H1752" s="59"/>
      <c r="I1752" s="59"/>
      <c r="J1752" s="59"/>
      <c r="K1752" s="59"/>
      <c r="L1752" s="86"/>
      <c r="M1752" s="86"/>
      <c r="N1752" s="55" t="s">
        <v>820</v>
      </c>
      <c r="O1752" s="55"/>
      <c r="P1752" s="55"/>
      <c r="Q1752" s="55"/>
      <c r="R1752" s="55"/>
      <c r="S1752" s="55" t="s">
        <v>872</v>
      </c>
      <c r="T1752" s="193" t="str">
        <f>_xlfn.IFNA(VLOOKUP(N1752,Code2Loc,2,FALSE)
&amp; IF( OR( ISNA(O1752), LEN(O1752)=0), "",  "-" &amp; VLOOKUP(O1752,Code2Loc,2,FALSE))
&amp; IF( OR( ISNA(P1752), LEN(P1752)=0), "",  "-" &amp; VLOOKUP(P1752,Code2Loc,2,FALSE))
&amp; IF( OR( ISNA(Q1752), LEN(Q1752)=0), "",  "-" &amp; VLOOKUP(Q1752,Code2Loc,2,FALSE))
&amp; IF( OR( ISNA(R1752), LEN(R1752)=0), "",  "-" &amp; VLOOKUP(R1752,Code2Loc,2,FALSE))
&amp; IF( OR( ISNA(S1752), LEN(S1752)=0), "",  "-" &amp; VLOOKUP(S1752,Code2Loc,2,FALSE)),"")</f>
        <v/>
      </c>
      <c r="U1752" s="56">
        <v>0.53819444444444442</v>
      </c>
      <c r="V1752" s="57"/>
      <c r="W1752" s="57"/>
      <c r="X1752" s="57"/>
      <c r="Y1752" s="57"/>
      <c r="Z1752" s="58" t="str">
        <f>IF(ISBLANK($U1752), "", _xlfn.IFNA($U1752 + _xlfn.IFNA( VLOOKUP($N1752 &amp; IF(ISBLANK($O1752),"", "-" &amp; $O1752) &amp; IF(ISBLANK($P1752),"", "-" &amp; $P1752) &amp; IF(ISBLANK($Q1752),"", "-" &amp; $Q1752) &amp; IF(ISBLANK($R1752),"", "-" &amp; $R1752) &amp; IF(ISBLANK($S1752),"", "-" &amp; $S1752),TravelTime,8,FALSE), VLOOKUP($S1752 &amp; IF(ISBLANK($R1752),"", "-" &amp; $R1752) &amp; IF(ISBLANK($Q1752),"", "-" &amp; $Q1752) &amp; IF(ISBLANK($P1752),"", "-" &amp; $P1752) &amp; IF(ISBLANK($O1752),"", "-" &amp; $O1752) &amp; IF(ISBLANK($N1752),"", "-" &amp; $N1752),TravelTime,8,FALSE)) / 1440, ""))</f>
        <v/>
      </c>
      <c r="AA1752" s="59"/>
      <c r="AB1752" s="59"/>
      <c r="AC1752" s="59"/>
      <c r="AD1752" s="196"/>
      <c r="AE1752" s="59"/>
      <c r="AF1752" s="59"/>
      <c r="AG1752" s="59"/>
      <c r="AH1752" s="59"/>
      <c r="AI1752" s="59"/>
      <c r="AJ1752" s="59"/>
    </row>
    <row r="1753" spans="1:36" ht="14.25" customHeight="1">
      <c r="A1753" s="85"/>
      <c r="B1753" s="59"/>
      <c r="C1753" s="223"/>
      <c r="D1753" s="59"/>
      <c r="E1753" s="229"/>
      <c r="F1753" s="229"/>
      <c r="G1753" s="59"/>
      <c r="H1753" s="59"/>
      <c r="I1753" s="59"/>
      <c r="J1753" s="59"/>
      <c r="K1753" s="59"/>
      <c r="L1753" s="86"/>
      <c r="M1753" s="86"/>
      <c r="N1753" s="55" t="s">
        <v>872</v>
      </c>
      <c r="O1753" s="55" t="s">
        <v>875</v>
      </c>
      <c r="P1753" s="55"/>
      <c r="Q1753" s="55"/>
      <c r="R1753" s="55"/>
      <c r="S1753" s="55" t="s">
        <v>820</v>
      </c>
      <c r="T1753" s="193" t="str">
        <f>_xlfn.IFNA(VLOOKUP(N1753,Code2Loc,2,FALSE)
&amp; IF( OR( ISNA(O1753), LEN(O1753)=0), "",  "-" &amp; VLOOKUP(O1753,Code2Loc,2,FALSE))
&amp; IF( OR( ISNA(P1753), LEN(P1753)=0), "",  "-" &amp; VLOOKUP(P1753,Code2Loc,2,FALSE))
&amp; IF( OR( ISNA(Q1753), LEN(Q1753)=0), "",  "-" &amp; VLOOKUP(Q1753,Code2Loc,2,FALSE))
&amp; IF( OR( ISNA(R1753), LEN(R1753)=0), "",  "-" &amp; VLOOKUP(R1753,Code2Loc,2,FALSE))
&amp; IF( OR( ISNA(S1753), LEN(S1753)=0), "",  "-" &amp; VLOOKUP(S1753,Code2Loc,2,FALSE)),"")</f>
        <v/>
      </c>
      <c r="U1753" s="56">
        <v>0.57291666666666663</v>
      </c>
      <c r="V1753" s="57"/>
      <c r="W1753" s="57"/>
      <c r="X1753" s="57"/>
      <c r="Y1753" s="57"/>
      <c r="Z1753" s="58" t="str">
        <f>IF(ISBLANK($U1753), "", _xlfn.IFNA($U1753 + _xlfn.IFNA( VLOOKUP($N1753 &amp; IF(ISBLANK($O1753),"", "-" &amp; $O1753) &amp; IF(ISBLANK($P1753),"", "-" &amp; $P1753) &amp; IF(ISBLANK($Q1753),"", "-" &amp; $Q1753) &amp; IF(ISBLANK($R1753),"", "-" &amp; $R1753) &amp; IF(ISBLANK($S1753),"", "-" &amp; $S1753),TravelTime,8,FALSE), VLOOKUP($S1753 &amp; IF(ISBLANK($R1753),"", "-" &amp; $R1753) &amp; IF(ISBLANK($Q1753),"", "-" &amp; $Q1753) &amp; IF(ISBLANK($P1753),"", "-" &amp; $P1753) &amp; IF(ISBLANK($O1753),"", "-" &amp; $O1753) &amp; IF(ISBLANK($N1753),"", "-" &amp; $N1753),TravelTime,8,FALSE)) / 1440, ""))</f>
        <v/>
      </c>
      <c r="AA1753" s="59"/>
      <c r="AB1753" s="59"/>
      <c r="AC1753" s="59"/>
      <c r="AD1753" s="196"/>
      <c r="AE1753" s="59"/>
      <c r="AF1753" s="59"/>
      <c r="AG1753" s="59"/>
      <c r="AH1753" s="59"/>
      <c r="AI1753" s="59"/>
      <c r="AJ1753" s="59"/>
    </row>
    <row r="1754" spans="1:36" ht="14.25" customHeight="1">
      <c r="A1754" s="85"/>
      <c r="B1754" s="59"/>
      <c r="C1754" s="223"/>
      <c r="D1754" s="59"/>
      <c r="E1754" s="229"/>
      <c r="F1754" s="229"/>
      <c r="G1754" s="59"/>
      <c r="H1754" s="59"/>
      <c r="I1754" s="59"/>
      <c r="J1754" s="59"/>
      <c r="K1754" s="59"/>
      <c r="L1754" s="86"/>
      <c r="M1754" s="86"/>
      <c r="N1754" s="55" t="s">
        <v>820</v>
      </c>
      <c r="O1754" s="55"/>
      <c r="P1754" s="55"/>
      <c r="Q1754" s="55"/>
      <c r="R1754" s="55"/>
      <c r="S1754" s="55" t="s">
        <v>872</v>
      </c>
      <c r="T1754" s="193" t="str">
        <f>_xlfn.IFNA(VLOOKUP(N1754,Code2Loc,2,FALSE)
&amp; IF( OR( ISNA(O1754), LEN(O1754)=0), "",  "-" &amp; VLOOKUP(O1754,Code2Loc,2,FALSE))
&amp; IF( OR( ISNA(P1754), LEN(P1754)=0), "",  "-" &amp; VLOOKUP(P1754,Code2Loc,2,FALSE))
&amp; IF( OR( ISNA(Q1754), LEN(Q1754)=0), "",  "-" &amp; VLOOKUP(Q1754,Code2Loc,2,FALSE))
&amp; IF( OR( ISNA(R1754), LEN(R1754)=0), "",  "-" &amp; VLOOKUP(R1754,Code2Loc,2,FALSE))
&amp; IF( OR( ISNA(S1754), LEN(S1754)=0), "",  "-" &amp; VLOOKUP(S1754,Code2Loc,2,FALSE)),"")</f>
        <v/>
      </c>
      <c r="U1754" s="56">
        <v>0.59027777777777779</v>
      </c>
      <c r="V1754" s="57"/>
      <c r="W1754" s="57"/>
      <c r="X1754" s="57"/>
      <c r="Y1754" s="57"/>
      <c r="Z1754" s="58" t="str">
        <f>IF(ISBLANK($U1754), "", _xlfn.IFNA($U1754 + _xlfn.IFNA( VLOOKUP($N1754 &amp; IF(ISBLANK($O1754),"", "-" &amp; $O1754) &amp; IF(ISBLANK($P1754),"", "-" &amp; $P1754) &amp; IF(ISBLANK($Q1754),"", "-" &amp; $Q1754) &amp; IF(ISBLANK($R1754),"", "-" &amp; $R1754) &amp; IF(ISBLANK($S1754),"", "-" &amp; $S1754),TravelTime,8,FALSE), VLOOKUP($S1754 &amp; IF(ISBLANK($R1754),"", "-" &amp; $R1754) &amp; IF(ISBLANK($Q1754),"", "-" &amp; $Q1754) &amp; IF(ISBLANK($P1754),"", "-" &amp; $P1754) &amp; IF(ISBLANK($O1754),"", "-" &amp; $O1754) &amp; IF(ISBLANK($N1754),"", "-" &amp; $N1754),TravelTime,8,FALSE)) / 1440, ""))</f>
        <v/>
      </c>
      <c r="AA1754" s="59"/>
      <c r="AB1754" s="59"/>
      <c r="AC1754" s="59"/>
      <c r="AD1754" s="196"/>
      <c r="AE1754" s="59"/>
      <c r="AF1754" s="59"/>
      <c r="AG1754" s="59"/>
      <c r="AH1754" s="59"/>
      <c r="AI1754" s="59"/>
      <c r="AJ1754" s="59"/>
    </row>
    <row r="1755" spans="1:36" ht="14.25" customHeight="1">
      <c r="A1755" s="85"/>
      <c r="B1755" s="59"/>
      <c r="C1755" s="223"/>
      <c r="D1755" s="59"/>
      <c r="E1755" s="229"/>
      <c r="F1755" s="229"/>
      <c r="G1755" s="59"/>
      <c r="H1755" s="59"/>
      <c r="I1755" s="59"/>
      <c r="J1755" s="59"/>
      <c r="K1755" s="59"/>
      <c r="L1755" s="86"/>
      <c r="M1755" s="86"/>
      <c r="N1755" s="55" t="s">
        <v>872</v>
      </c>
      <c r="O1755" s="55"/>
      <c r="P1755" s="55"/>
      <c r="Q1755" s="55"/>
      <c r="R1755" s="55"/>
      <c r="S1755" s="55" t="s">
        <v>820</v>
      </c>
      <c r="T1755" s="193" t="str">
        <f>_xlfn.IFNA(VLOOKUP(N1755,Code2Loc,2,FALSE)
&amp; IF( OR( ISNA(O1755), LEN(O1755)=0), "",  "-" &amp; VLOOKUP(O1755,Code2Loc,2,FALSE))
&amp; IF( OR( ISNA(P1755), LEN(P1755)=0), "",  "-" &amp; VLOOKUP(P1755,Code2Loc,2,FALSE))
&amp; IF( OR( ISNA(Q1755), LEN(Q1755)=0), "",  "-" &amp; VLOOKUP(Q1755,Code2Loc,2,FALSE))
&amp; IF( OR( ISNA(R1755), LEN(R1755)=0), "",  "-" &amp; VLOOKUP(R1755,Code2Loc,2,FALSE))
&amp; IF( OR( ISNA(S1755), LEN(S1755)=0), "",  "-" &amp; VLOOKUP(S1755,Code2Loc,2,FALSE)),"")</f>
        <v/>
      </c>
      <c r="U1755" s="56">
        <v>0.61111111111111116</v>
      </c>
      <c r="V1755" s="57"/>
      <c r="W1755" s="57"/>
      <c r="X1755" s="57"/>
      <c r="Y1755" s="57"/>
      <c r="Z1755" s="58" t="str">
        <f>IF(ISBLANK($U1755), "", _xlfn.IFNA($U1755 + _xlfn.IFNA( VLOOKUP($N1755 &amp; IF(ISBLANK($O1755),"", "-" &amp; $O1755) &amp; IF(ISBLANK($P1755),"", "-" &amp; $P1755) &amp; IF(ISBLANK($Q1755),"", "-" &amp; $Q1755) &amp; IF(ISBLANK($R1755),"", "-" &amp; $R1755) &amp; IF(ISBLANK($S1755),"", "-" &amp; $S1755),TravelTime,8,FALSE), VLOOKUP($S1755 &amp; IF(ISBLANK($R1755),"", "-" &amp; $R1755) &amp; IF(ISBLANK($Q1755),"", "-" &amp; $Q1755) &amp; IF(ISBLANK($P1755),"", "-" &amp; $P1755) &amp; IF(ISBLANK($O1755),"", "-" &amp; $O1755) &amp; IF(ISBLANK($N1755),"", "-" &amp; $N1755),TravelTime,8,FALSE)) / 1440, ""))</f>
        <v/>
      </c>
      <c r="AA1755" s="59"/>
      <c r="AB1755" s="59"/>
      <c r="AC1755" s="59"/>
      <c r="AD1755" s="196"/>
      <c r="AE1755" s="59"/>
      <c r="AF1755" s="59"/>
      <c r="AG1755" s="59"/>
      <c r="AH1755" s="59"/>
      <c r="AI1755" s="59"/>
      <c r="AJ1755" s="59"/>
    </row>
    <row r="1756" spans="1:36" ht="14.25" customHeight="1">
      <c r="A1756" s="85"/>
      <c r="B1756" s="59"/>
      <c r="C1756" s="223"/>
      <c r="D1756" s="59"/>
      <c r="E1756" s="229"/>
      <c r="F1756" s="229"/>
      <c r="G1756" s="59"/>
      <c r="H1756" s="59"/>
      <c r="I1756" s="59"/>
      <c r="J1756" s="59"/>
      <c r="K1756" s="59"/>
      <c r="L1756" s="86"/>
      <c r="M1756" s="86"/>
      <c r="N1756" s="55" t="s">
        <v>820</v>
      </c>
      <c r="O1756" s="55"/>
      <c r="P1756" s="55"/>
      <c r="Q1756" s="55"/>
      <c r="R1756" s="55"/>
      <c r="S1756" s="55" t="s">
        <v>872</v>
      </c>
      <c r="T1756" s="193" t="str">
        <f>_xlfn.IFNA(VLOOKUP(N1756,Code2Loc,2,FALSE)
&amp; IF( OR( ISNA(O1756), LEN(O1756)=0), "",  "-" &amp; VLOOKUP(O1756,Code2Loc,2,FALSE))
&amp; IF( OR( ISNA(P1756), LEN(P1756)=0), "",  "-" &amp; VLOOKUP(P1756,Code2Loc,2,FALSE))
&amp; IF( OR( ISNA(Q1756), LEN(Q1756)=0), "",  "-" &amp; VLOOKUP(Q1756,Code2Loc,2,FALSE))
&amp; IF( OR( ISNA(R1756), LEN(R1756)=0), "",  "-" &amp; VLOOKUP(R1756,Code2Loc,2,FALSE))
&amp; IF( OR( ISNA(S1756), LEN(S1756)=0), "",  "-" &amp; VLOOKUP(S1756,Code2Loc,2,FALSE)),"")</f>
        <v/>
      </c>
      <c r="U1756" s="56">
        <v>0.63194444444444442</v>
      </c>
      <c r="V1756" s="57"/>
      <c r="W1756" s="57"/>
      <c r="X1756" s="57"/>
      <c r="Y1756" s="57"/>
      <c r="Z1756" s="58" t="str">
        <f>IF(ISBLANK($U1756), "", _xlfn.IFNA($U1756 + _xlfn.IFNA( VLOOKUP($N1756 &amp; IF(ISBLANK($O1756),"", "-" &amp; $O1756) &amp; IF(ISBLANK($P1756),"", "-" &amp; $P1756) &amp; IF(ISBLANK($Q1756),"", "-" &amp; $Q1756) &amp; IF(ISBLANK($R1756),"", "-" &amp; $R1756) &amp; IF(ISBLANK($S1756),"", "-" &amp; $S1756),TravelTime,8,FALSE), VLOOKUP($S1756 &amp; IF(ISBLANK($R1756),"", "-" &amp; $R1756) &amp; IF(ISBLANK($Q1756),"", "-" &amp; $Q1756) &amp; IF(ISBLANK($P1756),"", "-" &amp; $P1756) &amp; IF(ISBLANK($O1756),"", "-" &amp; $O1756) &amp; IF(ISBLANK($N1756),"", "-" &amp; $N1756),TravelTime,8,FALSE)) / 1440, ""))</f>
        <v/>
      </c>
      <c r="AA1756" s="59"/>
      <c r="AB1756" s="59"/>
      <c r="AC1756" s="59"/>
      <c r="AD1756" s="196"/>
      <c r="AE1756" s="59"/>
      <c r="AF1756" s="59"/>
      <c r="AG1756" s="59"/>
      <c r="AH1756" s="59"/>
      <c r="AI1756" s="59"/>
      <c r="AJ1756" s="59"/>
    </row>
    <row r="1757" spans="1:36" ht="14.25" customHeight="1">
      <c r="A1757" s="85"/>
      <c r="B1757" s="59"/>
      <c r="C1757" s="223"/>
      <c r="D1757" s="59"/>
      <c r="E1757" s="229"/>
      <c r="F1757" s="229"/>
      <c r="G1757" s="59"/>
      <c r="H1757" s="59"/>
      <c r="I1757" s="59"/>
      <c r="J1757" s="59"/>
      <c r="K1757" s="59"/>
      <c r="L1757" s="86"/>
      <c r="M1757" s="86"/>
      <c r="N1757" s="55" t="s">
        <v>872</v>
      </c>
      <c r="O1757" s="55"/>
      <c r="P1757" s="55"/>
      <c r="Q1757" s="55"/>
      <c r="R1757" s="55"/>
      <c r="S1757" s="55" t="s">
        <v>820</v>
      </c>
      <c r="T1757" s="193" t="str">
        <f>_xlfn.IFNA(VLOOKUP(N1757,Code2Loc,2,FALSE)
&amp; IF( OR( ISNA(O1757), LEN(O1757)=0), "",  "-" &amp; VLOOKUP(O1757,Code2Loc,2,FALSE))
&amp; IF( OR( ISNA(P1757), LEN(P1757)=0), "",  "-" &amp; VLOOKUP(P1757,Code2Loc,2,FALSE))
&amp; IF( OR( ISNA(Q1757), LEN(Q1757)=0), "",  "-" &amp; VLOOKUP(Q1757,Code2Loc,2,FALSE))
&amp; IF( OR( ISNA(R1757), LEN(R1757)=0), "",  "-" &amp; VLOOKUP(R1757,Code2Loc,2,FALSE))
&amp; IF( OR( ISNA(S1757), LEN(S1757)=0), "",  "-" &amp; VLOOKUP(S1757,Code2Loc,2,FALSE)),"")</f>
        <v/>
      </c>
      <c r="U1757" s="56">
        <v>0.66666666666666663</v>
      </c>
      <c r="V1757" s="57"/>
      <c r="W1757" s="57"/>
      <c r="X1757" s="57"/>
      <c r="Y1757" s="57"/>
      <c r="Z1757" s="58" t="str">
        <f>IF(ISBLANK($U1757), "", _xlfn.IFNA($U1757 + _xlfn.IFNA( VLOOKUP($N1757 &amp; IF(ISBLANK($O1757),"", "-" &amp; $O1757) &amp; IF(ISBLANK($P1757),"", "-" &amp; $P1757) &amp; IF(ISBLANK($Q1757),"", "-" &amp; $Q1757) &amp; IF(ISBLANK($R1757),"", "-" &amp; $R1757) &amp; IF(ISBLANK($S1757),"", "-" &amp; $S1757),TravelTime,8,FALSE), VLOOKUP($S1757 &amp; IF(ISBLANK($R1757),"", "-" &amp; $R1757) &amp; IF(ISBLANK($Q1757),"", "-" &amp; $Q1757) &amp; IF(ISBLANK($P1757),"", "-" &amp; $P1757) &amp; IF(ISBLANK($O1757),"", "-" &amp; $O1757) &amp; IF(ISBLANK($N1757),"", "-" &amp; $N1757),TravelTime,8,FALSE)) / 1440, ""))</f>
        <v/>
      </c>
      <c r="AA1757" s="59"/>
      <c r="AB1757" s="59"/>
      <c r="AC1757" s="59"/>
      <c r="AD1757" s="196"/>
      <c r="AE1757" s="59"/>
      <c r="AF1757" s="59"/>
      <c r="AG1757" s="59"/>
      <c r="AH1757" s="59"/>
      <c r="AI1757" s="59"/>
      <c r="AJ1757" s="59"/>
    </row>
    <row r="1758" spans="1:36" ht="14.25" customHeight="1">
      <c r="A1758" s="85"/>
      <c r="B1758" s="59"/>
      <c r="C1758" s="223"/>
      <c r="D1758" s="59"/>
      <c r="E1758" s="229"/>
      <c r="F1758" s="229"/>
      <c r="G1758" s="59"/>
      <c r="H1758" s="59"/>
      <c r="I1758" s="59"/>
      <c r="J1758" s="59"/>
      <c r="K1758" s="59"/>
      <c r="L1758" s="86"/>
      <c r="M1758" s="86"/>
      <c r="N1758" s="55" t="s">
        <v>820</v>
      </c>
      <c r="O1758" s="55"/>
      <c r="P1758" s="55"/>
      <c r="Q1758" s="55"/>
      <c r="R1758" s="55"/>
      <c r="S1758" s="55" t="s">
        <v>874</v>
      </c>
      <c r="T1758" s="193" t="str">
        <f>_xlfn.IFNA(VLOOKUP(N1758,Code2Loc,2,FALSE)
&amp; IF( OR( ISNA(O1758), LEN(O1758)=0), "",  "-" &amp; VLOOKUP(O1758,Code2Loc,2,FALSE))
&amp; IF( OR( ISNA(P1758), LEN(P1758)=0), "",  "-" &amp; VLOOKUP(P1758,Code2Loc,2,FALSE))
&amp; IF( OR( ISNA(Q1758), LEN(Q1758)=0), "",  "-" &amp; VLOOKUP(Q1758,Code2Loc,2,FALSE))
&amp; IF( OR( ISNA(R1758), LEN(R1758)=0), "",  "-" &amp; VLOOKUP(R1758,Code2Loc,2,FALSE))
&amp; IF( OR( ISNA(S1758), LEN(S1758)=0), "",  "-" &amp; VLOOKUP(S1758,Code2Loc,2,FALSE)),"")</f>
        <v/>
      </c>
      <c r="U1758" s="56">
        <v>0.69097222222222221</v>
      </c>
      <c r="V1758" s="57"/>
      <c r="W1758" s="57"/>
      <c r="X1758" s="57"/>
      <c r="Y1758" s="57"/>
      <c r="Z1758" s="58" t="str">
        <f>IF(ISBLANK($U1758), "", _xlfn.IFNA($U1758 + _xlfn.IFNA( VLOOKUP($N1758 &amp; IF(ISBLANK($O1758),"", "-" &amp; $O1758) &amp; IF(ISBLANK($P1758),"", "-" &amp; $P1758) &amp; IF(ISBLANK($Q1758),"", "-" &amp; $Q1758) &amp; IF(ISBLANK($R1758),"", "-" &amp; $R1758) &amp; IF(ISBLANK($S1758),"", "-" &amp; $S1758),TravelTime,8,FALSE), VLOOKUP($S1758 &amp; IF(ISBLANK($R1758),"", "-" &amp; $R1758) &amp; IF(ISBLANK($Q1758),"", "-" &amp; $Q1758) &amp; IF(ISBLANK($P1758),"", "-" &amp; $P1758) &amp; IF(ISBLANK($O1758),"", "-" &amp; $O1758) &amp; IF(ISBLANK($N1758),"", "-" &amp; $N1758),TravelTime,8,FALSE)) / 1440, ""))</f>
        <v/>
      </c>
      <c r="AA1758" s="59"/>
      <c r="AB1758" s="59"/>
      <c r="AC1758" s="59"/>
      <c r="AD1758" s="196"/>
      <c r="AE1758" s="59"/>
      <c r="AF1758" s="59"/>
      <c r="AG1758" s="59"/>
      <c r="AH1758" s="59"/>
      <c r="AI1758" s="59"/>
      <c r="AJ1758" s="59"/>
    </row>
    <row r="1759" spans="1:36" ht="14.25" customHeight="1">
      <c r="A1759" s="85"/>
      <c r="B1759" s="59"/>
      <c r="C1759" s="223"/>
      <c r="D1759" s="59"/>
      <c r="E1759" s="229"/>
      <c r="F1759" s="229"/>
      <c r="G1759" s="59"/>
      <c r="H1759" s="59"/>
      <c r="I1759" s="59"/>
      <c r="J1759" s="59"/>
      <c r="K1759" s="59"/>
      <c r="L1759" s="86"/>
      <c r="M1759" s="86"/>
      <c r="N1759" s="55" t="s">
        <v>874</v>
      </c>
      <c r="O1759" s="55"/>
      <c r="P1759" s="55"/>
      <c r="Q1759" s="55"/>
      <c r="R1759" s="55"/>
      <c r="S1759" s="55" t="s">
        <v>820</v>
      </c>
      <c r="T1759" s="193" t="str">
        <f>_xlfn.IFNA(VLOOKUP(N1759,Code2Loc,2,FALSE)
&amp; IF( OR( ISNA(O1759), LEN(O1759)=0), "",  "-" &amp; VLOOKUP(O1759,Code2Loc,2,FALSE))
&amp; IF( OR( ISNA(P1759), LEN(P1759)=0), "",  "-" &amp; VLOOKUP(P1759,Code2Loc,2,FALSE))
&amp; IF( OR( ISNA(Q1759), LEN(Q1759)=0), "",  "-" &amp; VLOOKUP(Q1759,Code2Loc,2,FALSE))
&amp; IF( OR( ISNA(R1759), LEN(R1759)=0), "",  "-" &amp; VLOOKUP(R1759,Code2Loc,2,FALSE))
&amp; IF( OR( ISNA(S1759), LEN(S1759)=0), "",  "-" &amp; VLOOKUP(S1759,Code2Loc,2,FALSE)),"")</f>
        <v/>
      </c>
      <c r="U1759" s="56">
        <v>0.71875</v>
      </c>
      <c r="V1759" s="57"/>
      <c r="W1759" s="57"/>
      <c r="X1759" s="57"/>
      <c r="Y1759" s="57"/>
      <c r="Z1759" s="58" t="str">
        <f>IF(ISBLANK($U1759), "", _xlfn.IFNA($U1759 + _xlfn.IFNA( VLOOKUP($N1759 &amp; IF(ISBLANK($O1759),"", "-" &amp; $O1759) &amp; IF(ISBLANK($P1759),"", "-" &amp; $P1759) &amp; IF(ISBLANK($Q1759),"", "-" &amp; $Q1759) &amp; IF(ISBLANK($R1759),"", "-" &amp; $R1759) &amp; IF(ISBLANK($S1759),"", "-" &amp; $S1759),TravelTime,8,FALSE), VLOOKUP($S1759 &amp; IF(ISBLANK($R1759),"", "-" &amp; $R1759) &amp; IF(ISBLANK($Q1759),"", "-" &amp; $Q1759) &amp; IF(ISBLANK($P1759),"", "-" &amp; $P1759) &amp; IF(ISBLANK($O1759),"", "-" &amp; $O1759) &amp; IF(ISBLANK($N1759),"", "-" &amp; $N1759),TravelTime,8,FALSE)) / 1440, ""))</f>
        <v/>
      </c>
      <c r="AA1759" s="59"/>
      <c r="AB1759" s="59"/>
      <c r="AC1759" s="59"/>
      <c r="AD1759" s="196"/>
      <c r="AE1759" s="59"/>
      <c r="AF1759" s="59"/>
      <c r="AG1759" s="59"/>
      <c r="AH1759" s="59"/>
      <c r="AI1759" s="59"/>
      <c r="AJ1759" s="59"/>
    </row>
    <row r="1760" spans="1:36" ht="14.25" customHeight="1">
      <c r="A1760" s="85"/>
      <c r="B1760" s="59"/>
      <c r="C1760" s="223"/>
      <c r="D1760" s="59"/>
      <c r="E1760" s="229"/>
      <c r="F1760" s="229"/>
      <c r="G1760" s="59"/>
      <c r="H1760" s="59"/>
      <c r="I1760" s="59"/>
      <c r="J1760" s="59"/>
      <c r="K1760" s="59"/>
      <c r="L1760" s="86"/>
      <c r="M1760" s="86"/>
      <c r="N1760" s="55" t="s">
        <v>820</v>
      </c>
      <c r="O1760" s="55"/>
      <c r="P1760" s="55"/>
      <c r="Q1760" s="55"/>
      <c r="R1760" s="55"/>
      <c r="S1760" s="55" t="s">
        <v>872</v>
      </c>
      <c r="T1760" s="193" t="str">
        <f>_xlfn.IFNA(VLOOKUP(N1760,Code2Loc,2,FALSE)
&amp; IF( OR( ISNA(O1760), LEN(O1760)=0), "",  "-" &amp; VLOOKUP(O1760,Code2Loc,2,FALSE))
&amp; IF( OR( ISNA(P1760), LEN(P1760)=0), "",  "-" &amp; VLOOKUP(P1760,Code2Loc,2,FALSE))
&amp; IF( OR( ISNA(Q1760), LEN(Q1760)=0), "",  "-" &amp; VLOOKUP(Q1760,Code2Loc,2,FALSE))
&amp; IF( OR( ISNA(R1760), LEN(R1760)=0), "",  "-" &amp; VLOOKUP(R1760,Code2Loc,2,FALSE))
&amp; IF( OR( ISNA(S1760), LEN(S1760)=0), "",  "-" &amp; VLOOKUP(S1760,Code2Loc,2,FALSE)),"")</f>
        <v/>
      </c>
      <c r="U1760" s="56">
        <v>0.75347222222222221</v>
      </c>
      <c r="V1760" s="57"/>
      <c r="W1760" s="57"/>
      <c r="X1760" s="57"/>
      <c r="Y1760" s="57"/>
      <c r="Z1760" s="58" t="str">
        <f>IF(ISBLANK($U1760), "", _xlfn.IFNA($U1760 + _xlfn.IFNA( VLOOKUP($N1760 &amp; IF(ISBLANK($O1760),"", "-" &amp; $O1760) &amp; IF(ISBLANK($P1760),"", "-" &amp; $P1760) &amp; IF(ISBLANK($Q1760),"", "-" &amp; $Q1760) &amp; IF(ISBLANK($R1760),"", "-" &amp; $R1760) &amp; IF(ISBLANK($S1760),"", "-" &amp; $S1760),TravelTime,8,FALSE), VLOOKUP($S1760 &amp; IF(ISBLANK($R1760),"", "-" &amp; $R1760) &amp; IF(ISBLANK($Q1760),"", "-" &amp; $Q1760) &amp; IF(ISBLANK($P1760),"", "-" &amp; $P1760) &amp; IF(ISBLANK($O1760),"", "-" &amp; $O1760) &amp; IF(ISBLANK($N1760),"", "-" &amp; $N1760),TravelTime,8,FALSE)) / 1440, ""))</f>
        <v/>
      </c>
      <c r="AA1760" s="59"/>
      <c r="AB1760" s="59"/>
      <c r="AC1760" s="59"/>
      <c r="AD1760" s="196"/>
      <c r="AE1760" s="59"/>
      <c r="AF1760" s="59"/>
      <c r="AG1760" s="59"/>
      <c r="AH1760" s="59"/>
      <c r="AI1760" s="59"/>
      <c r="AJ1760" s="59"/>
    </row>
    <row r="1761" spans="1:36" ht="14.25" customHeight="1">
      <c r="A1761" s="85"/>
      <c r="B1761" s="59"/>
      <c r="C1761" s="223"/>
      <c r="D1761" s="59"/>
      <c r="E1761" s="229"/>
      <c r="F1761" s="229"/>
      <c r="G1761" s="59"/>
      <c r="H1761" s="59"/>
      <c r="I1761" s="59"/>
      <c r="J1761" s="59"/>
      <c r="K1761" s="59"/>
      <c r="L1761" s="86"/>
      <c r="M1761" s="86"/>
      <c r="N1761" s="55" t="s">
        <v>872</v>
      </c>
      <c r="O1761" s="55"/>
      <c r="P1761" s="55"/>
      <c r="Q1761" s="55"/>
      <c r="R1761" s="55"/>
      <c r="S1761" s="55" t="s">
        <v>820</v>
      </c>
      <c r="T1761" s="193" t="str">
        <f>_xlfn.IFNA(VLOOKUP(N1761,Code2Loc,2,FALSE)
&amp; IF( OR( ISNA(O1761), LEN(O1761)=0), "",  "-" &amp; VLOOKUP(O1761,Code2Loc,2,FALSE))
&amp; IF( OR( ISNA(P1761), LEN(P1761)=0), "",  "-" &amp; VLOOKUP(P1761,Code2Loc,2,FALSE))
&amp; IF( OR( ISNA(Q1761), LEN(Q1761)=0), "",  "-" &amp; VLOOKUP(Q1761,Code2Loc,2,FALSE))
&amp; IF( OR( ISNA(R1761), LEN(R1761)=0), "",  "-" &amp; VLOOKUP(R1761,Code2Loc,2,FALSE))
&amp; IF( OR( ISNA(S1761), LEN(S1761)=0), "",  "-" &amp; VLOOKUP(S1761,Code2Loc,2,FALSE)),"")</f>
        <v/>
      </c>
      <c r="U1761" s="56">
        <v>0.79166666666666663</v>
      </c>
      <c r="V1761" s="57"/>
      <c r="W1761" s="57"/>
      <c r="X1761" s="57"/>
      <c r="Y1761" s="57"/>
      <c r="Z1761" s="58" t="str">
        <f>IF(ISBLANK($U1761), "", _xlfn.IFNA($U1761 + _xlfn.IFNA( VLOOKUP($N1761 &amp; IF(ISBLANK($O1761),"", "-" &amp; $O1761) &amp; IF(ISBLANK($P1761),"", "-" &amp; $P1761) &amp; IF(ISBLANK($Q1761),"", "-" &amp; $Q1761) &amp; IF(ISBLANK($R1761),"", "-" &amp; $R1761) &amp; IF(ISBLANK($S1761),"", "-" &amp; $S1761),TravelTime,8,FALSE), VLOOKUP($S1761 &amp; IF(ISBLANK($R1761),"", "-" &amp; $R1761) &amp; IF(ISBLANK($Q1761),"", "-" &amp; $Q1761) &amp; IF(ISBLANK($P1761),"", "-" &amp; $P1761) &amp; IF(ISBLANK($O1761),"", "-" &amp; $O1761) &amp; IF(ISBLANK($N1761),"", "-" &amp; $N1761),TravelTime,8,FALSE)) / 1440, ""))</f>
        <v/>
      </c>
      <c r="AA1761" s="59"/>
      <c r="AB1761" s="59"/>
      <c r="AC1761" s="59"/>
      <c r="AD1761" s="196"/>
      <c r="AE1761" s="59"/>
      <c r="AF1761" s="59"/>
      <c r="AG1761" s="59"/>
      <c r="AH1761" s="59"/>
      <c r="AI1761" s="59"/>
      <c r="AJ1761" s="59"/>
    </row>
    <row r="1762" spans="1:36" ht="14.25" customHeight="1">
      <c r="A1762" s="85"/>
      <c r="B1762" s="59"/>
      <c r="C1762" s="223"/>
      <c r="D1762" s="59"/>
      <c r="E1762" s="229"/>
      <c r="F1762" s="229"/>
      <c r="G1762" s="59"/>
      <c r="H1762" s="59"/>
      <c r="I1762" s="59"/>
      <c r="J1762" s="59"/>
      <c r="K1762" s="59"/>
      <c r="L1762" s="86"/>
      <c r="M1762" s="86"/>
      <c r="N1762" s="55" t="s">
        <v>820</v>
      </c>
      <c r="O1762" s="55"/>
      <c r="P1762" s="55"/>
      <c r="Q1762" s="55"/>
      <c r="R1762" s="55"/>
      <c r="S1762" s="55" t="s">
        <v>872</v>
      </c>
      <c r="T1762" s="193" t="str">
        <f>_xlfn.IFNA(VLOOKUP(N1762,Code2Loc,2,FALSE)
&amp; IF( OR( ISNA(O1762), LEN(O1762)=0), "",  "-" &amp; VLOOKUP(O1762,Code2Loc,2,FALSE))
&amp; IF( OR( ISNA(P1762), LEN(P1762)=0), "",  "-" &amp; VLOOKUP(P1762,Code2Loc,2,FALSE))
&amp; IF( OR( ISNA(Q1762), LEN(Q1762)=0), "",  "-" &amp; VLOOKUP(Q1762,Code2Loc,2,FALSE))
&amp; IF( OR( ISNA(R1762), LEN(R1762)=0), "",  "-" &amp; VLOOKUP(R1762,Code2Loc,2,FALSE))
&amp; IF( OR( ISNA(S1762), LEN(S1762)=0), "",  "-" &amp; VLOOKUP(S1762,Code2Loc,2,FALSE)),"")</f>
        <v/>
      </c>
      <c r="U1762" s="56">
        <v>0.8125</v>
      </c>
      <c r="V1762" s="57"/>
      <c r="W1762" s="57"/>
      <c r="X1762" s="57"/>
      <c r="Y1762" s="57"/>
      <c r="Z1762" s="58" t="str">
        <f>IF(ISBLANK($U1762), "", _xlfn.IFNA($U1762 + _xlfn.IFNA( VLOOKUP($N1762 &amp; IF(ISBLANK($O1762),"", "-" &amp; $O1762) &amp; IF(ISBLANK($P1762),"", "-" &amp; $P1762) &amp; IF(ISBLANK($Q1762),"", "-" &amp; $Q1762) &amp; IF(ISBLANK($R1762),"", "-" &amp; $R1762) &amp; IF(ISBLANK($S1762),"", "-" &amp; $S1762),TravelTime,8,FALSE), VLOOKUP($S1762 &amp; IF(ISBLANK($R1762),"", "-" &amp; $R1762) &amp; IF(ISBLANK($Q1762),"", "-" &amp; $Q1762) &amp; IF(ISBLANK($P1762),"", "-" &amp; $P1762) &amp; IF(ISBLANK($O1762),"", "-" &amp; $O1762) &amp; IF(ISBLANK($N1762),"", "-" &amp; $N1762),TravelTime,8,FALSE)) / 1440, ""))</f>
        <v/>
      </c>
      <c r="AA1762" s="59"/>
      <c r="AB1762" s="59"/>
      <c r="AC1762" s="59"/>
      <c r="AD1762" s="196"/>
      <c r="AE1762" s="59"/>
      <c r="AF1762" s="59"/>
      <c r="AG1762" s="59"/>
      <c r="AH1762" s="59"/>
      <c r="AI1762" s="59"/>
      <c r="AJ1762" s="59"/>
    </row>
    <row r="1763" spans="1:36" ht="14.25" customHeight="1">
      <c r="A1763" s="85"/>
      <c r="B1763" s="59"/>
      <c r="C1763" s="223"/>
      <c r="D1763" s="59"/>
      <c r="E1763" s="229"/>
      <c r="F1763" s="229"/>
      <c r="G1763" s="59"/>
      <c r="H1763" s="59"/>
      <c r="I1763" s="59"/>
      <c r="J1763" s="59"/>
      <c r="K1763" s="59"/>
      <c r="L1763" s="86"/>
      <c r="M1763" s="86"/>
      <c r="N1763" s="55" t="s">
        <v>872</v>
      </c>
      <c r="O1763" s="55"/>
      <c r="P1763" s="55"/>
      <c r="Q1763" s="55"/>
      <c r="R1763" s="55"/>
      <c r="S1763" s="55" t="s">
        <v>820</v>
      </c>
      <c r="T1763" s="193" t="str">
        <f>_xlfn.IFNA(VLOOKUP(N1763,Code2Loc,2,FALSE)
&amp; IF( OR( ISNA(O1763), LEN(O1763)=0), "",  "-" &amp; VLOOKUP(O1763,Code2Loc,2,FALSE))
&amp; IF( OR( ISNA(P1763), LEN(P1763)=0), "",  "-" &amp; VLOOKUP(P1763,Code2Loc,2,FALSE))
&amp; IF( OR( ISNA(Q1763), LEN(Q1763)=0), "",  "-" &amp; VLOOKUP(Q1763,Code2Loc,2,FALSE))
&amp; IF( OR( ISNA(R1763), LEN(R1763)=0), "",  "-" &amp; VLOOKUP(R1763,Code2Loc,2,FALSE))
&amp; IF( OR( ISNA(S1763), LEN(S1763)=0), "",  "-" &amp; VLOOKUP(S1763,Code2Loc,2,FALSE)),"")</f>
        <v/>
      </c>
      <c r="U1763" s="56">
        <v>0.85416666666666663</v>
      </c>
      <c r="V1763" s="57"/>
      <c r="W1763" s="57"/>
      <c r="X1763" s="57"/>
      <c r="Y1763" s="57"/>
      <c r="Z1763" s="58" t="str">
        <f>IF(ISBLANK($U1763), "", _xlfn.IFNA($U1763 + _xlfn.IFNA( VLOOKUP($N1763 &amp; IF(ISBLANK($O1763),"", "-" &amp; $O1763) &amp; IF(ISBLANK($P1763),"", "-" &amp; $P1763) &amp; IF(ISBLANK($Q1763),"", "-" &amp; $Q1763) &amp; IF(ISBLANK($R1763),"", "-" &amp; $R1763) &amp; IF(ISBLANK($S1763),"", "-" &amp; $S1763),TravelTime,8,FALSE), VLOOKUP($S1763 &amp; IF(ISBLANK($R1763),"", "-" &amp; $R1763) &amp; IF(ISBLANK($Q1763),"", "-" &amp; $Q1763) &amp; IF(ISBLANK($P1763),"", "-" &amp; $P1763) &amp; IF(ISBLANK($O1763),"", "-" &amp; $O1763) &amp; IF(ISBLANK($N1763),"", "-" &amp; $N1763),TravelTime,8,FALSE)) / 1440, ""))</f>
        <v/>
      </c>
      <c r="AA1763" s="59"/>
      <c r="AB1763" s="59"/>
      <c r="AC1763" s="59"/>
      <c r="AD1763" s="196"/>
      <c r="AE1763" s="59"/>
      <c r="AF1763" s="59"/>
      <c r="AG1763" s="59"/>
      <c r="AH1763" s="59"/>
      <c r="AI1763" s="59"/>
      <c r="AJ1763" s="59"/>
    </row>
    <row r="1764" spans="1:36" ht="14.25" customHeight="1">
      <c r="A1764" s="85"/>
      <c r="B1764" s="59" t="s">
        <v>911</v>
      </c>
      <c r="C1764" s="218" t="s">
        <v>912</v>
      </c>
      <c r="D1764" s="59"/>
      <c r="E1764" s="228" t="s">
        <v>913</v>
      </c>
      <c r="F1764" s="228" t="s">
        <v>914</v>
      </c>
      <c r="G1764" s="59"/>
      <c r="H1764" s="59"/>
      <c r="I1764" s="59"/>
      <c r="J1764" s="59" t="s">
        <v>915</v>
      </c>
      <c r="K1764" s="59" t="s">
        <v>16</v>
      </c>
      <c r="L1764" s="86">
        <v>27</v>
      </c>
      <c r="M1764" s="86">
        <v>11</v>
      </c>
      <c r="N1764" s="55" t="s">
        <v>820</v>
      </c>
      <c r="O1764" s="55"/>
      <c r="P1764" s="55"/>
      <c r="Q1764" s="55"/>
      <c r="R1764" s="55"/>
      <c r="S1764" s="55" t="s">
        <v>872</v>
      </c>
      <c r="T1764" s="193" t="str">
        <f>_xlfn.IFNA(VLOOKUP(N1764,Code2Loc,2,FALSE)
&amp; IF( OR( ISNA(O1764), LEN(O1764)=0), "",  "-" &amp; VLOOKUP(O1764,Code2Loc,2,FALSE))
&amp; IF( OR( ISNA(P1764), LEN(P1764)=0), "",  "-" &amp; VLOOKUP(P1764,Code2Loc,2,FALSE))
&amp; IF( OR( ISNA(Q1764), LEN(Q1764)=0), "",  "-" &amp; VLOOKUP(Q1764,Code2Loc,2,FALSE))
&amp; IF( OR( ISNA(R1764), LEN(R1764)=0), "",  "-" &amp; VLOOKUP(R1764,Code2Loc,2,FALSE))
&amp; IF( OR( ISNA(S1764), LEN(S1764)=0), "",  "-" &amp; VLOOKUP(S1764,Code2Loc,2,FALSE)),"")</f>
        <v/>
      </c>
      <c r="U1764" s="56">
        <v>0.2951388888888889</v>
      </c>
      <c r="V1764" s="57"/>
      <c r="W1764" s="57"/>
      <c r="X1764" s="57"/>
      <c r="Y1764" s="57"/>
      <c r="Z1764" s="58" t="str">
        <f>IF(ISBLANK($U1764), "", _xlfn.IFNA($U1764 + _xlfn.IFNA( VLOOKUP($N1764 &amp; IF(ISBLANK($O1764),"", "-" &amp; $O1764) &amp; IF(ISBLANK($P1764),"", "-" &amp; $P1764) &amp; IF(ISBLANK($Q1764),"", "-" &amp; $Q1764) &amp; IF(ISBLANK($R1764),"", "-" &amp; $R1764) &amp; IF(ISBLANK($S1764),"", "-" &amp; $S1764),TravelTime,8,FALSE), VLOOKUP($S1764 &amp; IF(ISBLANK($R1764),"", "-" &amp; $R1764) &amp; IF(ISBLANK($Q1764),"", "-" &amp; $Q1764) &amp; IF(ISBLANK($P1764),"", "-" &amp; $P1764) &amp; IF(ISBLANK($O1764),"", "-" &amp; $O1764) &amp; IF(ISBLANK($N1764),"", "-" &amp; $N1764),TravelTime,8,FALSE)) / 1440, ""))</f>
        <v/>
      </c>
      <c r="AA1764" s="59"/>
      <c r="AB1764" s="59"/>
      <c r="AC1764" s="59"/>
      <c r="AD1764" s="196"/>
      <c r="AE1764" s="59"/>
      <c r="AF1764" s="59"/>
      <c r="AG1764" s="59"/>
      <c r="AH1764" s="59"/>
      <c r="AI1764" s="59"/>
      <c r="AJ1764" s="59"/>
    </row>
    <row r="1765" spans="1:36" ht="14.25" customHeight="1">
      <c r="A1765" s="85"/>
      <c r="B1765" s="59"/>
      <c r="C1765" s="223"/>
      <c r="D1765" s="59"/>
      <c r="E1765" s="229"/>
      <c r="F1765" s="229"/>
      <c r="G1765" s="59"/>
      <c r="H1765" s="59"/>
      <c r="I1765" s="59"/>
      <c r="J1765" s="59"/>
      <c r="K1765" s="59"/>
      <c r="L1765" s="86"/>
      <c r="M1765" s="86"/>
      <c r="N1765" s="55" t="s">
        <v>872</v>
      </c>
      <c r="O1765" s="55"/>
      <c r="P1765" s="55"/>
      <c r="Q1765" s="55"/>
      <c r="R1765" s="55"/>
      <c r="S1765" s="55" t="s">
        <v>820</v>
      </c>
      <c r="T1765" s="193" t="str">
        <f>_xlfn.IFNA(VLOOKUP(N1765,Code2Loc,2,FALSE)
&amp; IF( OR( ISNA(O1765), LEN(O1765)=0), "",  "-" &amp; VLOOKUP(O1765,Code2Loc,2,FALSE))
&amp; IF( OR( ISNA(P1765), LEN(P1765)=0), "",  "-" &amp; VLOOKUP(P1765,Code2Loc,2,FALSE))
&amp; IF( OR( ISNA(Q1765), LEN(Q1765)=0), "",  "-" &amp; VLOOKUP(Q1765,Code2Loc,2,FALSE))
&amp; IF( OR( ISNA(R1765), LEN(R1765)=0), "",  "-" &amp; VLOOKUP(R1765,Code2Loc,2,FALSE))
&amp; IF( OR( ISNA(S1765), LEN(S1765)=0), "",  "-" &amp; VLOOKUP(S1765,Code2Loc,2,FALSE)),"")</f>
        <v/>
      </c>
      <c r="U1765" s="56">
        <v>0.3298611111111111</v>
      </c>
      <c r="V1765" s="57"/>
      <c r="W1765" s="57"/>
      <c r="X1765" s="57"/>
      <c r="Y1765" s="57"/>
      <c r="Z1765" s="58" t="str">
        <f>IF(ISBLANK($U1765), "", _xlfn.IFNA($U1765 + _xlfn.IFNA( VLOOKUP($N1765 &amp; IF(ISBLANK($O1765),"", "-" &amp; $O1765) &amp; IF(ISBLANK($P1765),"", "-" &amp; $P1765) &amp; IF(ISBLANK($Q1765),"", "-" &amp; $Q1765) &amp; IF(ISBLANK($R1765),"", "-" &amp; $R1765) &amp; IF(ISBLANK($S1765),"", "-" &amp; $S1765),TravelTime,8,FALSE), VLOOKUP($S1765 &amp; IF(ISBLANK($R1765),"", "-" &amp; $R1765) &amp; IF(ISBLANK($Q1765),"", "-" &amp; $Q1765) &amp; IF(ISBLANK($P1765),"", "-" &amp; $P1765) &amp; IF(ISBLANK($O1765),"", "-" &amp; $O1765) &amp; IF(ISBLANK($N1765),"", "-" &amp; $N1765),TravelTime,8,FALSE)) / 1440, ""))</f>
        <v/>
      </c>
      <c r="AA1765" s="59"/>
      <c r="AB1765" s="59"/>
      <c r="AC1765" s="59"/>
      <c r="AD1765" s="196"/>
      <c r="AE1765" s="59"/>
      <c r="AF1765" s="59"/>
      <c r="AG1765" s="59"/>
      <c r="AH1765" s="59"/>
      <c r="AI1765" s="59"/>
      <c r="AJ1765" s="59"/>
    </row>
    <row r="1766" spans="1:36" ht="14.25" customHeight="1">
      <c r="A1766" s="85"/>
      <c r="B1766" s="59"/>
      <c r="C1766" s="223"/>
      <c r="D1766" s="59"/>
      <c r="E1766" s="229"/>
      <c r="F1766" s="229"/>
      <c r="G1766" s="59"/>
      <c r="H1766" s="59"/>
      <c r="I1766" s="59"/>
      <c r="J1766" s="59"/>
      <c r="K1766" s="59"/>
      <c r="L1766" s="86"/>
      <c r="M1766" s="86"/>
      <c r="N1766" s="55" t="s">
        <v>820</v>
      </c>
      <c r="O1766" s="55" t="s">
        <v>875</v>
      </c>
      <c r="P1766" s="55"/>
      <c r="Q1766" s="55"/>
      <c r="R1766" s="55"/>
      <c r="S1766" s="55" t="s">
        <v>874</v>
      </c>
      <c r="T1766" s="193" t="str">
        <f>_xlfn.IFNA(VLOOKUP(N1766,Code2Loc,2,FALSE)
&amp; IF( OR( ISNA(O1766), LEN(O1766)=0), "",  "-" &amp; VLOOKUP(O1766,Code2Loc,2,FALSE))
&amp; IF( OR( ISNA(P1766), LEN(P1766)=0), "",  "-" &amp; VLOOKUP(P1766,Code2Loc,2,FALSE))
&amp; IF( OR( ISNA(Q1766), LEN(Q1766)=0), "",  "-" &amp; VLOOKUP(Q1766,Code2Loc,2,FALSE))
&amp; IF( OR( ISNA(R1766), LEN(R1766)=0), "",  "-" &amp; VLOOKUP(R1766,Code2Loc,2,FALSE))
&amp; IF( OR( ISNA(S1766), LEN(S1766)=0), "",  "-" &amp; VLOOKUP(S1766,Code2Loc,2,FALSE)),"")</f>
        <v/>
      </c>
      <c r="U1766" s="56">
        <v>0.35069444444444442</v>
      </c>
      <c r="V1766" s="57"/>
      <c r="W1766" s="57"/>
      <c r="X1766" s="57"/>
      <c r="Y1766" s="57"/>
      <c r="Z1766" s="58" t="str">
        <f>IF(ISBLANK($U1766), "", _xlfn.IFNA($U1766 + _xlfn.IFNA( VLOOKUP($N1766 &amp; IF(ISBLANK($O1766),"", "-" &amp; $O1766) &amp; IF(ISBLANK($P1766),"", "-" &amp; $P1766) &amp; IF(ISBLANK($Q1766),"", "-" &amp; $Q1766) &amp; IF(ISBLANK($R1766),"", "-" &amp; $R1766) &amp; IF(ISBLANK($S1766),"", "-" &amp; $S1766),TravelTime,8,FALSE), VLOOKUP($S1766 &amp; IF(ISBLANK($R1766),"", "-" &amp; $R1766) &amp; IF(ISBLANK($Q1766),"", "-" &amp; $Q1766) &amp; IF(ISBLANK($P1766),"", "-" &amp; $P1766) &amp; IF(ISBLANK($O1766),"", "-" &amp; $O1766) &amp; IF(ISBLANK($N1766),"", "-" &amp; $N1766),TravelTime,8,FALSE)) / 1440, ""))</f>
        <v/>
      </c>
      <c r="AA1766" s="59"/>
      <c r="AB1766" s="59"/>
      <c r="AC1766" s="59"/>
      <c r="AD1766" s="196"/>
      <c r="AE1766" s="59"/>
      <c r="AF1766" s="59"/>
      <c r="AG1766" s="59"/>
      <c r="AH1766" s="59"/>
      <c r="AI1766" s="59"/>
      <c r="AJ1766" s="59"/>
    </row>
    <row r="1767" spans="1:36" ht="14.25" customHeight="1">
      <c r="A1767" s="85"/>
      <c r="B1767" s="59"/>
      <c r="C1767" s="223"/>
      <c r="D1767" s="59"/>
      <c r="E1767" s="229"/>
      <c r="F1767" s="229"/>
      <c r="G1767" s="59"/>
      <c r="H1767" s="59"/>
      <c r="I1767" s="59"/>
      <c r="J1767" s="59"/>
      <c r="K1767" s="59"/>
      <c r="L1767" s="86"/>
      <c r="M1767" s="86"/>
      <c r="N1767" s="55" t="s">
        <v>874</v>
      </c>
      <c r="O1767" s="55"/>
      <c r="P1767" s="55"/>
      <c r="Q1767" s="55"/>
      <c r="R1767" s="55"/>
      <c r="S1767" s="55" t="s">
        <v>820</v>
      </c>
      <c r="T1767" s="193" t="str">
        <f>_xlfn.IFNA(VLOOKUP(N1767,Code2Loc,2,FALSE)
&amp; IF( OR( ISNA(O1767), LEN(O1767)=0), "",  "-" &amp; VLOOKUP(O1767,Code2Loc,2,FALSE))
&amp; IF( OR( ISNA(P1767), LEN(P1767)=0), "",  "-" &amp; VLOOKUP(P1767,Code2Loc,2,FALSE))
&amp; IF( OR( ISNA(Q1767), LEN(Q1767)=0), "",  "-" &amp; VLOOKUP(Q1767,Code2Loc,2,FALSE))
&amp; IF( OR( ISNA(R1767), LEN(R1767)=0), "",  "-" &amp; VLOOKUP(R1767,Code2Loc,2,FALSE))
&amp; IF( OR( ISNA(S1767), LEN(S1767)=0), "",  "-" &amp; VLOOKUP(S1767,Code2Loc,2,FALSE)),"")</f>
        <v/>
      </c>
      <c r="U1767" s="56">
        <v>0.3923611111111111</v>
      </c>
      <c r="V1767" s="57"/>
      <c r="W1767" s="57"/>
      <c r="X1767" s="57"/>
      <c r="Y1767" s="57"/>
      <c r="Z1767" s="58" t="str">
        <f>IF(ISBLANK($U1767), "", _xlfn.IFNA($U1767 + _xlfn.IFNA( VLOOKUP($N1767 &amp; IF(ISBLANK($O1767),"", "-" &amp; $O1767) &amp; IF(ISBLANK($P1767),"", "-" &amp; $P1767) &amp; IF(ISBLANK($Q1767),"", "-" &amp; $Q1767) &amp; IF(ISBLANK($R1767),"", "-" &amp; $R1767) &amp; IF(ISBLANK($S1767),"", "-" &amp; $S1767),TravelTime,8,FALSE), VLOOKUP($S1767 &amp; IF(ISBLANK($R1767),"", "-" &amp; $R1767) &amp; IF(ISBLANK($Q1767),"", "-" &amp; $Q1767) &amp; IF(ISBLANK($P1767),"", "-" &amp; $P1767) &amp; IF(ISBLANK($O1767),"", "-" &amp; $O1767) &amp; IF(ISBLANK($N1767),"", "-" &amp; $N1767),TravelTime,8,FALSE)) / 1440, ""))</f>
        <v/>
      </c>
      <c r="AA1767" s="59"/>
      <c r="AB1767" s="59"/>
      <c r="AC1767" s="59"/>
      <c r="AD1767" s="196"/>
      <c r="AE1767" s="59"/>
      <c r="AF1767" s="59"/>
      <c r="AG1767" s="59"/>
      <c r="AH1767" s="59"/>
      <c r="AI1767" s="59"/>
      <c r="AJ1767" s="59"/>
    </row>
    <row r="1768" spans="1:36" ht="14.25" customHeight="1">
      <c r="A1768" s="85"/>
      <c r="B1768" s="59"/>
      <c r="C1768" s="223"/>
      <c r="D1768" s="59"/>
      <c r="E1768" s="229"/>
      <c r="F1768" s="229"/>
      <c r="G1768" s="59"/>
      <c r="H1768" s="59"/>
      <c r="I1768" s="59"/>
      <c r="J1768" s="59"/>
      <c r="K1768" s="59"/>
      <c r="L1768" s="86"/>
      <c r="M1768" s="86"/>
      <c r="N1768" s="55" t="s">
        <v>820</v>
      </c>
      <c r="O1768" s="55"/>
      <c r="P1768" s="55"/>
      <c r="Q1768" s="55"/>
      <c r="R1768" s="55"/>
      <c r="S1768" s="55" t="s">
        <v>872</v>
      </c>
      <c r="T1768" s="193" t="str">
        <f>_xlfn.IFNA(VLOOKUP(N1768,Code2Loc,2,FALSE)
&amp; IF( OR( ISNA(O1768), LEN(O1768)=0), "",  "-" &amp; VLOOKUP(O1768,Code2Loc,2,FALSE))
&amp; IF( OR( ISNA(P1768), LEN(P1768)=0), "",  "-" &amp; VLOOKUP(P1768,Code2Loc,2,FALSE))
&amp; IF( OR( ISNA(Q1768), LEN(Q1768)=0), "",  "-" &amp; VLOOKUP(Q1768,Code2Loc,2,FALSE))
&amp; IF( OR( ISNA(R1768), LEN(R1768)=0), "",  "-" &amp; VLOOKUP(R1768,Code2Loc,2,FALSE))
&amp; IF( OR( ISNA(S1768), LEN(S1768)=0), "",  "-" &amp; VLOOKUP(S1768,Code2Loc,2,FALSE)),"")</f>
        <v/>
      </c>
      <c r="U1768" s="56">
        <v>0.44097222222222221</v>
      </c>
      <c r="V1768" s="57"/>
      <c r="W1768" s="57"/>
      <c r="X1768" s="57"/>
      <c r="Y1768" s="57"/>
      <c r="Z1768" s="58" t="str">
        <f>IF(ISBLANK($U1768), "", _xlfn.IFNA($U1768 + _xlfn.IFNA( VLOOKUP($N1768 &amp; IF(ISBLANK($O1768),"", "-" &amp; $O1768) &amp; IF(ISBLANK($P1768),"", "-" &amp; $P1768) &amp; IF(ISBLANK($Q1768),"", "-" &amp; $Q1768) &amp; IF(ISBLANK($R1768),"", "-" &amp; $R1768) &amp; IF(ISBLANK($S1768),"", "-" &amp; $S1768),TravelTime,8,FALSE), VLOOKUP($S1768 &amp; IF(ISBLANK($R1768),"", "-" &amp; $R1768) &amp; IF(ISBLANK($Q1768),"", "-" &amp; $Q1768) &amp; IF(ISBLANK($P1768),"", "-" &amp; $P1768) &amp; IF(ISBLANK($O1768),"", "-" &amp; $O1768) &amp; IF(ISBLANK($N1768),"", "-" &amp; $N1768),TravelTime,8,FALSE)) / 1440, ""))</f>
        <v/>
      </c>
      <c r="AA1768" s="59"/>
      <c r="AB1768" s="59"/>
      <c r="AC1768" s="59"/>
      <c r="AD1768" s="196"/>
      <c r="AE1768" s="59"/>
      <c r="AF1768" s="59"/>
      <c r="AG1768" s="59"/>
      <c r="AH1768" s="59"/>
      <c r="AI1768" s="59"/>
      <c r="AJ1768" s="59"/>
    </row>
    <row r="1769" spans="1:36" ht="14.25" customHeight="1">
      <c r="A1769" s="85"/>
      <c r="B1769" s="59"/>
      <c r="C1769" s="223"/>
      <c r="D1769" s="59"/>
      <c r="E1769" s="229"/>
      <c r="F1769" s="229"/>
      <c r="G1769" s="59"/>
      <c r="H1769" s="59"/>
      <c r="I1769" s="59"/>
      <c r="J1769" s="59"/>
      <c r="K1769" s="59"/>
      <c r="L1769" s="86"/>
      <c r="M1769" s="86"/>
      <c r="N1769" s="55" t="s">
        <v>872</v>
      </c>
      <c r="O1769" s="55"/>
      <c r="P1769" s="55"/>
      <c r="Q1769" s="55"/>
      <c r="R1769" s="55"/>
      <c r="S1769" s="55" t="s">
        <v>820</v>
      </c>
      <c r="T1769" s="193" t="str">
        <f>_xlfn.IFNA(VLOOKUP(N1769,Code2Loc,2,FALSE)
&amp; IF( OR( ISNA(O1769), LEN(O1769)=0), "",  "-" &amp; VLOOKUP(O1769,Code2Loc,2,FALSE))
&amp; IF( OR( ISNA(P1769), LEN(P1769)=0), "",  "-" &amp; VLOOKUP(P1769,Code2Loc,2,FALSE))
&amp; IF( OR( ISNA(Q1769), LEN(Q1769)=0), "",  "-" &amp; VLOOKUP(Q1769,Code2Loc,2,FALSE))
&amp; IF( OR( ISNA(R1769), LEN(R1769)=0), "",  "-" &amp; VLOOKUP(R1769,Code2Loc,2,FALSE))
&amp; IF( OR( ISNA(S1769), LEN(S1769)=0), "",  "-" &amp; VLOOKUP(S1769,Code2Loc,2,FALSE)),"")</f>
        <v/>
      </c>
      <c r="U1769" s="56">
        <v>0.46180555555555558</v>
      </c>
      <c r="V1769" s="57"/>
      <c r="W1769" s="57"/>
      <c r="X1769" s="57"/>
      <c r="Y1769" s="57"/>
      <c r="Z1769" s="58" t="str">
        <f>IF(ISBLANK($U1769), "", _xlfn.IFNA($U1769 + _xlfn.IFNA( VLOOKUP($N1769 &amp; IF(ISBLANK($O1769),"", "-" &amp; $O1769) &amp; IF(ISBLANK($P1769),"", "-" &amp; $P1769) &amp; IF(ISBLANK($Q1769),"", "-" &amp; $Q1769) &amp; IF(ISBLANK($R1769),"", "-" &amp; $R1769) &amp; IF(ISBLANK($S1769),"", "-" &amp; $S1769),TravelTime,8,FALSE), VLOOKUP($S1769 &amp; IF(ISBLANK($R1769),"", "-" &amp; $R1769) &amp; IF(ISBLANK($Q1769),"", "-" &amp; $Q1769) &amp; IF(ISBLANK($P1769),"", "-" &amp; $P1769) &amp; IF(ISBLANK($O1769),"", "-" &amp; $O1769) &amp; IF(ISBLANK($N1769),"", "-" &amp; $N1769),TravelTime,8,FALSE)) / 1440, ""))</f>
        <v/>
      </c>
      <c r="AA1769" s="59"/>
      <c r="AB1769" s="59"/>
      <c r="AC1769" s="59"/>
      <c r="AD1769" s="196"/>
      <c r="AE1769" s="59"/>
      <c r="AF1769" s="59"/>
      <c r="AG1769" s="59"/>
      <c r="AH1769" s="59"/>
      <c r="AI1769" s="59"/>
      <c r="AJ1769" s="59"/>
    </row>
    <row r="1770" spans="1:36" ht="14.25" customHeight="1">
      <c r="A1770" s="85"/>
      <c r="B1770" s="59"/>
      <c r="C1770" s="223"/>
      <c r="D1770" s="59"/>
      <c r="E1770" s="229"/>
      <c r="F1770" s="229"/>
      <c r="G1770" s="59"/>
      <c r="H1770" s="59"/>
      <c r="I1770" s="59"/>
      <c r="J1770" s="59"/>
      <c r="K1770" s="59"/>
      <c r="L1770" s="86"/>
      <c r="M1770" s="86"/>
      <c r="N1770" s="55" t="s">
        <v>820</v>
      </c>
      <c r="O1770" s="55"/>
      <c r="P1770" s="55"/>
      <c r="Q1770" s="55"/>
      <c r="R1770" s="55"/>
      <c r="S1770" s="55" t="s">
        <v>872</v>
      </c>
      <c r="T1770" s="193" t="str">
        <f>_xlfn.IFNA(VLOOKUP(N1770,Code2Loc,2,FALSE)
&amp; IF( OR( ISNA(O1770), LEN(O1770)=0), "",  "-" &amp; VLOOKUP(O1770,Code2Loc,2,FALSE))
&amp; IF( OR( ISNA(P1770), LEN(P1770)=0), "",  "-" &amp; VLOOKUP(P1770,Code2Loc,2,FALSE))
&amp; IF( OR( ISNA(Q1770), LEN(Q1770)=0), "",  "-" &amp; VLOOKUP(Q1770,Code2Loc,2,FALSE))
&amp; IF( OR( ISNA(R1770), LEN(R1770)=0), "",  "-" &amp; VLOOKUP(R1770,Code2Loc,2,FALSE))
&amp; IF( OR( ISNA(S1770), LEN(S1770)=0), "",  "-" &amp; VLOOKUP(S1770,Code2Loc,2,FALSE)),"")</f>
        <v/>
      </c>
      <c r="U1770" s="56">
        <v>0.50347222222222221</v>
      </c>
      <c r="V1770" s="57"/>
      <c r="W1770" s="57"/>
      <c r="X1770" s="57"/>
      <c r="Y1770" s="57"/>
      <c r="Z1770" s="58" t="str">
        <f>IF(ISBLANK($U1770), "", _xlfn.IFNA($U1770 + _xlfn.IFNA( VLOOKUP($N1770 &amp; IF(ISBLANK($O1770),"", "-" &amp; $O1770) &amp; IF(ISBLANK($P1770),"", "-" &amp; $P1770) &amp; IF(ISBLANK($Q1770),"", "-" &amp; $Q1770) &amp; IF(ISBLANK($R1770),"", "-" &amp; $R1770) &amp; IF(ISBLANK($S1770),"", "-" &amp; $S1770),TravelTime,8,FALSE), VLOOKUP($S1770 &amp; IF(ISBLANK($R1770),"", "-" &amp; $R1770) &amp; IF(ISBLANK($Q1770),"", "-" &amp; $Q1770) &amp; IF(ISBLANK($P1770),"", "-" &amp; $P1770) &amp; IF(ISBLANK($O1770),"", "-" &amp; $O1770) &amp; IF(ISBLANK($N1770),"", "-" &amp; $N1770),TravelTime,8,FALSE)) / 1440, ""))</f>
        <v/>
      </c>
      <c r="AA1770" s="59"/>
      <c r="AB1770" s="59"/>
      <c r="AC1770" s="59"/>
      <c r="AD1770" s="196"/>
      <c r="AE1770" s="59"/>
      <c r="AF1770" s="59"/>
      <c r="AG1770" s="59"/>
      <c r="AH1770" s="59"/>
      <c r="AI1770" s="59"/>
      <c r="AJ1770" s="59"/>
    </row>
    <row r="1771" spans="1:36" ht="14.25" customHeight="1">
      <c r="A1771" s="85"/>
      <c r="B1771" s="59"/>
      <c r="C1771" s="223"/>
      <c r="D1771" s="59"/>
      <c r="E1771" s="229"/>
      <c r="F1771" s="229"/>
      <c r="G1771" s="59"/>
      <c r="H1771" s="59"/>
      <c r="I1771" s="59"/>
      <c r="J1771" s="59"/>
      <c r="K1771" s="59"/>
      <c r="L1771" s="86"/>
      <c r="M1771" s="86"/>
      <c r="N1771" s="55" t="s">
        <v>872</v>
      </c>
      <c r="O1771" s="55"/>
      <c r="P1771" s="55"/>
      <c r="Q1771" s="55"/>
      <c r="R1771" s="55"/>
      <c r="S1771" s="55" t="s">
        <v>820</v>
      </c>
      <c r="T1771" s="193" t="str">
        <f>_xlfn.IFNA(VLOOKUP(N1771,Code2Loc,2,FALSE)
&amp; IF( OR( ISNA(O1771), LEN(O1771)=0), "",  "-" &amp; VLOOKUP(O1771,Code2Loc,2,FALSE))
&amp; IF( OR( ISNA(P1771), LEN(P1771)=0), "",  "-" &amp; VLOOKUP(P1771,Code2Loc,2,FALSE))
&amp; IF( OR( ISNA(Q1771), LEN(Q1771)=0), "",  "-" &amp; VLOOKUP(Q1771,Code2Loc,2,FALSE))
&amp; IF( OR( ISNA(R1771), LEN(R1771)=0), "",  "-" &amp; VLOOKUP(R1771,Code2Loc,2,FALSE))
&amp; IF( OR( ISNA(S1771), LEN(S1771)=0), "",  "-" &amp; VLOOKUP(S1771,Code2Loc,2,FALSE)),"")</f>
        <v/>
      </c>
      <c r="U1771" s="56">
        <v>0.53125</v>
      </c>
      <c r="V1771" s="57"/>
      <c r="W1771" s="57"/>
      <c r="X1771" s="57"/>
      <c r="Y1771" s="57"/>
      <c r="Z1771" s="58" t="str">
        <f>IF(ISBLANK($U1771), "", _xlfn.IFNA($U1771 + _xlfn.IFNA( VLOOKUP($N1771 &amp; IF(ISBLANK($O1771),"", "-" &amp; $O1771) &amp; IF(ISBLANK($P1771),"", "-" &amp; $P1771) &amp; IF(ISBLANK($Q1771),"", "-" &amp; $Q1771) &amp; IF(ISBLANK($R1771),"", "-" &amp; $R1771) &amp; IF(ISBLANK($S1771),"", "-" &amp; $S1771),TravelTime,8,FALSE), VLOOKUP($S1771 &amp; IF(ISBLANK($R1771),"", "-" &amp; $R1771) &amp; IF(ISBLANK($Q1771),"", "-" &amp; $Q1771) &amp; IF(ISBLANK($P1771),"", "-" &amp; $P1771) &amp; IF(ISBLANK($O1771),"", "-" &amp; $O1771) &amp; IF(ISBLANK($N1771),"", "-" &amp; $N1771),TravelTime,8,FALSE)) / 1440, ""))</f>
        <v/>
      </c>
      <c r="AA1771" s="59"/>
      <c r="AB1771" s="59"/>
      <c r="AC1771" s="59"/>
      <c r="AD1771" s="196"/>
      <c r="AE1771" s="59"/>
      <c r="AF1771" s="59"/>
      <c r="AG1771" s="59"/>
      <c r="AH1771" s="59"/>
      <c r="AI1771" s="59"/>
      <c r="AJ1771" s="59"/>
    </row>
    <row r="1772" spans="1:36" ht="14.25" customHeight="1">
      <c r="A1772" s="85"/>
      <c r="B1772" s="59"/>
      <c r="C1772" s="223"/>
      <c r="D1772" s="59"/>
      <c r="E1772" s="229"/>
      <c r="F1772" s="229"/>
      <c r="G1772" s="59"/>
      <c r="H1772" s="59"/>
      <c r="I1772" s="59"/>
      <c r="J1772" s="59"/>
      <c r="K1772" s="59"/>
      <c r="L1772" s="86"/>
      <c r="M1772" s="86"/>
      <c r="N1772" s="55" t="s">
        <v>820</v>
      </c>
      <c r="O1772" s="55"/>
      <c r="P1772" s="55"/>
      <c r="Q1772" s="55"/>
      <c r="R1772" s="55"/>
      <c r="S1772" s="55" t="s">
        <v>872</v>
      </c>
      <c r="T1772" s="193" t="str">
        <f>_xlfn.IFNA(VLOOKUP(N1772,Code2Loc,2,FALSE)
&amp; IF( OR( ISNA(O1772), LEN(O1772)=0), "",  "-" &amp; VLOOKUP(O1772,Code2Loc,2,FALSE))
&amp; IF( OR( ISNA(P1772), LEN(P1772)=0), "",  "-" &amp; VLOOKUP(P1772,Code2Loc,2,FALSE))
&amp; IF( OR( ISNA(Q1772), LEN(Q1772)=0), "",  "-" &amp; VLOOKUP(Q1772,Code2Loc,2,FALSE))
&amp; IF( OR( ISNA(R1772), LEN(R1772)=0), "",  "-" &amp; VLOOKUP(R1772,Code2Loc,2,FALSE))
&amp; IF( OR( ISNA(S1772), LEN(S1772)=0), "",  "-" &amp; VLOOKUP(S1772,Code2Loc,2,FALSE)),"")</f>
        <v/>
      </c>
      <c r="U1772" s="56">
        <v>0.55555555555555558</v>
      </c>
      <c r="V1772" s="57"/>
      <c r="W1772" s="57"/>
      <c r="X1772" s="57"/>
      <c r="Y1772" s="57"/>
      <c r="Z1772" s="58" t="str">
        <f>IF(ISBLANK($U1772), "", _xlfn.IFNA($U1772 + _xlfn.IFNA( VLOOKUP($N1772 &amp; IF(ISBLANK($O1772),"", "-" &amp; $O1772) &amp; IF(ISBLANK($P1772),"", "-" &amp; $P1772) &amp; IF(ISBLANK($Q1772),"", "-" &amp; $Q1772) &amp; IF(ISBLANK($R1772),"", "-" &amp; $R1772) &amp; IF(ISBLANK($S1772),"", "-" &amp; $S1772),TravelTime,8,FALSE), VLOOKUP($S1772 &amp; IF(ISBLANK($R1772),"", "-" &amp; $R1772) &amp; IF(ISBLANK($Q1772),"", "-" &amp; $Q1772) &amp; IF(ISBLANK($P1772),"", "-" &amp; $P1772) &amp; IF(ISBLANK($O1772),"", "-" &amp; $O1772) &amp; IF(ISBLANK($N1772),"", "-" &amp; $N1772),TravelTime,8,FALSE)) / 1440, ""))</f>
        <v/>
      </c>
      <c r="AA1772" s="59"/>
      <c r="AB1772" s="59"/>
      <c r="AC1772" s="59"/>
      <c r="AD1772" s="196"/>
      <c r="AE1772" s="59"/>
      <c r="AF1772" s="59"/>
      <c r="AG1772" s="59"/>
      <c r="AH1772" s="59"/>
      <c r="AI1772" s="59"/>
      <c r="AJ1772" s="59"/>
    </row>
    <row r="1773" spans="1:36" ht="14.25" customHeight="1">
      <c r="A1773" s="85"/>
      <c r="B1773" s="59"/>
      <c r="C1773" s="223"/>
      <c r="D1773" s="59"/>
      <c r="E1773" s="229"/>
      <c r="F1773" s="229"/>
      <c r="G1773" s="59"/>
      <c r="H1773" s="59"/>
      <c r="I1773" s="59"/>
      <c r="J1773" s="59"/>
      <c r="K1773" s="59"/>
      <c r="L1773" s="86"/>
      <c r="M1773" s="86"/>
      <c r="N1773" s="55" t="s">
        <v>872</v>
      </c>
      <c r="O1773" s="55" t="s">
        <v>875</v>
      </c>
      <c r="P1773" s="55"/>
      <c r="Q1773" s="55"/>
      <c r="R1773" s="55"/>
      <c r="S1773" s="55" t="s">
        <v>820</v>
      </c>
      <c r="T1773" s="193" t="str">
        <f>_xlfn.IFNA(VLOOKUP(N1773,Code2Loc,2,FALSE)
&amp; IF( OR( ISNA(O1773), LEN(O1773)=0), "",  "-" &amp; VLOOKUP(O1773,Code2Loc,2,FALSE))
&amp; IF( OR( ISNA(P1773), LEN(P1773)=0), "",  "-" &amp; VLOOKUP(P1773,Code2Loc,2,FALSE))
&amp; IF( OR( ISNA(Q1773), LEN(Q1773)=0), "",  "-" &amp; VLOOKUP(Q1773,Code2Loc,2,FALSE))
&amp; IF( OR( ISNA(R1773), LEN(R1773)=0), "",  "-" &amp; VLOOKUP(R1773,Code2Loc,2,FALSE))
&amp; IF( OR( ISNA(S1773), LEN(S1773)=0), "",  "-" &amp; VLOOKUP(S1773,Code2Loc,2,FALSE)),"")</f>
        <v/>
      </c>
      <c r="U1773" s="56">
        <v>0.57986111111111116</v>
      </c>
      <c r="V1773" s="57"/>
      <c r="W1773" s="57"/>
      <c r="X1773" s="57"/>
      <c r="Y1773" s="57"/>
      <c r="Z1773" s="58" t="str">
        <f>IF(ISBLANK($U1773), "", _xlfn.IFNA($U1773 + _xlfn.IFNA( VLOOKUP($N1773 &amp; IF(ISBLANK($O1773),"", "-" &amp; $O1773) &amp; IF(ISBLANK($P1773),"", "-" &amp; $P1773) &amp; IF(ISBLANK($Q1773),"", "-" &amp; $Q1773) &amp; IF(ISBLANK($R1773),"", "-" &amp; $R1773) &amp; IF(ISBLANK($S1773),"", "-" &amp; $S1773),TravelTime,8,FALSE), VLOOKUP($S1773 &amp; IF(ISBLANK($R1773),"", "-" &amp; $R1773) &amp; IF(ISBLANK($Q1773),"", "-" &amp; $Q1773) &amp; IF(ISBLANK($P1773),"", "-" &amp; $P1773) &amp; IF(ISBLANK($O1773),"", "-" &amp; $O1773) &amp; IF(ISBLANK($N1773),"", "-" &amp; $N1773),TravelTime,8,FALSE)) / 1440, ""))</f>
        <v/>
      </c>
      <c r="AA1773" s="59"/>
      <c r="AB1773" s="59"/>
      <c r="AC1773" s="59"/>
      <c r="AD1773" s="196"/>
      <c r="AE1773" s="59"/>
      <c r="AF1773" s="59"/>
      <c r="AG1773" s="59"/>
      <c r="AH1773" s="59"/>
      <c r="AI1773" s="59"/>
      <c r="AJ1773" s="59"/>
    </row>
    <row r="1774" spans="1:36" ht="14.25" customHeight="1">
      <c r="A1774" s="85"/>
      <c r="B1774" s="59"/>
      <c r="C1774" s="223"/>
      <c r="D1774" s="59"/>
      <c r="E1774" s="229"/>
      <c r="F1774" s="229"/>
      <c r="G1774" s="59"/>
      <c r="H1774" s="59"/>
      <c r="I1774" s="59"/>
      <c r="J1774" s="59"/>
      <c r="K1774" s="59"/>
      <c r="L1774" s="86"/>
      <c r="M1774" s="86"/>
      <c r="N1774" s="55" t="s">
        <v>820</v>
      </c>
      <c r="O1774" s="55"/>
      <c r="P1774" s="55"/>
      <c r="Q1774" s="55"/>
      <c r="R1774" s="55"/>
      <c r="S1774" s="55" t="s">
        <v>872</v>
      </c>
      <c r="T1774" s="193" t="str">
        <f>_xlfn.IFNA(VLOOKUP(N1774,Code2Loc,2,FALSE)
&amp; IF( OR( ISNA(O1774), LEN(O1774)=0), "",  "-" &amp; VLOOKUP(O1774,Code2Loc,2,FALSE))
&amp; IF( OR( ISNA(P1774), LEN(P1774)=0), "",  "-" &amp; VLOOKUP(P1774,Code2Loc,2,FALSE))
&amp; IF( OR( ISNA(Q1774), LEN(Q1774)=0), "",  "-" &amp; VLOOKUP(Q1774,Code2Loc,2,FALSE))
&amp; IF( OR( ISNA(R1774), LEN(R1774)=0), "",  "-" &amp; VLOOKUP(R1774,Code2Loc,2,FALSE))
&amp; IF( OR( ISNA(S1774), LEN(S1774)=0), "",  "-" &amp; VLOOKUP(S1774,Code2Loc,2,FALSE)),"")</f>
        <v/>
      </c>
      <c r="U1774" s="56">
        <v>0.59722222222222221</v>
      </c>
      <c r="V1774" s="57"/>
      <c r="W1774" s="57"/>
      <c r="X1774" s="57"/>
      <c r="Y1774" s="57"/>
      <c r="Z1774" s="58" t="str">
        <f>IF(ISBLANK($U1774), "", _xlfn.IFNA($U1774 + _xlfn.IFNA( VLOOKUP($N1774 &amp; IF(ISBLANK($O1774),"", "-" &amp; $O1774) &amp; IF(ISBLANK($P1774),"", "-" &amp; $P1774) &amp; IF(ISBLANK($Q1774),"", "-" &amp; $Q1774) &amp; IF(ISBLANK($R1774),"", "-" &amp; $R1774) &amp; IF(ISBLANK($S1774),"", "-" &amp; $S1774),TravelTime,8,FALSE), VLOOKUP($S1774 &amp; IF(ISBLANK($R1774),"", "-" &amp; $R1774) &amp; IF(ISBLANK($Q1774),"", "-" &amp; $Q1774) &amp; IF(ISBLANK($P1774),"", "-" &amp; $P1774) &amp; IF(ISBLANK($O1774),"", "-" &amp; $O1774) &amp; IF(ISBLANK($N1774),"", "-" &amp; $N1774),TravelTime,8,FALSE)) / 1440, ""))</f>
        <v/>
      </c>
      <c r="AA1774" s="59"/>
      <c r="AB1774" s="59"/>
      <c r="AC1774" s="59"/>
      <c r="AD1774" s="196"/>
      <c r="AE1774" s="59"/>
      <c r="AF1774" s="59"/>
      <c r="AG1774" s="59"/>
      <c r="AH1774" s="59"/>
      <c r="AI1774" s="59"/>
      <c r="AJ1774" s="59"/>
    </row>
    <row r="1775" spans="1:36" ht="14.25" customHeight="1">
      <c r="A1775" s="85"/>
      <c r="B1775" s="59"/>
      <c r="C1775" s="223"/>
      <c r="D1775" s="59"/>
      <c r="E1775" s="229"/>
      <c r="F1775" s="229"/>
      <c r="G1775" s="59"/>
      <c r="H1775" s="59"/>
      <c r="I1775" s="59"/>
      <c r="J1775" s="59"/>
      <c r="K1775" s="59"/>
      <c r="L1775" s="86"/>
      <c r="M1775" s="86"/>
      <c r="N1775" s="55" t="s">
        <v>872</v>
      </c>
      <c r="O1775" s="55"/>
      <c r="P1775" s="55"/>
      <c r="Q1775" s="55"/>
      <c r="R1775" s="55"/>
      <c r="S1775" s="55" t="s">
        <v>820</v>
      </c>
      <c r="T1775" s="193" t="str">
        <f>_xlfn.IFNA(VLOOKUP(N1775,Code2Loc,2,FALSE)
&amp; IF( OR( ISNA(O1775), LEN(O1775)=0), "",  "-" &amp; VLOOKUP(O1775,Code2Loc,2,FALSE))
&amp; IF( OR( ISNA(P1775), LEN(P1775)=0), "",  "-" &amp; VLOOKUP(P1775,Code2Loc,2,FALSE))
&amp; IF( OR( ISNA(Q1775), LEN(Q1775)=0), "",  "-" &amp; VLOOKUP(Q1775,Code2Loc,2,FALSE))
&amp; IF( OR( ISNA(R1775), LEN(R1775)=0), "",  "-" &amp; VLOOKUP(R1775,Code2Loc,2,FALSE))
&amp; IF( OR( ISNA(S1775), LEN(S1775)=0), "",  "-" &amp; VLOOKUP(S1775,Code2Loc,2,FALSE)),"")</f>
        <v/>
      </c>
      <c r="U1775" s="56">
        <v>0.62152777777777779</v>
      </c>
      <c r="V1775" s="57"/>
      <c r="W1775" s="57"/>
      <c r="X1775" s="57"/>
      <c r="Y1775" s="57"/>
      <c r="Z1775" s="58" t="str">
        <f>IF(ISBLANK($U1775), "", _xlfn.IFNA($U1775 + _xlfn.IFNA( VLOOKUP($N1775 &amp; IF(ISBLANK($O1775),"", "-" &amp; $O1775) &amp; IF(ISBLANK($P1775),"", "-" &amp; $P1775) &amp; IF(ISBLANK($Q1775),"", "-" &amp; $Q1775) &amp; IF(ISBLANK($R1775),"", "-" &amp; $R1775) &amp; IF(ISBLANK($S1775),"", "-" &amp; $S1775),TravelTime,8,FALSE), VLOOKUP($S1775 &amp; IF(ISBLANK($R1775),"", "-" &amp; $R1775) &amp; IF(ISBLANK($Q1775),"", "-" &amp; $Q1775) &amp; IF(ISBLANK($P1775),"", "-" &amp; $P1775) &amp; IF(ISBLANK($O1775),"", "-" &amp; $O1775) &amp; IF(ISBLANK($N1775),"", "-" &amp; $N1775),TravelTime,8,FALSE)) / 1440, ""))</f>
        <v/>
      </c>
      <c r="AA1775" s="59"/>
      <c r="AB1775" s="59"/>
      <c r="AC1775" s="59"/>
      <c r="AD1775" s="196"/>
      <c r="AE1775" s="59"/>
      <c r="AF1775" s="59"/>
      <c r="AG1775" s="59"/>
      <c r="AH1775" s="59"/>
      <c r="AI1775" s="59"/>
      <c r="AJ1775" s="59"/>
    </row>
    <row r="1776" spans="1:36" ht="14.25" customHeight="1">
      <c r="A1776" s="85"/>
      <c r="B1776" s="59"/>
      <c r="C1776" s="223"/>
      <c r="D1776" s="59"/>
      <c r="E1776" s="229"/>
      <c r="F1776" s="229"/>
      <c r="G1776" s="59"/>
      <c r="H1776" s="59"/>
      <c r="I1776" s="59"/>
      <c r="J1776" s="59"/>
      <c r="K1776" s="59"/>
      <c r="L1776" s="86"/>
      <c r="M1776" s="86"/>
      <c r="N1776" s="55" t="s">
        <v>820</v>
      </c>
      <c r="O1776" s="55"/>
      <c r="P1776" s="55"/>
      <c r="Q1776" s="55"/>
      <c r="R1776" s="55"/>
      <c r="S1776" s="55" t="s">
        <v>872</v>
      </c>
      <c r="T1776" s="193" t="str">
        <f>_xlfn.IFNA(VLOOKUP(N1776,Code2Loc,2,FALSE)
&amp; IF( OR( ISNA(O1776), LEN(O1776)=0), "",  "-" &amp; VLOOKUP(O1776,Code2Loc,2,FALSE))
&amp; IF( OR( ISNA(P1776), LEN(P1776)=0), "",  "-" &amp; VLOOKUP(P1776,Code2Loc,2,FALSE))
&amp; IF( OR( ISNA(Q1776), LEN(Q1776)=0), "",  "-" &amp; VLOOKUP(Q1776,Code2Loc,2,FALSE))
&amp; IF( OR( ISNA(R1776), LEN(R1776)=0), "",  "-" &amp; VLOOKUP(R1776,Code2Loc,2,FALSE))
&amp; IF( OR( ISNA(S1776), LEN(S1776)=0), "",  "-" &amp; VLOOKUP(S1776,Code2Loc,2,FALSE)),"")</f>
        <v/>
      </c>
      <c r="U1776" s="56">
        <v>0.65277777777777779</v>
      </c>
      <c r="V1776" s="57"/>
      <c r="W1776" s="57"/>
      <c r="X1776" s="57"/>
      <c r="Y1776" s="57"/>
      <c r="Z1776" s="58" t="str">
        <f>IF(ISBLANK($U1776), "", _xlfn.IFNA($U1776 + _xlfn.IFNA( VLOOKUP($N1776 &amp; IF(ISBLANK($O1776),"", "-" &amp; $O1776) &amp; IF(ISBLANK($P1776),"", "-" &amp; $P1776) &amp; IF(ISBLANK($Q1776),"", "-" &amp; $Q1776) &amp; IF(ISBLANK($R1776),"", "-" &amp; $R1776) &amp; IF(ISBLANK($S1776),"", "-" &amp; $S1776),TravelTime,8,FALSE), VLOOKUP($S1776 &amp; IF(ISBLANK($R1776),"", "-" &amp; $R1776) &amp; IF(ISBLANK($Q1776),"", "-" &amp; $Q1776) &amp; IF(ISBLANK($P1776),"", "-" &amp; $P1776) &amp; IF(ISBLANK($O1776),"", "-" &amp; $O1776) &amp; IF(ISBLANK($N1776),"", "-" &amp; $N1776),TravelTime,8,FALSE)) / 1440, ""))</f>
        <v/>
      </c>
      <c r="AA1776" s="59"/>
      <c r="AB1776" s="59"/>
      <c r="AC1776" s="59"/>
      <c r="AD1776" s="196"/>
      <c r="AE1776" s="59"/>
      <c r="AF1776" s="59"/>
      <c r="AG1776" s="59"/>
      <c r="AH1776" s="59"/>
      <c r="AI1776" s="59"/>
      <c r="AJ1776" s="59"/>
    </row>
    <row r="1777" spans="1:36" ht="14.25" customHeight="1">
      <c r="A1777" s="85"/>
      <c r="B1777" s="59"/>
      <c r="C1777" s="223"/>
      <c r="D1777" s="59"/>
      <c r="E1777" s="229"/>
      <c r="F1777" s="229"/>
      <c r="G1777" s="59"/>
      <c r="H1777" s="59"/>
      <c r="I1777" s="59"/>
      <c r="J1777" s="59"/>
      <c r="K1777" s="59"/>
      <c r="L1777" s="86"/>
      <c r="M1777" s="86"/>
      <c r="N1777" s="55" t="s">
        <v>872</v>
      </c>
      <c r="O1777" s="55"/>
      <c r="P1777" s="55"/>
      <c r="Q1777" s="55"/>
      <c r="R1777" s="55"/>
      <c r="S1777" s="55" t="s">
        <v>820</v>
      </c>
      <c r="T1777" s="193" t="str">
        <f>_xlfn.IFNA(VLOOKUP(N1777,Code2Loc,2,FALSE)
&amp; IF( OR( ISNA(O1777), LEN(O1777)=0), "",  "-" &amp; VLOOKUP(O1777,Code2Loc,2,FALSE))
&amp; IF( OR( ISNA(P1777), LEN(P1777)=0), "",  "-" &amp; VLOOKUP(P1777,Code2Loc,2,FALSE))
&amp; IF( OR( ISNA(Q1777), LEN(Q1777)=0), "",  "-" &amp; VLOOKUP(Q1777,Code2Loc,2,FALSE))
&amp; IF( OR( ISNA(R1777), LEN(R1777)=0), "",  "-" &amp; VLOOKUP(R1777,Code2Loc,2,FALSE))
&amp; IF( OR( ISNA(S1777), LEN(S1777)=0), "",  "-" &amp; VLOOKUP(S1777,Code2Loc,2,FALSE)),"")</f>
        <v/>
      </c>
      <c r="U1777" s="56">
        <v>0.67361111111111116</v>
      </c>
      <c r="V1777" s="57"/>
      <c r="W1777" s="57"/>
      <c r="X1777" s="57"/>
      <c r="Y1777" s="57"/>
      <c r="Z1777" s="58" t="str">
        <f>IF(ISBLANK($U1777), "", _xlfn.IFNA($U1777 + _xlfn.IFNA( VLOOKUP($N1777 &amp; IF(ISBLANK($O1777),"", "-" &amp; $O1777) &amp; IF(ISBLANK($P1777),"", "-" &amp; $P1777) &amp; IF(ISBLANK($Q1777),"", "-" &amp; $Q1777) &amp; IF(ISBLANK($R1777),"", "-" &amp; $R1777) &amp; IF(ISBLANK($S1777),"", "-" &amp; $S1777),TravelTime,8,FALSE), VLOOKUP($S1777 &amp; IF(ISBLANK($R1777),"", "-" &amp; $R1777) &amp; IF(ISBLANK($Q1777),"", "-" &amp; $Q1777) &amp; IF(ISBLANK($P1777),"", "-" &amp; $P1777) &amp; IF(ISBLANK($O1777),"", "-" &amp; $O1777) &amp; IF(ISBLANK($N1777),"", "-" &amp; $N1777),TravelTime,8,FALSE)) / 1440, ""))</f>
        <v/>
      </c>
      <c r="AA1777" s="59"/>
      <c r="AB1777" s="59"/>
      <c r="AC1777" s="59"/>
      <c r="AD1777" s="196"/>
      <c r="AE1777" s="59"/>
      <c r="AF1777" s="59"/>
      <c r="AG1777" s="59"/>
      <c r="AH1777" s="59"/>
      <c r="AI1777" s="59"/>
      <c r="AJ1777" s="59"/>
    </row>
    <row r="1778" spans="1:36" ht="14.25" customHeight="1">
      <c r="A1778" s="85"/>
      <c r="B1778" s="59"/>
      <c r="C1778" s="223"/>
      <c r="D1778" s="59"/>
      <c r="E1778" s="229"/>
      <c r="F1778" s="229"/>
      <c r="G1778" s="59"/>
      <c r="H1778" s="59"/>
      <c r="I1778" s="59"/>
      <c r="J1778" s="59"/>
      <c r="K1778" s="59"/>
      <c r="L1778" s="86"/>
      <c r="M1778" s="86"/>
      <c r="N1778" s="55" t="s">
        <v>820</v>
      </c>
      <c r="O1778" s="55"/>
      <c r="P1778" s="55"/>
      <c r="Q1778" s="55"/>
      <c r="R1778" s="55"/>
      <c r="S1778" s="55" t="s">
        <v>874</v>
      </c>
      <c r="T1778" s="193" t="str">
        <f>_xlfn.IFNA(VLOOKUP(N1778,Code2Loc,2,FALSE)
&amp; IF( OR( ISNA(O1778), LEN(O1778)=0), "",  "-" &amp; VLOOKUP(O1778,Code2Loc,2,FALSE))
&amp; IF( OR( ISNA(P1778), LEN(P1778)=0), "",  "-" &amp; VLOOKUP(P1778,Code2Loc,2,FALSE))
&amp; IF( OR( ISNA(Q1778), LEN(Q1778)=0), "",  "-" &amp; VLOOKUP(Q1778,Code2Loc,2,FALSE))
&amp; IF( OR( ISNA(R1778), LEN(R1778)=0), "",  "-" &amp; VLOOKUP(R1778,Code2Loc,2,FALSE))
&amp; IF( OR( ISNA(S1778), LEN(S1778)=0), "",  "-" &amp; VLOOKUP(S1778,Code2Loc,2,FALSE)),"")</f>
        <v/>
      </c>
      <c r="U1778" s="56">
        <v>0.71180555555555558</v>
      </c>
      <c r="V1778" s="57"/>
      <c r="W1778" s="57"/>
      <c r="X1778" s="57"/>
      <c r="Y1778" s="57"/>
      <c r="Z1778" s="58" t="str">
        <f>IF(ISBLANK($U1778), "", _xlfn.IFNA($U1778 + _xlfn.IFNA( VLOOKUP($N1778 &amp; IF(ISBLANK($O1778),"", "-" &amp; $O1778) &amp; IF(ISBLANK($P1778),"", "-" &amp; $P1778) &amp; IF(ISBLANK($Q1778),"", "-" &amp; $Q1778) &amp; IF(ISBLANK($R1778),"", "-" &amp; $R1778) &amp; IF(ISBLANK($S1778),"", "-" &amp; $S1778),TravelTime,8,FALSE), VLOOKUP($S1778 &amp; IF(ISBLANK($R1778),"", "-" &amp; $R1778) &amp; IF(ISBLANK($Q1778),"", "-" &amp; $Q1778) &amp; IF(ISBLANK($P1778),"", "-" &amp; $P1778) &amp; IF(ISBLANK($O1778),"", "-" &amp; $O1778) &amp; IF(ISBLANK($N1778),"", "-" &amp; $N1778),TravelTime,8,FALSE)) / 1440, ""))</f>
        <v/>
      </c>
      <c r="AA1778" s="59"/>
      <c r="AB1778" s="59"/>
      <c r="AC1778" s="59"/>
      <c r="AD1778" s="196"/>
      <c r="AE1778" s="59"/>
      <c r="AF1778" s="59"/>
      <c r="AG1778" s="59"/>
      <c r="AH1778" s="59"/>
      <c r="AI1778" s="59"/>
      <c r="AJ1778" s="59"/>
    </row>
    <row r="1779" spans="1:36" ht="14.25" customHeight="1">
      <c r="A1779" s="85"/>
      <c r="B1779" s="59"/>
      <c r="C1779" s="223"/>
      <c r="D1779" s="59"/>
      <c r="E1779" s="229"/>
      <c r="F1779" s="229"/>
      <c r="G1779" s="59"/>
      <c r="H1779" s="59"/>
      <c r="I1779" s="59"/>
      <c r="J1779" s="59"/>
      <c r="K1779" s="59"/>
      <c r="L1779" s="86"/>
      <c r="M1779" s="86"/>
      <c r="N1779" s="55" t="s">
        <v>874</v>
      </c>
      <c r="O1779" s="55"/>
      <c r="P1779" s="55"/>
      <c r="Q1779" s="55"/>
      <c r="R1779" s="55"/>
      <c r="S1779" s="55" t="s">
        <v>820</v>
      </c>
      <c r="T1779" s="193" t="str">
        <f>_xlfn.IFNA(VLOOKUP(N1779,Code2Loc,2,FALSE)
&amp; IF( OR( ISNA(O1779), LEN(O1779)=0), "",  "-" &amp; VLOOKUP(O1779,Code2Loc,2,FALSE))
&amp; IF( OR( ISNA(P1779), LEN(P1779)=0), "",  "-" &amp; VLOOKUP(P1779,Code2Loc,2,FALSE))
&amp; IF( OR( ISNA(Q1779), LEN(Q1779)=0), "",  "-" &amp; VLOOKUP(Q1779,Code2Loc,2,FALSE))
&amp; IF( OR( ISNA(R1779), LEN(R1779)=0), "",  "-" &amp; VLOOKUP(R1779,Code2Loc,2,FALSE))
&amp; IF( OR( ISNA(S1779), LEN(S1779)=0), "",  "-" &amp; VLOOKUP(S1779,Code2Loc,2,FALSE)),"")</f>
        <v/>
      </c>
      <c r="U1779" s="56">
        <v>0.73263888888888884</v>
      </c>
      <c r="V1779" s="57"/>
      <c r="W1779" s="57"/>
      <c r="X1779" s="57"/>
      <c r="Y1779" s="57"/>
      <c r="Z1779" s="58" t="str">
        <f>IF(ISBLANK($U1779), "", _xlfn.IFNA($U1779 + _xlfn.IFNA( VLOOKUP($N1779 &amp; IF(ISBLANK($O1779),"", "-" &amp; $O1779) &amp; IF(ISBLANK($P1779),"", "-" &amp; $P1779) &amp; IF(ISBLANK($Q1779),"", "-" &amp; $Q1779) &amp; IF(ISBLANK($R1779),"", "-" &amp; $R1779) &amp; IF(ISBLANK($S1779),"", "-" &amp; $S1779),TravelTime,8,FALSE), VLOOKUP($S1779 &amp; IF(ISBLANK($R1779),"", "-" &amp; $R1779) &amp; IF(ISBLANK($Q1779),"", "-" &amp; $Q1779) &amp; IF(ISBLANK($P1779),"", "-" &amp; $P1779) &amp; IF(ISBLANK($O1779),"", "-" &amp; $O1779) &amp; IF(ISBLANK($N1779),"", "-" &amp; $N1779),TravelTime,8,FALSE)) / 1440, ""))</f>
        <v/>
      </c>
      <c r="AA1779" s="59"/>
      <c r="AB1779" s="59"/>
      <c r="AC1779" s="59"/>
      <c r="AD1779" s="196"/>
      <c r="AE1779" s="59"/>
      <c r="AF1779" s="59"/>
      <c r="AG1779" s="59"/>
      <c r="AH1779" s="59"/>
      <c r="AI1779" s="59"/>
      <c r="AJ1779" s="59"/>
    </row>
    <row r="1780" spans="1:36" ht="14.25" customHeight="1">
      <c r="A1780" s="85"/>
      <c r="B1780" s="59"/>
      <c r="C1780" s="223"/>
      <c r="D1780" s="59"/>
      <c r="E1780" s="229"/>
      <c r="F1780" s="229"/>
      <c r="G1780" s="59"/>
      <c r="H1780" s="59"/>
      <c r="I1780" s="59"/>
      <c r="J1780" s="59"/>
      <c r="K1780" s="59"/>
      <c r="L1780" s="86"/>
      <c r="M1780" s="86"/>
      <c r="N1780" s="55" t="s">
        <v>820</v>
      </c>
      <c r="O1780" s="55"/>
      <c r="P1780" s="55"/>
      <c r="Q1780" s="55"/>
      <c r="R1780" s="55"/>
      <c r="S1780" s="55" t="s">
        <v>872</v>
      </c>
      <c r="T1780" s="193" t="str">
        <f>_xlfn.IFNA(VLOOKUP(N1780,Code2Loc,2,FALSE)
&amp; IF( OR( ISNA(O1780), LEN(O1780)=0), "",  "-" &amp; VLOOKUP(O1780,Code2Loc,2,FALSE))
&amp; IF( OR( ISNA(P1780), LEN(P1780)=0), "",  "-" &amp; VLOOKUP(P1780,Code2Loc,2,FALSE))
&amp; IF( OR( ISNA(Q1780), LEN(Q1780)=0), "",  "-" &amp; VLOOKUP(Q1780,Code2Loc,2,FALSE))
&amp; IF( OR( ISNA(R1780), LEN(R1780)=0), "",  "-" &amp; VLOOKUP(R1780,Code2Loc,2,FALSE))
&amp; IF( OR( ISNA(S1780), LEN(S1780)=0), "",  "-" &amp; VLOOKUP(S1780,Code2Loc,2,FALSE)),"")</f>
        <v/>
      </c>
      <c r="U1780" s="56">
        <v>0.76736111111111116</v>
      </c>
      <c r="V1780" s="57"/>
      <c r="W1780" s="57"/>
      <c r="X1780" s="57"/>
      <c r="Y1780" s="57"/>
      <c r="Z1780" s="58" t="str">
        <f>IF(ISBLANK($U1780), "", _xlfn.IFNA($U1780 + _xlfn.IFNA( VLOOKUP($N1780 &amp; IF(ISBLANK($O1780),"", "-" &amp; $O1780) &amp; IF(ISBLANK($P1780),"", "-" &amp; $P1780) &amp; IF(ISBLANK($Q1780),"", "-" &amp; $Q1780) &amp; IF(ISBLANK($R1780),"", "-" &amp; $R1780) &amp; IF(ISBLANK($S1780),"", "-" &amp; $S1780),TravelTime,8,FALSE), VLOOKUP($S1780 &amp; IF(ISBLANK($R1780),"", "-" &amp; $R1780) &amp; IF(ISBLANK($Q1780),"", "-" &amp; $Q1780) &amp; IF(ISBLANK($P1780),"", "-" &amp; $P1780) &amp; IF(ISBLANK($O1780),"", "-" &amp; $O1780) &amp; IF(ISBLANK($N1780),"", "-" &amp; $N1780),TravelTime,8,FALSE)) / 1440, ""))</f>
        <v/>
      </c>
      <c r="AA1780" s="59"/>
      <c r="AB1780" s="59"/>
      <c r="AC1780" s="59"/>
      <c r="AD1780" s="196"/>
      <c r="AE1780" s="59"/>
      <c r="AF1780" s="59"/>
      <c r="AG1780" s="59"/>
      <c r="AH1780" s="59"/>
      <c r="AI1780" s="59"/>
      <c r="AJ1780" s="59"/>
    </row>
    <row r="1781" spans="1:36" ht="14.25" customHeight="1">
      <c r="A1781" s="85"/>
      <c r="B1781" s="59"/>
      <c r="C1781" s="223"/>
      <c r="D1781" s="59"/>
      <c r="E1781" s="229"/>
      <c r="F1781" s="229"/>
      <c r="G1781" s="59"/>
      <c r="H1781" s="59"/>
      <c r="I1781" s="59"/>
      <c r="J1781" s="59"/>
      <c r="K1781" s="59"/>
      <c r="L1781" s="86"/>
      <c r="M1781" s="86"/>
      <c r="N1781" s="55" t="s">
        <v>872</v>
      </c>
      <c r="O1781" s="55"/>
      <c r="P1781" s="55"/>
      <c r="Q1781" s="55"/>
      <c r="R1781" s="55"/>
      <c r="S1781" s="55" t="s">
        <v>820</v>
      </c>
      <c r="T1781" s="193" t="str">
        <f>_xlfn.IFNA(VLOOKUP(N1781,Code2Loc,2,FALSE)
&amp; IF( OR( ISNA(O1781), LEN(O1781)=0), "",  "-" &amp; VLOOKUP(O1781,Code2Loc,2,FALSE))
&amp; IF( OR( ISNA(P1781), LEN(P1781)=0), "",  "-" &amp; VLOOKUP(P1781,Code2Loc,2,FALSE))
&amp; IF( OR( ISNA(Q1781), LEN(Q1781)=0), "",  "-" &amp; VLOOKUP(Q1781,Code2Loc,2,FALSE))
&amp; IF( OR( ISNA(R1781), LEN(R1781)=0), "",  "-" &amp; VLOOKUP(R1781,Code2Loc,2,FALSE))
&amp; IF( OR( ISNA(S1781), LEN(S1781)=0), "",  "-" &amp; VLOOKUP(S1781,Code2Loc,2,FALSE)),"")</f>
        <v/>
      </c>
      <c r="U1781" s="56">
        <v>0.79861111111111116</v>
      </c>
      <c r="V1781" s="57"/>
      <c r="W1781" s="57"/>
      <c r="X1781" s="57"/>
      <c r="Y1781" s="57"/>
      <c r="Z1781" s="58" t="str">
        <f>IF(ISBLANK($U1781), "", _xlfn.IFNA($U1781 + _xlfn.IFNA( VLOOKUP($N1781 &amp; IF(ISBLANK($O1781),"", "-" &amp; $O1781) &amp; IF(ISBLANK($P1781),"", "-" &amp; $P1781) &amp; IF(ISBLANK($Q1781),"", "-" &amp; $Q1781) &amp; IF(ISBLANK($R1781),"", "-" &amp; $R1781) &amp; IF(ISBLANK($S1781),"", "-" &amp; $S1781),TravelTime,8,FALSE), VLOOKUP($S1781 &amp; IF(ISBLANK($R1781),"", "-" &amp; $R1781) &amp; IF(ISBLANK($Q1781),"", "-" &amp; $Q1781) &amp; IF(ISBLANK($P1781),"", "-" &amp; $P1781) &amp; IF(ISBLANK($O1781),"", "-" &amp; $O1781) &amp; IF(ISBLANK($N1781),"", "-" &amp; $N1781),TravelTime,8,FALSE)) / 1440, ""))</f>
        <v/>
      </c>
      <c r="AA1781" s="59"/>
      <c r="AB1781" s="59"/>
      <c r="AC1781" s="59"/>
      <c r="AD1781" s="196"/>
      <c r="AE1781" s="59"/>
      <c r="AF1781" s="59"/>
      <c r="AG1781" s="59"/>
      <c r="AH1781" s="59"/>
      <c r="AI1781" s="59"/>
      <c r="AJ1781" s="59"/>
    </row>
    <row r="1782" spans="1:36" ht="14.25" customHeight="1">
      <c r="A1782" s="85"/>
      <c r="B1782" s="59"/>
      <c r="C1782" s="223"/>
      <c r="D1782" s="59"/>
      <c r="E1782" s="229"/>
      <c r="F1782" s="229"/>
      <c r="G1782" s="59"/>
      <c r="H1782" s="59"/>
      <c r="I1782" s="59"/>
      <c r="J1782" s="59"/>
      <c r="K1782" s="59"/>
      <c r="L1782" s="86"/>
      <c r="M1782" s="86"/>
      <c r="N1782" s="55" t="s">
        <v>820</v>
      </c>
      <c r="O1782" s="55"/>
      <c r="P1782" s="55"/>
      <c r="Q1782" s="55"/>
      <c r="R1782" s="55"/>
      <c r="S1782" s="55" t="s">
        <v>872</v>
      </c>
      <c r="T1782" s="193" t="str">
        <f>_xlfn.IFNA(VLOOKUP(N1782,Code2Loc,2,FALSE)
&amp; IF( OR( ISNA(O1782), LEN(O1782)=0), "",  "-" &amp; VLOOKUP(O1782,Code2Loc,2,FALSE))
&amp; IF( OR( ISNA(P1782), LEN(P1782)=0), "",  "-" &amp; VLOOKUP(P1782,Code2Loc,2,FALSE))
&amp; IF( OR( ISNA(Q1782), LEN(Q1782)=0), "",  "-" &amp; VLOOKUP(Q1782,Code2Loc,2,FALSE))
&amp; IF( OR( ISNA(R1782), LEN(R1782)=0), "",  "-" &amp; VLOOKUP(R1782,Code2Loc,2,FALSE))
&amp; IF( OR( ISNA(S1782), LEN(S1782)=0), "",  "-" &amp; VLOOKUP(S1782,Code2Loc,2,FALSE)),"")</f>
        <v/>
      </c>
      <c r="U1782" s="56">
        <v>0.82986111111111116</v>
      </c>
      <c r="V1782" s="57"/>
      <c r="W1782" s="57"/>
      <c r="X1782" s="57"/>
      <c r="Y1782" s="57"/>
      <c r="Z1782" s="58" t="str">
        <f>IF(ISBLANK($U1782), "", _xlfn.IFNA($U1782 + _xlfn.IFNA( VLOOKUP($N1782 &amp; IF(ISBLANK($O1782),"", "-" &amp; $O1782) &amp; IF(ISBLANK($P1782),"", "-" &amp; $P1782) &amp; IF(ISBLANK($Q1782),"", "-" &amp; $Q1782) &amp; IF(ISBLANK($R1782),"", "-" &amp; $R1782) &amp; IF(ISBLANK($S1782),"", "-" &amp; $S1782),TravelTime,8,FALSE), VLOOKUP($S1782 &amp; IF(ISBLANK($R1782),"", "-" &amp; $R1782) &amp; IF(ISBLANK($Q1782),"", "-" &amp; $Q1782) &amp; IF(ISBLANK($P1782),"", "-" &amp; $P1782) &amp; IF(ISBLANK($O1782),"", "-" &amp; $O1782) &amp; IF(ISBLANK($N1782),"", "-" &amp; $N1782),TravelTime,8,FALSE)) / 1440, ""))</f>
        <v/>
      </c>
      <c r="AA1782" s="59"/>
      <c r="AB1782" s="59"/>
      <c r="AC1782" s="59"/>
      <c r="AD1782" s="196"/>
      <c r="AE1782" s="59"/>
      <c r="AF1782" s="59"/>
      <c r="AG1782" s="59"/>
      <c r="AH1782" s="59"/>
      <c r="AI1782" s="59"/>
      <c r="AJ1782" s="59"/>
    </row>
    <row r="1783" spans="1:36" ht="14.25" customHeight="1">
      <c r="A1783" s="85"/>
      <c r="B1783" s="59"/>
      <c r="C1783" s="223"/>
      <c r="D1783" s="59"/>
      <c r="E1783" s="229"/>
      <c r="F1783" s="229"/>
      <c r="G1783" s="59"/>
      <c r="H1783" s="59"/>
      <c r="I1783" s="59"/>
      <c r="J1783" s="59"/>
      <c r="K1783" s="59"/>
      <c r="L1783" s="86"/>
      <c r="M1783" s="86"/>
      <c r="N1783" s="55" t="s">
        <v>872</v>
      </c>
      <c r="O1783" s="55"/>
      <c r="P1783" s="55"/>
      <c r="Q1783" s="55"/>
      <c r="R1783" s="55"/>
      <c r="S1783" s="55" t="s">
        <v>820</v>
      </c>
      <c r="T1783" s="193" t="str">
        <f>_xlfn.IFNA(VLOOKUP(N1783,Code2Loc,2,FALSE)
&amp; IF( OR( ISNA(O1783), LEN(O1783)=0), "",  "-" &amp; VLOOKUP(O1783,Code2Loc,2,FALSE))
&amp; IF( OR( ISNA(P1783), LEN(P1783)=0), "",  "-" &amp; VLOOKUP(P1783,Code2Loc,2,FALSE))
&amp; IF( OR( ISNA(Q1783), LEN(Q1783)=0), "",  "-" &amp; VLOOKUP(Q1783,Code2Loc,2,FALSE))
&amp; IF( OR( ISNA(R1783), LEN(R1783)=0), "",  "-" &amp; VLOOKUP(R1783,Code2Loc,2,FALSE))
&amp; IF( OR( ISNA(S1783), LEN(S1783)=0), "",  "-" &amp; VLOOKUP(S1783,Code2Loc,2,FALSE)),"")</f>
        <v/>
      </c>
      <c r="U1783" s="56">
        <v>0.85416666666666663</v>
      </c>
      <c r="V1783" s="57"/>
      <c r="W1783" s="57"/>
      <c r="X1783" s="57"/>
      <c r="Y1783" s="57"/>
      <c r="Z1783" s="58" t="str">
        <f>IF(ISBLANK($U1783), "", _xlfn.IFNA($U1783 + _xlfn.IFNA( VLOOKUP($N1783 &amp; IF(ISBLANK($O1783),"", "-" &amp; $O1783) &amp; IF(ISBLANK($P1783),"", "-" &amp; $P1783) &amp; IF(ISBLANK($Q1783),"", "-" &amp; $Q1783) &amp; IF(ISBLANK($R1783),"", "-" &amp; $R1783) &amp; IF(ISBLANK($S1783),"", "-" &amp; $S1783),TravelTime,8,FALSE), VLOOKUP($S1783 &amp; IF(ISBLANK($R1783),"", "-" &amp; $R1783) &amp; IF(ISBLANK($Q1783),"", "-" &amp; $Q1783) &amp; IF(ISBLANK($P1783),"", "-" &amp; $P1783) &amp; IF(ISBLANK($O1783),"", "-" &amp; $O1783) &amp; IF(ISBLANK($N1783),"", "-" &amp; $N1783),TravelTime,8,FALSE)) / 1440, ""))</f>
        <v/>
      </c>
      <c r="AA1783" s="59"/>
      <c r="AB1783" s="59"/>
      <c r="AC1783" s="59"/>
      <c r="AD1783" s="196"/>
      <c r="AE1783" s="59"/>
      <c r="AF1783" s="59"/>
      <c r="AG1783" s="59"/>
      <c r="AH1783" s="59"/>
      <c r="AI1783" s="59"/>
      <c r="AJ1783" s="59"/>
    </row>
    <row r="1784" spans="1:36" ht="14.25" customHeight="1">
      <c r="A1784" s="85"/>
      <c r="B1784" s="59" t="s">
        <v>916</v>
      </c>
      <c r="C1784" s="218" t="s">
        <v>917</v>
      </c>
      <c r="D1784" s="59"/>
      <c r="E1784" s="228" t="s">
        <v>918</v>
      </c>
      <c r="F1784" s="228" t="s">
        <v>919</v>
      </c>
      <c r="G1784" s="59"/>
      <c r="H1784" s="59"/>
      <c r="I1784" s="59"/>
      <c r="J1784" s="59" t="s">
        <v>920</v>
      </c>
      <c r="K1784" s="59" t="s">
        <v>16</v>
      </c>
      <c r="L1784" s="86">
        <v>23</v>
      </c>
      <c r="M1784" s="86"/>
      <c r="N1784" s="55" t="s">
        <v>820</v>
      </c>
      <c r="O1784" s="55" t="s">
        <v>875</v>
      </c>
      <c r="P1784" s="55"/>
      <c r="Q1784" s="55"/>
      <c r="R1784" s="55"/>
      <c r="S1784" s="55" t="s">
        <v>874</v>
      </c>
      <c r="T1784" s="193" t="str">
        <f>_xlfn.IFNA(VLOOKUP(N1784,Code2Loc,2,FALSE)
&amp; IF( OR( ISNA(O1784), LEN(O1784)=0), "",  "-" &amp; VLOOKUP(O1784,Code2Loc,2,FALSE))
&amp; IF( OR( ISNA(P1784), LEN(P1784)=0), "",  "-" &amp; VLOOKUP(P1784,Code2Loc,2,FALSE))
&amp; IF( OR( ISNA(Q1784), LEN(Q1784)=0), "",  "-" &amp; VLOOKUP(Q1784,Code2Loc,2,FALSE))
&amp; IF( OR( ISNA(R1784), LEN(R1784)=0), "",  "-" &amp; VLOOKUP(R1784,Code2Loc,2,FALSE))
&amp; IF( OR( ISNA(S1784), LEN(S1784)=0), "",  "-" &amp; VLOOKUP(S1784,Code2Loc,2,FALSE)),"")</f>
        <v/>
      </c>
      <c r="U1784" s="56">
        <v>0.34375</v>
      </c>
      <c r="V1784" s="57"/>
      <c r="W1784" s="57"/>
      <c r="X1784" s="57"/>
      <c r="Y1784" s="57"/>
      <c r="Z1784" s="58" t="str">
        <f>IF(ISBLANK($U1784), "", _xlfn.IFNA($U1784 + _xlfn.IFNA( VLOOKUP($N1784 &amp; IF(ISBLANK($O1784),"", "-" &amp; $O1784) &amp; IF(ISBLANK($P1784),"", "-" &amp; $P1784) &amp; IF(ISBLANK($Q1784),"", "-" &amp; $Q1784) &amp; IF(ISBLANK($R1784),"", "-" &amp; $R1784) &amp; IF(ISBLANK($S1784),"", "-" &amp; $S1784),TravelTime,8,FALSE), VLOOKUP($S1784 &amp; IF(ISBLANK($R1784),"", "-" &amp; $R1784) &amp; IF(ISBLANK($Q1784),"", "-" &amp; $Q1784) &amp; IF(ISBLANK($P1784),"", "-" &amp; $P1784) &amp; IF(ISBLANK($O1784),"", "-" &amp; $O1784) &amp; IF(ISBLANK($N1784),"", "-" &amp; $N1784),TravelTime,8,FALSE)) / 1440, ""))</f>
        <v/>
      </c>
      <c r="AA1784" s="59"/>
      <c r="AB1784" s="59"/>
      <c r="AC1784" s="59"/>
      <c r="AD1784" s="196"/>
      <c r="AE1784" s="59"/>
      <c r="AF1784" s="59"/>
      <c r="AG1784" s="59"/>
      <c r="AH1784" s="59"/>
      <c r="AI1784" s="59"/>
      <c r="AJ1784" s="59"/>
    </row>
    <row r="1785" spans="1:36" ht="14.25" customHeight="1">
      <c r="A1785" s="85"/>
      <c r="B1785" s="59"/>
      <c r="C1785" s="223"/>
      <c r="D1785" s="59"/>
      <c r="E1785" s="229"/>
      <c r="F1785" s="229"/>
      <c r="G1785" s="59"/>
      <c r="H1785" s="59"/>
      <c r="I1785" s="59"/>
      <c r="J1785" s="59"/>
      <c r="K1785" s="59"/>
      <c r="L1785" s="86"/>
      <c r="M1785" s="86"/>
      <c r="N1785" s="55" t="s">
        <v>874</v>
      </c>
      <c r="O1785" s="55"/>
      <c r="P1785" s="55"/>
      <c r="Q1785" s="55"/>
      <c r="R1785" s="55"/>
      <c r="S1785" s="55" t="s">
        <v>820</v>
      </c>
      <c r="T1785" s="193" t="str">
        <f>_xlfn.IFNA(VLOOKUP(N1785,Code2Loc,2,FALSE)
&amp; IF( OR( ISNA(O1785), LEN(O1785)=0), "",  "-" &amp; VLOOKUP(O1785,Code2Loc,2,FALSE))
&amp; IF( OR( ISNA(P1785), LEN(P1785)=0), "",  "-" &amp; VLOOKUP(P1785,Code2Loc,2,FALSE))
&amp; IF( OR( ISNA(Q1785), LEN(Q1785)=0), "",  "-" &amp; VLOOKUP(Q1785,Code2Loc,2,FALSE))
&amp; IF( OR( ISNA(R1785), LEN(R1785)=0), "",  "-" &amp; VLOOKUP(R1785,Code2Loc,2,FALSE))
&amp; IF( OR( ISNA(S1785), LEN(S1785)=0), "",  "-" &amp; VLOOKUP(S1785,Code2Loc,2,FALSE)),"")</f>
        <v/>
      </c>
      <c r="U1785" s="56">
        <v>0.38541666666666669</v>
      </c>
      <c r="V1785" s="57"/>
      <c r="W1785" s="57"/>
      <c r="X1785" s="57"/>
      <c r="Y1785" s="57"/>
      <c r="Z1785" s="58" t="str">
        <f>IF(ISBLANK($U1785), "", _xlfn.IFNA($U1785 + _xlfn.IFNA( VLOOKUP($N1785 &amp; IF(ISBLANK($O1785),"", "-" &amp; $O1785) &amp; IF(ISBLANK($P1785),"", "-" &amp; $P1785) &amp; IF(ISBLANK($Q1785),"", "-" &amp; $Q1785) &amp; IF(ISBLANK($R1785),"", "-" &amp; $R1785) &amp; IF(ISBLANK($S1785),"", "-" &amp; $S1785),TravelTime,8,FALSE), VLOOKUP($S1785 &amp; IF(ISBLANK($R1785),"", "-" &amp; $R1785) &amp; IF(ISBLANK($Q1785),"", "-" &amp; $Q1785) &amp; IF(ISBLANK($P1785),"", "-" &amp; $P1785) &amp; IF(ISBLANK($O1785),"", "-" &amp; $O1785) &amp; IF(ISBLANK($N1785),"", "-" &amp; $N1785),TravelTime,8,FALSE)) / 1440, ""))</f>
        <v/>
      </c>
      <c r="AA1785" s="59"/>
      <c r="AB1785" s="59"/>
      <c r="AC1785" s="59"/>
      <c r="AD1785" s="196"/>
      <c r="AE1785" s="59"/>
      <c r="AF1785" s="59"/>
      <c r="AG1785" s="59"/>
      <c r="AH1785" s="59"/>
      <c r="AI1785" s="59"/>
      <c r="AJ1785" s="59"/>
    </row>
    <row r="1786" spans="1:36" ht="14.25" customHeight="1">
      <c r="A1786" s="85"/>
      <c r="B1786" s="59"/>
      <c r="C1786" s="223"/>
      <c r="D1786" s="59"/>
      <c r="E1786" s="229"/>
      <c r="F1786" s="229"/>
      <c r="G1786" s="59"/>
      <c r="H1786" s="59"/>
      <c r="I1786" s="59"/>
      <c r="J1786" s="59"/>
      <c r="K1786" s="59"/>
      <c r="L1786" s="86"/>
      <c r="M1786" s="86"/>
      <c r="N1786" s="55" t="s">
        <v>820</v>
      </c>
      <c r="O1786" s="55"/>
      <c r="P1786" s="55"/>
      <c r="Q1786" s="55"/>
      <c r="R1786" s="55"/>
      <c r="S1786" s="55" t="s">
        <v>872</v>
      </c>
      <c r="T1786" s="193" t="str">
        <f>_xlfn.IFNA(VLOOKUP(N1786,Code2Loc,2,FALSE)
&amp; IF( OR( ISNA(O1786), LEN(O1786)=0), "",  "-" &amp; VLOOKUP(O1786,Code2Loc,2,FALSE))
&amp; IF( OR( ISNA(P1786), LEN(P1786)=0), "",  "-" &amp; VLOOKUP(P1786,Code2Loc,2,FALSE))
&amp; IF( OR( ISNA(Q1786), LEN(Q1786)=0), "",  "-" &amp; VLOOKUP(Q1786,Code2Loc,2,FALSE))
&amp; IF( OR( ISNA(R1786), LEN(R1786)=0), "",  "-" &amp; VLOOKUP(R1786,Code2Loc,2,FALSE))
&amp; IF( OR( ISNA(S1786), LEN(S1786)=0), "",  "-" &amp; VLOOKUP(S1786,Code2Loc,2,FALSE)),"")</f>
        <v/>
      </c>
      <c r="U1786" s="56">
        <v>0.44444444444444442</v>
      </c>
      <c r="V1786" s="57"/>
      <c r="W1786" s="57"/>
      <c r="X1786" s="57"/>
      <c r="Y1786" s="57"/>
      <c r="Z1786" s="58" t="str">
        <f>IF(ISBLANK($U1786), "", _xlfn.IFNA($U1786 + _xlfn.IFNA( VLOOKUP($N1786 &amp; IF(ISBLANK($O1786),"", "-" &amp; $O1786) &amp; IF(ISBLANK($P1786),"", "-" &amp; $P1786) &amp; IF(ISBLANK($Q1786),"", "-" &amp; $Q1786) &amp; IF(ISBLANK($R1786),"", "-" &amp; $R1786) &amp; IF(ISBLANK($S1786),"", "-" &amp; $S1786),TravelTime,8,FALSE), VLOOKUP($S1786 &amp; IF(ISBLANK($R1786),"", "-" &amp; $R1786) &amp; IF(ISBLANK($Q1786),"", "-" &amp; $Q1786) &amp; IF(ISBLANK($P1786),"", "-" &amp; $P1786) &amp; IF(ISBLANK($O1786),"", "-" &amp; $O1786) &amp; IF(ISBLANK($N1786),"", "-" &amp; $N1786),TravelTime,8,FALSE)) / 1440, ""))</f>
        <v/>
      </c>
      <c r="AA1786" s="59"/>
      <c r="AB1786" s="59"/>
      <c r="AC1786" s="59"/>
      <c r="AD1786" s="196"/>
      <c r="AE1786" s="59"/>
      <c r="AF1786" s="59"/>
      <c r="AG1786" s="59"/>
      <c r="AH1786" s="59"/>
      <c r="AI1786" s="59"/>
      <c r="AJ1786" s="59"/>
    </row>
    <row r="1787" spans="1:36" ht="14.25" customHeight="1">
      <c r="A1787" s="85"/>
      <c r="B1787" s="59"/>
      <c r="C1787" s="223"/>
      <c r="D1787" s="59"/>
      <c r="E1787" s="229"/>
      <c r="F1787" s="229"/>
      <c r="G1787" s="59"/>
      <c r="H1787" s="59"/>
      <c r="I1787" s="59"/>
      <c r="J1787" s="59"/>
      <c r="K1787" s="59"/>
      <c r="L1787" s="86"/>
      <c r="M1787" s="86"/>
      <c r="N1787" s="55" t="s">
        <v>872</v>
      </c>
      <c r="O1787" s="55"/>
      <c r="P1787" s="55"/>
      <c r="Q1787" s="55"/>
      <c r="R1787" s="55"/>
      <c r="S1787" s="55" t="s">
        <v>820</v>
      </c>
      <c r="T1787" s="193" t="str">
        <f>_xlfn.IFNA(VLOOKUP(N1787,Code2Loc,2,FALSE)
&amp; IF( OR( ISNA(O1787), LEN(O1787)=0), "",  "-" &amp; VLOOKUP(O1787,Code2Loc,2,FALSE))
&amp; IF( OR( ISNA(P1787), LEN(P1787)=0), "",  "-" &amp; VLOOKUP(P1787,Code2Loc,2,FALSE))
&amp; IF( OR( ISNA(Q1787), LEN(Q1787)=0), "",  "-" &amp; VLOOKUP(Q1787,Code2Loc,2,FALSE))
&amp; IF( OR( ISNA(R1787), LEN(R1787)=0), "",  "-" &amp; VLOOKUP(R1787,Code2Loc,2,FALSE))
&amp; IF( OR( ISNA(S1787), LEN(S1787)=0), "",  "-" &amp; VLOOKUP(S1787,Code2Loc,2,FALSE)),"")</f>
        <v/>
      </c>
      <c r="U1787" s="56">
        <v>0.46527777777777779</v>
      </c>
      <c r="V1787" s="57"/>
      <c r="W1787" s="57"/>
      <c r="X1787" s="57"/>
      <c r="Y1787" s="57"/>
      <c r="Z1787" s="58" t="str">
        <f>IF(ISBLANK($U1787), "", _xlfn.IFNA($U1787 + _xlfn.IFNA( VLOOKUP($N1787 &amp; IF(ISBLANK($O1787),"", "-" &amp; $O1787) &amp; IF(ISBLANK($P1787),"", "-" &amp; $P1787) &amp; IF(ISBLANK($Q1787),"", "-" &amp; $Q1787) &amp; IF(ISBLANK($R1787),"", "-" &amp; $R1787) &amp; IF(ISBLANK($S1787),"", "-" &amp; $S1787),TravelTime,8,FALSE), VLOOKUP($S1787 &amp; IF(ISBLANK($R1787),"", "-" &amp; $R1787) &amp; IF(ISBLANK($Q1787),"", "-" &amp; $Q1787) &amp; IF(ISBLANK($P1787),"", "-" &amp; $P1787) &amp; IF(ISBLANK($O1787),"", "-" &amp; $O1787) &amp; IF(ISBLANK($N1787),"", "-" &amp; $N1787),TravelTime,8,FALSE)) / 1440, ""))</f>
        <v/>
      </c>
      <c r="AA1787" s="59"/>
      <c r="AB1787" s="59"/>
      <c r="AC1787" s="59"/>
      <c r="AD1787" s="196"/>
      <c r="AE1787" s="59"/>
      <c r="AF1787" s="59"/>
      <c r="AG1787" s="59"/>
      <c r="AH1787" s="59"/>
      <c r="AI1787" s="59"/>
      <c r="AJ1787" s="59"/>
    </row>
    <row r="1788" spans="1:36" ht="14.25" customHeight="1">
      <c r="A1788" s="85"/>
      <c r="B1788" s="59"/>
      <c r="C1788" s="223"/>
      <c r="D1788" s="59"/>
      <c r="E1788" s="229"/>
      <c r="F1788" s="229"/>
      <c r="G1788" s="59"/>
      <c r="H1788" s="59"/>
      <c r="I1788" s="59"/>
      <c r="J1788" s="59"/>
      <c r="K1788" s="59"/>
      <c r="L1788" s="86"/>
      <c r="M1788" s="86"/>
      <c r="N1788" s="55" t="s">
        <v>820</v>
      </c>
      <c r="O1788" s="55" t="s">
        <v>875</v>
      </c>
      <c r="P1788" s="55"/>
      <c r="Q1788" s="55"/>
      <c r="R1788" s="55"/>
      <c r="S1788" s="55" t="s">
        <v>872</v>
      </c>
      <c r="T1788" s="193" t="str">
        <f>_xlfn.IFNA(VLOOKUP(N1788,Code2Loc,2,FALSE)
&amp; IF( OR( ISNA(O1788), LEN(O1788)=0), "",  "-" &amp; VLOOKUP(O1788,Code2Loc,2,FALSE))
&amp; IF( OR( ISNA(P1788), LEN(P1788)=0), "",  "-" &amp; VLOOKUP(P1788,Code2Loc,2,FALSE))
&amp; IF( OR( ISNA(Q1788), LEN(Q1788)=0), "",  "-" &amp; VLOOKUP(Q1788,Code2Loc,2,FALSE))
&amp; IF( OR( ISNA(R1788), LEN(R1788)=0), "",  "-" &amp; VLOOKUP(R1788,Code2Loc,2,FALSE))
&amp; IF( OR( ISNA(S1788), LEN(S1788)=0), "",  "-" &amp; VLOOKUP(S1788,Code2Loc,2,FALSE)),"")</f>
        <v/>
      </c>
      <c r="U1788" s="56">
        <v>0.4861111111111111</v>
      </c>
      <c r="V1788" s="57"/>
      <c r="W1788" s="57"/>
      <c r="X1788" s="57"/>
      <c r="Y1788" s="57"/>
      <c r="Z1788" s="58" t="str">
        <f>IF(ISBLANK($U1788), "", _xlfn.IFNA($U1788 + _xlfn.IFNA( VLOOKUP($N1788 &amp; IF(ISBLANK($O1788),"", "-" &amp; $O1788) &amp; IF(ISBLANK($P1788),"", "-" &amp; $P1788) &amp; IF(ISBLANK($Q1788),"", "-" &amp; $Q1788) &amp; IF(ISBLANK($R1788),"", "-" &amp; $R1788) &amp; IF(ISBLANK($S1788),"", "-" &amp; $S1788),TravelTime,8,FALSE), VLOOKUP($S1788 &amp; IF(ISBLANK($R1788),"", "-" &amp; $R1788) &amp; IF(ISBLANK($Q1788),"", "-" &amp; $Q1788) &amp; IF(ISBLANK($P1788),"", "-" &amp; $P1788) &amp; IF(ISBLANK($O1788),"", "-" &amp; $O1788) &amp; IF(ISBLANK($N1788),"", "-" &amp; $N1788),TravelTime,8,FALSE)) / 1440, ""))</f>
        <v/>
      </c>
      <c r="AA1788" s="59"/>
      <c r="AB1788" s="59"/>
      <c r="AC1788" s="59"/>
      <c r="AD1788" s="196"/>
      <c r="AE1788" s="59"/>
      <c r="AF1788" s="59"/>
      <c r="AG1788" s="59"/>
      <c r="AH1788" s="59"/>
      <c r="AI1788" s="59"/>
      <c r="AJ1788" s="59"/>
    </row>
    <row r="1789" spans="1:36" ht="14.25" customHeight="1">
      <c r="A1789" s="85"/>
      <c r="B1789" s="59"/>
      <c r="C1789" s="223"/>
      <c r="D1789" s="59"/>
      <c r="E1789" s="229"/>
      <c r="F1789" s="229"/>
      <c r="G1789" s="59"/>
      <c r="H1789" s="59"/>
      <c r="I1789" s="59"/>
      <c r="J1789" s="59"/>
      <c r="K1789" s="59"/>
      <c r="L1789" s="86"/>
      <c r="M1789" s="86"/>
      <c r="N1789" s="55" t="s">
        <v>872</v>
      </c>
      <c r="O1789" s="55" t="s">
        <v>875</v>
      </c>
      <c r="P1789" s="55"/>
      <c r="Q1789" s="55"/>
      <c r="R1789" s="55"/>
      <c r="S1789" s="55" t="s">
        <v>820</v>
      </c>
      <c r="T1789" s="193" t="str">
        <f>_xlfn.IFNA(VLOOKUP(N1789,Code2Loc,2,FALSE)
&amp; IF( OR( ISNA(O1789), LEN(O1789)=0), "",  "-" &amp; VLOOKUP(O1789,Code2Loc,2,FALSE))
&amp; IF( OR( ISNA(P1789), LEN(P1789)=0), "",  "-" &amp; VLOOKUP(P1789,Code2Loc,2,FALSE))
&amp; IF( OR( ISNA(Q1789), LEN(Q1789)=0), "",  "-" &amp; VLOOKUP(Q1789,Code2Loc,2,FALSE))
&amp; IF( OR( ISNA(R1789), LEN(R1789)=0), "",  "-" &amp; VLOOKUP(R1789,Code2Loc,2,FALSE))
&amp; IF( OR( ISNA(S1789), LEN(S1789)=0), "",  "-" &amp; VLOOKUP(S1789,Code2Loc,2,FALSE)),"")</f>
        <v/>
      </c>
      <c r="U1789" s="56">
        <v>0.50347222222222221</v>
      </c>
      <c r="V1789" s="57"/>
      <c r="W1789" s="57"/>
      <c r="X1789" s="57"/>
      <c r="Y1789" s="57"/>
      <c r="Z1789" s="58" t="str">
        <f>IF(ISBLANK($U1789), "", _xlfn.IFNA($U1789 + _xlfn.IFNA( VLOOKUP($N1789 &amp; IF(ISBLANK($O1789),"", "-" &amp; $O1789) &amp; IF(ISBLANK($P1789),"", "-" &amp; $P1789) &amp; IF(ISBLANK($Q1789),"", "-" &amp; $Q1789) &amp; IF(ISBLANK($R1789),"", "-" &amp; $R1789) &amp; IF(ISBLANK($S1789),"", "-" &amp; $S1789),TravelTime,8,FALSE), VLOOKUP($S1789 &amp; IF(ISBLANK($R1789),"", "-" &amp; $R1789) &amp; IF(ISBLANK($Q1789),"", "-" &amp; $Q1789) &amp; IF(ISBLANK($P1789),"", "-" &amp; $P1789) &amp; IF(ISBLANK($O1789),"", "-" &amp; $O1789) &amp; IF(ISBLANK($N1789),"", "-" &amp; $N1789),TravelTime,8,FALSE)) / 1440, ""))</f>
        <v/>
      </c>
      <c r="AA1789" s="59"/>
      <c r="AB1789" s="59"/>
      <c r="AC1789" s="59"/>
      <c r="AD1789" s="196"/>
      <c r="AE1789" s="59"/>
      <c r="AF1789" s="59"/>
      <c r="AG1789" s="59"/>
      <c r="AH1789" s="59"/>
      <c r="AI1789" s="59"/>
      <c r="AJ1789" s="59"/>
    </row>
    <row r="1790" spans="1:36" ht="14.25" customHeight="1">
      <c r="A1790" s="85"/>
      <c r="B1790" s="59"/>
      <c r="C1790" s="223"/>
      <c r="D1790" s="59"/>
      <c r="E1790" s="229"/>
      <c r="F1790" s="229"/>
      <c r="G1790" s="59"/>
      <c r="H1790" s="59"/>
      <c r="I1790" s="59"/>
      <c r="J1790" s="59"/>
      <c r="K1790" s="59"/>
      <c r="L1790" s="86"/>
      <c r="M1790" s="86"/>
      <c r="N1790" s="55" t="s">
        <v>820</v>
      </c>
      <c r="O1790" s="55"/>
      <c r="P1790" s="55"/>
      <c r="Q1790" s="55"/>
      <c r="R1790" s="55"/>
      <c r="S1790" s="55" t="s">
        <v>872</v>
      </c>
      <c r="T1790" s="193" t="str">
        <f>_xlfn.IFNA(VLOOKUP(N1790,Code2Loc,2,FALSE)
&amp; IF( OR( ISNA(O1790), LEN(O1790)=0), "",  "-" &amp; VLOOKUP(O1790,Code2Loc,2,FALSE))
&amp; IF( OR( ISNA(P1790), LEN(P1790)=0), "",  "-" &amp; VLOOKUP(P1790,Code2Loc,2,FALSE))
&amp; IF( OR( ISNA(Q1790), LEN(Q1790)=0), "",  "-" &amp; VLOOKUP(Q1790,Code2Loc,2,FALSE))
&amp; IF( OR( ISNA(R1790), LEN(R1790)=0), "",  "-" &amp; VLOOKUP(R1790,Code2Loc,2,FALSE))
&amp; IF( OR( ISNA(S1790), LEN(S1790)=0), "",  "-" &amp; VLOOKUP(S1790,Code2Loc,2,FALSE)),"")</f>
        <v/>
      </c>
      <c r="U1790" s="56">
        <v>0.52083333333333337</v>
      </c>
      <c r="V1790" s="57"/>
      <c r="W1790" s="57"/>
      <c r="X1790" s="57"/>
      <c r="Y1790" s="57"/>
      <c r="Z1790" s="58" t="str">
        <f>IF(ISBLANK($U1790), "", _xlfn.IFNA($U1790 + _xlfn.IFNA( VLOOKUP($N1790 &amp; IF(ISBLANK($O1790),"", "-" &amp; $O1790) &amp; IF(ISBLANK($P1790),"", "-" &amp; $P1790) &amp; IF(ISBLANK($Q1790),"", "-" &amp; $Q1790) &amp; IF(ISBLANK($R1790),"", "-" &amp; $R1790) &amp; IF(ISBLANK($S1790),"", "-" &amp; $S1790),TravelTime,8,FALSE), VLOOKUP($S1790 &amp; IF(ISBLANK($R1790),"", "-" &amp; $R1790) &amp; IF(ISBLANK($Q1790),"", "-" &amp; $Q1790) &amp; IF(ISBLANK($P1790),"", "-" &amp; $P1790) &amp; IF(ISBLANK($O1790),"", "-" &amp; $O1790) &amp; IF(ISBLANK($N1790),"", "-" &amp; $N1790),TravelTime,8,FALSE)) / 1440, ""))</f>
        <v/>
      </c>
      <c r="AA1790" s="59"/>
      <c r="AB1790" s="59"/>
      <c r="AC1790" s="59"/>
      <c r="AD1790" s="196"/>
      <c r="AE1790" s="59"/>
      <c r="AF1790" s="59"/>
      <c r="AG1790" s="59"/>
      <c r="AH1790" s="59"/>
      <c r="AI1790" s="59"/>
      <c r="AJ1790" s="59"/>
    </row>
    <row r="1791" spans="1:36" ht="14.25" customHeight="1">
      <c r="A1791" s="85"/>
      <c r="B1791" s="59"/>
      <c r="C1791" s="223"/>
      <c r="D1791" s="59"/>
      <c r="E1791" s="229"/>
      <c r="F1791" s="229"/>
      <c r="G1791" s="59"/>
      <c r="H1791" s="59"/>
      <c r="I1791" s="59"/>
      <c r="J1791" s="59"/>
      <c r="K1791" s="59"/>
      <c r="L1791" s="86"/>
      <c r="M1791" s="86"/>
      <c r="N1791" s="55" t="s">
        <v>872</v>
      </c>
      <c r="O1791" s="55" t="s">
        <v>875</v>
      </c>
      <c r="P1791" s="55"/>
      <c r="Q1791" s="55"/>
      <c r="R1791" s="55"/>
      <c r="S1791" s="55" t="s">
        <v>820</v>
      </c>
      <c r="T1791" s="193" t="str">
        <f>_xlfn.IFNA(VLOOKUP(N1791,Code2Loc,2,FALSE)
&amp; IF( OR( ISNA(O1791), LEN(O1791)=0), "",  "-" &amp; VLOOKUP(O1791,Code2Loc,2,FALSE))
&amp; IF( OR( ISNA(P1791), LEN(P1791)=0), "",  "-" &amp; VLOOKUP(P1791,Code2Loc,2,FALSE))
&amp; IF( OR( ISNA(Q1791), LEN(Q1791)=0), "",  "-" &amp; VLOOKUP(Q1791,Code2Loc,2,FALSE))
&amp; IF( OR( ISNA(R1791), LEN(R1791)=0), "",  "-" &amp; VLOOKUP(R1791,Code2Loc,2,FALSE))
&amp; IF( OR( ISNA(S1791), LEN(S1791)=0), "",  "-" &amp; VLOOKUP(S1791,Code2Loc,2,FALSE)),"")</f>
        <v/>
      </c>
      <c r="U1791" s="56">
        <v>0.55555555555555558</v>
      </c>
      <c r="V1791" s="57"/>
      <c r="W1791" s="57"/>
      <c r="X1791" s="57"/>
      <c r="Y1791" s="57"/>
      <c r="Z1791" s="58" t="str">
        <f>IF(ISBLANK($U1791), "", _xlfn.IFNA($U1791 + _xlfn.IFNA( VLOOKUP($N1791 &amp; IF(ISBLANK($O1791),"", "-" &amp; $O1791) &amp; IF(ISBLANK($P1791),"", "-" &amp; $P1791) &amp; IF(ISBLANK($Q1791),"", "-" &amp; $Q1791) &amp; IF(ISBLANK($R1791),"", "-" &amp; $R1791) &amp; IF(ISBLANK($S1791),"", "-" &amp; $S1791),TravelTime,8,FALSE), VLOOKUP($S1791 &amp; IF(ISBLANK($R1791),"", "-" &amp; $R1791) &amp; IF(ISBLANK($Q1791),"", "-" &amp; $Q1791) &amp; IF(ISBLANK($P1791),"", "-" &amp; $P1791) &amp; IF(ISBLANK($O1791),"", "-" &amp; $O1791) &amp; IF(ISBLANK($N1791),"", "-" &amp; $N1791),TravelTime,8,FALSE)) / 1440, ""))</f>
        <v/>
      </c>
      <c r="AA1791" s="59"/>
      <c r="AB1791" s="59"/>
      <c r="AC1791" s="59"/>
      <c r="AD1791" s="196"/>
      <c r="AE1791" s="59"/>
      <c r="AF1791" s="59"/>
      <c r="AG1791" s="59"/>
      <c r="AH1791" s="59"/>
      <c r="AI1791" s="59"/>
      <c r="AJ1791" s="59"/>
    </row>
    <row r="1792" spans="1:36" ht="14.25" customHeight="1">
      <c r="A1792" s="85"/>
      <c r="B1792" s="59"/>
      <c r="C1792" s="223"/>
      <c r="D1792" s="59"/>
      <c r="E1792" s="229"/>
      <c r="F1792" s="229"/>
      <c r="G1792" s="59"/>
      <c r="H1792" s="59"/>
      <c r="I1792" s="59"/>
      <c r="J1792" s="59"/>
      <c r="K1792" s="59"/>
      <c r="L1792" s="86"/>
      <c r="M1792" s="86"/>
      <c r="N1792" s="55" t="s">
        <v>820</v>
      </c>
      <c r="O1792" s="55"/>
      <c r="P1792" s="55"/>
      <c r="Q1792" s="55"/>
      <c r="R1792" s="55"/>
      <c r="S1792" s="55" t="s">
        <v>872</v>
      </c>
      <c r="T1792" s="193" t="str">
        <f>_xlfn.IFNA(VLOOKUP(N1792,Code2Loc,2,FALSE)
&amp; IF( OR( ISNA(O1792), LEN(O1792)=0), "",  "-" &amp; VLOOKUP(O1792,Code2Loc,2,FALSE))
&amp; IF( OR( ISNA(P1792), LEN(P1792)=0), "",  "-" &amp; VLOOKUP(P1792,Code2Loc,2,FALSE))
&amp; IF( OR( ISNA(Q1792), LEN(Q1792)=0), "",  "-" &amp; VLOOKUP(Q1792,Code2Loc,2,FALSE))
&amp; IF( OR( ISNA(R1792), LEN(R1792)=0), "",  "-" &amp; VLOOKUP(R1792,Code2Loc,2,FALSE))
&amp; IF( OR( ISNA(S1792), LEN(S1792)=0), "",  "-" &amp; VLOOKUP(S1792,Code2Loc,2,FALSE)),"")</f>
        <v/>
      </c>
      <c r="U1792" s="56">
        <v>0.61805555555555558</v>
      </c>
      <c r="V1792" s="57"/>
      <c r="W1792" s="57"/>
      <c r="X1792" s="57"/>
      <c r="Y1792" s="57"/>
      <c r="Z1792" s="58" t="str">
        <f>IF(ISBLANK($U1792), "", _xlfn.IFNA($U1792 + _xlfn.IFNA( VLOOKUP($N1792 &amp; IF(ISBLANK($O1792),"", "-" &amp; $O1792) &amp; IF(ISBLANK($P1792),"", "-" &amp; $P1792) &amp; IF(ISBLANK($Q1792),"", "-" &amp; $Q1792) &amp; IF(ISBLANK($R1792),"", "-" &amp; $R1792) &amp; IF(ISBLANK($S1792),"", "-" &amp; $S1792),TravelTime,8,FALSE), VLOOKUP($S1792 &amp; IF(ISBLANK($R1792),"", "-" &amp; $R1792) &amp; IF(ISBLANK($Q1792),"", "-" &amp; $Q1792) &amp; IF(ISBLANK($P1792),"", "-" &amp; $P1792) &amp; IF(ISBLANK($O1792),"", "-" &amp; $O1792) &amp; IF(ISBLANK($N1792),"", "-" &amp; $N1792),TravelTime,8,FALSE)) / 1440, ""))</f>
        <v/>
      </c>
      <c r="AA1792" s="59"/>
      <c r="AB1792" s="59"/>
      <c r="AC1792" s="59"/>
      <c r="AD1792" s="196"/>
      <c r="AE1792" s="59"/>
      <c r="AF1792" s="59"/>
      <c r="AG1792" s="59"/>
      <c r="AH1792" s="59"/>
      <c r="AI1792" s="59"/>
      <c r="AJ1792" s="59"/>
    </row>
    <row r="1793" spans="1:36" ht="14.25" customHeight="1">
      <c r="A1793" s="85"/>
      <c r="B1793" s="59"/>
      <c r="C1793" s="223"/>
      <c r="D1793" s="59"/>
      <c r="E1793" s="229"/>
      <c r="F1793" s="229"/>
      <c r="G1793" s="59"/>
      <c r="H1793" s="59"/>
      <c r="I1793" s="59"/>
      <c r="J1793" s="59"/>
      <c r="K1793" s="59"/>
      <c r="L1793" s="86"/>
      <c r="M1793" s="86"/>
      <c r="N1793" s="55" t="s">
        <v>872</v>
      </c>
      <c r="O1793" s="55"/>
      <c r="P1793" s="55"/>
      <c r="Q1793" s="55"/>
      <c r="R1793" s="55"/>
      <c r="S1793" s="55" t="s">
        <v>820</v>
      </c>
      <c r="T1793" s="193" t="str">
        <f>_xlfn.IFNA(VLOOKUP(N1793,Code2Loc,2,FALSE)
&amp; IF( OR( ISNA(O1793), LEN(O1793)=0), "",  "-" &amp; VLOOKUP(O1793,Code2Loc,2,FALSE))
&amp; IF( OR( ISNA(P1793), LEN(P1793)=0), "",  "-" &amp; VLOOKUP(P1793,Code2Loc,2,FALSE))
&amp; IF( OR( ISNA(Q1793), LEN(Q1793)=0), "",  "-" &amp; VLOOKUP(Q1793,Code2Loc,2,FALSE))
&amp; IF( OR( ISNA(R1793), LEN(R1793)=0), "",  "-" &amp; VLOOKUP(R1793,Code2Loc,2,FALSE))
&amp; IF( OR( ISNA(S1793), LEN(S1793)=0), "",  "-" &amp; VLOOKUP(S1793,Code2Loc,2,FALSE)),"")</f>
        <v/>
      </c>
      <c r="U1793" s="56">
        <v>0.63888888888888884</v>
      </c>
      <c r="V1793" s="57"/>
      <c r="W1793" s="57"/>
      <c r="X1793" s="57"/>
      <c r="Y1793" s="57"/>
      <c r="Z1793" s="58" t="str">
        <f>IF(ISBLANK($U1793), "", _xlfn.IFNA($U1793 + _xlfn.IFNA( VLOOKUP($N1793 &amp; IF(ISBLANK($O1793),"", "-" &amp; $O1793) &amp; IF(ISBLANK($P1793),"", "-" &amp; $P1793) &amp; IF(ISBLANK($Q1793),"", "-" &amp; $Q1793) &amp; IF(ISBLANK($R1793),"", "-" &amp; $R1793) &amp; IF(ISBLANK($S1793),"", "-" &amp; $S1793),TravelTime,8,FALSE), VLOOKUP($S1793 &amp; IF(ISBLANK($R1793),"", "-" &amp; $R1793) &amp; IF(ISBLANK($Q1793),"", "-" &amp; $Q1793) &amp; IF(ISBLANK($P1793),"", "-" &amp; $P1793) &amp; IF(ISBLANK($O1793),"", "-" &amp; $O1793) &amp; IF(ISBLANK($N1793),"", "-" &amp; $N1793),TravelTime,8,FALSE)) / 1440, ""))</f>
        <v/>
      </c>
      <c r="AA1793" s="59"/>
      <c r="AB1793" s="59"/>
      <c r="AC1793" s="59"/>
      <c r="AD1793" s="196"/>
      <c r="AE1793" s="59"/>
      <c r="AF1793" s="59"/>
      <c r="AG1793" s="59"/>
      <c r="AH1793" s="59"/>
      <c r="AI1793" s="59"/>
      <c r="AJ1793" s="59"/>
    </row>
    <row r="1794" spans="1:36" ht="14.25" customHeight="1">
      <c r="A1794" s="85"/>
      <c r="B1794" s="59"/>
      <c r="C1794" s="223"/>
      <c r="D1794" s="59"/>
      <c r="E1794" s="229"/>
      <c r="F1794" s="229"/>
      <c r="G1794" s="59"/>
      <c r="H1794" s="59"/>
      <c r="I1794" s="59"/>
      <c r="J1794" s="59"/>
      <c r="K1794" s="59"/>
      <c r="L1794" s="86"/>
      <c r="M1794" s="86"/>
      <c r="N1794" s="55" t="s">
        <v>820</v>
      </c>
      <c r="O1794" s="55" t="s">
        <v>875</v>
      </c>
      <c r="P1794" s="55"/>
      <c r="Q1794" s="55"/>
      <c r="R1794" s="55"/>
      <c r="S1794" s="55" t="s">
        <v>872</v>
      </c>
      <c r="T1794" s="193" t="str">
        <f>_xlfn.IFNA(VLOOKUP(N1794,Code2Loc,2,FALSE)
&amp; IF( OR( ISNA(O1794), LEN(O1794)=0), "",  "-" &amp; VLOOKUP(O1794,Code2Loc,2,FALSE))
&amp; IF( OR( ISNA(P1794), LEN(P1794)=0), "",  "-" &amp; VLOOKUP(P1794,Code2Loc,2,FALSE))
&amp; IF( OR( ISNA(Q1794), LEN(Q1794)=0), "",  "-" &amp; VLOOKUP(Q1794,Code2Loc,2,FALSE))
&amp; IF( OR( ISNA(R1794), LEN(R1794)=0), "",  "-" &amp; VLOOKUP(R1794,Code2Loc,2,FALSE))
&amp; IF( OR( ISNA(S1794), LEN(S1794)=0), "",  "-" &amp; VLOOKUP(S1794,Code2Loc,2,FALSE)),"")</f>
        <v/>
      </c>
      <c r="U1794" s="56">
        <v>0.65972222222222221</v>
      </c>
      <c r="V1794" s="57"/>
      <c r="W1794" s="57"/>
      <c r="X1794" s="57"/>
      <c r="Y1794" s="57"/>
      <c r="Z1794" s="58" t="str">
        <f>IF(ISBLANK($U1794), "", _xlfn.IFNA($U1794 + _xlfn.IFNA( VLOOKUP($N1794 &amp; IF(ISBLANK($O1794),"", "-" &amp; $O1794) &amp; IF(ISBLANK($P1794),"", "-" &amp; $P1794) &amp; IF(ISBLANK($Q1794),"", "-" &amp; $Q1794) &amp; IF(ISBLANK($R1794),"", "-" &amp; $R1794) &amp; IF(ISBLANK($S1794),"", "-" &amp; $S1794),TravelTime,8,FALSE), VLOOKUP($S1794 &amp; IF(ISBLANK($R1794),"", "-" &amp; $R1794) &amp; IF(ISBLANK($Q1794),"", "-" &amp; $Q1794) &amp; IF(ISBLANK($P1794),"", "-" &amp; $P1794) &amp; IF(ISBLANK($O1794),"", "-" &amp; $O1794) &amp; IF(ISBLANK($N1794),"", "-" &amp; $N1794),TravelTime,8,FALSE)) / 1440, ""))</f>
        <v/>
      </c>
      <c r="AA1794" s="59"/>
      <c r="AB1794" s="59"/>
      <c r="AC1794" s="59"/>
      <c r="AD1794" s="196"/>
      <c r="AE1794" s="59"/>
      <c r="AF1794" s="59"/>
      <c r="AG1794" s="59"/>
      <c r="AH1794" s="59"/>
      <c r="AI1794" s="59"/>
      <c r="AJ1794" s="59"/>
    </row>
    <row r="1795" spans="1:36" ht="14.25" customHeight="1">
      <c r="A1795" s="85"/>
      <c r="B1795" s="59"/>
      <c r="C1795" s="223"/>
      <c r="D1795" s="59"/>
      <c r="E1795" s="229"/>
      <c r="F1795" s="229"/>
      <c r="G1795" s="59"/>
      <c r="H1795" s="59"/>
      <c r="I1795" s="59"/>
      <c r="J1795" s="59"/>
      <c r="K1795" s="59"/>
      <c r="L1795" s="86"/>
      <c r="M1795" s="86"/>
      <c r="N1795" s="55" t="s">
        <v>872</v>
      </c>
      <c r="O1795" s="55" t="s">
        <v>875</v>
      </c>
      <c r="P1795" s="55"/>
      <c r="Q1795" s="55"/>
      <c r="R1795" s="55"/>
      <c r="S1795" s="55" t="s">
        <v>820</v>
      </c>
      <c r="T1795" s="193" t="str">
        <f>_xlfn.IFNA(VLOOKUP(N1795,Code2Loc,2,FALSE)
&amp; IF( OR( ISNA(O1795), LEN(O1795)=0), "",  "-" &amp; VLOOKUP(O1795,Code2Loc,2,FALSE))
&amp; IF( OR( ISNA(P1795), LEN(P1795)=0), "",  "-" &amp; VLOOKUP(P1795,Code2Loc,2,FALSE))
&amp; IF( OR( ISNA(Q1795), LEN(Q1795)=0), "",  "-" &amp; VLOOKUP(Q1795,Code2Loc,2,FALSE))
&amp; IF( OR( ISNA(R1795), LEN(R1795)=0), "",  "-" &amp; VLOOKUP(R1795,Code2Loc,2,FALSE))
&amp; IF( OR( ISNA(S1795), LEN(S1795)=0), "",  "-" &amp; VLOOKUP(S1795,Code2Loc,2,FALSE)),"")</f>
        <v/>
      </c>
      <c r="U1795" s="56">
        <v>0.68055555555555558</v>
      </c>
      <c r="V1795" s="57"/>
      <c r="W1795" s="57"/>
      <c r="X1795" s="57"/>
      <c r="Y1795" s="57"/>
      <c r="Z1795" s="58" t="str">
        <f>IF(ISBLANK($U1795), "", _xlfn.IFNA($U1795 + _xlfn.IFNA( VLOOKUP($N1795 &amp; IF(ISBLANK($O1795),"", "-" &amp; $O1795) &amp; IF(ISBLANK($P1795),"", "-" &amp; $P1795) &amp; IF(ISBLANK($Q1795),"", "-" &amp; $Q1795) &amp; IF(ISBLANK($R1795),"", "-" &amp; $R1795) &amp; IF(ISBLANK($S1795),"", "-" &amp; $S1795),TravelTime,8,FALSE), VLOOKUP($S1795 &amp; IF(ISBLANK($R1795),"", "-" &amp; $R1795) &amp; IF(ISBLANK($Q1795),"", "-" &amp; $Q1795) &amp; IF(ISBLANK($P1795),"", "-" &amp; $P1795) &amp; IF(ISBLANK($O1795),"", "-" &amp; $O1795) &amp; IF(ISBLANK($N1795),"", "-" &amp; $N1795),TravelTime,8,FALSE)) / 1440, ""))</f>
        <v/>
      </c>
      <c r="AA1795" s="59"/>
      <c r="AB1795" s="59"/>
      <c r="AC1795" s="59"/>
      <c r="AD1795" s="196"/>
      <c r="AE1795" s="59"/>
      <c r="AF1795" s="59"/>
      <c r="AG1795" s="59"/>
      <c r="AH1795" s="59"/>
      <c r="AI1795" s="59"/>
      <c r="AJ1795" s="59"/>
    </row>
    <row r="1796" spans="1:36" ht="14.25" customHeight="1">
      <c r="A1796" s="85"/>
      <c r="B1796" s="59"/>
      <c r="C1796" s="223"/>
      <c r="D1796" s="59"/>
      <c r="E1796" s="229"/>
      <c r="F1796" s="229"/>
      <c r="G1796" s="59"/>
      <c r="H1796" s="59"/>
      <c r="I1796" s="59"/>
      <c r="J1796" s="59"/>
      <c r="K1796" s="59"/>
      <c r="L1796" s="86"/>
      <c r="M1796" s="86"/>
      <c r="N1796" s="55" t="s">
        <v>820</v>
      </c>
      <c r="O1796" s="55"/>
      <c r="P1796" s="55"/>
      <c r="Q1796" s="55"/>
      <c r="R1796" s="55"/>
      <c r="S1796" s="55" t="s">
        <v>874</v>
      </c>
      <c r="T1796" s="193" t="str">
        <f>_xlfn.IFNA(VLOOKUP(N1796,Code2Loc,2,FALSE)
&amp; IF( OR( ISNA(O1796), LEN(O1796)=0), "",  "-" &amp; VLOOKUP(O1796,Code2Loc,2,FALSE))
&amp; IF( OR( ISNA(P1796), LEN(P1796)=0), "",  "-" &amp; VLOOKUP(P1796,Code2Loc,2,FALSE))
&amp; IF( OR( ISNA(Q1796), LEN(Q1796)=0), "",  "-" &amp; VLOOKUP(Q1796,Code2Loc,2,FALSE))
&amp; IF( OR( ISNA(R1796), LEN(R1796)=0), "",  "-" &amp; VLOOKUP(R1796,Code2Loc,2,FALSE))
&amp; IF( OR( ISNA(S1796), LEN(S1796)=0), "",  "-" &amp; VLOOKUP(S1796,Code2Loc,2,FALSE)),"")</f>
        <v/>
      </c>
      <c r="U1796" s="56">
        <v>0.70833333333333337</v>
      </c>
      <c r="V1796" s="57"/>
      <c r="W1796" s="57"/>
      <c r="X1796" s="57"/>
      <c r="Y1796" s="57"/>
      <c r="Z1796" s="58" t="str">
        <f>IF(ISBLANK($U1796), "", _xlfn.IFNA($U1796 + _xlfn.IFNA( VLOOKUP($N1796 &amp; IF(ISBLANK($O1796),"", "-" &amp; $O1796) &amp; IF(ISBLANK($P1796),"", "-" &amp; $P1796) &amp; IF(ISBLANK($Q1796),"", "-" &amp; $Q1796) &amp; IF(ISBLANK($R1796),"", "-" &amp; $R1796) &amp; IF(ISBLANK($S1796),"", "-" &amp; $S1796),TravelTime,8,FALSE), VLOOKUP($S1796 &amp; IF(ISBLANK($R1796),"", "-" &amp; $R1796) &amp; IF(ISBLANK($Q1796),"", "-" &amp; $Q1796) &amp; IF(ISBLANK($P1796),"", "-" &amp; $P1796) &amp; IF(ISBLANK($O1796),"", "-" &amp; $O1796) &amp; IF(ISBLANK($N1796),"", "-" &amp; $N1796),TravelTime,8,FALSE)) / 1440, ""))</f>
        <v/>
      </c>
      <c r="AA1796" s="59"/>
      <c r="AB1796" s="59"/>
      <c r="AC1796" s="59"/>
      <c r="AD1796" s="196"/>
      <c r="AE1796" s="59"/>
      <c r="AF1796" s="59"/>
      <c r="AG1796" s="59"/>
      <c r="AH1796" s="59"/>
      <c r="AI1796" s="59"/>
      <c r="AJ1796" s="59"/>
    </row>
    <row r="1797" spans="1:36" ht="14.25" customHeight="1">
      <c r="A1797" s="85"/>
      <c r="B1797" s="59"/>
      <c r="C1797" s="223"/>
      <c r="D1797" s="59"/>
      <c r="E1797" s="229"/>
      <c r="F1797" s="229"/>
      <c r="G1797" s="59"/>
      <c r="H1797" s="59"/>
      <c r="I1797" s="59"/>
      <c r="J1797" s="59"/>
      <c r="K1797" s="59"/>
      <c r="L1797" s="86"/>
      <c r="M1797" s="86"/>
      <c r="N1797" s="55" t="s">
        <v>874</v>
      </c>
      <c r="O1797" s="55"/>
      <c r="P1797" s="55"/>
      <c r="Q1797" s="55"/>
      <c r="R1797" s="55"/>
      <c r="S1797" s="55" t="s">
        <v>820</v>
      </c>
      <c r="T1797" s="193" t="str">
        <f>_xlfn.IFNA(VLOOKUP(N1797,Code2Loc,2,FALSE)
&amp; IF( OR( ISNA(O1797), LEN(O1797)=0), "",  "-" &amp; VLOOKUP(O1797,Code2Loc,2,FALSE))
&amp; IF( OR( ISNA(P1797), LEN(P1797)=0), "",  "-" &amp; VLOOKUP(P1797,Code2Loc,2,FALSE))
&amp; IF( OR( ISNA(Q1797), LEN(Q1797)=0), "",  "-" &amp; VLOOKUP(Q1797,Code2Loc,2,FALSE))
&amp; IF( OR( ISNA(R1797), LEN(R1797)=0), "",  "-" &amp; VLOOKUP(R1797,Code2Loc,2,FALSE))
&amp; IF( OR( ISNA(S1797), LEN(S1797)=0), "",  "-" &amp; VLOOKUP(S1797,Code2Loc,2,FALSE)),"")</f>
        <v/>
      </c>
      <c r="U1797" s="56">
        <v>0.73611111111111116</v>
      </c>
      <c r="V1797" s="57"/>
      <c r="W1797" s="57"/>
      <c r="X1797" s="57"/>
      <c r="Y1797" s="57"/>
      <c r="Z1797" s="58" t="str">
        <f>IF(ISBLANK($U1797), "", _xlfn.IFNA($U1797 + _xlfn.IFNA( VLOOKUP($N1797 &amp; IF(ISBLANK($O1797),"", "-" &amp; $O1797) &amp; IF(ISBLANK($P1797),"", "-" &amp; $P1797) &amp; IF(ISBLANK($Q1797),"", "-" &amp; $Q1797) &amp; IF(ISBLANK($R1797),"", "-" &amp; $R1797) &amp; IF(ISBLANK($S1797),"", "-" &amp; $S1797),TravelTime,8,FALSE), VLOOKUP($S1797 &amp; IF(ISBLANK($R1797),"", "-" &amp; $R1797) &amp; IF(ISBLANK($Q1797),"", "-" &amp; $Q1797) &amp; IF(ISBLANK($P1797),"", "-" &amp; $P1797) &amp; IF(ISBLANK($O1797),"", "-" &amp; $O1797) &amp; IF(ISBLANK($N1797),"", "-" &amp; $N1797),TravelTime,8,FALSE)) / 1440, ""))</f>
        <v/>
      </c>
      <c r="AA1797" s="59"/>
      <c r="AB1797" s="59"/>
      <c r="AC1797" s="59"/>
      <c r="AD1797" s="196"/>
      <c r="AE1797" s="59"/>
      <c r="AF1797" s="59"/>
      <c r="AG1797" s="59"/>
      <c r="AH1797" s="59"/>
      <c r="AI1797" s="59"/>
      <c r="AJ1797" s="59"/>
    </row>
    <row r="1798" spans="1:36" ht="14.25" customHeight="1">
      <c r="A1798" s="85"/>
      <c r="B1798" s="59"/>
      <c r="C1798" s="223"/>
      <c r="D1798" s="59"/>
      <c r="E1798" s="229"/>
      <c r="F1798" s="229"/>
      <c r="G1798" s="59"/>
      <c r="H1798" s="59"/>
      <c r="I1798" s="59"/>
      <c r="J1798" s="59"/>
      <c r="K1798" s="59"/>
      <c r="L1798" s="86"/>
      <c r="M1798" s="86"/>
      <c r="N1798" s="55" t="s">
        <v>820</v>
      </c>
      <c r="O1798" s="55"/>
      <c r="P1798" s="55"/>
      <c r="Q1798" s="55"/>
      <c r="R1798" s="55"/>
      <c r="S1798" s="55" t="s">
        <v>872</v>
      </c>
      <c r="T1798" s="193" t="str">
        <f>_xlfn.IFNA(VLOOKUP(N1798,Code2Loc,2,FALSE)
&amp; IF( OR( ISNA(O1798), LEN(O1798)=0), "",  "-" &amp; VLOOKUP(O1798,Code2Loc,2,FALSE))
&amp; IF( OR( ISNA(P1798), LEN(P1798)=0), "",  "-" &amp; VLOOKUP(P1798,Code2Loc,2,FALSE))
&amp; IF( OR( ISNA(Q1798), LEN(Q1798)=0), "",  "-" &amp; VLOOKUP(Q1798,Code2Loc,2,FALSE))
&amp; IF( OR( ISNA(R1798), LEN(R1798)=0), "",  "-" &amp; VLOOKUP(R1798,Code2Loc,2,FALSE))
&amp; IF( OR( ISNA(S1798), LEN(S1798)=0), "",  "-" &amp; VLOOKUP(S1798,Code2Loc,2,FALSE)),"")</f>
        <v/>
      </c>
      <c r="U1798" s="56">
        <v>0.75694444444444442</v>
      </c>
      <c r="V1798" s="57"/>
      <c r="W1798" s="57"/>
      <c r="X1798" s="57"/>
      <c r="Y1798" s="57"/>
      <c r="Z1798" s="58" t="str">
        <f>IF(ISBLANK($U1798), "", _xlfn.IFNA($U1798 + _xlfn.IFNA( VLOOKUP($N1798 &amp; IF(ISBLANK($O1798),"", "-" &amp; $O1798) &amp; IF(ISBLANK($P1798),"", "-" &amp; $P1798) &amp; IF(ISBLANK($Q1798),"", "-" &amp; $Q1798) &amp; IF(ISBLANK($R1798),"", "-" &amp; $R1798) &amp; IF(ISBLANK($S1798),"", "-" &amp; $S1798),TravelTime,8,FALSE), VLOOKUP($S1798 &amp; IF(ISBLANK($R1798),"", "-" &amp; $R1798) &amp; IF(ISBLANK($Q1798),"", "-" &amp; $Q1798) &amp; IF(ISBLANK($P1798),"", "-" &amp; $P1798) &amp; IF(ISBLANK($O1798),"", "-" &amp; $O1798) &amp; IF(ISBLANK($N1798),"", "-" &amp; $N1798),TravelTime,8,FALSE)) / 1440, ""))</f>
        <v/>
      </c>
      <c r="AA1798" s="59"/>
      <c r="AB1798" s="59"/>
      <c r="AC1798" s="59"/>
      <c r="AD1798" s="196"/>
      <c r="AE1798" s="59"/>
      <c r="AF1798" s="59"/>
      <c r="AG1798" s="59"/>
      <c r="AH1798" s="59"/>
      <c r="AI1798" s="59"/>
      <c r="AJ1798" s="59"/>
    </row>
    <row r="1799" spans="1:36" ht="14.25" customHeight="1">
      <c r="A1799" s="85"/>
      <c r="B1799" s="59"/>
      <c r="C1799" s="223"/>
      <c r="D1799" s="59"/>
      <c r="E1799" s="229"/>
      <c r="F1799" s="229"/>
      <c r="G1799" s="59"/>
      <c r="H1799" s="59"/>
      <c r="I1799" s="59"/>
      <c r="J1799" s="59"/>
      <c r="K1799" s="59"/>
      <c r="L1799" s="86"/>
      <c r="M1799" s="86"/>
      <c r="N1799" s="55" t="s">
        <v>872</v>
      </c>
      <c r="O1799" s="55"/>
      <c r="P1799" s="55"/>
      <c r="Q1799" s="55"/>
      <c r="R1799" s="55"/>
      <c r="S1799" s="55" t="s">
        <v>820</v>
      </c>
      <c r="T1799" s="193" t="str">
        <f>_xlfn.IFNA(VLOOKUP(N1799,Code2Loc,2,FALSE)
&amp; IF( OR( ISNA(O1799), LEN(O1799)=0), "",  "-" &amp; VLOOKUP(O1799,Code2Loc,2,FALSE))
&amp; IF( OR( ISNA(P1799), LEN(P1799)=0), "",  "-" &amp; VLOOKUP(P1799,Code2Loc,2,FALSE))
&amp; IF( OR( ISNA(Q1799), LEN(Q1799)=0), "",  "-" &amp; VLOOKUP(Q1799,Code2Loc,2,FALSE))
&amp; IF( OR( ISNA(R1799), LEN(R1799)=0), "",  "-" &amp; VLOOKUP(R1799,Code2Loc,2,FALSE))
&amp; IF( OR( ISNA(S1799), LEN(S1799)=0), "",  "-" &amp; VLOOKUP(S1799,Code2Loc,2,FALSE)),"")</f>
        <v/>
      </c>
      <c r="U1799" s="56">
        <v>0.77777777777777779</v>
      </c>
      <c r="V1799" s="57"/>
      <c r="W1799" s="57"/>
      <c r="X1799" s="57"/>
      <c r="Y1799" s="57"/>
      <c r="Z1799" s="58" t="str">
        <f>IF(ISBLANK($U1799), "", _xlfn.IFNA($U1799 + _xlfn.IFNA( VLOOKUP($N1799 &amp; IF(ISBLANK($O1799),"", "-" &amp; $O1799) &amp; IF(ISBLANK($P1799),"", "-" &amp; $P1799) &amp; IF(ISBLANK($Q1799),"", "-" &amp; $Q1799) &amp; IF(ISBLANK($R1799),"", "-" &amp; $R1799) &amp; IF(ISBLANK($S1799),"", "-" &amp; $S1799),TravelTime,8,FALSE), VLOOKUP($S1799 &amp; IF(ISBLANK($R1799),"", "-" &amp; $R1799) &amp; IF(ISBLANK($Q1799),"", "-" &amp; $Q1799) &amp; IF(ISBLANK($P1799),"", "-" &amp; $P1799) &amp; IF(ISBLANK($O1799),"", "-" &amp; $O1799) &amp; IF(ISBLANK($N1799),"", "-" &amp; $N1799),TravelTime,8,FALSE)) / 1440, ""))</f>
        <v/>
      </c>
      <c r="AA1799" s="59"/>
      <c r="AB1799" s="59"/>
      <c r="AC1799" s="59"/>
      <c r="AD1799" s="196"/>
      <c r="AE1799" s="59"/>
      <c r="AF1799" s="59"/>
      <c r="AG1799" s="59"/>
      <c r="AH1799" s="59"/>
      <c r="AI1799" s="59"/>
      <c r="AJ1799" s="59"/>
    </row>
    <row r="1800" spans="1:36" ht="14.25" customHeight="1">
      <c r="A1800" s="85"/>
      <c r="B1800" s="59"/>
      <c r="C1800" s="223"/>
      <c r="D1800" s="59"/>
      <c r="E1800" s="229"/>
      <c r="F1800" s="229"/>
      <c r="G1800" s="59"/>
      <c r="H1800" s="59"/>
      <c r="I1800" s="59"/>
      <c r="J1800" s="59"/>
      <c r="K1800" s="59"/>
      <c r="L1800" s="86"/>
      <c r="M1800" s="86"/>
      <c r="N1800" s="55" t="s">
        <v>820</v>
      </c>
      <c r="O1800" s="55"/>
      <c r="P1800" s="55"/>
      <c r="Q1800" s="55"/>
      <c r="R1800" s="55"/>
      <c r="S1800" s="55" t="s">
        <v>921</v>
      </c>
      <c r="T1800" s="193" t="str">
        <f>_xlfn.IFNA(VLOOKUP(N1800,Code2Loc,2,FALSE)
&amp; IF( OR( ISNA(O1800), LEN(O1800)=0), "",  "-" &amp; VLOOKUP(O1800,Code2Loc,2,FALSE))
&amp; IF( OR( ISNA(P1800), LEN(P1800)=0), "",  "-" &amp; VLOOKUP(P1800,Code2Loc,2,FALSE))
&amp; IF( OR( ISNA(Q1800), LEN(Q1800)=0), "",  "-" &amp; VLOOKUP(Q1800,Code2Loc,2,FALSE))
&amp; IF( OR( ISNA(R1800), LEN(R1800)=0), "",  "-" &amp; VLOOKUP(R1800,Code2Loc,2,FALSE))
&amp; IF( OR( ISNA(S1800), LEN(S1800)=0), "",  "-" &amp; VLOOKUP(S1800,Code2Loc,2,FALSE)),"")</f>
        <v/>
      </c>
      <c r="U1800" s="56">
        <v>0.80902777777777779</v>
      </c>
      <c r="V1800" s="57"/>
      <c r="W1800" s="57"/>
      <c r="X1800" s="57"/>
      <c r="Y1800" s="57"/>
      <c r="Z1800" s="58" t="str">
        <f>IF(ISBLANK($U1800), "", _xlfn.IFNA($U1800 + _xlfn.IFNA( VLOOKUP($N1800 &amp; IF(ISBLANK($O1800),"", "-" &amp; $O1800) &amp; IF(ISBLANK($P1800),"", "-" &amp; $P1800) &amp; IF(ISBLANK($Q1800),"", "-" &amp; $Q1800) &amp; IF(ISBLANK($R1800),"", "-" &amp; $R1800) &amp; IF(ISBLANK($S1800),"", "-" &amp; $S1800),TravelTime,8,FALSE), VLOOKUP($S1800 &amp; IF(ISBLANK($R1800),"", "-" &amp; $R1800) &amp; IF(ISBLANK($Q1800),"", "-" &amp; $Q1800) &amp; IF(ISBLANK($P1800),"", "-" &amp; $P1800) &amp; IF(ISBLANK($O1800),"", "-" &amp; $O1800) &amp; IF(ISBLANK($N1800),"", "-" &amp; $N1800),TravelTime,8,FALSE)) / 1440, ""))</f>
        <v/>
      </c>
      <c r="AA1800" s="59"/>
      <c r="AB1800" s="59"/>
      <c r="AC1800" s="59"/>
      <c r="AD1800" s="196"/>
      <c r="AE1800" s="59"/>
      <c r="AF1800" s="59"/>
      <c r="AG1800" s="59"/>
      <c r="AH1800" s="59"/>
      <c r="AI1800" s="59"/>
      <c r="AJ1800" s="59"/>
    </row>
    <row r="1801" spans="1:36" ht="14.25" customHeight="1">
      <c r="A1801" s="85"/>
      <c r="B1801" s="59"/>
      <c r="C1801" s="223"/>
      <c r="D1801" s="52" t="s">
        <v>761</v>
      </c>
      <c r="E1801" s="229"/>
      <c r="F1801" s="229"/>
      <c r="G1801" s="59"/>
      <c r="H1801" s="59"/>
      <c r="I1801" s="59"/>
      <c r="J1801" s="59" t="s">
        <v>922</v>
      </c>
      <c r="K1801" s="59"/>
      <c r="L1801" s="86"/>
      <c r="M1801" s="86"/>
      <c r="N1801" s="55" t="s">
        <v>820</v>
      </c>
      <c r="O1801" s="55" t="s">
        <v>910</v>
      </c>
      <c r="P1801" s="55"/>
      <c r="Q1801" s="55"/>
      <c r="R1801" s="55"/>
      <c r="S1801" s="55" t="s">
        <v>874</v>
      </c>
      <c r="T1801" s="193" t="str">
        <f>_xlfn.IFNA(VLOOKUP(N1801,Code2Loc,2,FALSE)
&amp; IF( OR( ISNA(O1801), LEN(O1801)=0), "",  "-" &amp; VLOOKUP(O1801,Code2Loc,2,FALSE))
&amp; IF( OR( ISNA(P1801), LEN(P1801)=0), "",  "-" &amp; VLOOKUP(P1801,Code2Loc,2,FALSE))
&amp; IF( OR( ISNA(Q1801), LEN(Q1801)=0), "",  "-" &amp; VLOOKUP(Q1801,Code2Loc,2,FALSE))
&amp; IF( OR( ISNA(R1801), LEN(R1801)=0), "",  "-" &amp; VLOOKUP(R1801,Code2Loc,2,FALSE))
&amp; IF( OR( ISNA(S1801), LEN(S1801)=0), "",  "-" &amp; VLOOKUP(S1801,Code2Loc,2,FALSE)),"")</f>
        <v/>
      </c>
      <c r="U1801" s="56">
        <v>0.25347222222222221</v>
      </c>
      <c r="V1801" s="57"/>
      <c r="W1801" s="57"/>
      <c r="X1801" s="57"/>
      <c r="Y1801" s="57"/>
      <c r="Z1801" s="58" t="str">
        <f>IF(ISBLANK($U1801), "", _xlfn.IFNA($U1801 + _xlfn.IFNA( VLOOKUP($N1801 &amp; IF(ISBLANK($O1801),"", "-" &amp; $O1801) &amp; IF(ISBLANK($P1801),"", "-" &amp; $P1801) &amp; IF(ISBLANK($Q1801),"", "-" &amp; $Q1801) &amp; IF(ISBLANK($R1801),"", "-" &amp; $R1801) &amp; IF(ISBLANK($S1801),"", "-" &amp; $S1801),TravelTime,8,FALSE), VLOOKUP($S1801 &amp; IF(ISBLANK($R1801),"", "-" &amp; $R1801) &amp; IF(ISBLANK($Q1801),"", "-" &amp; $Q1801) &amp; IF(ISBLANK($P1801),"", "-" &amp; $P1801) &amp; IF(ISBLANK($O1801),"", "-" &amp; $O1801) &amp; IF(ISBLANK($N1801),"", "-" &amp; $N1801),TravelTime,8,FALSE)) / 1440, ""))</f>
        <v/>
      </c>
      <c r="AA1801" s="59"/>
      <c r="AB1801" s="59"/>
      <c r="AC1801" s="59"/>
      <c r="AD1801" s="196"/>
      <c r="AE1801" s="59"/>
      <c r="AF1801" s="59"/>
      <c r="AG1801" s="59"/>
      <c r="AH1801" s="59"/>
      <c r="AI1801" s="59"/>
      <c r="AJ1801" s="59"/>
    </row>
    <row r="1802" spans="1:36" ht="14.25" customHeight="1">
      <c r="A1802" s="85"/>
      <c r="B1802" s="59"/>
      <c r="C1802" s="223"/>
      <c r="D1802" s="59"/>
      <c r="E1802" s="229"/>
      <c r="F1802" s="229"/>
      <c r="G1802" s="59"/>
      <c r="H1802" s="59"/>
      <c r="I1802" s="59"/>
      <c r="J1802" s="59"/>
      <c r="K1802" s="59"/>
      <c r="L1802" s="86"/>
      <c r="M1802" s="86"/>
      <c r="N1802" s="55" t="s">
        <v>874</v>
      </c>
      <c r="O1802" s="55" t="s">
        <v>910</v>
      </c>
      <c r="P1802" s="55"/>
      <c r="Q1802" s="55"/>
      <c r="R1802" s="55"/>
      <c r="S1802" s="55" t="s">
        <v>820</v>
      </c>
      <c r="T1802" s="193" t="str">
        <f>_xlfn.IFNA(VLOOKUP(N1802,Code2Loc,2,FALSE)
&amp; IF( OR( ISNA(O1802), LEN(O1802)=0), "",  "-" &amp; VLOOKUP(O1802,Code2Loc,2,FALSE))
&amp; IF( OR( ISNA(P1802), LEN(P1802)=0), "",  "-" &amp; VLOOKUP(P1802,Code2Loc,2,FALSE))
&amp; IF( OR( ISNA(Q1802), LEN(Q1802)=0), "",  "-" &amp; VLOOKUP(Q1802,Code2Loc,2,FALSE))
&amp; IF( OR( ISNA(R1802), LEN(R1802)=0), "",  "-" &amp; VLOOKUP(R1802,Code2Loc,2,FALSE))
&amp; IF( OR( ISNA(S1802), LEN(S1802)=0), "",  "-" &amp; VLOOKUP(S1802,Code2Loc,2,FALSE)),"")</f>
        <v/>
      </c>
      <c r="U1802" s="56">
        <v>0.28472222222222221</v>
      </c>
      <c r="V1802" s="57"/>
      <c r="W1802" s="57"/>
      <c r="X1802" s="57"/>
      <c r="Y1802" s="57"/>
      <c r="Z1802" s="58" t="str">
        <f>IF(ISBLANK($U1802), "", _xlfn.IFNA($U1802 + _xlfn.IFNA( VLOOKUP($N1802 &amp; IF(ISBLANK($O1802),"", "-" &amp; $O1802) &amp; IF(ISBLANK($P1802),"", "-" &amp; $P1802) &amp; IF(ISBLANK($Q1802),"", "-" &amp; $Q1802) &amp; IF(ISBLANK($R1802),"", "-" &amp; $R1802) &amp; IF(ISBLANK($S1802),"", "-" &amp; $S1802),TravelTime,8,FALSE), VLOOKUP($S1802 &amp; IF(ISBLANK($R1802),"", "-" &amp; $R1802) &amp; IF(ISBLANK($Q1802),"", "-" &amp; $Q1802) &amp; IF(ISBLANK($P1802),"", "-" &amp; $P1802) &amp; IF(ISBLANK($O1802),"", "-" &amp; $O1802) &amp; IF(ISBLANK($N1802),"", "-" &amp; $N1802),TravelTime,8,FALSE)) / 1440, ""))</f>
        <v/>
      </c>
      <c r="AA1802" s="59"/>
      <c r="AB1802" s="59"/>
      <c r="AC1802" s="59"/>
      <c r="AD1802" s="196"/>
      <c r="AE1802" s="59"/>
      <c r="AF1802" s="59"/>
      <c r="AG1802" s="59"/>
      <c r="AH1802" s="59"/>
      <c r="AI1802" s="59"/>
      <c r="AJ1802" s="59"/>
    </row>
    <row r="1803" spans="1:36" ht="14.25" customHeight="1">
      <c r="A1803" s="85"/>
      <c r="B1803" s="59"/>
      <c r="C1803" s="223"/>
      <c r="D1803" s="59"/>
      <c r="E1803" s="229"/>
      <c r="F1803" s="229"/>
      <c r="G1803" s="59"/>
      <c r="H1803" s="59"/>
      <c r="I1803" s="59"/>
      <c r="J1803" s="59"/>
      <c r="K1803" s="59"/>
      <c r="L1803" s="86"/>
      <c r="M1803" s="86"/>
      <c r="N1803" s="55" t="s">
        <v>820</v>
      </c>
      <c r="O1803" s="55" t="s">
        <v>873</v>
      </c>
      <c r="P1803" s="55"/>
      <c r="Q1803" s="55"/>
      <c r="R1803" s="55"/>
      <c r="S1803" s="55" t="s">
        <v>874</v>
      </c>
      <c r="T1803" s="193" t="str">
        <f>_xlfn.IFNA(VLOOKUP(N1803,Code2Loc,2,FALSE)
&amp; IF( OR( ISNA(O1803), LEN(O1803)=0), "",  "-" &amp; VLOOKUP(O1803,Code2Loc,2,FALSE))
&amp; IF( OR( ISNA(P1803), LEN(P1803)=0), "",  "-" &amp; VLOOKUP(P1803,Code2Loc,2,FALSE))
&amp; IF( OR( ISNA(Q1803), LEN(Q1803)=0), "",  "-" &amp; VLOOKUP(Q1803,Code2Loc,2,FALSE))
&amp; IF( OR( ISNA(R1803), LEN(R1803)=0), "",  "-" &amp; VLOOKUP(R1803,Code2Loc,2,FALSE))
&amp; IF( OR( ISNA(S1803), LEN(S1803)=0), "",  "-" &amp; VLOOKUP(S1803,Code2Loc,2,FALSE)),"")</f>
        <v/>
      </c>
      <c r="U1803" s="56">
        <v>0.3125</v>
      </c>
      <c r="V1803" s="57"/>
      <c r="W1803" s="57"/>
      <c r="X1803" s="57"/>
      <c r="Y1803" s="57"/>
      <c r="Z1803" s="58" t="str">
        <f>IF(ISBLANK($U1803), "", _xlfn.IFNA($U1803 + _xlfn.IFNA( VLOOKUP($N1803 &amp; IF(ISBLANK($O1803),"", "-" &amp; $O1803) &amp; IF(ISBLANK($P1803),"", "-" &amp; $P1803) &amp; IF(ISBLANK($Q1803),"", "-" &amp; $Q1803) &amp; IF(ISBLANK($R1803),"", "-" &amp; $R1803) &amp; IF(ISBLANK($S1803),"", "-" &amp; $S1803),TravelTime,8,FALSE), VLOOKUP($S1803 &amp; IF(ISBLANK($R1803),"", "-" &amp; $R1803) &amp; IF(ISBLANK($Q1803),"", "-" &amp; $Q1803) &amp; IF(ISBLANK($P1803),"", "-" &amp; $P1803) &amp; IF(ISBLANK($O1803),"", "-" &amp; $O1803) &amp; IF(ISBLANK($N1803),"", "-" &amp; $N1803),TravelTime,8,FALSE)) / 1440, ""))</f>
        <v/>
      </c>
      <c r="AA1803" s="59"/>
      <c r="AB1803" s="59"/>
      <c r="AC1803" s="59"/>
      <c r="AD1803" s="196"/>
      <c r="AE1803" s="59"/>
      <c r="AF1803" s="59"/>
      <c r="AG1803" s="59"/>
      <c r="AH1803" s="59"/>
      <c r="AI1803" s="59"/>
      <c r="AJ1803" s="59"/>
    </row>
    <row r="1804" spans="1:36" ht="14.25" customHeight="1">
      <c r="A1804" s="85"/>
      <c r="B1804" s="59"/>
      <c r="C1804" s="223"/>
      <c r="D1804" s="59"/>
      <c r="E1804" s="229"/>
      <c r="F1804" s="229"/>
      <c r="G1804" s="59"/>
      <c r="H1804" s="59"/>
      <c r="I1804" s="59"/>
      <c r="J1804" s="59"/>
      <c r="K1804" s="59"/>
      <c r="L1804" s="86"/>
      <c r="M1804" s="86"/>
      <c r="N1804" s="55" t="s">
        <v>874</v>
      </c>
      <c r="O1804" s="55" t="s">
        <v>873</v>
      </c>
      <c r="P1804" s="55"/>
      <c r="Q1804" s="55"/>
      <c r="R1804" s="55"/>
      <c r="S1804" s="55" t="s">
        <v>820</v>
      </c>
      <c r="T1804" s="193" t="str">
        <f>_xlfn.IFNA(VLOOKUP(N1804,Code2Loc,2,FALSE)
&amp; IF( OR( ISNA(O1804), LEN(O1804)=0), "",  "-" &amp; VLOOKUP(O1804,Code2Loc,2,FALSE))
&amp; IF( OR( ISNA(P1804), LEN(P1804)=0), "",  "-" &amp; VLOOKUP(P1804,Code2Loc,2,FALSE))
&amp; IF( OR( ISNA(Q1804), LEN(Q1804)=0), "",  "-" &amp; VLOOKUP(Q1804,Code2Loc,2,FALSE))
&amp; IF( OR( ISNA(R1804), LEN(R1804)=0), "",  "-" &amp; VLOOKUP(R1804,Code2Loc,2,FALSE))
&amp; IF( OR( ISNA(S1804), LEN(S1804)=0), "",  "-" &amp; VLOOKUP(S1804,Code2Loc,2,FALSE)),"")</f>
        <v/>
      </c>
      <c r="U1804" s="56">
        <v>0.34722222222222221</v>
      </c>
      <c r="V1804" s="57"/>
      <c r="W1804" s="57"/>
      <c r="X1804" s="57"/>
      <c r="Y1804" s="57"/>
      <c r="Z1804" s="58" t="str">
        <f>IF(ISBLANK($U1804), "", _xlfn.IFNA($U1804 + _xlfn.IFNA( VLOOKUP($N1804 &amp; IF(ISBLANK($O1804),"", "-" &amp; $O1804) &amp; IF(ISBLANK($P1804),"", "-" &amp; $P1804) &amp; IF(ISBLANK($Q1804),"", "-" &amp; $Q1804) &amp; IF(ISBLANK($R1804),"", "-" &amp; $R1804) &amp; IF(ISBLANK($S1804),"", "-" &amp; $S1804),TravelTime,8,FALSE), VLOOKUP($S1804 &amp; IF(ISBLANK($R1804),"", "-" &amp; $R1804) &amp; IF(ISBLANK($Q1804),"", "-" &amp; $Q1804) &amp; IF(ISBLANK($P1804),"", "-" &amp; $P1804) &amp; IF(ISBLANK($O1804),"", "-" &amp; $O1804) &amp; IF(ISBLANK($N1804),"", "-" &amp; $N1804),TravelTime,8,FALSE)) / 1440, ""))</f>
        <v/>
      </c>
      <c r="AA1804" s="59"/>
      <c r="AB1804" s="59"/>
      <c r="AC1804" s="59"/>
      <c r="AD1804" s="196"/>
      <c r="AE1804" s="59"/>
      <c r="AF1804" s="59"/>
      <c r="AG1804" s="59"/>
      <c r="AH1804" s="59"/>
      <c r="AI1804" s="59"/>
      <c r="AJ1804" s="59"/>
    </row>
    <row r="1805" spans="1:36" ht="14.25" customHeight="1">
      <c r="A1805" s="85"/>
      <c r="B1805" s="59"/>
      <c r="C1805" s="223"/>
      <c r="D1805" s="59"/>
      <c r="E1805" s="229"/>
      <c r="F1805" s="229"/>
      <c r="G1805" s="59"/>
      <c r="H1805" s="59"/>
      <c r="I1805" s="59"/>
      <c r="J1805" s="59"/>
      <c r="K1805" s="59"/>
      <c r="L1805" s="86"/>
      <c r="M1805" s="86"/>
      <c r="N1805" s="55" t="s">
        <v>820</v>
      </c>
      <c r="O1805" s="55" t="s">
        <v>873</v>
      </c>
      <c r="P1805" s="55"/>
      <c r="Q1805" s="55"/>
      <c r="R1805" s="55"/>
      <c r="S1805" s="55" t="s">
        <v>874</v>
      </c>
      <c r="T1805" s="193" t="str">
        <f>_xlfn.IFNA(VLOOKUP(N1805,Code2Loc,2,FALSE)
&amp; IF( OR( ISNA(O1805), LEN(O1805)=0), "",  "-" &amp; VLOOKUP(O1805,Code2Loc,2,FALSE))
&amp; IF( OR( ISNA(P1805), LEN(P1805)=0), "",  "-" &amp; VLOOKUP(P1805,Code2Loc,2,FALSE))
&amp; IF( OR( ISNA(Q1805), LEN(Q1805)=0), "",  "-" &amp; VLOOKUP(Q1805,Code2Loc,2,FALSE))
&amp; IF( OR( ISNA(R1805), LEN(R1805)=0), "",  "-" &amp; VLOOKUP(R1805,Code2Loc,2,FALSE))
&amp; IF( OR( ISNA(S1805), LEN(S1805)=0), "",  "-" &amp; VLOOKUP(S1805,Code2Loc,2,FALSE)),"")</f>
        <v/>
      </c>
      <c r="U1805" s="56">
        <v>0.375</v>
      </c>
      <c r="V1805" s="57"/>
      <c r="W1805" s="57"/>
      <c r="X1805" s="57"/>
      <c r="Y1805" s="57"/>
      <c r="Z1805" s="58" t="str">
        <f>IF(ISBLANK($U1805), "", _xlfn.IFNA($U1805 + _xlfn.IFNA( VLOOKUP($N1805 &amp; IF(ISBLANK($O1805),"", "-" &amp; $O1805) &amp; IF(ISBLANK($P1805),"", "-" &amp; $P1805) &amp; IF(ISBLANK($Q1805),"", "-" &amp; $Q1805) &amp; IF(ISBLANK($R1805),"", "-" &amp; $R1805) &amp; IF(ISBLANK($S1805),"", "-" &amp; $S1805),TravelTime,8,FALSE), VLOOKUP($S1805 &amp; IF(ISBLANK($R1805),"", "-" &amp; $R1805) &amp; IF(ISBLANK($Q1805),"", "-" &amp; $Q1805) &amp; IF(ISBLANK($P1805),"", "-" &amp; $P1805) &amp; IF(ISBLANK($O1805),"", "-" &amp; $O1805) &amp; IF(ISBLANK($N1805),"", "-" &amp; $N1805),TravelTime,8,FALSE)) / 1440, ""))</f>
        <v/>
      </c>
      <c r="AA1805" s="59"/>
      <c r="AB1805" s="59"/>
      <c r="AC1805" s="59"/>
      <c r="AD1805" s="196"/>
      <c r="AE1805" s="59"/>
      <c r="AF1805" s="59"/>
      <c r="AG1805" s="59"/>
      <c r="AH1805" s="59"/>
      <c r="AI1805" s="59"/>
      <c r="AJ1805" s="59"/>
    </row>
    <row r="1806" spans="1:36" ht="14.25" customHeight="1">
      <c r="A1806" s="85"/>
      <c r="B1806" s="59"/>
      <c r="C1806" s="223"/>
      <c r="D1806" s="59"/>
      <c r="E1806" s="229"/>
      <c r="F1806" s="229"/>
      <c r="G1806" s="59"/>
      <c r="H1806" s="59"/>
      <c r="I1806" s="59"/>
      <c r="J1806" s="59"/>
      <c r="K1806" s="59"/>
      <c r="L1806" s="86"/>
      <c r="M1806" s="86"/>
      <c r="N1806" s="55" t="s">
        <v>874</v>
      </c>
      <c r="O1806" s="55" t="s">
        <v>873</v>
      </c>
      <c r="P1806" s="55"/>
      <c r="Q1806" s="55"/>
      <c r="R1806" s="55"/>
      <c r="S1806" s="55" t="s">
        <v>820</v>
      </c>
      <c r="T1806" s="193" t="str">
        <f>_xlfn.IFNA(VLOOKUP(N1806,Code2Loc,2,FALSE)
&amp; IF( OR( ISNA(O1806), LEN(O1806)=0), "",  "-" &amp; VLOOKUP(O1806,Code2Loc,2,FALSE))
&amp; IF( OR( ISNA(P1806), LEN(P1806)=0), "",  "-" &amp; VLOOKUP(P1806,Code2Loc,2,FALSE))
&amp; IF( OR( ISNA(Q1806), LEN(Q1806)=0), "",  "-" &amp; VLOOKUP(Q1806,Code2Loc,2,FALSE))
&amp; IF( OR( ISNA(R1806), LEN(R1806)=0), "",  "-" &amp; VLOOKUP(R1806,Code2Loc,2,FALSE))
&amp; IF( OR( ISNA(S1806), LEN(S1806)=0), "",  "-" &amp; VLOOKUP(S1806,Code2Loc,2,FALSE)),"")</f>
        <v/>
      </c>
      <c r="U1806" s="56">
        <v>0.40625</v>
      </c>
      <c r="V1806" s="57"/>
      <c r="W1806" s="57"/>
      <c r="X1806" s="57"/>
      <c r="Y1806" s="57"/>
      <c r="Z1806" s="58" t="str">
        <f>IF(ISBLANK($U1806), "", _xlfn.IFNA($U1806 + _xlfn.IFNA( VLOOKUP($N1806 &amp; IF(ISBLANK($O1806),"", "-" &amp; $O1806) &amp; IF(ISBLANK($P1806),"", "-" &amp; $P1806) &amp; IF(ISBLANK($Q1806),"", "-" &amp; $Q1806) &amp; IF(ISBLANK($R1806),"", "-" &amp; $R1806) &amp; IF(ISBLANK($S1806),"", "-" &amp; $S1806),TravelTime,8,FALSE), VLOOKUP($S1806 &amp; IF(ISBLANK($R1806),"", "-" &amp; $R1806) &amp; IF(ISBLANK($Q1806),"", "-" &amp; $Q1806) &amp; IF(ISBLANK($P1806),"", "-" &amp; $P1806) &amp; IF(ISBLANK($O1806),"", "-" &amp; $O1806) &amp; IF(ISBLANK($N1806),"", "-" &amp; $N1806),TravelTime,8,FALSE)) / 1440, ""))</f>
        <v/>
      </c>
      <c r="AA1806" s="59"/>
      <c r="AB1806" s="59"/>
      <c r="AC1806" s="59"/>
      <c r="AD1806" s="196"/>
      <c r="AE1806" s="59"/>
      <c r="AF1806" s="59"/>
      <c r="AG1806" s="59"/>
      <c r="AH1806" s="59"/>
      <c r="AI1806" s="59"/>
      <c r="AJ1806" s="59"/>
    </row>
    <row r="1807" spans="1:36" ht="14.25" customHeight="1">
      <c r="A1807" s="85"/>
      <c r="B1807" s="59"/>
      <c r="C1807" s="223"/>
      <c r="D1807" s="59"/>
      <c r="E1807" s="229"/>
      <c r="F1807" s="229"/>
      <c r="G1807" s="59"/>
      <c r="H1807" s="59"/>
      <c r="I1807" s="59"/>
      <c r="J1807" s="59"/>
      <c r="K1807" s="59"/>
      <c r="L1807" s="86"/>
      <c r="M1807" s="86"/>
      <c r="N1807" s="55" t="s">
        <v>820</v>
      </c>
      <c r="O1807" s="55" t="s">
        <v>873</v>
      </c>
      <c r="P1807" s="55"/>
      <c r="Q1807" s="55"/>
      <c r="R1807" s="55"/>
      <c r="S1807" s="55" t="s">
        <v>874</v>
      </c>
      <c r="T1807" s="193" t="str">
        <f>_xlfn.IFNA(VLOOKUP(N1807,Code2Loc,2,FALSE)
&amp; IF( OR( ISNA(O1807), LEN(O1807)=0), "",  "-" &amp; VLOOKUP(O1807,Code2Loc,2,FALSE))
&amp; IF( OR( ISNA(P1807), LEN(P1807)=0), "",  "-" &amp; VLOOKUP(P1807,Code2Loc,2,FALSE))
&amp; IF( OR( ISNA(Q1807), LEN(Q1807)=0), "",  "-" &amp; VLOOKUP(Q1807,Code2Loc,2,FALSE))
&amp; IF( OR( ISNA(R1807), LEN(R1807)=0), "",  "-" &amp; VLOOKUP(R1807,Code2Loc,2,FALSE))
&amp; IF( OR( ISNA(S1807), LEN(S1807)=0), "",  "-" &amp; VLOOKUP(S1807,Code2Loc,2,FALSE)),"")</f>
        <v/>
      </c>
      <c r="U1807" s="56">
        <v>0.44791666666666669</v>
      </c>
      <c r="V1807" s="57"/>
      <c r="W1807" s="57"/>
      <c r="X1807" s="57"/>
      <c r="Y1807" s="57"/>
      <c r="Z1807" s="58" t="str">
        <f>IF(ISBLANK($U1807), "", _xlfn.IFNA($U1807 + _xlfn.IFNA( VLOOKUP($N1807 &amp; IF(ISBLANK($O1807),"", "-" &amp; $O1807) &amp; IF(ISBLANK($P1807),"", "-" &amp; $P1807) &amp; IF(ISBLANK($Q1807),"", "-" &amp; $Q1807) &amp; IF(ISBLANK($R1807),"", "-" &amp; $R1807) &amp; IF(ISBLANK($S1807),"", "-" &amp; $S1807),TravelTime,8,FALSE), VLOOKUP($S1807 &amp; IF(ISBLANK($R1807),"", "-" &amp; $R1807) &amp; IF(ISBLANK($Q1807),"", "-" &amp; $Q1807) &amp; IF(ISBLANK($P1807),"", "-" &amp; $P1807) &amp; IF(ISBLANK($O1807),"", "-" &amp; $O1807) &amp; IF(ISBLANK($N1807),"", "-" &amp; $N1807),TravelTime,8,FALSE)) / 1440, ""))</f>
        <v/>
      </c>
      <c r="AA1807" s="59"/>
      <c r="AB1807" s="59"/>
      <c r="AC1807" s="59"/>
      <c r="AD1807" s="196"/>
      <c r="AE1807" s="59"/>
      <c r="AF1807" s="59"/>
      <c r="AG1807" s="59"/>
      <c r="AH1807" s="59"/>
      <c r="AI1807" s="59"/>
      <c r="AJ1807" s="59"/>
    </row>
    <row r="1808" spans="1:36" ht="14.25" customHeight="1">
      <c r="A1808" s="85"/>
      <c r="B1808" s="59"/>
      <c r="C1808" s="223"/>
      <c r="D1808" s="59"/>
      <c r="E1808" s="229"/>
      <c r="F1808" s="229"/>
      <c r="G1808" s="59"/>
      <c r="H1808" s="59"/>
      <c r="I1808" s="59"/>
      <c r="J1808" s="59"/>
      <c r="K1808" s="59"/>
      <c r="L1808" s="86"/>
      <c r="M1808" s="86"/>
      <c r="N1808" s="55" t="s">
        <v>874</v>
      </c>
      <c r="O1808" s="55" t="s">
        <v>873</v>
      </c>
      <c r="P1808" s="55"/>
      <c r="Q1808" s="55"/>
      <c r="R1808" s="55"/>
      <c r="S1808" s="55" t="s">
        <v>820</v>
      </c>
      <c r="T1808" s="193" t="str">
        <f>_xlfn.IFNA(VLOOKUP(N1808,Code2Loc,2,FALSE)
&amp; IF( OR( ISNA(O1808), LEN(O1808)=0), "",  "-" &amp; VLOOKUP(O1808,Code2Loc,2,FALSE))
&amp; IF( OR( ISNA(P1808), LEN(P1808)=0), "",  "-" &amp; VLOOKUP(P1808,Code2Loc,2,FALSE))
&amp; IF( OR( ISNA(Q1808), LEN(Q1808)=0), "",  "-" &amp; VLOOKUP(Q1808,Code2Loc,2,FALSE))
&amp; IF( OR( ISNA(R1808), LEN(R1808)=0), "",  "-" &amp; VLOOKUP(R1808,Code2Loc,2,FALSE))
&amp; IF( OR( ISNA(S1808), LEN(S1808)=0), "",  "-" &amp; VLOOKUP(S1808,Code2Loc,2,FALSE)),"")</f>
        <v/>
      </c>
      <c r="U1808" s="56">
        <v>0.47222222222222221</v>
      </c>
      <c r="V1808" s="57"/>
      <c r="W1808" s="57"/>
      <c r="X1808" s="57"/>
      <c r="Y1808" s="57"/>
      <c r="Z1808" s="58" t="str">
        <f>IF(ISBLANK($U1808), "", _xlfn.IFNA($U1808 + _xlfn.IFNA( VLOOKUP($N1808 &amp; IF(ISBLANK($O1808),"", "-" &amp; $O1808) &amp; IF(ISBLANK($P1808),"", "-" &amp; $P1808) &amp; IF(ISBLANK($Q1808),"", "-" &amp; $Q1808) &amp; IF(ISBLANK($R1808),"", "-" &amp; $R1808) &amp; IF(ISBLANK($S1808),"", "-" &amp; $S1808),TravelTime,8,FALSE), VLOOKUP($S1808 &amp; IF(ISBLANK($R1808),"", "-" &amp; $R1808) &amp; IF(ISBLANK($Q1808),"", "-" &amp; $Q1808) &amp; IF(ISBLANK($P1808),"", "-" &amp; $P1808) &amp; IF(ISBLANK($O1808),"", "-" &amp; $O1808) &amp; IF(ISBLANK($N1808),"", "-" &amp; $N1808),TravelTime,8,FALSE)) / 1440, ""))</f>
        <v/>
      </c>
      <c r="AA1808" s="59"/>
      <c r="AB1808" s="59"/>
      <c r="AC1808" s="59"/>
      <c r="AD1808" s="196"/>
      <c r="AE1808" s="59"/>
      <c r="AF1808" s="59"/>
      <c r="AG1808" s="59"/>
      <c r="AH1808" s="59"/>
      <c r="AI1808" s="59"/>
      <c r="AJ1808" s="59"/>
    </row>
    <row r="1809" spans="1:36" ht="14.25" customHeight="1">
      <c r="A1809" s="85"/>
      <c r="B1809" s="59"/>
      <c r="C1809" s="223"/>
      <c r="D1809" s="59"/>
      <c r="E1809" s="229"/>
      <c r="F1809" s="229"/>
      <c r="G1809" s="59"/>
      <c r="H1809" s="59"/>
      <c r="I1809" s="59"/>
      <c r="J1809" s="59"/>
      <c r="K1809" s="59"/>
      <c r="L1809" s="86"/>
      <c r="M1809" s="86"/>
      <c r="N1809" s="55" t="s">
        <v>820</v>
      </c>
      <c r="O1809" s="55" t="s">
        <v>910</v>
      </c>
      <c r="P1809" s="55"/>
      <c r="Q1809" s="55"/>
      <c r="R1809" s="55"/>
      <c r="S1809" s="55" t="s">
        <v>874</v>
      </c>
      <c r="T1809" s="193" t="str">
        <f>_xlfn.IFNA(VLOOKUP(N1809,Code2Loc,2,FALSE)
&amp; IF( OR( ISNA(O1809), LEN(O1809)=0), "",  "-" &amp; VLOOKUP(O1809,Code2Loc,2,FALSE))
&amp; IF( OR( ISNA(P1809), LEN(P1809)=0), "",  "-" &amp; VLOOKUP(P1809,Code2Loc,2,FALSE))
&amp; IF( OR( ISNA(Q1809), LEN(Q1809)=0), "",  "-" &amp; VLOOKUP(Q1809,Code2Loc,2,FALSE))
&amp; IF( OR( ISNA(R1809), LEN(R1809)=0), "",  "-" &amp; VLOOKUP(R1809,Code2Loc,2,FALSE))
&amp; IF( OR( ISNA(S1809), LEN(S1809)=0), "",  "-" &amp; VLOOKUP(S1809,Code2Loc,2,FALSE)),"")</f>
        <v/>
      </c>
      <c r="U1809" s="56">
        <v>0.51736111111111116</v>
      </c>
      <c r="V1809" s="57"/>
      <c r="W1809" s="57"/>
      <c r="X1809" s="57"/>
      <c r="Y1809" s="57"/>
      <c r="Z1809" s="58" t="str">
        <f>IF(ISBLANK($U1809), "", _xlfn.IFNA($U1809 + _xlfn.IFNA( VLOOKUP($N1809 &amp; IF(ISBLANK($O1809),"", "-" &amp; $O1809) &amp; IF(ISBLANK($P1809),"", "-" &amp; $P1809) &amp; IF(ISBLANK($Q1809),"", "-" &amp; $Q1809) &amp; IF(ISBLANK($R1809),"", "-" &amp; $R1809) &amp; IF(ISBLANK($S1809),"", "-" &amp; $S1809),TravelTime,8,FALSE), VLOOKUP($S1809 &amp; IF(ISBLANK($R1809),"", "-" &amp; $R1809) &amp; IF(ISBLANK($Q1809),"", "-" &amp; $Q1809) &amp; IF(ISBLANK($P1809),"", "-" &amp; $P1809) &amp; IF(ISBLANK($O1809),"", "-" &amp; $O1809) &amp; IF(ISBLANK($N1809),"", "-" &amp; $N1809),TravelTime,8,FALSE)) / 1440, ""))</f>
        <v/>
      </c>
      <c r="AA1809" s="59"/>
      <c r="AB1809" s="59"/>
      <c r="AC1809" s="59"/>
      <c r="AD1809" s="196"/>
      <c r="AE1809" s="59"/>
      <c r="AF1809" s="59"/>
      <c r="AG1809" s="59"/>
      <c r="AH1809" s="59"/>
      <c r="AI1809" s="59"/>
      <c r="AJ1809" s="59"/>
    </row>
    <row r="1810" spans="1:36" ht="14.25" customHeight="1">
      <c r="A1810" s="85"/>
      <c r="B1810" s="59"/>
      <c r="C1810" s="223"/>
      <c r="D1810" s="59"/>
      <c r="E1810" s="229"/>
      <c r="F1810" s="229"/>
      <c r="G1810" s="59"/>
      <c r="H1810" s="59"/>
      <c r="I1810" s="59"/>
      <c r="J1810" s="59"/>
      <c r="K1810" s="59"/>
      <c r="L1810" s="86"/>
      <c r="M1810" s="86"/>
      <c r="N1810" s="55" t="s">
        <v>874</v>
      </c>
      <c r="O1810" s="55" t="s">
        <v>910</v>
      </c>
      <c r="P1810" s="55"/>
      <c r="Q1810" s="55"/>
      <c r="R1810" s="55"/>
      <c r="S1810" s="55" t="s">
        <v>820</v>
      </c>
      <c r="T1810" s="193" t="str">
        <f>_xlfn.IFNA(VLOOKUP(N1810,Code2Loc,2,FALSE)
&amp; IF( OR( ISNA(O1810), LEN(O1810)=0), "",  "-" &amp; VLOOKUP(O1810,Code2Loc,2,FALSE))
&amp; IF( OR( ISNA(P1810), LEN(P1810)=0), "",  "-" &amp; VLOOKUP(P1810,Code2Loc,2,FALSE))
&amp; IF( OR( ISNA(Q1810), LEN(Q1810)=0), "",  "-" &amp; VLOOKUP(Q1810,Code2Loc,2,FALSE))
&amp; IF( OR( ISNA(R1810), LEN(R1810)=0), "",  "-" &amp; VLOOKUP(R1810,Code2Loc,2,FALSE))
&amp; IF( OR( ISNA(S1810), LEN(S1810)=0), "",  "-" &amp; VLOOKUP(S1810,Code2Loc,2,FALSE)),"")</f>
        <v/>
      </c>
      <c r="U1810" s="56">
        <v>0.54513888888888884</v>
      </c>
      <c r="V1810" s="57"/>
      <c r="W1810" s="57"/>
      <c r="X1810" s="57"/>
      <c r="Y1810" s="57"/>
      <c r="Z1810" s="58" t="str">
        <f>IF(ISBLANK($U1810), "", _xlfn.IFNA($U1810 + _xlfn.IFNA( VLOOKUP($N1810 &amp; IF(ISBLANK($O1810),"", "-" &amp; $O1810) &amp; IF(ISBLANK($P1810),"", "-" &amp; $P1810) &amp; IF(ISBLANK($Q1810),"", "-" &amp; $Q1810) &amp; IF(ISBLANK($R1810),"", "-" &amp; $R1810) &amp; IF(ISBLANK($S1810),"", "-" &amp; $S1810),TravelTime,8,FALSE), VLOOKUP($S1810 &amp; IF(ISBLANK($R1810),"", "-" &amp; $R1810) &amp; IF(ISBLANK($Q1810),"", "-" &amp; $Q1810) &amp; IF(ISBLANK($P1810),"", "-" &amp; $P1810) &amp; IF(ISBLANK($O1810),"", "-" &amp; $O1810) &amp; IF(ISBLANK($N1810),"", "-" &amp; $N1810),TravelTime,8,FALSE)) / 1440, ""))</f>
        <v/>
      </c>
      <c r="AA1810" s="59"/>
      <c r="AB1810" s="59"/>
      <c r="AC1810" s="59"/>
      <c r="AD1810" s="196"/>
      <c r="AE1810" s="59"/>
      <c r="AF1810" s="59"/>
      <c r="AG1810" s="59"/>
      <c r="AH1810" s="59"/>
      <c r="AI1810" s="59"/>
      <c r="AJ1810" s="59"/>
    </row>
    <row r="1811" spans="1:36" ht="14.25" customHeight="1">
      <c r="A1811" s="85"/>
      <c r="B1811" s="59"/>
      <c r="C1811" s="223"/>
      <c r="D1811" s="59"/>
      <c r="E1811" s="229"/>
      <c r="F1811" s="229"/>
      <c r="G1811" s="59"/>
      <c r="H1811" s="59"/>
      <c r="I1811" s="59"/>
      <c r="J1811" s="59"/>
      <c r="K1811" s="59"/>
      <c r="L1811" s="86"/>
      <c r="M1811" s="86"/>
      <c r="N1811" s="55" t="s">
        <v>820</v>
      </c>
      <c r="O1811" s="55" t="s">
        <v>873</v>
      </c>
      <c r="P1811" s="55"/>
      <c r="Q1811" s="55"/>
      <c r="R1811" s="55"/>
      <c r="S1811" s="55" t="s">
        <v>874</v>
      </c>
      <c r="T1811" s="193" t="str">
        <f>_xlfn.IFNA(VLOOKUP(N1811,Code2Loc,2,FALSE)
&amp; IF( OR( ISNA(O1811), LEN(O1811)=0), "",  "-" &amp; VLOOKUP(O1811,Code2Loc,2,FALSE))
&amp; IF( OR( ISNA(P1811), LEN(P1811)=0), "",  "-" &amp; VLOOKUP(P1811,Code2Loc,2,FALSE))
&amp; IF( OR( ISNA(Q1811), LEN(Q1811)=0), "",  "-" &amp; VLOOKUP(Q1811,Code2Loc,2,FALSE))
&amp; IF( OR( ISNA(R1811), LEN(R1811)=0), "",  "-" &amp; VLOOKUP(R1811,Code2Loc,2,FALSE))
&amp; IF( OR( ISNA(S1811), LEN(S1811)=0), "",  "-" &amp; VLOOKUP(S1811,Code2Loc,2,FALSE)),"")</f>
        <v/>
      </c>
      <c r="U1811" s="56">
        <v>0.69791666666666663</v>
      </c>
      <c r="V1811" s="57"/>
      <c r="W1811" s="57"/>
      <c r="X1811" s="57"/>
      <c r="Y1811" s="57"/>
      <c r="Z1811" s="58" t="str">
        <f>IF(ISBLANK($U1811), "", _xlfn.IFNA($U1811 + _xlfn.IFNA( VLOOKUP($N1811 &amp; IF(ISBLANK($O1811),"", "-" &amp; $O1811) &amp; IF(ISBLANK($P1811),"", "-" &amp; $P1811) &amp; IF(ISBLANK($Q1811),"", "-" &amp; $Q1811) &amp; IF(ISBLANK($R1811),"", "-" &amp; $R1811) &amp; IF(ISBLANK($S1811),"", "-" &amp; $S1811),TravelTime,8,FALSE), VLOOKUP($S1811 &amp; IF(ISBLANK($R1811),"", "-" &amp; $R1811) &amp; IF(ISBLANK($Q1811),"", "-" &amp; $Q1811) &amp; IF(ISBLANK($P1811),"", "-" &amp; $P1811) &amp; IF(ISBLANK($O1811),"", "-" &amp; $O1811) &amp; IF(ISBLANK($N1811),"", "-" &amp; $N1811),TravelTime,8,FALSE)) / 1440, ""))</f>
        <v/>
      </c>
      <c r="AA1811" s="59"/>
      <c r="AB1811" s="59"/>
      <c r="AC1811" s="59"/>
      <c r="AD1811" s="196"/>
      <c r="AE1811" s="59"/>
      <c r="AF1811" s="59"/>
      <c r="AG1811" s="59"/>
      <c r="AH1811" s="59"/>
      <c r="AI1811" s="59"/>
      <c r="AJ1811" s="59"/>
    </row>
    <row r="1812" spans="1:36" ht="14.25" customHeight="1">
      <c r="A1812" s="85"/>
      <c r="B1812" s="59"/>
      <c r="C1812" s="223"/>
      <c r="D1812" s="59"/>
      <c r="E1812" s="229"/>
      <c r="F1812" s="229"/>
      <c r="G1812" s="59"/>
      <c r="H1812" s="59"/>
      <c r="I1812" s="59"/>
      <c r="J1812" s="59"/>
      <c r="K1812" s="59"/>
      <c r="L1812" s="86"/>
      <c r="M1812" s="86"/>
      <c r="N1812" s="55" t="s">
        <v>874</v>
      </c>
      <c r="O1812" s="55" t="s">
        <v>873</v>
      </c>
      <c r="P1812" s="55"/>
      <c r="Q1812" s="55"/>
      <c r="R1812" s="55"/>
      <c r="S1812" s="55" t="s">
        <v>820</v>
      </c>
      <c r="T1812" s="193" t="str">
        <f>_xlfn.IFNA(VLOOKUP(N1812,Code2Loc,2,FALSE)
&amp; IF( OR( ISNA(O1812), LEN(O1812)=0), "",  "-" &amp; VLOOKUP(O1812,Code2Loc,2,FALSE))
&amp; IF( OR( ISNA(P1812), LEN(P1812)=0), "",  "-" &amp; VLOOKUP(P1812,Code2Loc,2,FALSE))
&amp; IF( OR( ISNA(Q1812), LEN(Q1812)=0), "",  "-" &amp; VLOOKUP(Q1812,Code2Loc,2,FALSE))
&amp; IF( OR( ISNA(R1812), LEN(R1812)=0), "",  "-" &amp; VLOOKUP(R1812,Code2Loc,2,FALSE))
&amp; IF( OR( ISNA(S1812), LEN(S1812)=0), "",  "-" &amp; VLOOKUP(S1812,Code2Loc,2,FALSE)),"")</f>
        <v/>
      </c>
      <c r="U1812" s="56">
        <v>0.73263888888888884</v>
      </c>
      <c r="V1812" s="57"/>
      <c r="W1812" s="57"/>
      <c r="X1812" s="57"/>
      <c r="Y1812" s="57"/>
      <c r="Z1812" s="58" t="str">
        <f>IF(ISBLANK($U1812), "", _xlfn.IFNA($U1812 + _xlfn.IFNA( VLOOKUP($N1812 &amp; IF(ISBLANK($O1812),"", "-" &amp; $O1812) &amp; IF(ISBLANK($P1812),"", "-" &amp; $P1812) &amp; IF(ISBLANK($Q1812),"", "-" &amp; $Q1812) &amp; IF(ISBLANK($R1812),"", "-" &amp; $R1812) &amp; IF(ISBLANK($S1812),"", "-" &amp; $S1812),TravelTime,8,FALSE), VLOOKUP($S1812 &amp; IF(ISBLANK($R1812),"", "-" &amp; $R1812) &amp; IF(ISBLANK($Q1812),"", "-" &amp; $Q1812) &amp; IF(ISBLANK($P1812),"", "-" &amp; $P1812) &amp; IF(ISBLANK($O1812),"", "-" &amp; $O1812) &amp; IF(ISBLANK($N1812),"", "-" &amp; $N1812),TravelTime,8,FALSE)) / 1440, ""))</f>
        <v/>
      </c>
      <c r="AA1812" s="59"/>
      <c r="AB1812" s="59"/>
      <c r="AC1812" s="59"/>
      <c r="AD1812" s="196"/>
      <c r="AE1812" s="59"/>
      <c r="AF1812" s="59"/>
      <c r="AG1812" s="59"/>
      <c r="AH1812" s="59"/>
      <c r="AI1812" s="59"/>
      <c r="AJ1812" s="59"/>
    </row>
    <row r="1813" spans="1:36" ht="14.25" customHeight="1">
      <c r="A1813" s="85"/>
      <c r="B1813" s="59"/>
      <c r="C1813" s="223"/>
      <c r="D1813" s="59"/>
      <c r="E1813" s="229"/>
      <c r="F1813" s="229"/>
      <c r="G1813" s="59"/>
      <c r="H1813" s="59"/>
      <c r="I1813" s="59"/>
      <c r="J1813" s="59"/>
      <c r="K1813" s="59"/>
      <c r="L1813" s="86"/>
      <c r="M1813" s="86"/>
      <c r="N1813" s="55" t="s">
        <v>820</v>
      </c>
      <c r="O1813" s="55" t="s">
        <v>910</v>
      </c>
      <c r="P1813" s="55"/>
      <c r="Q1813" s="55"/>
      <c r="R1813" s="55"/>
      <c r="S1813" s="55" t="s">
        <v>872</v>
      </c>
      <c r="T1813" s="193" t="str">
        <f>_xlfn.IFNA(VLOOKUP(N1813,Code2Loc,2,FALSE)
&amp; IF( OR( ISNA(O1813), LEN(O1813)=0), "",  "-" &amp; VLOOKUP(O1813,Code2Loc,2,FALSE))
&amp; IF( OR( ISNA(P1813), LEN(P1813)=0), "",  "-" &amp; VLOOKUP(P1813,Code2Loc,2,FALSE))
&amp; IF( OR( ISNA(Q1813), LEN(Q1813)=0), "",  "-" &amp; VLOOKUP(Q1813,Code2Loc,2,FALSE))
&amp; IF( OR( ISNA(R1813), LEN(R1813)=0), "",  "-" &amp; VLOOKUP(R1813,Code2Loc,2,FALSE))
&amp; IF( OR( ISNA(S1813), LEN(S1813)=0), "",  "-" &amp; VLOOKUP(S1813,Code2Loc,2,FALSE)),"")</f>
        <v/>
      </c>
      <c r="U1813" s="56">
        <v>0.81944444444444442</v>
      </c>
      <c r="V1813" s="57"/>
      <c r="W1813" s="57"/>
      <c r="X1813" s="57"/>
      <c r="Y1813" s="57"/>
      <c r="Z1813" s="58" t="str">
        <f>IF(ISBLANK($U1813), "", _xlfn.IFNA($U1813 + _xlfn.IFNA( VLOOKUP($N1813 &amp; IF(ISBLANK($O1813),"", "-" &amp; $O1813) &amp; IF(ISBLANK($P1813),"", "-" &amp; $P1813) &amp; IF(ISBLANK($Q1813),"", "-" &amp; $Q1813) &amp; IF(ISBLANK($R1813),"", "-" &amp; $R1813) &amp; IF(ISBLANK($S1813),"", "-" &amp; $S1813),TravelTime,8,FALSE), VLOOKUP($S1813 &amp; IF(ISBLANK($R1813),"", "-" &amp; $R1813) &amp; IF(ISBLANK($Q1813),"", "-" &amp; $Q1813) &amp; IF(ISBLANK($P1813),"", "-" &amp; $P1813) &amp; IF(ISBLANK($O1813),"", "-" &amp; $O1813) &amp; IF(ISBLANK($N1813),"", "-" &amp; $N1813),TravelTime,8,FALSE)) / 1440, ""))</f>
        <v/>
      </c>
      <c r="AA1813" s="59"/>
      <c r="AB1813" s="59"/>
      <c r="AC1813" s="59"/>
      <c r="AD1813" s="196"/>
      <c r="AE1813" s="59"/>
      <c r="AF1813" s="59"/>
      <c r="AG1813" s="59"/>
      <c r="AH1813" s="59"/>
      <c r="AI1813" s="59"/>
      <c r="AJ1813" s="59"/>
    </row>
    <row r="1814" spans="1:36" ht="14.25" customHeight="1">
      <c r="A1814" s="85"/>
      <c r="B1814" s="59"/>
      <c r="C1814" s="223"/>
      <c r="D1814" s="59"/>
      <c r="E1814" s="229"/>
      <c r="F1814" s="229"/>
      <c r="G1814" s="59"/>
      <c r="H1814" s="59"/>
      <c r="I1814" s="59"/>
      <c r="J1814" s="59"/>
      <c r="K1814" s="59"/>
      <c r="L1814" s="86"/>
      <c r="M1814" s="86"/>
      <c r="N1814" s="55" t="s">
        <v>872</v>
      </c>
      <c r="O1814" s="55" t="s">
        <v>910</v>
      </c>
      <c r="P1814" s="55"/>
      <c r="Q1814" s="55"/>
      <c r="R1814" s="55"/>
      <c r="S1814" s="55" t="s">
        <v>820</v>
      </c>
      <c r="T1814" s="193" t="str">
        <f>_xlfn.IFNA(VLOOKUP(N1814,Code2Loc,2,FALSE)
&amp; IF( OR( ISNA(O1814), LEN(O1814)=0), "",  "-" &amp; VLOOKUP(O1814,Code2Loc,2,FALSE))
&amp; IF( OR( ISNA(P1814), LEN(P1814)=0), "",  "-" &amp; VLOOKUP(P1814,Code2Loc,2,FALSE))
&amp; IF( OR( ISNA(Q1814), LEN(Q1814)=0), "",  "-" &amp; VLOOKUP(Q1814,Code2Loc,2,FALSE))
&amp; IF( OR( ISNA(R1814), LEN(R1814)=0), "",  "-" &amp; VLOOKUP(R1814,Code2Loc,2,FALSE))
&amp; IF( OR( ISNA(S1814), LEN(S1814)=0), "",  "-" &amp; VLOOKUP(S1814,Code2Loc,2,FALSE)),"")</f>
        <v/>
      </c>
      <c r="U1814" s="56">
        <v>0.84722222222222221</v>
      </c>
      <c r="V1814" s="57"/>
      <c r="W1814" s="57"/>
      <c r="X1814" s="57"/>
      <c r="Y1814" s="57"/>
      <c r="Z1814" s="58" t="str">
        <f>IF(ISBLANK($U1814), "", _xlfn.IFNA($U1814 + _xlfn.IFNA( VLOOKUP($N1814 &amp; IF(ISBLANK($O1814),"", "-" &amp; $O1814) &amp; IF(ISBLANK($P1814),"", "-" &amp; $P1814) &amp; IF(ISBLANK($Q1814),"", "-" &amp; $Q1814) &amp; IF(ISBLANK($R1814),"", "-" &amp; $R1814) &amp; IF(ISBLANK($S1814),"", "-" &amp; $S1814),TravelTime,8,FALSE), VLOOKUP($S1814 &amp; IF(ISBLANK($R1814),"", "-" &amp; $R1814) &amp; IF(ISBLANK($Q1814),"", "-" &amp; $Q1814) &amp; IF(ISBLANK($P1814),"", "-" &amp; $P1814) &amp; IF(ISBLANK($O1814),"", "-" &amp; $O1814) &amp; IF(ISBLANK($N1814),"", "-" &amp; $N1814),TravelTime,8,FALSE)) / 1440, ""))</f>
        <v/>
      </c>
      <c r="AA1814" s="59"/>
      <c r="AB1814" s="85"/>
      <c r="AC1814" s="59"/>
      <c r="AD1814" s="196"/>
      <c r="AE1814" s="59"/>
      <c r="AF1814" s="59"/>
      <c r="AG1814" s="59"/>
      <c r="AH1814" s="59"/>
      <c r="AI1814" s="59"/>
      <c r="AJ1814" s="59"/>
    </row>
    <row r="1815" spans="1:36" ht="14.25" customHeight="1">
      <c r="A1815" s="85"/>
      <c r="B1815" s="59" t="s">
        <v>923</v>
      </c>
      <c r="C1815" s="218" t="s">
        <v>903</v>
      </c>
      <c r="D1815" s="52" t="s">
        <v>761</v>
      </c>
      <c r="E1815" s="228">
        <v>43465</v>
      </c>
      <c r="F1815" s="228">
        <v>43555</v>
      </c>
      <c r="G1815" s="59"/>
      <c r="H1815" s="59"/>
      <c r="I1815" s="59"/>
      <c r="J1815" s="59" t="s">
        <v>924</v>
      </c>
      <c r="K1815" s="59" t="s">
        <v>16</v>
      </c>
      <c r="L1815" s="86">
        <v>31</v>
      </c>
      <c r="M1815" s="59">
        <v>12</v>
      </c>
      <c r="N1815" s="55" t="s">
        <v>820</v>
      </c>
      <c r="O1815" s="55"/>
      <c r="P1815" s="55"/>
      <c r="Q1815" s="55"/>
      <c r="R1815" s="55"/>
      <c r="S1815" s="55" t="s">
        <v>874</v>
      </c>
      <c r="T1815" s="193" t="str">
        <f>_xlfn.IFNA(VLOOKUP(N1815,Code2Loc,2,FALSE)
&amp; IF( OR( ISNA(O1815), LEN(O1815)=0), "",  "-" &amp; VLOOKUP(O1815,Code2Loc,2,FALSE))
&amp; IF( OR( ISNA(P1815), LEN(P1815)=0), "",  "-" &amp; VLOOKUP(P1815,Code2Loc,2,FALSE))
&amp; IF( OR( ISNA(Q1815), LEN(Q1815)=0), "",  "-" &amp; VLOOKUP(Q1815,Code2Loc,2,FALSE))
&amp; IF( OR( ISNA(R1815), LEN(R1815)=0), "",  "-" &amp; VLOOKUP(R1815,Code2Loc,2,FALSE))
&amp; IF( OR( ISNA(S1815), LEN(S1815)=0), "",  "-" &amp; VLOOKUP(S1815,Code2Loc,2,FALSE)),"")</f>
        <v/>
      </c>
      <c r="U1815" s="56">
        <v>0.2986111111111111</v>
      </c>
      <c r="V1815" s="57"/>
      <c r="W1815" s="57"/>
      <c r="X1815" s="57"/>
      <c r="Y1815" s="57"/>
      <c r="Z1815" s="58" t="str">
        <f>IF(ISBLANK($U1815), "", _xlfn.IFNA($U1815 + _xlfn.IFNA( VLOOKUP($N1815 &amp; IF(ISBLANK($O1815),"", "-" &amp; $O1815) &amp; IF(ISBLANK($P1815),"", "-" &amp; $P1815) &amp; IF(ISBLANK($Q1815),"", "-" &amp; $Q1815) &amp; IF(ISBLANK($R1815),"", "-" &amp; $R1815) &amp; IF(ISBLANK($S1815),"", "-" &amp; $S1815),TravelTime,8,FALSE), VLOOKUP($S1815 &amp; IF(ISBLANK($R1815),"", "-" &amp; $R1815) &amp; IF(ISBLANK($Q1815),"", "-" &amp; $Q1815) &amp; IF(ISBLANK($P1815),"", "-" &amp; $P1815) &amp; IF(ISBLANK($O1815),"", "-" &amp; $O1815) &amp; IF(ISBLANK($N1815),"", "-" &amp; $N1815),TravelTime,8,FALSE)) / 1440, ""))</f>
        <v/>
      </c>
      <c r="AA1815" s="59"/>
      <c r="AB1815" s="59"/>
      <c r="AC1815" s="59"/>
      <c r="AD1815" s="196"/>
      <c r="AE1815" s="59"/>
      <c r="AF1815" s="59"/>
      <c r="AG1815" s="59"/>
      <c r="AH1815" s="59"/>
      <c r="AI1815" s="59"/>
      <c r="AJ1815" s="59"/>
    </row>
    <row r="1816" spans="1:36" ht="14.25" customHeight="1">
      <c r="A1816" s="85"/>
      <c r="B1816" s="59"/>
      <c r="C1816" s="223"/>
      <c r="D1816" s="59"/>
      <c r="E1816" s="229"/>
      <c r="F1816" s="229"/>
      <c r="G1816" s="59"/>
      <c r="H1816" s="59"/>
      <c r="I1816" s="59"/>
      <c r="J1816" s="59"/>
      <c r="K1816" s="59"/>
      <c r="L1816" s="86"/>
      <c r="M1816" s="86"/>
      <c r="N1816" s="55" t="s">
        <v>874</v>
      </c>
      <c r="O1816" s="55"/>
      <c r="P1816" s="55"/>
      <c r="Q1816" s="55"/>
      <c r="R1816" s="55"/>
      <c r="S1816" s="55" t="s">
        <v>820</v>
      </c>
      <c r="T1816" s="193" t="str">
        <f>_xlfn.IFNA(VLOOKUP(N1816,Code2Loc,2,FALSE)
&amp; IF( OR( ISNA(O1816), LEN(O1816)=0), "",  "-" &amp; VLOOKUP(O1816,Code2Loc,2,FALSE))
&amp; IF( OR( ISNA(P1816), LEN(P1816)=0), "",  "-" &amp; VLOOKUP(P1816,Code2Loc,2,FALSE))
&amp; IF( OR( ISNA(Q1816), LEN(Q1816)=0), "",  "-" &amp; VLOOKUP(Q1816,Code2Loc,2,FALSE))
&amp; IF( OR( ISNA(R1816), LEN(R1816)=0), "",  "-" &amp; VLOOKUP(R1816,Code2Loc,2,FALSE))
&amp; IF( OR( ISNA(S1816), LEN(S1816)=0), "",  "-" &amp; VLOOKUP(S1816,Code2Loc,2,FALSE)),"")</f>
        <v/>
      </c>
      <c r="U1816" s="56">
        <v>0.34722222222222221</v>
      </c>
      <c r="V1816" s="57"/>
      <c r="W1816" s="57"/>
      <c r="X1816" s="57"/>
      <c r="Y1816" s="57"/>
      <c r="Z1816" s="58" t="str">
        <f>IF(ISBLANK($U1816), "", _xlfn.IFNA($U1816 + _xlfn.IFNA( VLOOKUP($N1816 &amp; IF(ISBLANK($O1816),"", "-" &amp; $O1816) &amp; IF(ISBLANK($P1816),"", "-" &amp; $P1816) &amp; IF(ISBLANK($Q1816),"", "-" &amp; $Q1816) &amp; IF(ISBLANK($R1816),"", "-" &amp; $R1816) &amp; IF(ISBLANK($S1816),"", "-" &amp; $S1816),TravelTime,8,FALSE), VLOOKUP($S1816 &amp; IF(ISBLANK($R1816),"", "-" &amp; $R1816) &amp; IF(ISBLANK($Q1816),"", "-" &amp; $Q1816) &amp; IF(ISBLANK($P1816),"", "-" &amp; $P1816) &amp; IF(ISBLANK($O1816),"", "-" &amp; $O1816) &amp; IF(ISBLANK($N1816),"", "-" &amp; $N1816),TravelTime,8,FALSE)) / 1440, ""))</f>
        <v/>
      </c>
      <c r="AA1816" s="59"/>
      <c r="AB1816" s="59"/>
      <c r="AC1816" s="59"/>
      <c r="AD1816" s="196"/>
      <c r="AE1816" s="59"/>
      <c r="AF1816" s="59"/>
      <c r="AG1816" s="59"/>
      <c r="AH1816" s="59"/>
      <c r="AI1816" s="59"/>
      <c r="AJ1816" s="59"/>
    </row>
    <row r="1817" spans="1:36" ht="14.25" customHeight="1">
      <c r="A1817" s="85"/>
      <c r="B1817" s="59"/>
      <c r="C1817" s="223"/>
      <c r="D1817" s="59"/>
      <c r="E1817" s="229"/>
      <c r="F1817" s="229"/>
      <c r="G1817" s="59"/>
      <c r="H1817" s="59"/>
      <c r="I1817" s="59"/>
      <c r="J1817" s="59"/>
      <c r="K1817" s="59"/>
      <c r="L1817" s="86"/>
      <c r="M1817" s="86"/>
      <c r="N1817" s="55" t="s">
        <v>820</v>
      </c>
      <c r="O1817" s="55"/>
      <c r="P1817" s="55"/>
      <c r="Q1817" s="55"/>
      <c r="R1817" s="55"/>
      <c r="S1817" s="55" t="s">
        <v>874</v>
      </c>
      <c r="T1817" s="193" t="str">
        <f>_xlfn.IFNA(VLOOKUP(N1817,Code2Loc,2,FALSE)
&amp; IF( OR( ISNA(O1817), LEN(O1817)=0), "",  "-" &amp; VLOOKUP(O1817,Code2Loc,2,FALSE))
&amp; IF( OR( ISNA(P1817), LEN(P1817)=0), "",  "-" &amp; VLOOKUP(P1817,Code2Loc,2,FALSE))
&amp; IF( OR( ISNA(Q1817), LEN(Q1817)=0), "",  "-" &amp; VLOOKUP(Q1817,Code2Loc,2,FALSE))
&amp; IF( OR( ISNA(R1817), LEN(R1817)=0), "",  "-" &amp; VLOOKUP(R1817,Code2Loc,2,FALSE))
&amp; IF( OR( ISNA(S1817), LEN(S1817)=0), "",  "-" &amp; VLOOKUP(S1817,Code2Loc,2,FALSE)),"")</f>
        <v/>
      </c>
      <c r="U1817" s="56">
        <v>0.38541666666666669</v>
      </c>
      <c r="V1817" s="57"/>
      <c r="W1817" s="57"/>
      <c r="X1817" s="57"/>
      <c r="Y1817" s="57"/>
      <c r="Z1817" s="58" t="str">
        <f>IF(ISBLANK($U1817), "", _xlfn.IFNA($U1817 + _xlfn.IFNA( VLOOKUP($N1817 &amp; IF(ISBLANK($O1817),"", "-" &amp; $O1817) &amp; IF(ISBLANK($P1817),"", "-" &amp; $P1817) &amp; IF(ISBLANK($Q1817),"", "-" &amp; $Q1817) &amp; IF(ISBLANK($R1817),"", "-" &amp; $R1817) &amp; IF(ISBLANK($S1817),"", "-" &amp; $S1817),TravelTime,8,FALSE), VLOOKUP($S1817 &amp; IF(ISBLANK($R1817),"", "-" &amp; $R1817) &amp; IF(ISBLANK($Q1817),"", "-" &amp; $Q1817) &amp; IF(ISBLANK($P1817),"", "-" &amp; $P1817) &amp; IF(ISBLANK($O1817),"", "-" &amp; $O1817) &amp; IF(ISBLANK($N1817),"", "-" &amp; $N1817),TravelTime,8,FALSE)) / 1440, ""))</f>
        <v/>
      </c>
      <c r="AA1817" s="59"/>
      <c r="AB1817" s="59"/>
      <c r="AC1817" s="59"/>
      <c r="AD1817" s="196"/>
      <c r="AE1817" s="59"/>
      <c r="AF1817" s="59"/>
      <c r="AG1817" s="59"/>
      <c r="AH1817" s="59"/>
      <c r="AI1817" s="59"/>
      <c r="AJ1817" s="59"/>
    </row>
    <row r="1818" spans="1:36" ht="14.25" customHeight="1">
      <c r="A1818" s="85"/>
      <c r="B1818" s="59"/>
      <c r="C1818" s="223"/>
      <c r="D1818" s="59"/>
      <c r="E1818" s="229"/>
      <c r="F1818" s="229"/>
      <c r="G1818" s="59"/>
      <c r="H1818" s="59"/>
      <c r="I1818" s="59"/>
      <c r="J1818" s="59"/>
      <c r="K1818" s="59"/>
      <c r="L1818" s="86"/>
      <c r="M1818" s="86"/>
      <c r="N1818" s="55" t="s">
        <v>874</v>
      </c>
      <c r="O1818" s="55"/>
      <c r="P1818" s="55"/>
      <c r="Q1818" s="55"/>
      <c r="R1818" s="55"/>
      <c r="S1818" s="55" t="s">
        <v>820</v>
      </c>
      <c r="T1818" s="193" t="str">
        <f>_xlfn.IFNA(VLOOKUP(N1818,Code2Loc,2,FALSE)
&amp; IF( OR( ISNA(O1818), LEN(O1818)=0), "",  "-" &amp; VLOOKUP(O1818,Code2Loc,2,FALSE))
&amp; IF( OR( ISNA(P1818), LEN(P1818)=0), "",  "-" &amp; VLOOKUP(P1818,Code2Loc,2,FALSE))
&amp; IF( OR( ISNA(Q1818), LEN(Q1818)=0), "",  "-" &amp; VLOOKUP(Q1818,Code2Loc,2,FALSE))
&amp; IF( OR( ISNA(R1818), LEN(R1818)=0), "",  "-" &amp; VLOOKUP(R1818,Code2Loc,2,FALSE))
&amp; IF( OR( ISNA(S1818), LEN(S1818)=0), "",  "-" &amp; VLOOKUP(S1818,Code2Loc,2,FALSE)),"")</f>
        <v/>
      </c>
      <c r="U1818" s="56">
        <v>0.41319444444444442</v>
      </c>
      <c r="V1818" s="57"/>
      <c r="W1818" s="57"/>
      <c r="X1818" s="57"/>
      <c r="Y1818" s="57"/>
      <c r="Z1818" s="58" t="str">
        <f>IF(ISBLANK($U1818), "", _xlfn.IFNA($U1818 + _xlfn.IFNA( VLOOKUP($N1818 &amp; IF(ISBLANK($O1818),"", "-" &amp; $O1818) &amp; IF(ISBLANK($P1818),"", "-" &amp; $P1818) &amp; IF(ISBLANK($Q1818),"", "-" &amp; $Q1818) &amp; IF(ISBLANK($R1818),"", "-" &amp; $R1818) &amp; IF(ISBLANK($S1818),"", "-" &amp; $S1818),TravelTime,8,FALSE), VLOOKUP($S1818 &amp; IF(ISBLANK($R1818),"", "-" &amp; $R1818) &amp; IF(ISBLANK($Q1818),"", "-" &amp; $Q1818) &amp; IF(ISBLANK($P1818),"", "-" &amp; $P1818) &amp; IF(ISBLANK($O1818),"", "-" &amp; $O1818) &amp; IF(ISBLANK($N1818),"", "-" &amp; $N1818),TravelTime,8,FALSE)) / 1440, ""))</f>
        <v/>
      </c>
      <c r="AA1818" s="59"/>
      <c r="AB1818" s="59"/>
      <c r="AC1818" s="59"/>
      <c r="AD1818" s="196"/>
      <c r="AE1818" s="59"/>
      <c r="AF1818" s="59"/>
      <c r="AG1818" s="59"/>
      <c r="AH1818" s="59"/>
      <c r="AI1818" s="59"/>
      <c r="AJ1818" s="59"/>
    </row>
    <row r="1819" spans="1:36" ht="14.25" customHeight="1">
      <c r="A1819" s="85"/>
      <c r="B1819" s="59"/>
      <c r="C1819" s="223"/>
      <c r="D1819" s="59"/>
      <c r="E1819" s="229"/>
      <c r="F1819" s="229"/>
      <c r="G1819" s="59"/>
      <c r="H1819" s="59"/>
      <c r="I1819" s="59"/>
      <c r="J1819" s="59"/>
      <c r="K1819" s="59"/>
      <c r="L1819" s="86"/>
      <c r="M1819" s="86"/>
      <c r="N1819" s="55" t="s">
        <v>820</v>
      </c>
      <c r="O1819" s="55"/>
      <c r="P1819" s="55"/>
      <c r="Q1819" s="55"/>
      <c r="R1819" s="55"/>
      <c r="S1819" s="55" t="s">
        <v>874</v>
      </c>
      <c r="T1819" s="193" t="str">
        <f>_xlfn.IFNA(VLOOKUP(N1819,Code2Loc,2,FALSE)
&amp; IF( OR( ISNA(O1819), LEN(O1819)=0), "",  "-" &amp; VLOOKUP(O1819,Code2Loc,2,FALSE))
&amp; IF( OR( ISNA(P1819), LEN(P1819)=0), "",  "-" &amp; VLOOKUP(P1819,Code2Loc,2,FALSE))
&amp; IF( OR( ISNA(Q1819), LEN(Q1819)=0), "",  "-" &amp; VLOOKUP(Q1819,Code2Loc,2,FALSE))
&amp; IF( OR( ISNA(R1819), LEN(R1819)=0), "",  "-" &amp; VLOOKUP(R1819,Code2Loc,2,FALSE))
&amp; IF( OR( ISNA(S1819), LEN(S1819)=0), "",  "-" &amp; VLOOKUP(S1819,Code2Loc,2,FALSE)),"")</f>
        <v/>
      </c>
      <c r="U1819" s="56">
        <v>0.53819444444444442</v>
      </c>
      <c r="V1819" s="57"/>
      <c r="W1819" s="57"/>
      <c r="X1819" s="57"/>
      <c r="Y1819" s="57"/>
      <c r="Z1819" s="58" t="str">
        <f>IF(ISBLANK($U1819), "", _xlfn.IFNA($U1819 + _xlfn.IFNA( VLOOKUP($N1819 &amp; IF(ISBLANK($O1819),"", "-" &amp; $O1819) &amp; IF(ISBLANK($P1819),"", "-" &amp; $P1819) &amp; IF(ISBLANK($Q1819),"", "-" &amp; $Q1819) &amp; IF(ISBLANK($R1819),"", "-" &amp; $R1819) &amp; IF(ISBLANK($S1819),"", "-" &amp; $S1819),TravelTime,8,FALSE), VLOOKUP($S1819 &amp; IF(ISBLANK($R1819),"", "-" &amp; $R1819) &amp; IF(ISBLANK($Q1819),"", "-" &amp; $Q1819) &amp; IF(ISBLANK($P1819),"", "-" &amp; $P1819) &amp; IF(ISBLANK($O1819),"", "-" &amp; $O1819) &amp; IF(ISBLANK($N1819),"", "-" &amp; $N1819),TravelTime,8,FALSE)) / 1440, ""))</f>
        <v/>
      </c>
      <c r="AA1819" s="59"/>
      <c r="AB1819" s="59"/>
      <c r="AC1819" s="59"/>
      <c r="AD1819" s="196"/>
      <c r="AE1819" s="59"/>
      <c r="AF1819" s="59"/>
      <c r="AG1819" s="59"/>
      <c r="AH1819" s="59"/>
      <c r="AI1819" s="59"/>
      <c r="AJ1819" s="59"/>
    </row>
    <row r="1820" spans="1:36" ht="14.25" customHeight="1">
      <c r="A1820" s="85"/>
      <c r="B1820" s="59"/>
      <c r="C1820" s="223"/>
      <c r="D1820" s="59"/>
      <c r="E1820" s="229"/>
      <c r="F1820" s="229"/>
      <c r="G1820" s="59"/>
      <c r="H1820" s="59"/>
      <c r="I1820" s="59"/>
      <c r="J1820" s="59"/>
      <c r="K1820" s="59"/>
      <c r="L1820" s="86"/>
      <c r="M1820" s="86"/>
      <c r="N1820" s="55" t="s">
        <v>874</v>
      </c>
      <c r="O1820" s="55" t="s">
        <v>875</v>
      </c>
      <c r="P1820" s="55"/>
      <c r="Q1820" s="55"/>
      <c r="R1820" s="55"/>
      <c r="S1820" s="55" t="s">
        <v>820</v>
      </c>
      <c r="T1820" s="193" t="str">
        <f>_xlfn.IFNA(VLOOKUP(N1820,Code2Loc,2,FALSE)
&amp; IF( OR( ISNA(O1820), LEN(O1820)=0), "",  "-" &amp; VLOOKUP(O1820,Code2Loc,2,FALSE))
&amp; IF( OR( ISNA(P1820), LEN(P1820)=0), "",  "-" &amp; VLOOKUP(P1820,Code2Loc,2,FALSE))
&amp; IF( OR( ISNA(Q1820), LEN(Q1820)=0), "",  "-" &amp; VLOOKUP(Q1820,Code2Loc,2,FALSE))
&amp; IF( OR( ISNA(R1820), LEN(R1820)=0), "",  "-" &amp; VLOOKUP(R1820,Code2Loc,2,FALSE))
&amp; IF( OR( ISNA(S1820), LEN(S1820)=0), "",  "-" &amp; VLOOKUP(S1820,Code2Loc,2,FALSE)),"")</f>
        <v/>
      </c>
      <c r="U1820" s="56">
        <v>0.5625</v>
      </c>
      <c r="V1820" s="57"/>
      <c r="W1820" s="57"/>
      <c r="X1820" s="57"/>
      <c r="Y1820" s="57"/>
      <c r="Z1820" s="58" t="str">
        <f>IF(ISBLANK($U1820), "", _xlfn.IFNA($U1820 + _xlfn.IFNA( VLOOKUP($N1820 &amp; IF(ISBLANK($O1820),"", "-" &amp; $O1820) &amp; IF(ISBLANK($P1820),"", "-" &amp; $P1820) &amp; IF(ISBLANK($Q1820),"", "-" &amp; $Q1820) &amp; IF(ISBLANK($R1820),"", "-" &amp; $R1820) &amp; IF(ISBLANK($S1820),"", "-" &amp; $S1820),TravelTime,8,FALSE), VLOOKUP($S1820 &amp; IF(ISBLANK($R1820),"", "-" &amp; $R1820) &amp; IF(ISBLANK($Q1820),"", "-" &amp; $Q1820) &amp; IF(ISBLANK($P1820),"", "-" &amp; $P1820) &amp; IF(ISBLANK($O1820),"", "-" &amp; $O1820) &amp; IF(ISBLANK($N1820),"", "-" &amp; $N1820),TravelTime,8,FALSE)) / 1440, ""))</f>
        <v/>
      </c>
      <c r="AA1820" s="59"/>
      <c r="AB1820" s="59"/>
      <c r="AC1820" s="59"/>
      <c r="AD1820" s="196"/>
      <c r="AE1820" s="59"/>
      <c r="AF1820" s="59"/>
      <c r="AG1820" s="59"/>
      <c r="AH1820" s="59"/>
      <c r="AI1820" s="59"/>
      <c r="AJ1820" s="59"/>
    </row>
    <row r="1821" spans="1:36" ht="14.25" customHeight="1">
      <c r="A1821" s="85"/>
      <c r="B1821" s="59"/>
      <c r="C1821" s="223"/>
      <c r="D1821" s="59"/>
      <c r="E1821" s="229"/>
      <c r="F1821" s="229"/>
      <c r="G1821" s="59"/>
      <c r="H1821" s="59"/>
      <c r="I1821" s="59"/>
      <c r="J1821" s="59"/>
      <c r="K1821" s="59"/>
      <c r="L1821" s="86"/>
      <c r="M1821" s="86"/>
      <c r="N1821" s="55" t="s">
        <v>820</v>
      </c>
      <c r="O1821" s="55"/>
      <c r="P1821" s="55"/>
      <c r="Q1821" s="55"/>
      <c r="R1821" s="55"/>
      <c r="S1821" s="55" t="s">
        <v>874</v>
      </c>
      <c r="T1821" s="193" t="str">
        <f>_xlfn.IFNA(VLOOKUP(N1821,Code2Loc,2,FALSE)
&amp; IF( OR( ISNA(O1821), LEN(O1821)=0), "",  "-" &amp; VLOOKUP(O1821,Code2Loc,2,FALSE))
&amp; IF( OR( ISNA(P1821), LEN(P1821)=0), "",  "-" &amp; VLOOKUP(P1821,Code2Loc,2,FALSE))
&amp; IF( OR( ISNA(Q1821), LEN(Q1821)=0), "",  "-" &amp; VLOOKUP(Q1821,Code2Loc,2,FALSE))
&amp; IF( OR( ISNA(R1821), LEN(R1821)=0), "",  "-" &amp; VLOOKUP(R1821,Code2Loc,2,FALSE))
&amp; IF( OR( ISNA(S1821), LEN(S1821)=0), "",  "-" &amp; VLOOKUP(S1821,Code2Loc,2,FALSE)),"")</f>
        <v/>
      </c>
      <c r="U1821" s="56">
        <v>0.64930555555555558</v>
      </c>
      <c r="V1821" s="57"/>
      <c r="W1821" s="57"/>
      <c r="X1821" s="57"/>
      <c r="Y1821" s="57"/>
      <c r="Z1821" s="58" t="str">
        <f>IF(ISBLANK($U1821), "", _xlfn.IFNA($U1821 + _xlfn.IFNA( VLOOKUP($N1821 &amp; IF(ISBLANK($O1821),"", "-" &amp; $O1821) &amp; IF(ISBLANK($P1821),"", "-" &amp; $P1821) &amp; IF(ISBLANK($Q1821),"", "-" &amp; $Q1821) &amp; IF(ISBLANK($R1821),"", "-" &amp; $R1821) &amp; IF(ISBLANK($S1821),"", "-" &amp; $S1821),TravelTime,8,FALSE), VLOOKUP($S1821 &amp; IF(ISBLANK($R1821),"", "-" &amp; $R1821) &amp; IF(ISBLANK($Q1821),"", "-" &amp; $Q1821) &amp; IF(ISBLANK($P1821),"", "-" &amp; $P1821) &amp; IF(ISBLANK($O1821),"", "-" &amp; $O1821) &amp; IF(ISBLANK($N1821),"", "-" &amp; $N1821),TravelTime,8,FALSE)) / 1440, ""))</f>
        <v/>
      </c>
      <c r="AA1821" s="59"/>
      <c r="AB1821" s="59"/>
      <c r="AC1821" s="59"/>
      <c r="AD1821" s="196"/>
      <c r="AE1821" s="59"/>
      <c r="AF1821" s="59"/>
      <c r="AG1821" s="59"/>
      <c r="AH1821" s="59"/>
      <c r="AI1821" s="59"/>
      <c r="AJ1821" s="59"/>
    </row>
    <row r="1822" spans="1:36" ht="14.25" customHeight="1">
      <c r="A1822" s="85"/>
      <c r="B1822" s="59"/>
      <c r="C1822" s="223"/>
      <c r="D1822" s="59"/>
      <c r="E1822" s="229"/>
      <c r="F1822" s="229"/>
      <c r="G1822" s="59"/>
      <c r="H1822" s="59"/>
      <c r="I1822" s="59"/>
      <c r="J1822" s="59"/>
      <c r="K1822" s="59"/>
      <c r="L1822" s="86"/>
      <c r="M1822" s="86"/>
      <c r="N1822" s="55" t="s">
        <v>874</v>
      </c>
      <c r="O1822" s="55"/>
      <c r="P1822" s="55"/>
      <c r="Q1822" s="55"/>
      <c r="R1822" s="55"/>
      <c r="S1822" s="55" t="s">
        <v>820</v>
      </c>
      <c r="T1822" s="193" t="str">
        <f>_xlfn.IFNA(VLOOKUP(N1822,Code2Loc,2,FALSE)
&amp; IF( OR( ISNA(O1822), LEN(O1822)=0), "",  "-" &amp; VLOOKUP(O1822,Code2Loc,2,FALSE))
&amp; IF( OR( ISNA(P1822), LEN(P1822)=0), "",  "-" &amp; VLOOKUP(P1822,Code2Loc,2,FALSE))
&amp; IF( OR( ISNA(Q1822), LEN(Q1822)=0), "",  "-" &amp; VLOOKUP(Q1822,Code2Loc,2,FALSE))
&amp; IF( OR( ISNA(R1822), LEN(R1822)=0), "",  "-" &amp; VLOOKUP(R1822,Code2Loc,2,FALSE))
&amp; IF( OR( ISNA(S1822), LEN(S1822)=0), "",  "-" &amp; VLOOKUP(S1822,Code2Loc,2,FALSE)),"")</f>
        <v/>
      </c>
      <c r="U1822" s="56">
        <v>0.71527777777777779</v>
      </c>
      <c r="V1822" s="57"/>
      <c r="W1822" s="57"/>
      <c r="X1822" s="57"/>
      <c r="Y1822" s="57"/>
      <c r="Z1822" s="58" t="str">
        <f>IF(ISBLANK($U1822), "", _xlfn.IFNA($U1822 + _xlfn.IFNA( VLOOKUP($N1822 &amp; IF(ISBLANK($O1822),"", "-" &amp; $O1822) &amp; IF(ISBLANK($P1822),"", "-" &amp; $P1822) &amp; IF(ISBLANK($Q1822),"", "-" &amp; $Q1822) &amp; IF(ISBLANK($R1822),"", "-" &amp; $R1822) &amp; IF(ISBLANK($S1822),"", "-" &amp; $S1822),TravelTime,8,FALSE), VLOOKUP($S1822 &amp; IF(ISBLANK($R1822),"", "-" &amp; $R1822) &amp; IF(ISBLANK($Q1822),"", "-" &amp; $Q1822) &amp; IF(ISBLANK($P1822),"", "-" &amp; $P1822) &amp; IF(ISBLANK($O1822),"", "-" &amp; $O1822) &amp; IF(ISBLANK($N1822),"", "-" &amp; $N1822),TravelTime,8,FALSE)) / 1440, ""))</f>
        <v/>
      </c>
      <c r="AA1822" s="59"/>
      <c r="AB1822" s="59"/>
      <c r="AC1822" s="59"/>
      <c r="AD1822" s="196"/>
      <c r="AE1822" s="59"/>
      <c r="AF1822" s="59"/>
      <c r="AG1822" s="59"/>
      <c r="AH1822" s="59"/>
      <c r="AI1822" s="59"/>
      <c r="AJ1822" s="59"/>
    </row>
    <row r="1823" spans="1:36" ht="14.25" customHeight="1">
      <c r="A1823" s="85"/>
      <c r="B1823" s="59"/>
      <c r="C1823" s="223"/>
      <c r="D1823" s="59"/>
      <c r="E1823" s="229"/>
      <c r="F1823" s="229"/>
      <c r="G1823" s="59"/>
      <c r="H1823" s="59"/>
      <c r="I1823" s="59"/>
      <c r="J1823" s="59"/>
      <c r="K1823" s="59"/>
      <c r="L1823" s="86"/>
      <c r="M1823" s="86"/>
      <c r="N1823" s="55" t="s">
        <v>820</v>
      </c>
      <c r="O1823" s="55"/>
      <c r="P1823" s="55"/>
      <c r="Q1823" s="55"/>
      <c r="R1823" s="55"/>
      <c r="S1823" s="55" t="s">
        <v>874</v>
      </c>
      <c r="T1823" s="193" t="str">
        <f>_xlfn.IFNA(VLOOKUP(N1823,Code2Loc,2,FALSE)
&amp; IF( OR( ISNA(O1823), LEN(O1823)=0), "",  "-" &amp; VLOOKUP(O1823,Code2Loc,2,FALSE))
&amp; IF( OR( ISNA(P1823), LEN(P1823)=0), "",  "-" &amp; VLOOKUP(P1823,Code2Loc,2,FALSE))
&amp; IF( OR( ISNA(Q1823), LEN(Q1823)=0), "",  "-" &amp; VLOOKUP(Q1823,Code2Loc,2,FALSE))
&amp; IF( OR( ISNA(R1823), LEN(R1823)=0), "",  "-" &amp; VLOOKUP(R1823,Code2Loc,2,FALSE))
&amp; IF( OR( ISNA(S1823), LEN(S1823)=0), "",  "-" &amp; VLOOKUP(S1823,Code2Loc,2,FALSE)),"")</f>
        <v/>
      </c>
      <c r="U1823" s="56">
        <v>0.75</v>
      </c>
      <c r="V1823" s="57"/>
      <c r="W1823" s="57"/>
      <c r="X1823" s="57"/>
      <c r="Y1823" s="57"/>
      <c r="Z1823" s="58" t="str">
        <f>IF(ISBLANK($U1823), "", _xlfn.IFNA($U1823 + _xlfn.IFNA( VLOOKUP($N1823 &amp; IF(ISBLANK($O1823),"", "-" &amp; $O1823) &amp; IF(ISBLANK($P1823),"", "-" &amp; $P1823) &amp; IF(ISBLANK($Q1823),"", "-" &amp; $Q1823) &amp; IF(ISBLANK($R1823),"", "-" &amp; $R1823) &amp; IF(ISBLANK($S1823),"", "-" &amp; $S1823),TravelTime,8,FALSE), VLOOKUP($S1823 &amp; IF(ISBLANK($R1823),"", "-" &amp; $R1823) &amp; IF(ISBLANK($Q1823),"", "-" &amp; $Q1823) &amp; IF(ISBLANK($P1823),"", "-" &amp; $P1823) &amp; IF(ISBLANK($O1823),"", "-" &amp; $O1823) &amp; IF(ISBLANK($N1823),"", "-" &amp; $N1823),TravelTime,8,FALSE)) / 1440, ""))</f>
        <v/>
      </c>
      <c r="AA1823" s="59"/>
      <c r="AB1823" s="59"/>
      <c r="AC1823" s="59"/>
      <c r="AD1823" s="196"/>
      <c r="AE1823" s="59"/>
      <c r="AF1823" s="59"/>
      <c r="AG1823" s="59"/>
      <c r="AH1823" s="59"/>
      <c r="AI1823" s="59"/>
      <c r="AJ1823" s="59"/>
    </row>
    <row r="1824" spans="1:36" ht="14.25" customHeight="1">
      <c r="A1824" s="85"/>
      <c r="B1824" s="59"/>
      <c r="C1824" s="223"/>
      <c r="D1824" s="59"/>
      <c r="E1824" s="229"/>
      <c r="F1824" s="229"/>
      <c r="G1824" s="59"/>
      <c r="H1824" s="59"/>
      <c r="I1824" s="59"/>
      <c r="J1824" s="59"/>
      <c r="K1824" s="59"/>
      <c r="L1824" s="86"/>
      <c r="M1824" s="86"/>
      <c r="N1824" s="55" t="s">
        <v>874</v>
      </c>
      <c r="O1824" s="55"/>
      <c r="P1824" s="55"/>
      <c r="Q1824" s="55"/>
      <c r="R1824" s="55"/>
      <c r="S1824" s="55" t="s">
        <v>820</v>
      </c>
      <c r="T1824" s="193" t="str">
        <f>_xlfn.IFNA(VLOOKUP(N1824,Code2Loc,2,FALSE)
&amp; IF( OR( ISNA(O1824), LEN(O1824)=0), "",  "-" &amp; VLOOKUP(O1824,Code2Loc,2,FALSE))
&amp; IF( OR( ISNA(P1824), LEN(P1824)=0), "",  "-" &amp; VLOOKUP(P1824,Code2Loc,2,FALSE))
&amp; IF( OR( ISNA(Q1824), LEN(Q1824)=0), "",  "-" &amp; VLOOKUP(Q1824,Code2Loc,2,FALSE))
&amp; IF( OR( ISNA(R1824), LEN(R1824)=0), "",  "-" &amp; VLOOKUP(R1824,Code2Loc,2,FALSE))
&amp; IF( OR( ISNA(S1824), LEN(S1824)=0), "",  "-" &amp; VLOOKUP(S1824,Code2Loc,2,FALSE)),"")</f>
        <v/>
      </c>
      <c r="U1824" s="56">
        <v>0.79166666666666663</v>
      </c>
      <c r="V1824" s="57"/>
      <c r="W1824" s="57"/>
      <c r="X1824" s="57"/>
      <c r="Y1824" s="57"/>
      <c r="Z1824" s="58" t="str">
        <f>IF(ISBLANK($U1824), "", _xlfn.IFNA($U1824 + _xlfn.IFNA( VLOOKUP($N1824 &amp; IF(ISBLANK($O1824),"", "-" &amp; $O1824) &amp; IF(ISBLANK($P1824),"", "-" &amp; $P1824) &amp; IF(ISBLANK($Q1824),"", "-" &amp; $Q1824) &amp; IF(ISBLANK($R1824),"", "-" &amp; $R1824) &amp; IF(ISBLANK($S1824),"", "-" &amp; $S1824),TravelTime,8,FALSE), VLOOKUP($S1824 &amp; IF(ISBLANK($R1824),"", "-" &amp; $R1824) &amp; IF(ISBLANK($Q1824),"", "-" &amp; $Q1824) &amp; IF(ISBLANK($P1824),"", "-" &amp; $P1824) &amp; IF(ISBLANK($O1824),"", "-" &amp; $O1824) &amp; IF(ISBLANK($N1824),"", "-" &amp; $N1824),TravelTime,8,FALSE)) / 1440, ""))</f>
        <v/>
      </c>
      <c r="AA1824" s="59"/>
      <c r="AB1824" s="59"/>
      <c r="AC1824" s="59"/>
      <c r="AD1824" s="196"/>
      <c r="AE1824" s="59"/>
      <c r="AF1824" s="59"/>
      <c r="AG1824" s="59"/>
      <c r="AH1824" s="59"/>
      <c r="AI1824" s="59"/>
      <c r="AJ1824" s="59"/>
    </row>
    <row r="1825" spans="1:36" ht="14.25" customHeight="1">
      <c r="A1825" s="85"/>
      <c r="B1825" s="59" t="s">
        <v>925</v>
      </c>
      <c r="C1825" s="218" t="s">
        <v>926</v>
      </c>
      <c r="D1825" s="59"/>
      <c r="E1825" s="228" t="s">
        <v>822</v>
      </c>
      <c r="F1825" s="228" t="s">
        <v>927</v>
      </c>
      <c r="G1825" s="59"/>
      <c r="H1825" s="59"/>
      <c r="I1825" s="59"/>
      <c r="J1825" s="59" t="s">
        <v>928</v>
      </c>
      <c r="K1825" s="59" t="s">
        <v>16</v>
      </c>
      <c r="L1825" s="86">
        <v>31</v>
      </c>
      <c r="M1825" s="59">
        <v>13</v>
      </c>
      <c r="N1825" s="55" t="s">
        <v>929</v>
      </c>
      <c r="O1825" s="55"/>
      <c r="P1825" s="55"/>
      <c r="Q1825" s="55"/>
      <c r="R1825" s="55"/>
      <c r="S1825" s="55" t="s">
        <v>820</v>
      </c>
      <c r="T1825" s="193" t="str">
        <f>_xlfn.IFNA(VLOOKUP(N1825,Code2Loc,2,FALSE)
&amp; IF( OR( ISNA(O1825), LEN(O1825)=0), "",  "-" &amp; VLOOKUP(O1825,Code2Loc,2,FALSE))
&amp; IF( OR( ISNA(P1825), LEN(P1825)=0), "",  "-" &amp; VLOOKUP(P1825,Code2Loc,2,FALSE))
&amp; IF( OR( ISNA(Q1825), LEN(Q1825)=0), "",  "-" &amp; VLOOKUP(Q1825,Code2Loc,2,FALSE))
&amp; IF( OR( ISNA(R1825), LEN(R1825)=0), "",  "-" &amp; VLOOKUP(R1825,Code2Loc,2,FALSE))
&amp; IF( OR( ISNA(S1825), LEN(S1825)=0), "",  "-" &amp; VLOOKUP(S1825,Code2Loc,2,FALSE)),"")</f>
        <v/>
      </c>
      <c r="U1825" s="56">
        <v>0.29166666666666669</v>
      </c>
      <c r="V1825" s="57"/>
      <c r="W1825" s="57"/>
      <c r="X1825" s="57"/>
      <c r="Y1825" s="57"/>
      <c r="Z1825" s="58" t="str">
        <f>IF(ISBLANK($U1825), "", _xlfn.IFNA($U1825 + _xlfn.IFNA( VLOOKUP($N1825 &amp; IF(ISBLANK($O1825),"", "-" &amp; $O1825) &amp; IF(ISBLANK($P1825),"", "-" &amp; $P1825) &amp; IF(ISBLANK($Q1825),"", "-" &amp; $Q1825) &amp; IF(ISBLANK($R1825),"", "-" &amp; $R1825) &amp; IF(ISBLANK($S1825),"", "-" &amp; $S1825),TravelTime,8,FALSE), VLOOKUP($S1825 &amp; IF(ISBLANK($R1825),"", "-" &amp; $R1825) &amp; IF(ISBLANK($Q1825),"", "-" &amp; $Q1825) &amp; IF(ISBLANK($P1825),"", "-" &amp; $P1825) &amp; IF(ISBLANK($O1825),"", "-" &amp; $O1825) &amp; IF(ISBLANK($N1825),"", "-" &amp; $N1825),TravelTime,8,FALSE)) / 1440, ""))</f>
        <v/>
      </c>
      <c r="AA1825" s="59"/>
      <c r="AB1825" s="59"/>
      <c r="AC1825" s="59"/>
      <c r="AD1825" s="196"/>
      <c r="AE1825" s="59"/>
      <c r="AF1825" s="59"/>
      <c r="AG1825" s="59"/>
      <c r="AH1825" s="59"/>
      <c r="AI1825" s="59"/>
      <c r="AJ1825" s="59"/>
    </row>
    <row r="1826" spans="1:36" ht="14.25" customHeight="1">
      <c r="A1826" s="85"/>
      <c r="B1826" s="59"/>
      <c r="C1826" s="223"/>
      <c r="D1826" s="59"/>
      <c r="E1826" s="229"/>
      <c r="F1826" s="229"/>
      <c r="G1826" s="59"/>
      <c r="H1826" s="59"/>
      <c r="I1826" s="59"/>
      <c r="J1826" s="59"/>
      <c r="K1826" s="59"/>
      <c r="L1826" s="86"/>
      <c r="M1826" s="86"/>
      <c r="N1826" s="55" t="s">
        <v>820</v>
      </c>
      <c r="O1826" s="55"/>
      <c r="P1826" s="55"/>
      <c r="Q1826" s="55"/>
      <c r="R1826" s="55"/>
      <c r="S1826" s="55" t="s">
        <v>930</v>
      </c>
      <c r="T1826" s="193" t="str">
        <f>_xlfn.IFNA(VLOOKUP(N1826,Code2Loc,2,FALSE)
&amp; IF( OR( ISNA(O1826), LEN(O1826)=0), "",  "-" &amp; VLOOKUP(O1826,Code2Loc,2,FALSE))
&amp; IF( OR( ISNA(P1826), LEN(P1826)=0), "",  "-" &amp; VLOOKUP(P1826,Code2Loc,2,FALSE))
&amp; IF( OR( ISNA(Q1826), LEN(Q1826)=0), "",  "-" &amp; VLOOKUP(Q1826,Code2Loc,2,FALSE))
&amp; IF( OR( ISNA(R1826), LEN(R1826)=0), "",  "-" &amp; VLOOKUP(R1826,Code2Loc,2,FALSE))
&amp; IF( OR( ISNA(S1826), LEN(S1826)=0), "",  "-" &amp; VLOOKUP(S1826,Code2Loc,2,FALSE)),"")</f>
        <v/>
      </c>
      <c r="U1826" s="56">
        <v>0.31597222222222221</v>
      </c>
      <c r="V1826" s="57"/>
      <c r="W1826" s="57"/>
      <c r="X1826" s="57"/>
      <c r="Y1826" s="57"/>
      <c r="Z1826" s="58" t="str">
        <f>IF(ISBLANK($U1826), "", _xlfn.IFNA($U1826 + _xlfn.IFNA( VLOOKUP($N1826 &amp; IF(ISBLANK($O1826),"", "-" &amp; $O1826) &amp; IF(ISBLANK($P1826),"", "-" &amp; $P1826) &amp; IF(ISBLANK($Q1826),"", "-" &amp; $Q1826) &amp; IF(ISBLANK($R1826),"", "-" &amp; $R1826) &amp; IF(ISBLANK($S1826),"", "-" &amp; $S1826),TravelTime,8,FALSE), VLOOKUP($S1826 &amp; IF(ISBLANK($R1826),"", "-" &amp; $R1826) &amp; IF(ISBLANK($Q1826),"", "-" &amp; $Q1826) &amp; IF(ISBLANK($P1826),"", "-" &amp; $P1826) &amp; IF(ISBLANK($O1826),"", "-" &amp; $O1826) &amp; IF(ISBLANK($N1826),"", "-" &amp; $N1826),TravelTime,8,FALSE)) / 1440, ""))</f>
        <v/>
      </c>
      <c r="AA1826" s="59"/>
      <c r="AB1826" s="59"/>
      <c r="AC1826" s="59"/>
      <c r="AD1826" s="196"/>
      <c r="AE1826" s="59"/>
      <c r="AF1826" s="59"/>
      <c r="AG1826" s="59"/>
      <c r="AH1826" s="59"/>
      <c r="AI1826" s="59"/>
      <c r="AJ1826" s="59"/>
    </row>
    <row r="1827" spans="1:36" ht="14.25" customHeight="1">
      <c r="A1827" s="85"/>
      <c r="B1827" s="59"/>
      <c r="C1827" s="223"/>
      <c r="D1827" s="59"/>
      <c r="E1827" s="229"/>
      <c r="F1827" s="229"/>
      <c r="G1827" s="59"/>
      <c r="H1827" s="59"/>
      <c r="I1827" s="59"/>
      <c r="J1827" s="59"/>
      <c r="K1827" s="59"/>
      <c r="L1827" s="86"/>
      <c r="M1827" s="86"/>
      <c r="N1827" s="55" t="s">
        <v>930</v>
      </c>
      <c r="O1827" s="55"/>
      <c r="P1827" s="55"/>
      <c r="Q1827" s="55"/>
      <c r="R1827" s="55"/>
      <c r="S1827" s="55" t="s">
        <v>820</v>
      </c>
      <c r="T1827" s="193" t="str">
        <f>_xlfn.IFNA(VLOOKUP(N1827,Code2Loc,2,FALSE)
&amp; IF( OR( ISNA(O1827), LEN(O1827)=0), "",  "-" &amp; VLOOKUP(O1827,Code2Loc,2,FALSE))
&amp; IF( OR( ISNA(P1827), LEN(P1827)=0), "",  "-" &amp; VLOOKUP(P1827,Code2Loc,2,FALSE))
&amp; IF( OR( ISNA(Q1827), LEN(Q1827)=0), "",  "-" &amp; VLOOKUP(Q1827,Code2Loc,2,FALSE))
&amp; IF( OR( ISNA(R1827), LEN(R1827)=0), "",  "-" &amp; VLOOKUP(R1827,Code2Loc,2,FALSE))
&amp; IF( OR( ISNA(S1827), LEN(S1827)=0), "",  "-" &amp; VLOOKUP(S1827,Code2Loc,2,FALSE)),"")</f>
        <v/>
      </c>
      <c r="U1827" s="56">
        <v>0.3298611111111111</v>
      </c>
      <c r="V1827" s="57"/>
      <c r="W1827" s="57"/>
      <c r="X1827" s="57"/>
      <c r="Y1827" s="57"/>
      <c r="Z1827" s="58" t="str">
        <f>IF(ISBLANK($U1827), "", _xlfn.IFNA($U1827 + _xlfn.IFNA( VLOOKUP($N1827 &amp; IF(ISBLANK($O1827),"", "-" &amp; $O1827) &amp; IF(ISBLANK($P1827),"", "-" &amp; $P1827) &amp; IF(ISBLANK($Q1827),"", "-" &amp; $Q1827) &amp; IF(ISBLANK($R1827),"", "-" &amp; $R1827) &amp; IF(ISBLANK($S1827),"", "-" &amp; $S1827),TravelTime,8,FALSE), VLOOKUP($S1827 &amp; IF(ISBLANK($R1827),"", "-" &amp; $R1827) &amp; IF(ISBLANK($Q1827),"", "-" &amp; $Q1827) &amp; IF(ISBLANK($P1827),"", "-" &amp; $P1827) &amp; IF(ISBLANK($O1827),"", "-" &amp; $O1827) &amp; IF(ISBLANK($N1827),"", "-" &amp; $N1827),TravelTime,8,FALSE)) / 1440, ""))</f>
        <v/>
      </c>
      <c r="AA1827" s="59"/>
      <c r="AB1827" s="59"/>
      <c r="AC1827" s="59"/>
      <c r="AD1827" s="196"/>
      <c r="AE1827" s="59"/>
      <c r="AF1827" s="59"/>
      <c r="AG1827" s="59"/>
      <c r="AH1827" s="59"/>
      <c r="AI1827" s="59"/>
      <c r="AJ1827" s="59"/>
    </row>
    <row r="1828" spans="1:36" ht="14.25" customHeight="1">
      <c r="A1828" s="85"/>
      <c r="B1828" s="59"/>
      <c r="C1828" s="223"/>
      <c r="D1828" s="59"/>
      <c r="E1828" s="229"/>
      <c r="F1828" s="229"/>
      <c r="G1828" s="59"/>
      <c r="H1828" s="59"/>
      <c r="I1828" s="59"/>
      <c r="J1828" s="59"/>
      <c r="K1828" s="59"/>
      <c r="L1828" s="86"/>
      <c r="M1828" s="86"/>
      <c r="N1828" s="55" t="s">
        <v>820</v>
      </c>
      <c r="O1828" s="55"/>
      <c r="P1828" s="55"/>
      <c r="Q1828" s="55"/>
      <c r="R1828" s="55"/>
      <c r="S1828" s="55" t="s">
        <v>874</v>
      </c>
      <c r="T1828" s="193" t="str">
        <f>_xlfn.IFNA(VLOOKUP(N1828,Code2Loc,2,FALSE)
&amp; IF( OR( ISNA(O1828), LEN(O1828)=0), "",  "-" &amp; VLOOKUP(O1828,Code2Loc,2,FALSE))
&amp; IF( OR( ISNA(P1828), LEN(P1828)=0), "",  "-" &amp; VLOOKUP(P1828,Code2Loc,2,FALSE))
&amp; IF( OR( ISNA(Q1828), LEN(Q1828)=0), "",  "-" &amp; VLOOKUP(Q1828,Code2Loc,2,FALSE))
&amp; IF( OR( ISNA(R1828), LEN(R1828)=0), "",  "-" &amp; VLOOKUP(R1828,Code2Loc,2,FALSE))
&amp; IF( OR( ISNA(S1828), LEN(S1828)=0), "",  "-" &amp; VLOOKUP(S1828,Code2Loc,2,FALSE)),"")</f>
        <v/>
      </c>
      <c r="U1828" s="56">
        <v>0.34027777777777779</v>
      </c>
      <c r="V1828" s="57"/>
      <c r="W1828" s="57"/>
      <c r="X1828" s="57"/>
      <c r="Y1828" s="57"/>
      <c r="Z1828" s="58" t="str">
        <f>IF(ISBLANK($U1828), "", _xlfn.IFNA($U1828 + _xlfn.IFNA( VLOOKUP($N1828 &amp; IF(ISBLANK($O1828),"", "-" &amp; $O1828) &amp; IF(ISBLANK($P1828),"", "-" &amp; $P1828) &amp; IF(ISBLANK($Q1828),"", "-" &amp; $Q1828) &amp; IF(ISBLANK($R1828),"", "-" &amp; $R1828) &amp; IF(ISBLANK($S1828),"", "-" &amp; $S1828),TravelTime,8,FALSE), VLOOKUP($S1828 &amp; IF(ISBLANK($R1828),"", "-" &amp; $R1828) &amp; IF(ISBLANK($Q1828),"", "-" &amp; $Q1828) &amp; IF(ISBLANK($P1828),"", "-" &amp; $P1828) &amp; IF(ISBLANK($O1828),"", "-" &amp; $O1828) &amp; IF(ISBLANK($N1828),"", "-" &amp; $N1828),TravelTime,8,FALSE)) / 1440, ""))</f>
        <v/>
      </c>
      <c r="AA1828" s="59"/>
      <c r="AB1828" s="59"/>
      <c r="AC1828" s="59"/>
      <c r="AD1828" s="196"/>
      <c r="AE1828" s="59"/>
      <c r="AF1828" s="59"/>
      <c r="AG1828" s="59"/>
      <c r="AH1828" s="59"/>
      <c r="AI1828" s="59"/>
      <c r="AJ1828" s="59"/>
    </row>
    <row r="1829" spans="1:36" ht="14.25" customHeight="1">
      <c r="A1829" s="85"/>
      <c r="B1829" s="59"/>
      <c r="C1829" s="223"/>
      <c r="D1829" s="59"/>
      <c r="E1829" s="229"/>
      <c r="F1829" s="229"/>
      <c r="G1829" s="59"/>
      <c r="H1829" s="59"/>
      <c r="I1829" s="59"/>
      <c r="J1829" s="59"/>
      <c r="K1829" s="59"/>
      <c r="L1829" s="86"/>
      <c r="M1829" s="86"/>
      <c r="N1829" s="55" t="s">
        <v>874</v>
      </c>
      <c r="O1829" s="55"/>
      <c r="P1829" s="55"/>
      <c r="Q1829" s="55"/>
      <c r="R1829" s="55"/>
      <c r="S1829" s="55" t="s">
        <v>929</v>
      </c>
      <c r="T1829" s="193" t="str">
        <f>_xlfn.IFNA(VLOOKUP(N1829,Code2Loc,2,FALSE)
&amp; IF( OR( ISNA(O1829), LEN(O1829)=0), "",  "-" &amp; VLOOKUP(O1829,Code2Loc,2,FALSE))
&amp; IF( OR( ISNA(P1829), LEN(P1829)=0), "",  "-" &amp; VLOOKUP(P1829,Code2Loc,2,FALSE))
&amp; IF( OR( ISNA(Q1829), LEN(Q1829)=0), "",  "-" &amp; VLOOKUP(Q1829,Code2Loc,2,FALSE))
&amp; IF( OR( ISNA(R1829), LEN(R1829)=0), "",  "-" &amp; VLOOKUP(R1829,Code2Loc,2,FALSE))
&amp; IF( OR( ISNA(S1829), LEN(S1829)=0), "",  "-" &amp; VLOOKUP(S1829,Code2Loc,2,FALSE)),"")</f>
        <v/>
      </c>
      <c r="U1829" s="56">
        <v>0.375</v>
      </c>
      <c r="V1829" s="57"/>
      <c r="W1829" s="57"/>
      <c r="X1829" s="57"/>
      <c r="Y1829" s="57"/>
      <c r="Z1829" s="58" t="str">
        <f>IF(ISBLANK($U1829), "", _xlfn.IFNA($U1829 + _xlfn.IFNA( VLOOKUP($N1829 &amp; IF(ISBLANK($O1829),"", "-" &amp; $O1829) &amp; IF(ISBLANK($P1829),"", "-" &amp; $P1829) &amp; IF(ISBLANK($Q1829),"", "-" &amp; $Q1829) &amp; IF(ISBLANK($R1829),"", "-" &amp; $R1829) &amp; IF(ISBLANK($S1829),"", "-" &amp; $S1829),TravelTime,8,FALSE), VLOOKUP($S1829 &amp; IF(ISBLANK($R1829),"", "-" &amp; $R1829) &amp; IF(ISBLANK($Q1829),"", "-" &amp; $Q1829) &amp; IF(ISBLANK($P1829),"", "-" &amp; $P1829) &amp; IF(ISBLANK($O1829),"", "-" &amp; $O1829) &amp; IF(ISBLANK($N1829),"", "-" &amp; $N1829),TravelTime,8,FALSE)) / 1440, ""))</f>
        <v/>
      </c>
      <c r="AA1829" s="59"/>
      <c r="AB1829" s="59"/>
      <c r="AC1829" s="59"/>
      <c r="AD1829" s="196"/>
      <c r="AE1829" s="59"/>
      <c r="AF1829" s="59"/>
      <c r="AG1829" s="59"/>
      <c r="AH1829" s="59"/>
      <c r="AI1829" s="59"/>
      <c r="AJ1829" s="59"/>
    </row>
    <row r="1830" spans="1:36" ht="14.25" customHeight="1">
      <c r="A1830" s="85"/>
      <c r="B1830" s="59"/>
      <c r="C1830" s="223"/>
      <c r="D1830" s="59"/>
      <c r="E1830" s="229"/>
      <c r="F1830" s="229"/>
      <c r="G1830" s="59"/>
      <c r="H1830" s="59"/>
      <c r="I1830" s="59"/>
      <c r="J1830" s="59"/>
      <c r="K1830" s="59"/>
      <c r="L1830" s="86"/>
      <c r="M1830" s="86"/>
      <c r="N1830" s="55" t="s">
        <v>929</v>
      </c>
      <c r="O1830" s="55"/>
      <c r="P1830" s="55"/>
      <c r="Q1830" s="55"/>
      <c r="R1830" s="55"/>
      <c r="S1830" s="55" t="s">
        <v>820</v>
      </c>
      <c r="T1830" s="193" t="str">
        <f>_xlfn.IFNA(VLOOKUP(N1830,Code2Loc,2,FALSE)
&amp; IF( OR( ISNA(O1830), LEN(O1830)=0), "",  "-" &amp; VLOOKUP(O1830,Code2Loc,2,FALSE))
&amp; IF( OR( ISNA(P1830), LEN(P1830)=0), "",  "-" &amp; VLOOKUP(P1830,Code2Loc,2,FALSE))
&amp; IF( OR( ISNA(Q1830), LEN(Q1830)=0), "",  "-" &amp; VLOOKUP(Q1830,Code2Loc,2,FALSE))
&amp; IF( OR( ISNA(R1830), LEN(R1830)=0), "",  "-" &amp; VLOOKUP(R1830,Code2Loc,2,FALSE))
&amp; IF( OR( ISNA(S1830), LEN(S1830)=0), "",  "-" &amp; VLOOKUP(S1830,Code2Loc,2,FALSE)),"")</f>
        <v/>
      </c>
      <c r="U1830" s="56">
        <v>0.38194444444444442</v>
      </c>
      <c r="V1830" s="57"/>
      <c r="W1830" s="57"/>
      <c r="X1830" s="57"/>
      <c r="Y1830" s="57"/>
      <c r="Z1830" s="58" t="str">
        <f>IF(ISBLANK($U1830), "", _xlfn.IFNA($U1830 + _xlfn.IFNA( VLOOKUP($N1830 &amp; IF(ISBLANK($O1830),"", "-" &amp; $O1830) &amp; IF(ISBLANK($P1830),"", "-" &amp; $P1830) &amp; IF(ISBLANK($Q1830),"", "-" &amp; $Q1830) &amp; IF(ISBLANK($R1830),"", "-" &amp; $R1830) &amp; IF(ISBLANK($S1830),"", "-" &amp; $S1830),TravelTime,8,FALSE), VLOOKUP($S1830 &amp; IF(ISBLANK($R1830),"", "-" &amp; $R1830) &amp; IF(ISBLANK($Q1830),"", "-" &amp; $Q1830) &amp; IF(ISBLANK($P1830),"", "-" &amp; $P1830) &amp; IF(ISBLANK($O1830),"", "-" &amp; $O1830) &amp; IF(ISBLANK($N1830),"", "-" &amp; $N1830),TravelTime,8,FALSE)) / 1440, ""))</f>
        <v/>
      </c>
      <c r="AA1830" s="59"/>
      <c r="AB1830" s="59"/>
      <c r="AC1830" s="59"/>
      <c r="AD1830" s="196"/>
      <c r="AE1830" s="59"/>
      <c r="AF1830" s="59"/>
      <c r="AG1830" s="59"/>
      <c r="AH1830" s="59"/>
      <c r="AI1830" s="59"/>
      <c r="AJ1830" s="59"/>
    </row>
    <row r="1831" spans="1:36" ht="14.25" customHeight="1">
      <c r="A1831" s="85"/>
      <c r="B1831" s="59"/>
      <c r="C1831" s="223"/>
      <c r="D1831" s="59"/>
      <c r="E1831" s="229"/>
      <c r="F1831" s="229"/>
      <c r="G1831" s="59"/>
      <c r="H1831" s="59"/>
      <c r="I1831" s="59"/>
      <c r="J1831" s="59"/>
      <c r="K1831" s="59"/>
      <c r="L1831" s="86"/>
      <c r="M1831" s="86"/>
      <c r="N1831" s="55" t="s">
        <v>820</v>
      </c>
      <c r="O1831" s="55"/>
      <c r="P1831" s="55"/>
      <c r="Q1831" s="55"/>
      <c r="R1831" s="55"/>
      <c r="S1831" s="55" t="s">
        <v>929</v>
      </c>
      <c r="T1831" s="193" t="str">
        <f>_xlfn.IFNA(VLOOKUP(N1831,Code2Loc,2,FALSE)
&amp; IF( OR( ISNA(O1831), LEN(O1831)=0), "",  "-" &amp; VLOOKUP(O1831,Code2Loc,2,FALSE))
&amp; IF( OR( ISNA(P1831), LEN(P1831)=0), "",  "-" &amp; VLOOKUP(P1831,Code2Loc,2,FALSE))
&amp; IF( OR( ISNA(Q1831), LEN(Q1831)=0), "",  "-" &amp; VLOOKUP(Q1831,Code2Loc,2,FALSE))
&amp; IF( OR( ISNA(R1831), LEN(R1831)=0), "",  "-" &amp; VLOOKUP(R1831,Code2Loc,2,FALSE))
&amp; IF( OR( ISNA(S1831), LEN(S1831)=0), "",  "-" &amp; VLOOKUP(S1831,Code2Loc,2,FALSE)),"")</f>
        <v/>
      </c>
      <c r="U1831" s="56">
        <v>0.40972222222222221</v>
      </c>
      <c r="V1831" s="57"/>
      <c r="W1831" s="57"/>
      <c r="X1831" s="57"/>
      <c r="Y1831" s="57"/>
      <c r="Z1831" s="58" t="str">
        <f>IF(ISBLANK($U1831), "", _xlfn.IFNA($U1831 + _xlfn.IFNA( VLOOKUP($N1831 &amp; IF(ISBLANK($O1831),"", "-" &amp; $O1831) &amp; IF(ISBLANK($P1831),"", "-" &amp; $P1831) &amp; IF(ISBLANK($Q1831),"", "-" &amp; $Q1831) &amp; IF(ISBLANK($R1831),"", "-" &amp; $R1831) &amp; IF(ISBLANK($S1831),"", "-" &amp; $S1831),TravelTime,8,FALSE), VLOOKUP($S1831 &amp; IF(ISBLANK($R1831),"", "-" &amp; $R1831) &amp; IF(ISBLANK($Q1831),"", "-" &amp; $Q1831) &amp; IF(ISBLANK($P1831),"", "-" &amp; $P1831) &amp; IF(ISBLANK($O1831),"", "-" &amp; $O1831) &amp; IF(ISBLANK($N1831),"", "-" &amp; $N1831),TravelTime,8,FALSE)) / 1440, ""))</f>
        <v/>
      </c>
      <c r="AA1831" s="59"/>
      <c r="AB1831" s="59"/>
      <c r="AC1831" s="59"/>
      <c r="AD1831" s="196"/>
      <c r="AE1831" s="59"/>
      <c r="AF1831" s="59"/>
      <c r="AG1831" s="59"/>
      <c r="AH1831" s="59"/>
      <c r="AI1831" s="59"/>
      <c r="AJ1831" s="59"/>
    </row>
    <row r="1832" spans="1:36" ht="14.25" customHeight="1">
      <c r="A1832" s="85"/>
      <c r="B1832" s="59"/>
      <c r="C1832" s="223"/>
      <c r="D1832" s="59"/>
      <c r="E1832" s="229"/>
      <c r="F1832" s="229"/>
      <c r="G1832" s="59"/>
      <c r="H1832" s="59"/>
      <c r="I1832" s="59"/>
      <c r="J1832" s="59"/>
      <c r="K1832" s="59"/>
      <c r="L1832" s="86"/>
      <c r="M1832" s="86"/>
      <c r="N1832" s="55" t="s">
        <v>929</v>
      </c>
      <c r="O1832" s="55" t="s">
        <v>875</v>
      </c>
      <c r="P1832" s="55"/>
      <c r="Q1832" s="55"/>
      <c r="R1832" s="55"/>
      <c r="S1832" s="55" t="s">
        <v>820</v>
      </c>
      <c r="T1832" s="193" t="str">
        <f>_xlfn.IFNA(VLOOKUP(N1832,Code2Loc,2,FALSE)
&amp; IF( OR( ISNA(O1832), LEN(O1832)=0), "",  "-" &amp; VLOOKUP(O1832,Code2Loc,2,FALSE))
&amp; IF( OR( ISNA(P1832), LEN(P1832)=0), "",  "-" &amp; VLOOKUP(P1832,Code2Loc,2,FALSE))
&amp; IF( OR( ISNA(Q1832), LEN(Q1832)=0), "",  "-" &amp; VLOOKUP(Q1832,Code2Loc,2,FALSE))
&amp; IF( OR( ISNA(R1832), LEN(R1832)=0), "",  "-" &amp; VLOOKUP(R1832,Code2Loc,2,FALSE))
&amp; IF( OR( ISNA(S1832), LEN(S1832)=0), "",  "-" &amp; VLOOKUP(S1832,Code2Loc,2,FALSE)),"")</f>
        <v/>
      </c>
      <c r="U1832" s="56">
        <v>0.43055555555555558</v>
      </c>
      <c r="V1832" s="57"/>
      <c r="W1832" s="57"/>
      <c r="X1832" s="57"/>
      <c r="Y1832" s="57"/>
      <c r="Z1832" s="58" t="str">
        <f>IF(ISBLANK($U1832), "", _xlfn.IFNA($U1832 + _xlfn.IFNA( VLOOKUP($N1832 &amp; IF(ISBLANK($O1832),"", "-" &amp; $O1832) &amp; IF(ISBLANK($P1832),"", "-" &amp; $P1832) &amp; IF(ISBLANK($Q1832),"", "-" &amp; $Q1832) &amp; IF(ISBLANK($R1832),"", "-" &amp; $R1832) &amp; IF(ISBLANK($S1832),"", "-" &amp; $S1832),TravelTime,8,FALSE), VLOOKUP($S1832 &amp; IF(ISBLANK($R1832),"", "-" &amp; $R1832) &amp; IF(ISBLANK($Q1832),"", "-" &amp; $Q1832) &amp; IF(ISBLANK($P1832),"", "-" &amp; $P1832) &amp; IF(ISBLANK($O1832),"", "-" &amp; $O1832) &amp; IF(ISBLANK($N1832),"", "-" &amp; $N1832),TravelTime,8,FALSE)) / 1440, ""))</f>
        <v/>
      </c>
      <c r="AA1832" s="59"/>
      <c r="AB1832" s="59"/>
      <c r="AC1832" s="59"/>
      <c r="AD1832" s="196"/>
      <c r="AE1832" s="59"/>
      <c r="AF1832" s="59"/>
      <c r="AG1832" s="59"/>
      <c r="AH1832" s="59"/>
      <c r="AI1832" s="59"/>
      <c r="AJ1832" s="59"/>
    </row>
    <row r="1833" spans="1:36" ht="14.25" customHeight="1">
      <c r="A1833" s="85"/>
      <c r="B1833" s="59"/>
      <c r="C1833" s="223"/>
      <c r="D1833" s="59"/>
      <c r="E1833" s="229"/>
      <c r="F1833" s="229"/>
      <c r="G1833" s="59"/>
      <c r="H1833" s="59"/>
      <c r="I1833" s="59"/>
      <c r="J1833" s="59"/>
      <c r="K1833" s="59"/>
      <c r="L1833" s="86"/>
      <c r="M1833" s="86"/>
      <c r="N1833" s="55" t="s">
        <v>820</v>
      </c>
      <c r="O1833" s="55"/>
      <c r="P1833" s="55"/>
      <c r="Q1833" s="55"/>
      <c r="R1833" s="55"/>
      <c r="S1833" s="55" t="s">
        <v>929</v>
      </c>
      <c r="T1833" s="193" t="str">
        <f>_xlfn.IFNA(VLOOKUP(N1833,Code2Loc,2,FALSE)
&amp; IF( OR( ISNA(O1833), LEN(O1833)=0), "",  "-" &amp; VLOOKUP(O1833,Code2Loc,2,FALSE))
&amp; IF( OR( ISNA(P1833), LEN(P1833)=0), "",  "-" &amp; VLOOKUP(P1833,Code2Loc,2,FALSE))
&amp; IF( OR( ISNA(Q1833), LEN(Q1833)=0), "",  "-" &amp; VLOOKUP(Q1833,Code2Loc,2,FALSE))
&amp; IF( OR( ISNA(R1833), LEN(R1833)=0), "",  "-" &amp; VLOOKUP(R1833,Code2Loc,2,FALSE))
&amp; IF( OR( ISNA(S1833), LEN(S1833)=0), "",  "-" &amp; VLOOKUP(S1833,Code2Loc,2,FALSE)),"")</f>
        <v/>
      </c>
      <c r="U1833" s="56">
        <v>0.4513888888888889</v>
      </c>
      <c r="V1833" s="57"/>
      <c r="W1833" s="57"/>
      <c r="X1833" s="57"/>
      <c r="Y1833" s="57"/>
      <c r="Z1833" s="58" t="str">
        <f>IF(ISBLANK($U1833), "", _xlfn.IFNA($U1833 + _xlfn.IFNA( VLOOKUP($N1833 &amp; IF(ISBLANK($O1833),"", "-" &amp; $O1833) &amp; IF(ISBLANK($P1833),"", "-" &amp; $P1833) &amp; IF(ISBLANK($Q1833),"", "-" &amp; $Q1833) &amp; IF(ISBLANK($R1833),"", "-" &amp; $R1833) &amp; IF(ISBLANK($S1833),"", "-" &amp; $S1833),TravelTime,8,FALSE), VLOOKUP($S1833 &amp; IF(ISBLANK($R1833),"", "-" &amp; $R1833) &amp; IF(ISBLANK($Q1833),"", "-" &amp; $Q1833) &amp; IF(ISBLANK($P1833),"", "-" &amp; $P1833) &amp; IF(ISBLANK($O1833),"", "-" &amp; $O1833) &amp; IF(ISBLANK($N1833),"", "-" &amp; $N1833),TravelTime,8,FALSE)) / 1440, ""))</f>
        <v/>
      </c>
      <c r="AA1833" s="59"/>
      <c r="AB1833" s="59"/>
      <c r="AC1833" s="59"/>
      <c r="AD1833" s="196"/>
      <c r="AE1833" s="59"/>
      <c r="AF1833" s="59"/>
      <c r="AG1833" s="59"/>
      <c r="AH1833" s="59"/>
      <c r="AI1833" s="59"/>
      <c r="AJ1833" s="59"/>
    </row>
    <row r="1834" spans="1:36" ht="14.25" customHeight="1">
      <c r="A1834" s="85"/>
      <c r="B1834" s="59"/>
      <c r="C1834" s="223"/>
      <c r="D1834" s="59"/>
      <c r="E1834" s="229"/>
      <c r="F1834" s="229"/>
      <c r="G1834" s="59"/>
      <c r="H1834" s="59"/>
      <c r="I1834" s="59"/>
      <c r="J1834" s="59"/>
      <c r="K1834" s="59"/>
      <c r="L1834" s="86"/>
      <c r="M1834" s="86"/>
      <c r="N1834" s="55" t="s">
        <v>929</v>
      </c>
      <c r="O1834" s="55" t="s">
        <v>875</v>
      </c>
      <c r="P1834" s="55"/>
      <c r="Q1834" s="55"/>
      <c r="R1834" s="55"/>
      <c r="S1834" s="55" t="s">
        <v>820</v>
      </c>
      <c r="T1834" s="193" t="str">
        <f>_xlfn.IFNA(VLOOKUP(N1834,Code2Loc,2,FALSE)
&amp; IF( OR( ISNA(O1834), LEN(O1834)=0), "",  "-" &amp; VLOOKUP(O1834,Code2Loc,2,FALSE))
&amp; IF( OR( ISNA(P1834), LEN(P1834)=0), "",  "-" &amp; VLOOKUP(P1834,Code2Loc,2,FALSE))
&amp; IF( OR( ISNA(Q1834), LEN(Q1834)=0), "",  "-" &amp; VLOOKUP(Q1834,Code2Loc,2,FALSE))
&amp; IF( OR( ISNA(R1834), LEN(R1834)=0), "",  "-" &amp; VLOOKUP(R1834,Code2Loc,2,FALSE))
&amp; IF( OR( ISNA(S1834), LEN(S1834)=0), "",  "-" &amp; VLOOKUP(S1834,Code2Loc,2,FALSE)),"")</f>
        <v/>
      </c>
      <c r="U1834" s="56">
        <v>0.47222222222222221</v>
      </c>
      <c r="V1834" s="57"/>
      <c r="W1834" s="57"/>
      <c r="X1834" s="57"/>
      <c r="Y1834" s="57"/>
      <c r="Z1834" s="58" t="str">
        <f>IF(ISBLANK($U1834), "", _xlfn.IFNA($U1834 + _xlfn.IFNA( VLOOKUP($N1834 &amp; IF(ISBLANK($O1834),"", "-" &amp; $O1834) &amp; IF(ISBLANK($P1834),"", "-" &amp; $P1834) &amp; IF(ISBLANK($Q1834),"", "-" &amp; $Q1834) &amp; IF(ISBLANK($R1834),"", "-" &amp; $R1834) &amp; IF(ISBLANK($S1834),"", "-" &amp; $S1834),TravelTime,8,FALSE), VLOOKUP($S1834 &amp; IF(ISBLANK($R1834),"", "-" &amp; $R1834) &amp; IF(ISBLANK($Q1834),"", "-" &amp; $Q1834) &amp; IF(ISBLANK($P1834),"", "-" &amp; $P1834) &amp; IF(ISBLANK($O1834),"", "-" &amp; $O1834) &amp; IF(ISBLANK($N1834),"", "-" &amp; $N1834),TravelTime,8,FALSE)) / 1440, ""))</f>
        <v/>
      </c>
      <c r="AA1834" s="59"/>
      <c r="AB1834" s="59"/>
      <c r="AC1834" s="59"/>
      <c r="AD1834" s="196"/>
      <c r="AE1834" s="59"/>
      <c r="AF1834" s="59"/>
      <c r="AG1834" s="59"/>
      <c r="AH1834" s="59"/>
      <c r="AI1834" s="59"/>
      <c r="AJ1834" s="59"/>
    </row>
    <row r="1835" spans="1:36" ht="14.25" customHeight="1">
      <c r="A1835" s="85"/>
      <c r="B1835" s="59"/>
      <c r="C1835" s="223"/>
      <c r="D1835" s="59"/>
      <c r="E1835" s="229"/>
      <c r="F1835" s="229"/>
      <c r="G1835" s="59"/>
      <c r="H1835" s="59"/>
      <c r="I1835" s="59"/>
      <c r="J1835" s="59"/>
      <c r="K1835" s="59"/>
      <c r="L1835" s="86"/>
      <c r="M1835" s="86"/>
      <c r="N1835" s="55" t="s">
        <v>820</v>
      </c>
      <c r="O1835" s="55" t="s">
        <v>875</v>
      </c>
      <c r="P1835" s="55"/>
      <c r="Q1835" s="55"/>
      <c r="R1835" s="55"/>
      <c r="S1835" s="55" t="s">
        <v>929</v>
      </c>
      <c r="T1835" s="193" t="str">
        <f>_xlfn.IFNA(VLOOKUP(N1835,Code2Loc,2,FALSE)
&amp; IF( OR( ISNA(O1835), LEN(O1835)=0), "",  "-" &amp; VLOOKUP(O1835,Code2Loc,2,FALSE))
&amp; IF( OR( ISNA(P1835), LEN(P1835)=0), "",  "-" &amp; VLOOKUP(P1835,Code2Loc,2,FALSE))
&amp; IF( OR( ISNA(Q1835), LEN(Q1835)=0), "",  "-" &amp; VLOOKUP(Q1835,Code2Loc,2,FALSE))
&amp; IF( OR( ISNA(R1835), LEN(R1835)=0), "",  "-" &amp; VLOOKUP(R1835,Code2Loc,2,FALSE))
&amp; IF( OR( ISNA(S1835), LEN(S1835)=0), "",  "-" &amp; VLOOKUP(S1835,Code2Loc,2,FALSE)),"")</f>
        <v/>
      </c>
      <c r="U1835" s="56">
        <v>0.49305555555555558</v>
      </c>
      <c r="V1835" s="57"/>
      <c r="W1835" s="57"/>
      <c r="X1835" s="57"/>
      <c r="Y1835" s="57"/>
      <c r="Z1835" s="58" t="str">
        <f>IF(ISBLANK($U1835), "", _xlfn.IFNA($U1835 + _xlfn.IFNA( VLOOKUP($N1835 &amp; IF(ISBLANK($O1835),"", "-" &amp; $O1835) &amp; IF(ISBLANK($P1835),"", "-" &amp; $P1835) &amp; IF(ISBLANK($Q1835),"", "-" &amp; $Q1835) &amp; IF(ISBLANK($R1835),"", "-" &amp; $R1835) &amp; IF(ISBLANK($S1835),"", "-" &amp; $S1835),TravelTime,8,FALSE), VLOOKUP($S1835 &amp; IF(ISBLANK($R1835),"", "-" &amp; $R1835) &amp; IF(ISBLANK($Q1835),"", "-" &amp; $Q1835) &amp; IF(ISBLANK($P1835),"", "-" &amp; $P1835) &amp; IF(ISBLANK($O1835),"", "-" &amp; $O1835) &amp; IF(ISBLANK($N1835),"", "-" &amp; $N1835),TravelTime,8,FALSE)) / 1440, ""))</f>
        <v/>
      </c>
      <c r="AA1835" s="59"/>
      <c r="AB1835" s="59"/>
      <c r="AC1835" s="59"/>
      <c r="AD1835" s="196"/>
      <c r="AE1835" s="59"/>
      <c r="AF1835" s="59"/>
      <c r="AG1835" s="59"/>
      <c r="AH1835" s="59"/>
      <c r="AI1835" s="59"/>
      <c r="AJ1835" s="59"/>
    </row>
    <row r="1836" spans="1:36" ht="14.25" customHeight="1">
      <c r="A1836" s="85"/>
      <c r="B1836" s="59"/>
      <c r="C1836" s="223"/>
      <c r="D1836" s="59"/>
      <c r="E1836" s="229"/>
      <c r="F1836" s="229"/>
      <c r="G1836" s="59"/>
      <c r="H1836" s="59"/>
      <c r="I1836" s="59"/>
      <c r="J1836" s="59"/>
      <c r="K1836" s="59"/>
      <c r="L1836" s="86"/>
      <c r="M1836" s="86"/>
      <c r="N1836" s="55" t="s">
        <v>929</v>
      </c>
      <c r="O1836" s="55"/>
      <c r="P1836" s="55"/>
      <c r="Q1836" s="55"/>
      <c r="R1836" s="55"/>
      <c r="S1836" s="55" t="s">
        <v>820</v>
      </c>
      <c r="T1836" s="193" t="str">
        <f>_xlfn.IFNA(VLOOKUP(N1836,Code2Loc,2,FALSE)
&amp; IF( OR( ISNA(O1836), LEN(O1836)=0), "",  "-" &amp; VLOOKUP(O1836,Code2Loc,2,FALSE))
&amp; IF( OR( ISNA(P1836), LEN(P1836)=0), "",  "-" &amp; VLOOKUP(P1836,Code2Loc,2,FALSE))
&amp; IF( OR( ISNA(Q1836), LEN(Q1836)=0), "",  "-" &amp; VLOOKUP(Q1836,Code2Loc,2,FALSE))
&amp; IF( OR( ISNA(R1836), LEN(R1836)=0), "",  "-" &amp; VLOOKUP(R1836,Code2Loc,2,FALSE))
&amp; IF( OR( ISNA(S1836), LEN(S1836)=0), "",  "-" &amp; VLOOKUP(S1836,Code2Loc,2,FALSE)),"")</f>
        <v/>
      </c>
      <c r="U1836" s="56">
        <v>0.51388888888888884</v>
      </c>
      <c r="V1836" s="57"/>
      <c r="W1836" s="57"/>
      <c r="X1836" s="57"/>
      <c r="Y1836" s="57"/>
      <c r="Z1836" s="58" t="str">
        <f>IF(ISBLANK($U1836), "", _xlfn.IFNA($U1836 + _xlfn.IFNA( VLOOKUP($N1836 &amp; IF(ISBLANK($O1836),"", "-" &amp; $O1836) &amp; IF(ISBLANK($P1836),"", "-" &amp; $P1836) &amp; IF(ISBLANK($Q1836),"", "-" &amp; $Q1836) &amp; IF(ISBLANK($R1836),"", "-" &amp; $R1836) &amp; IF(ISBLANK($S1836),"", "-" &amp; $S1836),TravelTime,8,FALSE), VLOOKUP($S1836 &amp; IF(ISBLANK($R1836),"", "-" &amp; $R1836) &amp; IF(ISBLANK($Q1836),"", "-" &amp; $Q1836) &amp; IF(ISBLANK($P1836),"", "-" &amp; $P1836) &amp; IF(ISBLANK($O1836),"", "-" &amp; $O1836) &amp; IF(ISBLANK($N1836),"", "-" &amp; $N1836),TravelTime,8,FALSE)) / 1440, ""))</f>
        <v/>
      </c>
      <c r="AA1836" s="59"/>
      <c r="AB1836" s="59"/>
      <c r="AC1836" s="59"/>
      <c r="AD1836" s="196"/>
      <c r="AE1836" s="59"/>
      <c r="AF1836" s="59"/>
      <c r="AG1836" s="59"/>
      <c r="AH1836" s="59"/>
      <c r="AI1836" s="59"/>
      <c r="AJ1836" s="59"/>
    </row>
    <row r="1837" spans="1:36" ht="14.25" customHeight="1">
      <c r="A1837" s="85"/>
      <c r="B1837" s="59"/>
      <c r="C1837" s="223"/>
      <c r="D1837" s="59"/>
      <c r="E1837" s="229"/>
      <c r="F1837" s="229"/>
      <c r="G1837" s="59"/>
      <c r="H1837" s="59"/>
      <c r="I1837" s="59"/>
      <c r="J1837" s="59"/>
      <c r="K1837" s="59"/>
      <c r="L1837" s="86"/>
      <c r="M1837" s="86"/>
      <c r="N1837" s="55" t="s">
        <v>820</v>
      </c>
      <c r="O1837" s="55"/>
      <c r="P1837" s="55"/>
      <c r="Q1837" s="55"/>
      <c r="R1837" s="55"/>
      <c r="S1837" s="55" t="s">
        <v>929</v>
      </c>
      <c r="T1837" s="193" t="str">
        <f>_xlfn.IFNA(VLOOKUP(N1837,Code2Loc,2,FALSE)
&amp; IF( OR( ISNA(O1837), LEN(O1837)=0), "",  "-" &amp; VLOOKUP(O1837,Code2Loc,2,FALSE))
&amp; IF( OR( ISNA(P1837), LEN(P1837)=0), "",  "-" &amp; VLOOKUP(P1837,Code2Loc,2,FALSE))
&amp; IF( OR( ISNA(Q1837), LEN(Q1837)=0), "",  "-" &amp; VLOOKUP(Q1837,Code2Loc,2,FALSE))
&amp; IF( OR( ISNA(R1837), LEN(R1837)=0), "",  "-" &amp; VLOOKUP(R1837,Code2Loc,2,FALSE))
&amp; IF( OR( ISNA(S1837), LEN(S1837)=0), "",  "-" &amp; VLOOKUP(S1837,Code2Loc,2,FALSE)),"")</f>
        <v/>
      </c>
      <c r="U1837" s="56">
        <v>0.54861111111111116</v>
      </c>
      <c r="V1837" s="57"/>
      <c r="W1837" s="57"/>
      <c r="X1837" s="57"/>
      <c r="Y1837" s="57"/>
      <c r="Z1837" s="58" t="str">
        <f>IF(ISBLANK($U1837), "", _xlfn.IFNA($U1837 + _xlfn.IFNA( VLOOKUP($N1837 &amp; IF(ISBLANK($O1837),"", "-" &amp; $O1837) &amp; IF(ISBLANK($P1837),"", "-" &amp; $P1837) &amp; IF(ISBLANK($Q1837),"", "-" &amp; $Q1837) &amp; IF(ISBLANK($R1837),"", "-" &amp; $R1837) &amp; IF(ISBLANK($S1837),"", "-" &amp; $S1837),TravelTime,8,FALSE), VLOOKUP($S1837 &amp; IF(ISBLANK($R1837),"", "-" &amp; $R1837) &amp; IF(ISBLANK($Q1837),"", "-" &amp; $Q1837) &amp; IF(ISBLANK($P1837),"", "-" &amp; $P1837) &amp; IF(ISBLANK($O1837),"", "-" &amp; $O1837) &amp; IF(ISBLANK($N1837),"", "-" &amp; $N1837),TravelTime,8,FALSE)) / 1440, ""))</f>
        <v/>
      </c>
      <c r="AA1837" s="59"/>
      <c r="AB1837" s="59"/>
      <c r="AC1837" s="59"/>
      <c r="AD1837" s="196"/>
      <c r="AE1837" s="59"/>
      <c r="AF1837" s="59"/>
      <c r="AG1837" s="59"/>
      <c r="AH1837" s="59"/>
      <c r="AI1837" s="59"/>
      <c r="AJ1837" s="59"/>
    </row>
    <row r="1838" spans="1:36" ht="14.25" customHeight="1">
      <c r="A1838" s="85"/>
      <c r="B1838" s="59"/>
      <c r="C1838" s="223"/>
      <c r="D1838" s="59"/>
      <c r="E1838" s="229"/>
      <c r="F1838" s="229"/>
      <c r="G1838" s="59"/>
      <c r="H1838" s="59"/>
      <c r="I1838" s="59"/>
      <c r="J1838" s="59"/>
      <c r="K1838" s="59"/>
      <c r="L1838" s="86"/>
      <c r="M1838" s="86"/>
      <c r="N1838" s="55" t="s">
        <v>929</v>
      </c>
      <c r="O1838" s="55"/>
      <c r="P1838" s="55"/>
      <c r="Q1838" s="55"/>
      <c r="R1838" s="55"/>
      <c r="S1838" s="55" t="s">
        <v>820</v>
      </c>
      <c r="T1838" s="193" t="str">
        <f>_xlfn.IFNA(VLOOKUP(N1838,Code2Loc,2,FALSE)
&amp; IF( OR( ISNA(O1838), LEN(O1838)=0), "",  "-" &amp; VLOOKUP(O1838,Code2Loc,2,FALSE))
&amp; IF( OR( ISNA(P1838), LEN(P1838)=0), "",  "-" &amp; VLOOKUP(P1838,Code2Loc,2,FALSE))
&amp; IF( OR( ISNA(Q1838), LEN(Q1838)=0), "",  "-" &amp; VLOOKUP(Q1838,Code2Loc,2,FALSE))
&amp; IF( OR( ISNA(R1838), LEN(R1838)=0), "",  "-" &amp; VLOOKUP(R1838,Code2Loc,2,FALSE))
&amp; IF( OR( ISNA(S1838), LEN(S1838)=0), "",  "-" &amp; VLOOKUP(S1838,Code2Loc,2,FALSE)),"")</f>
        <v/>
      </c>
      <c r="U1838" s="56">
        <v>0.56944444444444442</v>
      </c>
      <c r="V1838" s="57"/>
      <c r="W1838" s="57"/>
      <c r="X1838" s="57"/>
      <c r="Y1838" s="57"/>
      <c r="Z1838" s="58" t="str">
        <f>IF(ISBLANK($U1838), "", _xlfn.IFNA($U1838 + _xlfn.IFNA( VLOOKUP($N1838 &amp; IF(ISBLANK($O1838),"", "-" &amp; $O1838) &amp; IF(ISBLANK($P1838),"", "-" &amp; $P1838) &amp; IF(ISBLANK($Q1838),"", "-" &amp; $Q1838) &amp; IF(ISBLANK($R1838),"", "-" &amp; $R1838) &amp; IF(ISBLANK($S1838),"", "-" &amp; $S1838),TravelTime,8,FALSE), VLOOKUP($S1838 &amp; IF(ISBLANK($R1838),"", "-" &amp; $R1838) &amp; IF(ISBLANK($Q1838),"", "-" &amp; $Q1838) &amp; IF(ISBLANK($P1838),"", "-" &amp; $P1838) &amp; IF(ISBLANK($O1838),"", "-" &amp; $O1838) &amp; IF(ISBLANK($N1838),"", "-" &amp; $N1838),TravelTime,8,FALSE)) / 1440, ""))</f>
        <v/>
      </c>
      <c r="AA1838" s="59"/>
      <c r="AB1838" s="59"/>
      <c r="AC1838" s="59"/>
      <c r="AD1838" s="196"/>
      <c r="AE1838" s="59"/>
      <c r="AF1838" s="59"/>
      <c r="AG1838" s="59"/>
      <c r="AH1838" s="59"/>
      <c r="AI1838" s="59"/>
      <c r="AJ1838" s="59"/>
    </row>
    <row r="1839" spans="1:36" ht="14.25" customHeight="1">
      <c r="A1839" s="85"/>
      <c r="B1839" s="59"/>
      <c r="C1839" s="223"/>
      <c r="D1839" s="59"/>
      <c r="E1839" s="229"/>
      <c r="F1839" s="229"/>
      <c r="G1839" s="59"/>
      <c r="H1839" s="59"/>
      <c r="I1839" s="59"/>
      <c r="J1839" s="59"/>
      <c r="K1839" s="59"/>
      <c r="L1839" s="86"/>
      <c r="M1839" s="86"/>
      <c r="N1839" s="55" t="s">
        <v>820</v>
      </c>
      <c r="O1839" s="55"/>
      <c r="P1839" s="55"/>
      <c r="Q1839" s="55"/>
      <c r="R1839" s="55"/>
      <c r="S1839" s="55" t="s">
        <v>929</v>
      </c>
      <c r="T1839" s="193" t="str">
        <f>_xlfn.IFNA(VLOOKUP(N1839,Code2Loc,2,FALSE)
&amp; IF( OR( ISNA(O1839), LEN(O1839)=0), "",  "-" &amp; VLOOKUP(O1839,Code2Loc,2,FALSE))
&amp; IF( OR( ISNA(P1839), LEN(P1839)=0), "",  "-" &amp; VLOOKUP(P1839,Code2Loc,2,FALSE))
&amp; IF( OR( ISNA(Q1839), LEN(Q1839)=0), "",  "-" &amp; VLOOKUP(Q1839,Code2Loc,2,FALSE))
&amp; IF( OR( ISNA(R1839), LEN(R1839)=0), "",  "-" &amp; VLOOKUP(R1839,Code2Loc,2,FALSE))
&amp; IF( OR( ISNA(S1839), LEN(S1839)=0), "",  "-" &amp; VLOOKUP(S1839,Code2Loc,2,FALSE)),"")</f>
        <v/>
      </c>
      <c r="U1839" s="56">
        <v>0.59375</v>
      </c>
      <c r="V1839" s="57"/>
      <c r="W1839" s="57"/>
      <c r="X1839" s="57"/>
      <c r="Y1839" s="57"/>
      <c r="Z1839" s="58" t="str">
        <f>IF(ISBLANK($U1839), "", _xlfn.IFNA($U1839 + _xlfn.IFNA( VLOOKUP($N1839 &amp; IF(ISBLANK($O1839),"", "-" &amp; $O1839) &amp; IF(ISBLANK($P1839),"", "-" &amp; $P1839) &amp; IF(ISBLANK($Q1839),"", "-" &amp; $Q1839) &amp; IF(ISBLANK($R1839),"", "-" &amp; $R1839) &amp; IF(ISBLANK($S1839),"", "-" &amp; $S1839),TravelTime,8,FALSE), VLOOKUP($S1839 &amp; IF(ISBLANK($R1839),"", "-" &amp; $R1839) &amp; IF(ISBLANK($Q1839),"", "-" &amp; $Q1839) &amp; IF(ISBLANK($P1839),"", "-" &amp; $P1839) &amp; IF(ISBLANK($O1839),"", "-" &amp; $O1839) &amp; IF(ISBLANK($N1839),"", "-" &amp; $N1839),TravelTime,8,FALSE)) / 1440, ""))</f>
        <v/>
      </c>
      <c r="AA1839" s="59"/>
      <c r="AB1839" s="59"/>
      <c r="AC1839" s="59"/>
      <c r="AD1839" s="196"/>
      <c r="AE1839" s="59"/>
      <c r="AF1839" s="59"/>
      <c r="AG1839" s="59"/>
      <c r="AH1839" s="59"/>
      <c r="AI1839" s="59"/>
      <c r="AJ1839" s="59"/>
    </row>
    <row r="1840" spans="1:36" ht="14.25" customHeight="1">
      <c r="A1840" s="85"/>
      <c r="B1840" s="59"/>
      <c r="C1840" s="223"/>
      <c r="D1840" s="59"/>
      <c r="E1840" s="229"/>
      <c r="F1840" s="229"/>
      <c r="G1840" s="59"/>
      <c r="H1840" s="59"/>
      <c r="I1840" s="59"/>
      <c r="J1840" s="59"/>
      <c r="K1840" s="59"/>
      <c r="L1840" s="86"/>
      <c r="M1840" s="86"/>
      <c r="N1840" s="55" t="s">
        <v>929</v>
      </c>
      <c r="O1840" s="55"/>
      <c r="P1840" s="55"/>
      <c r="Q1840" s="55"/>
      <c r="R1840" s="55"/>
      <c r="S1840" s="55" t="s">
        <v>820</v>
      </c>
      <c r="T1840" s="193" t="str">
        <f>_xlfn.IFNA(VLOOKUP(N1840,Code2Loc,2,FALSE)
&amp; IF( OR( ISNA(O1840), LEN(O1840)=0), "",  "-" &amp; VLOOKUP(O1840,Code2Loc,2,FALSE))
&amp; IF( OR( ISNA(P1840), LEN(P1840)=0), "",  "-" &amp; VLOOKUP(P1840,Code2Loc,2,FALSE))
&amp; IF( OR( ISNA(Q1840), LEN(Q1840)=0), "",  "-" &amp; VLOOKUP(Q1840,Code2Loc,2,FALSE))
&amp; IF( OR( ISNA(R1840), LEN(R1840)=0), "",  "-" &amp; VLOOKUP(R1840,Code2Loc,2,FALSE))
&amp; IF( OR( ISNA(S1840), LEN(S1840)=0), "",  "-" &amp; VLOOKUP(S1840,Code2Loc,2,FALSE)),"")</f>
        <v/>
      </c>
      <c r="U1840" s="56">
        <v>0.61458333333333337</v>
      </c>
      <c r="V1840" s="57"/>
      <c r="W1840" s="57"/>
      <c r="X1840" s="57"/>
      <c r="Y1840" s="57"/>
      <c r="Z1840" s="58" t="str">
        <f>IF(ISBLANK($U1840), "", _xlfn.IFNA($U1840 + _xlfn.IFNA( VLOOKUP($N1840 &amp; IF(ISBLANK($O1840),"", "-" &amp; $O1840) &amp; IF(ISBLANK($P1840),"", "-" &amp; $P1840) &amp; IF(ISBLANK($Q1840),"", "-" &amp; $Q1840) &amp; IF(ISBLANK($R1840),"", "-" &amp; $R1840) &amp; IF(ISBLANK($S1840),"", "-" &amp; $S1840),TravelTime,8,FALSE), VLOOKUP($S1840 &amp; IF(ISBLANK($R1840),"", "-" &amp; $R1840) &amp; IF(ISBLANK($Q1840),"", "-" &amp; $Q1840) &amp; IF(ISBLANK($P1840),"", "-" &amp; $P1840) &amp; IF(ISBLANK($O1840),"", "-" &amp; $O1840) &amp; IF(ISBLANK($N1840),"", "-" &amp; $N1840),TravelTime,8,FALSE)) / 1440, ""))</f>
        <v/>
      </c>
      <c r="AA1840" s="59"/>
      <c r="AB1840" s="59"/>
      <c r="AC1840" s="59"/>
      <c r="AD1840" s="196"/>
      <c r="AE1840" s="59"/>
      <c r="AF1840" s="59"/>
      <c r="AG1840" s="59"/>
      <c r="AH1840" s="59"/>
      <c r="AI1840" s="59"/>
      <c r="AJ1840" s="59"/>
    </row>
    <row r="1841" spans="1:36" ht="14.25" customHeight="1">
      <c r="A1841" s="85"/>
      <c r="B1841" s="59"/>
      <c r="C1841" s="223"/>
      <c r="D1841" s="59"/>
      <c r="E1841" s="229"/>
      <c r="F1841" s="229"/>
      <c r="G1841" s="59"/>
      <c r="H1841" s="59"/>
      <c r="I1841" s="59"/>
      <c r="J1841" s="59"/>
      <c r="K1841" s="59"/>
      <c r="L1841" s="86"/>
      <c r="M1841" s="86"/>
      <c r="N1841" s="55" t="s">
        <v>820</v>
      </c>
      <c r="O1841" s="55"/>
      <c r="P1841" s="55"/>
      <c r="Q1841" s="55"/>
      <c r="R1841" s="55"/>
      <c r="S1841" s="55" t="s">
        <v>929</v>
      </c>
      <c r="T1841" s="193" t="str">
        <f>_xlfn.IFNA(VLOOKUP(N1841,Code2Loc,2,FALSE)
&amp; IF( OR( ISNA(O1841), LEN(O1841)=0), "",  "-" &amp; VLOOKUP(O1841,Code2Loc,2,FALSE))
&amp; IF( OR( ISNA(P1841), LEN(P1841)=0), "",  "-" &amp; VLOOKUP(P1841,Code2Loc,2,FALSE))
&amp; IF( OR( ISNA(Q1841), LEN(Q1841)=0), "",  "-" &amp; VLOOKUP(Q1841,Code2Loc,2,FALSE))
&amp; IF( OR( ISNA(R1841), LEN(R1841)=0), "",  "-" &amp; VLOOKUP(R1841,Code2Loc,2,FALSE))
&amp; IF( OR( ISNA(S1841), LEN(S1841)=0), "",  "-" &amp; VLOOKUP(S1841,Code2Loc,2,FALSE)),"")</f>
        <v/>
      </c>
      <c r="U1841" s="56">
        <v>0.63888888888888884</v>
      </c>
      <c r="V1841" s="57"/>
      <c r="W1841" s="57"/>
      <c r="X1841" s="57"/>
      <c r="Y1841" s="57"/>
      <c r="Z1841" s="58" t="str">
        <f>IF(ISBLANK($U1841), "", _xlfn.IFNA($U1841 + _xlfn.IFNA( VLOOKUP($N1841 &amp; IF(ISBLANK($O1841),"", "-" &amp; $O1841) &amp; IF(ISBLANK($P1841),"", "-" &amp; $P1841) &amp; IF(ISBLANK($Q1841),"", "-" &amp; $Q1841) &amp; IF(ISBLANK($R1841),"", "-" &amp; $R1841) &amp; IF(ISBLANK($S1841),"", "-" &amp; $S1841),TravelTime,8,FALSE), VLOOKUP($S1841 &amp; IF(ISBLANK($R1841),"", "-" &amp; $R1841) &amp; IF(ISBLANK($Q1841),"", "-" &amp; $Q1841) &amp; IF(ISBLANK($P1841),"", "-" &amp; $P1841) &amp; IF(ISBLANK($O1841),"", "-" &amp; $O1841) &amp; IF(ISBLANK($N1841),"", "-" &amp; $N1841),TravelTime,8,FALSE)) / 1440, ""))</f>
        <v/>
      </c>
      <c r="AA1841" s="59"/>
      <c r="AB1841" s="59"/>
      <c r="AC1841" s="59"/>
      <c r="AD1841" s="196"/>
      <c r="AE1841" s="59"/>
      <c r="AF1841" s="59"/>
      <c r="AG1841" s="59"/>
      <c r="AH1841" s="59"/>
      <c r="AI1841" s="59"/>
      <c r="AJ1841" s="59"/>
    </row>
    <row r="1842" spans="1:36" ht="14.25" customHeight="1">
      <c r="A1842" s="85"/>
      <c r="B1842" s="59"/>
      <c r="C1842" s="223"/>
      <c r="D1842" s="59"/>
      <c r="E1842" s="229"/>
      <c r="F1842" s="229"/>
      <c r="G1842" s="59"/>
      <c r="H1842" s="59"/>
      <c r="I1842" s="59"/>
      <c r="J1842" s="59"/>
      <c r="K1842" s="59"/>
      <c r="L1842" s="86"/>
      <c r="M1842" s="86"/>
      <c r="N1842" s="55" t="s">
        <v>929</v>
      </c>
      <c r="O1842" s="55"/>
      <c r="P1842" s="55"/>
      <c r="Q1842" s="55"/>
      <c r="R1842" s="55"/>
      <c r="S1842" s="55" t="s">
        <v>820</v>
      </c>
      <c r="T1842" s="193" t="str">
        <f>_xlfn.IFNA(VLOOKUP(N1842,Code2Loc,2,FALSE)
&amp; IF( OR( ISNA(O1842), LEN(O1842)=0), "",  "-" &amp; VLOOKUP(O1842,Code2Loc,2,FALSE))
&amp; IF( OR( ISNA(P1842), LEN(P1842)=0), "",  "-" &amp; VLOOKUP(P1842,Code2Loc,2,FALSE))
&amp; IF( OR( ISNA(Q1842), LEN(Q1842)=0), "",  "-" &amp; VLOOKUP(Q1842,Code2Loc,2,FALSE))
&amp; IF( OR( ISNA(R1842), LEN(R1842)=0), "",  "-" &amp; VLOOKUP(R1842,Code2Loc,2,FALSE))
&amp; IF( OR( ISNA(S1842), LEN(S1842)=0), "",  "-" &amp; VLOOKUP(S1842,Code2Loc,2,FALSE)),"")</f>
        <v/>
      </c>
      <c r="U1842" s="56">
        <v>0.66319444444444442</v>
      </c>
      <c r="V1842" s="57"/>
      <c r="W1842" s="57"/>
      <c r="X1842" s="57"/>
      <c r="Y1842" s="57"/>
      <c r="Z1842" s="58" t="str">
        <f>IF(ISBLANK($U1842), "", _xlfn.IFNA($U1842 + _xlfn.IFNA( VLOOKUP($N1842 &amp; IF(ISBLANK($O1842),"", "-" &amp; $O1842) &amp; IF(ISBLANK($P1842),"", "-" &amp; $P1842) &amp; IF(ISBLANK($Q1842),"", "-" &amp; $Q1842) &amp; IF(ISBLANK($R1842),"", "-" &amp; $R1842) &amp; IF(ISBLANK($S1842),"", "-" &amp; $S1842),TravelTime,8,FALSE), VLOOKUP($S1842 &amp; IF(ISBLANK($R1842),"", "-" &amp; $R1842) &amp; IF(ISBLANK($Q1842),"", "-" &amp; $Q1842) &amp; IF(ISBLANK($P1842),"", "-" &amp; $P1842) &amp; IF(ISBLANK($O1842),"", "-" &amp; $O1842) &amp; IF(ISBLANK($N1842),"", "-" &amp; $N1842),TravelTime,8,FALSE)) / 1440, ""))</f>
        <v/>
      </c>
      <c r="AA1842" s="59"/>
      <c r="AB1842" s="59"/>
      <c r="AC1842" s="59"/>
      <c r="AD1842" s="196"/>
      <c r="AE1842" s="59"/>
      <c r="AF1842" s="59"/>
      <c r="AG1842" s="59"/>
      <c r="AH1842" s="59"/>
      <c r="AI1842" s="59"/>
      <c r="AJ1842" s="59"/>
    </row>
    <row r="1843" spans="1:36" ht="14.25" customHeight="1">
      <c r="A1843" s="85"/>
      <c r="B1843" s="59"/>
      <c r="C1843" s="223"/>
      <c r="D1843" s="59"/>
      <c r="E1843" s="229"/>
      <c r="F1843" s="229"/>
      <c r="G1843" s="59"/>
      <c r="H1843" s="59"/>
      <c r="I1843" s="59"/>
      <c r="J1843" s="59"/>
      <c r="K1843" s="59"/>
      <c r="L1843" s="86"/>
      <c r="M1843" s="86"/>
      <c r="N1843" s="55" t="s">
        <v>820</v>
      </c>
      <c r="O1843" s="55"/>
      <c r="P1843" s="55"/>
      <c r="Q1843" s="55"/>
      <c r="R1843" s="55"/>
      <c r="S1843" s="55" t="s">
        <v>929</v>
      </c>
      <c r="T1843" s="193" t="str">
        <f>_xlfn.IFNA(VLOOKUP(N1843,Code2Loc,2,FALSE)
&amp; IF( OR( ISNA(O1843), LEN(O1843)=0), "",  "-" &amp; VLOOKUP(O1843,Code2Loc,2,FALSE))
&amp; IF( OR( ISNA(P1843), LEN(P1843)=0), "",  "-" &amp; VLOOKUP(P1843,Code2Loc,2,FALSE))
&amp; IF( OR( ISNA(Q1843), LEN(Q1843)=0), "",  "-" &amp; VLOOKUP(Q1843,Code2Loc,2,FALSE))
&amp; IF( OR( ISNA(R1843), LEN(R1843)=0), "",  "-" &amp; VLOOKUP(R1843,Code2Loc,2,FALSE))
&amp; IF( OR( ISNA(S1843), LEN(S1843)=0), "",  "-" &amp; VLOOKUP(S1843,Code2Loc,2,FALSE)),"")</f>
        <v/>
      </c>
      <c r="U1843" s="56">
        <v>0.6875</v>
      </c>
      <c r="V1843" s="57"/>
      <c r="W1843" s="57"/>
      <c r="X1843" s="57"/>
      <c r="Y1843" s="57"/>
      <c r="Z1843" s="58" t="str">
        <f>IF(ISBLANK($U1843), "", _xlfn.IFNA($U1843 + _xlfn.IFNA( VLOOKUP($N1843 &amp; IF(ISBLANK($O1843),"", "-" &amp; $O1843) &amp; IF(ISBLANK($P1843),"", "-" &amp; $P1843) &amp; IF(ISBLANK($Q1843),"", "-" &amp; $Q1843) &amp; IF(ISBLANK($R1843),"", "-" &amp; $R1843) &amp; IF(ISBLANK($S1843),"", "-" &amp; $S1843),TravelTime,8,FALSE), VLOOKUP($S1843 &amp; IF(ISBLANK($R1843),"", "-" &amp; $R1843) &amp; IF(ISBLANK($Q1843),"", "-" &amp; $Q1843) &amp; IF(ISBLANK($P1843),"", "-" &amp; $P1843) &amp; IF(ISBLANK($O1843),"", "-" &amp; $O1843) &amp; IF(ISBLANK($N1843),"", "-" &amp; $N1843),TravelTime,8,FALSE)) / 1440, ""))</f>
        <v/>
      </c>
      <c r="AA1843" s="59"/>
      <c r="AB1843" s="59"/>
      <c r="AC1843" s="59"/>
      <c r="AD1843" s="196"/>
      <c r="AE1843" s="59"/>
      <c r="AF1843" s="59"/>
      <c r="AG1843" s="59"/>
      <c r="AH1843" s="59"/>
      <c r="AI1843" s="59"/>
      <c r="AJ1843" s="59"/>
    </row>
    <row r="1844" spans="1:36" ht="14.25" customHeight="1">
      <c r="A1844" s="85"/>
      <c r="B1844" s="59"/>
      <c r="C1844" s="223"/>
      <c r="D1844" s="59"/>
      <c r="E1844" s="229"/>
      <c r="F1844" s="229"/>
      <c r="G1844" s="59"/>
      <c r="H1844" s="59"/>
      <c r="I1844" s="59"/>
      <c r="J1844" s="59"/>
      <c r="K1844" s="59"/>
      <c r="L1844" s="86"/>
      <c r="M1844" s="86"/>
      <c r="N1844" s="55" t="s">
        <v>929</v>
      </c>
      <c r="O1844" s="55"/>
      <c r="P1844" s="55"/>
      <c r="Q1844" s="55"/>
      <c r="R1844" s="55"/>
      <c r="S1844" s="55" t="s">
        <v>820</v>
      </c>
      <c r="T1844" s="193" t="str">
        <f>_xlfn.IFNA(VLOOKUP(N1844,Code2Loc,2,FALSE)
&amp; IF( OR( ISNA(O1844), LEN(O1844)=0), "",  "-" &amp; VLOOKUP(O1844,Code2Loc,2,FALSE))
&amp; IF( OR( ISNA(P1844), LEN(P1844)=0), "",  "-" &amp; VLOOKUP(P1844,Code2Loc,2,FALSE))
&amp; IF( OR( ISNA(Q1844), LEN(Q1844)=0), "",  "-" &amp; VLOOKUP(Q1844,Code2Loc,2,FALSE))
&amp; IF( OR( ISNA(R1844), LEN(R1844)=0), "",  "-" &amp; VLOOKUP(R1844,Code2Loc,2,FALSE))
&amp; IF( OR( ISNA(S1844), LEN(S1844)=0), "",  "-" &amp; VLOOKUP(S1844,Code2Loc,2,FALSE)),"")</f>
        <v/>
      </c>
      <c r="U1844" s="56">
        <v>0.71875</v>
      </c>
      <c r="V1844" s="57"/>
      <c r="W1844" s="57"/>
      <c r="X1844" s="57"/>
      <c r="Y1844" s="57"/>
      <c r="Z1844" s="58" t="str">
        <f>IF(ISBLANK($U1844), "", _xlfn.IFNA($U1844 + _xlfn.IFNA( VLOOKUP($N1844 &amp; IF(ISBLANK($O1844),"", "-" &amp; $O1844) &amp; IF(ISBLANK($P1844),"", "-" &amp; $P1844) &amp; IF(ISBLANK($Q1844),"", "-" &amp; $Q1844) &amp; IF(ISBLANK($R1844),"", "-" &amp; $R1844) &amp; IF(ISBLANK($S1844),"", "-" &amp; $S1844),TravelTime,8,FALSE), VLOOKUP($S1844 &amp; IF(ISBLANK($R1844),"", "-" &amp; $R1844) &amp; IF(ISBLANK($Q1844),"", "-" &amp; $Q1844) &amp; IF(ISBLANK($P1844),"", "-" &amp; $P1844) &amp; IF(ISBLANK($O1844),"", "-" &amp; $O1844) &amp; IF(ISBLANK($N1844),"", "-" &amp; $N1844),TravelTime,8,FALSE)) / 1440, ""))</f>
        <v/>
      </c>
      <c r="AA1844" s="59"/>
      <c r="AB1844" s="59"/>
      <c r="AC1844" s="59"/>
      <c r="AD1844" s="196"/>
      <c r="AE1844" s="59"/>
      <c r="AF1844" s="59"/>
      <c r="AG1844" s="59"/>
      <c r="AH1844" s="59"/>
      <c r="AI1844" s="59"/>
      <c r="AJ1844" s="59"/>
    </row>
    <row r="1845" spans="1:36" ht="14.25" customHeight="1">
      <c r="A1845" s="85"/>
      <c r="B1845" s="59"/>
      <c r="C1845" s="223"/>
      <c r="D1845" s="59"/>
      <c r="E1845" s="229"/>
      <c r="F1845" s="229"/>
      <c r="G1845" s="59"/>
      <c r="H1845" s="59"/>
      <c r="I1845" s="59"/>
      <c r="J1845" s="59"/>
      <c r="K1845" s="59"/>
      <c r="L1845" s="86"/>
      <c r="M1845" s="86"/>
      <c r="N1845" s="55" t="s">
        <v>820</v>
      </c>
      <c r="O1845" s="55"/>
      <c r="P1845" s="55"/>
      <c r="Q1845" s="55"/>
      <c r="R1845" s="55"/>
      <c r="S1845" s="55" t="s">
        <v>929</v>
      </c>
      <c r="T1845" s="193" t="str">
        <f>_xlfn.IFNA(VLOOKUP(N1845,Code2Loc,2,FALSE)
&amp; IF( OR( ISNA(O1845), LEN(O1845)=0), "",  "-" &amp; VLOOKUP(O1845,Code2Loc,2,FALSE))
&amp; IF( OR( ISNA(P1845), LEN(P1845)=0), "",  "-" &amp; VLOOKUP(P1845,Code2Loc,2,FALSE))
&amp; IF( OR( ISNA(Q1845), LEN(Q1845)=0), "",  "-" &amp; VLOOKUP(Q1845,Code2Loc,2,FALSE))
&amp; IF( OR( ISNA(R1845), LEN(R1845)=0), "",  "-" &amp; VLOOKUP(R1845,Code2Loc,2,FALSE))
&amp; IF( OR( ISNA(S1845), LEN(S1845)=0), "",  "-" &amp; VLOOKUP(S1845,Code2Loc,2,FALSE)),"")</f>
        <v/>
      </c>
      <c r="U1845" s="56">
        <v>0.74652777777777779</v>
      </c>
      <c r="V1845" s="57"/>
      <c r="W1845" s="57"/>
      <c r="X1845" s="57"/>
      <c r="Y1845" s="57"/>
      <c r="Z1845" s="58" t="str">
        <f>IF(ISBLANK($U1845), "", _xlfn.IFNA($U1845 + _xlfn.IFNA( VLOOKUP($N1845 &amp; IF(ISBLANK($O1845),"", "-" &amp; $O1845) &amp; IF(ISBLANK($P1845),"", "-" &amp; $P1845) &amp; IF(ISBLANK($Q1845),"", "-" &amp; $Q1845) &amp; IF(ISBLANK($R1845),"", "-" &amp; $R1845) &amp; IF(ISBLANK($S1845),"", "-" &amp; $S1845),TravelTime,8,FALSE), VLOOKUP($S1845 &amp; IF(ISBLANK($R1845),"", "-" &amp; $R1845) &amp; IF(ISBLANK($Q1845),"", "-" &amp; $Q1845) &amp; IF(ISBLANK($P1845),"", "-" &amp; $P1845) &amp; IF(ISBLANK($O1845),"", "-" &amp; $O1845) &amp; IF(ISBLANK($N1845),"", "-" &amp; $N1845),TravelTime,8,FALSE)) / 1440, ""))</f>
        <v/>
      </c>
      <c r="AA1845" s="59"/>
      <c r="AB1845" s="59"/>
      <c r="AC1845" s="59"/>
      <c r="AD1845" s="196"/>
      <c r="AE1845" s="59"/>
      <c r="AF1845" s="59"/>
      <c r="AG1845" s="59"/>
      <c r="AH1845" s="59"/>
      <c r="AI1845" s="59"/>
      <c r="AJ1845" s="59"/>
    </row>
    <row r="1846" spans="1:36" ht="14.25" customHeight="1">
      <c r="A1846" s="85"/>
      <c r="B1846" s="59"/>
      <c r="C1846" s="223"/>
      <c r="D1846" s="59"/>
      <c r="E1846" s="229"/>
      <c r="F1846" s="229"/>
      <c r="G1846" s="59"/>
      <c r="H1846" s="59"/>
      <c r="I1846" s="59"/>
      <c r="J1846" s="59"/>
      <c r="K1846" s="59"/>
      <c r="L1846" s="86"/>
      <c r="M1846" s="86"/>
      <c r="N1846" s="55" t="s">
        <v>929</v>
      </c>
      <c r="O1846" s="55"/>
      <c r="P1846" s="55"/>
      <c r="Q1846" s="55"/>
      <c r="R1846" s="55"/>
      <c r="S1846" s="55" t="s">
        <v>820</v>
      </c>
      <c r="T1846" s="193" t="str">
        <f>_xlfn.IFNA(VLOOKUP(N1846,Code2Loc,2,FALSE)
&amp; IF( OR( ISNA(O1846), LEN(O1846)=0), "",  "-" &amp; VLOOKUP(O1846,Code2Loc,2,FALSE))
&amp; IF( OR( ISNA(P1846), LEN(P1846)=0), "",  "-" &amp; VLOOKUP(P1846,Code2Loc,2,FALSE))
&amp; IF( OR( ISNA(Q1846), LEN(Q1846)=0), "",  "-" &amp; VLOOKUP(Q1846,Code2Loc,2,FALSE))
&amp; IF( OR( ISNA(R1846), LEN(R1846)=0), "",  "-" &amp; VLOOKUP(R1846,Code2Loc,2,FALSE))
&amp; IF( OR( ISNA(S1846), LEN(S1846)=0), "",  "-" &amp; VLOOKUP(S1846,Code2Loc,2,FALSE)),"")</f>
        <v/>
      </c>
      <c r="U1846" s="56">
        <v>0.77430555555555558</v>
      </c>
      <c r="V1846" s="57"/>
      <c r="W1846" s="57"/>
      <c r="X1846" s="57"/>
      <c r="Y1846" s="57"/>
      <c r="Z1846" s="58" t="str">
        <f>IF(ISBLANK($U1846), "", _xlfn.IFNA($U1846 + _xlfn.IFNA( VLOOKUP($N1846 &amp; IF(ISBLANK($O1846),"", "-" &amp; $O1846) &amp; IF(ISBLANK($P1846),"", "-" &amp; $P1846) &amp; IF(ISBLANK($Q1846),"", "-" &amp; $Q1846) &amp; IF(ISBLANK($R1846),"", "-" &amp; $R1846) &amp; IF(ISBLANK($S1846),"", "-" &amp; $S1846),TravelTime,8,FALSE), VLOOKUP($S1846 &amp; IF(ISBLANK($R1846),"", "-" &amp; $R1846) &amp; IF(ISBLANK($Q1846),"", "-" &amp; $Q1846) &amp; IF(ISBLANK($P1846),"", "-" &amp; $P1846) &amp; IF(ISBLANK($O1846),"", "-" &amp; $O1846) &amp; IF(ISBLANK($N1846),"", "-" &amp; $N1846),TravelTime,8,FALSE)) / 1440, ""))</f>
        <v/>
      </c>
      <c r="AA1846" s="59"/>
      <c r="AB1846" s="59"/>
      <c r="AC1846" s="59"/>
      <c r="AD1846" s="196"/>
      <c r="AE1846" s="59"/>
      <c r="AF1846" s="59"/>
      <c r="AG1846" s="59"/>
      <c r="AH1846" s="59"/>
      <c r="AI1846" s="59"/>
      <c r="AJ1846" s="59"/>
    </row>
    <row r="1847" spans="1:36" ht="14.25" customHeight="1">
      <c r="A1847" s="85"/>
      <c r="B1847" s="59"/>
      <c r="C1847" s="223"/>
      <c r="D1847" s="59"/>
      <c r="E1847" s="229"/>
      <c r="F1847" s="229"/>
      <c r="G1847" s="59"/>
      <c r="H1847" s="59"/>
      <c r="I1847" s="59"/>
      <c r="J1847" s="59"/>
      <c r="K1847" s="59"/>
      <c r="L1847" s="86"/>
      <c r="M1847" s="86"/>
      <c r="N1847" s="55" t="s">
        <v>820</v>
      </c>
      <c r="O1847" s="55"/>
      <c r="P1847" s="55"/>
      <c r="Q1847" s="55"/>
      <c r="R1847" s="55"/>
      <c r="S1847" s="55" t="s">
        <v>929</v>
      </c>
      <c r="T1847" s="193" t="str">
        <f>_xlfn.IFNA(VLOOKUP(N1847,Code2Loc,2,FALSE)
&amp; IF( OR( ISNA(O1847), LEN(O1847)=0), "",  "-" &amp; VLOOKUP(O1847,Code2Loc,2,FALSE))
&amp; IF( OR( ISNA(P1847), LEN(P1847)=0), "",  "-" &amp; VLOOKUP(P1847,Code2Loc,2,FALSE))
&amp; IF( OR( ISNA(Q1847), LEN(Q1847)=0), "",  "-" &amp; VLOOKUP(Q1847,Code2Loc,2,FALSE))
&amp; IF( OR( ISNA(R1847), LEN(R1847)=0), "",  "-" &amp; VLOOKUP(R1847,Code2Loc,2,FALSE))
&amp; IF( OR( ISNA(S1847), LEN(S1847)=0), "",  "-" &amp; VLOOKUP(S1847,Code2Loc,2,FALSE)),"")</f>
        <v/>
      </c>
      <c r="U1847" s="56">
        <v>0.79861111111111116</v>
      </c>
      <c r="V1847" s="57"/>
      <c r="W1847" s="57"/>
      <c r="X1847" s="57"/>
      <c r="Y1847" s="57"/>
      <c r="Z1847" s="58" t="str">
        <f>IF(ISBLANK($U1847), "", _xlfn.IFNA($U1847 + _xlfn.IFNA( VLOOKUP($N1847 &amp; IF(ISBLANK($O1847),"", "-" &amp; $O1847) &amp; IF(ISBLANK($P1847),"", "-" &amp; $P1847) &amp; IF(ISBLANK($Q1847),"", "-" &amp; $Q1847) &amp; IF(ISBLANK($R1847),"", "-" &amp; $R1847) &amp; IF(ISBLANK($S1847),"", "-" &amp; $S1847),TravelTime,8,FALSE), VLOOKUP($S1847 &amp; IF(ISBLANK($R1847),"", "-" &amp; $R1847) &amp; IF(ISBLANK($Q1847),"", "-" &amp; $Q1847) &amp; IF(ISBLANK($P1847),"", "-" &amp; $P1847) &amp; IF(ISBLANK($O1847),"", "-" &amp; $O1847) &amp; IF(ISBLANK($N1847),"", "-" &amp; $N1847),TravelTime,8,FALSE)) / 1440, ""))</f>
        <v/>
      </c>
      <c r="AA1847" s="59"/>
      <c r="AB1847" s="59"/>
      <c r="AC1847" s="59"/>
      <c r="AD1847" s="196"/>
      <c r="AE1847" s="59"/>
      <c r="AF1847" s="59"/>
      <c r="AG1847" s="59"/>
      <c r="AH1847" s="59"/>
      <c r="AI1847" s="59"/>
      <c r="AJ1847" s="59"/>
    </row>
    <row r="1848" spans="1:36" ht="14.25" customHeight="1">
      <c r="A1848" s="85"/>
      <c r="B1848" s="59"/>
      <c r="C1848" s="223"/>
      <c r="D1848" s="59"/>
      <c r="E1848" s="229"/>
      <c r="F1848" s="229"/>
      <c r="G1848" s="59"/>
      <c r="H1848" s="59"/>
      <c r="I1848" s="59"/>
      <c r="J1848" s="59"/>
      <c r="K1848" s="59"/>
      <c r="L1848" s="86"/>
      <c r="M1848" s="86"/>
      <c r="N1848" s="55" t="s">
        <v>929</v>
      </c>
      <c r="O1848" s="55"/>
      <c r="P1848" s="55"/>
      <c r="Q1848" s="55"/>
      <c r="R1848" s="55"/>
      <c r="S1848" s="55" t="s">
        <v>820</v>
      </c>
      <c r="T1848" s="193" t="str">
        <f>_xlfn.IFNA(VLOOKUP(N1848,Code2Loc,2,FALSE)
&amp; IF( OR( ISNA(O1848), LEN(O1848)=0), "",  "-" &amp; VLOOKUP(O1848,Code2Loc,2,FALSE))
&amp; IF( OR( ISNA(P1848), LEN(P1848)=0), "",  "-" &amp; VLOOKUP(P1848,Code2Loc,2,FALSE))
&amp; IF( OR( ISNA(Q1848), LEN(Q1848)=0), "",  "-" &amp; VLOOKUP(Q1848,Code2Loc,2,FALSE))
&amp; IF( OR( ISNA(R1848), LEN(R1848)=0), "",  "-" &amp; VLOOKUP(R1848,Code2Loc,2,FALSE))
&amp; IF( OR( ISNA(S1848), LEN(S1848)=0), "",  "-" &amp; VLOOKUP(S1848,Code2Loc,2,FALSE)),"")</f>
        <v/>
      </c>
      <c r="U1848" s="56">
        <v>0.82291666666666663</v>
      </c>
      <c r="V1848" s="57"/>
      <c r="W1848" s="57"/>
      <c r="X1848" s="57"/>
      <c r="Y1848" s="57"/>
      <c r="Z1848" s="58" t="str">
        <f>IF(ISBLANK($U1848), "", _xlfn.IFNA($U1848 + _xlfn.IFNA( VLOOKUP($N1848 &amp; IF(ISBLANK($O1848),"", "-" &amp; $O1848) &amp; IF(ISBLANK($P1848),"", "-" &amp; $P1848) &amp; IF(ISBLANK($Q1848),"", "-" &amp; $Q1848) &amp; IF(ISBLANK($R1848),"", "-" &amp; $R1848) &amp; IF(ISBLANK($S1848),"", "-" &amp; $S1848),TravelTime,8,FALSE), VLOOKUP($S1848 &amp; IF(ISBLANK($R1848),"", "-" &amp; $R1848) &amp; IF(ISBLANK($Q1848),"", "-" &amp; $Q1848) &amp; IF(ISBLANK($P1848),"", "-" &amp; $P1848) &amp; IF(ISBLANK($O1848),"", "-" &amp; $O1848) &amp; IF(ISBLANK($N1848),"", "-" &amp; $N1848),TravelTime,8,FALSE)) / 1440, ""))</f>
        <v/>
      </c>
      <c r="AA1848" s="59"/>
      <c r="AB1848" s="59"/>
      <c r="AC1848" s="59"/>
      <c r="AD1848" s="196"/>
      <c r="AE1848" s="59"/>
      <c r="AF1848" s="59"/>
      <c r="AG1848" s="59"/>
      <c r="AH1848" s="59"/>
      <c r="AI1848" s="59"/>
      <c r="AJ1848" s="59"/>
    </row>
    <row r="1849" spans="1:36" ht="14.25" customHeight="1">
      <c r="A1849" s="85"/>
      <c r="B1849" s="59"/>
      <c r="C1849" s="223"/>
      <c r="D1849" s="59"/>
      <c r="E1849" s="228"/>
      <c r="F1849" s="228"/>
      <c r="G1849" s="59"/>
      <c r="H1849" s="59"/>
      <c r="I1849" s="59"/>
      <c r="J1849" s="59"/>
      <c r="K1849" s="59"/>
      <c r="L1849" s="86"/>
      <c r="M1849" s="86"/>
      <c r="N1849" s="55" t="s">
        <v>820</v>
      </c>
      <c r="O1849" s="55"/>
      <c r="P1849" s="55"/>
      <c r="Q1849" s="55"/>
      <c r="R1849" s="55"/>
      <c r="S1849" s="55" t="s">
        <v>929</v>
      </c>
      <c r="T1849" s="193" t="str">
        <f>_xlfn.IFNA(VLOOKUP(N1849,Code2Loc,2,FALSE)
&amp; IF( OR( ISNA(O1849), LEN(O1849)=0), "",  "-" &amp; VLOOKUP(O1849,Code2Loc,2,FALSE))
&amp; IF( OR( ISNA(P1849), LEN(P1849)=0), "",  "-" &amp; VLOOKUP(P1849,Code2Loc,2,FALSE))
&amp; IF( OR( ISNA(Q1849), LEN(Q1849)=0), "",  "-" &amp; VLOOKUP(Q1849,Code2Loc,2,FALSE))
&amp; IF( OR( ISNA(R1849), LEN(R1849)=0), "",  "-" &amp; VLOOKUP(R1849,Code2Loc,2,FALSE))
&amp; IF( OR( ISNA(S1849), LEN(S1849)=0), "",  "-" &amp; VLOOKUP(S1849,Code2Loc,2,FALSE)),"")</f>
        <v/>
      </c>
      <c r="U1849" s="56">
        <v>0.84375</v>
      </c>
      <c r="V1849" s="57"/>
      <c r="W1849" s="57"/>
      <c r="X1849" s="57"/>
      <c r="Y1849" s="57"/>
      <c r="Z1849" s="58" t="str">
        <f>IF(ISBLANK($U1849), "", _xlfn.IFNA($U1849 + _xlfn.IFNA( VLOOKUP($N1849 &amp; IF(ISBLANK($O1849),"", "-" &amp; $O1849) &amp; IF(ISBLANK($P1849),"", "-" &amp; $P1849) &amp; IF(ISBLANK($Q1849),"", "-" &amp; $Q1849) &amp; IF(ISBLANK($R1849),"", "-" &amp; $R1849) &amp; IF(ISBLANK($S1849),"", "-" &amp; $S1849),TravelTime,8,FALSE), VLOOKUP($S1849 &amp; IF(ISBLANK($R1849),"", "-" &amp; $R1849) &amp; IF(ISBLANK($Q1849),"", "-" &amp; $Q1849) &amp; IF(ISBLANK($P1849),"", "-" &amp; $P1849) &amp; IF(ISBLANK($O1849),"", "-" &amp; $O1849) &amp; IF(ISBLANK($N1849),"", "-" &amp; $N1849),TravelTime,8,FALSE)) / 1440, ""))</f>
        <v/>
      </c>
      <c r="AA1849" s="59"/>
      <c r="AB1849" s="59"/>
      <c r="AC1849" s="59"/>
      <c r="AD1849" s="196"/>
      <c r="AE1849" s="59"/>
      <c r="AF1849" s="59"/>
      <c r="AG1849" s="59"/>
      <c r="AH1849" s="59"/>
      <c r="AI1849" s="59"/>
      <c r="AJ1849" s="59"/>
    </row>
    <row r="1850" spans="1:36" ht="14.25" customHeight="1">
      <c r="A1850" s="85"/>
      <c r="B1850" s="59" t="s">
        <v>931</v>
      </c>
      <c r="C1850" s="218" t="s">
        <v>932</v>
      </c>
      <c r="D1850" s="59"/>
      <c r="E1850" s="228" t="s">
        <v>933</v>
      </c>
      <c r="F1850" s="228">
        <v>45127</v>
      </c>
      <c r="G1850" s="59"/>
      <c r="H1850" s="59"/>
      <c r="I1850" s="59"/>
      <c r="J1850" s="59" t="s">
        <v>934</v>
      </c>
      <c r="K1850" s="59" t="s">
        <v>16</v>
      </c>
      <c r="L1850" s="86">
        <v>27</v>
      </c>
      <c r="M1850" s="86"/>
      <c r="N1850" s="55" t="s">
        <v>820</v>
      </c>
      <c r="O1850" s="55"/>
      <c r="P1850" s="55"/>
      <c r="Q1850" s="55"/>
      <c r="R1850" s="55"/>
      <c r="S1850" s="55" t="s">
        <v>874</v>
      </c>
      <c r="T1850" s="193" t="str">
        <f>_xlfn.IFNA(VLOOKUP(N1850,Code2Loc,2,FALSE)
&amp; IF( OR( ISNA(O1850), LEN(O1850)=0), "",  "-" &amp; VLOOKUP(O1850,Code2Loc,2,FALSE))
&amp; IF( OR( ISNA(P1850), LEN(P1850)=0), "",  "-" &amp; VLOOKUP(P1850,Code2Loc,2,FALSE))
&amp; IF( OR( ISNA(Q1850), LEN(Q1850)=0), "",  "-" &amp; VLOOKUP(Q1850,Code2Loc,2,FALSE))
&amp; IF( OR( ISNA(R1850), LEN(R1850)=0), "",  "-" &amp; VLOOKUP(R1850,Code2Loc,2,FALSE))
&amp; IF( OR( ISNA(S1850), LEN(S1850)=0), "",  "-" &amp; VLOOKUP(S1850,Code2Loc,2,FALSE)),"")</f>
        <v/>
      </c>
      <c r="U1850" s="56">
        <v>0.25</v>
      </c>
      <c r="V1850" s="57"/>
      <c r="W1850" s="57"/>
      <c r="X1850" s="57"/>
      <c r="Y1850" s="57"/>
      <c r="Z1850" s="58" t="str">
        <f>IF(ISBLANK($U1850), "", _xlfn.IFNA($U1850 + _xlfn.IFNA( VLOOKUP($N1850 &amp; IF(ISBLANK($O1850),"", "-" &amp; $O1850) &amp; IF(ISBLANK($P1850),"", "-" &amp; $P1850) &amp; IF(ISBLANK($Q1850),"", "-" &amp; $Q1850) &amp; IF(ISBLANK($R1850),"", "-" &amp; $R1850) &amp; IF(ISBLANK($S1850),"", "-" &amp; $S1850),TravelTime,8,FALSE), VLOOKUP($S1850 &amp; IF(ISBLANK($R1850),"", "-" &amp; $R1850) &amp; IF(ISBLANK($Q1850),"", "-" &amp; $Q1850) &amp; IF(ISBLANK($P1850),"", "-" &amp; $P1850) &amp; IF(ISBLANK($O1850),"", "-" &amp; $O1850) &amp; IF(ISBLANK($N1850),"", "-" &amp; $N1850),TravelTime,8,FALSE)) / 1440, ""))</f>
        <v/>
      </c>
      <c r="AA1850" s="59"/>
      <c r="AB1850" s="59"/>
      <c r="AC1850" s="59"/>
      <c r="AD1850" s="196"/>
      <c r="AE1850" s="59"/>
      <c r="AF1850" s="59"/>
      <c r="AG1850" s="59"/>
      <c r="AH1850" s="59"/>
      <c r="AI1850" s="59"/>
      <c r="AJ1850" s="59"/>
    </row>
    <row r="1851" spans="1:36" ht="14.25" customHeight="1">
      <c r="A1851" s="85"/>
      <c r="B1851" s="59"/>
      <c r="C1851" s="223"/>
      <c r="D1851" s="59"/>
      <c r="E1851" s="229"/>
      <c r="F1851" s="229"/>
      <c r="G1851" s="59"/>
      <c r="H1851" s="59"/>
      <c r="I1851" s="59"/>
      <c r="J1851" s="59"/>
      <c r="K1851" s="59"/>
      <c r="L1851" s="86"/>
      <c r="M1851" s="86"/>
      <c r="N1851" s="55" t="s">
        <v>874</v>
      </c>
      <c r="O1851" s="55"/>
      <c r="P1851" s="55"/>
      <c r="Q1851" s="55"/>
      <c r="R1851" s="55"/>
      <c r="S1851" s="55" t="s">
        <v>820</v>
      </c>
      <c r="T1851" s="193" t="str">
        <f>_xlfn.IFNA(VLOOKUP(N1851,Code2Loc,2,FALSE)
&amp; IF( OR( ISNA(O1851), LEN(O1851)=0), "",  "-" &amp; VLOOKUP(O1851,Code2Loc,2,FALSE))
&amp; IF( OR( ISNA(P1851), LEN(P1851)=0), "",  "-" &amp; VLOOKUP(P1851,Code2Loc,2,FALSE))
&amp; IF( OR( ISNA(Q1851), LEN(Q1851)=0), "",  "-" &amp; VLOOKUP(Q1851,Code2Loc,2,FALSE))
&amp; IF( OR( ISNA(R1851), LEN(R1851)=0), "",  "-" &amp; VLOOKUP(R1851,Code2Loc,2,FALSE))
&amp; IF( OR( ISNA(S1851), LEN(S1851)=0), "",  "-" &amp; VLOOKUP(S1851,Code2Loc,2,FALSE)),"")</f>
        <v/>
      </c>
      <c r="U1851" s="56">
        <v>0.27430555555555558</v>
      </c>
      <c r="V1851" s="57"/>
      <c r="W1851" s="57"/>
      <c r="X1851" s="57"/>
      <c r="Y1851" s="57"/>
      <c r="Z1851" s="58" t="str">
        <f>IF(ISBLANK($U1851), "", _xlfn.IFNA($U1851 + _xlfn.IFNA( VLOOKUP($N1851 &amp; IF(ISBLANK($O1851),"", "-" &amp; $O1851) &amp; IF(ISBLANK($P1851),"", "-" &amp; $P1851) &amp; IF(ISBLANK($Q1851),"", "-" &amp; $Q1851) &amp; IF(ISBLANK($R1851),"", "-" &amp; $R1851) &amp; IF(ISBLANK($S1851),"", "-" &amp; $S1851),TravelTime,8,FALSE), VLOOKUP($S1851 &amp; IF(ISBLANK($R1851),"", "-" &amp; $R1851) &amp; IF(ISBLANK($Q1851),"", "-" &amp; $Q1851) &amp; IF(ISBLANK($P1851),"", "-" &amp; $P1851) &amp; IF(ISBLANK($O1851),"", "-" &amp; $O1851) &amp; IF(ISBLANK($N1851),"", "-" &amp; $N1851),TravelTime,8,FALSE)) / 1440, ""))</f>
        <v/>
      </c>
      <c r="AA1851" s="59"/>
      <c r="AB1851" s="59"/>
      <c r="AC1851" s="59"/>
      <c r="AD1851" s="196"/>
      <c r="AE1851" s="59"/>
      <c r="AF1851" s="59"/>
      <c r="AG1851" s="59"/>
      <c r="AH1851" s="59"/>
      <c r="AI1851" s="59"/>
      <c r="AJ1851" s="59"/>
    </row>
    <row r="1852" spans="1:36" ht="14.25" customHeight="1">
      <c r="A1852" s="85"/>
      <c r="B1852" s="59"/>
      <c r="C1852" s="223"/>
      <c r="D1852" s="59"/>
      <c r="E1852" s="229"/>
      <c r="F1852" s="229"/>
      <c r="G1852" s="59"/>
      <c r="H1852" s="59"/>
      <c r="I1852" s="59"/>
      <c r="J1852" s="59"/>
      <c r="K1852" s="59"/>
      <c r="L1852" s="86"/>
      <c r="M1852" s="86"/>
      <c r="N1852" s="55" t="s">
        <v>820</v>
      </c>
      <c r="O1852" s="55" t="s">
        <v>873</v>
      </c>
      <c r="P1852" s="55"/>
      <c r="Q1852" s="55"/>
      <c r="R1852" s="55"/>
      <c r="S1852" s="55" t="s">
        <v>874</v>
      </c>
      <c r="T1852" s="193" t="str">
        <f>_xlfn.IFNA(VLOOKUP(N1852,Code2Loc,2,FALSE)
&amp; IF( OR( ISNA(O1852), LEN(O1852)=0), "",  "-" &amp; VLOOKUP(O1852,Code2Loc,2,FALSE))
&amp; IF( OR( ISNA(P1852), LEN(P1852)=0), "",  "-" &amp; VLOOKUP(P1852,Code2Loc,2,FALSE))
&amp; IF( OR( ISNA(Q1852), LEN(Q1852)=0), "",  "-" &amp; VLOOKUP(Q1852,Code2Loc,2,FALSE))
&amp; IF( OR( ISNA(R1852), LEN(R1852)=0), "",  "-" &amp; VLOOKUP(R1852,Code2Loc,2,FALSE))
&amp; IF( OR( ISNA(S1852), LEN(S1852)=0), "",  "-" &amp; VLOOKUP(S1852,Code2Loc,2,FALSE)),"")</f>
        <v/>
      </c>
      <c r="U1852" s="56">
        <v>0.30208333333333331</v>
      </c>
      <c r="V1852" s="57"/>
      <c r="W1852" s="57"/>
      <c r="X1852" s="57"/>
      <c r="Y1852" s="57"/>
      <c r="Z1852" s="58" t="str">
        <f>IF(ISBLANK($U1852), "", _xlfn.IFNA($U1852 + _xlfn.IFNA( VLOOKUP($N1852 &amp; IF(ISBLANK($O1852),"", "-" &amp; $O1852) &amp; IF(ISBLANK($P1852),"", "-" &amp; $P1852) &amp; IF(ISBLANK($Q1852),"", "-" &amp; $Q1852) &amp; IF(ISBLANK($R1852),"", "-" &amp; $R1852) &amp; IF(ISBLANK($S1852),"", "-" &amp; $S1852),TravelTime,8,FALSE), VLOOKUP($S1852 &amp; IF(ISBLANK($R1852),"", "-" &amp; $R1852) &amp; IF(ISBLANK($Q1852),"", "-" &amp; $Q1852) &amp; IF(ISBLANK($P1852),"", "-" &amp; $P1852) &amp; IF(ISBLANK($O1852),"", "-" &amp; $O1852) &amp; IF(ISBLANK($N1852),"", "-" &amp; $N1852),TravelTime,8,FALSE)) / 1440, ""))</f>
        <v/>
      </c>
      <c r="AA1852" s="59"/>
      <c r="AB1852" s="59"/>
      <c r="AC1852" s="59"/>
      <c r="AD1852" s="196"/>
      <c r="AE1852" s="59"/>
      <c r="AF1852" s="59"/>
      <c r="AG1852" s="59"/>
      <c r="AH1852" s="59"/>
      <c r="AI1852" s="59"/>
      <c r="AJ1852" s="59"/>
    </row>
    <row r="1853" spans="1:36" ht="14.25" customHeight="1">
      <c r="A1853" s="85"/>
      <c r="B1853" s="59"/>
      <c r="C1853" s="223"/>
      <c r="D1853" s="59"/>
      <c r="E1853" s="229"/>
      <c r="F1853" s="229"/>
      <c r="G1853" s="59"/>
      <c r="H1853" s="59"/>
      <c r="I1853" s="59"/>
      <c r="J1853" s="59"/>
      <c r="K1853" s="59"/>
      <c r="L1853" s="86"/>
      <c r="M1853" s="86"/>
      <c r="N1853" s="55" t="s">
        <v>874</v>
      </c>
      <c r="O1853" s="55" t="s">
        <v>875</v>
      </c>
      <c r="P1853" s="55"/>
      <c r="Q1853" s="55"/>
      <c r="R1853" s="55"/>
      <c r="S1853" s="55" t="s">
        <v>929</v>
      </c>
      <c r="T1853" s="193" t="str">
        <f>_xlfn.IFNA(VLOOKUP(N1853,Code2Loc,2,FALSE)
&amp; IF( OR( ISNA(O1853), LEN(O1853)=0), "",  "-" &amp; VLOOKUP(O1853,Code2Loc,2,FALSE))
&amp; IF( OR( ISNA(P1853), LEN(P1853)=0), "",  "-" &amp; VLOOKUP(P1853,Code2Loc,2,FALSE))
&amp; IF( OR( ISNA(Q1853), LEN(Q1853)=0), "",  "-" &amp; VLOOKUP(Q1853,Code2Loc,2,FALSE))
&amp; IF( OR( ISNA(R1853), LEN(R1853)=0), "",  "-" &amp; VLOOKUP(R1853,Code2Loc,2,FALSE))
&amp; IF( OR( ISNA(S1853), LEN(S1853)=0), "",  "-" &amp; VLOOKUP(S1853,Code2Loc,2,FALSE)),"")</f>
        <v/>
      </c>
      <c r="U1853" s="56">
        <v>0.3263888888888889</v>
      </c>
      <c r="V1853" s="57"/>
      <c r="W1853" s="57"/>
      <c r="X1853" s="57"/>
      <c r="Y1853" s="57"/>
      <c r="Z1853" s="58" t="str">
        <f>IF(ISBLANK($U1853), "", _xlfn.IFNA($U1853 + _xlfn.IFNA( VLOOKUP($N1853 &amp; IF(ISBLANK($O1853),"", "-" &amp; $O1853) &amp; IF(ISBLANK($P1853),"", "-" &amp; $P1853) &amp; IF(ISBLANK($Q1853),"", "-" &amp; $Q1853) &amp; IF(ISBLANK($R1853),"", "-" &amp; $R1853) &amp; IF(ISBLANK($S1853),"", "-" &amp; $S1853),TravelTime,8,FALSE), VLOOKUP($S1853 &amp; IF(ISBLANK($R1853),"", "-" &amp; $R1853) &amp; IF(ISBLANK($Q1853),"", "-" &amp; $Q1853) &amp; IF(ISBLANK($P1853),"", "-" &amp; $P1853) &amp; IF(ISBLANK($O1853),"", "-" &amp; $O1853) &amp; IF(ISBLANK($N1853),"", "-" &amp; $N1853),TravelTime,8,FALSE)) / 1440, ""))</f>
        <v/>
      </c>
      <c r="AA1853" s="59"/>
      <c r="AB1853" s="59"/>
      <c r="AC1853" s="59"/>
      <c r="AD1853" s="196"/>
      <c r="AE1853" s="59"/>
      <c r="AF1853" s="59"/>
      <c r="AG1853" s="59"/>
      <c r="AH1853" s="59"/>
      <c r="AI1853" s="59"/>
      <c r="AJ1853" s="59"/>
    </row>
    <row r="1854" spans="1:36" ht="14.25" customHeight="1">
      <c r="A1854" s="85"/>
      <c r="B1854" s="59"/>
      <c r="C1854" s="223"/>
      <c r="D1854" s="59"/>
      <c r="E1854" s="229"/>
      <c r="F1854" s="229"/>
      <c r="G1854" s="59"/>
      <c r="H1854" s="59"/>
      <c r="I1854" s="59"/>
      <c r="J1854" s="59"/>
      <c r="K1854" s="59"/>
      <c r="L1854" s="86"/>
      <c r="M1854" s="86"/>
      <c r="N1854" s="55" t="s">
        <v>929</v>
      </c>
      <c r="O1854" s="55"/>
      <c r="P1854" s="55"/>
      <c r="Q1854" s="55"/>
      <c r="R1854" s="55"/>
      <c r="S1854" s="55" t="s">
        <v>820</v>
      </c>
      <c r="T1854" s="193" t="str">
        <f>_xlfn.IFNA(VLOOKUP(N1854,Code2Loc,2,FALSE)
&amp; IF( OR( ISNA(O1854), LEN(O1854)=0), "",  "-" &amp; VLOOKUP(O1854,Code2Loc,2,FALSE))
&amp; IF( OR( ISNA(P1854), LEN(P1854)=0), "",  "-" &amp; VLOOKUP(P1854,Code2Loc,2,FALSE))
&amp; IF( OR( ISNA(Q1854), LEN(Q1854)=0), "",  "-" &amp; VLOOKUP(Q1854,Code2Loc,2,FALSE))
&amp; IF( OR( ISNA(R1854), LEN(R1854)=0), "",  "-" &amp; VLOOKUP(R1854,Code2Loc,2,FALSE))
&amp; IF( OR( ISNA(S1854), LEN(S1854)=0), "",  "-" &amp; VLOOKUP(S1854,Code2Loc,2,FALSE)),"")</f>
        <v/>
      </c>
      <c r="U1854" s="56">
        <v>0.33680555555555558</v>
      </c>
      <c r="V1854" s="57"/>
      <c r="W1854" s="57"/>
      <c r="X1854" s="57"/>
      <c r="Y1854" s="57"/>
      <c r="Z1854" s="58" t="str">
        <f>IF(ISBLANK($U1854), "", _xlfn.IFNA($U1854 + _xlfn.IFNA( VLOOKUP($N1854 &amp; IF(ISBLANK($O1854),"", "-" &amp; $O1854) &amp; IF(ISBLANK($P1854),"", "-" &amp; $P1854) &amp; IF(ISBLANK($Q1854),"", "-" &amp; $Q1854) &amp; IF(ISBLANK($R1854),"", "-" &amp; $R1854) &amp; IF(ISBLANK($S1854),"", "-" &amp; $S1854),TravelTime,8,FALSE), VLOOKUP($S1854 &amp; IF(ISBLANK($R1854),"", "-" &amp; $R1854) &amp; IF(ISBLANK($Q1854),"", "-" &amp; $Q1854) &amp; IF(ISBLANK($P1854),"", "-" &amp; $P1854) &amp; IF(ISBLANK($O1854),"", "-" &amp; $O1854) &amp; IF(ISBLANK($N1854),"", "-" &amp; $N1854),TravelTime,8,FALSE)) / 1440, ""))</f>
        <v/>
      </c>
      <c r="AA1854" s="59"/>
      <c r="AB1854" s="59"/>
      <c r="AC1854" s="59"/>
      <c r="AD1854" s="196"/>
      <c r="AE1854" s="59"/>
      <c r="AF1854" s="59"/>
      <c r="AG1854" s="59"/>
      <c r="AH1854" s="59"/>
      <c r="AI1854" s="59"/>
      <c r="AJ1854" s="59"/>
    </row>
    <row r="1855" spans="1:36" ht="14.25" customHeight="1">
      <c r="A1855" s="85"/>
      <c r="B1855" s="59"/>
      <c r="C1855" s="223"/>
      <c r="D1855" s="59"/>
      <c r="E1855" s="229"/>
      <c r="F1855" s="229"/>
      <c r="G1855" s="59"/>
      <c r="H1855" s="59"/>
      <c r="I1855" s="59"/>
      <c r="J1855" s="59"/>
      <c r="K1855" s="59"/>
      <c r="L1855" s="86"/>
      <c r="M1855" s="86"/>
      <c r="N1855" s="55" t="s">
        <v>820</v>
      </c>
      <c r="O1855" s="55" t="s">
        <v>875</v>
      </c>
      <c r="P1855" s="55"/>
      <c r="Q1855" s="55"/>
      <c r="R1855" s="55"/>
      <c r="S1855" s="55" t="s">
        <v>874</v>
      </c>
      <c r="T1855" s="193" t="str">
        <f>_xlfn.IFNA(VLOOKUP(N1855,Code2Loc,2,FALSE)
&amp; IF( OR( ISNA(O1855), LEN(O1855)=0), "",  "-" &amp; VLOOKUP(O1855,Code2Loc,2,FALSE))
&amp; IF( OR( ISNA(P1855), LEN(P1855)=0), "",  "-" &amp; VLOOKUP(P1855,Code2Loc,2,FALSE))
&amp; IF( OR( ISNA(Q1855), LEN(Q1855)=0), "",  "-" &amp; VLOOKUP(Q1855,Code2Loc,2,FALSE))
&amp; IF( OR( ISNA(R1855), LEN(R1855)=0), "",  "-" &amp; VLOOKUP(R1855,Code2Loc,2,FALSE))
&amp; IF( OR( ISNA(S1855), LEN(S1855)=0), "",  "-" &amp; VLOOKUP(S1855,Code2Loc,2,FALSE)),"")</f>
        <v/>
      </c>
      <c r="U1855" s="56">
        <v>0.35416666666666669</v>
      </c>
      <c r="V1855" s="57"/>
      <c r="W1855" s="57"/>
      <c r="X1855" s="57"/>
      <c r="Y1855" s="57"/>
      <c r="Z1855" s="58" t="str">
        <f>IF(ISBLANK($U1855), "", _xlfn.IFNA($U1855 + _xlfn.IFNA( VLOOKUP($N1855 &amp; IF(ISBLANK($O1855),"", "-" &amp; $O1855) &amp; IF(ISBLANK($P1855),"", "-" &amp; $P1855) &amp; IF(ISBLANK($Q1855),"", "-" &amp; $Q1855) &amp; IF(ISBLANK($R1855),"", "-" &amp; $R1855) &amp; IF(ISBLANK($S1855),"", "-" &amp; $S1855),TravelTime,8,FALSE), VLOOKUP($S1855 &amp; IF(ISBLANK($R1855),"", "-" &amp; $R1855) &amp; IF(ISBLANK($Q1855),"", "-" &amp; $Q1855) &amp; IF(ISBLANK($P1855),"", "-" &amp; $P1855) &amp; IF(ISBLANK($O1855),"", "-" &amp; $O1855) &amp; IF(ISBLANK($N1855),"", "-" &amp; $N1855),TravelTime,8,FALSE)) / 1440, ""))</f>
        <v/>
      </c>
      <c r="AA1855" s="59"/>
      <c r="AB1855" s="59"/>
      <c r="AC1855" s="59"/>
      <c r="AD1855" s="196"/>
      <c r="AE1855" s="59"/>
      <c r="AF1855" s="59"/>
      <c r="AG1855" s="59"/>
      <c r="AH1855" s="59"/>
      <c r="AI1855" s="59"/>
      <c r="AJ1855" s="59"/>
    </row>
    <row r="1856" spans="1:36" ht="14.25" customHeight="1">
      <c r="A1856" s="85"/>
      <c r="B1856" s="59"/>
      <c r="C1856" s="223"/>
      <c r="D1856" s="59"/>
      <c r="E1856" s="229"/>
      <c r="F1856" s="229"/>
      <c r="G1856" s="59"/>
      <c r="H1856" s="59"/>
      <c r="I1856" s="59"/>
      <c r="J1856" s="59"/>
      <c r="K1856" s="59"/>
      <c r="L1856" s="86"/>
      <c r="M1856" s="86"/>
      <c r="N1856" s="55" t="s">
        <v>874</v>
      </c>
      <c r="O1856" s="55"/>
      <c r="P1856" s="55"/>
      <c r="Q1856" s="55"/>
      <c r="R1856" s="55"/>
      <c r="S1856" s="55" t="s">
        <v>929</v>
      </c>
      <c r="T1856" s="193" t="str">
        <f>_xlfn.IFNA(VLOOKUP(N1856,Code2Loc,2,FALSE)
&amp; IF( OR( ISNA(O1856), LEN(O1856)=0), "",  "-" &amp; VLOOKUP(O1856,Code2Loc,2,FALSE))
&amp; IF( OR( ISNA(P1856), LEN(P1856)=0), "",  "-" &amp; VLOOKUP(P1856,Code2Loc,2,FALSE))
&amp; IF( OR( ISNA(Q1856), LEN(Q1856)=0), "",  "-" &amp; VLOOKUP(Q1856,Code2Loc,2,FALSE))
&amp; IF( OR( ISNA(R1856), LEN(R1856)=0), "",  "-" &amp; VLOOKUP(R1856,Code2Loc,2,FALSE))
&amp; IF( OR( ISNA(S1856), LEN(S1856)=0), "",  "-" &amp; VLOOKUP(S1856,Code2Loc,2,FALSE)),"")</f>
        <v/>
      </c>
      <c r="U1856" s="56">
        <v>0.3888888888888889</v>
      </c>
      <c r="V1856" s="57"/>
      <c r="W1856" s="57"/>
      <c r="X1856" s="57"/>
      <c r="Y1856" s="57"/>
      <c r="Z1856" s="58" t="str">
        <f>IF(ISBLANK($U1856), "", _xlfn.IFNA($U1856 + _xlfn.IFNA( VLOOKUP($N1856 &amp; IF(ISBLANK($O1856),"", "-" &amp; $O1856) &amp; IF(ISBLANK($P1856),"", "-" &amp; $P1856) &amp; IF(ISBLANK($Q1856),"", "-" &amp; $Q1856) &amp; IF(ISBLANK($R1856),"", "-" &amp; $R1856) &amp; IF(ISBLANK($S1856),"", "-" &amp; $S1856),TravelTime,8,FALSE), VLOOKUP($S1856 &amp; IF(ISBLANK($R1856),"", "-" &amp; $R1856) &amp; IF(ISBLANK($Q1856),"", "-" &amp; $Q1856) &amp; IF(ISBLANK($P1856),"", "-" &amp; $P1856) &amp; IF(ISBLANK($O1856),"", "-" &amp; $O1856) &amp; IF(ISBLANK($N1856),"", "-" &amp; $N1856),TravelTime,8,FALSE)) / 1440, ""))</f>
        <v/>
      </c>
      <c r="AA1856" s="59"/>
      <c r="AB1856" s="59"/>
      <c r="AC1856" s="59"/>
      <c r="AD1856" s="196"/>
      <c r="AE1856" s="59"/>
      <c r="AF1856" s="59"/>
      <c r="AG1856" s="59"/>
      <c r="AH1856" s="59"/>
      <c r="AI1856" s="59"/>
      <c r="AJ1856" s="59"/>
    </row>
    <row r="1857" spans="1:36" ht="14.25" customHeight="1">
      <c r="A1857" s="85"/>
      <c r="B1857" s="59"/>
      <c r="C1857" s="223"/>
      <c r="D1857" s="59"/>
      <c r="E1857" s="229"/>
      <c r="F1857" s="229"/>
      <c r="G1857" s="59"/>
      <c r="H1857" s="59"/>
      <c r="I1857" s="59"/>
      <c r="J1857" s="59"/>
      <c r="K1857" s="59"/>
      <c r="L1857" s="86"/>
      <c r="M1857" s="86"/>
      <c r="N1857" s="55" t="s">
        <v>929</v>
      </c>
      <c r="O1857" s="55"/>
      <c r="P1857" s="55"/>
      <c r="Q1857" s="55"/>
      <c r="R1857" s="55"/>
      <c r="S1857" s="55" t="s">
        <v>820</v>
      </c>
      <c r="T1857" s="193" t="str">
        <f>_xlfn.IFNA(VLOOKUP(N1857,Code2Loc,2,FALSE)
&amp; IF( OR( ISNA(O1857), LEN(O1857)=0), "",  "-" &amp; VLOOKUP(O1857,Code2Loc,2,FALSE))
&amp; IF( OR( ISNA(P1857), LEN(P1857)=0), "",  "-" &amp; VLOOKUP(P1857,Code2Loc,2,FALSE))
&amp; IF( OR( ISNA(Q1857), LEN(Q1857)=0), "",  "-" &amp; VLOOKUP(Q1857,Code2Loc,2,FALSE))
&amp; IF( OR( ISNA(R1857), LEN(R1857)=0), "",  "-" &amp; VLOOKUP(R1857,Code2Loc,2,FALSE))
&amp; IF( OR( ISNA(S1857), LEN(S1857)=0), "",  "-" &amp; VLOOKUP(S1857,Code2Loc,2,FALSE)),"")</f>
        <v/>
      </c>
      <c r="U1857" s="56">
        <v>0.40277777777777779</v>
      </c>
      <c r="V1857" s="57"/>
      <c r="W1857" s="57"/>
      <c r="X1857" s="57"/>
      <c r="Y1857" s="57"/>
      <c r="Z1857" s="58" t="str">
        <f>IF(ISBLANK($U1857), "", _xlfn.IFNA($U1857 + _xlfn.IFNA( VLOOKUP($N1857 &amp; IF(ISBLANK($O1857),"", "-" &amp; $O1857) &amp; IF(ISBLANK($P1857),"", "-" &amp; $P1857) &amp; IF(ISBLANK($Q1857),"", "-" &amp; $Q1857) &amp; IF(ISBLANK($R1857),"", "-" &amp; $R1857) &amp; IF(ISBLANK($S1857),"", "-" &amp; $S1857),TravelTime,8,FALSE), VLOOKUP($S1857 &amp; IF(ISBLANK($R1857),"", "-" &amp; $R1857) &amp; IF(ISBLANK($Q1857),"", "-" &amp; $Q1857) &amp; IF(ISBLANK($P1857),"", "-" &amp; $P1857) &amp; IF(ISBLANK($O1857),"", "-" &amp; $O1857) &amp; IF(ISBLANK($N1857),"", "-" &amp; $N1857),TravelTime,8,FALSE)) / 1440, ""))</f>
        <v/>
      </c>
      <c r="AA1857" s="59"/>
      <c r="AB1857" s="59"/>
      <c r="AC1857" s="59"/>
      <c r="AD1857" s="196"/>
      <c r="AE1857" s="59"/>
      <c r="AF1857" s="59"/>
      <c r="AG1857" s="59"/>
      <c r="AH1857" s="59"/>
      <c r="AI1857" s="59"/>
      <c r="AJ1857" s="59"/>
    </row>
    <row r="1858" spans="1:36" ht="14.25" customHeight="1">
      <c r="A1858" s="85"/>
      <c r="B1858" s="59"/>
      <c r="C1858" s="223"/>
      <c r="D1858" s="59"/>
      <c r="E1858" s="229"/>
      <c r="F1858" s="229"/>
      <c r="G1858" s="59"/>
      <c r="H1858" s="59"/>
      <c r="I1858" s="59"/>
      <c r="J1858" s="59"/>
      <c r="K1858" s="59"/>
      <c r="L1858" s="86"/>
      <c r="M1858" s="86"/>
      <c r="N1858" s="55" t="s">
        <v>820</v>
      </c>
      <c r="O1858" s="55"/>
      <c r="P1858" s="55"/>
      <c r="Q1858" s="55"/>
      <c r="R1858" s="55"/>
      <c r="S1858" s="55"/>
      <c r="T1858" s="193" t="str">
        <f>_xlfn.IFNA(VLOOKUP(N1858,Code2Loc,2,FALSE)
&amp; IF( OR( ISNA(O1858), LEN(O1858)=0), "",  "-" &amp; VLOOKUP(O1858,Code2Loc,2,FALSE))
&amp; IF( OR( ISNA(P1858), LEN(P1858)=0), "",  "-" &amp; VLOOKUP(P1858,Code2Loc,2,FALSE))
&amp; IF( OR( ISNA(Q1858), LEN(Q1858)=0), "",  "-" &amp; VLOOKUP(Q1858,Code2Loc,2,FALSE))
&amp; IF( OR( ISNA(R1858), LEN(R1858)=0), "",  "-" &amp; VLOOKUP(R1858,Code2Loc,2,FALSE))
&amp; IF( OR( ISNA(S1858), LEN(S1858)=0), "",  "-" &amp; VLOOKUP(S1858,Code2Loc,2,FALSE)),"")</f>
        <v/>
      </c>
      <c r="U1858" s="56">
        <v>0.4236111111111111</v>
      </c>
      <c r="V1858" s="57"/>
      <c r="W1858" s="57"/>
      <c r="X1858" s="57"/>
      <c r="Y1858" s="57"/>
      <c r="Z1858" s="58" t="str">
        <f>IF(ISBLANK($U1858), "", _xlfn.IFNA($U1858 + _xlfn.IFNA( VLOOKUP($N1858 &amp; IF(ISBLANK($O1858),"", "-" &amp; $O1858) &amp; IF(ISBLANK($P1858),"", "-" &amp; $P1858) &amp; IF(ISBLANK($Q1858),"", "-" &amp; $Q1858) &amp; IF(ISBLANK($R1858),"", "-" &amp; $R1858) &amp; IF(ISBLANK($S1858),"", "-" &amp; $S1858),TravelTime,8,FALSE), VLOOKUP($S1858 &amp; IF(ISBLANK($R1858),"", "-" &amp; $R1858) &amp; IF(ISBLANK($Q1858),"", "-" &amp; $Q1858) &amp; IF(ISBLANK($P1858),"", "-" &amp; $P1858) &amp; IF(ISBLANK($O1858),"", "-" &amp; $O1858) &amp; IF(ISBLANK($N1858),"", "-" &amp; $N1858),TravelTime,8,FALSE)) / 1440, ""))</f>
        <v/>
      </c>
      <c r="AA1858" s="59"/>
      <c r="AB1858" s="59"/>
      <c r="AC1858" s="59"/>
      <c r="AD1858" s="196"/>
      <c r="AE1858" s="59"/>
      <c r="AF1858" s="59"/>
      <c r="AG1858" s="59"/>
      <c r="AH1858" s="59"/>
      <c r="AI1858" s="59"/>
      <c r="AJ1858" s="59"/>
    </row>
    <row r="1859" spans="1:36" ht="14.25" customHeight="1">
      <c r="A1859" s="85"/>
      <c r="B1859" s="59"/>
      <c r="C1859" s="223"/>
      <c r="D1859" s="59"/>
      <c r="E1859" s="229"/>
      <c r="F1859" s="229"/>
      <c r="G1859" s="59"/>
      <c r="H1859" s="59"/>
      <c r="I1859" s="59"/>
      <c r="J1859" s="59"/>
      <c r="K1859" s="59"/>
      <c r="L1859" s="86"/>
      <c r="M1859" s="86"/>
      <c r="N1859" s="55" t="s">
        <v>820</v>
      </c>
      <c r="O1859" s="55" t="s">
        <v>875</v>
      </c>
      <c r="P1859" s="55"/>
      <c r="Q1859" s="55"/>
      <c r="R1859" s="55"/>
      <c r="S1859" s="55" t="s">
        <v>929</v>
      </c>
      <c r="T1859" s="193" t="str">
        <f>_xlfn.IFNA(VLOOKUP(N1859,Code2Loc,2,FALSE)
&amp; IF( OR( ISNA(O1859), LEN(O1859)=0), "",  "-" &amp; VLOOKUP(O1859,Code2Loc,2,FALSE))
&amp; IF( OR( ISNA(P1859), LEN(P1859)=0), "",  "-" &amp; VLOOKUP(P1859,Code2Loc,2,FALSE))
&amp; IF( OR( ISNA(Q1859), LEN(Q1859)=0), "",  "-" &amp; VLOOKUP(Q1859,Code2Loc,2,FALSE))
&amp; IF( OR( ISNA(R1859), LEN(R1859)=0), "",  "-" &amp; VLOOKUP(R1859,Code2Loc,2,FALSE))
&amp; IF( OR( ISNA(S1859), LEN(S1859)=0), "",  "-" &amp; VLOOKUP(S1859,Code2Loc,2,FALSE)),"")</f>
        <v/>
      </c>
      <c r="U1859" s="56">
        <v>0.47569444444444442</v>
      </c>
      <c r="V1859" s="57"/>
      <c r="W1859" s="57"/>
      <c r="X1859" s="57"/>
      <c r="Y1859" s="57"/>
      <c r="Z1859" s="58" t="str">
        <f>IF(ISBLANK($U1859), "", _xlfn.IFNA($U1859 + _xlfn.IFNA( VLOOKUP($N1859 &amp; IF(ISBLANK($O1859),"", "-" &amp; $O1859) &amp; IF(ISBLANK($P1859),"", "-" &amp; $P1859) &amp; IF(ISBLANK($Q1859),"", "-" &amp; $Q1859) &amp; IF(ISBLANK($R1859),"", "-" &amp; $R1859) &amp; IF(ISBLANK($S1859),"", "-" &amp; $S1859),TravelTime,8,FALSE), VLOOKUP($S1859 &amp; IF(ISBLANK($R1859),"", "-" &amp; $R1859) &amp; IF(ISBLANK($Q1859),"", "-" &amp; $Q1859) &amp; IF(ISBLANK($P1859),"", "-" &amp; $P1859) &amp; IF(ISBLANK($O1859),"", "-" &amp; $O1859) &amp; IF(ISBLANK($N1859),"", "-" &amp; $N1859),TravelTime,8,FALSE)) / 1440, ""))</f>
        <v/>
      </c>
      <c r="AA1859" s="59"/>
      <c r="AB1859" s="59"/>
      <c r="AC1859" s="59"/>
      <c r="AD1859" s="196"/>
      <c r="AE1859" s="59"/>
      <c r="AF1859" s="59"/>
      <c r="AG1859" s="59"/>
      <c r="AH1859" s="59"/>
      <c r="AI1859" s="59"/>
      <c r="AJ1859" s="59"/>
    </row>
    <row r="1860" spans="1:36" ht="14.25" customHeight="1">
      <c r="A1860" s="85"/>
      <c r="B1860" s="59"/>
      <c r="C1860" s="223"/>
      <c r="D1860" s="59"/>
      <c r="E1860" s="229"/>
      <c r="F1860" s="229"/>
      <c r="G1860" s="59"/>
      <c r="H1860" s="59"/>
      <c r="I1860" s="59"/>
      <c r="J1860" s="59"/>
      <c r="K1860" s="59"/>
      <c r="L1860" s="86"/>
      <c r="M1860" s="86"/>
      <c r="N1860" s="55" t="s">
        <v>929</v>
      </c>
      <c r="O1860" s="55" t="s">
        <v>875</v>
      </c>
      <c r="P1860" s="55"/>
      <c r="Q1860" s="55"/>
      <c r="R1860" s="55"/>
      <c r="S1860" s="55" t="s">
        <v>820</v>
      </c>
      <c r="T1860" s="193" t="str">
        <f>_xlfn.IFNA(VLOOKUP(N1860,Code2Loc,2,FALSE)
&amp; IF( OR( ISNA(O1860), LEN(O1860)=0), "",  "-" &amp; VLOOKUP(O1860,Code2Loc,2,FALSE))
&amp; IF( OR( ISNA(P1860), LEN(P1860)=0), "",  "-" &amp; VLOOKUP(P1860,Code2Loc,2,FALSE))
&amp; IF( OR( ISNA(Q1860), LEN(Q1860)=0), "",  "-" &amp; VLOOKUP(Q1860,Code2Loc,2,FALSE))
&amp; IF( OR( ISNA(R1860), LEN(R1860)=0), "",  "-" &amp; VLOOKUP(R1860,Code2Loc,2,FALSE))
&amp; IF( OR( ISNA(S1860), LEN(S1860)=0), "",  "-" &amp; VLOOKUP(S1860,Code2Loc,2,FALSE)),"")</f>
        <v/>
      </c>
      <c r="U1860" s="56">
        <v>0.50347222222222221</v>
      </c>
      <c r="V1860" s="57"/>
      <c r="W1860" s="57"/>
      <c r="X1860" s="57"/>
      <c r="Y1860" s="57"/>
      <c r="Z1860" s="58" t="str">
        <f>IF(ISBLANK($U1860), "", _xlfn.IFNA($U1860 + _xlfn.IFNA( VLOOKUP($N1860 &amp; IF(ISBLANK($O1860),"", "-" &amp; $O1860) &amp; IF(ISBLANK($P1860),"", "-" &amp; $P1860) &amp; IF(ISBLANK($Q1860),"", "-" &amp; $Q1860) &amp; IF(ISBLANK($R1860),"", "-" &amp; $R1860) &amp; IF(ISBLANK($S1860),"", "-" &amp; $S1860),TravelTime,8,FALSE), VLOOKUP($S1860 &amp; IF(ISBLANK($R1860),"", "-" &amp; $R1860) &amp; IF(ISBLANK($Q1860),"", "-" &amp; $Q1860) &amp; IF(ISBLANK($P1860),"", "-" &amp; $P1860) &amp; IF(ISBLANK($O1860),"", "-" &amp; $O1860) &amp; IF(ISBLANK($N1860),"", "-" &amp; $N1860),TravelTime,8,FALSE)) / 1440, ""))</f>
        <v/>
      </c>
      <c r="AA1860" s="59"/>
      <c r="AB1860" s="59"/>
      <c r="AC1860" s="59"/>
      <c r="AD1860" s="196"/>
      <c r="AE1860" s="59"/>
      <c r="AF1860" s="59"/>
      <c r="AG1860" s="59"/>
      <c r="AH1860" s="59"/>
      <c r="AI1860" s="59"/>
      <c r="AJ1860" s="59"/>
    </row>
    <row r="1861" spans="1:36" ht="14.25" customHeight="1">
      <c r="A1861" s="85"/>
      <c r="B1861" s="59"/>
      <c r="C1861" s="223"/>
      <c r="D1861" s="59"/>
      <c r="E1861" s="229"/>
      <c r="F1861" s="229"/>
      <c r="G1861" s="59"/>
      <c r="H1861" s="59"/>
      <c r="I1861" s="59"/>
      <c r="J1861" s="59"/>
      <c r="K1861" s="59"/>
      <c r="L1861" s="86"/>
      <c r="M1861" s="86"/>
      <c r="N1861" s="55" t="s">
        <v>820</v>
      </c>
      <c r="O1861" s="55" t="s">
        <v>875</v>
      </c>
      <c r="P1861" s="55"/>
      <c r="Q1861" s="55"/>
      <c r="R1861" s="55"/>
      <c r="S1861" s="55" t="s">
        <v>929</v>
      </c>
      <c r="T1861" s="193" t="str">
        <f>_xlfn.IFNA(VLOOKUP(N1861,Code2Loc,2,FALSE)
&amp; IF( OR( ISNA(O1861), LEN(O1861)=0), "",  "-" &amp; VLOOKUP(O1861,Code2Loc,2,FALSE))
&amp; IF( OR( ISNA(P1861), LEN(P1861)=0), "",  "-" &amp; VLOOKUP(P1861,Code2Loc,2,FALSE))
&amp; IF( OR( ISNA(Q1861), LEN(Q1861)=0), "",  "-" &amp; VLOOKUP(Q1861,Code2Loc,2,FALSE))
&amp; IF( OR( ISNA(R1861), LEN(R1861)=0), "",  "-" &amp; VLOOKUP(R1861,Code2Loc,2,FALSE))
&amp; IF( OR( ISNA(S1861), LEN(S1861)=0), "",  "-" &amp; VLOOKUP(S1861,Code2Loc,2,FALSE)),"")</f>
        <v/>
      </c>
      <c r="U1861" s="56">
        <v>0.51388888888888884</v>
      </c>
      <c r="V1861" s="57"/>
      <c r="W1861" s="57"/>
      <c r="X1861" s="57"/>
      <c r="Y1861" s="57"/>
      <c r="Z1861" s="58" t="str">
        <f>IF(ISBLANK($U1861), "", _xlfn.IFNA($U1861 + _xlfn.IFNA( VLOOKUP($N1861 &amp; IF(ISBLANK($O1861),"", "-" &amp; $O1861) &amp; IF(ISBLANK($P1861),"", "-" &amp; $P1861) &amp; IF(ISBLANK($Q1861),"", "-" &amp; $Q1861) &amp; IF(ISBLANK($R1861),"", "-" &amp; $R1861) &amp; IF(ISBLANK($S1861),"", "-" &amp; $S1861),TravelTime,8,FALSE), VLOOKUP($S1861 &amp; IF(ISBLANK($R1861),"", "-" &amp; $R1861) &amp; IF(ISBLANK($Q1861),"", "-" &amp; $Q1861) &amp; IF(ISBLANK($P1861),"", "-" &amp; $P1861) &amp; IF(ISBLANK($O1861),"", "-" &amp; $O1861) &amp; IF(ISBLANK($N1861),"", "-" &amp; $N1861),TravelTime,8,FALSE)) / 1440, ""))</f>
        <v/>
      </c>
      <c r="AA1861" s="59"/>
      <c r="AB1861" s="59"/>
      <c r="AC1861" s="59"/>
      <c r="AD1861" s="196"/>
      <c r="AE1861" s="59"/>
      <c r="AF1861" s="59"/>
      <c r="AG1861" s="59"/>
      <c r="AH1861" s="59"/>
      <c r="AI1861" s="59"/>
      <c r="AJ1861" s="59"/>
    </row>
    <row r="1862" spans="1:36" ht="14.25" customHeight="1">
      <c r="A1862" s="85"/>
      <c r="B1862" s="59"/>
      <c r="C1862" s="223"/>
      <c r="D1862" s="59"/>
      <c r="E1862" s="229"/>
      <c r="F1862" s="229"/>
      <c r="G1862" s="59"/>
      <c r="H1862" s="59"/>
      <c r="I1862" s="59"/>
      <c r="J1862" s="59"/>
      <c r="K1862" s="59"/>
      <c r="L1862" s="86"/>
      <c r="M1862" s="86"/>
      <c r="N1862" s="55" t="s">
        <v>929</v>
      </c>
      <c r="O1862" s="55" t="s">
        <v>875</v>
      </c>
      <c r="P1862" s="55"/>
      <c r="Q1862" s="55"/>
      <c r="R1862" s="55"/>
      <c r="S1862" s="55" t="s">
        <v>820</v>
      </c>
      <c r="T1862" s="193" t="str">
        <f>_xlfn.IFNA(VLOOKUP(N1862,Code2Loc,2,FALSE)
&amp; IF( OR( ISNA(O1862), LEN(O1862)=0), "",  "-" &amp; VLOOKUP(O1862,Code2Loc,2,FALSE))
&amp; IF( OR( ISNA(P1862), LEN(P1862)=0), "",  "-" &amp; VLOOKUP(P1862,Code2Loc,2,FALSE))
&amp; IF( OR( ISNA(Q1862), LEN(Q1862)=0), "",  "-" &amp; VLOOKUP(Q1862,Code2Loc,2,FALSE))
&amp; IF( OR( ISNA(R1862), LEN(R1862)=0), "",  "-" &amp; VLOOKUP(R1862,Code2Loc,2,FALSE))
&amp; IF( OR( ISNA(S1862), LEN(S1862)=0), "",  "-" &amp; VLOOKUP(S1862,Code2Loc,2,FALSE)),"")</f>
        <v/>
      </c>
      <c r="U1862" s="56">
        <v>0.54166666666666663</v>
      </c>
      <c r="V1862" s="57"/>
      <c r="W1862" s="57"/>
      <c r="X1862" s="57"/>
      <c r="Y1862" s="57"/>
      <c r="Z1862" s="58" t="str">
        <f>IF(ISBLANK($U1862), "", _xlfn.IFNA($U1862 + _xlfn.IFNA( VLOOKUP($N1862 &amp; IF(ISBLANK($O1862),"", "-" &amp; $O1862) &amp; IF(ISBLANK($P1862),"", "-" &amp; $P1862) &amp; IF(ISBLANK($Q1862),"", "-" &amp; $Q1862) &amp; IF(ISBLANK($R1862),"", "-" &amp; $R1862) &amp; IF(ISBLANK($S1862),"", "-" &amp; $S1862),TravelTime,8,FALSE), VLOOKUP($S1862 &amp; IF(ISBLANK($R1862),"", "-" &amp; $R1862) &amp; IF(ISBLANK($Q1862),"", "-" &amp; $Q1862) &amp; IF(ISBLANK($P1862),"", "-" &amp; $P1862) &amp; IF(ISBLANK($O1862),"", "-" &amp; $O1862) &amp; IF(ISBLANK($N1862),"", "-" &amp; $N1862),TravelTime,8,FALSE)) / 1440, ""))</f>
        <v/>
      </c>
      <c r="AA1862" s="59"/>
      <c r="AB1862" s="59"/>
      <c r="AC1862" s="59"/>
      <c r="AD1862" s="196"/>
      <c r="AE1862" s="59"/>
      <c r="AF1862" s="59"/>
      <c r="AG1862" s="59"/>
      <c r="AH1862" s="59"/>
      <c r="AI1862" s="59"/>
      <c r="AJ1862" s="59"/>
    </row>
    <row r="1863" spans="1:36" ht="14.25" customHeight="1">
      <c r="A1863" s="85"/>
      <c r="B1863" s="59"/>
      <c r="C1863" s="223"/>
      <c r="D1863" s="59"/>
      <c r="E1863" s="229"/>
      <c r="F1863" s="229"/>
      <c r="G1863" s="59"/>
      <c r="H1863" s="59"/>
      <c r="I1863" s="59"/>
      <c r="J1863" s="59"/>
      <c r="K1863" s="59"/>
      <c r="L1863" s="86"/>
      <c r="M1863" s="86"/>
      <c r="N1863" s="55" t="s">
        <v>820</v>
      </c>
      <c r="O1863" s="55"/>
      <c r="P1863" s="55"/>
      <c r="Q1863" s="55"/>
      <c r="R1863" s="55"/>
      <c r="S1863" s="55" t="s">
        <v>874</v>
      </c>
      <c r="T1863" s="193" t="str">
        <f>_xlfn.IFNA(VLOOKUP(N1863,Code2Loc,2,FALSE)
&amp; IF( OR( ISNA(O1863), LEN(O1863)=0), "",  "-" &amp; VLOOKUP(O1863,Code2Loc,2,FALSE))
&amp; IF( OR( ISNA(P1863), LEN(P1863)=0), "",  "-" &amp; VLOOKUP(P1863,Code2Loc,2,FALSE))
&amp; IF( OR( ISNA(Q1863), LEN(Q1863)=0), "",  "-" &amp; VLOOKUP(Q1863,Code2Loc,2,FALSE))
&amp; IF( OR( ISNA(R1863), LEN(R1863)=0), "",  "-" &amp; VLOOKUP(R1863,Code2Loc,2,FALSE))
&amp; IF( OR( ISNA(S1863), LEN(S1863)=0), "",  "-" &amp; VLOOKUP(S1863,Code2Loc,2,FALSE)),"")</f>
        <v/>
      </c>
      <c r="U1863" s="56">
        <v>0.57986111111111116</v>
      </c>
      <c r="V1863" s="57"/>
      <c r="W1863" s="57"/>
      <c r="X1863" s="57"/>
      <c r="Y1863" s="57"/>
      <c r="Z1863" s="58" t="str">
        <f>IF(ISBLANK($U1863), "", _xlfn.IFNA($U1863 + _xlfn.IFNA( VLOOKUP($N1863 &amp; IF(ISBLANK($O1863),"", "-" &amp; $O1863) &amp; IF(ISBLANK($P1863),"", "-" &amp; $P1863) &amp; IF(ISBLANK($Q1863),"", "-" &amp; $Q1863) &amp; IF(ISBLANK($R1863),"", "-" &amp; $R1863) &amp; IF(ISBLANK($S1863),"", "-" &amp; $S1863),TravelTime,8,FALSE), VLOOKUP($S1863 &amp; IF(ISBLANK($R1863),"", "-" &amp; $R1863) &amp; IF(ISBLANK($Q1863),"", "-" &amp; $Q1863) &amp; IF(ISBLANK($P1863),"", "-" &amp; $P1863) &amp; IF(ISBLANK($O1863),"", "-" &amp; $O1863) &amp; IF(ISBLANK($N1863),"", "-" &amp; $N1863),TravelTime,8,FALSE)) / 1440, ""))</f>
        <v/>
      </c>
      <c r="AA1863" s="59"/>
      <c r="AB1863" s="59"/>
      <c r="AC1863" s="59"/>
      <c r="AD1863" s="196"/>
      <c r="AE1863" s="59"/>
      <c r="AF1863" s="59"/>
      <c r="AG1863" s="59"/>
      <c r="AH1863" s="59"/>
      <c r="AI1863" s="59"/>
      <c r="AJ1863" s="59"/>
    </row>
    <row r="1864" spans="1:36" ht="14.25" customHeight="1">
      <c r="A1864" s="85"/>
      <c r="B1864" s="59"/>
      <c r="C1864" s="223"/>
      <c r="D1864" s="59"/>
      <c r="E1864" s="229"/>
      <c r="F1864" s="229"/>
      <c r="G1864" s="59"/>
      <c r="H1864" s="59"/>
      <c r="I1864" s="59"/>
      <c r="J1864" s="59"/>
      <c r="K1864" s="59"/>
      <c r="L1864" s="86"/>
      <c r="M1864" s="86"/>
      <c r="N1864" s="55" t="s">
        <v>874</v>
      </c>
      <c r="O1864" s="55"/>
      <c r="P1864" s="55"/>
      <c r="Q1864" s="55"/>
      <c r="R1864" s="55"/>
      <c r="S1864" s="55" t="s">
        <v>929</v>
      </c>
      <c r="T1864" s="193" t="str">
        <f>_xlfn.IFNA(VLOOKUP(N1864,Code2Loc,2,FALSE)
&amp; IF( OR( ISNA(O1864), LEN(O1864)=0), "",  "-" &amp; VLOOKUP(O1864,Code2Loc,2,FALSE))
&amp; IF( OR( ISNA(P1864), LEN(P1864)=0), "",  "-" &amp; VLOOKUP(P1864,Code2Loc,2,FALSE))
&amp; IF( OR( ISNA(Q1864), LEN(Q1864)=0), "",  "-" &amp; VLOOKUP(Q1864,Code2Loc,2,FALSE))
&amp; IF( OR( ISNA(R1864), LEN(R1864)=0), "",  "-" &amp; VLOOKUP(R1864,Code2Loc,2,FALSE))
&amp; IF( OR( ISNA(S1864), LEN(S1864)=0), "",  "-" &amp; VLOOKUP(S1864,Code2Loc,2,FALSE)),"")</f>
        <v/>
      </c>
      <c r="U1864" s="56">
        <v>0.61805555555555558</v>
      </c>
      <c r="V1864" s="57"/>
      <c r="W1864" s="57"/>
      <c r="X1864" s="57"/>
      <c r="Y1864" s="57"/>
      <c r="Z1864" s="58" t="str">
        <f>IF(ISBLANK($U1864), "", _xlfn.IFNA($U1864 + _xlfn.IFNA( VLOOKUP($N1864 &amp; IF(ISBLANK($O1864),"", "-" &amp; $O1864) &amp; IF(ISBLANK($P1864),"", "-" &amp; $P1864) &amp; IF(ISBLANK($Q1864),"", "-" &amp; $Q1864) &amp; IF(ISBLANK($R1864),"", "-" &amp; $R1864) &amp; IF(ISBLANK($S1864),"", "-" &amp; $S1864),TravelTime,8,FALSE), VLOOKUP($S1864 &amp; IF(ISBLANK($R1864),"", "-" &amp; $R1864) &amp; IF(ISBLANK($Q1864),"", "-" &amp; $Q1864) &amp; IF(ISBLANK($P1864),"", "-" &amp; $P1864) &amp; IF(ISBLANK($O1864),"", "-" &amp; $O1864) &amp; IF(ISBLANK($N1864),"", "-" &amp; $N1864),TravelTime,8,FALSE)) / 1440, ""))</f>
        <v/>
      </c>
      <c r="AA1864" s="59"/>
      <c r="AB1864" s="59"/>
      <c r="AC1864" s="59"/>
      <c r="AD1864" s="196"/>
      <c r="AE1864" s="59"/>
      <c r="AF1864" s="59"/>
      <c r="AG1864" s="59"/>
      <c r="AH1864" s="59"/>
      <c r="AI1864" s="59"/>
      <c r="AJ1864" s="59"/>
    </row>
    <row r="1865" spans="1:36" ht="14.25" customHeight="1">
      <c r="A1865" s="85"/>
      <c r="B1865" s="59"/>
      <c r="C1865" s="223"/>
      <c r="D1865" s="59"/>
      <c r="E1865" s="229"/>
      <c r="F1865" s="229"/>
      <c r="G1865" s="59"/>
      <c r="H1865" s="59"/>
      <c r="I1865" s="59"/>
      <c r="J1865" s="59"/>
      <c r="K1865" s="59"/>
      <c r="L1865" s="86"/>
      <c r="M1865" s="86"/>
      <c r="N1865" s="55" t="s">
        <v>929</v>
      </c>
      <c r="O1865" s="55"/>
      <c r="P1865" s="55"/>
      <c r="Q1865" s="55"/>
      <c r="R1865" s="55"/>
      <c r="S1865" s="55" t="s">
        <v>820</v>
      </c>
      <c r="T1865" s="193" t="str">
        <f>_xlfn.IFNA(VLOOKUP(N1865,Code2Loc,2,FALSE)
&amp; IF( OR( ISNA(O1865), LEN(O1865)=0), "",  "-" &amp; VLOOKUP(O1865,Code2Loc,2,FALSE))
&amp; IF( OR( ISNA(P1865), LEN(P1865)=0), "",  "-" &amp; VLOOKUP(P1865,Code2Loc,2,FALSE))
&amp; IF( OR( ISNA(Q1865), LEN(Q1865)=0), "",  "-" &amp; VLOOKUP(Q1865,Code2Loc,2,FALSE))
&amp; IF( OR( ISNA(R1865), LEN(R1865)=0), "",  "-" &amp; VLOOKUP(R1865,Code2Loc,2,FALSE))
&amp; IF( OR( ISNA(S1865), LEN(S1865)=0), "",  "-" &amp; VLOOKUP(S1865,Code2Loc,2,FALSE)),"")</f>
        <v/>
      </c>
      <c r="U1865" s="56">
        <v>0.625</v>
      </c>
      <c r="V1865" s="57"/>
      <c r="W1865" s="57"/>
      <c r="X1865" s="57"/>
      <c r="Y1865" s="57"/>
      <c r="Z1865" s="58" t="str">
        <f>IF(ISBLANK($U1865), "", _xlfn.IFNA($U1865 + _xlfn.IFNA( VLOOKUP($N1865 &amp; IF(ISBLANK($O1865),"", "-" &amp; $O1865) &amp; IF(ISBLANK($P1865),"", "-" &amp; $P1865) &amp; IF(ISBLANK($Q1865),"", "-" &amp; $Q1865) &amp; IF(ISBLANK($R1865),"", "-" &amp; $R1865) &amp; IF(ISBLANK($S1865),"", "-" &amp; $S1865),TravelTime,8,FALSE), VLOOKUP($S1865 &amp; IF(ISBLANK($R1865),"", "-" &amp; $R1865) &amp; IF(ISBLANK($Q1865),"", "-" &amp; $Q1865) &amp; IF(ISBLANK($P1865),"", "-" &amp; $P1865) &amp; IF(ISBLANK($O1865),"", "-" &amp; $O1865) &amp; IF(ISBLANK($N1865),"", "-" &amp; $N1865),TravelTime,8,FALSE)) / 1440, ""))</f>
        <v/>
      </c>
      <c r="AA1865" s="59"/>
      <c r="AB1865" s="59"/>
      <c r="AC1865" s="59"/>
      <c r="AD1865" s="196"/>
      <c r="AE1865" s="59"/>
      <c r="AF1865" s="59"/>
      <c r="AG1865" s="59"/>
      <c r="AH1865" s="59"/>
      <c r="AI1865" s="59"/>
      <c r="AJ1865" s="59"/>
    </row>
    <row r="1866" spans="1:36" ht="14.25" customHeight="1">
      <c r="A1866" s="85"/>
      <c r="B1866" s="59"/>
      <c r="C1866" s="223"/>
      <c r="D1866" s="59"/>
      <c r="E1866" s="229"/>
      <c r="F1866" s="229"/>
      <c r="G1866" s="59"/>
      <c r="H1866" s="59"/>
      <c r="I1866" s="59"/>
      <c r="J1866" s="59"/>
      <c r="K1866" s="59"/>
      <c r="L1866" s="86"/>
      <c r="M1866" s="86"/>
      <c r="N1866" s="55" t="s">
        <v>820</v>
      </c>
      <c r="O1866" s="55"/>
      <c r="P1866" s="55"/>
      <c r="Q1866" s="55"/>
      <c r="R1866" s="55"/>
      <c r="S1866" s="55" t="s">
        <v>929</v>
      </c>
      <c r="T1866" s="193" t="str">
        <f>_xlfn.IFNA(VLOOKUP(N1866,Code2Loc,2,FALSE)
&amp; IF( OR( ISNA(O1866), LEN(O1866)=0), "",  "-" &amp; VLOOKUP(O1866,Code2Loc,2,FALSE))
&amp; IF( OR( ISNA(P1866), LEN(P1866)=0), "",  "-" &amp; VLOOKUP(P1866,Code2Loc,2,FALSE))
&amp; IF( OR( ISNA(Q1866), LEN(Q1866)=0), "",  "-" &amp; VLOOKUP(Q1866,Code2Loc,2,FALSE))
&amp; IF( OR( ISNA(R1866), LEN(R1866)=0), "",  "-" &amp; VLOOKUP(R1866,Code2Loc,2,FALSE))
&amp; IF( OR( ISNA(S1866), LEN(S1866)=0), "",  "-" &amp; VLOOKUP(S1866,Code2Loc,2,FALSE)),"")</f>
        <v/>
      </c>
      <c r="U1866" s="56">
        <v>0.69791666666666663</v>
      </c>
      <c r="V1866" s="57"/>
      <c r="W1866" s="57"/>
      <c r="X1866" s="57"/>
      <c r="Y1866" s="57"/>
      <c r="Z1866" s="58" t="str">
        <f>IF(ISBLANK($U1866), "", _xlfn.IFNA($U1866 + _xlfn.IFNA( VLOOKUP($N1866 &amp; IF(ISBLANK($O1866),"", "-" &amp; $O1866) &amp; IF(ISBLANK($P1866),"", "-" &amp; $P1866) &amp; IF(ISBLANK($Q1866),"", "-" &amp; $Q1866) &amp; IF(ISBLANK($R1866),"", "-" &amp; $R1866) &amp; IF(ISBLANK($S1866),"", "-" &amp; $S1866),TravelTime,8,FALSE), VLOOKUP($S1866 &amp; IF(ISBLANK($R1866),"", "-" &amp; $R1866) &amp; IF(ISBLANK($Q1866),"", "-" &amp; $Q1866) &amp; IF(ISBLANK($P1866),"", "-" &amp; $P1866) &amp; IF(ISBLANK($O1866),"", "-" &amp; $O1866) &amp; IF(ISBLANK($N1866),"", "-" &amp; $N1866),TravelTime,8,FALSE)) / 1440, ""))</f>
        <v/>
      </c>
      <c r="AA1866" s="59"/>
      <c r="AB1866" s="59"/>
      <c r="AC1866" s="59"/>
      <c r="AD1866" s="196"/>
      <c r="AE1866" s="59"/>
      <c r="AF1866" s="59"/>
      <c r="AG1866" s="59"/>
      <c r="AH1866" s="59"/>
      <c r="AI1866" s="59"/>
      <c r="AJ1866" s="59"/>
    </row>
    <row r="1867" spans="1:36" ht="14.25" customHeight="1">
      <c r="A1867" s="85"/>
      <c r="B1867" s="59"/>
      <c r="C1867" s="223"/>
      <c r="D1867" s="59"/>
      <c r="E1867" s="229"/>
      <c r="F1867" s="229"/>
      <c r="G1867" s="59"/>
      <c r="H1867" s="59"/>
      <c r="I1867" s="59"/>
      <c r="J1867" s="59"/>
      <c r="K1867" s="59"/>
      <c r="L1867" s="86"/>
      <c r="M1867" s="86"/>
      <c r="N1867" s="55" t="s">
        <v>929</v>
      </c>
      <c r="O1867" s="55"/>
      <c r="P1867" s="55"/>
      <c r="Q1867" s="55"/>
      <c r="R1867" s="55"/>
      <c r="S1867" s="55" t="s">
        <v>820</v>
      </c>
      <c r="T1867" s="193" t="str">
        <f>_xlfn.IFNA(VLOOKUP(N1867,Code2Loc,2,FALSE)
&amp; IF( OR( ISNA(O1867), LEN(O1867)=0), "",  "-" &amp; VLOOKUP(O1867,Code2Loc,2,FALSE))
&amp; IF( OR( ISNA(P1867), LEN(P1867)=0), "",  "-" &amp; VLOOKUP(P1867,Code2Loc,2,FALSE))
&amp; IF( OR( ISNA(Q1867), LEN(Q1867)=0), "",  "-" &amp; VLOOKUP(Q1867,Code2Loc,2,FALSE))
&amp; IF( OR( ISNA(R1867), LEN(R1867)=0), "",  "-" &amp; VLOOKUP(R1867,Code2Loc,2,FALSE))
&amp; IF( OR( ISNA(S1867), LEN(S1867)=0), "",  "-" &amp; VLOOKUP(S1867,Code2Loc,2,FALSE)),"")</f>
        <v/>
      </c>
      <c r="U1867" s="56">
        <v>0.72222222222222221</v>
      </c>
      <c r="V1867" s="57"/>
      <c r="W1867" s="57"/>
      <c r="X1867" s="57"/>
      <c r="Y1867" s="57"/>
      <c r="Z1867" s="58" t="str">
        <f>IF(ISBLANK($U1867), "", _xlfn.IFNA($U1867 + _xlfn.IFNA( VLOOKUP($N1867 &amp; IF(ISBLANK($O1867),"", "-" &amp; $O1867) &amp; IF(ISBLANK($P1867),"", "-" &amp; $P1867) &amp; IF(ISBLANK($Q1867),"", "-" &amp; $Q1867) &amp; IF(ISBLANK($R1867),"", "-" &amp; $R1867) &amp; IF(ISBLANK($S1867),"", "-" &amp; $S1867),TravelTime,8,FALSE), VLOOKUP($S1867 &amp; IF(ISBLANK($R1867),"", "-" &amp; $R1867) &amp; IF(ISBLANK($Q1867),"", "-" &amp; $Q1867) &amp; IF(ISBLANK($P1867),"", "-" &amp; $P1867) &amp; IF(ISBLANK($O1867),"", "-" &amp; $O1867) &amp; IF(ISBLANK($N1867),"", "-" &amp; $N1867),TravelTime,8,FALSE)) / 1440, ""))</f>
        <v/>
      </c>
      <c r="AA1867" s="59"/>
      <c r="AB1867" s="59"/>
      <c r="AC1867" s="59"/>
      <c r="AD1867" s="196"/>
      <c r="AE1867" s="59"/>
      <c r="AF1867" s="59"/>
      <c r="AG1867" s="59"/>
      <c r="AH1867" s="59"/>
      <c r="AI1867" s="59"/>
      <c r="AJ1867" s="59"/>
    </row>
    <row r="1868" spans="1:36" ht="14.25" customHeight="1">
      <c r="A1868" s="85"/>
      <c r="B1868" s="59"/>
      <c r="C1868" s="223"/>
      <c r="D1868" s="59"/>
      <c r="E1868" s="229"/>
      <c r="F1868" s="229"/>
      <c r="G1868" s="59"/>
      <c r="H1868" s="59"/>
      <c r="I1868" s="59"/>
      <c r="J1868" s="59"/>
      <c r="K1868" s="59"/>
      <c r="L1868" s="86"/>
      <c r="M1868" s="86"/>
      <c r="N1868" s="55" t="s">
        <v>820</v>
      </c>
      <c r="O1868" s="55"/>
      <c r="P1868" s="55"/>
      <c r="Q1868" s="55"/>
      <c r="R1868" s="55"/>
      <c r="S1868" s="55" t="s">
        <v>874</v>
      </c>
      <c r="T1868" s="193" t="str">
        <f>_xlfn.IFNA(VLOOKUP(N1868,Code2Loc,2,FALSE)
&amp; IF( OR( ISNA(O1868), LEN(O1868)=0), "",  "-" &amp; VLOOKUP(O1868,Code2Loc,2,FALSE))
&amp; IF( OR( ISNA(P1868), LEN(P1868)=0), "",  "-" &amp; VLOOKUP(P1868,Code2Loc,2,FALSE))
&amp; IF( OR( ISNA(Q1868), LEN(Q1868)=0), "",  "-" &amp; VLOOKUP(Q1868,Code2Loc,2,FALSE))
&amp; IF( OR( ISNA(R1868), LEN(R1868)=0), "",  "-" &amp; VLOOKUP(R1868,Code2Loc,2,FALSE))
&amp; IF( OR( ISNA(S1868), LEN(S1868)=0), "",  "-" &amp; VLOOKUP(S1868,Code2Loc,2,FALSE)),"")</f>
        <v/>
      </c>
      <c r="U1868" s="56">
        <v>0.77083333333333337</v>
      </c>
      <c r="V1868" s="57"/>
      <c r="W1868" s="57"/>
      <c r="X1868" s="57"/>
      <c r="Y1868" s="57"/>
      <c r="Z1868" s="58" t="str">
        <f>IF(ISBLANK($U1868), "", _xlfn.IFNA($U1868 + _xlfn.IFNA( VLOOKUP($N1868 &amp; IF(ISBLANK($O1868),"", "-" &amp; $O1868) &amp; IF(ISBLANK($P1868),"", "-" &amp; $P1868) &amp; IF(ISBLANK($Q1868),"", "-" &amp; $Q1868) &amp; IF(ISBLANK($R1868),"", "-" &amp; $R1868) &amp; IF(ISBLANK($S1868),"", "-" &amp; $S1868),TravelTime,8,FALSE), VLOOKUP($S1868 &amp; IF(ISBLANK($R1868),"", "-" &amp; $R1868) &amp; IF(ISBLANK($Q1868),"", "-" &amp; $Q1868) &amp; IF(ISBLANK($P1868),"", "-" &amp; $P1868) &amp; IF(ISBLANK($O1868),"", "-" &amp; $O1868) &amp; IF(ISBLANK($N1868),"", "-" &amp; $N1868),TravelTime,8,FALSE)) / 1440, ""))</f>
        <v/>
      </c>
      <c r="AA1868" s="59"/>
      <c r="AB1868" s="59"/>
      <c r="AC1868" s="59"/>
      <c r="AD1868" s="196"/>
      <c r="AE1868" s="59"/>
      <c r="AF1868" s="59"/>
      <c r="AG1868" s="59"/>
      <c r="AH1868" s="59"/>
      <c r="AI1868" s="59"/>
      <c r="AJ1868" s="59"/>
    </row>
    <row r="1869" spans="1:36" ht="14.25" customHeight="1">
      <c r="A1869" s="85"/>
      <c r="B1869" s="59"/>
      <c r="C1869" s="223"/>
      <c r="D1869" s="59"/>
      <c r="E1869" s="229"/>
      <c r="F1869" s="229"/>
      <c r="G1869" s="59"/>
      <c r="H1869" s="59"/>
      <c r="I1869" s="59"/>
      <c r="J1869" s="59"/>
      <c r="K1869" s="59"/>
      <c r="L1869" s="86"/>
      <c r="M1869" s="86"/>
      <c r="N1869" s="55" t="s">
        <v>874</v>
      </c>
      <c r="O1869" s="55"/>
      <c r="P1869" s="55"/>
      <c r="Q1869" s="55"/>
      <c r="R1869" s="55"/>
      <c r="S1869" s="55" t="s">
        <v>820</v>
      </c>
      <c r="T1869" s="193" t="str">
        <f>_xlfn.IFNA(VLOOKUP(N1869,Code2Loc,2,FALSE)
&amp; IF( OR( ISNA(O1869), LEN(O1869)=0), "",  "-" &amp; VLOOKUP(O1869,Code2Loc,2,FALSE))
&amp; IF( OR( ISNA(P1869), LEN(P1869)=0), "",  "-" &amp; VLOOKUP(P1869,Code2Loc,2,FALSE))
&amp; IF( OR( ISNA(Q1869), LEN(Q1869)=0), "",  "-" &amp; VLOOKUP(Q1869,Code2Loc,2,FALSE))
&amp; IF( OR( ISNA(R1869), LEN(R1869)=0), "",  "-" &amp; VLOOKUP(R1869,Code2Loc,2,FALSE))
&amp; IF( OR( ISNA(S1869), LEN(S1869)=0), "",  "-" &amp; VLOOKUP(S1869,Code2Loc,2,FALSE)),"")</f>
        <v/>
      </c>
      <c r="U1869" s="56">
        <v>0.79861111111111116</v>
      </c>
      <c r="V1869" s="57"/>
      <c r="W1869" s="57"/>
      <c r="X1869" s="57"/>
      <c r="Y1869" s="57"/>
      <c r="Z1869" s="58" t="str">
        <f>IF(ISBLANK($U1869), "", _xlfn.IFNA($U1869 + _xlfn.IFNA( VLOOKUP($N1869 &amp; IF(ISBLANK($O1869),"", "-" &amp; $O1869) &amp; IF(ISBLANK($P1869),"", "-" &amp; $P1869) &amp; IF(ISBLANK($Q1869),"", "-" &amp; $Q1869) &amp; IF(ISBLANK($R1869),"", "-" &amp; $R1869) &amp; IF(ISBLANK($S1869),"", "-" &amp; $S1869),TravelTime,8,FALSE), VLOOKUP($S1869 &amp; IF(ISBLANK($R1869),"", "-" &amp; $R1869) &amp; IF(ISBLANK($Q1869),"", "-" &amp; $Q1869) &amp; IF(ISBLANK($P1869),"", "-" &amp; $P1869) &amp; IF(ISBLANK($O1869),"", "-" &amp; $O1869) &amp; IF(ISBLANK($N1869),"", "-" &amp; $N1869),TravelTime,8,FALSE)) / 1440, ""))</f>
        <v/>
      </c>
      <c r="AA1869" s="59"/>
      <c r="AB1869" s="59"/>
      <c r="AC1869" s="59"/>
      <c r="AD1869" s="196"/>
      <c r="AE1869" s="59"/>
      <c r="AF1869" s="59"/>
      <c r="AG1869" s="59"/>
      <c r="AH1869" s="59"/>
      <c r="AI1869" s="59"/>
      <c r="AJ1869" s="59"/>
    </row>
    <row r="1870" spans="1:36" ht="14.25" customHeight="1">
      <c r="A1870" s="85"/>
      <c r="B1870" s="59"/>
      <c r="C1870" s="223"/>
      <c r="D1870" s="59"/>
      <c r="E1870" s="229"/>
      <c r="F1870" s="229"/>
      <c r="G1870" s="59"/>
      <c r="H1870" s="59"/>
      <c r="I1870" s="59"/>
      <c r="J1870" s="59"/>
      <c r="K1870" s="59"/>
      <c r="L1870" s="86"/>
      <c r="M1870" s="86"/>
      <c r="N1870" s="55" t="s">
        <v>820</v>
      </c>
      <c r="O1870" s="55"/>
      <c r="P1870" s="55"/>
      <c r="Q1870" s="55"/>
      <c r="R1870" s="55"/>
      <c r="S1870" s="55" t="s">
        <v>929</v>
      </c>
      <c r="T1870" s="193" t="str">
        <f>_xlfn.IFNA(VLOOKUP(N1870,Code2Loc,2,FALSE)
&amp; IF( OR( ISNA(O1870), LEN(O1870)=0), "",  "-" &amp; VLOOKUP(O1870,Code2Loc,2,FALSE))
&amp; IF( OR( ISNA(P1870), LEN(P1870)=0), "",  "-" &amp; VLOOKUP(P1870,Code2Loc,2,FALSE))
&amp; IF( OR( ISNA(Q1870), LEN(Q1870)=0), "",  "-" &amp; VLOOKUP(Q1870,Code2Loc,2,FALSE))
&amp; IF( OR( ISNA(R1870), LEN(R1870)=0), "",  "-" &amp; VLOOKUP(R1870,Code2Loc,2,FALSE))
&amp; IF( OR( ISNA(S1870), LEN(S1870)=0), "",  "-" &amp; VLOOKUP(S1870,Code2Loc,2,FALSE)),"")</f>
        <v/>
      </c>
      <c r="U1870" s="56">
        <v>0.85763888888888884</v>
      </c>
      <c r="V1870" s="57"/>
      <c r="W1870" s="57"/>
      <c r="X1870" s="57"/>
      <c r="Y1870" s="57"/>
      <c r="Z1870" s="58" t="str">
        <f>IF(ISBLANK($U1870), "", _xlfn.IFNA($U1870 + _xlfn.IFNA( VLOOKUP($N1870 &amp; IF(ISBLANK($O1870),"", "-" &amp; $O1870) &amp; IF(ISBLANK($P1870),"", "-" &amp; $P1870) &amp; IF(ISBLANK($Q1870),"", "-" &amp; $Q1870) &amp; IF(ISBLANK($R1870),"", "-" &amp; $R1870) &amp; IF(ISBLANK($S1870),"", "-" &amp; $S1870),TravelTime,8,FALSE), VLOOKUP($S1870 &amp; IF(ISBLANK($R1870),"", "-" &amp; $R1870) &amp; IF(ISBLANK($Q1870),"", "-" &amp; $Q1870) &amp; IF(ISBLANK($P1870),"", "-" &amp; $P1870) &amp; IF(ISBLANK($O1870),"", "-" &amp; $O1870) &amp; IF(ISBLANK($N1870),"", "-" &amp; $N1870),TravelTime,8,FALSE)) / 1440, ""))</f>
        <v/>
      </c>
      <c r="AA1870" s="59"/>
      <c r="AB1870" s="59"/>
      <c r="AC1870" s="59"/>
      <c r="AD1870" s="196"/>
      <c r="AE1870" s="59"/>
      <c r="AF1870" s="59"/>
      <c r="AG1870" s="59"/>
      <c r="AH1870" s="59"/>
      <c r="AI1870" s="59"/>
      <c r="AJ1870" s="59"/>
    </row>
    <row r="1871" spans="1:36" ht="14.25" customHeight="1">
      <c r="A1871" s="85"/>
      <c r="B1871" s="59"/>
      <c r="C1871" s="223"/>
      <c r="D1871" s="59"/>
      <c r="E1871" s="229"/>
      <c r="F1871" s="229"/>
      <c r="G1871" s="59"/>
      <c r="H1871" s="59"/>
      <c r="I1871" s="59"/>
      <c r="J1871" s="59"/>
      <c r="K1871" s="59"/>
      <c r="L1871" s="86"/>
      <c r="M1871" s="86"/>
      <c r="N1871" s="55" t="s">
        <v>929</v>
      </c>
      <c r="O1871" s="55"/>
      <c r="P1871" s="55"/>
      <c r="Q1871" s="55"/>
      <c r="R1871" s="55"/>
      <c r="S1871" s="55" t="s">
        <v>820</v>
      </c>
      <c r="T1871" s="193" t="str">
        <f>_xlfn.IFNA(VLOOKUP(N1871,Code2Loc,2,FALSE)
&amp; IF( OR( ISNA(O1871), LEN(O1871)=0), "",  "-" &amp; VLOOKUP(O1871,Code2Loc,2,FALSE))
&amp; IF( OR( ISNA(P1871), LEN(P1871)=0), "",  "-" &amp; VLOOKUP(P1871,Code2Loc,2,FALSE))
&amp; IF( OR( ISNA(Q1871), LEN(Q1871)=0), "",  "-" &amp; VLOOKUP(Q1871,Code2Loc,2,FALSE))
&amp; IF( OR( ISNA(R1871), LEN(R1871)=0), "",  "-" &amp; VLOOKUP(R1871,Code2Loc,2,FALSE))
&amp; IF( OR( ISNA(S1871), LEN(S1871)=0), "",  "-" &amp; VLOOKUP(S1871,Code2Loc,2,FALSE)),"")</f>
        <v/>
      </c>
      <c r="U1871" s="56">
        <v>0.875</v>
      </c>
      <c r="V1871" s="57"/>
      <c r="W1871" s="57"/>
      <c r="X1871" s="57"/>
      <c r="Y1871" s="57"/>
      <c r="Z1871" s="58" t="str">
        <f>IF(ISBLANK($U1871), "", _xlfn.IFNA($U1871 + _xlfn.IFNA( VLOOKUP($N1871 &amp; IF(ISBLANK($O1871),"", "-" &amp; $O1871) &amp; IF(ISBLANK($P1871),"", "-" &amp; $P1871) &amp; IF(ISBLANK($Q1871),"", "-" &amp; $Q1871) &amp; IF(ISBLANK($R1871),"", "-" &amp; $R1871) &amp; IF(ISBLANK($S1871),"", "-" &amp; $S1871),TravelTime,8,FALSE), VLOOKUP($S1871 &amp; IF(ISBLANK($R1871),"", "-" &amp; $R1871) &amp; IF(ISBLANK($Q1871),"", "-" &amp; $Q1871) &amp; IF(ISBLANK($P1871),"", "-" &amp; $P1871) &amp; IF(ISBLANK($O1871),"", "-" &amp; $O1871) &amp; IF(ISBLANK($N1871),"", "-" &amp; $N1871),TravelTime,8,FALSE)) / 1440, ""))</f>
        <v/>
      </c>
      <c r="AA1871" s="59"/>
      <c r="AB1871" s="59"/>
      <c r="AC1871" s="59"/>
      <c r="AD1871" s="196"/>
      <c r="AE1871" s="59"/>
      <c r="AF1871" s="59"/>
      <c r="AG1871" s="59"/>
      <c r="AH1871" s="59"/>
      <c r="AI1871" s="59"/>
      <c r="AJ1871" s="59"/>
    </row>
    <row r="1872" spans="1:36" ht="14.25" customHeight="1">
      <c r="A1872" s="85"/>
      <c r="B1872" s="59" t="s">
        <v>935</v>
      </c>
      <c r="C1872" s="218" t="s">
        <v>936</v>
      </c>
      <c r="D1872" s="59"/>
      <c r="E1872" s="228" t="s">
        <v>937</v>
      </c>
      <c r="F1872" s="228" t="s">
        <v>938</v>
      </c>
      <c r="G1872" s="59"/>
      <c r="H1872" s="59"/>
      <c r="I1872" s="59"/>
      <c r="J1872" s="59" t="s">
        <v>939</v>
      </c>
      <c r="K1872" s="59" t="s">
        <v>16</v>
      </c>
      <c r="L1872" s="86">
        <v>27</v>
      </c>
      <c r="M1872" s="86">
        <v>10</v>
      </c>
      <c r="N1872" s="55" t="s">
        <v>820</v>
      </c>
      <c r="O1872" s="55"/>
      <c r="P1872" s="55"/>
      <c r="Q1872" s="55"/>
      <c r="R1872" s="55"/>
      <c r="S1872" s="55" t="s">
        <v>874</v>
      </c>
      <c r="T1872" s="193" t="str">
        <f>_xlfn.IFNA(VLOOKUP(N1872,Code2Loc,2,FALSE)
&amp; IF( OR( ISNA(O1872), LEN(O1872)=0), "",  "-" &amp; VLOOKUP(O1872,Code2Loc,2,FALSE))
&amp; IF( OR( ISNA(P1872), LEN(P1872)=0), "",  "-" &amp; VLOOKUP(P1872,Code2Loc,2,FALSE))
&amp; IF( OR( ISNA(Q1872), LEN(Q1872)=0), "",  "-" &amp; VLOOKUP(Q1872,Code2Loc,2,FALSE))
&amp; IF( OR( ISNA(R1872), LEN(R1872)=0), "",  "-" &amp; VLOOKUP(R1872,Code2Loc,2,FALSE))
&amp; IF( OR( ISNA(S1872), LEN(S1872)=0), "",  "-" &amp; VLOOKUP(S1872,Code2Loc,2,FALSE)),"")</f>
        <v/>
      </c>
      <c r="U1872" s="56">
        <v>0.31944444444444442</v>
      </c>
      <c r="V1872" s="57"/>
      <c r="W1872" s="57"/>
      <c r="X1872" s="57"/>
      <c r="Y1872" s="57"/>
      <c r="Z1872" s="58" t="str">
        <f>IF(ISBLANK($U1872), "", _xlfn.IFNA($U1872 + _xlfn.IFNA( VLOOKUP($N1872 &amp; IF(ISBLANK($O1872),"", "-" &amp; $O1872) &amp; IF(ISBLANK($P1872),"", "-" &amp; $P1872) &amp; IF(ISBLANK($Q1872),"", "-" &amp; $Q1872) &amp; IF(ISBLANK($R1872),"", "-" &amp; $R1872) &amp; IF(ISBLANK($S1872),"", "-" &amp; $S1872),TravelTime,8,FALSE), VLOOKUP($S1872 &amp; IF(ISBLANK($R1872),"", "-" &amp; $R1872) &amp; IF(ISBLANK($Q1872),"", "-" &amp; $Q1872) &amp; IF(ISBLANK($P1872),"", "-" &amp; $P1872) &amp; IF(ISBLANK($O1872),"", "-" &amp; $O1872) &amp; IF(ISBLANK($N1872),"", "-" &amp; $N1872),TravelTime,8,FALSE)) / 1440, ""))</f>
        <v/>
      </c>
      <c r="AA1872" s="59"/>
      <c r="AB1872" s="59"/>
      <c r="AC1872" s="59"/>
      <c r="AD1872" s="196"/>
      <c r="AE1872" s="59"/>
      <c r="AF1872" s="59"/>
      <c r="AG1872" s="59"/>
      <c r="AH1872" s="59"/>
      <c r="AI1872" s="59"/>
      <c r="AJ1872" s="59"/>
    </row>
    <row r="1873" spans="1:36" ht="14.25" customHeight="1">
      <c r="A1873" s="85"/>
      <c r="B1873" s="59"/>
      <c r="C1873" s="223"/>
      <c r="D1873" s="59"/>
      <c r="E1873" s="228"/>
      <c r="F1873" s="228"/>
      <c r="G1873" s="59"/>
      <c r="H1873" s="59"/>
      <c r="I1873" s="59"/>
      <c r="J1873" s="59"/>
      <c r="K1873" s="59"/>
      <c r="L1873" s="86"/>
      <c r="M1873" s="86"/>
      <c r="N1873" s="55" t="s">
        <v>874</v>
      </c>
      <c r="O1873" s="55"/>
      <c r="P1873" s="55"/>
      <c r="Q1873" s="55"/>
      <c r="R1873" s="55"/>
      <c r="S1873" s="55" t="s">
        <v>929</v>
      </c>
      <c r="T1873" s="193" t="str">
        <f>_xlfn.IFNA(VLOOKUP(N1873,Code2Loc,2,FALSE)
&amp; IF( OR( ISNA(O1873), LEN(O1873)=0), "",  "-" &amp; VLOOKUP(O1873,Code2Loc,2,FALSE))
&amp; IF( OR( ISNA(P1873), LEN(P1873)=0), "",  "-" &amp; VLOOKUP(P1873,Code2Loc,2,FALSE))
&amp; IF( OR( ISNA(Q1873), LEN(Q1873)=0), "",  "-" &amp; VLOOKUP(Q1873,Code2Loc,2,FALSE))
&amp; IF( OR( ISNA(R1873), LEN(R1873)=0), "",  "-" &amp; VLOOKUP(R1873,Code2Loc,2,FALSE))
&amp; IF( OR( ISNA(S1873), LEN(S1873)=0), "",  "-" &amp; VLOOKUP(S1873,Code2Loc,2,FALSE)),"")</f>
        <v/>
      </c>
      <c r="U1873" s="56">
        <v>0.3611111111111111</v>
      </c>
      <c r="V1873" s="57"/>
      <c r="W1873" s="57"/>
      <c r="X1873" s="57"/>
      <c r="Y1873" s="57"/>
      <c r="Z1873" s="58" t="str">
        <f>IF(ISBLANK($U1873), "", _xlfn.IFNA($U1873 + _xlfn.IFNA( VLOOKUP($N1873 &amp; IF(ISBLANK($O1873),"", "-" &amp; $O1873) &amp; IF(ISBLANK($P1873),"", "-" &amp; $P1873) &amp; IF(ISBLANK($Q1873),"", "-" &amp; $Q1873) &amp; IF(ISBLANK($R1873),"", "-" &amp; $R1873) &amp; IF(ISBLANK($S1873),"", "-" &amp; $S1873),TravelTime,8,FALSE), VLOOKUP($S1873 &amp; IF(ISBLANK($R1873),"", "-" &amp; $R1873) &amp; IF(ISBLANK($Q1873),"", "-" &amp; $Q1873) &amp; IF(ISBLANK($P1873),"", "-" &amp; $P1873) &amp; IF(ISBLANK($O1873),"", "-" &amp; $O1873) &amp; IF(ISBLANK($N1873),"", "-" &amp; $N1873),TravelTime,8,FALSE)) / 1440, ""))</f>
        <v/>
      </c>
      <c r="AA1873" s="59"/>
      <c r="AB1873" s="59"/>
      <c r="AC1873" s="59"/>
      <c r="AD1873" s="196"/>
      <c r="AE1873" s="59"/>
      <c r="AF1873" s="59"/>
      <c r="AG1873" s="59"/>
      <c r="AH1873" s="59"/>
      <c r="AI1873" s="59"/>
      <c r="AJ1873" s="59"/>
    </row>
    <row r="1874" spans="1:36" ht="14.25" customHeight="1">
      <c r="A1874" s="85"/>
      <c r="B1874" s="59"/>
      <c r="C1874" s="223"/>
      <c r="D1874" s="59"/>
      <c r="E1874" s="229"/>
      <c r="F1874" s="229"/>
      <c r="G1874" s="59"/>
      <c r="H1874" s="59"/>
      <c r="I1874" s="59"/>
      <c r="J1874" s="59"/>
      <c r="K1874" s="59"/>
      <c r="L1874" s="86"/>
      <c r="M1874" s="86"/>
      <c r="N1874" s="55" t="s">
        <v>929</v>
      </c>
      <c r="O1874" s="55" t="s">
        <v>910</v>
      </c>
      <c r="P1874" s="55"/>
      <c r="Q1874" s="55"/>
      <c r="R1874" s="55"/>
      <c r="S1874" s="55" t="s">
        <v>820</v>
      </c>
      <c r="T1874" s="193" t="str">
        <f>_xlfn.IFNA(VLOOKUP(N1874,Code2Loc,2,FALSE)
&amp; IF( OR( ISNA(O1874), LEN(O1874)=0), "",  "-" &amp; VLOOKUP(O1874,Code2Loc,2,FALSE))
&amp; IF( OR( ISNA(P1874), LEN(P1874)=0), "",  "-" &amp; VLOOKUP(P1874,Code2Loc,2,FALSE))
&amp; IF( OR( ISNA(Q1874), LEN(Q1874)=0), "",  "-" &amp; VLOOKUP(Q1874,Code2Loc,2,FALSE))
&amp; IF( OR( ISNA(R1874), LEN(R1874)=0), "",  "-" &amp; VLOOKUP(R1874,Code2Loc,2,FALSE))
&amp; IF( OR( ISNA(S1874), LEN(S1874)=0), "",  "-" &amp; VLOOKUP(S1874,Code2Loc,2,FALSE)),"")</f>
        <v/>
      </c>
      <c r="U1874" s="56">
        <v>0.37152777777777779</v>
      </c>
      <c r="V1874" s="57"/>
      <c r="W1874" s="57"/>
      <c r="X1874" s="57"/>
      <c r="Y1874" s="57"/>
      <c r="Z1874" s="58" t="str">
        <f>IF(ISBLANK($U1874), "", _xlfn.IFNA($U1874 + _xlfn.IFNA( VLOOKUP($N1874 &amp; IF(ISBLANK($O1874),"", "-" &amp; $O1874) &amp; IF(ISBLANK($P1874),"", "-" &amp; $P1874) &amp; IF(ISBLANK($Q1874),"", "-" &amp; $Q1874) &amp; IF(ISBLANK($R1874),"", "-" &amp; $R1874) &amp; IF(ISBLANK($S1874),"", "-" &amp; $S1874),TravelTime,8,FALSE), VLOOKUP($S1874 &amp; IF(ISBLANK($R1874),"", "-" &amp; $R1874) &amp; IF(ISBLANK($Q1874),"", "-" &amp; $Q1874) &amp; IF(ISBLANK($P1874),"", "-" &amp; $P1874) &amp; IF(ISBLANK($O1874),"", "-" &amp; $O1874) &amp; IF(ISBLANK($N1874),"", "-" &amp; $N1874),TravelTime,8,FALSE)) / 1440, ""))</f>
        <v/>
      </c>
      <c r="AA1874" s="59"/>
      <c r="AB1874" s="59"/>
      <c r="AC1874" s="59"/>
      <c r="AD1874" s="196"/>
      <c r="AE1874" s="59"/>
      <c r="AF1874" s="59"/>
      <c r="AG1874" s="59"/>
      <c r="AH1874" s="59"/>
      <c r="AI1874" s="59"/>
      <c r="AJ1874" s="59"/>
    </row>
    <row r="1875" spans="1:36" ht="14.25" customHeight="1">
      <c r="A1875" s="85"/>
      <c r="B1875" s="59"/>
      <c r="C1875" s="223"/>
      <c r="D1875" s="59"/>
      <c r="E1875" s="229"/>
      <c r="F1875" s="229"/>
      <c r="G1875" s="59"/>
      <c r="H1875" s="59"/>
      <c r="I1875" s="59"/>
      <c r="J1875" s="59"/>
      <c r="K1875" s="59"/>
      <c r="L1875" s="86"/>
      <c r="M1875" s="86"/>
      <c r="N1875" s="55" t="s">
        <v>820</v>
      </c>
      <c r="O1875" s="55"/>
      <c r="P1875" s="55"/>
      <c r="Q1875" s="55"/>
      <c r="R1875" s="55"/>
      <c r="S1875" s="55" t="s">
        <v>929</v>
      </c>
      <c r="T1875" s="193" t="str">
        <f>_xlfn.IFNA(VLOOKUP(N1875,Code2Loc,2,FALSE)
&amp; IF( OR( ISNA(O1875), LEN(O1875)=0), "",  "-" &amp; VLOOKUP(O1875,Code2Loc,2,FALSE))
&amp; IF( OR( ISNA(P1875), LEN(P1875)=0), "",  "-" &amp; VLOOKUP(P1875,Code2Loc,2,FALSE))
&amp; IF( OR( ISNA(Q1875), LEN(Q1875)=0), "",  "-" &amp; VLOOKUP(Q1875,Code2Loc,2,FALSE))
&amp; IF( OR( ISNA(R1875), LEN(R1875)=0), "",  "-" &amp; VLOOKUP(R1875,Code2Loc,2,FALSE))
&amp; IF( OR( ISNA(S1875), LEN(S1875)=0), "",  "-" &amp; VLOOKUP(S1875,Code2Loc,2,FALSE)),"")</f>
        <v/>
      </c>
      <c r="U1875" s="56">
        <v>0.41319444444444442</v>
      </c>
      <c r="V1875" s="57"/>
      <c r="W1875" s="57"/>
      <c r="X1875" s="57"/>
      <c r="Y1875" s="57"/>
      <c r="Z1875" s="58" t="str">
        <f>IF(ISBLANK($U1875), "", _xlfn.IFNA($U1875 + _xlfn.IFNA( VLOOKUP($N1875 &amp; IF(ISBLANK($O1875),"", "-" &amp; $O1875) &amp; IF(ISBLANK($P1875),"", "-" &amp; $P1875) &amp; IF(ISBLANK($Q1875),"", "-" &amp; $Q1875) &amp; IF(ISBLANK($R1875),"", "-" &amp; $R1875) &amp; IF(ISBLANK($S1875),"", "-" &amp; $S1875),TravelTime,8,FALSE), VLOOKUP($S1875 &amp; IF(ISBLANK($R1875),"", "-" &amp; $R1875) &amp; IF(ISBLANK($Q1875),"", "-" &amp; $Q1875) &amp; IF(ISBLANK($P1875),"", "-" &amp; $P1875) &amp; IF(ISBLANK($O1875),"", "-" &amp; $O1875) &amp; IF(ISBLANK($N1875),"", "-" &amp; $N1875),TravelTime,8,FALSE)) / 1440, ""))</f>
        <v/>
      </c>
      <c r="AA1875" s="59"/>
      <c r="AB1875" s="59"/>
      <c r="AC1875" s="59"/>
      <c r="AD1875" s="196"/>
      <c r="AE1875" s="59"/>
      <c r="AF1875" s="59"/>
      <c r="AG1875" s="59"/>
      <c r="AH1875" s="59"/>
      <c r="AI1875" s="59"/>
      <c r="AJ1875" s="59"/>
    </row>
    <row r="1876" spans="1:36" ht="14.25" customHeight="1">
      <c r="A1876" s="85"/>
      <c r="B1876" s="59"/>
      <c r="C1876" s="223"/>
      <c r="D1876" s="59"/>
      <c r="E1876" s="229"/>
      <c r="F1876" s="229"/>
      <c r="G1876" s="59"/>
      <c r="H1876" s="59"/>
      <c r="I1876" s="59"/>
      <c r="J1876" s="59"/>
      <c r="K1876" s="59"/>
      <c r="L1876" s="86"/>
      <c r="M1876" s="86"/>
      <c r="N1876" s="55" t="s">
        <v>929</v>
      </c>
      <c r="O1876" s="55"/>
      <c r="P1876" s="55"/>
      <c r="Q1876" s="55"/>
      <c r="R1876" s="55"/>
      <c r="S1876" s="55" t="s">
        <v>820</v>
      </c>
      <c r="T1876" s="193" t="str">
        <f>_xlfn.IFNA(VLOOKUP(N1876,Code2Loc,2,FALSE)
&amp; IF( OR( ISNA(O1876), LEN(O1876)=0), "",  "-" &amp; VLOOKUP(O1876,Code2Loc,2,FALSE))
&amp; IF( OR( ISNA(P1876), LEN(P1876)=0), "",  "-" &amp; VLOOKUP(P1876,Code2Loc,2,FALSE))
&amp; IF( OR( ISNA(Q1876), LEN(Q1876)=0), "",  "-" &amp; VLOOKUP(Q1876,Code2Loc,2,FALSE))
&amp; IF( OR( ISNA(R1876), LEN(R1876)=0), "",  "-" &amp; VLOOKUP(R1876,Code2Loc,2,FALSE))
&amp; IF( OR( ISNA(S1876), LEN(S1876)=0), "",  "-" &amp; VLOOKUP(S1876,Code2Loc,2,FALSE)),"")</f>
        <v/>
      </c>
      <c r="U1876" s="56">
        <v>0.4375</v>
      </c>
      <c r="V1876" s="57"/>
      <c r="W1876" s="57"/>
      <c r="X1876" s="57"/>
      <c r="Y1876" s="57"/>
      <c r="Z1876" s="58" t="str">
        <f>IF(ISBLANK($U1876), "", _xlfn.IFNA($U1876 + _xlfn.IFNA( VLOOKUP($N1876 &amp; IF(ISBLANK($O1876),"", "-" &amp; $O1876) &amp; IF(ISBLANK($P1876),"", "-" &amp; $P1876) &amp; IF(ISBLANK($Q1876),"", "-" &amp; $Q1876) &amp; IF(ISBLANK($R1876),"", "-" &amp; $R1876) &amp; IF(ISBLANK($S1876),"", "-" &amp; $S1876),TravelTime,8,FALSE), VLOOKUP($S1876 &amp; IF(ISBLANK($R1876),"", "-" &amp; $R1876) &amp; IF(ISBLANK($Q1876),"", "-" &amp; $Q1876) &amp; IF(ISBLANK($P1876),"", "-" &amp; $P1876) &amp; IF(ISBLANK($O1876),"", "-" &amp; $O1876) &amp; IF(ISBLANK($N1876),"", "-" &amp; $N1876),TravelTime,8,FALSE)) / 1440, ""))</f>
        <v/>
      </c>
      <c r="AA1876" s="59"/>
      <c r="AB1876" s="59"/>
      <c r="AC1876" s="59"/>
      <c r="AD1876" s="196"/>
      <c r="AE1876" s="59"/>
      <c r="AF1876" s="59"/>
      <c r="AG1876" s="59"/>
      <c r="AH1876" s="59"/>
      <c r="AI1876" s="59"/>
      <c r="AJ1876" s="59"/>
    </row>
    <row r="1877" spans="1:36" ht="14.25" customHeight="1">
      <c r="A1877" s="85"/>
      <c r="B1877" s="59"/>
      <c r="C1877" s="223"/>
      <c r="D1877" s="59"/>
      <c r="E1877" s="229"/>
      <c r="F1877" s="229"/>
      <c r="G1877" s="59"/>
      <c r="H1877" s="59"/>
      <c r="I1877" s="59"/>
      <c r="J1877" s="59"/>
      <c r="K1877" s="59"/>
      <c r="L1877" s="86"/>
      <c r="M1877" s="86"/>
      <c r="N1877" s="55" t="s">
        <v>820</v>
      </c>
      <c r="O1877" s="55"/>
      <c r="P1877" s="55"/>
      <c r="Q1877" s="55"/>
      <c r="R1877" s="55"/>
      <c r="S1877" s="55" t="s">
        <v>874</v>
      </c>
      <c r="T1877" s="193" t="str">
        <f>_xlfn.IFNA(VLOOKUP(N1877,Code2Loc,2,FALSE)
&amp; IF( OR( ISNA(O1877), LEN(O1877)=0), "",  "-" &amp; VLOOKUP(O1877,Code2Loc,2,FALSE))
&amp; IF( OR( ISNA(P1877), LEN(P1877)=0), "",  "-" &amp; VLOOKUP(P1877,Code2Loc,2,FALSE))
&amp; IF( OR( ISNA(Q1877), LEN(Q1877)=0), "",  "-" &amp; VLOOKUP(Q1877,Code2Loc,2,FALSE))
&amp; IF( OR( ISNA(R1877), LEN(R1877)=0), "",  "-" &amp; VLOOKUP(R1877,Code2Loc,2,FALSE))
&amp; IF( OR( ISNA(S1877), LEN(S1877)=0), "",  "-" &amp; VLOOKUP(S1877,Code2Loc,2,FALSE)),"")</f>
        <v/>
      </c>
      <c r="U1877" s="56">
        <v>0.45833333333333331</v>
      </c>
      <c r="V1877" s="57"/>
      <c r="W1877" s="57"/>
      <c r="X1877" s="57"/>
      <c r="Y1877" s="57"/>
      <c r="Z1877" s="58" t="str">
        <f>IF(ISBLANK($U1877), "", _xlfn.IFNA($U1877 + _xlfn.IFNA( VLOOKUP($N1877 &amp; IF(ISBLANK($O1877),"", "-" &amp; $O1877) &amp; IF(ISBLANK($P1877),"", "-" &amp; $P1877) &amp; IF(ISBLANK($Q1877),"", "-" &amp; $Q1877) &amp; IF(ISBLANK($R1877),"", "-" &amp; $R1877) &amp; IF(ISBLANK($S1877),"", "-" &amp; $S1877),TravelTime,8,FALSE), VLOOKUP($S1877 &amp; IF(ISBLANK($R1877),"", "-" &amp; $R1877) &amp; IF(ISBLANK($Q1877),"", "-" &amp; $Q1877) &amp; IF(ISBLANK($P1877),"", "-" &amp; $P1877) &amp; IF(ISBLANK($O1877),"", "-" &amp; $O1877) &amp; IF(ISBLANK($N1877),"", "-" &amp; $N1877),TravelTime,8,FALSE)) / 1440, ""))</f>
        <v/>
      </c>
      <c r="AA1877" s="59"/>
      <c r="AB1877" s="59"/>
      <c r="AC1877" s="59"/>
      <c r="AD1877" s="196"/>
      <c r="AE1877" s="59"/>
      <c r="AF1877" s="59"/>
      <c r="AG1877" s="59"/>
      <c r="AH1877" s="59"/>
      <c r="AI1877" s="59"/>
      <c r="AJ1877" s="59"/>
    </row>
    <row r="1878" spans="1:36" ht="14.25" customHeight="1">
      <c r="A1878" s="85"/>
      <c r="B1878" s="59"/>
      <c r="C1878" s="223"/>
      <c r="D1878" s="59"/>
      <c r="E1878" s="229"/>
      <c r="F1878" s="229"/>
      <c r="G1878" s="59"/>
      <c r="H1878" s="59"/>
      <c r="I1878" s="59"/>
      <c r="J1878" s="59"/>
      <c r="K1878" s="59"/>
      <c r="L1878" s="86"/>
      <c r="M1878" s="86"/>
      <c r="N1878" s="55" t="s">
        <v>874</v>
      </c>
      <c r="O1878" s="55"/>
      <c r="P1878" s="55"/>
      <c r="Q1878" s="55"/>
      <c r="R1878" s="55"/>
      <c r="S1878" s="55" t="s">
        <v>929</v>
      </c>
      <c r="T1878" s="193" t="str">
        <f>_xlfn.IFNA(VLOOKUP(N1878,Code2Loc,2,FALSE)
&amp; IF( OR( ISNA(O1878), LEN(O1878)=0), "",  "-" &amp; VLOOKUP(O1878,Code2Loc,2,FALSE))
&amp; IF( OR( ISNA(P1878), LEN(P1878)=0), "",  "-" &amp; VLOOKUP(P1878,Code2Loc,2,FALSE))
&amp; IF( OR( ISNA(Q1878), LEN(Q1878)=0), "",  "-" &amp; VLOOKUP(Q1878,Code2Loc,2,FALSE))
&amp; IF( OR( ISNA(R1878), LEN(R1878)=0), "",  "-" &amp; VLOOKUP(R1878,Code2Loc,2,FALSE))
&amp; IF( OR( ISNA(S1878), LEN(S1878)=0), "",  "-" &amp; VLOOKUP(S1878,Code2Loc,2,FALSE)),"")</f>
        <v/>
      </c>
      <c r="U1878" s="56">
        <v>0.4826388888888889</v>
      </c>
      <c r="V1878" s="57"/>
      <c r="W1878" s="57"/>
      <c r="X1878" s="57"/>
      <c r="Y1878" s="57"/>
      <c r="Z1878" s="58" t="str">
        <f>IF(ISBLANK($U1878), "", _xlfn.IFNA($U1878 + _xlfn.IFNA( VLOOKUP($N1878 &amp; IF(ISBLANK($O1878),"", "-" &amp; $O1878) &amp; IF(ISBLANK($P1878),"", "-" &amp; $P1878) &amp; IF(ISBLANK($Q1878),"", "-" &amp; $Q1878) &amp; IF(ISBLANK($R1878),"", "-" &amp; $R1878) &amp; IF(ISBLANK($S1878),"", "-" &amp; $S1878),TravelTime,8,FALSE), VLOOKUP($S1878 &amp; IF(ISBLANK($R1878),"", "-" &amp; $R1878) &amp; IF(ISBLANK($Q1878),"", "-" &amp; $Q1878) &amp; IF(ISBLANK($P1878),"", "-" &amp; $P1878) &amp; IF(ISBLANK($O1878),"", "-" &amp; $O1878) &amp; IF(ISBLANK($N1878),"", "-" &amp; $N1878),TravelTime,8,FALSE)) / 1440, ""))</f>
        <v/>
      </c>
      <c r="AA1878" s="59"/>
      <c r="AB1878" s="59"/>
      <c r="AC1878" s="59"/>
      <c r="AD1878" s="196"/>
      <c r="AE1878" s="59"/>
      <c r="AF1878" s="59"/>
      <c r="AG1878" s="59"/>
      <c r="AH1878" s="59"/>
      <c r="AI1878" s="59"/>
      <c r="AJ1878" s="59"/>
    </row>
    <row r="1879" spans="1:36" ht="14.25" customHeight="1">
      <c r="A1879" s="85"/>
      <c r="B1879" s="59"/>
      <c r="C1879" s="223"/>
      <c r="D1879" s="59"/>
      <c r="E1879" s="229"/>
      <c r="F1879" s="229"/>
      <c r="G1879" s="59"/>
      <c r="H1879" s="59"/>
      <c r="I1879" s="59"/>
      <c r="J1879" s="59"/>
      <c r="K1879" s="59"/>
      <c r="L1879" s="86"/>
      <c r="M1879" s="86"/>
      <c r="N1879" s="55" t="s">
        <v>929</v>
      </c>
      <c r="O1879" s="55"/>
      <c r="P1879" s="55"/>
      <c r="Q1879" s="55"/>
      <c r="R1879" s="55"/>
      <c r="S1879" s="55" t="s">
        <v>820</v>
      </c>
      <c r="T1879" s="193" t="str">
        <f>_xlfn.IFNA(VLOOKUP(N1879,Code2Loc,2,FALSE)
&amp; IF( OR( ISNA(O1879), LEN(O1879)=0), "",  "-" &amp; VLOOKUP(O1879,Code2Loc,2,FALSE))
&amp; IF( OR( ISNA(P1879), LEN(P1879)=0), "",  "-" &amp; VLOOKUP(P1879,Code2Loc,2,FALSE))
&amp; IF( OR( ISNA(Q1879), LEN(Q1879)=0), "",  "-" &amp; VLOOKUP(Q1879,Code2Loc,2,FALSE))
&amp; IF( OR( ISNA(R1879), LEN(R1879)=0), "",  "-" &amp; VLOOKUP(R1879,Code2Loc,2,FALSE))
&amp; IF( OR( ISNA(S1879), LEN(S1879)=0), "",  "-" &amp; VLOOKUP(S1879,Code2Loc,2,FALSE)),"")</f>
        <v/>
      </c>
      <c r="U1879" s="56">
        <v>0.48958333333333331</v>
      </c>
      <c r="V1879" s="57"/>
      <c r="W1879" s="57"/>
      <c r="X1879" s="57"/>
      <c r="Y1879" s="57"/>
      <c r="Z1879" s="58" t="str">
        <f>IF(ISBLANK($U1879), "", _xlfn.IFNA($U1879 + _xlfn.IFNA( VLOOKUP($N1879 &amp; IF(ISBLANK($O1879),"", "-" &amp; $O1879) &amp; IF(ISBLANK($P1879),"", "-" &amp; $P1879) &amp; IF(ISBLANK($Q1879),"", "-" &amp; $Q1879) &amp; IF(ISBLANK($R1879),"", "-" &amp; $R1879) &amp; IF(ISBLANK($S1879),"", "-" &amp; $S1879),TravelTime,8,FALSE), VLOOKUP($S1879 &amp; IF(ISBLANK($R1879),"", "-" &amp; $R1879) &amp; IF(ISBLANK($Q1879),"", "-" &amp; $Q1879) &amp; IF(ISBLANK($P1879),"", "-" &amp; $P1879) &amp; IF(ISBLANK($O1879),"", "-" &amp; $O1879) &amp; IF(ISBLANK($N1879),"", "-" &amp; $N1879),TravelTime,8,FALSE)) / 1440, ""))</f>
        <v/>
      </c>
      <c r="AA1879" s="59"/>
      <c r="AB1879" s="59"/>
      <c r="AC1879" s="59"/>
      <c r="AD1879" s="196"/>
      <c r="AE1879" s="59"/>
      <c r="AF1879" s="59"/>
      <c r="AG1879" s="59"/>
      <c r="AH1879" s="59"/>
      <c r="AI1879" s="59"/>
      <c r="AJ1879" s="59"/>
    </row>
    <row r="1880" spans="1:36" ht="14.25" customHeight="1">
      <c r="A1880" s="85"/>
      <c r="B1880" s="59"/>
      <c r="C1880" s="223"/>
      <c r="D1880" s="59"/>
      <c r="E1880" s="229"/>
      <c r="F1880" s="229"/>
      <c r="G1880" s="59"/>
      <c r="H1880" s="59"/>
      <c r="I1880" s="59"/>
      <c r="J1880" s="59"/>
      <c r="K1880" s="59"/>
      <c r="L1880" s="86"/>
      <c r="M1880" s="86"/>
      <c r="N1880" s="55" t="s">
        <v>820</v>
      </c>
      <c r="O1880" s="55"/>
      <c r="P1880" s="55"/>
      <c r="Q1880" s="55"/>
      <c r="R1880" s="55"/>
      <c r="S1880" s="55" t="s">
        <v>929</v>
      </c>
      <c r="T1880" s="193" t="str">
        <f>_xlfn.IFNA(VLOOKUP(N1880,Code2Loc,2,FALSE)
&amp; IF( OR( ISNA(O1880), LEN(O1880)=0), "",  "-" &amp; VLOOKUP(O1880,Code2Loc,2,FALSE))
&amp; IF( OR( ISNA(P1880), LEN(P1880)=0), "",  "-" &amp; VLOOKUP(P1880,Code2Loc,2,FALSE))
&amp; IF( OR( ISNA(Q1880), LEN(Q1880)=0), "",  "-" &amp; VLOOKUP(Q1880,Code2Loc,2,FALSE))
&amp; IF( OR( ISNA(R1880), LEN(R1880)=0), "",  "-" &amp; VLOOKUP(R1880,Code2Loc,2,FALSE))
&amp; IF( OR( ISNA(S1880), LEN(S1880)=0), "",  "-" &amp; VLOOKUP(S1880,Code2Loc,2,FALSE)),"")</f>
        <v/>
      </c>
      <c r="U1880" s="56">
        <v>0.51388888888888884</v>
      </c>
      <c r="V1880" s="57"/>
      <c r="W1880" s="57"/>
      <c r="X1880" s="57"/>
      <c r="Y1880" s="57"/>
      <c r="Z1880" s="58" t="str">
        <f>IF(ISBLANK($U1880), "", _xlfn.IFNA($U1880 + _xlfn.IFNA( VLOOKUP($N1880 &amp; IF(ISBLANK($O1880),"", "-" &amp; $O1880) &amp; IF(ISBLANK($P1880),"", "-" &amp; $P1880) &amp; IF(ISBLANK($Q1880),"", "-" &amp; $Q1880) &amp; IF(ISBLANK($R1880),"", "-" &amp; $R1880) &amp; IF(ISBLANK($S1880),"", "-" &amp; $S1880),TravelTime,8,FALSE), VLOOKUP($S1880 &amp; IF(ISBLANK($R1880),"", "-" &amp; $R1880) &amp; IF(ISBLANK($Q1880),"", "-" &amp; $Q1880) &amp; IF(ISBLANK($P1880),"", "-" &amp; $P1880) &amp; IF(ISBLANK($O1880),"", "-" &amp; $O1880) &amp; IF(ISBLANK($N1880),"", "-" &amp; $N1880),TravelTime,8,FALSE)) / 1440, ""))</f>
        <v/>
      </c>
      <c r="AA1880" s="59"/>
      <c r="AB1880" s="59"/>
      <c r="AC1880" s="59"/>
      <c r="AD1880" s="196"/>
      <c r="AE1880" s="59"/>
      <c r="AF1880" s="59"/>
      <c r="AG1880" s="59"/>
      <c r="AH1880" s="59"/>
      <c r="AI1880" s="59"/>
      <c r="AJ1880" s="59"/>
    </row>
    <row r="1881" spans="1:36" ht="14.25" customHeight="1">
      <c r="A1881" s="85"/>
      <c r="B1881" s="59"/>
      <c r="C1881" s="223"/>
      <c r="D1881" s="59"/>
      <c r="E1881" s="229"/>
      <c r="F1881" s="229"/>
      <c r="G1881" s="59"/>
      <c r="H1881" s="59"/>
      <c r="I1881" s="59"/>
      <c r="J1881" s="59"/>
      <c r="K1881" s="59"/>
      <c r="L1881" s="86"/>
      <c r="M1881" s="86"/>
      <c r="N1881" s="55" t="s">
        <v>929</v>
      </c>
      <c r="O1881" s="55"/>
      <c r="P1881" s="55"/>
      <c r="Q1881" s="55"/>
      <c r="R1881" s="55"/>
      <c r="S1881" s="55" t="s">
        <v>820</v>
      </c>
      <c r="T1881" s="193" t="str">
        <f>_xlfn.IFNA(VLOOKUP(N1881,Code2Loc,2,FALSE)
&amp; IF( OR( ISNA(O1881), LEN(O1881)=0), "",  "-" &amp; VLOOKUP(O1881,Code2Loc,2,FALSE))
&amp; IF( OR( ISNA(P1881), LEN(P1881)=0), "",  "-" &amp; VLOOKUP(P1881,Code2Loc,2,FALSE))
&amp; IF( OR( ISNA(Q1881), LEN(Q1881)=0), "",  "-" &amp; VLOOKUP(Q1881,Code2Loc,2,FALSE))
&amp; IF( OR( ISNA(R1881), LEN(R1881)=0), "",  "-" &amp; VLOOKUP(R1881,Code2Loc,2,FALSE))
&amp; IF( OR( ISNA(S1881), LEN(S1881)=0), "",  "-" &amp; VLOOKUP(S1881,Code2Loc,2,FALSE)),"")</f>
        <v/>
      </c>
      <c r="U1881" s="56">
        <v>0.54513888888888884</v>
      </c>
      <c r="V1881" s="57"/>
      <c r="W1881" s="57"/>
      <c r="X1881" s="57"/>
      <c r="Y1881" s="57"/>
      <c r="Z1881" s="58" t="str">
        <f>IF(ISBLANK($U1881), "", _xlfn.IFNA($U1881 + _xlfn.IFNA( VLOOKUP($N1881 &amp; IF(ISBLANK($O1881),"", "-" &amp; $O1881) &amp; IF(ISBLANK($P1881),"", "-" &amp; $P1881) &amp; IF(ISBLANK($Q1881),"", "-" &amp; $Q1881) &amp; IF(ISBLANK($R1881),"", "-" &amp; $R1881) &amp; IF(ISBLANK($S1881),"", "-" &amp; $S1881),TravelTime,8,FALSE), VLOOKUP($S1881 &amp; IF(ISBLANK($R1881),"", "-" &amp; $R1881) &amp; IF(ISBLANK($Q1881),"", "-" &amp; $Q1881) &amp; IF(ISBLANK($P1881),"", "-" &amp; $P1881) &amp; IF(ISBLANK($O1881),"", "-" &amp; $O1881) &amp; IF(ISBLANK($N1881),"", "-" &amp; $N1881),TravelTime,8,FALSE)) / 1440, ""))</f>
        <v/>
      </c>
      <c r="AA1881" s="59"/>
      <c r="AB1881" s="59"/>
      <c r="AC1881" s="59"/>
      <c r="AD1881" s="196"/>
      <c r="AE1881" s="59"/>
      <c r="AF1881" s="59"/>
      <c r="AG1881" s="59"/>
      <c r="AH1881" s="59"/>
      <c r="AI1881" s="59"/>
      <c r="AJ1881" s="59"/>
    </row>
    <row r="1882" spans="1:36" ht="14.25" customHeight="1">
      <c r="A1882" s="85"/>
      <c r="B1882" s="59"/>
      <c r="C1882" s="223"/>
      <c r="D1882" s="59"/>
      <c r="E1882" s="229"/>
      <c r="F1882" s="229"/>
      <c r="G1882" s="59"/>
      <c r="H1882" s="59"/>
      <c r="I1882" s="59"/>
      <c r="J1882" s="59"/>
      <c r="K1882" s="59"/>
      <c r="L1882" s="86"/>
      <c r="M1882" s="86"/>
      <c r="N1882" s="55" t="s">
        <v>820</v>
      </c>
      <c r="O1882" s="55"/>
      <c r="P1882" s="55"/>
      <c r="Q1882" s="55"/>
      <c r="R1882" s="55"/>
      <c r="S1882" s="55" t="s">
        <v>929</v>
      </c>
      <c r="T1882" s="193" t="str">
        <f>_xlfn.IFNA(VLOOKUP(N1882,Code2Loc,2,FALSE)
&amp; IF( OR( ISNA(O1882), LEN(O1882)=0), "",  "-" &amp; VLOOKUP(O1882,Code2Loc,2,FALSE))
&amp; IF( OR( ISNA(P1882), LEN(P1882)=0), "",  "-" &amp; VLOOKUP(P1882,Code2Loc,2,FALSE))
&amp; IF( OR( ISNA(Q1882), LEN(Q1882)=0), "",  "-" &amp; VLOOKUP(Q1882,Code2Loc,2,FALSE))
&amp; IF( OR( ISNA(R1882), LEN(R1882)=0), "",  "-" &amp; VLOOKUP(R1882,Code2Loc,2,FALSE))
&amp; IF( OR( ISNA(S1882), LEN(S1882)=0), "",  "-" &amp; VLOOKUP(S1882,Code2Loc,2,FALSE)),"")</f>
        <v/>
      </c>
      <c r="U1882" s="56">
        <v>0.56944444444444442</v>
      </c>
      <c r="V1882" s="57"/>
      <c r="W1882" s="57"/>
      <c r="X1882" s="57"/>
      <c r="Y1882" s="57"/>
      <c r="Z1882" s="58" t="str">
        <f>IF(ISBLANK($U1882), "", _xlfn.IFNA($U1882 + _xlfn.IFNA( VLOOKUP($N1882 &amp; IF(ISBLANK($O1882),"", "-" &amp; $O1882) &amp; IF(ISBLANK($P1882),"", "-" &amp; $P1882) &amp; IF(ISBLANK($Q1882),"", "-" &amp; $Q1882) &amp; IF(ISBLANK($R1882),"", "-" &amp; $R1882) &amp; IF(ISBLANK($S1882),"", "-" &amp; $S1882),TravelTime,8,FALSE), VLOOKUP($S1882 &amp; IF(ISBLANK($R1882),"", "-" &amp; $R1882) &amp; IF(ISBLANK($Q1882),"", "-" &amp; $Q1882) &amp; IF(ISBLANK($P1882),"", "-" &amp; $P1882) &amp; IF(ISBLANK($O1882),"", "-" &amp; $O1882) &amp; IF(ISBLANK($N1882),"", "-" &amp; $N1882),TravelTime,8,FALSE)) / 1440, ""))</f>
        <v/>
      </c>
      <c r="AA1882" s="59"/>
      <c r="AB1882" s="59"/>
      <c r="AC1882" s="59"/>
      <c r="AD1882" s="196"/>
      <c r="AE1882" s="59"/>
      <c r="AF1882" s="59"/>
      <c r="AG1882" s="59"/>
      <c r="AH1882" s="59"/>
      <c r="AI1882" s="59"/>
      <c r="AJ1882" s="59"/>
    </row>
    <row r="1883" spans="1:36" ht="14.25" customHeight="1">
      <c r="A1883" s="85"/>
      <c r="B1883" s="59"/>
      <c r="C1883" s="223"/>
      <c r="D1883" s="59"/>
      <c r="E1883" s="229"/>
      <c r="F1883" s="229"/>
      <c r="G1883" s="59"/>
      <c r="H1883" s="59"/>
      <c r="I1883" s="59"/>
      <c r="J1883" s="59"/>
      <c r="K1883" s="59"/>
      <c r="L1883" s="86"/>
      <c r="M1883" s="86"/>
      <c r="N1883" s="55" t="s">
        <v>929</v>
      </c>
      <c r="O1883" s="55"/>
      <c r="P1883" s="55"/>
      <c r="Q1883" s="55"/>
      <c r="R1883" s="55"/>
      <c r="S1883" s="55" t="s">
        <v>820</v>
      </c>
      <c r="T1883" s="193" t="str">
        <f>_xlfn.IFNA(VLOOKUP(N1883,Code2Loc,2,FALSE)
&amp; IF( OR( ISNA(O1883), LEN(O1883)=0), "",  "-" &amp; VLOOKUP(O1883,Code2Loc,2,FALSE))
&amp; IF( OR( ISNA(P1883), LEN(P1883)=0), "",  "-" &amp; VLOOKUP(P1883,Code2Loc,2,FALSE))
&amp; IF( OR( ISNA(Q1883), LEN(Q1883)=0), "",  "-" &amp; VLOOKUP(Q1883,Code2Loc,2,FALSE))
&amp; IF( OR( ISNA(R1883), LEN(R1883)=0), "",  "-" &amp; VLOOKUP(R1883,Code2Loc,2,FALSE))
&amp; IF( OR( ISNA(S1883), LEN(S1883)=0), "",  "-" &amp; VLOOKUP(S1883,Code2Loc,2,FALSE)),"")</f>
        <v/>
      </c>
      <c r="U1883" s="56">
        <v>0.59375</v>
      </c>
      <c r="V1883" s="57"/>
      <c r="W1883" s="57"/>
      <c r="X1883" s="57"/>
      <c r="Y1883" s="57"/>
      <c r="Z1883" s="58" t="str">
        <f>IF(ISBLANK($U1883), "", _xlfn.IFNA($U1883 + _xlfn.IFNA( VLOOKUP($N1883 &amp; IF(ISBLANK($O1883),"", "-" &amp; $O1883) &amp; IF(ISBLANK($P1883),"", "-" &amp; $P1883) &amp; IF(ISBLANK($Q1883),"", "-" &amp; $Q1883) &amp; IF(ISBLANK($R1883),"", "-" &amp; $R1883) &amp; IF(ISBLANK($S1883),"", "-" &amp; $S1883),TravelTime,8,FALSE), VLOOKUP($S1883 &amp; IF(ISBLANK($R1883),"", "-" &amp; $R1883) &amp; IF(ISBLANK($Q1883),"", "-" &amp; $Q1883) &amp; IF(ISBLANK($P1883),"", "-" &amp; $P1883) &amp; IF(ISBLANK($O1883),"", "-" &amp; $O1883) &amp; IF(ISBLANK($N1883),"", "-" &amp; $N1883),TravelTime,8,FALSE)) / 1440, ""))</f>
        <v/>
      </c>
      <c r="AA1883" s="59"/>
      <c r="AB1883" s="59"/>
      <c r="AC1883" s="59"/>
      <c r="AD1883" s="196"/>
      <c r="AE1883" s="59"/>
      <c r="AF1883" s="59"/>
      <c r="AG1883" s="59"/>
      <c r="AH1883" s="59"/>
      <c r="AI1883" s="59"/>
      <c r="AJ1883" s="59"/>
    </row>
    <row r="1884" spans="1:36" ht="14.25" customHeight="1">
      <c r="A1884" s="85"/>
      <c r="B1884" s="59"/>
      <c r="C1884" s="223"/>
      <c r="D1884" s="59"/>
      <c r="E1884" s="229"/>
      <c r="F1884" s="229"/>
      <c r="G1884" s="59"/>
      <c r="H1884" s="59"/>
      <c r="I1884" s="59"/>
      <c r="J1884" s="59"/>
      <c r="K1884" s="59"/>
      <c r="L1884" s="86"/>
      <c r="M1884" s="86"/>
      <c r="N1884" s="55" t="s">
        <v>820</v>
      </c>
      <c r="O1884" s="55"/>
      <c r="P1884" s="55"/>
      <c r="Q1884" s="55"/>
      <c r="R1884" s="55"/>
      <c r="S1884" s="55" t="s">
        <v>874</v>
      </c>
      <c r="T1884" s="193" t="str">
        <f>_xlfn.IFNA(VLOOKUP(N1884,Code2Loc,2,FALSE)
&amp; IF( OR( ISNA(O1884), LEN(O1884)=0), "",  "-" &amp; VLOOKUP(O1884,Code2Loc,2,FALSE))
&amp; IF( OR( ISNA(P1884), LEN(P1884)=0), "",  "-" &amp; VLOOKUP(P1884,Code2Loc,2,FALSE))
&amp; IF( OR( ISNA(Q1884), LEN(Q1884)=0), "",  "-" &amp; VLOOKUP(Q1884,Code2Loc,2,FALSE))
&amp; IF( OR( ISNA(R1884), LEN(R1884)=0), "",  "-" &amp; VLOOKUP(R1884,Code2Loc,2,FALSE))
&amp; IF( OR( ISNA(S1884), LEN(S1884)=0), "",  "-" &amp; VLOOKUP(S1884,Code2Loc,2,FALSE)),"")</f>
        <v/>
      </c>
      <c r="U1884" s="56">
        <v>0.62152777777777779</v>
      </c>
      <c r="V1884" s="57"/>
      <c r="W1884" s="57"/>
      <c r="X1884" s="57"/>
      <c r="Y1884" s="57"/>
      <c r="Z1884" s="58" t="str">
        <f>IF(ISBLANK($U1884), "", _xlfn.IFNA($U1884 + _xlfn.IFNA( VLOOKUP($N1884 &amp; IF(ISBLANK($O1884),"", "-" &amp; $O1884) &amp; IF(ISBLANK($P1884),"", "-" &amp; $P1884) &amp; IF(ISBLANK($Q1884),"", "-" &amp; $Q1884) &amp; IF(ISBLANK($R1884),"", "-" &amp; $R1884) &amp; IF(ISBLANK($S1884),"", "-" &amp; $S1884),TravelTime,8,FALSE), VLOOKUP($S1884 &amp; IF(ISBLANK($R1884),"", "-" &amp; $R1884) &amp; IF(ISBLANK($Q1884),"", "-" &amp; $Q1884) &amp; IF(ISBLANK($P1884),"", "-" &amp; $P1884) &amp; IF(ISBLANK($O1884),"", "-" &amp; $O1884) &amp; IF(ISBLANK($N1884),"", "-" &amp; $N1884),TravelTime,8,FALSE)) / 1440, ""))</f>
        <v/>
      </c>
      <c r="AA1884" s="59"/>
      <c r="AB1884" s="59"/>
      <c r="AC1884" s="59"/>
      <c r="AD1884" s="196"/>
      <c r="AE1884" s="59"/>
      <c r="AF1884" s="59"/>
      <c r="AG1884" s="59"/>
      <c r="AH1884" s="59"/>
      <c r="AI1884" s="59"/>
      <c r="AJ1884" s="59"/>
    </row>
    <row r="1885" spans="1:36" ht="14.25" customHeight="1">
      <c r="A1885" s="85"/>
      <c r="B1885" s="59"/>
      <c r="C1885" s="223"/>
      <c r="D1885" s="59"/>
      <c r="E1885" s="229"/>
      <c r="F1885" s="229"/>
      <c r="G1885" s="59"/>
      <c r="H1885" s="59"/>
      <c r="I1885" s="59"/>
      <c r="J1885" s="59"/>
      <c r="K1885" s="59"/>
      <c r="L1885" s="86"/>
      <c r="M1885" s="86"/>
      <c r="N1885" s="55" t="s">
        <v>874</v>
      </c>
      <c r="O1885" s="55"/>
      <c r="P1885" s="55"/>
      <c r="Q1885" s="55"/>
      <c r="R1885" s="55"/>
      <c r="S1885" s="55" t="s">
        <v>929</v>
      </c>
      <c r="T1885" s="193" t="str">
        <f>_xlfn.IFNA(VLOOKUP(N1885,Code2Loc,2,FALSE)
&amp; IF( OR( ISNA(O1885), LEN(O1885)=0), "",  "-" &amp; VLOOKUP(O1885,Code2Loc,2,FALSE))
&amp; IF( OR( ISNA(P1885), LEN(P1885)=0), "",  "-" &amp; VLOOKUP(P1885,Code2Loc,2,FALSE))
&amp; IF( OR( ISNA(Q1885), LEN(Q1885)=0), "",  "-" &amp; VLOOKUP(Q1885,Code2Loc,2,FALSE))
&amp; IF( OR( ISNA(R1885), LEN(R1885)=0), "",  "-" &amp; VLOOKUP(R1885,Code2Loc,2,FALSE))
&amp; IF( OR( ISNA(S1885), LEN(S1885)=0), "",  "-" &amp; VLOOKUP(S1885,Code2Loc,2,FALSE)),"")</f>
        <v/>
      </c>
      <c r="U1885" s="56">
        <v>0.64583333333333337</v>
      </c>
      <c r="V1885" s="57"/>
      <c r="W1885" s="57"/>
      <c r="X1885" s="57"/>
      <c r="Y1885" s="57"/>
      <c r="Z1885" s="58" t="str">
        <f>IF(ISBLANK($U1885), "", _xlfn.IFNA($U1885 + _xlfn.IFNA( VLOOKUP($N1885 &amp; IF(ISBLANK($O1885),"", "-" &amp; $O1885) &amp; IF(ISBLANK($P1885),"", "-" &amp; $P1885) &amp; IF(ISBLANK($Q1885),"", "-" &amp; $Q1885) &amp; IF(ISBLANK($R1885),"", "-" &amp; $R1885) &amp; IF(ISBLANK($S1885),"", "-" &amp; $S1885),TravelTime,8,FALSE), VLOOKUP($S1885 &amp; IF(ISBLANK($R1885),"", "-" &amp; $R1885) &amp; IF(ISBLANK($Q1885),"", "-" &amp; $Q1885) &amp; IF(ISBLANK($P1885),"", "-" &amp; $P1885) &amp; IF(ISBLANK($O1885),"", "-" &amp; $O1885) &amp; IF(ISBLANK($N1885),"", "-" &amp; $N1885),TravelTime,8,FALSE)) / 1440, ""))</f>
        <v/>
      </c>
      <c r="AA1885" s="59"/>
      <c r="AB1885" s="59"/>
      <c r="AC1885" s="59"/>
      <c r="AD1885" s="196"/>
      <c r="AE1885" s="59"/>
      <c r="AF1885" s="59"/>
      <c r="AG1885" s="59"/>
      <c r="AH1885" s="59"/>
      <c r="AI1885" s="59"/>
      <c r="AJ1885" s="59"/>
    </row>
    <row r="1886" spans="1:36" ht="14.25" customHeight="1">
      <c r="A1886" s="85"/>
      <c r="B1886" s="59"/>
      <c r="C1886" s="223"/>
      <c r="D1886" s="59"/>
      <c r="E1886" s="229"/>
      <c r="F1886" s="229"/>
      <c r="G1886" s="59"/>
      <c r="H1886" s="59"/>
      <c r="I1886" s="59"/>
      <c r="J1886" s="59"/>
      <c r="K1886" s="59"/>
      <c r="L1886" s="86"/>
      <c r="M1886" s="86"/>
      <c r="N1886" s="55" t="s">
        <v>929</v>
      </c>
      <c r="O1886" s="55"/>
      <c r="P1886" s="55"/>
      <c r="Q1886" s="55"/>
      <c r="R1886" s="55"/>
      <c r="S1886" s="55" t="s">
        <v>820</v>
      </c>
      <c r="T1886" s="193" t="str">
        <f>_xlfn.IFNA(VLOOKUP(N1886,Code2Loc,2,FALSE)
&amp; IF( OR( ISNA(O1886), LEN(O1886)=0), "",  "-" &amp; VLOOKUP(O1886,Code2Loc,2,FALSE))
&amp; IF( OR( ISNA(P1886), LEN(P1886)=0), "",  "-" &amp; VLOOKUP(P1886,Code2Loc,2,FALSE))
&amp; IF( OR( ISNA(Q1886), LEN(Q1886)=0), "",  "-" &amp; VLOOKUP(Q1886,Code2Loc,2,FALSE))
&amp; IF( OR( ISNA(R1886), LEN(R1886)=0), "",  "-" &amp; VLOOKUP(R1886,Code2Loc,2,FALSE))
&amp; IF( OR( ISNA(S1886), LEN(S1886)=0), "",  "-" &amp; VLOOKUP(S1886,Code2Loc,2,FALSE)),"")</f>
        <v/>
      </c>
      <c r="U1886" s="56">
        <v>0.65277777777777779</v>
      </c>
      <c r="V1886" s="57"/>
      <c r="W1886" s="57"/>
      <c r="X1886" s="57"/>
      <c r="Y1886" s="57"/>
      <c r="Z1886" s="58" t="str">
        <f>IF(ISBLANK($U1886), "", _xlfn.IFNA($U1886 + _xlfn.IFNA( VLOOKUP($N1886 &amp; IF(ISBLANK($O1886),"", "-" &amp; $O1886) &amp; IF(ISBLANK($P1886),"", "-" &amp; $P1886) &amp; IF(ISBLANK($Q1886),"", "-" &amp; $Q1886) &amp; IF(ISBLANK($R1886),"", "-" &amp; $R1886) &amp; IF(ISBLANK($S1886),"", "-" &amp; $S1886),TravelTime,8,FALSE), VLOOKUP($S1886 &amp; IF(ISBLANK($R1886),"", "-" &amp; $R1886) &amp; IF(ISBLANK($Q1886),"", "-" &amp; $Q1886) &amp; IF(ISBLANK($P1886),"", "-" &amp; $P1886) &amp; IF(ISBLANK($O1886),"", "-" &amp; $O1886) &amp; IF(ISBLANK($N1886),"", "-" &amp; $N1886),TravelTime,8,FALSE)) / 1440, ""))</f>
        <v/>
      </c>
      <c r="AA1886" s="59"/>
      <c r="AB1886" s="59"/>
      <c r="AC1886" s="59"/>
      <c r="AD1886" s="196"/>
      <c r="AE1886" s="59"/>
      <c r="AF1886" s="59"/>
      <c r="AG1886" s="59"/>
      <c r="AH1886" s="59"/>
      <c r="AI1886" s="59"/>
      <c r="AJ1886" s="59"/>
    </row>
    <row r="1887" spans="1:36" ht="14.25" customHeight="1">
      <c r="A1887" s="85"/>
      <c r="B1887" s="59"/>
      <c r="C1887" s="223"/>
      <c r="D1887" s="59"/>
      <c r="E1887" s="229"/>
      <c r="F1887" s="229"/>
      <c r="G1887" s="59"/>
      <c r="H1887" s="59"/>
      <c r="I1887" s="59"/>
      <c r="J1887" s="59"/>
      <c r="K1887" s="59"/>
      <c r="L1887" s="86"/>
      <c r="M1887" s="86"/>
      <c r="N1887" s="55" t="s">
        <v>820</v>
      </c>
      <c r="O1887" s="55"/>
      <c r="P1887" s="55"/>
      <c r="Q1887" s="55"/>
      <c r="R1887" s="55"/>
      <c r="S1887" s="55" t="s">
        <v>874</v>
      </c>
      <c r="T1887" s="193" t="str">
        <f>_xlfn.IFNA(VLOOKUP(N1887,Code2Loc,2,FALSE)
&amp; IF( OR( ISNA(O1887), LEN(O1887)=0), "",  "-" &amp; VLOOKUP(O1887,Code2Loc,2,FALSE))
&amp; IF( OR( ISNA(P1887), LEN(P1887)=0), "",  "-" &amp; VLOOKUP(P1887,Code2Loc,2,FALSE))
&amp; IF( OR( ISNA(Q1887), LEN(Q1887)=0), "",  "-" &amp; VLOOKUP(Q1887,Code2Loc,2,FALSE))
&amp; IF( OR( ISNA(R1887), LEN(R1887)=0), "",  "-" &amp; VLOOKUP(R1887,Code2Loc,2,FALSE))
&amp; IF( OR( ISNA(S1887), LEN(S1887)=0), "",  "-" &amp; VLOOKUP(S1887,Code2Loc,2,FALSE)),"")</f>
        <v/>
      </c>
      <c r="U1887" s="56">
        <v>0.69444444444444442</v>
      </c>
      <c r="V1887" s="57"/>
      <c r="W1887" s="57"/>
      <c r="X1887" s="57"/>
      <c r="Y1887" s="57"/>
      <c r="Z1887" s="58" t="str">
        <f>IF(ISBLANK($U1887), "", _xlfn.IFNA($U1887 + _xlfn.IFNA( VLOOKUP($N1887 &amp; IF(ISBLANK($O1887),"", "-" &amp; $O1887) &amp; IF(ISBLANK($P1887),"", "-" &amp; $P1887) &amp; IF(ISBLANK($Q1887),"", "-" &amp; $Q1887) &amp; IF(ISBLANK($R1887),"", "-" &amp; $R1887) &amp; IF(ISBLANK($S1887),"", "-" &amp; $S1887),TravelTime,8,FALSE), VLOOKUP($S1887 &amp; IF(ISBLANK($R1887),"", "-" &amp; $R1887) &amp; IF(ISBLANK($Q1887),"", "-" &amp; $Q1887) &amp; IF(ISBLANK($P1887),"", "-" &amp; $P1887) &amp; IF(ISBLANK($O1887),"", "-" &amp; $O1887) &amp; IF(ISBLANK($N1887),"", "-" &amp; $N1887),TravelTime,8,FALSE)) / 1440, ""))</f>
        <v/>
      </c>
      <c r="AA1887" s="59"/>
      <c r="AB1887" s="59"/>
      <c r="AC1887" s="59"/>
      <c r="AD1887" s="196"/>
      <c r="AE1887" s="59"/>
      <c r="AF1887" s="59"/>
      <c r="AG1887" s="59"/>
      <c r="AH1887" s="59"/>
      <c r="AI1887" s="59"/>
      <c r="AJ1887" s="59"/>
    </row>
    <row r="1888" spans="1:36" ht="14.25" customHeight="1">
      <c r="A1888" s="85"/>
      <c r="B1888" s="59"/>
      <c r="C1888" s="223"/>
      <c r="D1888" s="59"/>
      <c r="E1888" s="229"/>
      <c r="F1888" s="229"/>
      <c r="G1888" s="59"/>
      <c r="H1888" s="59"/>
      <c r="I1888" s="59"/>
      <c r="J1888" s="59"/>
      <c r="K1888" s="59"/>
      <c r="L1888" s="86"/>
      <c r="M1888" s="86"/>
      <c r="N1888" s="55" t="s">
        <v>874</v>
      </c>
      <c r="O1888" s="55"/>
      <c r="P1888" s="55"/>
      <c r="Q1888" s="55"/>
      <c r="R1888" s="55"/>
      <c r="S1888" s="55" t="s">
        <v>929</v>
      </c>
      <c r="T1888" s="193" t="str">
        <f>_xlfn.IFNA(VLOOKUP(N1888,Code2Loc,2,FALSE)
&amp; IF( OR( ISNA(O1888), LEN(O1888)=0), "",  "-" &amp; VLOOKUP(O1888,Code2Loc,2,FALSE))
&amp; IF( OR( ISNA(P1888), LEN(P1888)=0), "",  "-" &amp; VLOOKUP(P1888,Code2Loc,2,FALSE))
&amp; IF( OR( ISNA(Q1888), LEN(Q1888)=0), "",  "-" &amp; VLOOKUP(Q1888,Code2Loc,2,FALSE))
&amp; IF( OR( ISNA(R1888), LEN(R1888)=0), "",  "-" &amp; VLOOKUP(R1888,Code2Loc,2,FALSE))
&amp; IF( OR( ISNA(S1888), LEN(S1888)=0), "",  "-" &amp; VLOOKUP(S1888,Code2Loc,2,FALSE)),"")</f>
        <v/>
      </c>
      <c r="U1888" s="56">
        <v>0.72916666666666663</v>
      </c>
      <c r="V1888" s="57"/>
      <c r="W1888" s="57"/>
      <c r="X1888" s="57"/>
      <c r="Y1888" s="57"/>
      <c r="Z1888" s="58" t="str">
        <f>IF(ISBLANK($U1888), "", _xlfn.IFNA($U1888 + _xlfn.IFNA( VLOOKUP($N1888 &amp; IF(ISBLANK($O1888),"", "-" &amp; $O1888) &amp; IF(ISBLANK($P1888),"", "-" &amp; $P1888) &amp; IF(ISBLANK($Q1888),"", "-" &amp; $Q1888) &amp; IF(ISBLANK($R1888),"", "-" &amp; $R1888) &amp; IF(ISBLANK($S1888),"", "-" &amp; $S1888),TravelTime,8,FALSE), VLOOKUP($S1888 &amp; IF(ISBLANK($R1888),"", "-" &amp; $R1888) &amp; IF(ISBLANK($Q1888),"", "-" &amp; $Q1888) &amp; IF(ISBLANK($P1888),"", "-" &amp; $P1888) &amp; IF(ISBLANK($O1888),"", "-" &amp; $O1888) &amp; IF(ISBLANK($N1888),"", "-" &amp; $N1888),TravelTime,8,FALSE)) / 1440, ""))</f>
        <v/>
      </c>
      <c r="AA1888" s="59"/>
      <c r="AB1888" s="59"/>
      <c r="AC1888" s="59"/>
      <c r="AD1888" s="196"/>
      <c r="AE1888" s="59"/>
      <c r="AF1888" s="59"/>
      <c r="AG1888" s="59"/>
      <c r="AH1888" s="59"/>
      <c r="AI1888" s="59"/>
      <c r="AJ1888" s="59"/>
    </row>
    <row r="1889" spans="1:36" ht="14.25" customHeight="1">
      <c r="A1889" s="85"/>
      <c r="B1889" s="59"/>
      <c r="C1889" s="223"/>
      <c r="D1889" s="59"/>
      <c r="E1889" s="229"/>
      <c r="F1889" s="229"/>
      <c r="G1889" s="59"/>
      <c r="H1889" s="59"/>
      <c r="I1889" s="59"/>
      <c r="J1889" s="59"/>
      <c r="K1889" s="59"/>
      <c r="L1889" s="86"/>
      <c r="M1889" s="86"/>
      <c r="N1889" s="55" t="s">
        <v>929</v>
      </c>
      <c r="O1889" s="55"/>
      <c r="P1889" s="55"/>
      <c r="Q1889" s="55"/>
      <c r="R1889" s="55"/>
      <c r="S1889" s="55" t="s">
        <v>820</v>
      </c>
      <c r="T1889" s="193" t="str">
        <f>_xlfn.IFNA(VLOOKUP(N1889,Code2Loc,2,FALSE)
&amp; IF( OR( ISNA(O1889), LEN(O1889)=0), "",  "-" &amp; VLOOKUP(O1889,Code2Loc,2,FALSE))
&amp; IF( OR( ISNA(P1889), LEN(P1889)=0), "",  "-" &amp; VLOOKUP(P1889,Code2Loc,2,FALSE))
&amp; IF( OR( ISNA(Q1889), LEN(Q1889)=0), "",  "-" &amp; VLOOKUP(Q1889,Code2Loc,2,FALSE))
&amp; IF( OR( ISNA(R1889), LEN(R1889)=0), "",  "-" &amp; VLOOKUP(R1889,Code2Loc,2,FALSE))
&amp; IF( OR( ISNA(S1889), LEN(S1889)=0), "",  "-" &amp; VLOOKUP(S1889,Code2Loc,2,FALSE)),"")</f>
        <v/>
      </c>
      <c r="U1889" s="56">
        <v>0.73611111111111116</v>
      </c>
      <c r="V1889" s="57"/>
      <c r="W1889" s="57"/>
      <c r="X1889" s="57"/>
      <c r="Y1889" s="57"/>
      <c r="Z1889" s="58" t="str">
        <f>IF(ISBLANK($U1889), "", _xlfn.IFNA($U1889 + _xlfn.IFNA( VLOOKUP($N1889 &amp; IF(ISBLANK($O1889),"", "-" &amp; $O1889) &amp; IF(ISBLANK($P1889),"", "-" &amp; $P1889) &amp; IF(ISBLANK($Q1889),"", "-" &amp; $Q1889) &amp; IF(ISBLANK($R1889),"", "-" &amp; $R1889) &amp; IF(ISBLANK($S1889),"", "-" &amp; $S1889),TravelTime,8,FALSE), VLOOKUP($S1889 &amp; IF(ISBLANK($R1889),"", "-" &amp; $R1889) &amp; IF(ISBLANK($Q1889),"", "-" &amp; $Q1889) &amp; IF(ISBLANK($P1889),"", "-" &amp; $P1889) &amp; IF(ISBLANK($O1889),"", "-" &amp; $O1889) &amp; IF(ISBLANK($N1889),"", "-" &amp; $N1889),TravelTime,8,FALSE)) / 1440, ""))</f>
        <v/>
      </c>
      <c r="AA1889" s="59"/>
      <c r="AB1889" s="59"/>
      <c r="AC1889" s="59"/>
      <c r="AD1889" s="196"/>
      <c r="AE1889" s="59"/>
      <c r="AF1889" s="59"/>
      <c r="AG1889" s="59"/>
      <c r="AH1889" s="59"/>
      <c r="AI1889" s="59"/>
      <c r="AJ1889" s="59"/>
    </row>
    <row r="1890" spans="1:36" ht="14.25" customHeight="1">
      <c r="A1890" s="85"/>
      <c r="B1890" s="59"/>
      <c r="C1890" s="223"/>
      <c r="D1890" s="59"/>
      <c r="E1890" s="229"/>
      <c r="F1890" s="229"/>
      <c r="G1890" s="59"/>
      <c r="H1890" s="59"/>
      <c r="I1890" s="59"/>
      <c r="J1890" s="59"/>
      <c r="K1890" s="59"/>
      <c r="L1890" s="86"/>
      <c r="M1890" s="86"/>
      <c r="N1890" s="55" t="s">
        <v>820</v>
      </c>
      <c r="O1890" s="55"/>
      <c r="P1890" s="55"/>
      <c r="Q1890" s="55"/>
      <c r="R1890" s="55"/>
      <c r="S1890" s="55" t="s">
        <v>929</v>
      </c>
      <c r="T1890" s="193" t="str">
        <f>_xlfn.IFNA(VLOOKUP(N1890,Code2Loc,2,FALSE)
&amp; IF( OR( ISNA(O1890), LEN(O1890)=0), "",  "-" &amp; VLOOKUP(O1890,Code2Loc,2,FALSE))
&amp; IF( OR( ISNA(P1890), LEN(P1890)=0), "",  "-" &amp; VLOOKUP(P1890,Code2Loc,2,FALSE))
&amp; IF( OR( ISNA(Q1890), LEN(Q1890)=0), "",  "-" &amp; VLOOKUP(Q1890,Code2Loc,2,FALSE))
&amp; IF( OR( ISNA(R1890), LEN(R1890)=0), "",  "-" &amp; VLOOKUP(R1890,Code2Loc,2,FALSE))
&amp; IF( OR( ISNA(S1890), LEN(S1890)=0), "",  "-" &amp; VLOOKUP(S1890,Code2Loc,2,FALSE)),"")</f>
        <v/>
      </c>
      <c r="U1890" s="56">
        <v>0.76388888888888884</v>
      </c>
      <c r="V1890" s="57"/>
      <c r="W1890" s="57"/>
      <c r="X1890" s="57"/>
      <c r="Y1890" s="57"/>
      <c r="Z1890" s="58" t="str">
        <f>IF(ISBLANK($U1890), "", _xlfn.IFNA($U1890 + _xlfn.IFNA( VLOOKUP($N1890 &amp; IF(ISBLANK($O1890),"", "-" &amp; $O1890) &amp; IF(ISBLANK($P1890),"", "-" &amp; $P1890) &amp; IF(ISBLANK($Q1890),"", "-" &amp; $Q1890) &amp; IF(ISBLANK($R1890),"", "-" &amp; $R1890) &amp; IF(ISBLANK($S1890),"", "-" &amp; $S1890),TravelTime,8,FALSE), VLOOKUP($S1890 &amp; IF(ISBLANK($R1890),"", "-" &amp; $R1890) &amp; IF(ISBLANK($Q1890),"", "-" &amp; $Q1890) &amp; IF(ISBLANK($P1890),"", "-" &amp; $P1890) &amp; IF(ISBLANK($O1890),"", "-" &amp; $O1890) &amp; IF(ISBLANK($N1890),"", "-" &amp; $N1890),TravelTime,8,FALSE)) / 1440, ""))</f>
        <v/>
      </c>
      <c r="AA1890" s="59"/>
      <c r="AB1890" s="59"/>
      <c r="AC1890" s="59"/>
      <c r="AD1890" s="196"/>
      <c r="AE1890" s="59"/>
      <c r="AF1890" s="59"/>
      <c r="AG1890" s="59"/>
      <c r="AH1890" s="59"/>
      <c r="AI1890" s="59"/>
      <c r="AJ1890" s="59"/>
    </row>
    <row r="1891" spans="1:36" ht="14.25" customHeight="1">
      <c r="A1891" s="85"/>
      <c r="B1891" s="59"/>
      <c r="C1891" s="223"/>
      <c r="D1891" s="59"/>
      <c r="E1891" s="229"/>
      <c r="F1891" s="229"/>
      <c r="G1891" s="59"/>
      <c r="H1891" s="59"/>
      <c r="I1891" s="59"/>
      <c r="J1891" s="59"/>
      <c r="K1891" s="59"/>
      <c r="L1891" s="86"/>
      <c r="M1891" s="86"/>
      <c r="N1891" s="55" t="s">
        <v>929</v>
      </c>
      <c r="O1891" s="55"/>
      <c r="P1891" s="55"/>
      <c r="Q1891" s="55"/>
      <c r="R1891" s="55"/>
      <c r="S1891" s="55" t="s">
        <v>820</v>
      </c>
      <c r="T1891" s="193" t="str">
        <f>_xlfn.IFNA(VLOOKUP(N1891,Code2Loc,2,FALSE)
&amp; IF( OR( ISNA(O1891), LEN(O1891)=0), "",  "-" &amp; VLOOKUP(O1891,Code2Loc,2,FALSE))
&amp; IF( OR( ISNA(P1891), LEN(P1891)=0), "",  "-" &amp; VLOOKUP(P1891,Code2Loc,2,FALSE))
&amp; IF( OR( ISNA(Q1891), LEN(Q1891)=0), "",  "-" &amp; VLOOKUP(Q1891,Code2Loc,2,FALSE))
&amp; IF( OR( ISNA(R1891), LEN(R1891)=0), "",  "-" &amp; VLOOKUP(R1891,Code2Loc,2,FALSE))
&amp; IF( OR( ISNA(S1891), LEN(S1891)=0), "",  "-" &amp; VLOOKUP(S1891,Code2Loc,2,FALSE)),"")</f>
        <v/>
      </c>
      <c r="U1891" s="56">
        <v>0.78472222222222221</v>
      </c>
      <c r="V1891" s="57"/>
      <c r="W1891" s="57"/>
      <c r="X1891" s="57"/>
      <c r="Y1891" s="57"/>
      <c r="Z1891" s="58" t="str">
        <f>IF(ISBLANK($U1891), "", _xlfn.IFNA($U1891 + _xlfn.IFNA( VLOOKUP($N1891 &amp; IF(ISBLANK($O1891),"", "-" &amp; $O1891) &amp; IF(ISBLANK($P1891),"", "-" &amp; $P1891) &amp; IF(ISBLANK($Q1891),"", "-" &amp; $Q1891) &amp; IF(ISBLANK($R1891),"", "-" &amp; $R1891) &amp; IF(ISBLANK($S1891),"", "-" &amp; $S1891),TravelTime,8,FALSE), VLOOKUP($S1891 &amp; IF(ISBLANK($R1891),"", "-" &amp; $R1891) &amp; IF(ISBLANK($Q1891),"", "-" &amp; $Q1891) &amp; IF(ISBLANK($P1891),"", "-" &amp; $P1891) &amp; IF(ISBLANK($O1891),"", "-" &amp; $O1891) &amp; IF(ISBLANK($N1891),"", "-" &amp; $N1891),TravelTime,8,FALSE)) / 1440, ""))</f>
        <v/>
      </c>
      <c r="AA1891" s="59"/>
      <c r="AB1891" s="59"/>
      <c r="AC1891" s="59"/>
      <c r="AD1891" s="196"/>
      <c r="AE1891" s="59"/>
      <c r="AF1891" s="59"/>
      <c r="AG1891" s="59"/>
      <c r="AH1891" s="59"/>
      <c r="AI1891" s="59"/>
      <c r="AJ1891" s="59"/>
    </row>
    <row r="1892" spans="1:36" ht="14.25" customHeight="1">
      <c r="A1892" s="85"/>
      <c r="B1892" s="59"/>
      <c r="C1892" s="223"/>
      <c r="D1892" s="59"/>
      <c r="E1892" s="229"/>
      <c r="F1892" s="229"/>
      <c r="G1892" s="59"/>
      <c r="H1892" s="59"/>
      <c r="I1892" s="59"/>
      <c r="J1892" s="59"/>
      <c r="K1892" s="59"/>
      <c r="L1892" s="86"/>
      <c r="M1892" s="86"/>
      <c r="N1892" s="55" t="s">
        <v>820</v>
      </c>
      <c r="O1892" s="55"/>
      <c r="P1892" s="55"/>
      <c r="Q1892" s="55"/>
      <c r="R1892" s="55"/>
      <c r="S1892" s="55" t="s">
        <v>929</v>
      </c>
      <c r="T1892" s="193" t="str">
        <f>_xlfn.IFNA(VLOOKUP(N1892,Code2Loc,2,FALSE)
&amp; IF( OR( ISNA(O1892), LEN(O1892)=0), "",  "-" &amp; VLOOKUP(O1892,Code2Loc,2,FALSE))
&amp; IF( OR( ISNA(P1892), LEN(P1892)=0), "",  "-" &amp; VLOOKUP(P1892,Code2Loc,2,FALSE))
&amp; IF( OR( ISNA(Q1892), LEN(Q1892)=0), "",  "-" &amp; VLOOKUP(Q1892,Code2Loc,2,FALSE))
&amp; IF( OR( ISNA(R1892), LEN(R1892)=0), "",  "-" &amp; VLOOKUP(R1892,Code2Loc,2,FALSE))
&amp; IF( OR( ISNA(S1892), LEN(S1892)=0), "",  "-" &amp; VLOOKUP(S1892,Code2Loc,2,FALSE)),"")</f>
        <v/>
      </c>
      <c r="U1892" s="56">
        <v>0.82638888888888884</v>
      </c>
      <c r="V1892" s="57"/>
      <c r="W1892" s="57"/>
      <c r="X1892" s="57"/>
      <c r="Y1892" s="57"/>
      <c r="Z1892" s="58" t="str">
        <f>IF(ISBLANK($U1892), "", _xlfn.IFNA($U1892 + _xlfn.IFNA( VLOOKUP($N1892 &amp; IF(ISBLANK($O1892),"", "-" &amp; $O1892) &amp; IF(ISBLANK($P1892),"", "-" &amp; $P1892) &amp; IF(ISBLANK($Q1892),"", "-" &amp; $Q1892) &amp; IF(ISBLANK($R1892),"", "-" &amp; $R1892) &amp; IF(ISBLANK($S1892),"", "-" &amp; $S1892),TravelTime,8,FALSE), VLOOKUP($S1892 &amp; IF(ISBLANK($R1892),"", "-" &amp; $R1892) &amp; IF(ISBLANK($Q1892),"", "-" &amp; $Q1892) &amp; IF(ISBLANK($P1892),"", "-" &amp; $P1892) &amp; IF(ISBLANK($O1892),"", "-" &amp; $O1892) &amp; IF(ISBLANK($N1892),"", "-" &amp; $N1892),TravelTime,8,FALSE)) / 1440, ""))</f>
        <v/>
      </c>
      <c r="AA1892" s="59"/>
      <c r="AB1892" s="59"/>
      <c r="AC1892" s="59"/>
      <c r="AD1892" s="196"/>
      <c r="AE1892" s="59"/>
      <c r="AF1892" s="59"/>
      <c r="AG1892" s="59"/>
      <c r="AH1892" s="59"/>
      <c r="AI1892" s="59"/>
      <c r="AJ1892" s="59"/>
    </row>
    <row r="1893" spans="1:36" ht="14.25" customHeight="1">
      <c r="A1893" s="85"/>
      <c r="B1893" s="59"/>
      <c r="C1893" s="218"/>
      <c r="D1893" s="59"/>
      <c r="E1893" s="229"/>
      <c r="F1893" s="229"/>
      <c r="G1893" s="59"/>
      <c r="H1893" s="59"/>
      <c r="I1893" s="59"/>
      <c r="J1893" s="59"/>
      <c r="K1893" s="59"/>
      <c r="L1893" s="86"/>
      <c r="M1893" s="86"/>
      <c r="N1893" s="55" t="s">
        <v>929</v>
      </c>
      <c r="O1893" s="55"/>
      <c r="P1893" s="55"/>
      <c r="Q1893" s="55"/>
      <c r="R1893" s="55"/>
      <c r="S1893" s="55" t="s">
        <v>820</v>
      </c>
      <c r="T1893" s="193" t="str">
        <f>_xlfn.IFNA(VLOOKUP(N1893,Code2Loc,2,FALSE)
&amp; IF( OR( ISNA(O1893), LEN(O1893)=0), "",  "-" &amp; VLOOKUP(O1893,Code2Loc,2,FALSE))
&amp; IF( OR( ISNA(P1893), LEN(P1893)=0), "",  "-" &amp; VLOOKUP(P1893,Code2Loc,2,FALSE))
&amp; IF( OR( ISNA(Q1893), LEN(Q1893)=0), "",  "-" &amp; VLOOKUP(Q1893,Code2Loc,2,FALSE))
&amp; IF( OR( ISNA(R1893), LEN(R1893)=0), "",  "-" &amp; VLOOKUP(R1893,Code2Loc,2,FALSE))
&amp; IF( OR( ISNA(S1893), LEN(S1893)=0), "",  "-" &amp; VLOOKUP(S1893,Code2Loc,2,FALSE)),"")</f>
        <v/>
      </c>
      <c r="U1893" s="56">
        <v>0.83680555555555558</v>
      </c>
      <c r="V1893" s="57"/>
      <c r="W1893" s="57"/>
      <c r="X1893" s="57"/>
      <c r="Y1893" s="57"/>
      <c r="Z1893" s="58" t="str">
        <f>IF(ISBLANK($U1893), "", _xlfn.IFNA($U1893 + _xlfn.IFNA( VLOOKUP($N1893 &amp; IF(ISBLANK($O1893),"", "-" &amp; $O1893) &amp; IF(ISBLANK($P1893),"", "-" &amp; $P1893) &amp; IF(ISBLANK($Q1893),"", "-" &amp; $Q1893) &amp; IF(ISBLANK($R1893),"", "-" &amp; $R1893) &amp; IF(ISBLANK($S1893),"", "-" &amp; $S1893),TravelTime,8,FALSE), VLOOKUP($S1893 &amp; IF(ISBLANK($R1893),"", "-" &amp; $R1893) &amp; IF(ISBLANK($Q1893),"", "-" &amp; $Q1893) &amp; IF(ISBLANK($P1893),"", "-" &amp; $P1893) &amp; IF(ISBLANK($O1893),"", "-" &amp; $O1893) &amp; IF(ISBLANK($N1893),"", "-" &amp; $N1893),TravelTime,8,FALSE)) / 1440, ""))</f>
        <v/>
      </c>
      <c r="AA1893" s="59"/>
      <c r="AB1893" s="59"/>
      <c r="AC1893" s="59"/>
      <c r="AD1893" s="196"/>
      <c r="AE1893" s="59"/>
      <c r="AF1893" s="59"/>
      <c r="AG1893" s="59"/>
      <c r="AH1893" s="59"/>
      <c r="AI1893" s="59"/>
      <c r="AJ1893" s="59"/>
    </row>
    <row r="1894" spans="1:36" ht="14.25" customHeight="1">
      <c r="A1894" s="85"/>
      <c r="B1894" s="59" t="s">
        <v>940</v>
      </c>
      <c r="C1894" s="218" t="s">
        <v>941</v>
      </c>
      <c r="D1894" s="52" t="s">
        <v>761</v>
      </c>
      <c r="E1894" s="228">
        <v>44013</v>
      </c>
      <c r="F1894" s="228">
        <v>44135</v>
      </c>
      <c r="G1894" s="59"/>
      <c r="H1894" s="59"/>
      <c r="I1894" s="59"/>
      <c r="J1894" s="59" t="s">
        <v>942</v>
      </c>
      <c r="K1894" s="59" t="s">
        <v>16</v>
      </c>
      <c r="L1894" s="86">
        <v>30</v>
      </c>
      <c r="M1894" s="86">
        <v>11</v>
      </c>
      <c r="N1894" s="55" t="s">
        <v>820</v>
      </c>
      <c r="O1894" s="55"/>
      <c r="P1894" s="55"/>
      <c r="Q1894" s="55"/>
      <c r="R1894" s="55"/>
      <c r="S1894" s="55"/>
      <c r="T1894" s="193" t="str">
        <f>_xlfn.IFNA(VLOOKUP(N1894,Code2Loc,2,FALSE)
&amp; IF( OR( ISNA(O1894), LEN(O1894)=0), "",  "-" &amp; VLOOKUP(O1894,Code2Loc,2,FALSE))
&amp; IF( OR( ISNA(P1894), LEN(P1894)=0), "",  "-" &amp; VLOOKUP(P1894,Code2Loc,2,FALSE))
&amp; IF( OR( ISNA(Q1894), LEN(Q1894)=0), "",  "-" &amp; VLOOKUP(Q1894,Code2Loc,2,FALSE))
&amp; IF( OR( ISNA(R1894), LEN(R1894)=0), "",  "-" &amp; VLOOKUP(R1894,Code2Loc,2,FALSE))
&amp; IF( OR( ISNA(S1894), LEN(S1894)=0), "",  "-" &amp; VLOOKUP(S1894,Code2Loc,2,FALSE)),"")</f>
        <v/>
      </c>
      <c r="U1894" s="56">
        <v>0.30902777777777779</v>
      </c>
      <c r="V1894" s="57"/>
      <c r="W1894" s="57"/>
      <c r="X1894" s="57"/>
      <c r="Y1894" s="57"/>
      <c r="Z1894" s="58" t="str">
        <f>IF(ISBLANK($U1894), "", _xlfn.IFNA($U1894 + _xlfn.IFNA( VLOOKUP($N1894 &amp; IF(ISBLANK($O1894),"", "-" &amp; $O1894) &amp; IF(ISBLANK($P1894),"", "-" &amp; $P1894) &amp; IF(ISBLANK($Q1894),"", "-" &amp; $Q1894) &amp; IF(ISBLANK($R1894),"", "-" &amp; $R1894) &amp; IF(ISBLANK($S1894),"", "-" &amp; $S1894),TravelTime,8,FALSE), VLOOKUP($S1894 &amp; IF(ISBLANK($R1894),"", "-" &amp; $R1894) &amp; IF(ISBLANK($Q1894),"", "-" &amp; $Q1894) &amp; IF(ISBLANK($P1894),"", "-" &amp; $P1894) &amp; IF(ISBLANK($O1894),"", "-" &amp; $O1894) &amp; IF(ISBLANK($N1894),"", "-" &amp; $N1894),TravelTime,8,FALSE)) / 1440, ""))</f>
        <v/>
      </c>
      <c r="AA1894" s="59"/>
      <c r="AB1894" s="59"/>
      <c r="AC1894" s="59"/>
      <c r="AD1894" s="196"/>
      <c r="AE1894" s="59"/>
      <c r="AF1894" s="59"/>
      <c r="AG1894" s="59"/>
      <c r="AH1894" s="59"/>
      <c r="AI1894" s="59"/>
      <c r="AJ1894" s="59"/>
    </row>
    <row r="1895" spans="1:36" ht="14.25" customHeight="1">
      <c r="A1895" s="85"/>
      <c r="B1895" s="59"/>
      <c r="C1895" s="223"/>
      <c r="D1895" s="59"/>
      <c r="E1895" s="229"/>
      <c r="F1895" s="229"/>
      <c r="G1895" s="59"/>
      <c r="H1895" s="59"/>
      <c r="I1895" s="59"/>
      <c r="J1895" s="59"/>
      <c r="K1895" s="59"/>
      <c r="L1895" s="86"/>
      <c r="M1895" s="86"/>
      <c r="N1895" s="55" t="s">
        <v>872</v>
      </c>
      <c r="O1895" s="55"/>
      <c r="P1895" s="55"/>
      <c r="Q1895" s="55"/>
      <c r="R1895" s="55"/>
      <c r="S1895" s="55"/>
      <c r="T1895" s="193" t="str">
        <f>_xlfn.IFNA(VLOOKUP(N1895,Code2Loc,2,FALSE)
&amp; IF( OR( ISNA(O1895), LEN(O1895)=0), "",  "-" &amp; VLOOKUP(O1895,Code2Loc,2,FALSE))
&amp; IF( OR( ISNA(P1895), LEN(P1895)=0), "",  "-" &amp; VLOOKUP(P1895,Code2Loc,2,FALSE))
&amp; IF( OR( ISNA(Q1895), LEN(Q1895)=0), "",  "-" &amp; VLOOKUP(Q1895,Code2Loc,2,FALSE))
&amp; IF( OR( ISNA(R1895), LEN(R1895)=0), "",  "-" &amp; VLOOKUP(R1895,Code2Loc,2,FALSE))
&amp; IF( OR( ISNA(S1895), LEN(S1895)=0), "",  "-" &amp; VLOOKUP(S1895,Code2Loc,2,FALSE)),"")</f>
        <v/>
      </c>
      <c r="U1895" s="56">
        <v>0.34027777777777779</v>
      </c>
      <c r="V1895" s="57"/>
      <c r="W1895" s="57"/>
      <c r="X1895" s="57"/>
      <c r="Y1895" s="57"/>
      <c r="Z1895" s="58" t="str">
        <f>IF(ISBLANK($U1895), "", _xlfn.IFNA($U1895 + _xlfn.IFNA( VLOOKUP($N1895 &amp; IF(ISBLANK($O1895),"", "-" &amp; $O1895) &amp; IF(ISBLANK($P1895),"", "-" &amp; $P1895) &amp; IF(ISBLANK($Q1895),"", "-" &amp; $Q1895) &amp; IF(ISBLANK($R1895),"", "-" &amp; $R1895) &amp; IF(ISBLANK($S1895),"", "-" &amp; $S1895),TravelTime,8,FALSE), VLOOKUP($S1895 &amp; IF(ISBLANK($R1895),"", "-" &amp; $R1895) &amp; IF(ISBLANK($Q1895),"", "-" &amp; $Q1895) &amp; IF(ISBLANK($P1895),"", "-" &amp; $P1895) &amp; IF(ISBLANK($O1895),"", "-" &amp; $O1895) &amp; IF(ISBLANK($N1895),"", "-" &amp; $N1895),TravelTime,8,FALSE)) / 1440, ""))</f>
        <v/>
      </c>
      <c r="AA1895" s="59"/>
      <c r="AB1895" s="59"/>
      <c r="AC1895" s="59"/>
      <c r="AD1895" s="196"/>
      <c r="AE1895" s="59"/>
      <c r="AF1895" s="59"/>
      <c r="AG1895" s="59"/>
      <c r="AH1895" s="59"/>
      <c r="AI1895" s="59"/>
      <c r="AJ1895" s="59"/>
    </row>
    <row r="1896" spans="1:36" ht="14.25" customHeight="1">
      <c r="A1896" s="85"/>
      <c r="B1896" s="59"/>
      <c r="C1896" s="223"/>
      <c r="D1896" s="59"/>
      <c r="E1896" s="229"/>
      <c r="F1896" s="229"/>
      <c r="G1896" s="59"/>
      <c r="H1896" s="59"/>
      <c r="I1896" s="59"/>
      <c r="J1896" s="59"/>
      <c r="K1896" s="59"/>
      <c r="L1896" s="86"/>
      <c r="M1896" s="86"/>
      <c r="N1896" s="55" t="s">
        <v>820</v>
      </c>
      <c r="O1896" s="55" t="s">
        <v>875</v>
      </c>
      <c r="P1896" s="55"/>
      <c r="Q1896" s="55"/>
      <c r="R1896" s="55"/>
      <c r="S1896" s="55"/>
      <c r="T1896" s="193" t="str">
        <f>_xlfn.IFNA(VLOOKUP(N1896,Code2Loc,2,FALSE)
&amp; IF( OR( ISNA(O1896), LEN(O1896)=0), "",  "-" &amp; VLOOKUP(O1896,Code2Loc,2,FALSE))
&amp; IF( OR( ISNA(P1896), LEN(P1896)=0), "",  "-" &amp; VLOOKUP(P1896,Code2Loc,2,FALSE))
&amp; IF( OR( ISNA(Q1896), LEN(Q1896)=0), "",  "-" &amp; VLOOKUP(Q1896,Code2Loc,2,FALSE))
&amp; IF( OR( ISNA(R1896), LEN(R1896)=0), "",  "-" &amp; VLOOKUP(R1896,Code2Loc,2,FALSE))
&amp; IF( OR( ISNA(S1896), LEN(S1896)=0), "",  "-" &amp; VLOOKUP(S1896,Code2Loc,2,FALSE)),"")</f>
        <v/>
      </c>
      <c r="U1896" s="56">
        <v>0.36458333333333331</v>
      </c>
      <c r="V1896" s="57"/>
      <c r="W1896" s="57"/>
      <c r="X1896" s="57"/>
      <c r="Y1896" s="57"/>
      <c r="Z1896" s="58" t="str">
        <f>IF(ISBLANK($U1896), "", _xlfn.IFNA($U1896 + _xlfn.IFNA( VLOOKUP($N1896 &amp; IF(ISBLANK($O1896),"", "-" &amp; $O1896) &amp; IF(ISBLANK($P1896),"", "-" &amp; $P1896) &amp; IF(ISBLANK($Q1896),"", "-" &amp; $Q1896) &amp; IF(ISBLANK($R1896),"", "-" &amp; $R1896) &amp; IF(ISBLANK($S1896),"", "-" &amp; $S1896),TravelTime,8,FALSE), VLOOKUP($S1896 &amp; IF(ISBLANK($R1896),"", "-" &amp; $R1896) &amp; IF(ISBLANK($Q1896),"", "-" &amp; $Q1896) &amp; IF(ISBLANK($P1896),"", "-" &amp; $P1896) &amp; IF(ISBLANK($O1896),"", "-" &amp; $O1896) &amp; IF(ISBLANK($N1896),"", "-" &amp; $N1896),TravelTime,8,FALSE)) / 1440, ""))</f>
        <v/>
      </c>
      <c r="AA1896" s="59"/>
      <c r="AB1896" s="59"/>
      <c r="AC1896" s="59"/>
      <c r="AD1896" s="196"/>
      <c r="AE1896" s="59"/>
      <c r="AF1896" s="59"/>
      <c r="AG1896" s="59"/>
      <c r="AH1896" s="59"/>
      <c r="AI1896" s="59"/>
      <c r="AJ1896" s="59"/>
    </row>
    <row r="1897" spans="1:36" ht="14.25" customHeight="1">
      <c r="A1897" s="85"/>
      <c r="B1897" s="59"/>
      <c r="C1897" s="223"/>
      <c r="D1897" s="59"/>
      <c r="E1897" s="229"/>
      <c r="F1897" s="229"/>
      <c r="G1897" s="59"/>
      <c r="H1897" s="59"/>
      <c r="I1897" s="59"/>
      <c r="J1897" s="59"/>
      <c r="K1897" s="59"/>
      <c r="L1897" s="86"/>
      <c r="M1897" s="86"/>
      <c r="N1897" s="55" t="s">
        <v>874</v>
      </c>
      <c r="O1897" s="55"/>
      <c r="P1897" s="55"/>
      <c r="Q1897" s="55"/>
      <c r="R1897" s="55"/>
      <c r="S1897" s="55"/>
      <c r="T1897" s="193" t="str">
        <f>_xlfn.IFNA(VLOOKUP(N1897,Code2Loc,2,FALSE)
&amp; IF( OR( ISNA(O1897), LEN(O1897)=0), "",  "-" &amp; VLOOKUP(O1897,Code2Loc,2,FALSE))
&amp; IF( OR( ISNA(P1897), LEN(P1897)=0), "",  "-" &amp; VLOOKUP(P1897,Code2Loc,2,FALSE))
&amp; IF( OR( ISNA(Q1897), LEN(Q1897)=0), "",  "-" &amp; VLOOKUP(Q1897,Code2Loc,2,FALSE))
&amp; IF( OR( ISNA(R1897), LEN(R1897)=0), "",  "-" &amp; VLOOKUP(R1897,Code2Loc,2,FALSE))
&amp; IF( OR( ISNA(S1897), LEN(S1897)=0), "",  "-" &amp; VLOOKUP(S1897,Code2Loc,2,FALSE)),"")</f>
        <v/>
      </c>
      <c r="U1897" s="56">
        <v>0.40972222222222221</v>
      </c>
      <c r="V1897" s="57"/>
      <c r="W1897" s="57"/>
      <c r="X1897" s="57"/>
      <c r="Y1897" s="57"/>
      <c r="Z1897" s="58" t="str">
        <f>IF(ISBLANK($U1897), "", _xlfn.IFNA($U1897 + _xlfn.IFNA( VLOOKUP($N1897 &amp; IF(ISBLANK($O1897),"", "-" &amp; $O1897) &amp; IF(ISBLANK($P1897),"", "-" &amp; $P1897) &amp; IF(ISBLANK($Q1897),"", "-" &amp; $Q1897) &amp; IF(ISBLANK($R1897),"", "-" &amp; $R1897) &amp; IF(ISBLANK($S1897),"", "-" &amp; $S1897),TravelTime,8,FALSE), VLOOKUP($S1897 &amp; IF(ISBLANK($R1897),"", "-" &amp; $R1897) &amp; IF(ISBLANK($Q1897),"", "-" &amp; $Q1897) &amp; IF(ISBLANK($P1897),"", "-" &amp; $P1897) &amp; IF(ISBLANK($O1897),"", "-" &amp; $O1897) &amp; IF(ISBLANK($N1897),"", "-" &amp; $N1897),TravelTime,8,FALSE)) / 1440, ""))</f>
        <v/>
      </c>
      <c r="AA1897" s="59"/>
      <c r="AB1897" s="59"/>
      <c r="AC1897" s="59"/>
      <c r="AD1897" s="196"/>
      <c r="AE1897" s="59"/>
      <c r="AF1897" s="59"/>
      <c r="AG1897" s="59"/>
      <c r="AH1897" s="59"/>
      <c r="AI1897" s="59"/>
      <c r="AJ1897" s="59"/>
    </row>
    <row r="1898" spans="1:36" ht="14.25" customHeight="1">
      <c r="A1898" s="85"/>
      <c r="B1898" s="59"/>
      <c r="C1898" s="223"/>
      <c r="D1898" s="59"/>
      <c r="E1898" s="229"/>
      <c r="F1898" s="229"/>
      <c r="G1898" s="59"/>
      <c r="H1898" s="59"/>
      <c r="I1898" s="59"/>
      <c r="J1898" s="59"/>
      <c r="K1898" s="59"/>
      <c r="L1898" s="86"/>
      <c r="M1898" s="86"/>
      <c r="N1898" s="55" t="s">
        <v>820</v>
      </c>
      <c r="O1898" s="55" t="s">
        <v>943</v>
      </c>
      <c r="P1898" s="55"/>
      <c r="Q1898" s="55"/>
      <c r="R1898" s="55"/>
      <c r="S1898" s="55"/>
      <c r="T1898" s="193" t="str">
        <f>_xlfn.IFNA(VLOOKUP(N1898,Code2Loc,2,FALSE)
&amp; IF( OR( ISNA(O1898), LEN(O1898)=0), "",  "-" &amp; VLOOKUP(O1898,Code2Loc,2,FALSE))
&amp; IF( OR( ISNA(P1898), LEN(P1898)=0), "",  "-" &amp; VLOOKUP(P1898,Code2Loc,2,FALSE))
&amp; IF( OR( ISNA(Q1898), LEN(Q1898)=0), "",  "-" &amp; VLOOKUP(Q1898,Code2Loc,2,FALSE))
&amp; IF( OR( ISNA(R1898), LEN(R1898)=0), "",  "-" &amp; VLOOKUP(R1898,Code2Loc,2,FALSE))
&amp; IF( OR( ISNA(S1898), LEN(S1898)=0), "",  "-" &amp; VLOOKUP(S1898,Code2Loc,2,FALSE)),"")</f>
        <v/>
      </c>
      <c r="U1898" s="56">
        <v>0.43402777777777779</v>
      </c>
      <c r="V1898" s="57"/>
      <c r="W1898" s="57"/>
      <c r="X1898" s="57"/>
      <c r="Y1898" s="57"/>
      <c r="Z1898" s="58" t="str">
        <f>IF(ISBLANK($U1898), "", _xlfn.IFNA($U1898 + _xlfn.IFNA( VLOOKUP($N1898 &amp; IF(ISBLANK($O1898),"", "-" &amp; $O1898) &amp; IF(ISBLANK($P1898),"", "-" &amp; $P1898) &amp; IF(ISBLANK($Q1898),"", "-" &amp; $Q1898) &amp; IF(ISBLANK($R1898),"", "-" &amp; $R1898) &amp; IF(ISBLANK($S1898),"", "-" &amp; $S1898),TravelTime,8,FALSE), VLOOKUP($S1898 &amp; IF(ISBLANK($R1898),"", "-" &amp; $R1898) &amp; IF(ISBLANK($Q1898),"", "-" &amp; $Q1898) &amp; IF(ISBLANK($P1898),"", "-" &amp; $P1898) &amp; IF(ISBLANK($O1898),"", "-" &amp; $O1898) &amp; IF(ISBLANK($N1898),"", "-" &amp; $N1898),TravelTime,8,FALSE)) / 1440, ""))</f>
        <v/>
      </c>
      <c r="AA1898" s="59"/>
      <c r="AB1898" s="59"/>
      <c r="AC1898" s="59"/>
      <c r="AD1898" s="196"/>
      <c r="AE1898" s="59"/>
      <c r="AF1898" s="59"/>
      <c r="AG1898" s="59"/>
      <c r="AH1898" s="59"/>
      <c r="AI1898" s="59"/>
      <c r="AJ1898" s="59"/>
    </row>
    <row r="1899" spans="1:36" ht="14.25" customHeight="1">
      <c r="A1899" s="85"/>
      <c r="B1899" s="59"/>
      <c r="C1899" s="223"/>
      <c r="D1899" s="59"/>
      <c r="E1899" s="229"/>
      <c r="F1899" s="229"/>
      <c r="G1899" s="59"/>
      <c r="H1899" s="59"/>
      <c r="I1899" s="59"/>
      <c r="J1899" s="59"/>
      <c r="K1899" s="59"/>
      <c r="L1899" s="86"/>
      <c r="M1899" s="86"/>
      <c r="N1899" s="55" t="s">
        <v>874</v>
      </c>
      <c r="O1899" s="55" t="s">
        <v>943</v>
      </c>
      <c r="P1899" s="55"/>
      <c r="Q1899" s="55"/>
      <c r="R1899" s="55"/>
      <c r="S1899" s="55"/>
      <c r="T1899" s="193" t="str">
        <f>_xlfn.IFNA(VLOOKUP(N1899,Code2Loc,2,FALSE)
&amp; IF( OR( ISNA(O1899), LEN(O1899)=0), "",  "-" &amp; VLOOKUP(O1899,Code2Loc,2,FALSE))
&amp; IF( OR( ISNA(P1899), LEN(P1899)=0), "",  "-" &amp; VLOOKUP(P1899,Code2Loc,2,FALSE))
&amp; IF( OR( ISNA(Q1899), LEN(Q1899)=0), "",  "-" &amp; VLOOKUP(Q1899,Code2Loc,2,FALSE))
&amp; IF( OR( ISNA(R1899), LEN(R1899)=0), "",  "-" &amp; VLOOKUP(R1899,Code2Loc,2,FALSE))
&amp; IF( OR( ISNA(S1899), LEN(S1899)=0), "",  "-" &amp; VLOOKUP(S1899,Code2Loc,2,FALSE)),"")</f>
        <v/>
      </c>
      <c r="U1899" s="56">
        <v>0.46527777777777779</v>
      </c>
      <c r="V1899" s="57"/>
      <c r="W1899" s="57"/>
      <c r="X1899" s="57"/>
      <c r="Y1899" s="57"/>
      <c r="Z1899" s="58" t="str">
        <f>IF(ISBLANK($U1899), "", _xlfn.IFNA($U1899 + _xlfn.IFNA( VLOOKUP($N1899 &amp; IF(ISBLANK($O1899),"", "-" &amp; $O1899) &amp; IF(ISBLANK($P1899),"", "-" &amp; $P1899) &amp; IF(ISBLANK($Q1899),"", "-" &amp; $Q1899) &amp; IF(ISBLANK($R1899),"", "-" &amp; $R1899) &amp; IF(ISBLANK($S1899),"", "-" &amp; $S1899),TravelTime,8,FALSE), VLOOKUP($S1899 &amp; IF(ISBLANK($R1899),"", "-" &amp; $R1899) &amp; IF(ISBLANK($Q1899),"", "-" &amp; $Q1899) &amp; IF(ISBLANK($P1899),"", "-" &amp; $P1899) &amp; IF(ISBLANK($O1899),"", "-" &amp; $O1899) &amp; IF(ISBLANK($N1899),"", "-" &amp; $N1899),TravelTime,8,FALSE)) / 1440, ""))</f>
        <v/>
      </c>
      <c r="AA1899" s="59"/>
      <c r="AB1899" s="59"/>
      <c r="AC1899" s="59"/>
      <c r="AD1899" s="196"/>
      <c r="AE1899" s="59"/>
      <c r="AF1899" s="59"/>
      <c r="AG1899" s="59"/>
      <c r="AH1899" s="59"/>
      <c r="AI1899" s="59"/>
      <c r="AJ1899" s="59"/>
    </row>
    <row r="1900" spans="1:36" ht="14.25" customHeight="1">
      <c r="A1900" s="85"/>
      <c r="B1900" s="59"/>
      <c r="C1900" s="223"/>
      <c r="D1900" s="59"/>
      <c r="E1900" s="229"/>
      <c r="F1900" s="229"/>
      <c r="G1900" s="59"/>
      <c r="H1900" s="59"/>
      <c r="I1900" s="59"/>
      <c r="J1900" s="59"/>
      <c r="K1900" s="59"/>
      <c r="L1900" s="86"/>
      <c r="M1900" s="86"/>
      <c r="N1900" s="55" t="s">
        <v>820</v>
      </c>
      <c r="O1900" s="55"/>
      <c r="P1900" s="55"/>
      <c r="Q1900" s="55"/>
      <c r="R1900" s="55"/>
      <c r="S1900" s="55"/>
      <c r="T1900" s="193" t="str">
        <f>_xlfn.IFNA(VLOOKUP(N1900,Code2Loc,2,FALSE)
&amp; IF( OR( ISNA(O1900), LEN(O1900)=0), "",  "-" &amp; VLOOKUP(O1900,Code2Loc,2,FALSE))
&amp; IF( OR( ISNA(P1900), LEN(P1900)=0), "",  "-" &amp; VLOOKUP(P1900,Code2Loc,2,FALSE))
&amp; IF( OR( ISNA(Q1900), LEN(Q1900)=0), "",  "-" &amp; VLOOKUP(Q1900,Code2Loc,2,FALSE))
&amp; IF( OR( ISNA(R1900), LEN(R1900)=0), "",  "-" &amp; VLOOKUP(R1900,Code2Loc,2,FALSE))
&amp; IF( OR( ISNA(S1900), LEN(S1900)=0), "",  "-" &amp; VLOOKUP(S1900,Code2Loc,2,FALSE)),"")</f>
        <v/>
      </c>
      <c r="U1900" s="56">
        <v>0.52430555555555558</v>
      </c>
      <c r="V1900" s="57"/>
      <c r="W1900" s="57"/>
      <c r="X1900" s="57"/>
      <c r="Y1900" s="57"/>
      <c r="Z1900" s="58" t="str">
        <f>IF(ISBLANK($U1900), "", _xlfn.IFNA($U1900 + _xlfn.IFNA( VLOOKUP($N1900 &amp; IF(ISBLANK($O1900),"", "-" &amp; $O1900) &amp; IF(ISBLANK($P1900),"", "-" &amp; $P1900) &amp; IF(ISBLANK($Q1900),"", "-" &amp; $Q1900) &amp; IF(ISBLANK($R1900),"", "-" &amp; $R1900) &amp; IF(ISBLANK($S1900),"", "-" &amp; $S1900),TravelTime,8,FALSE), VLOOKUP($S1900 &amp; IF(ISBLANK($R1900),"", "-" &amp; $R1900) &amp; IF(ISBLANK($Q1900),"", "-" &amp; $Q1900) &amp; IF(ISBLANK($P1900),"", "-" &amp; $P1900) &amp; IF(ISBLANK($O1900),"", "-" &amp; $O1900) &amp; IF(ISBLANK($N1900),"", "-" &amp; $N1900),TravelTime,8,FALSE)) / 1440, ""))</f>
        <v/>
      </c>
      <c r="AA1900" s="59"/>
      <c r="AB1900" s="59"/>
      <c r="AC1900" s="59"/>
      <c r="AD1900" s="196"/>
      <c r="AE1900" s="59"/>
      <c r="AF1900" s="59"/>
      <c r="AG1900" s="59"/>
      <c r="AH1900" s="59"/>
      <c r="AI1900" s="59"/>
      <c r="AJ1900" s="59"/>
    </row>
    <row r="1901" spans="1:36" ht="14.25" customHeight="1">
      <c r="A1901" s="85"/>
      <c r="B1901" s="59"/>
      <c r="C1901" s="223"/>
      <c r="D1901" s="59"/>
      <c r="E1901" s="229"/>
      <c r="F1901" s="229"/>
      <c r="G1901" s="59"/>
      <c r="H1901" s="59"/>
      <c r="I1901" s="59"/>
      <c r="J1901" s="59"/>
      <c r="K1901" s="59"/>
      <c r="L1901" s="86"/>
      <c r="M1901" s="86"/>
      <c r="N1901" s="55" t="s">
        <v>872</v>
      </c>
      <c r="O1901" s="55"/>
      <c r="P1901" s="55"/>
      <c r="Q1901" s="55"/>
      <c r="R1901" s="55"/>
      <c r="S1901" s="55"/>
      <c r="T1901" s="193" t="str">
        <f>_xlfn.IFNA(VLOOKUP(N1901,Code2Loc,2,FALSE)
&amp; IF( OR( ISNA(O1901), LEN(O1901)=0), "",  "-" &amp; VLOOKUP(O1901,Code2Loc,2,FALSE))
&amp; IF( OR( ISNA(P1901), LEN(P1901)=0), "",  "-" &amp; VLOOKUP(P1901,Code2Loc,2,FALSE))
&amp; IF( OR( ISNA(Q1901), LEN(Q1901)=0), "",  "-" &amp; VLOOKUP(Q1901,Code2Loc,2,FALSE))
&amp; IF( OR( ISNA(R1901), LEN(R1901)=0), "",  "-" &amp; VLOOKUP(R1901,Code2Loc,2,FALSE))
&amp; IF( OR( ISNA(S1901), LEN(S1901)=0), "",  "-" &amp; VLOOKUP(S1901,Code2Loc,2,FALSE)),"")</f>
        <v/>
      </c>
      <c r="U1901" s="56">
        <v>0.54861111111111116</v>
      </c>
      <c r="V1901" s="57"/>
      <c r="W1901" s="57"/>
      <c r="X1901" s="57"/>
      <c r="Y1901" s="57"/>
      <c r="Z1901" s="58" t="str">
        <f>IF(ISBLANK($U1901), "", _xlfn.IFNA($U1901 + _xlfn.IFNA( VLOOKUP($N1901 &amp; IF(ISBLANK($O1901),"", "-" &amp; $O1901) &amp; IF(ISBLANK($P1901),"", "-" &amp; $P1901) &amp; IF(ISBLANK($Q1901),"", "-" &amp; $Q1901) &amp; IF(ISBLANK($R1901),"", "-" &amp; $R1901) &amp; IF(ISBLANK($S1901),"", "-" &amp; $S1901),TravelTime,8,FALSE), VLOOKUP($S1901 &amp; IF(ISBLANK($R1901),"", "-" &amp; $R1901) &amp; IF(ISBLANK($Q1901),"", "-" &amp; $Q1901) &amp; IF(ISBLANK($P1901),"", "-" &amp; $P1901) &amp; IF(ISBLANK($O1901),"", "-" &amp; $O1901) &amp; IF(ISBLANK($N1901),"", "-" &amp; $N1901),TravelTime,8,FALSE)) / 1440, ""))</f>
        <v/>
      </c>
      <c r="AA1901" s="59"/>
      <c r="AB1901" s="59"/>
      <c r="AC1901" s="59"/>
      <c r="AD1901" s="196"/>
      <c r="AE1901" s="59"/>
      <c r="AF1901" s="59"/>
      <c r="AG1901" s="59"/>
      <c r="AH1901" s="59"/>
      <c r="AI1901" s="59"/>
      <c r="AJ1901" s="59"/>
    </row>
    <row r="1902" spans="1:36" ht="14.25" customHeight="1">
      <c r="A1902" s="85"/>
      <c r="B1902" s="59"/>
      <c r="C1902" s="223"/>
      <c r="D1902" s="59"/>
      <c r="E1902" s="229"/>
      <c r="F1902" s="229"/>
      <c r="G1902" s="59"/>
      <c r="H1902" s="59"/>
      <c r="I1902" s="59"/>
      <c r="J1902" s="59"/>
      <c r="K1902" s="59"/>
      <c r="L1902" s="86"/>
      <c r="M1902" s="86"/>
      <c r="N1902" s="55" t="s">
        <v>820</v>
      </c>
      <c r="O1902" s="55"/>
      <c r="P1902" s="55"/>
      <c r="Q1902" s="55"/>
      <c r="R1902" s="55"/>
      <c r="S1902" s="55"/>
      <c r="T1902" s="193" t="str">
        <f>_xlfn.IFNA(VLOOKUP(N1902,Code2Loc,2,FALSE)
&amp; IF( OR( ISNA(O1902), LEN(O1902)=0), "",  "-" &amp; VLOOKUP(O1902,Code2Loc,2,FALSE))
&amp; IF( OR( ISNA(P1902), LEN(P1902)=0), "",  "-" &amp; VLOOKUP(P1902,Code2Loc,2,FALSE))
&amp; IF( OR( ISNA(Q1902), LEN(Q1902)=0), "",  "-" &amp; VLOOKUP(Q1902,Code2Loc,2,FALSE))
&amp; IF( OR( ISNA(R1902), LEN(R1902)=0), "",  "-" &amp; VLOOKUP(R1902,Code2Loc,2,FALSE))
&amp; IF( OR( ISNA(S1902), LEN(S1902)=0), "",  "-" &amp; VLOOKUP(S1902,Code2Loc,2,FALSE)),"")</f>
        <v/>
      </c>
      <c r="U1902" s="56">
        <v>0.60069444444444442</v>
      </c>
      <c r="V1902" s="57"/>
      <c r="W1902" s="57"/>
      <c r="X1902" s="57"/>
      <c r="Y1902" s="57"/>
      <c r="Z1902" s="58" t="str">
        <f>IF(ISBLANK($U1902), "", _xlfn.IFNA($U1902 + _xlfn.IFNA( VLOOKUP($N1902 &amp; IF(ISBLANK($O1902),"", "-" &amp; $O1902) &amp; IF(ISBLANK($P1902),"", "-" &amp; $P1902) &amp; IF(ISBLANK($Q1902),"", "-" &amp; $Q1902) &amp; IF(ISBLANK($R1902),"", "-" &amp; $R1902) &amp; IF(ISBLANK($S1902),"", "-" &amp; $S1902),TravelTime,8,FALSE), VLOOKUP($S1902 &amp; IF(ISBLANK($R1902),"", "-" &amp; $R1902) &amp; IF(ISBLANK($Q1902),"", "-" &amp; $Q1902) &amp; IF(ISBLANK($P1902),"", "-" &amp; $P1902) &amp; IF(ISBLANK($O1902),"", "-" &amp; $O1902) &amp; IF(ISBLANK($N1902),"", "-" &amp; $N1902),TravelTime,8,FALSE)) / 1440, ""))</f>
        <v/>
      </c>
      <c r="AA1902" s="59"/>
      <c r="AB1902" s="59"/>
      <c r="AC1902" s="59"/>
      <c r="AD1902" s="196"/>
      <c r="AE1902" s="59"/>
      <c r="AF1902" s="59"/>
      <c r="AG1902" s="59"/>
      <c r="AH1902" s="59"/>
      <c r="AI1902" s="59"/>
      <c r="AJ1902" s="59"/>
    </row>
    <row r="1903" spans="1:36" ht="14.25" customHeight="1">
      <c r="A1903" s="85"/>
      <c r="B1903" s="59"/>
      <c r="C1903" s="223"/>
      <c r="D1903" s="59"/>
      <c r="E1903" s="229"/>
      <c r="F1903" s="229"/>
      <c r="G1903" s="59"/>
      <c r="H1903" s="59"/>
      <c r="I1903" s="59"/>
      <c r="J1903" s="59"/>
      <c r="K1903" s="59"/>
      <c r="L1903" s="86"/>
      <c r="M1903" s="86"/>
      <c r="N1903" s="55" t="s">
        <v>874</v>
      </c>
      <c r="O1903" s="55"/>
      <c r="P1903" s="55"/>
      <c r="Q1903" s="55"/>
      <c r="R1903" s="55"/>
      <c r="S1903" s="55"/>
      <c r="T1903" s="193" t="str">
        <f>_xlfn.IFNA(VLOOKUP(N1903,Code2Loc,2,FALSE)
&amp; IF( OR( ISNA(O1903), LEN(O1903)=0), "",  "-" &amp; VLOOKUP(O1903,Code2Loc,2,FALSE))
&amp; IF( OR( ISNA(P1903), LEN(P1903)=0), "",  "-" &amp; VLOOKUP(P1903,Code2Loc,2,FALSE))
&amp; IF( OR( ISNA(Q1903), LEN(Q1903)=0), "",  "-" &amp; VLOOKUP(Q1903,Code2Loc,2,FALSE))
&amp; IF( OR( ISNA(R1903), LEN(R1903)=0), "",  "-" &amp; VLOOKUP(R1903,Code2Loc,2,FALSE))
&amp; IF( OR( ISNA(S1903), LEN(S1903)=0), "",  "-" &amp; VLOOKUP(S1903,Code2Loc,2,FALSE)),"")</f>
        <v/>
      </c>
      <c r="U1903" s="56">
        <v>0.63194444444444442</v>
      </c>
      <c r="V1903" s="57"/>
      <c r="W1903" s="57"/>
      <c r="X1903" s="57"/>
      <c r="Y1903" s="57"/>
      <c r="Z1903" s="58" t="str">
        <f>IF(ISBLANK($U1903), "", _xlfn.IFNA($U1903 + _xlfn.IFNA( VLOOKUP($N1903 &amp; IF(ISBLANK($O1903),"", "-" &amp; $O1903) &amp; IF(ISBLANK($P1903),"", "-" &amp; $P1903) &amp; IF(ISBLANK($Q1903),"", "-" &amp; $Q1903) &amp; IF(ISBLANK($R1903),"", "-" &amp; $R1903) &amp; IF(ISBLANK($S1903),"", "-" &amp; $S1903),TravelTime,8,FALSE), VLOOKUP($S1903 &amp; IF(ISBLANK($R1903),"", "-" &amp; $R1903) &amp; IF(ISBLANK($Q1903),"", "-" &amp; $Q1903) &amp; IF(ISBLANK($P1903),"", "-" &amp; $P1903) &amp; IF(ISBLANK($O1903),"", "-" &amp; $O1903) &amp; IF(ISBLANK($N1903),"", "-" &amp; $N1903),TravelTime,8,FALSE)) / 1440, ""))</f>
        <v/>
      </c>
      <c r="AA1903" s="59"/>
      <c r="AB1903" s="59"/>
      <c r="AC1903" s="59"/>
      <c r="AD1903" s="196"/>
      <c r="AE1903" s="59"/>
      <c r="AF1903" s="59"/>
      <c r="AG1903" s="59"/>
      <c r="AH1903" s="59"/>
      <c r="AI1903" s="59"/>
      <c r="AJ1903" s="59"/>
    </row>
    <row r="1904" spans="1:36" ht="14.25" customHeight="1">
      <c r="A1904" s="85"/>
      <c r="B1904" s="59"/>
      <c r="C1904" s="223"/>
      <c r="D1904" s="59"/>
      <c r="E1904" s="229"/>
      <c r="F1904" s="229"/>
      <c r="G1904" s="59"/>
      <c r="H1904" s="59"/>
      <c r="I1904" s="59"/>
      <c r="J1904" s="59"/>
      <c r="K1904" s="59"/>
      <c r="L1904" s="86"/>
      <c r="M1904" s="86"/>
      <c r="N1904" s="55" t="s">
        <v>820</v>
      </c>
      <c r="O1904" s="55"/>
      <c r="P1904" s="55"/>
      <c r="Q1904" s="55"/>
      <c r="R1904" s="55"/>
      <c r="S1904" s="55"/>
      <c r="T1904" s="193" t="str">
        <f>_xlfn.IFNA(VLOOKUP(N1904,Code2Loc,2,FALSE)
&amp; IF( OR( ISNA(O1904), LEN(O1904)=0), "",  "-" &amp; VLOOKUP(O1904,Code2Loc,2,FALSE))
&amp; IF( OR( ISNA(P1904), LEN(P1904)=0), "",  "-" &amp; VLOOKUP(P1904,Code2Loc,2,FALSE))
&amp; IF( OR( ISNA(Q1904), LEN(Q1904)=0), "",  "-" &amp; VLOOKUP(Q1904,Code2Loc,2,FALSE))
&amp; IF( OR( ISNA(R1904), LEN(R1904)=0), "",  "-" &amp; VLOOKUP(R1904,Code2Loc,2,FALSE))
&amp; IF( OR( ISNA(S1904), LEN(S1904)=0), "",  "-" &amp; VLOOKUP(S1904,Code2Loc,2,FALSE)),"")</f>
        <v/>
      </c>
      <c r="U1904" s="56">
        <v>0.67361111111111116</v>
      </c>
      <c r="V1904" s="57"/>
      <c r="W1904" s="57"/>
      <c r="X1904" s="57"/>
      <c r="Y1904" s="57"/>
      <c r="Z1904" s="58" t="str">
        <f>IF(ISBLANK($U1904), "", _xlfn.IFNA($U1904 + _xlfn.IFNA( VLOOKUP($N1904 &amp; IF(ISBLANK($O1904),"", "-" &amp; $O1904) &amp; IF(ISBLANK($P1904),"", "-" &amp; $P1904) &amp; IF(ISBLANK($Q1904),"", "-" &amp; $Q1904) &amp; IF(ISBLANK($R1904),"", "-" &amp; $R1904) &amp; IF(ISBLANK($S1904),"", "-" &amp; $S1904),TravelTime,8,FALSE), VLOOKUP($S1904 &amp; IF(ISBLANK($R1904),"", "-" &amp; $R1904) &amp; IF(ISBLANK($Q1904),"", "-" &amp; $Q1904) &amp; IF(ISBLANK($P1904),"", "-" &amp; $P1904) &amp; IF(ISBLANK($O1904),"", "-" &amp; $O1904) &amp; IF(ISBLANK($N1904),"", "-" &amp; $N1904),TravelTime,8,FALSE)) / 1440, ""))</f>
        <v/>
      </c>
      <c r="AA1904" s="59"/>
      <c r="AB1904" s="59"/>
      <c r="AC1904" s="59"/>
      <c r="AD1904" s="196"/>
      <c r="AE1904" s="59"/>
      <c r="AF1904" s="59"/>
      <c r="AG1904" s="59"/>
      <c r="AH1904" s="59"/>
      <c r="AI1904" s="59"/>
      <c r="AJ1904" s="59"/>
    </row>
    <row r="1905" spans="1:36" ht="14.25" customHeight="1">
      <c r="A1905" s="85"/>
      <c r="B1905" s="59"/>
      <c r="C1905" s="223"/>
      <c r="D1905" s="59"/>
      <c r="E1905" s="229"/>
      <c r="F1905" s="229"/>
      <c r="G1905" s="59"/>
      <c r="H1905" s="59"/>
      <c r="I1905" s="59"/>
      <c r="J1905" s="59"/>
      <c r="K1905" s="59"/>
      <c r="L1905" s="86"/>
      <c r="M1905" s="86"/>
      <c r="N1905" s="55" t="s">
        <v>872</v>
      </c>
      <c r="O1905" s="55"/>
      <c r="P1905" s="55"/>
      <c r="Q1905" s="55"/>
      <c r="R1905" s="55"/>
      <c r="S1905" s="55"/>
      <c r="T1905" s="193" t="str">
        <f>_xlfn.IFNA(VLOOKUP(N1905,Code2Loc,2,FALSE)
&amp; IF( OR( ISNA(O1905), LEN(O1905)=0), "",  "-" &amp; VLOOKUP(O1905,Code2Loc,2,FALSE))
&amp; IF( OR( ISNA(P1905), LEN(P1905)=0), "",  "-" &amp; VLOOKUP(P1905,Code2Loc,2,FALSE))
&amp; IF( OR( ISNA(Q1905), LEN(Q1905)=0), "",  "-" &amp; VLOOKUP(Q1905,Code2Loc,2,FALSE))
&amp; IF( OR( ISNA(R1905), LEN(R1905)=0), "",  "-" &amp; VLOOKUP(R1905,Code2Loc,2,FALSE))
&amp; IF( OR( ISNA(S1905), LEN(S1905)=0), "",  "-" &amp; VLOOKUP(S1905,Code2Loc,2,FALSE)),"")</f>
        <v/>
      </c>
      <c r="U1905" s="56">
        <v>0.69444444444444442</v>
      </c>
      <c r="V1905" s="57"/>
      <c r="W1905" s="57"/>
      <c r="X1905" s="57"/>
      <c r="Y1905" s="57"/>
      <c r="Z1905" s="58" t="str">
        <f>IF(ISBLANK($U1905), "", _xlfn.IFNA($U1905 + _xlfn.IFNA( VLOOKUP($N1905 &amp; IF(ISBLANK($O1905),"", "-" &amp; $O1905) &amp; IF(ISBLANK($P1905),"", "-" &amp; $P1905) &amp; IF(ISBLANK($Q1905),"", "-" &amp; $Q1905) &amp; IF(ISBLANK($R1905),"", "-" &amp; $R1905) &amp; IF(ISBLANK($S1905),"", "-" &amp; $S1905),TravelTime,8,FALSE), VLOOKUP($S1905 &amp; IF(ISBLANK($R1905),"", "-" &amp; $R1905) &amp; IF(ISBLANK($Q1905),"", "-" &amp; $Q1905) &amp; IF(ISBLANK($P1905),"", "-" &amp; $P1905) &amp; IF(ISBLANK($O1905),"", "-" &amp; $O1905) &amp; IF(ISBLANK($N1905),"", "-" &amp; $N1905),TravelTime,8,FALSE)) / 1440, ""))</f>
        <v/>
      </c>
      <c r="AA1905" s="59"/>
      <c r="AB1905" s="59"/>
      <c r="AC1905" s="59"/>
      <c r="AD1905" s="196"/>
      <c r="AE1905" s="59"/>
      <c r="AF1905" s="59"/>
      <c r="AG1905" s="59"/>
      <c r="AH1905" s="59"/>
      <c r="AI1905" s="59"/>
      <c r="AJ1905" s="59"/>
    </row>
    <row r="1906" spans="1:36" ht="14.25" customHeight="1">
      <c r="A1906" s="85"/>
      <c r="B1906" s="59"/>
      <c r="C1906" s="223"/>
      <c r="D1906" s="59"/>
      <c r="E1906" s="229"/>
      <c r="F1906" s="229"/>
      <c r="G1906" s="59"/>
      <c r="H1906" s="59"/>
      <c r="I1906" s="59"/>
      <c r="J1906" s="59"/>
      <c r="K1906" s="59"/>
      <c r="L1906" s="86"/>
      <c r="M1906" s="86"/>
      <c r="N1906" s="55" t="s">
        <v>820</v>
      </c>
      <c r="O1906" s="55"/>
      <c r="P1906" s="55"/>
      <c r="Q1906" s="55"/>
      <c r="R1906" s="55"/>
      <c r="S1906" s="55"/>
      <c r="T1906" s="193" t="str">
        <f>_xlfn.IFNA(VLOOKUP(N1906,Code2Loc,2,FALSE)
&amp; IF( OR( ISNA(O1906), LEN(O1906)=0), "",  "-" &amp; VLOOKUP(O1906,Code2Loc,2,FALSE))
&amp; IF( OR( ISNA(P1906), LEN(P1906)=0), "",  "-" &amp; VLOOKUP(P1906,Code2Loc,2,FALSE))
&amp; IF( OR( ISNA(Q1906), LEN(Q1906)=0), "",  "-" &amp; VLOOKUP(Q1906,Code2Loc,2,FALSE))
&amp; IF( OR( ISNA(R1906), LEN(R1906)=0), "",  "-" &amp; VLOOKUP(R1906,Code2Loc,2,FALSE))
&amp; IF( OR( ISNA(S1906), LEN(S1906)=0), "",  "-" &amp; VLOOKUP(S1906,Code2Loc,2,FALSE)),"")</f>
        <v/>
      </c>
      <c r="U1906" s="56">
        <v>0.72916666666666663</v>
      </c>
      <c r="V1906" s="57"/>
      <c r="W1906" s="57"/>
      <c r="X1906" s="57"/>
      <c r="Y1906" s="57"/>
      <c r="Z1906" s="58" t="str">
        <f>IF(ISBLANK($U1906), "", _xlfn.IFNA($U1906 + _xlfn.IFNA( VLOOKUP($N1906 &amp; IF(ISBLANK($O1906),"", "-" &amp; $O1906) &amp; IF(ISBLANK($P1906),"", "-" &amp; $P1906) &amp; IF(ISBLANK($Q1906),"", "-" &amp; $Q1906) &amp; IF(ISBLANK($R1906),"", "-" &amp; $R1906) &amp; IF(ISBLANK($S1906),"", "-" &amp; $S1906),TravelTime,8,FALSE), VLOOKUP($S1906 &amp; IF(ISBLANK($R1906),"", "-" &amp; $R1906) &amp; IF(ISBLANK($Q1906),"", "-" &amp; $Q1906) &amp; IF(ISBLANK($P1906),"", "-" &amp; $P1906) &amp; IF(ISBLANK($O1906),"", "-" &amp; $O1906) &amp; IF(ISBLANK($N1906),"", "-" &amp; $N1906),TravelTime,8,FALSE)) / 1440, ""))</f>
        <v/>
      </c>
      <c r="AA1906" s="59"/>
      <c r="AB1906" s="59"/>
      <c r="AC1906" s="59"/>
      <c r="AD1906" s="196"/>
      <c r="AE1906" s="59"/>
      <c r="AF1906" s="59"/>
      <c r="AG1906" s="59"/>
      <c r="AH1906" s="59"/>
      <c r="AI1906" s="59"/>
      <c r="AJ1906" s="59"/>
    </row>
    <row r="1907" spans="1:36" ht="14.25" customHeight="1">
      <c r="A1907" s="85"/>
      <c r="B1907" s="59"/>
      <c r="C1907" s="223"/>
      <c r="D1907" s="59"/>
      <c r="E1907" s="229"/>
      <c r="F1907" s="229"/>
      <c r="G1907" s="59"/>
      <c r="H1907" s="59"/>
      <c r="I1907" s="59"/>
      <c r="J1907" s="59"/>
      <c r="K1907" s="59"/>
      <c r="L1907" s="86"/>
      <c r="M1907" s="86"/>
      <c r="N1907" s="55" t="s">
        <v>874</v>
      </c>
      <c r="O1907" s="55"/>
      <c r="P1907" s="55"/>
      <c r="Q1907" s="55"/>
      <c r="R1907" s="55"/>
      <c r="S1907" s="55"/>
      <c r="T1907" s="193" t="str">
        <f>_xlfn.IFNA(VLOOKUP(N1907,Code2Loc,2,FALSE)
&amp; IF( OR( ISNA(O1907), LEN(O1907)=0), "",  "-" &amp; VLOOKUP(O1907,Code2Loc,2,FALSE))
&amp; IF( OR( ISNA(P1907), LEN(P1907)=0), "",  "-" &amp; VLOOKUP(P1907,Code2Loc,2,FALSE))
&amp; IF( OR( ISNA(Q1907), LEN(Q1907)=0), "",  "-" &amp; VLOOKUP(Q1907,Code2Loc,2,FALSE))
&amp; IF( OR( ISNA(R1907), LEN(R1907)=0), "",  "-" &amp; VLOOKUP(R1907,Code2Loc,2,FALSE))
&amp; IF( OR( ISNA(S1907), LEN(S1907)=0), "",  "-" &amp; VLOOKUP(S1907,Code2Loc,2,FALSE)),"")</f>
        <v/>
      </c>
      <c r="U1907" s="56">
        <v>0.76388888888888884</v>
      </c>
      <c r="V1907" s="57"/>
      <c r="W1907" s="57"/>
      <c r="X1907" s="57"/>
      <c r="Y1907" s="57"/>
      <c r="Z1907" s="58" t="str">
        <f>IF(ISBLANK($U1907), "", _xlfn.IFNA($U1907 + _xlfn.IFNA( VLOOKUP($N1907 &amp; IF(ISBLANK($O1907),"", "-" &amp; $O1907) &amp; IF(ISBLANK($P1907),"", "-" &amp; $P1907) &amp; IF(ISBLANK($Q1907),"", "-" &amp; $Q1907) &amp; IF(ISBLANK($R1907),"", "-" &amp; $R1907) &amp; IF(ISBLANK($S1907),"", "-" &amp; $S1907),TravelTime,8,FALSE), VLOOKUP($S1907 &amp; IF(ISBLANK($R1907),"", "-" &amp; $R1907) &amp; IF(ISBLANK($Q1907),"", "-" &amp; $Q1907) &amp; IF(ISBLANK($P1907),"", "-" &amp; $P1907) &amp; IF(ISBLANK($O1907),"", "-" &amp; $O1907) &amp; IF(ISBLANK($N1907),"", "-" &amp; $N1907),TravelTime,8,FALSE)) / 1440, ""))</f>
        <v/>
      </c>
      <c r="AA1907" s="59"/>
      <c r="AB1907" s="59"/>
      <c r="AC1907" s="59"/>
      <c r="AD1907" s="196"/>
      <c r="AE1907" s="59"/>
      <c r="AF1907" s="59"/>
      <c r="AG1907" s="59"/>
      <c r="AH1907" s="59"/>
      <c r="AI1907" s="59"/>
      <c r="AJ1907" s="59"/>
    </row>
    <row r="1908" spans="1:36" ht="14.25" customHeight="1">
      <c r="A1908" s="85"/>
      <c r="B1908" s="59" t="s">
        <v>944</v>
      </c>
      <c r="C1908" s="218" t="s">
        <v>945</v>
      </c>
      <c r="D1908" s="52"/>
      <c r="E1908" s="228" t="s">
        <v>946</v>
      </c>
      <c r="F1908" s="228" t="s">
        <v>947</v>
      </c>
      <c r="G1908" s="59"/>
      <c r="H1908" s="59"/>
      <c r="I1908" s="59"/>
      <c r="J1908" s="59" t="s">
        <v>948</v>
      </c>
      <c r="K1908" s="59" t="s">
        <v>16</v>
      </c>
      <c r="L1908" s="86">
        <v>31</v>
      </c>
      <c r="M1908" s="86">
        <v>13</v>
      </c>
      <c r="N1908" s="55" t="s">
        <v>872</v>
      </c>
      <c r="O1908" s="55"/>
      <c r="P1908" s="55"/>
      <c r="Q1908" s="55"/>
      <c r="R1908" s="55"/>
      <c r="S1908" s="55" t="s">
        <v>820</v>
      </c>
      <c r="T1908" s="193" t="str">
        <f>_xlfn.IFNA(VLOOKUP(N1908,Code2Loc,2,FALSE)
&amp; IF( OR( ISNA(O1908), LEN(O1908)=0), "",  "-" &amp; VLOOKUP(O1908,Code2Loc,2,FALSE))
&amp; IF( OR( ISNA(P1908), LEN(P1908)=0), "",  "-" &amp; VLOOKUP(P1908,Code2Loc,2,FALSE))
&amp; IF( OR( ISNA(Q1908), LEN(Q1908)=0), "",  "-" &amp; VLOOKUP(Q1908,Code2Loc,2,FALSE))
&amp; IF( OR( ISNA(R1908), LEN(R1908)=0), "",  "-" &amp; VLOOKUP(R1908,Code2Loc,2,FALSE))
&amp; IF( OR( ISNA(S1908), LEN(S1908)=0), "",  "-" &amp; VLOOKUP(S1908,Code2Loc,2,FALSE)),"")</f>
        <v/>
      </c>
      <c r="U1908" s="56">
        <v>0.28819444444444442</v>
      </c>
      <c r="V1908" s="57"/>
      <c r="W1908" s="57"/>
      <c r="X1908" s="57"/>
      <c r="Y1908" s="57"/>
      <c r="Z1908" s="58" t="str">
        <f>IF(ISBLANK($U1908), "", _xlfn.IFNA($U1908 + _xlfn.IFNA( VLOOKUP($N1908 &amp; IF(ISBLANK($O1908),"", "-" &amp; $O1908) &amp; IF(ISBLANK($P1908),"", "-" &amp; $P1908) &amp; IF(ISBLANK($Q1908),"", "-" &amp; $Q1908) &amp; IF(ISBLANK($R1908),"", "-" &amp; $R1908) &amp; IF(ISBLANK($S1908),"", "-" &amp; $S1908),TravelTime,8,FALSE), VLOOKUP($S1908 &amp; IF(ISBLANK($R1908),"", "-" &amp; $R1908) &amp; IF(ISBLANK($Q1908),"", "-" &amp; $Q1908) &amp; IF(ISBLANK($P1908),"", "-" &amp; $P1908) &amp; IF(ISBLANK($O1908),"", "-" &amp; $O1908) &amp; IF(ISBLANK($N1908),"", "-" &amp; $N1908),TravelTime,8,FALSE)) / 1440, ""))</f>
        <v/>
      </c>
      <c r="AA1908" s="59"/>
      <c r="AB1908" s="59"/>
      <c r="AC1908" s="59"/>
      <c r="AD1908" s="196"/>
      <c r="AE1908" s="59"/>
      <c r="AF1908" s="59"/>
      <c r="AG1908" s="59"/>
      <c r="AH1908" s="59"/>
      <c r="AI1908" s="59"/>
      <c r="AJ1908" s="59"/>
    </row>
    <row r="1909" spans="1:36" ht="14.25" customHeight="1">
      <c r="A1909" s="85"/>
      <c r="B1909" s="59"/>
      <c r="C1909" s="223"/>
      <c r="D1909" s="59"/>
      <c r="E1909" s="229"/>
      <c r="F1909" s="229"/>
      <c r="G1909" s="59"/>
      <c r="H1909" s="59"/>
      <c r="I1909" s="59"/>
      <c r="J1909" s="59"/>
      <c r="K1909" s="59"/>
      <c r="L1909" s="86"/>
      <c r="M1909" s="86"/>
      <c r="N1909" s="55" t="s">
        <v>820</v>
      </c>
      <c r="O1909" s="55" t="s">
        <v>949</v>
      </c>
      <c r="P1909" s="55"/>
      <c r="Q1909" s="55"/>
      <c r="R1909" s="55"/>
      <c r="S1909" s="55" t="s">
        <v>874</v>
      </c>
      <c r="T1909" s="193" t="str">
        <f>_xlfn.IFNA(VLOOKUP(N1909,Code2Loc,2,FALSE)
&amp; IF( OR( ISNA(O1909), LEN(O1909)=0), "",  "-" &amp; VLOOKUP(O1909,Code2Loc,2,FALSE))
&amp; IF( OR( ISNA(P1909), LEN(P1909)=0), "",  "-" &amp; VLOOKUP(P1909,Code2Loc,2,FALSE))
&amp; IF( OR( ISNA(Q1909), LEN(Q1909)=0), "",  "-" &amp; VLOOKUP(Q1909,Code2Loc,2,FALSE))
&amp; IF( OR( ISNA(R1909), LEN(R1909)=0), "",  "-" &amp; VLOOKUP(R1909,Code2Loc,2,FALSE))
&amp; IF( OR( ISNA(S1909), LEN(S1909)=0), "",  "-" &amp; VLOOKUP(S1909,Code2Loc,2,FALSE)),"")</f>
        <v/>
      </c>
      <c r="U1909" s="56">
        <v>0.3125</v>
      </c>
      <c r="V1909" s="57"/>
      <c r="W1909" s="57"/>
      <c r="X1909" s="57"/>
      <c r="Y1909" s="57"/>
      <c r="Z1909" s="58" t="str">
        <f>IF(ISBLANK($U1909), "", _xlfn.IFNA($U1909 + _xlfn.IFNA( VLOOKUP($N1909 &amp; IF(ISBLANK($O1909),"", "-" &amp; $O1909) &amp; IF(ISBLANK($P1909),"", "-" &amp; $P1909) &amp; IF(ISBLANK($Q1909),"", "-" &amp; $Q1909) &amp; IF(ISBLANK($R1909),"", "-" &amp; $R1909) &amp; IF(ISBLANK($S1909),"", "-" &amp; $S1909),TravelTime,8,FALSE), VLOOKUP($S1909 &amp; IF(ISBLANK($R1909),"", "-" &amp; $R1909) &amp; IF(ISBLANK($Q1909),"", "-" &amp; $Q1909) &amp; IF(ISBLANK($P1909),"", "-" &amp; $P1909) &amp; IF(ISBLANK($O1909),"", "-" &amp; $O1909) &amp; IF(ISBLANK($N1909),"", "-" &amp; $N1909),TravelTime,8,FALSE)) / 1440, ""))</f>
        <v/>
      </c>
      <c r="AA1909" s="59"/>
      <c r="AB1909" s="59"/>
      <c r="AC1909" s="59"/>
      <c r="AD1909" s="196"/>
      <c r="AE1909" s="59"/>
      <c r="AF1909" s="59"/>
      <c r="AG1909" s="59"/>
      <c r="AH1909" s="59"/>
      <c r="AI1909" s="59"/>
      <c r="AJ1909" s="59"/>
    </row>
    <row r="1910" spans="1:36" ht="14.25" customHeight="1">
      <c r="A1910" s="85"/>
      <c r="B1910" s="59"/>
      <c r="C1910" s="223"/>
      <c r="D1910" s="59"/>
      <c r="E1910" s="229"/>
      <c r="F1910" s="229"/>
      <c r="G1910" s="59"/>
      <c r="H1910" s="59"/>
      <c r="I1910" s="59"/>
      <c r="J1910" s="59"/>
      <c r="K1910" s="59"/>
      <c r="L1910" s="86"/>
      <c r="M1910" s="86"/>
      <c r="N1910" s="55" t="s">
        <v>874</v>
      </c>
      <c r="O1910" s="55" t="s">
        <v>950</v>
      </c>
      <c r="P1910" s="55"/>
      <c r="Q1910" s="55"/>
      <c r="R1910" s="55"/>
      <c r="S1910" s="55" t="s">
        <v>820</v>
      </c>
      <c r="T1910" s="193" t="str">
        <f>_xlfn.IFNA(VLOOKUP(N1910,Code2Loc,2,FALSE)
&amp; IF( OR( ISNA(O1910), LEN(O1910)=0), "",  "-" &amp; VLOOKUP(O1910,Code2Loc,2,FALSE))
&amp; IF( OR( ISNA(P1910), LEN(P1910)=0), "",  "-" &amp; VLOOKUP(P1910,Code2Loc,2,FALSE))
&amp; IF( OR( ISNA(Q1910), LEN(Q1910)=0), "",  "-" &amp; VLOOKUP(Q1910,Code2Loc,2,FALSE))
&amp; IF( OR( ISNA(R1910), LEN(R1910)=0), "",  "-" &amp; VLOOKUP(R1910,Code2Loc,2,FALSE))
&amp; IF( OR( ISNA(S1910), LEN(S1910)=0), "",  "-" &amp; VLOOKUP(S1910,Code2Loc,2,FALSE)),"")</f>
        <v/>
      </c>
      <c r="U1910" s="56">
        <v>0.3611111111111111</v>
      </c>
      <c r="V1910" s="57"/>
      <c r="W1910" s="57"/>
      <c r="X1910" s="57"/>
      <c r="Y1910" s="57"/>
      <c r="Z1910" s="58" t="str">
        <f>IF(ISBLANK($U1910), "", _xlfn.IFNA($U1910 + _xlfn.IFNA( VLOOKUP($N1910 &amp; IF(ISBLANK($O1910),"", "-" &amp; $O1910) &amp; IF(ISBLANK($P1910),"", "-" &amp; $P1910) &amp; IF(ISBLANK($Q1910),"", "-" &amp; $Q1910) &amp; IF(ISBLANK($R1910),"", "-" &amp; $R1910) &amp; IF(ISBLANK($S1910),"", "-" &amp; $S1910),TravelTime,8,FALSE), VLOOKUP($S1910 &amp; IF(ISBLANK($R1910),"", "-" &amp; $R1910) &amp; IF(ISBLANK($Q1910),"", "-" &amp; $Q1910) &amp; IF(ISBLANK($P1910),"", "-" &amp; $P1910) &amp; IF(ISBLANK($O1910),"", "-" &amp; $O1910) &amp; IF(ISBLANK($N1910),"", "-" &amp; $N1910),TravelTime,8,FALSE)) / 1440, ""))</f>
        <v/>
      </c>
      <c r="AA1910" s="59"/>
      <c r="AB1910" s="59"/>
      <c r="AC1910" s="59"/>
      <c r="AD1910" s="196"/>
      <c r="AE1910" s="59"/>
      <c r="AF1910" s="59"/>
      <c r="AG1910" s="59"/>
      <c r="AH1910" s="59"/>
      <c r="AI1910" s="59"/>
      <c r="AJ1910" s="59"/>
    </row>
    <row r="1911" spans="1:36" ht="14.25" customHeight="1">
      <c r="A1911" s="85"/>
      <c r="B1911" s="59"/>
      <c r="C1911" s="223"/>
      <c r="D1911" s="59"/>
      <c r="E1911" s="229"/>
      <c r="F1911" s="229"/>
      <c r="G1911" s="59"/>
      <c r="H1911" s="59"/>
      <c r="I1911" s="59"/>
      <c r="J1911" s="59"/>
      <c r="K1911" s="59"/>
      <c r="L1911" s="86"/>
      <c r="M1911" s="86"/>
      <c r="N1911" s="55" t="s">
        <v>820</v>
      </c>
      <c r="O1911" s="55" t="s">
        <v>943</v>
      </c>
      <c r="P1911" s="55"/>
      <c r="Q1911" s="55"/>
      <c r="R1911" s="55"/>
      <c r="S1911" s="55" t="s">
        <v>874</v>
      </c>
      <c r="T1911" s="193" t="str">
        <f>_xlfn.IFNA(VLOOKUP(N1911,Code2Loc,2,FALSE)
&amp; IF( OR( ISNA(O1911), LEN(O1911)=0), "",  "-" &amp; VLOOKUP(O1911,Code2Loc,2,FALSE))
&amp; IF( OR( ISNA(P1911), LEN(P1911)=0), "",  "-" &amp; VLOOKUP(P1911,Code2Loc,2,FALSE))
&amp; IF( OR( ISNA(Q1911), LEN(Q1911)=0), "",  "-" &amp; VLOOKUP(Q1911,Code2Loc,2,FALSE))
&amp; IF( OR( ISNA(R1911), LEN(R1911)=0), "",  "-" &amp; VLOOKUP(R1911,Code2Loc,2,FALSE))
&amp; IF( OR( ISNA(S1911), LEN(S1911)=0), "",  "-" &amp; VLOOKUP(S1911,Code2Loc,2,FALSE)),"")</f>
        <v/>
      </c>
      <c r="U1911" s="56">
        <v>0.39583333333333331</v>
      </c>
      <c r="V1911" s="57"/>
      <c r="W1911" s="57"/>
      <c r="X1911" s="57"/>
      <c r="Y1911" s="57"/>
      <c r="Z1911" s="58" t="str">
        <f>IF(ISBLANK($U1911), "", _xlfn.IFNA($U1911 + _xlfn.IFNA( VLOOKUP($N1911 &amp; IF(ISBLANK($O1911),"", "-" &amp; $O1911) &amp; IF(ISBLANK($P1911),"", "-" &amp; $P1911) &amp; IF(ISBLANK($Q1911),"", "-" &amp; $Q1911) &amp; IF(ISBLANK($R1911),"", "-" &amp; $R1911) &amp; IF(ISBLANK($S1911),"", "-" &amp; $S1911),TravelTime,8,FALSE), VLOOKUP($S1911 &amp; IF(ISBLANK($R1911),"", "-" &amp; $R1911) &amp; IF(ISBLANK($Q1911),"", "-" &amp; $Q1911) &amp; IF(ISBLANK($P1911),"", "-" &amp; $P1911) &amp; IF(ISBLANK($O1911),"", "-" &amp; $O1911) &amp; IF(ISBLANK($N1911),"", "-" &amp; $N1911),TravelTime,8,FALSE)) / 1440, ""))</f>
        <v/>
      </c>
      <c r="AA1911" s="59"/>
      <c r="AB1911" s="59"/>
      <c r="AC1911" s="59"/>
      <c r="AD1911" s="196"/>
      <c r="AE1911" s="59"/>
      <c r="AF1911" s="59"/>
      <c r="AG1911" s="59"/>
      <c r="AH1911" s="59"/>
      <c r="AI1911" s="59"/>
      <c r="AJ1911" s="59"/>
    </row>
    <row r="1912" spans="1:36" ht="14.25" customHeight="1">
      <c r="A1912" s="85"/>
      <c r="B1912" s="59"/>
      <c r="C1912" s="223"/>
      <c r="D1912" s="59"/>
      <c r="E1912" s="229"/>
      <c r="F1912" s="229"/>
      <c r="G1912" s="59"/>
      <c r="H1912" s="59"/>
      <c r="I1912" s="59"/>
      <c r="J1912" s="59"/>
      <c r="K1912" s="59"/>
      <c r="L1912" s="86"/>
      <c r="M1912" s="86"/>
      <c r="N1912" s="55" t="s">
        <v>874</v>
      </c>
      <c r="O1912" s="55" t="s">
        <v>943</v>
      </c>
      <c r="P1912" s="55"/>
      <c r="Q1912" s="55"/>
      <c r="R1912" s="55"/>
      <c r="S1912" s="55" t="s">
        <v>820</v>
      </c>
      <c r="T1912" s="193" t="str">
        <f>_xlfn.IFNA(VLOOKUP(N1912,Code2Loc,2,FALSE)
&amp; IF( OR( ISNA(O1912), LEN(O1912)=0), "",  "-" &amp; VLOOKUP(O1912,Code2Loc,2,FALSE))
&amp; IF( OR( ISNA(P1912), LEN(P1912)=0), "",  "-" &amp; VLOOKUP(P1912,Code2Loc,2,FALSE))
&amp; IF( OR( ISNA(Q1912), LEN(Q1912)=0), "",  "-" &amp; VLOOKUP(Q1912,Code2Loc,2,FALSE))
&amp; IF( OR( ISNA(R1912), LEN(R1912)=0), "",  "-" &amp; VLOOKUP(R1912,Code2Loc,2,FALSE))
&amp; IF( OR( ISNA(S1912), LEN(S1912)=0), "",  "-" &amp; VLOOKUP(S1912,Code2Loc,2,FALSE)),"")</f>
        <v/>
      </c>
      <c r="U1912" s="90">
        <v>0.4375</v>
      </c>
      <c r="V1912" s="57"/>
      <c r="W1912" s="57"/>
      <c r="X1912" s="57"/>
      <c r="Y1912" s="57"/>
      <c r="Z1912" s="58" t="str">
        <f>IF(ISBLANK($U1912), "", _xlfn.IFNA($U1912 + _xlfn.IFNA( VLOOKUP($N1912 &amp; IF(ISBLANK($O1912),"", "-" &amp; $O1912) &amp; IF(ISBLANK($P1912),"", "-" &amp; $P1912) &amp; IF(ISBLANK($Q1912),"", "-" &amp; $Q1912) &amp; IF(ISBLANK($R1912),"", "-" &amp; $R1912) &amp; IF(ISBLANK($S1912),"", "-" &amp; $S1912),TravelTime,8,FALSE), VLOOKUP($S1912 &amp; IF(ISBLANK($R1912),"", "-" &amp; $R1912) &amp; IF(ISBLANK($Q1912),"", "-" &amp; $Q1912) &amp; IF(ISBLANK($P1912),"", "-" &amp; $P1912) &amp; IF(ISBLANK($O1912),"", "-" &amp; $O1912) &amp; IF(ISBLANK($N1912),"", "-" &amp; $N1912),TravelTime,8,FALSE)) / 1440, ""))</f>
        <v/>
      </c>
      <c r="AA1912" s="59"/>
      <c r="AB1912" s="59"/>
      <c r="AC1912" s="59"/>
      <c r="AD1912" s="196"/>
      <c r="AE1912" s="59"/>
      <c r="AF1912" s="59"/>
      <c r="AG1912" s="59"/>
      <c r="AH1912" s="59"/>
      <c r="AI1912" s="59"/>
      <c r="AJ1912" s="59"/>
    </row>
    <row r="1913" spans="1:36" ht="14.25" customHeight="1">
      <c r="A1913" s="85"/>
      <c r="B1913" s="59"/>
      <c r="C1913" s="223"/>
      <c r="D1913" s="59"/>
      <c r="E1913" s="229"/>
      <c r="F1913" s="229"/>
      <c r="G1913" s="59"/>
      <c r="H1913" s="59"/>
      <c r="I1913" s="59"/>
      <c r="J1913" s="59"/>
      <c r="K1913" s="59"/>
      <c r="L1913" s="86"/>
      <c r="M1913" s="86"/>
      <c r="N1913" s="55" t="s">
        <v>820</v>
      </c>
      <c r="O1913" s="55" t="s">
        <v>949</v>
      </c>
      <c r="P1913" s="55"/>
      <c r="Q1913" s="55"/>
      <c r="R1913" s="55"/>
      <c r="S1913" s="55" t="s">
        <v>874</v>
      </c>
      <c r="T1913" s="193" t="str">
        <f>_xlfn.IFNA(VLOOKUP(N1913,Code2Loc,2,FALSE)
&amp; IF( OR( ISNA(O1913), LEN(O1913)=0), "",  "-" &amp; VLOOKUP(O1913,Code2Loc,2,FALSE))
&amp; IF( OR( ISNA(P1913), LEN(P1913)=0), "",  "-" &amp; VLOOKUP(P1913,Code2Loc,2,FALSE))
&amp; IF( OR( ISNA(Q1913), LEN(Q1913)=0), "",  "-" &amp; VLOOKUP(Q1913,Code2Loc,2,FALSE))
&amp; IF( OR( ISNA(R1913), LEN(R1913)=0), "",  "-" &amp; VLOOKUP(R1913,Code2Loc,2,FALSE))
&amp; IF( OR( ISNA(S1913), LEN(S1913)=0), "",  "-" &amp; VLOOKUP(S1913,Code2Loc,2,FALSE)),"")</f>
        <v/>
      </c>
      <c r="U1913" s="56">
        <v>0.48958333333333331</v>
      </c>
      <c r="V1913" s="57"/>
      <c r="W1913" s="57"/>
      <c r="X1913" s="57"/>
      <c r="Y1913" s="57"/>
      <c r="Z1913" s="58" t="str">
        <f>IF(ISBLANK($U1913), "", _xlfn.IFNA($U1913 + _xlfn.IFNA( VLOOKUP($N1913 &amp; IF(ISBLANK($O1913),"", "-" &amp; $O1913) &amp; IF(ISBLANK($P1913),"", "-" &amp; $P1913) &amp; IF(ISBLANK($Q1913),"", "-" &amp; $Q1913) &amp; IF(ISBLANK($R1913),"", "-" &amp; $R1913) &amp; IF(ISBLANK($S1913),"", "-" &amp; $S1913),TravelTime,8,FALSE), VLOOKUP($S1913 &amp; IF(ISBLANK($R1913),"", "-" &amp; $R1913) &amp; IF(ISBLANK($Q1913),"", "-" &amp; $Q1913) &amp; IF(ISBLANK($P1913),"", "-" &amp; $P1913) &amp; IF(ISBLANK($O1913),"", "-" &amp; $O1913) &amp; IF(ISBLANK($N1913),"", "-" &amp; $N1913),TravelTime,8,FALSE)) / 1440, ""))</f>
        <v/>
      </c>
      <c r="AA1913" s="59"/>
      <c r="AB1913" s="59"/>
      <c r="AC1913" s="59"/>
      <c r="AD1913" s="196"/>
      <c r="AE1913" s="59"/>
      <c r="AF1913" s="59"/>
      <c r="AG1913" s="59"/>
      <c r="AH1913" s="59"/>
      <c r="AI1913" s="59"/>
      <c r="AJ1913" s="59"/>
    </row>
    <row r="1914" spans="1:36" ht="14.25" customHeight="1">
      <c r="A1914" s="85"/>
      <c r="B1914" s="59"/>
      <c r="C1914" s="223"/>
      <c r="D1914" s="59"/>
      <c r="E1914" s="229"/>
      <c r="F1914" s="229"/>
      <c r="G1914" s="59"/>
      <c r="H1914" s="59"/>
      <c r="I1914" s="59"/>
      <c r="J1914" s="59"/>
      <c r="K1914" s="59"/>
      <c r="L1914" s="86"/>
      <c r="M1914" s="86"/>
      <c r="N1914" s="55" t="s">
        <v>874</v>
      </c>
      <c r="O1914" s="55" t="s">
        <v>951</v>
      </c>
      <c r="P1914" s="55"/>
      <c r="Q1914" s="55"/>
      <c r="R1914" s="55"/>
      <c r="S1914" s="55" t="s">
        <v>820</v>
      </c>
      <c r="T1914" s="193" t="str">
        <f>_xlfn.IFNA(VLOOKUP(N1914,Code2Loc,2,FALSE)
&amp; IF( OR( ISNA(O1914), LEN(O1914)=0), "",  "-" &amp; VLOOKUP(O1914,Code2Loc,2,FALSE))
&amp; IF( OR( ISNA(P1914), LEN(P1914)=0), "",  "-" &amp; VLOOKUP(P1914,Code2Loc,2,FALSE))
&amp; IF( OR( ISNA(Q1914), LEN(Q1914)=0), "",  "-" &amp; VLOOKUP(Q1914,Code2Loc,2,FALSE))
&amp; IF( OR( ISNA(R1914), LEN(R1914)=0), "",  "-" &amp; VLOOKUP(R1914,Code2Loc,2,FALSE))
&amp; IF( OR( ISNA(S1914), LEN(S1914)=0), "",  "-" &amp; VLOOKUP(S1914,Code2Loc,2,FALSE)),"")</f>
        <v/>
      </c>
      <c r="U1914" s="56">
        <v>0.52430555555555558</v>
      </c>
      <c r="V1914" s="57"/>
      <c r="W1914" s="57"/>
      <c r="X1914" s="57"/>
      <c r="Y1914" s="57"/>
      <c r="Z1914" s="58" t="str">
        <f>IF(ISBLANK($U1914), "", _xlfn.IFNA($U1914 + _xlfn.IFNA( VLOOKUP($N1914 &amp; IF(ISBLANK($O1914),"", "-" &amp; $O1914) &amp; IF(ISBLANK($P1914),"", "-" &amp; $P1914) &amp; IF(ISBLANK($Q1914),"", "-" &amp; $Q1914) &amp; IF(ISBLANK($R1914),"", "-" &amp; $R1914) &amp; IF(ISBLANK($S1914),"", "-" &amp; $S1914),TravelTime,8,FALSE), VLOOKUP($S1914 &amp; IF(ISBLANK($R1914),"", "-" &amp; $R1914) &amp; IF(ISBLANK($Q1914),"", "-" &amp; $Q1914) &amp; IF(ISBLANK($P1914),"", "-" &amp; $P1914) &amp; IF(ISBLANK($O1914),"", "-" &amp; $O1914) &amp; IF(ISBLANK($N1914),"", "-" &amp; $N1914),TravelTime,8,FALSE)) / 1440, ""))</f>
        <v/>
      </c>
      <c r="AA1914" s="59"/>
      <c r="AB1914" s="59"/>
      <c r="AC1914" s="59"/>
      <c r="AD1914" s="196"/>
      <c r="AE1914" s="59"/>
      <c r="AF1914" s="59"/>
      <c r="AG1914" s="59"/>
      <c r="AH1914" s="59"/>
      <c r="AI1914" s="59"/>
      <c r="AJ1914" s="59"/>
    </row>
    <row r="1915" spans="1:36" ht="14.25" customHeight="1">
      <c r="A1915" s="85"/>
      <c r="B1915" s="91"/>
      <c r="C1915" s="225"/>
      <c r="D1915" s="59"/>
      <c r="E1915" s="232"/>
      <c r="F1915" s="233"/>
      <c r="G1915" s="59"/>
      <c r="H1915" s="59"/>
      <c r="I1915" s="59"/>
      <c r="J1915" s="59"/>
      <c r="K1915" s="59"/>
      <c r="L1915" s="86"/>
      <c r="M1915" s="86"/>
      <c r="N1915" s="55" t="s">
        <v>820</v>
      </c>
      <c r="O1915" s="55"/>
      <c r="P1915" s="55"/>
      <c r="Q1915" s="55"/>
      <c r="R1915" s="55"/>
      <c r="S1915" s="55" t="s">
        <v>874</v>
      </c>
      <c r="T1915" s="193" t="str">
        <f>_xlfn.IFNA(VLOOKUP(N1915,Code2Loc,2,FALSE)
&amp; IF( OR( ISNA(O1915), LEN(O1915)=0), "",  "-" &amp; VLOOKUP(O1915,Code2Loc,2,FALSE))
&amp; IF( OR( ISNA(P1915), LEN(P1915)=0), "",  "-" &amp; VLOOKUP(P1915,Code2Loc,2,FALSE))
&amp; IF( OR( ISNA(Q1915), LEN(Q1915)=0), "",  "-" &amp; VLOOKUP(Q1915,Code2Loc,2,FALSE))
&amp; IF( OR( ISNA(R1915), LEN(R1915)=0), "",  "-" &amp; VLOOKUP(R1915,Code2Loc,2,FALSE))
&amp; IF( OR( ISNA(S1915), LEN(S1915)=0), "",  "-" &amp; VLOOKUP(S1915,Code2Loc,2,FALSE)),"")</f>
        <v/>
      </c>
      <c r="U1915" s="56">
        <v>0.5625</v>
      </c>
      <c r="V1915" s="57"/>
      <c r="W1915" s="57"/>
      <c r="X1915" s="57"/>
      <c r="Y1915" s="57"/>
      <c r="Z1915" s="58" t="str">
        <f>IF(ISBLANK($U1915), "", _xlfn.IFNA($U1915 + _xlfn.IFNA( VLOOKUP($N1915 &amp; IF(ISBLANK($O1915),"", "-" &amp; $O1915) &amp; IF(ISBLANK($P1915),"", "-" &amp; $P1915) &amp; IF(ISBLANK($Q1915),"", "-" &amp; $Q1915) &amp; IF(ISBLANK($R1915),"", "-" &amp; $R1915) &amp; IF(ISBLANK($S1915),"", "-" &amp; $S1915),TravelTime,8,FALSE), VLOOKUP($S1915 &amp; IF(ISBLANK($R1915),"", "-" &amp; $R1915) &amp; IF(ISBLANK($Q1915),"", "-" &amp; $Q1915) &amp; IF(ISBLANK($P1915),"", "-" &amp; $P1915) &amp; IF(ISBLANK($O1915),"", "-" &amp; $O1915) &amp; IF(ISBLANK($N1915),"", "-" &amp; $N1915),TravelTime,8,FALSE)) / 1440, ""))</f>
        <v/>
      </c>
      <c r="AA1915" s="59"/>
      <c r="AB1915" s="59"/>
      <c r="AC1915" s="59"/>
      <c r="AD1915" s="196"/>
      <c r="AE1915" s="59"/>
      <c r="AF1915" s="59"/>
      <c r="AG1915" s="59"/>
      <c r="AH1915" s="59"/>
      <c r="AI1915" s="59"/>
      <c r="AJ1915" s="59"/>
    </row>
    <row r="1916" spans="1:36" ht="14.25" customHeight="1">
      <c r="A1916" s="85"/>
      <c r="B1916" s="59"/>
      <c r="C1916" s="223"/>
      <c r="D1916" s="59"/>
      <c r="E1916" s="229"/>
      <c r="F1916" s="229"/>
      <c r="G1916" s="59"/>
      <c r="H1916" s="59"/>
      <c r="I1916" s="59"/>
      <c r="J1916" s="59"/>
      <c r="K1916" s="59"/>
      <c r="L1916" s="86"/>
      <c r="M1916" s="86"/>
      <c r="N1916" s="55" t="s">
        <v>874</v>
      </c>
      <c r="O1916" s="55" t="s">
        <v>950</v>
      </c>
      <c r="P1916" s="55"/>
      <c r="Q1916" s="55"/>
      <c r="R1916" s="55"/>
      <c r="S1916" s="55" t="s">
        <v>820</v>
      </c>
      <c r="T1916" s="193" t="str">
        <f>_xlfn.IFNA(VLOOKUP(N1916,Code2Loc,2,FALSE)
&amp; IF( OR( ISNA(O1916), LEN(O1916)=0), "",  "-" &amp; VLOOKUP(O1916,Code2Loc,2,FALSE))
&amp; IF( OR( ISNA(P1916), LEN(P1916)=0), "",  "-" &amp; VLOOKUP(P1916,Code2Loc,2,FALSE))
&amp; IF( OR( ISNA(Q1916), LEN(Q1916)=0), "",  "-" &amp; VLOOKUP(Q1916,Code2Loc,2,FALSE))
&amp; IF( OR( ISNA(R1916), LEN(R1916)=0), "",  "-" &amp; VLOOKUP(R1916,Code2Loc,2,FALSE))
&amp; IF( OR( ISNA(S1916), LEN(S1916)=0), "",  "-" &amp; VLOOKUP(S1916,Code2Loc,2,FALSE)),"")</f>
        <v/>
      </c>
      <c r="U1916" s="56">
        <v>0.60069444444444442</v>
      </c>
      <c r="V1916" s="57"/>
      <c r="W1916" s="57"/>
      <c r="X1916" s="57"/>
      <c r="Y1916" s="57"/>
      <c r="Z1916" s="58" t="str">
        <f>IF(ISBLANK($U1916), "", _xlfn.IFNA($U1916 + _xlfn.IFNA( VLOOKUP($N1916 &amp; IF(ISBLANK($O1916),"", "-" &amp; $O1916) &amp; IF(ISBLANK($P1916),"", "-" &amp; $P1916) &amp; IF(ISBLANK($Q1916),"", "-" &amp; $Q1916) &amp; IF(ISBLANK($R1916),"", "-" &amp; $R1916) &amp; IF(ISBLANK($S1916),"", "-" &amp; $S1916),TravelTime,8,FALSE), VLOOKUP($S1916 &amp; IF(ISBLANK($R1916),"", "-" &amp; $R1916) &amp; IF(ISBLANK($Q1916),"", "-" &amp; $Q1916) &amp; IF(ISBLANK($P1916),"", "-" &amp; $P1916) &amp; IF(ISBLANK($O1916),"", "-" &amp; $O1916) &amp; IF(ISBLANK($N1916),"", "-" &amp; $N1916),TravelTime,8,FALSE)) / 1440, ""))</f>
        <v/>
      </c>
      <c r="AA1916" s="59"/>
      <c r="AB1916" s="59"/>
      <c r="AC1916" s="59"/>
      <c r="AD1916" s="196"/>
      <c r="AE1916" s="59"/>
      <c r="AF1916" s="59"/>
      <c r="AG1916" s="59"/>
      <c r="AH1916" s="59"/>
      <c r="AI1916" s="59"/>
      <c r="AJ1916" s="59"/>
    </row>
    <row r="1917" spans="1:36" ht="14.25" customHeight="1">
      <c r="A1917" s="85"/>
      <c r="B1917" s="59"/>
      <c r="C1917" s="223"/>
      <c r="D1917" s="59"/>
      <c r="E1917" s="229"/>
      <c r="F1917" s="229"/>
      <c r="G1917" s="59"/>
      <c r="H1917" s="59"/>
      <c r="I1917" s="59"/>
      <c r="J1917" s="59"/>
      <c r="K1917" s="59"/>
      <c r="L1917" s="86"/>
      <c r="M1917" s="86"/>
      <c r="N1917" s="55" t="s">
        <v>820</v>
      </c>
      <c r="O1917" s="55"/>
      <c r="P1917" s="55"/>
      <c r="Q1917" s="55"/>
      <c r="R1917" s="55"/>
      <c r="S1917" s="55" t="s">
        <v>874</v>
      </c>
      <c r="T1917" s="193" t="str">
        <f>_xlfn.IFNA(VLOOKUP(N1917,Code2Loc,2,FALSE)
&amp; IF( OR( ISNA(O1917), LEN(O1917)=0), "",  "-" &amp; VLOOKUP(O1917,Code2Loc,2,FALSE))
&amp; IF( OR( ISNA(P1917), LEN(P1917)=0), "",  "-" &amp; VLOOKUP(P1917,Code2Loc,2,FALSE))
&amp; IF( OR( ISNA(Q1917), LEN(Q1917)=0), "",  "-" &amp; VLOOKUP(Q1917,Code2Loc,2,FALSE))
&amp; IF( OR( ISNA(R1917), LEN(R1917)=0), "",  "-" &amp; VLOOKUP(R1917,Code2Loc,2,FALSE))
&amp; IF( OR( ISNA(S1917), LEN(S1917)=0), "",  "-" &amp; VLOOKUP(S1917,Code2Loc,2,FALSE)),"")</f>
        <v/>
      </c>
      <c r="U1917" s="56">
        <v>0.64236111111111116</v>
      </c>
      <c r="V1917" s="57"/>
      <c r="W1917" s="57"/>
      <c r="X1917" s="57"/>
      <c r="Y1917" s="57"/>
      <c r="Z1917" s="58" t="str">
        <f>IF(ISBLANK($U1917), "", _xlfn.IFNA($U1917 + _xlfn.IFNA( VLOOKUP($N1917 &amp; IF(ISBLANK($O1917),"", "-" &amp; $O1917) &amp; IF(ISBLANK($P1917),"", "-" &amp; $P1917) &amp; IF(ISBLANK($Q1917),"", "-" &amp; $Q1917) &amp; IF(ISBLANK($R1917),"", "-" &amp; $R1917) &amp; IF(ISBLANK($S1917),"", "-" &amp; $S1917),TravelTime,8,FALSE), VLOOKUP($S1917 &amp; IF(ISBLANK($R1917),"", "-" &amp; $R1917) &amp; IF(ISBLANK($Q1917),"", "-" &amp; $Q1917) &amp; IF(ISBLANK($P1917),"", "-" &amp; $P1917) &amp; IF(ISBLANK($O1917),"", "-" &amp; $O1917) &amp; IF(ISBLANK($N1917),"", "-" &amp; $N1917),TravelTime,8,FALSE)) / 1440, ""))</f>
        <v/>
      </c>
      <c r="AA1917" s="59"/>
      <c r="AB1917" s="59"/>
      <c r="AC1917" s="59"/>
      <c r="AD1917" s="196"/>
      <c r="AE1917" s="59"/>
      <c r="AF1917" s="59"/>
      <c r="AG1917" s="59"/>
      <c r="AH1917" s="59"/>
      <c r="AI1917" s="59"/>
      <c r="AJ1917" s="59"/>
    </row>
    <row r="1918" spans="1:36" ht="14.25" customHeight="1">
      <c r="A1918" s="85"/>
      <c r="B1918" s="59"/>
      <c r="C1918" s="223"/>
      <c r="D1918" s="59"/>
      <c r="E1918" s="229"/>
      <c r="F1918" s="229"/>
      <c r="G1918" s="59"/>
      <c r="H1918" s="59"/>
      <c r="I1918" s="59"/>
      <c r="J1918" s="59"/>
      <c r="K1918" s="59"/>
      <c r="L1918" s="86"/>
      <c r="M1918" s="86"/>
      <c r="N1918" s="55" t="s">
        <v>874</v>
      </c>
      <c r="O1918" s="55"/>
      <c r="P1918" s="55"/>
      <c r="Q1918" s="55"/>
      <c r="R1918" s="55"/>
      <c r="S1918" s="55" t="s">
        <v>820</v>
      </c>
      <c r="T1918" s="193" t="str">
        <f>_xlfn.IFNA(VLOOKUP(N1918,Code2Loc,2,FALSE)
&amp; IF( OR( ISNA(O1918), LEN(O1918)=0), "",  "-" &amp; VLOOKUP(O1918,Code2Loc,2,FALSE))
&amp; IF( OR( ISNA(P1918), LEN(P1918)=0), "",  "-" &amp; VLOOKUP(P1918,Code2Loc,2,FALSE))
&amp; IF( OR( ISNA(Q1918), LEN(Q1918)=0), "",  "-" &amp; VLOOKUP(Q1918,Code2Loc,2,FALSE))
&amp; IF( OR( ISNA(R1918), LEN(R1918)=0), "",  "-" &amp; VLOOKUP(R1918,Code2Loc,2,FALSE))
&amp; IF( OR( ISNA(S1918), LEN(S1918)=0), "",  "-" &amp; VLOOKUP(S1918,Code2Loc,2,FALSE)),"")</f>
        <v/>
      </c>
      <c r="U1918" s="56">
        <v>0.68055555555555558</v>
      </c>
      <c r="V1918" s="57"/>
      <c r="W1918" s="57"/>
      <c r="X1918" s="57"/>
      <c r="Y1918" s="57"/>
      <c r="Z1918" s="58" t="str">
        <f>IF(ISBLANK($U1918), "", _xlfn.IFNA($U1918 + _xlfn.IFNA( VLOOKUP($N1918 &amp; IF(ISBLANK($O1918),"", "-" &amp; $O1918) &amp; IF(ISBLANK($P1918),"", "-" &amp; $P1918) &amp; IF(ISBLANK($Q1918),"", "-" &amp; $Q1918) &amp; IF(ISBLANK($R1918),"", "-" &amp; $R1918) &amp; IF(ISBLANK($S1918),"", "-" &amp; $S1918),TravelTime,8,FALSE), VLOOKUP($S1918 &amp; IF(ISBLANK($R1918),"", "-" &amp; $R1918) &amp; IF(ISBLANK($Q1918),"", "-" &amp; $Q1918) &amp; IF(ISBLANK($P1918),"", "-" &amp; $P1918) &amp; IF(ISBLANK($O1918),"", "-" &amp; $O1918) &amp; IF(ISBLANK($N1918),"", "-" &amp; $N1918),TravelTime,8,FALSE)) / 1440, ""))</f>
        <v/>
      </c>
      <c r="AA1918" s="59"/>
      <c r="AB1918" s="59"/>
      <c r="AC1918" s="59"/>
      <c r="AD1918" s="196"/>
      <c r="AE1918" s="59"/>
      <c r="AF1918" s="59"/>
      <c r="AG1918" s="59"/>
      <c r="AH1918" s="59"/>
      <c r="AI1918" s="59"/>
      <c r="AJ1918" s="59"/>
    </row>
    <row r="1919" spans="1:36" ht="14.25" customHeight="1">
      <c r="A1919" s="85"/>
      <c r="B1919" s="59"/>
      <c r="C1919" s="223"/>
      <c r="D1919" s="59"/>
      <c r="E1919" s="229"/>
      <c r="F1919" s="229"/>
      <c r="G1919" s="59"/>
      <c r="H1919" s="59"/>
      <c r="I1919" s="59"/>
      <c r="J1919" s="59"/>
      <c r="K1919" s="59"/>
      <c r="L1919" s="86"/>
      <c r="M1919" s="86"/>
      <c r="N1919" s="55" t="s">
        <v>820</v>
      </c>
      <c r="O1919" s="55"/>
      <c r="P1919" s="55"/>
      <c r="Q1919" s="55"/>
      <c r="R1919" s="55"/>
      <c r="S1919" s="55" t="s">
        <v>872</v>
      </c>
      <c r="T1919" s="193" t="str">
        <f>_xlfn.IFNA(VLOOKUP(N1919,Code2Loc,2,FALSE)
&amp; IF( OR( ISNA(O1919), LEN(O1919)=0), "",  "-" &amp; VLOOKUP(O1919,Code2Loc,2,FALSE))
&amp; IF( OR( ISNA(P1919), LEN(P1919)=0), "",  "-" &amp; VLOOKUP(P1919,Code2Loc,2,FALSE))
&amp; IF( OR( ISNA(Q1919), LEN(Q1919)=0), "",  "-" &amp; VLOOKUP(Q1919,Code2Loc,2,FALSE))
&amp; IF( OR( ISNA(R1919), LEN(R1919)=0), "",  "-" &amp; VLOOKUP(R1919,Code2Loc,2,FALSE))
&amp; IF( OR( ISNA(S1919), LEN(S1919)=0), "",  "-" &amp; VLOOKUP(S1919,Code2Loc,2,FALSE)),"")</f>
        <v/>
      </c>
      <c r="U1919" s="56">
        <v>0.72222222222222221</v>
      </c>
      <c r="V1919" s="57"/>
      <c r="W1919" s="57"/>
      <c r="X1919" s="57"/>
      <c r="Y1919" s="57"/>
      <c r="Z1919" s="58" t="str">
        <f>IF(ISBLANK($U1919), "", _xlfn.IFNA($U1919 + _xlfn.IFNA( VLOOKUP($N1919 &amp; IF(ISBLANK($O1919),"", "-" &amp; $O1919) &amp; IF(ISBLANK($P1919),"", "-" &amp; $P1919) &amp; IF(ISBLANK($Q1919),"", "-" &amp; $Q1919) &amp; IF(ISBLANK($R1919),"", "-" &amp; $R1919) &amp; IF(ISBLANK($S1919),"", "-" &amp; $S1919),TravelTime,8,FALSE), VLOOKUP($S1919 &amp; IF(ISBLANK($R1919),"", "-" &amp; $R1919) &amp; IF(ISBLANK($Q1919),"", "-" &amp; $Q1919) &amp; IF(ISBLANK($P1919),"", "-" &amp; $P1919) &amp; IF(ISBLANK($O1919),"", "-" &amp; $O1919) &amp; IF(ISBLANK($N1919),"", "-" &amp; $N1919),TravelTime,8,FALSE)) / 1440, ""))</f>
        <v/>
      </c>
      <c r="AA1919" s="59"/>
      <c r="AB1919" s="59"/>
      <c r="AC1919" s="59"/>
      <c r="AD1919" s="196"/>
      <c r="AE1919" s="59"/>
      <c r="AF1919" s="59"/>
      <c r="AG1919" s="59"/>
      <c r="AH1919" s="59"/>
      <c r="AI1919" s="59"/>
      <c r="AJ1919" s="59"/>
    </row>
    <row r="1920" spans="1:36" ht="14.25" customHeight="1">
      <c r="A1920" s="85"/>
      <c r="B1920" s="59"/>
      <c r="C1920" s="223"/>
      <c r="D1920" s="59"/>
      <c r="E1920" s="229"/>
      <c r="F1920" s="229"/>
      <c r="G1920" s="59"/>
      <c r="H1920" s="59"/>
      <c r="I1920" s="59"/>
      <c r="J1920" s="59"/>
      <c r="K1920" s="59"/>
      <c r="L1920" s="86"/>
      <c r="M1920" s="86"/>
      <c r="N1920" s="55" t="s">
        <v>872</v>
      </c>
      <c r="O1920" s="55"/>
      <c r="P1920" s="55"/>
      <c r="Q1920" s="55"/>
      <c r="R1920" s="55"/>
      <c r="S1920" s="55" t="s">
        <v>820</v>
      </c>
      <c r="T1920" s="193" t="str">
        <f>_xlfn.IFNA(VLOOKUP(N1920,Code2Loc,2,FALSE)
&amp; IF( OR( ISNA(O1920), LEN(O1920)=0), "",  "-" &amp; VLOOKUP(O1920,Code2Loc,2,FALSE))
&amp; IF( OR( ISNA(P1920), LEN(P1920)=0), "",  "-" &amp; VLOOKUP(P1920,Code2Loc,2,FALSE))
&amp; IF( OR( ISNA(Q1920), LEN(Q1920)=0), "",  "-" &amp; VLOOKUP(Q1920,Code2Loc,2,FALSE))
&amp; IF( OR( ISNA(R1920), LEN(R1920)=0), "",  "-" &amp; VLOOKUP(R1920,Code2Loc,2,FALSE))
&amp; IF( OR( ISNA(S1920), LEN(S1920)=0), "",  "-" &amp; VLOOKUP(S1920,Code2Loc,2,FALSE)),"")</f>
        <v/>
      </c>
      <c r="U1920" s="56">
        <v>0.74652777777777779</v>
      </c>
      <c r="V1920" s="57"/>
      <c r="W1920" s="57"/>
      <c r="X1920" s="57"/>
      <c r="Y1920" s="57"/>
      <c r="Z1920" s="58" t="str">
        <f>IF(ISBLANK($U1920), "", _xlfn.IFNA($U1920 + _xlfn.IFNA( VLOOKUP($N1920 &amp; IF(ISBLANK($O1920),"", "-" &amp; $O1920) &amp; IF(ISBLANK($P1920),"", "-" &amp; $P1920) &amp; IF(ISBLANK($Q1920),"", "-" &amp; $Q1920) &amp; IF(ISBLANK($R1920),"", "-" &amp; $R1920) &amp; IF(ISBLANK($S1920),"", "-" &amp; $S1920),TravelTime,8,FALSE), VLOOKUP($S1920 &amp; IF(ISBLANK($R1920),"", "-" &amp; $R1920) &amp; IF(ISBLANK($Q1920),"", "-" &amp; $Q1920) &amp; IF(ISBLANK($P1920),"", "-" &amp; $P1920) &amp; IF(ISBLANK($O1920),"", "-" &amp; $O1920) &amp; IF(ISBLANK($N1920),"", "-" &amp; $N1920),TravelTime,8,FALSE)) / 1440, ""))</f>
        <v/>
      </c>
      <c r="AA1920" s="59"/>
      <c r="AB1920" s="59"/>
      <c r="AC1920" s="59"/>
      <c r="AD1920" s="196"/>
      <c r="AE1920" s="59"/>
      <c r="AF1920" s="59"/>
      <c r="AG1920" s="59"/>
      <c r="AH1920" s="59"/>
      <c r="AI1920" s="59"/>
      <c r="AJ1920" s="59"/>
    </row>
    <row r="1921" spans="1:36" ht="14.25" customHeight="1">
      <c r="A1921" s="85"/>
      <c r="B1921" s="59"/>
      <c r="C1921" s="223"/>
      <c r="D1921" s="59"/>
      <c r="E1921" s="229"/>
      <c r="F1921" s="229"/>
      <c r="G1921" s="59"/>
      <c r="H1921" s="59"/>
      <c r="I1921" s="59"/>
      <c r="J1921" s="59"/>
      <c r="K1921" s="59"/>
      <c r="L1921" s="86"/>
      <c r="M1921" s="86"/>
      <c r="N1921" s="55" t="s">
        <v>820</v>
      </c>
      <c r="O1921" s="55" t="s">
        <v>949</v>
      </c>
      <c r="P1921" s="55"/>
      <c r="Q1921" s="55"/>
      <c r="R1921" s="55"/>
      <c r="S1921" s="55" t="s">
        <v>874</v>
      </c>
      <c r="T1921" s="193" t="str">
        <f>_xlfn.IFNA(VLOOKUP(N1921,Code2Loc,2,FALSE)
&amp; IF( OR( ISNA(O1921), LEN(O1921)=0), "",  "-" &amp; VLOOKUP(O1921,Code2Loc,2,FALSE))
&amp; IF( OR( ISNA(P1921), LEN(P1921)=0), "",  "-" &amp; VLOOKUP(P1921,Code2Loc,2,FALSE))
&amp; IF( OR( ISNA(Q1921), LEN(Q1921)=0), "",  "-" &amp; VLOOKUP(Q1921,Code2Loc,2,FALSE))
&amp; IF( OR( ISNA(R1921), LEN(R1921)=0), "",  "-" &amp; VLOOKUP(R1921,Code2Loc,2,FALSE))
&amp; IF( OR( ISNA(S1921), LEN(S1921)=0), "",  "-" &amp; VLOOKUP(S1921,Code2Loc,2,FALSE)),"")</f>
        <v/>
      </c>
      <c r="U1921" s="56">
        <v>0.78125</v>
      </c>
      <c r="V1921" s="57"/>
      <c r="W1921" s="57"/>
      <c r="X1921" s="57"/>
      <c r="Y1921" s="57"/>
      <c r="Z1921" s="58" t="str">
        <f>IF(ISBLANK($U1921), "", _xlfn.IFNA($U1921 + _xlfn.IFNA( VLOOKUP($N1921 &amp; IF(ISBLANK($O1921),"", "-" &amp; $O1921) &amp; IF(ISBLANK($P1921),"", "-" &amp; $P1921) &amp; IF(ISBLANK($Q1921),"", "-" &amp; $Q1921) &amp; IF(ISBLANK($R1921),"", "-" &amp; $R1921) &amp; IF(ISBLANK($S1921),"", "-" &amp; $S1921),TravelTime,8,FALSE), VLOOKUP($S1921 &amp; IF(ISBLANK($R1921),"", "-" &amp; $R1921) &amp; IF(ISBLANK($Q1921),"", "-" &amp; $Q1921) &amp; IF(ISBLANK($P1921),"", "-" &amp; $P1921) &amp; IF(ISBLANK($O1921),"", "-" &amp; $O1921) &amp; IF(ISBLANK($N1921),"", "-" &amp; $N1921),TravelTime,8,FALSE)) / 1440, ""))</f>
        <v/>
      </c>
      <c r="AA1921" s="59"/>
      <c r="AB1921" s="59"/>
      <c r="AC1921" s="59"/>
      <c r="AD1921" s="196"/>
      <c r="AE1921" s="59"/>
      <c r="AF1921" s="59"/>
      <c r="AG1921" s="59"/>
      <c r="AH1921" s="59"/>
      <c r="AI1921" s="59"/>
      <c r="AJ1921" s="59"/>
    </row>
    <row r="1922" spans="1:36" ht="14.25" customHeight="1">
      <c r="A1922" s="85"/>
      <c r="B1922" s="59"/>
      <c r="C1922" s="223"/>
      <c r="D1922" s="59"/>
      <c r="E1922" s="229"/>
      <c r="F1922" s="229"/>
      <c r="G1922" s="59"/>
      <c r="H1922" s="59"/>
      <c r="I1922" s="59"/>
      <c r="J1922" s="59"/>
      <c r="K1922" s="59"/>
      <c r="L1922" s="86"/>
      <c r="M1922" s="86"/>
      <c r="N1922" s="55" t="s">
        <v>874</v>
      </c>
      <c r="O1922" s="55" t="s">
        <v>950</v>
      </c>
      <c r="P1922" s="55"/>
      <c r="Q1922" s="55"/>
      <c r="R1922" s="55"/>
      <c r="S1922" s="55" t="s">
        <v>820</v>
      </c>
      <c r="T1922" s="193" t="str">
        <f>_xlfn.IFNA(VLOOKUP(N1922,Code2Loc,2,FALSE)
&amp; IF( OR( ISNA(O1922), LEN(O1922)=0), "",  "-" &amp; VLOOKUP(O1922,Code2Loc,2,FALSE))
&amp; IF( OR( ISNA(P1922), LEN(P1922)=0), "",  "-" &amp; VLOOKUP(P1922,Code2Loc,2,FALSE))
&amp; IF( OR( ISNA(Q1922), LEN(Q1922)=0), "",  "-" &amp; VLOOKUP(Q1922,Code2Loc,2,FALSE))
&amp; IF( OR( ISNA(R1922), LEN(R1922)=0), "",  "-" &amp; VLOOKUP(R1922,Code2Loc,2,FALSE))
&amp; IF( OR( ISNA(S1922), LEN(S1922)=0), "",  "-" &amp; VLOOKUP(S1922,Code2Loc,2,FALSE)),"")</f>
        <v/>
      </c>
      <c r="U1922" s="56">
        <v>0.81944444444444442</v>
      </c>
      <c r="V1922" s="57"/>
      <c r="W1922" s="57"/>
      <c r="X1922" s="57"/>
      <c r="Y1922" s="57"/>
      <c r="Z1922" s="58" t="str">
        <f>IF(ISBLANK($U1922), "", _xlfn.IFNA($U1922 + _xlfn.IFNA( VLOOKUP($N1922 &amp; IF(ISBLANK($O1922),"", "-" &amp; $O1922) &amp; IF(ISBLANK($P1922),"", "-" &amp; $P1922) &amp; IF(ISBLANK($Q1922),"", "-" &amp; $Q1922) &amp; IF(ISBLANK($R1922),"", "-" &amp; $R1922) &amp; IF(ISBLANK($S1922),"", "-" &amp; $S1922),TravelTime,8,FALSE), VLOOKUP($S1922 &amp; IF(ISBLANK($R1922),"", "-" &amp; $R1922) &amp; IF(ISBLANK($Q1922),"", "-" &amp; $Q1922) &amp; IF(ISBLANK($P1922),"", "-" &amp; $P1922) &amp; IF(ISBLANK($O1922),"", "-" &amp; $O1922) &amp; IF(ISBLANK($N1922),"", "-" &amp; $N1922),TravelTime,8,FALSE)) / 1440, ""))</f>
        <v/>
      </c>
      <c r="AA1922" s="59"/>
      <c r="AB1922" s="59"/>
      <c r="AC1922" s="59"/>
      <c r="AD1922" s="196"/>
      <c r="AE1922" s="59"/>
      <c r="AF1922" s="59"/>
      <c r="AG1922" s="59"/>
      <c r="AH1922" s="59"/>
      <c r="AI1922" s="59"/>
      <c r="AJ1922" s="59"/>
    </row>
    <row r="1923" spans="1:36" ht="14.25" customHeight="1">
      <c r="A1923" s="85"/>
      <c r="B1923" s="59"/>
      <c r="C1923" s="223"/>
      <c r="D1923" s="59"/>
      <c r="E1923" s="229"/>
      <c r="F1923" s="229"/>
      <c r="G1923" s="59"/>
      <c r="H1923" s="59"/>
      <c r="I1923" s="59"/>
      <c r="J1923" s="59"/>
      <c r="K1923" s="59"/>
      <c r="L1923" s="86"/>
      <c r="M1923" s="86"/>
      <c r="N1923" s="55" t="s">
        <v>820</v>
      </c>
      <c r="O1923" s="55"/>
      <c r="P1923" s="55"/>
      <c r="Q1923" s="55"/>
      <c r="R1923" s="55"/>
      <c r="S1923" s="55" t="s">
        <v>872</v>
      </c>
      <c r="T1923" s="193" t="str">
        <f>_xlfn.IFNA(VLOOKUP(N1923,Code2Loc,2,FALSE)
&amp; IF( OR( ISNA(O1923), LEN(O1923)=0), "",  "-" &amp; VLOOKUP(O1923,Code2Loc,2,FALSE))
&amp; IF( OR( ISNA(P1923), LEN(P1923)=0), "",  "-" &amp; VLOOKUP(P1923,Code2Loc,2,FALSE))
&amp; IF( OR( ISNA(Q1923), LEN(Q1923)=0), "",  "-" &amp; VLOOKUP(Q1923,Code2Loc,2,FALSE))
&amp; IF( OR( ISNA(R1923), LEN(R1923)=0), "",  "-" &amp; VLOOKUP(R1923,Code2Loc,2,FALSE))
&amp; IF( OR( ISNA(S1923), LEN(S1923)=0), "",  "-" &amp; VLOOKUP(S1923,Code2Loc,2,FALSE)),"")</f>
        <v/>
      </c>
      <c r="U1923" s="56">
        <v>0.83333333333333337</v>
      </c>
      <c r="V1923" s="57"/>
      <c r="W1923" s="57"/>
      <c r="X1923" s="57"/>
      <c r="Y1923" s="57"/>
      <c r="Z1923" s="58" t="str">
        <f>IF(ISBLANK($U1923), "", _xlfn.IFNA($U1923 + _xlfn.IFNA( VLOOKUP($N1923 &amp; IF(ISBLANK($O1923),"", "-" &amp; $O1923) &amp; IF(ISBLANK($P1923),"", "-" &amp; $P1923) &amp; IF(ISBLANK($Q1923),"", "-" &amp; $Q1923) &amp; IF(ISBLANK($R1923),"", "-" &amp; $R1923) &amp; IF(ISBLANK($S1923),"", "-" &amp; $S1923),TravelTime,8,FALSE), VLOOKUP($S1923 &amp; IF(ISBLANK($R1923),"", "-" &amp; $R1923) &amp; IF(ISBLANK($Q1923),"", "-" &amp; $Q1923) &amp; IF(ISBLANK($P1923),"", "-" &amp; $P1923) &amp; IF(ISBLANK($O1923),"", "-" &amp; $O1923) &amp; IF(ISBLANK($N1923),"", "-" &amp; $N1923),TravelTime,8,FALSE)) / 1440, ""))</f>
        <v/>
      </c>
      <c r="AA1923" s="59"/>
      <c r="AB1923" s="59"/>
      <c r="AC1923" s="59"/>
      <c r="AD1923" s="196"/>
      <c r="AE1923" s="59"/>
      <c r="AF1923" s="59"/>
      <c r="AG1923" s="59"/>
      <c r="AH1923" s="59"/>
      <c r="AI1923" s="59"/>
      <c r="AJ1923" s="59"/>
    </row>
    <row r="1924" spans="1:36" ht="14.25" customHeight="1">
      <c r="A1924" s="85"/>
      <c r="B1924" s="59" t="s">
        <v>952</v>
      </c>
      <c r="C1924" s="218" t="s">
        <v>953</v>
      </c>
      <c r="D1924" s="52" t="s">
        <v>954</v>
      </c>
      <c r="E1924" s="228">
        <v>43435</v>
      </c>
      <c r="F1924" s="228">
        <v>43830</v>
      </c>
      <c r="G1924" s="59"/>
      <c r="H1924" s="59"/>
      <c r="I1924" s="59"/>
      <c r="J1924" s="59" t="s">
        <v>955</v>
      </c>
      <c r="K1924" s="59" t="s">
        <v>16</v>
      </c>
      <c r="L1924" s="86">
        <v>27</v>
      </c>
      <c r="M1924" s="86">
        <v>11</v>
      </c>
      <c r="N1924" s="55" t="s">
        <v>820</v>
      </c>
      <c r="O1924" s="55"/>
      <c r="P1924" s="55"/>
      <c r="Q1924" s="55"/>
      <c r="R1924" s="55"/>
      <c r="S1924" s="55" t="s">
        <v>872</v>
      </c>
      <c r="T1924" s="193" t="str">
        <f>_xlfn.IFNA(VLOOKUP(N1924,Code2Loc,2,FALSE)
&amp; IF( OR( ISNA(O1924), LEN(O1924)=0), "",  "-" &amp; VLOOKUP(O1924,Code2Loc,2,FALSE))
&amp; IF( OR( ISNA(P1924), LEN(P1924)=0), "",  "-" &amp; VLOOKUP(P1924,Code2Loc,2,FALSE))
&amp; IF( OR( ISNA(Q1924), LEN(Q1924)=0), "",  "-" &amp; VLOOKUP(Q1924,Code2Loc,2,FALSE))
&amp; IF( OR( ISNA(R1924), LEN(R1924)=0), "",  "-" &amp; VLOOKUP(R1924,Code2Loc,2,FALSE))
&amp; IF( OR( ISNA(S1924), LEN(S1924)=0), "",  "-" &amp; VLOOKUP(S1924,Code2Loc,2,FALSE)),"")</f>
        <v/>
      </c>
      <c r="U1924" s="56">
        <v>0.29166666666666669</v>
      </c>
      <c r="V1924" s="57"/>
      <c r="W1924" s="57"/>
      <c r="X1924" s="57"/>
      <c r="Y1924" s="57"/>
      <c r="Z1924" s="58" t="str">
        <f>IF(ISBLANK($U1924), "", _xlfn.IFNA($U1924 + _xlfn.IFNA( VLOOKUP($N1924 &amp; IF(ISBLANK($O1924),"", "-" &amp; $O1924) &amp; IF(ISBLANK($P1924),"", "-" &amp; $P1924) &amp; IF(ISBLANK($Q1924),"", "-" &amp; $Q1924) &amp; IF(ISBLANK($R1924),"", "-" &amp; $R1924) &amp; IF(ISBLANK($S1924),"", "-" &amp; $S1924),TravelTime,8,FALSE), VLOOKUP($S1924 &amp; IF(ISBLANK($R1924),"", "-" &amp; $R1924) &amp; IF(ISBLANK($Q1924),"", "-" &amp; $Q1924) &amp; IF(ISBLANK($P1924),"", "-" &amp; $P1924) &amp; IF(ISBLANK($O1924),"", "-" &amp; $O1924) &amp; IF(ISBLANK($N1924),"", "-" &amp; $N1924),TravelTime,8,FALSE)) / 1440, ""))</f>
        <v/>
      </c>
      <c r="AA1924" s="59"/>
      <c r="AB1924" s="59"/>
      <c r="AC1924" s="59"/>
      <c r="AD1924" s="196"/>
      <c r="AE1924" s="59"/>
      <c r="AF1924" s="59"/>
      <c r="AG1924" s="59"/>
      <c r="AH1924" s="59"/>
      <c r="AI1924" s="59"/>
      <c r="AJ1924" s="59"/>
    </row>
    <row r="1925" spans="1:36" ht="14.25" customHeight="1">
      <c r="A1925" s="85"/>
      <c r="B1925" s="59"/>
      <c r="C1925" s="223"/>
      <c r="D1925" s="59"/>
      <c r="E1925" s="229"/>
      <c r="F1925" s="229"/>
      <c r="G1925" s="59"/>
      <c r="H1925" s="59"/>
      <c r="I1925" s="59"/>
      <c r="J1925" s="59"/>
      <c r="K1925" s="59"/>
      <c r="L1925" s="86"/>
      <c r="M1925" s="86"/>
      <c r="N1925" s="55" t="s">
        <v>872</v>
      </c>
      <c r="O1925" s="55" t="s">
        <v>875</v>
      </c>
      <c r="P1925" s="55"/>
      <c r="Q1925" s="55"/>
      <c r="R1925" s="55"/>
      <c r="S1925" s="55" t="s">
        <v>820</v>
      </c>
      <c r="T1925" s="193" t="str">
        <f>_xlfn.IFNA(VLOOKUP(N1925,Code2Loc,2,FALSE)
&amp; IF( OR( ISNA(O1925), LEN(O1925)=0), "",  "-" &amp; VLOOKUP(O1925,Code2Loc,2,FALSE))
&amp; IF( OR( ISNA(P1925), LEN(P1925)=0), "",  "-" &amp; VLOOKUP(P1925,Code2Loc,2,FALSE))
&amp; IF( OR( ISNA(Q1925), LEN(Q1925)=0), "",  "-" &amp; VLOOKUP(Q1925,Code2Loc,2,FALSE))
&amp; IF( OR( ISNA(R1925), LEN(R1925)=0), "",  "-" &amp; VLOOKUP(R1925,Code2Loc,2,FALSE))
&amp; IF( OR( ISNA(S1925), LEN(S1925)=0), "",  "-" &amp; VLOOKUP(S1925,Code2Loc,2,FALSE)),"")</f>
        <v/>
      </c>
      <c r="U1925" s="56">
        <v>0.3125</v>
      </c>
      <c r="V1925" s="57"/>
      <c r="W1925" s="57"/>
      <c r="X1925" s="57"/>
      <c r="Y1925" s="57"/>
      <c r="Z1925" s="58" t="str">
        <f>IF(ISBLANK($U1925), "", _xlfn.IFNA($U1925 + _xlfn.IFNA( VLOOKUP($N1925 &amp; IF(ISBLANK($O1925),"", "-" &amp; $O1925) &amp; IF(ISBLANK($P1925),"", "-" &amp; $P1925) &amp; IF(ISBLANK($Q1925),"", "-" &amp; $Q1925) &amp; IF(ISBLANK($R1925),"", "-" &amp; $R1925) &amp; IF(ISBLANK($S1925),"", "-" &amp; $S1925),TravelTime,8,FALSE), VLOOKUP($S1925 &amp; IF(ISBLANK($R1925),"", "-" &amp; $R1925) &amp; IF(ISBLANK($Q1925),"", "-" &amp; $Q1925) &amp; IF(ISBLANK($P1925),"", "-" &amp; $P1925) &amp; IF(ISBLANK($O1925),"", "-" &amp; $O1925) &amp; IF(ISBLANK($N1925),"", "-" &amp; $N1925),TravelTime,8,FALSE)) / 1440, ""))</f>
        <v/>
      </c>
      <c r="AA1925" s="59"/>
      <c r="AB1925" s="59"/>
      <c r="AC1925" s="59"/>
      <c r="AD1925" s="196"/>
      <c r="AE1925" s="59"/>
      <c r="AF1925" s="59"/>
      <c r="AG1925" s="59"/>
      <c r="AH1925" s="59"/>
      <c r="AI1925" s="59"/>
      <c r="AJ1925" s="59"/>
    </row>
    <row r="1926" spans="1:36" ht="14.25" customHeight="1">
      <c r="A1926" s="85"/>
      <c r="B1926" s="59"/>
      <c r="C1926" s="223"/>
      <c r="D1926" s="59"/>
      <c r="E1926" s="229"/>
      <c r="F1926" s="229"/>
      <c r="G1926" s="59"/>
      <c r="H1926" s="59"/>
      <c r="I1926" s="59"/>
      <c r="J1926" s="59"/>
      <c r="K1926" s="59"/>
      <c r="L1926" s="86"/>
      <c r="M1926" s="86"/>
      <c r="N1926" s="55" t="s">
        <v>820</v>
      </c>
      <c r="O1926" s="55" t="s">
        <v>875</v>
      </c>
      <c r="P1926" s="55"/>
      <c r="Q1926" s="55"/>
      <c r="R1926" s="55"/>
      <c r="S1926" s="55" t="s">
        <v>874</v>
      </c>
      <c r="T1926" s="193" t="str">
        <f>_xlfn.IFNA(VLOOKUP(N1926,Code2Loc,2,FALSE)
&amp; IF( OR( ISNA(O1926), LEN(O1926)=0), "",  "-" &amp; VLOOKUP(O1926,Code2Loc,2,FALSE))
&amp; IF( OR( ISNA(P1926), LEN(P1926)=0), "",  "-" &amp; VLOOKUP(P1926,Code2Loc,2,FALSE))
&amp; IF( OR( ISNA(Q1926), LEN(Q1926)=0), "",  "-" &amp; VLOOKUP(Q1926,Code2Loc,2,FALSE))
&amp; IF( OR( ISNA(R1926), LEN(R1926)=0), "",  "-" &amp; VLOOKUP(R1926,Code2Loc,2,FALSE))
&amp; IF( OR( ISNA(S1926), LEN(S1926)=0), "",  "-" &amp; VLOOKUP(S1926,Code2Loc,2,FALSE)),"")</f>
        <v/>
      </c>
      <c r="U1926" s="56">
        <v>0.33680555555555558</v>
      </c>
      <c r="V1926" s="57"/>
      <c r="W1926" s="57"/>
      <c r="X1926" s="57"/>
      <c r="Y1926" s="57"/>
      <c r="Z1926" s="58" t="str">
        <f>IF(ISBLANK($U1926), "", _xlfn.IFNA($U1926 + _xlfn.IFNA( VLOOKUP($N1926 &amp; IF(ISBLANK($O1926),"", "-" &amp; $O1926) &amp; IF(ISBLANK($P1926),"", "-" &amp; $P1926) &amp; IF(ISBLANK($Q1926),"", "-" &amp; $Q1926) &amp; IF(ISBLANK($R1926),"", "-" &amp; $R1926) &amp; IF(ISBLANK($S1926),"", "-" &amp; $S1926),TravelTime,8,FALSE), VLOOKUP($S1926 &amp; IF(ISBLANK($R1926),"", "-" &amp; $R1926) &amp; IF(ISBLANK($Q1926),"", "-" &amp; $Q1926) &amp; IF(ISBLANK($P1926),"", "-" &amp; $P1926) &amp; IF(ISBLANK($O1926),"", "-" &amp; $O1926) &amp; IF(ISBLANK($N1926),"", "-" &amp; $N1926),TravelTime,8,FALSE)) / 1440, ""))</f>
        <v/>
      </c>
      <c r="AA1926" s="59"/>
      <c r="AB1926" s="59"/>
      <c r="AC1926" s="59"/>
      <c r="AD1926" s="196"/>
      <c r="AE1926" s="59"/>
      <c r="AF1926" s="59"/>
      <c r="AG1926" s="59"/>
      <c r="AH1926" s="59"/>
      <c r="AI1926" s="59"/>
      <c r="AJ1926" s="59"/>
    </row>
    <row r="1927" spans="1:36" ht="14.25" customHeight="1">
      <c r="A1927" s="85"/>
      <c r="B1927" s="59"/>
      <c r="C1927" s="223"/>
      <c r="D1927" s="59"/>
      <c r="E1927" s="229"/>
      <c r="F1927" s="229"/>
      <c r="G1927" s="59"/>
      <c r="H1927" s="59"/>
      <c r="I1927" s="59"/>
      <c r="J1927" s="59"/>
      <c r="K1927" s="59"/>
      <c r="L1927" s="86"/>
      <c r="M1927" s="86"/>
      <c r="N1927" s="55" t="s">
        <v>874</v>
      </c>
      <c r="O1927" s="55" t="s">
        <v>956</v>
      </c>
      <c r="P1927" s="55"/>
      <c r="Q1927" s="55"/>
      <c r="R1927" s="55"/>
      <c r="S1927" s="55" t="s">
        <v>820</v>
      </c>
      <c r="T1927" s="193" t="str">
        <f>_xlfn.IFNA(VLOOKUP(N1927,Code2Loc,2,FALSE)
&amp; IF( OR( ISNA(O1927), LEN(O1927)=0), "",  "-" &amp; VLOOKUP(O1927,Code2Loc,2,FALSE))
&amp; IF( OR( ISNA(P1927), LEN(P1927)=0), "",  "-" &amp; VLOOKUP(P1927,Code2Loc,2,FALSE))
&amp; IF( OR( ISNA(Q1927), LEN(Q1927)=0), "",  "-" &amp; VLOOKUP(Q1927,Code2Loc,2,FALSE))
&amp; IF( OR( ISNA(R1927), LEN(R1927)=0), "",  "-" &amp; VLOOKUP(R1927,Code2Loc,2,FALSE))
&amp; IF( OR( ISNA(S1927), LEN(S1927)=0), "",  "-" &amp; VLOOKUP(S1927,Code2Loc,2,FALSE)),"")</f>
        <v/>
      </c>
      <c r="U1927" s="56">
        <v>0.36458333333333331</v>
      </c>
      <c r="V1927" s="57"/>
      <c r="W1927" s="57"/>
      <c r="X1927" s="57"/>
      <c r="Y1927" s="57"/>
      <c r="Z1927" s="58" t="str">
        <f>IF(ISBLANK($U1927), "", _xlfn.IFNA($U1927 + _xlfn.IFNA( VLOOKUP($N1927 &amp; IF(ISBLANK($O1927),"", "-" &amp; $O1927) &amp; IF(ISBLANK($P1927),"", "-" &amp; $P1927) &amp; IF(ISBLANK($Q1927),"", "-" &amp; $Q1927) &amp; IF(ISBLANK($R1927),"", "-" &amp; $R1927) &amp; IF(ISBLANK($S1927),"", "-" &amp; $S1927),TravelTime,8,FALSE), VLOOKUP($S1927 &amp; IF(ISBLANK($R1927),"", "-" &amp; $R1927) &amp; IF(ISBLANK($Q1927),"", "-" &amp; $Q1927) &amp; IF(ISBLANK($P1927),"", "-" &amp; $P1927) &amp; IF(ISBLANK($O1927),"", "-" &amp; $O1927) &amp; IF(ISBLANK($N1927),"", "-" &amp; $N1927),TravelTime,8,FALSE)) / 1440, ""))</f>
        <v/>
      </c>
      <c r="AA1927" s="59"/>
      <c r="AB1927" s="59"/>
      <c r="AC1927" s="59"/>
      <c r="AD1927" s="196"/>
      <c r="AE1927" s="59"/>
      <c r="AF1927" s="59"/>
      <c r="AG1927" s="59"/>
      <c r="AH1927" s="59"/>
      <c r="AI1927" s="59"/>
      <c r="AJ1927" s="59"/>
    </row>
    <row r="1928" spans="1:36" ht="14.25" customHeight="1">
      <c r="A1928" s="85"/>
      <c r="B1928" s="59"/>
      <c r="C1928" s="223"/>
      <c r="D1928" s="59"/>
      <c r="E1928" s="229"/>
      <c r="F1928" s="229"/>
      <c r="G1928" s="59"/>
      <c r="H1928" s="59"/>
      <c r="I1928" s="59"/>
      <c r="J1928" s="59"/>
      <c r="K1928" s="59"/>
      <c r="L1928" s="86"/>
      <c r="M1928" s="86"/>
      <c r="N1928" s="55" t="s">
        <v>820</v>
      </c>
      <c r="O1928" s="55"/>
      <c r="P1928" s="55"/>
      <c r="Q1928" s="55"/>
      <c r="R1928" s="55"/>
      <c r="S1928" s="55" t="s">
        <v>872</v>
      </c>
      <c r="T1928" s="193" t="str">
        <f>_xlfn.IFNA(VLOOKUP(N1928,Code2Loc,2,FALSE)
&amp; IF( OR( ISNA(O1928), LEN(O1928)=0), "",  "-" &amp; VLOOKUP(O1928,Code2Loc,2,FALSE))
&amp; IF( OR( ISNA(P1928), LEN(P1928)=0), "",  "-" &amp; VLOOKUP(P1928,Code2Loc,2,FALSE))
&amp; IF( OR( ISNA(Q1928), LEN(Q1928)=0), "",  "-" &amp; VLOOKUP(Q1928,Code2Loc,2,FALSE))
&amp; IF( OR( ISNA(R1928), LEN(R1928)=0), "",  "-" &amp; VLOOKUP(R1928,Code2Loc,2,FALSE))
&amp; IF( OR( ISNA(S1928), LEN(S1928)=0), "",  "-" &amp; VLOOKUP(S1928,Code2Loc,2,FALSE)),"")</f>
        <v/>
      </c>
      <c r="U1928" s="56">
        <v>0.41666666666666669</v>
      </c>
      <c r="V1928" s="57"/>
      <c r="W1928" s="57"/>
      <c r="X1928" s="57"/>
      <c r="Y1928" s="57"/>
      <c r="Z1928" s="58" t="str">
        <f>IF(ISBLANK($U1928), "", _xlfn.IFNA($U1928 + _xlfn.IFNA( VLOOKUP($N1928 &amp; IF(ISBLANK($O1928),"", "-" &amp; $O1928) &amp; IF(ISBLANK($P1928),"", "-" &amp; $P1928) &amp; IF(ISBLANK($Q1928),"", "-" &amp; $Q1928) &amp; IF(ISBLANK($R1928),"", "-" &amp; $R1928) &amp; IF(ISBLANK($S1928),"", "-" &amp; $S1928),TravelTime,8,FALSE), VLOOKUP($S1928 &amp; IF(ISBLANK($R1928),"", "-" &amp; $R1928) &amp; IF(ISBLANK($Q1928),"", "-" &amp; $Q1928) &amp; IF(ISBLANK($P1928),"", "-" &amp; $P1928) &amp; IF(ISBLANK($O1928),"", "-" &amp; $O1928) &amp; IF(ISBLANK($N1928),"", "-" &amp; $N1928),TravelTime,8,FALSE)) / 1440, ""))</f>
        <v/>
      </c>
      <c r="AA1928" s="59"/>
      <c r="AB1928" s="59"/>
      <c r="AC1928" s="59"/>
      <c r="AD1928" s="196"/>
      <c r="AE1928" s="59"/>
      <c r="AF1928" s="59"/>
      <c r="AG1928" s="59"/>
      <c r="AH1928" s="59"/>
      <c r="AI1928" s="59"/>
      <c r="AJ1928" s="59"/>
    </row>
    <row r="1929" spans="1:36" ht="14.25" customHeight="1">
      <c r="A1929" s="85"/>
      <c r="B1929" s="59"/>
      <c r="C1929" s="223"/>
      <c r="D1929" s="59"/>
      <c r="E1929" s="229"/>
      <c r="F1929" s="229"/>
      <c r="G1929" s="59"/>
      <c r="H1929" s="59"/>
      <c r="I1929" s="59"/>
      <c r="J1929" s="59"/>
      <c r="K1929" s="59"/>
      <c r="L1929" s="86"/>
      <c r="M1929" s="86"/>
      <c r="N1929" s="55" t="s">
        <v>872</v>
      </c>
      <c r="O1929" s="55"/>
      <c r="P1929" s="55"/>
      <c r="Q1929" s="55"/>
      <c r="R1929" s="55"/>
      <c r="S1929" s="55" t="s">
        <v>820</v>
      </c>
      <c r="T1929" s="193" t="str">
        <f>_xlfn.IFNA(VLOOKUP(N1929,Code2Loc,2,FALSE)
&amp; IF( OR( ISNA(O1929), LEN(O1929)=0), "",  "-" &amp; VLOOKUP(O1929,Code2Loc,2,FALSE))
&amp; IF( OR( ISNA(P1929), LEN(P1929)=0), "",  "-" &amp; VLOOKUP(P1929,Code2Loc,2,FALSE))
&amp; IF( OR( ISNA(Q1929), LEN(Q1929)=0), "",  "-" &amp; VLOOKUP(Q1929,Code2Loc,2,FALSE))
&amp; IF( OR( ISNA(R1929), LEN(R1929)=0), "",  "-" &amp; VLOOKUP(R1929,Code2Loc,2,FALSE))
&amp; IF( OR( ISNA(S1929), LEN(S1929)=0), "",  "-" &amp; VLOOKUP(S1929,Code2Loc,2,FALSE)),"")</f>
        <v/>
      </c>
      <c r="U1929" s="56">
        <v>6.5972222222222224E-2</v>
      </c>
      <c r="V1929" s="57"/>
      <c r="W1929" s="57"/>
      <c r="X1929" s="57"/>
      <c r="Y1929" s="57"/>
      <c r="Z1929" s="58" t="str">
        <f>IF(ISBLANK($U1929), "", _xlfn.IFNA($U1929 + _xlfn.IFNA( VLOOKUP($N1929 &amp; IF(ISBLANK($O1929),"", "-" &amp; $O1929) &amp; IF(ISBLANK($P1929),"", "-" &amp; $P1929) &amp; IF(ISBLANK($Q1929),"", "-" &amp; $Q1929) &amp; IF(ISBLANK($R1929),"", "-" &amp; $R1929) &amp; IF(ISBLANK($S1929),"", "-" &amp; $S1929),TravelTime,8,FALSE), VLOOKUP($S1929 &amp; IF(ISBLANK($R1929),"", "-" &amp; $R1929) &amp; IF(ISBLANK($Q1929),"", "-" &amp; $Q1929) &amp; IF(ISBLANK($P1929),"", "-" &amp; $P1929) &amp; IF(ISBLANK($O1929),"", "-" &amp; $O1929) &amp; IF(ISBLANK($N1929),"", "-" &amp; $N1929),TravelTime,8,FALSE)) / 1440, ""))</f>
        <v/>
      </c>
      <c r="AA1929" s="59"/>
      <c r="AB1929" s="59"/>
      <c r="AC1929" s="59"/>
      <c r="AD1929" s="196"/>
      <c r="AE1929" s="59"/>
      <c r="AF1929" s="59"/>
      <c r="AG1929" s="59"/>
      <c r="AH1929" s="59"/>
      <c r="AI1929" s="59"/>
      <c r="AJ1929" s="59"/>
    </row>
    <row r="1930" spans="1:36" ht="14.25" customHeight="1">
      <c r="A1930" s="85"/>
      <c r="B1930" s="59"/>
      <c r="C1930" s="223"/>
      <c r="D1930" s="59"/>
      <c r="E1930" s="229"/>
      <c r="F1930" s="229"/>
      <c r="G1930" s="59"/>
      <c r="H1930" s="59"/>
      <c r="I1930" s="59"/>
      <c r="J1930" s="59"/>
      <c r="K1930" s="59"/>
      <c r="L1930" s="86"/>
      <c r="M1930" s="86"/>
      <c r="N1930" s="55" t="s">
        <v>820</v>
      </c>
      <c r="O1930" s="55"/>
      <c r="P1930" s="55"/>
      <c r="Q1930" s="55"/>
      <c r="R1930" s="55"/>
      <c r="S1930" s="55" t="s">
        <v>872</v>
      </c>
      <c r="T1930" s="193" t="str">
        <f>_xlfn.IFNA(VLOOKUP(N1930,Code2Loc,2,FALSE)
&amp; IF( OR( ISNA(O1930), LEN(O1930)=0), "",  "-" &amp; VLOOKUP(O1930,Code2Loc,2,FALSE))
&amp; IF( OR( ISNA(P1930), LEN(P1930)=0), "",  "-" &amp; VLOOKUP(P1930,Code2Loc,2,FALSE))
&amp; IF( OR( ISNA(Q1930), LEN(Q1930)=0), "",  "-" &amp; VLOOKUP(Q1930,Code2Loc,2,FALSE))
&amp; IF( OR( ISNA(R1930), LEN(R1930)=0), "",  "-" &amp; VLOOKUP(R1930,Code2Loc,2,FALSE))
&amp; IF( OR( ISNA(S1930), LEN(S1930)=0), "",  "-" &amp; VLOOKUP(S1930,Code2Loc,2,FALSE)),"")</f>
        <v/>
      </c>
      <c r="U1930" s="56">
        <v>0.45833333333333331</v>
      </c>
      <c r="V1930" s="57"/>
      <c r="W1930" s="57"/>
      <c r="X1930" s="57"/>
      <c r="Y1930" s="57"/>
      <c r="Z1930" s="58" t="str">
        <f>IF(ISBLANK($U1930), "", _xlfn.IFNA($U1930 + _xlfn.IFNA( VLOOKUP($N1930 &amp; IF(ISBLANK($O1930),"", "-" &amp; $O1930) &amp; IF(ISBLANK($P1930),"", "-" &amp; $P1930) &amp; IF(ISBLANK($Q1930),"", "-" &amp; $Q1930) &amp; IF(ISBLANK($R1930),"", "-" &amp; $R1930) &amp; IF(ISBLANK($S1930),"", "-" &amp; $S1930),TravelTime,8,FALSE), VLOOKUP($S1930 &amp; IF(ISBLANK($R1930),"", "-" &amp; $R1930) &amp; IF(ISBLANK($Q1930),"", "-" &amp; $Q1930) &amp; IF(ISBLANK($P1930),"", "-" &amp; $P1930) &amp; IF(ISBLANK($O1930),"", "-" &amp; $O1930) &amp; IF(ISBLANK($N1930),"", "-" &amp; $N1930),TravelTime,8,FALSE)) / 1440, ""))</f>
        <v/>
      </c>
      <c r="AA1930" s="59"/>
      <c r="AB1930" s="59"/>
      <c r="AC1930" s="59"/>
      <c r="AD1930" s="196"/>
      <c r="AE1930" s="59"/>
      <c r="AF1930" s="59"/>
      <c r="AG1930" s="59"/>
      <c r="AH1930" s="59"/>
      <c r="AI1930" s="59"/>
      <c r="AJ1930" s="59"/>
    </row>
    <row r="1931" spans="1:36" ht="14.25" customHeight="1">
      <c r="A1931" s="85"/>
      <c r="B1931" s="59"/>
      <c r="C1931" s="223"/>
      <c r="D1931" s="59"/>
      <c r="E1931" s="229"/>
      <c r="F1931" s="229"/>
      <c r="G1931" s="59"/>
      <c r="H1931" s="59"/>
      <c r="I1931" s="59"/>
      <c r="J1931" s="59"/>
      <c r="K1931" s="59"/>
      <c r="L1931" s="86"/>
      <c r="M1931" s="86"/>
      <c r="N1931" s="55" t="s">
        <v>872</v>
      </c>
      <c r="O1931" s="55" t="s">
        <v>875</v>
      </c>
      <c r="P1931" s="55"/>
      <c r="Q1931" s="55"/>
      <c r="R1931" s="55"/>
      <c r="S1931" s="55" t="s">
        <v>820</v>
      </c>
      <c r="T1931" s="193" t="str">
        <f>_xlfn.IFNA(VLOOKUP(N1931,Code2Loc,2,FALSE)
&amp; IF( OR( ISNA(O1931), LEN(O1931)=0), "",  "-" &amp; VLOOKUP(O1931,Code2Loc,2,FALSE))
&amp; IF( OR( ISNA(P1931), LEN(P1931)=0), "",  "-" &amp; VLOOKUP(P1931,Code2Loc,2,FALSE))
&amp; IF( OR( ISNA(Q1931), LEN(Q1931)=0), "",  "-" &amp; VLOOKUP(Q1931,Code2Loc,2,FALSE))
&amp; IF( OR( ISNA(R1931), LEN(R1931)=0), "",  "-" &amp; VLOOKUP(R1931,Code2Loc,2,FALSE))
&amp; IF( OR( ISNA(S1931), LEN(S1931)=0), "",  "-" &amp; VLOOKUP(S1931,Code2Loc,2,FALSE)),"")</f>
        <v/>
      </c>
      <c r="U1931" s="56">
        <v>0.4861111111111111</v>
      </c>
      <c r="V1931" s="57"/>
      <c r="W1931" s="57"/>
      <c r="X1931" s="57"/>
      <c r="Y1931" s="57"/>
      <c r="Z1931" s="58" t="str">
        <f>IF(ISBLANK($U1931), "", _xlfn.IFNA($U1931 + _xlfn.IFNA( VLOOKUP($N1931 &amp; IF(ISBLANK($O1931),"", "-" &amp; $O1931) &amp; IF(ISBLANK($P1931),"", "-" &amp; $P1931) &amp; IF(ISBLANK($Q1931),"", "-" &amp; $Q1931) &amp; IF(ISBLANK($R1931),"", "-" &amp; $R1931) &amp; IF(ISBLANK($S1931),"", "-" &amp; $S1931),TravelTime,8,FALSE), VLOOKUP($S1931 &amp; IF(ISBLANK($R1931),"", "-" &amp; $R1931) &amp; IF(ISBLANK($Q1931),"", "-" &amp; $Q1931) &amp; IF(ISBLANK($P1931),"", "-" &amp; $P1931) &amp; IF(ISBLANK($O1931),"", "-" &amp; $O1931) &amp; IF(ISBLANK($N1931),"", "-" &amp; $N1931),TravelTime,8,FALSE)) / 1440, ""))</f>
        <v/>
      </c>
      <c r="AA1931" s="59"/>
      <c r="AB1931" s="59"/>
      <c r="AC1931" s="59"/>
      <c r="AD1931" s="196"/>
      <c r="AE1931" s="59"/>
      <c r="AF1931" s="59"/>
      <c r="AG1931" s="59"/>
      <c r="AH1931" s="59"/>
      <c r="AI1931" s="59"/>
      <c r="AJ1931" s="59"/>
    </row>
    <row r="1932" spans="1:36" ht="14.25" customHeight="1">
      <c r="A1932" s="85"/>
      <c r="B1932" s="59"/>
      <c r="C1932" s="223"/>
      <c r="D1932" s="59"/>
      <c r="E1932" s="229"/>
      <c r="F1932" s="229"/>
      <c r="G1932" s="59"/>
      <c r="H1932" s="59"/>
      <c r="I1932" s="59"/>
      <c r="J1932" s="59"/>
      <c r="K1932" s="59"/>
      <c r="L1932" s="86"/>
      <c r="M1932" s="86"/>
      <c r="N1932" s="55" t="s">
        <v>820</v>
      </c>
      <c r="O1932" s="55"/>
      <c r="P1932" s="55"/>
      <c r="Q1932" s="55"/>
      <c r="R1932" s="55"/>
      <c r="S1932" s="55" t="s">
        <v>872</v>
      </c>
      <c r="T1932" s="193" t="str">
        <f>_xlfn.IFNA(VLOOKUP(N1932,Code2Loc,2,FALSE)
&amp; IF( OR( ISNA(O1932), LEN(O1932)=0), "",  "-" &amp; VLOOKUP(O1932,Code2Loc,2,FALSE))
&amp; IF( OR( ISNA(P1932), LEN(P1932)=0), "",  "-" &amp; VLOOKUP(P1932,Code2Loc,2,FALSE))
&amp; IF( OR( ISNA(Q1932), LEN(Q1932)=0), "",  "-" &amp; VLOOKUP(Q1932,Code2Loc,2,FALSE))
&amp; IF( OR( ISNA(R1932), LEN(R1932)=0), "",  "-" &amp; VLOOKUP(R1932,Code2Loc,2,FALSE))
&amp; IF( OR( ISNA(S1932), LEN(S1932)=0), "",  "-" &amp; VLOOKUP(S1932,Code2Loc,2,FALSE)),"")</f>
        <v/>
      </c>
      <c r="U1932" s="56">
        <v>0.51041666666666663</v>
      </c>
      <c r="V1932" s="57"/>
      <c r="W1932" s="57"/>
      <c r="X1932" s="57"/>
      <c r="Y1932" s="57"/>
      <c r="Z1932" s="58" t="str">
        <f>IF(ISBLANK($U1932), "", _xlfn.IFNA($U1932 + _xlfn.IFNA( VLOOKUP($N1932 &amp; IF(ISBLANK($O1932),"", "-" &amp; $O1932) &amp; IF(ISBLANK($P1932),"", "-" &amp; $P1932) &amp; IF(ISBLANK($Q1932),"", "-" &amp; $Q1932) &amp; IF(ISBLANK($R1932),"", "-" &amp; $R1932) &amp; IF(ISBLANK($S1932),"", "-" &amp; $S1932),TravelTime,8,FALSE), VLOOKUP($S1932 &amp; IF(ISBLANK($R1932),"", "-" &amp; $R1932) &amp; IF(ISBLANK($Q1932),"", "-" &amp; $Q1932) &amp; IF(ISBLANK($P1932),"", "-" &amp; $P1932) &amp; IF(ISBLANK($O1932),"", "-" &amp; $O1932) &amp; IF(ISBLANK($N1932),"", "-" &amp; $N1932),TravelTime,8,FALSE)) / 1440, ""))</f>
        <v/>
      </c>
      <c r="AA1932" s="59"/>
      <c r="AB1932" s="59"/>
      <c r="AC1932" s="59"/>
      <c r="AD1932" s="196"/>
      <c r="AE1932" s="59"/>
      <c r="AF1932" s="59"/>
      <c r="AG1932" s="59"/>
      <c r="AH1932" s="59"/>
      <c r="AI1932" s="59"/>
      <c r="AJ1932" s="59"/>
    </row>
    <row r="1933" spans="1:36" ht="14.25" customHeight="1">
      <c r="A1933" s="85"/>
      <c r="B1933" s="59"/>
      <c r="C1933" s="223"/>
      <c r="D1933" s="59"/>
      <c r="E1933" s="229"/>
      <c r="F1933" s="229"/>
      <c r="G1933" s="59"/>
      <c r="H1933" s="59"/>
      <c r="I1933" s="59"/>
      <c r="J1933" s="59"/>
      <c r="K1933" s="59"/>
      <c r="L1933" s="86"/>
      <c r="M1933" s="86"/>
      <c r="N1933" s="55" t="s">
        <v>872</v>
      </c>
      <c r="O1933" s="55" t="s">
        <v>875</v>
      </c>
      <c r="P1933" s="55"/>
      <c r="Q1933" s="55"/>
      <c r="R1933" s="55"/>
      <c r="S1933" s="55" t="s">
        <v>820</v>
      </c>
      <c r="T1933" s="193" t="str">
        <f>_xlfn.IFNA(VLOOKUP(N1933,Code2Loc,2,FALSE)
&amp; IF( OR( ISNA(O1933), LEN(O1933)=0), "",  "-" &amp; VLOOKUP(O1933,Code2Loc,2,FALSE))
&amp; IF( OR( ISNA(P1933), LEN(P1933)=0), "",  "-" &amp; VLOOKUP(P1933,Code2Loc,2,FALSE))
&amp; IF( OR( ISNA(Q1933), LEN(Q1933)=0), "",  "-" &amp; VLOOKUP(Q1933,Code2Loc,2,FALSE))
&amp; IF( OR( ISNA(R1933), LEN(R1933)=0), "",  "-" &amp; VLOOKUP(R1933,Code2Loc,2,FALSE))
&amp; IF( OR( ISNA(S1933), LEN(S1933)=0), "",  "-" &amp; VLOOKUP(S1933,Code2Loc,2,FALSE)),"")</f>
        <v/>
      </c>
      <c r="U1933" s="56">
        <v>0.53819444444444442</v>
      </c>
      <c r="V1933" s="57"/>
      <c r="W1933" s="57"/>
      <c r="X1933" s="57"/>
      <c r="Y1933" s="57"/>
      <c r="Z1933" s="58" t="str">
        <f>IF(ISBLANK($U1933), "", _xlfn.IFNA($U1933 + _xlfn.IFNA( VLOOKUP($N1933 &amp; IF(ISBLANK($O1933),"", "-" &amp; $O1933) &amp; IF(ISBLANK($P1933),"", "-" &amp; $P1933) &amp; IF(ISBLANK($Q1933),"", "-" &amp; $Q1933) &amp; IF(ISBLANK($R1933),"", "-" &amp; $R1933) &amp; IF(ISBLANK($S1933),"", "-" &amp; $S1933),TravelTime,8,FALSE), VLOOKUP($S1933 &amp; IF(ISBLANK($R1933),"", "-" &amp; $R1933) &amp; IF(ISBLANK($Q1933),"", "-" &amp; $Q1933) &amp; IF(ISBLANK($P1933),"", "-" &amp; $P1933) &amp; IF(ISBLANK($O1933),"", "-" &amp; $O1933) &amp; IF(ISBLANK($N1933),"", "-" &amp; $N1933),TravelTime,8,FALSE)) / 1440, ""))</f>
        <v/>
      </c>
      <c r="AA1933" s="59"/>
      <c r="AB1933" s="59"/>
      <c r="AC1933" s="59"/>
      <c r="AD1933" s="196"/>
      <c r="AE1933" s="59"/>
      <c r="AF1933" s="59"/>
      <c r="AG1933" s="59"/>
      <c r="AH1933" s="59"/>
      <c r="AI1933" s="59"/>
      <c r="AJ1933" s="59"/>
    </row>
    <row r="1934" spans="1:36" ht="14.25" customHeight="1">
      <c r="A1934" s="85"/>
      <c r="B1934" s="59"/>
      <c r="C1934" s="223"/>
      <c r="D1934" s="59"/>
      <c r="E1934" s="229"/>
      <c r="F1934" s="229"/>
      <c r="G1934" s="59"/>
      <c r="H1934" s="59"/>
      <c r="I1934" s="59"/>
      <c r="J1934" s="59"/>
      <c r="K1934" s="59"/>
      <c r="L1934" s="86"/>
      <c r="M1934" s="86"/>
      <c r="N1934" s="55" t="s">
        <v>820</v>
      </c>
      <c r="O1934" s="55"/>
      <c r="P1934" s="55"/>
      <c r="Q1934" s="55"/>
      <c r="R1934" s="55"/>
      <c r="S1934" s="55" t="s">
        <v>874</v>
      </c>
      <c r="T1934" s="193" t="str">
        <f>_xlfn.IFNA(VLOOKUP(N1934,Code2Loc,2,FALSE)
&amp; IF( OR( ISNA(O1934), LEN(O1934)=0), "",  "-" &amp; VLOOKUP(O1934,Code2Loc,2,FALSE))
&amp; IF( OR( ISNA(P1934), LEN(P1934)=0), "",  "-" &amp; VLOOKUP(P1934,Code2Loc,2,FALSE))
&amp; IF( OR( ISNA(Q1934), LEN(Q1934)=0), "",  "-" &amp; VLOOKUP(Q1934,Code2Loc,2,FALSE))
&amp; IF( OR( ISNA(R1934), LEN(R1934)=0), "",  "-" &amp; VLOOKUP(R1934,Code2Loc,2,FALSE))
&amp; IF( OR( ISNA(S1934), LEN(S1934)=0), "",  "-" &amp; VLOOKUP(S1934,Code2Loc,2,FALSE)),"")</f>
        <v/>
      </c>
      <c r="U1934" s="56">
        <v>0.56597222222222221</v>
      </c>
      <c r="V1934" s="57"/>
      <c r="W1934" s="57"/>
      <c r="X1934" s="57"/>
      <c r="Y1934" s="57"/>
      <c r="Z1934" s="58" t="str">
        <f>IF(ISBLANK($U1934), "", _xlfn.IFNA($U1934 + _xlfn.IFNA( VLOOKUP($N1934 &amp; IF(ISBLANK($O1934),"", "-" &amp; $O1934) &amp; IF(ISBLANK($P1934),"", "-" &amp; $P1934) &amp; IF(ISBLANK($Q1934),"", "-" &amp; $Q1934) &amp; IF(ISBLANK($R1934),"", "-" &amp; $R1934) &amp; IF(ISBLANK($S1934),"", "-" &amp; $S1934),TravelTime,8,FALSE), VLOOKUP($S1934 &amp; IF(ISBLANK($R1934),"", "-" &amp; $R1934) &amp; IF(ISBLANK($Q1934),"", "-" &amp; $Q1934) &amp; IF(ISBLANK($P1934),"", "-" &amp; $P1934) &amp; IF(ISBLANK($O1934),"", "-" &amp; $O1934) &amp; IF(ISBLANK($N1934),"", "-" &amp; $N1934),TravelTime,8,FALSE)) / 1440, ""))</f>
        <v/>
      </c>
      <c r="AA1934" s="59"/>
      <c r="AB1934" s="59"/>
      <c r="AC1934" s="59"/>
      <c r="AD1934" s="196"/>
      <c r="AE1934" s="59"/>
      <c r="AF1934" s="59"/>
      <c r="AG1934" s="59"/>
      <c r="AH1934" s="59"/>
      <c r="AI1934" s="59"/>
      <c r="AJ1934" s="59"/>
    </row>
    <row r="1935" spans="1:36" ht="14.25" customHeight="1">
      <c r="A1935" s="85"/>
      <c r="B1935" s="59"/>
      <c r="C1935" s="223"/>
      <c r="D1935" s="59"/>
      <c r="E1935" s="229"/>
      <c r="F1935" s="229"/>
      <c r="G1935" s="59"/>
      <c r="H1935" s="59"/>
      <c r="I1935" s="59"/>
      <c r="J1935" s="59"/>
      <c r="K1935" s="59"/>
      <c r="L1935" s="86"/>
      <c r="M1935" s="86"/>
      <c r="N1935" s="55" t="s">
        <v>874</v>
      </c>
      <c r="O1935" s="55"/>
      <c r="P1935" s="55"/>
      <c r="Q1935" s="55"/>
      <c r="R1935" s="55"/>
      <c r="S1935" s="55" t="s">
        <v>820</v>
      </c>
      <c r="T1935" s="193" t="str">
        <f>_xlfn.IFNA(VLOOKUP(N1935,Code2Loc,2,FALSE)
&amp; IF( OR( ISNA(O1935), LEN(O1935)=0), "",  "-" &amp; VLOOKUP(O1935,Code2Loc,2,FALSE))
&amp; IF( OR( ISNA(P1935), LEN(P1935)=0), "",  "-" &amp; VLOOKUP(P1935,Code2Loc,2,FALSE))
&amp; IF( OR( ISNA(Q1935), LEN(Q1935)=0), "",  "-" &amp; VLOOKUP(Q1935,Code2Loc,2,FALSE))
&amp; IF( OR( ISNA(R1935), LEN(R1935)=0), "",  "-" &amp; VLOOKUP(R1935,Code2Loc,2,FALSE))
&amp; IF( OR( ISNA(S1935), LEN(S1935)=0), "",  "-" &amp; VLOOKUP(S1935,Code2Loc,2,FALSE)),"")</f>
        <v/>
      </c>
      <c r="U1935" s="56">
        <v>0.59375</v>
      </c>
      <c r="V1935" s="57"/>
      <c r="W1935" s="57"/>
      <c r="X1935" s="57"/>
      <c r="Y1935" s="57"/>
      <c r="Z1935" s="58" t="str">
        <f>IF(ISBLANK($U1935), "", _xlfn.IFNA($U1935 + _xlfn.IFNA( VLOOKUP($N1935 &amp; IF(ISBLANK($O1935),"", "-" &amp; $O1935) &amp; IF(ISBLANK($P1935),"", "-" &amp; $P1935) &amp; IF(ISBLANK($Q1935),"", "-" &amp; $Q1935) &amp; IF(ISBLANK($R1935),"", "-" &amp; $R1935) &amp; IF(ISBLANK($S1935),"", "-" &amp; $S1935),TravelTime,8,FALSE), VLOOKUP($S1935 &amp; IF(ISBLANK($R1935),"", "-" &amp; $R1935) &amp; IF(ISBLANK($Q1935),"", "-" &amp; $Q1935) &amp; IF(ISBLANK($P1935),"", "-" &amp; $P1935) &amp; IF(ISBLANK($O1935),"", "-" &amp; $O1935) &amp; IF(ISBLANK($N1935),"", "-" &amp; $N1935),TravelTime,8,FALSE)) / 1440, ""))</f>
        <v/>
      </c>
      <c r="AA1935" s="59"/>
      <c r="AB1935" s="59"/>
      <c r="AC1935" s="59"/>
      <c r="AD1935" s="196"/>
      <c r="AE1935" s="59"/>
      <c r="AF1935" s="59"/>
      <c r="AG1935" s="59"/>
      <c r="AH1935" s="59"/>
      <c r="AI1935" s="59"/>
      <c r="AJ1935" s="59"/>
    </row>
    <row r="1936" spans="1:36" ht="14.25" customHeight="1">
      <c r="A1936" s="85"/>
      <c r="B1936" s="59"/>
      <c r="C1936" s="223"/>
      <c r="D1936" s="59"/>
      <c r="E1936" s="229"/>
      <c r="F1936" s="229"/>
      <c r="G1936" s="59"/>
      <c r="H1936" s="59"/>
      <c r="I1936" s="59"/>
      <c r="J1936" s="59"/>
      <c r="K1936" s="59"/>
      <c r="L1936" s="86"/>
      <c r="M1936" s="86"/>
      <c r="N1936" s="55" t="s">
        <v>820</v>
      </c>
      <c r="O1936" s="55"/>
      <c r="P1936" s="55"/>
      <c r="Q1936" s="55"/>
      <c r="R1936" s="55"/>
      <c r="S1936" s="55" t="s">
        <v>874</v>
      </c>
      <c r="T1936" s="193" t="str">
        <f>_xlfn.IFNA(VLOOKUP(N1936,Code2Loc,2,FALSE)
&amp; IF( OR( ISNA(O1936), LEN(O1936)=0), "",  "-" &amp; VLOOKUP(O1936,Code2Loc,2,FALSE))
&amp; IF( OR( ISNA(P1936), LEN(P1936)=0), "",  "-" &amp; VLOOKUP(P1936,Code2Loc,2,FALSE))
&amp; IF( OR( ISNA(Q1936), LEN(Q1936)=0), "",  "-" &amp; VLOOKUP(Q1936,Code2Loc,2,FALSE))
&amp; IF( OR( ISNA(R1936), LEN(R1936)=0), "",  "-" &amp; VLOOKUP(R1936,Code2Loc,2,FALSE))
&amp; IF( OR( ISNA(S1936), LEN(S1936)=0), "",  "-" &amp; VLOOKUP(S1936,Code2Loc,2,FALSE)),"")</f>
        <v/>
      </c>
      <c r="U1936" s="56">
        <v>0.625</v>
      </c>
      <c r="V1936" s="57"/>
      <c r="W1936" s="57"/>
      <c r="X1936" s="57"/>
      <c r="Y1936" s="57"/>
      <c r="Z1936" s="58" t="str">
        <f>IF(ISBLANK($U1936), "", _xlfn.IFNA($U1936 + _xlfn.IFNA( VLOOKUP($N1936 &amp; IF(ISBLANK($O1936),"", "-" &amp; $O1936) &amp; IF(ISBLANK($P1936),"", "-" &amp; $P1936) &amp; IF(ISBLANK($Q1936),"", "-" &amp; $Q1936) &amp; IF(ISBLANK($R1936),"", "-" &amp; $R1936) &amp; IF(ISBLANK($S1936),"", "-" &amp; $S1936),TravelTime,8,FALSE), VLOOKUP($S1936 &amp; IF(ISBLANK($R1936),"", "-" &amp; $R1936) &amp; IF(ISBLANK($Q1936),"", "-" &amp; $Q1936) &amp; IF(ISBLANK($P1936),"", "-" &amp; $P1936) &amp; IF(ISBLANK($O1936),"", "-" &amp; $O1936) &amp; IF(ISBLANK($N1936),"", "-" &amp; $N1936),TravelTime,8,FALSE)) / 1440, ""))</f>
        <v/>
      </c>
      <c r="AA1936" s="59"/>
      <c r="AB1936" s="59"/>
      <c r="AC1936" s="59"/>
      <c r="AD1936" s="196"/>
      <c r="AE1936" s="59"/>
      <c r="AF1936" s="59"/>
      <c r="AG1936" s="59"/>
      <c r="AH1936" s="59"/>
      <c r="AI1936" s="59"/>
      <c r="AJ1936" s="59"/>
    </row>
    <row r="1937" spans="1:36" ht="14.25" customHeight="1">
      <c r="A1937" s="85"/>
      <c r="B1937" s="59"/>
      <c r="C1937" s="223"/>
      <c r="D1937" s="59"/>
      <c r="E1937" s="229"/>
      <c r="F1937" s="229"/>
      <c r="G1937" s="59"/>
      <c r="H1937" s="59"/>
      <c r="I1937" s="59"/>
      <c r="J1937" s="59"/>
      <c r="K1937" s="59"/>
      <c r="L1937" s="86"/>
      <c r="M1937" s="86"/>
      <c r="N1937" s="55" t="s">
        <v>874</v>
      </c>
      <c r="O1937" s="55"/>
      <c r="P1937" s="55"/>
      <c r="Q1937" s="55"/>
      <c r="R1937" s="55"/>
      <c r="S1937" s="55" t="s">
        <v>820</v>
      </c>
      <c r="T1937" s="193" t="str">
        <f>_xlfn.IFNA(VLOOKUP(N1937,Code2Loc,2,FALSE)
&amp; IF( OR( ISNA(O1937), LEN(O1937)=0), "",  "-" &amp; VLOOKUP(O1937,Code2Loc,2,FALSE))
&amp; IF( OR( ISNA(P1937), LEN(P1937)=0), "",  "-" &amp; VLOOKUP(P1937,Code2Loc,2,FALSE))
&amp; IF( OR( ISNA(Q1937), LEN(Q1937)=0), "",  "-" &amp; VLOOKUP(Q1937,Code2Loc,2,FALSE))
&amp; IF( OR( ISNA(R1937), LEN(R1937)=0), "",  "-" &amp; VLOOKUP(R1937,Code2Loc,2,FALSE))
&amp; IF( OR( ISNA(S1937), LEN(S1937)=0), "",  "-" &amp; VLOOKUP(S1937,Code2Loc,2,FALSE)),"")</f>
        <v/>
      </c>
      <c r="U1937" s="56">
        <v>0.67013888888888884</v>
      </c>
      <c r="V1937" s="57"/>
      <c r="W1937" s="57"/>
      <c r="X1937" s="57"/>
      <c r="Y1937" s="57"/>
      <c r="Z1937" s="58" t="str">
        <f>IF(ISBLANK($U1937), "", _xlfn.IFNA($U1937 + _xlfn.IFNA( VLOOKUP($N1937 &amp; IF(ISBLANK($O1937),"", "-" &amp; $O1937) &amp; IF(ISBLANK($P1937),"", "-" &amp; $P1937) &amp; IF(ISBLANK($Q1937),"", "-" &amp; $Q1937) &amp; IF(ISBLANK($R1937),"", "-" &amp; $R1937) &amp; IF(ISBLANK($S1937),"", "-" &amp; $S1937),TravelTime,8,FALSE), VLOOKUP($S1937 &amp; IF(ISBLANK($R1937),"", "-" &amp; $R1937) &amp; IF(ISBLANK($Q1937),"", "-" &amp; $Q1937) &amp; IF(ISBLANK($P1937),"", "-" &amp; $P1937) &amp; IF(ISBLANK($O1937),"", "-" &amp; $O1937) &amp; IF(ISBLANK($N1937),"", "-" &amp; $N1937),TravelTime,8,FALSE)) / 1440, ""))</f>
        <v/>
      </c>
      <c r="AA1937" s="59"/>
      <c r="AB1937" s="59"/>
      <c r="AC1937" s="59"/>
      <c r="AD1937" s="196"/>
      <c r="AE1937" s="59"/>
      <c r="AF1937" s="59"/>
      <c r="AG1937" s="59"/>
      <c r="AH1937" s="59"/>
      <c r="AI1937" s="59"/>
      <c r="AJ1937" s="59"/>
    </row>
    <row r="1938" spans="1:36" ht="14.25" customHeight="1">
      <c r="A1938" s="85"/>
      <c r="B1938" s="59"/>
      <c r="C1938" s="223"/>
      <c r="D1938" s="59"/>
      <c r="E1938" s="229"/>
      <c r="F1938" s="229"/>
      <c r="G1938" s="59"/>
      <c r="H1938" s="59"/>
      <c r="I1938" s="59"/>
      <c r="J1938" s="59"/>
      <c r="K1938" s="59"/>
      <c r="L1938" s="86"/>
      <c r="M1938" s="86"/>
      <c r="N1938" s="55" t="s">
        <v>820</v>
      </c>
      <c r="O1938" s="55"/>
      <c r="P1938" s="55"/>
      <c r="Q1938" s="55"/>
      <c r="R1938" s="55"/>
      <c r="S1938" s="55" t="s">
        <v>874</v>
      </c>
      <c r="T1938" s="193" t="str">
        <f>_xlfn.IFNA(VLOOKUP(N1938,Code2Loc,2,FALSE)
&amp; IF( OR( ISNA(O1938), LEN(O1938)=0), "",  "-" &amp; VLOOKUP(O1938,Code2Loc,2,FALSE))
&amp; IF( OR( ISNA(P1938), LEN(P1938)=0), "",  "-" &amp; VLOOKUP(P1938,Code2Loc,2,FALSE))
&amp; IF( OR( ISNA(Q1938), LEN(Q1938)=0), "",  "-" &amp; VLOOKUP(Q1938,Code2Loc,2,FALSE))
&amp; IF( OR( ISNA(R1938), LEN(R1938)=0), "",  "-" &amp; VLOOKUP(R1938,Code2Loc,2,FALSE))
&amp; IF( OR( ISNA(S1938), LEN(S1938)=0), "",  "-" &amp; VLOOKUP(S1938,Code2Loc,2,FALSE)),"")</f>
        <v/>
      </c>
      <c r="U1938" s="56">
        <v>0.70486111111111116</v>
      </c>
      <c r="V1938" s="57"/>
      <c r="W1938" s="57"/>
      <c r="X1938" s="57"/>
      <c r="Y1938" s="57"/>
      <c r="Z1938" s="58" t="str">
        <f>IF(ISBLANK($U1938), "", _xlfn.IFNA($U1938 + _xlfn.IFNA( VLOOKUP($N1938 &amp; IF(ISBLANK($O1938),"", "-" &amp; $O1938) &amp; IF(ISBLANK($P1938),"", "-" &amp; $P1938) &amp; IF(ISBLANK($Q1938),"", "-" &amp; $Q1938) &amp; IF(ISBLANK($R1938),"", "-" &amp; $R1938) &amp; IF(ISBLANK($S1938),"", "-" &amp; $S1938),TravelTime,8,FALSE), VLOOKUP($S1938 &amp; IF(ISBLANK($R1938),"", "-" &amp; $R1938) &amp; IF(ISBLANK($Q1938),"", "-" &amp; $Q1938) &amp; IF(ISBLANK($P1938),"", "-" &amp; $P1938) &amp; IF(ISBLANK($O1938),"", "-" &amp; $O1938) &amp; IF(ISBLANK($N1938),"", "-" &amp; $N1938),TravelTime,8,FALSE)) / 1440, ""))</f>
        <v/>
      </c>
      <c r="AA1938" s="59"/>
      <c r="AB1938" s="59"/>
      <c r="AC1938" s="59"/>
      <c r="AD1938" s="196"/>
      <c r="AE1938" s="59"/>
      <c r="AF1938" s="59"/>
      <c r="AG1938" s="59"/>
      <c r="AH1938" s="59"/>
      <c r="AI1938" s="59"/>
      <c r="AJ1938" s="59"/>
    </row>
    <row r="1939" spans="1:36" ht="14.25" customHeight="1">
      <c r="A1939" s="85"/>
      <c r="B1939" s="59"/>
      <c r="C1939" s="223"/>
      <c r="D1939" s="59"/>
      <c r="E1939" s="229"/>
      <c r="F1939" s="229"/>
      <c r="G1939" s="59"/>
      <c r="H1939" s="59"/>
      <c r="I1939" s="59"/>
      <c r="J1939" s="59"/>
      <c r="K1939" s="59"/>
      <c r="L1939" s="86"/>
      <c r="M1939" s="86"/>
      <c r="N1939" s="55" t="s">
        <v>874</v>
      </c>
      <c r="O1939" s="55" t="s">
        <v>956</v>
      </c>
      <c r="P1939" s="55"/>
      <c r="Q1939" s="55"/>
      <c r="R1939" s="55"/>
      <c r="S1939" s="55" t="s">
        <v>820</v>
      </c>
      <c r="T1939" s="193" t="str">
        <f>_xlfn.IFNA(VLOOKUP(N1939,Code2Loc,2,FALSE)
&amp; IF( OR( ISNA(O1939), LEN(O1939)=0), "",  "-" &amp; VLOOKUP(O1939,Code2Loc,2,FALSE))
&amp; IF( OR( ISNA(P1939), LEN(P1939)=0), "",  "-" &amp; VLOOKUP(P1939,Code2Loc,2,FALSE))
&amp; IF( OR( ISNA(Q1939), LEN(Q1939)=0), "",  "-" &amp; VLOOKUP(Q1939,Code2Loc,2,FALSE))
&amp; IF( OR( ISNA(R1939), LEN(R1939)=0), "",  "-" &amp; VLOOKUP(R1939,Code2Loc,2,FALSE))
&amp; IF( OR( ISNA(S1939), LEN(S1939)=0), "",  "-" &amp; VLOOKUP(S1939,Code2Loc,2,FALSE)),"")</f>
        <v/>
      </c>
      <c r="U1939" s="56">
        <v>0.75</v>
      </c>
      <c r="V1939" s="57"/>
      <c r="W1939" s="57"/>
      <c r="X1939" s="57"/>
      <c r="Y1939" s="57"/>
      <c r="Z1939" s="58" t="str">
        <f>IF(ISBLANK($U1939), "", _xlfn.IFNA($U1939 + _xlfn.IFNA( VLOOKUP($N1939 &amp; IF(ISBLANK($O1939),"", "-" &amp; $O1939) &amp; IF(ISBLANK($P1939),"", "-" &amp; $P1939) &amp; IF(ISBLANK($Q1939),"", "-" &amp; $Q1939) &amp; IF(ISBLANK($R1939),"", "-" &amp; $R1939) &amp; IF(ISBLANK($S1939),"", "-" &amp; $S1939),TravelTime,8,FALSE), VLOOKUP($S1939 &amp; IF(ISBLANK($R1939),"", "-" &amp; $R1939) &amp; IF(ISBLANK($Q1939),"", "-" &amp; $Q1939) &amp; IF(ISBLANK($P1939),"", "-" &amp; $P1939) &amp; IF(ISBLANK($O1939),"", "-" &amp; $O1939) &amp; IF(ISBLANK($N1939),"", "-" &amp; $N1939),TravelTime,8,FALSE)) / 1440, ""))</f>
        <v/>
      </c>
      <c r="AA1939" s="59"/>
      <c r="AB1939" s="59"/>
      <c r="AC1939" s="59"/>
      <c r="AD1939" s="196"/>
      <c r="AE1939" s="59"/>
      <c r="AF1939" s="59"/>
      <c r="AG1939" s="59"/>
      <c r="AH1939" s="59"/>
      <c r="AI1939" s="59"/>
      <c r="AJ1939" s="59"/>
    </row>
    <row r="1940" spans="1:36" ht="14.25" customHeight="1">
      <c r="A1940" s="85"/>
      <c r="B1940" s="59"/>
      <c r="C1940" s="223"/>
      <c r="D1940" s="59"/>
      <c r="E1940" s="229"/>
      <c r="F1940" s="229"/>
      <c r="G1940" s="59"/>
      <c r="H1940" s="59"/>
      <c r="I1940" s="59"/>
      <c r="J1940" s="59"/>
      <c r="K1940" s="59"/>
      <c r="L1940" s="86"/>
      <c r="M1940" s="86"/>
      <c r="N1940" s="55" t="s">
        <v>820</v>
      </c>
      <c r="O1940" s="55"/>
      <c r="P1940" s="55"/>
      <c r="Q1940" s="55"/>
      <c r="R1940" s="55"/>
      <c r="S1940" s="55" t="s">
        <v>872</v>
      </c>
      <c r="T1940" s="193" t="str">
        <f>_xlfn.IFNA(VLOOKUP(N1940,Code2Loc,2,FALSE)
&amp; IF( OR( ISNA(O1940), LEN(O1940)=0), "",  "-" &amp; VLOOKUP(O1940,Code2Loc,2,FALSE))
&amp; IF( OR( ISNA(P1940), LEN(P1940)=0), "",  "-" &amp; VLOOKUP(P1940,Code2Loc,2,FALSE))
&amp; IF( OR( ISNA(Q1940), LEN(Q1940)=0), "",  "-" &amp; VLOOKUP(Q1940,Code2Loc,2,FALSE))
&amp; IF( OR( ISNA(R1940), LEN(R1940)=0), "",  "-" &amp; VLOOKUP(R1940,Code2Loc,2,FALSE))
&amp; IF( OR( ISNA(S1940), LEN(S1940)=0), "",  "-" &amp; VLOOKUP(S1940,Code2Loc,2,FALSE)),"")</f>
        <v/>
      </c>
      <c r="U1940" s="56">
        <v>0.78819444444444442</v>
      </c>
      <c r="V1940" s="57"/>
      <c r="W1940" s="57"/>
      <c r="X1940" s="57"/>
      <c r="Y1940" s="57"/>
      <c r="Z1940" s="58" t="str">
        <f>IF(ISBLANK($U1940), "", _xlfn.IFNA($U1940 + _xlfn.IFNA( VLOOKUP($N1940 &amp; IF(ISBLANK($O1940),"", "-" &amp; $O1940) &amp; IF(ISBLANK($P1940),"", "-" &amp; $P1940) &amp; IF(ISBLANK($Q1940),"", "-" &amp; $Q1940) &amp; IF(ISBLANK($R1940),"", "-" &amp; $R1940) &amp; IF(ISBLANK($S1940),"", "-" &amp; $S1940),TravelTime,8,FALSE), VLOOKUP($S1940 &amp; IF(ISBLANK($R1940),"", "-" &amp; $R1940) &amp; IF(ISBLANK($Q1940),"", "-" &amp; $Q1940) &amp; IF(ISBLANK($P1940),"", "-" &amp; $P1940) &amp; IF(ISBLANK($O1940),"", "-" &amp; $O1940) &amp; IF(ISBLANK($N1940),"", "-" &amp; $N1940),TravelTime,8,FALSE)) / 1440, ""))</f>
        <v/>
      </c>
      <c r="AA1940" s="59"/>
      <c r="AB1940" s="59"/>
      <c r="AC1940" s="59"/>
      <c r="AD1940" s="196"/>
      <c r="AE1940" s="59"/>
      <c r="AF1940" s="59"/>
      <c r="AG1940" s="59"/>
      <c r="AH1940" s="59"/>
      <c r="AI1940" s="59"/>
      <c r="AJ1940" s="59"/>
    </row>
    <row r="1941" spans="1:36" ht="14.25" customHeight="1">
      <c r="A1941" s="85"/>
      <c r="B1941" s="59"/>
      <c r="C1941" s="223"/>
      <c r="D1941" s="59"/>
      <c r="E1941" s="229"/>
      <c r="F1941" s="229"/>
      <c r="G1941" s="59"/>
      <c r="H1941" s="59"/>
      <c r="I1941" s="59"/>
      <c r="J1941" s="59"/>
      <c r="K1941" s="59"/>
      <c r="L1941" s="86"/>
      <c r="M1941" s="86"/>
      <c r="N1941" s="55" t="s">
        <v>872</v>
      </c>
      <c r="O1941" s="55"/>
      <c r="P1941" s="55"/>
      <c r="Q1941" s="55"/>
      <c r="R1941" s="55"/>
      <c r="S1941" s="55" t="s">
        <v>820</v>
      </c>
      <c r="T1941" s="193" t="str">
        <f>_xlfn.IFNA(VLOOKUP(N1941,Code2Loc,2,FALSE)
&amp; IF( OR( ISNA(O1941), LEN(O1941)=0), "",  "-" &amp; VLOOKUP(O1941,Code2Loc,2,FALSE))
&amp; IF( OR( ISNA(P1941), LEN(P1941)=0), "",  "-" &amp; VLOOKUP(P1941,Code2Loc,2,FALSE))
&amp; IF( OR( ISNA(Q1941), LEN(Q1941)=0), "",  "-" &amp; VLOOKUP(Q1941,Code2Loc,2,FALSE))
&amp; IF( OR( ISNA(R1941), LEN(R1941)=0), "",  "-" &amp; VLOOKUP(R1941,Code2Loc,2,FALSE))
&amp; IF( OR( ISNA(S1941), LEN(S1941)=0), "",  "-" &amp; VLOOKUP(S1941,Code2Loc,2,FALSE)),"")</f>
        <v/>
      </c>
      <c r="U1941" s="56">
        <v>0.8125</v>
      </c>
      <c r="V1941" s="57"/>
      <c r="W1941" s="57"/>
      <c r="X1941" s="57"/>
      <c r="Y1941" s="57"/>
      <c r="Z1941" s="58" t="str">
        <f>IF(ISBLANK($U1941), "", _xlfn.IFNA($U1941 + _xlfn.IFNA( VLOOKUP($N1941 &amp; IF(ISBLANK($O1941),"", "-" &amp; $O1941) &amp; IF(ISBLANK($P1941),"", "-" &amp; $P1941) &amp; IF(ISBLANK($Q1941),"", "-" &amp; $Q1941) &amp; IF(ISBLANK($R1941),"", "-" &amp; $R1941) &amp; IF(ISBLANK($S1941),"", "-" &amp; $S1941),TravelTime,8,FALSE), VLOOKUP($S1941 &amp; IF(ISBLANK($R1941),"", "-" &amp; $R1941) &amp; IF(ISBLANK($Q1941),"", "-" &amp; $Q1941) &amp; IF(ISBLANK($P1941),"", "-" &amp; $P1941) &amp; IF(ISBLANK($O1941),"", "-" &amp; $O1941) &amp; IF(ISBLANK($N1941),"", "-" &amp; $N1941),TravelTime,8,FALSE)) / 1440, ""))</f>
        <v/>
      </c>
      <c r="AA1941" s="59"/>
      <c r="AB1941" s="59"/>
      <c r="AC1941" s="59"/>
      <c r="AD1941" s="196"/>
      <c r="AE1941" s="59"/>
      <c r="AF1941" s="59"/>
      <c r="AG1941" s="59"/>
      <c r="AH1941" s="59"/>
      <c r="AI1941" s="59"/>
      <c r="AJ1941" s="59"/>
    </row>
    <row r="1942" spans="1:36" ht="14.25" customHeight="1">
      <c r="A1942" s="85"/>
      <c r="B1942" s="59"/>
      <c r="C1942" s="223"/>
      <c r="D1942" s="59"/>
      <c r="E1942" s="229"/>
      <c r="F1942" s="229"/>
      <c r="G1942" s="59"/>
      <c r="H1942" s="59"/>
      <c r="I1942" s="59"/>
      <c r="J1942" s="59"/>
      <c r="K1942" s="59"/>
      <c r="L1942" s="86"/>
      <c r="M1942" s="86"/>
      <c r="N1942" s="55" t="s">
        <v>820</v>
      </c>
      <c r="O1942" s="55" t="s">
        <v>957</v>
      </c>
      <c r="P1942" s="55"/>
      <c r="Q1942" s="55"/>
      <c r="R1942" s="55"/>
      <c r="S1942" s="55" t="s">
        <v>958</v>
      </c>
      <c r="T1942" s="193" t="str">
        <f>_xlfn.IFNA(VLOOKUP(N1942,Code2Loc,2,FALSE)
&amp; IF( OR( ISNA(O1942), LEN(O1942)=0), "",  "-" &amp; VLOOKUP(O1942,Code2Loc,2,FALSE))
&amp; IF( OR( ISNA(P1942), LEN(P1942)=0), "",  "-" &amp; VLOOKUP(P1942,Code2Loc,2,FALSE))
&amp; IF( OR( ISNA(Q1942), LEN(Q1942)=0), "",  "-" &amp; VLOOKUP(Q1942,Code2Loc,2,FALSE))
&amp; IF( OR( ISNA(R1942), LEN(R1942)=0), "",  "-" &amp; VLOOKUP(R1942,Code2Loc,2,FALSE))
&amp; IF( OR( ISNA(S1942), LEN(S1942)=0), "",  "-" &amp; VLOOKUP(S1942,Code2Loc,2,FALSE)),"")</f>
        <v/>
      </c>
      <c r="U1942" s="56">
        <v>0.84027777777777779</v>
      </c>
      <c r="V1942" s="57"/>
      <c r="W1942" s="57"/>
      <c r="X1942" s="57"/>
      <c r="Y1942" s="57"/>
      <c r="Z1942" s="58" t="str">
        <f>IF(ISBLANK($U1942), "", _xlfn.IFNA($U1942 + _xlfn.IFNA( VLOOKUP($N1942 &amp; IF(ISBLANK($O1942),"", "-" &amp; $O1942) &amp; IF(ISBLANK($P1942),"", "-" &amp; $P1942) &amp; IF(ISBLANK($Q1942),"", "-" &amp; $Q1942) &amp; IF(ISBLANK($R1942),"", "-" &amp; $R1942) &amp; IF(ISBLANK($S1942),"", "-" &amp; $S1942),TravelTime,8,FALSE), VLOOKUP($S1942 &amp; IF(ISBLANK($R1942),"", "-" &amp; $R1942) &amp; IF(ISBLANK($Q1942),"", "-" &amp; $Q1942) &amp; IF(ISBLANK($P1942),"", "-" &amp; $P1942) &amp; IF(ISBLANK($O1942),"", "-" &amp; $O1942) &amp; IF(ISBLANK($N1942),"", "-" &amp; $N1942),TravelTime,8,FALSE)) / 1440, ""))</f>
        <v/>
      </c>
      <c r="AA1942" s="59"/>
      <c r="AB1942" s="59"/>
      <c r="AC1942" s="59"/>
      <c r="AD1942" s="196"/>
      <c r="AE1942" s="59"/>
      <c r="AF1942" s="59"/>
      <c r="AG1942" s="59"/>
      <c r="AH1942" s="59"/>
      <c r="AI1942" s="59"/>
      <c r="AJ1942" s="59"/>
    </row>
    <row r="1943" spans="1:36" ht="14.25" customHeight="1">
      <c r="A1943" s="85"/>
      <c r="B1943" s="59" t="s">
        <v>959</v>
      </c>
      <c r="C1943" s="218" t="s">
        <v>960</v>
      </c>
      <c r="D1943" s="52" t="s">
        <v>954</v>
      </c>
      <c r="E1943" s="228">
        <v>43891</v>
      </c>
      <c r="F1943" s="228">
        <v>44012</v>
      </c>
      <c r="G1943" s="59"/>
      <c r="H1943" s="59"/>
      <c r="I1943" s="59"/>
      <c r="J1943" s="59" t="s">
        <v>961</v>
      </c>
      <c r="K1943" s="59" t="s">
        <v>16</v>
      </c>
      <c r="L1943" s="86">
        <v>23</v>
      </c>
      <c r="M1943" s="86">
        <v>9</v>
      </c>
      <c r="N1943" s="55" t="s">
        <v>874</v>
      </c>
      <c r="O1943" s="55"/>
      <c r="P1943" s="55"/>
      <c r="Q1943" s="55"/>
      <c r="R1943" s="55"/>
      <c r="S1943" s="55" t="s">
        <v>820</v>
      </c>
      <c r="T1943" s="193" t="str">
        <f>_xlfn.IFNA(VLOOKUP(N1943,Code2Loc,2,FALSE)
&amp; IF( OR( ISNA(O1943), LEN(O1943)=0), "",  "-" &amp; VLOOKUP(O1943,Code2Loc,2,FALSE))
&amp; IF( OR( ISNA(P1943), LEN(P1943)=0), "",  "-" &amp; VLOOKUP(P1943,Code2Loc,2,FALSE))
&amp; IF( OR( ISNA(Q1943), LEN(Q1943)=0), "",  "-" &amp; VLOOKUP(Q1943,Code2Loc,2,FALSE))
&amp; IF( OR( ISNA(R1943), LEN(R1943)=0), "",  "-" &amp; VLOOKUP(R1943,Code2Loc,2,FALSE))
&amp; IF( OR( ISNA(S1943), LEN(S1943)=0), "",  "-" &amp; VLOOKUP(S1943,Code2Loc,2,FALSE)),"")</f>
        <v/>
      </c>
      <c r="U1943" s="56">
        <v>0.2986111111111111</v>
      </c>
      <c r="V1943" s="57"/>
      <c r="W1943" s="57"/>
      <c r="X1943" s="57"/>
      <c r="Y1943" s="57"/>
      <c r="Z1943" s="58" t="str">
        <f>IF(ISBLANK($U1943), "", _xlfn.IFNA($U1943 + _xlfn.IFNA( VLOOKUP($N1943 &amp; IF(ISBLANK($O1943),"", "-" &amp; $O1943) &amp; IF(ISBLANK($P1943),"", "-" &amp; $P1943) &amp; IF(ISBLANK($Q1943),"", "-" &amp; $Q1943) &amp; IF(ISBLANK($R1943),"", "-" &amp; $R1943) &amp; IF(ISBLANK($S1943),"", "-" &amp; $S1943),TravelTime,8,FALSE), VLOOKUP($S1943 &amp; IF(ISBLANK($R1943),"", "-" &amp; $R1943) &amp; IF(ISBLANK($Q1943),"", "-" &amp; $Q1943) &amp; IF(ISBLANK($P1943),"", "-" &amp; $P1943) &amp; IF(ISBLANK($O1943),"", "-" &amp; $O1943) &amp; IF(ISBLANK($N1943),"", "-" &amp; $N1943),TravelTime,8,FALSE)) / 1440, ""))</f>
        <v/>
      </c>
      <c r="AA1943" s="59"/>
      <c r="AB1943" s="59"/>
      <c r="AC1943" s="59"/>
      <c r="AD1943" s="196"/>
      <c r="AE1943" s="59"/>
      <c r="AF1943" s="59"/>
      <c r="AG1943" s="59"/>
      <c r="AH1943" s="59"/>
      <c r="AI1943" s="59"/>
      <c r="AJ1943" s="59"/>
    </row>
    <row r="1944" spans="1:36" ht="14.25" customHeight="1">
      <c r="A1944" s="85"/>
      <c r="B1944" s="59"/>
      <c r="C1944" s="223"/>
      <c r="D1944" s="59"/>
      <c r="E1944" s="229"/>
      <c r="F1944" s="229"/>
      <c r="G1944" s="59"/>
      <c r="H1944" s="59"/>
      <c r="I1944" s="59"/>
      <c r="J1944" s="59"/>
      <c r="K1944" s="59"/>
      <c r="L1944" s="86"/>
      <c r="M1944" s="86"/>
      <c r="N1944" s="55" t="s">
        <v>820</v>
      </c>
      <c r="O1944" s="55" t="s">
        <v>875</v>
      </c>
      <c r="P1944" s="55"/>
      <c r="Q1944" s="55"/>
      <c r="R1944" s="55"/>
      <c r="S1944" s="55" t="s">
        <v>874</v>
      </c>
      <c r="T1944" s="193" t="str">
        <f>_xlfn.IFNA(VLOOKUP(N1944,Code2Loc,2,FALSE)
&amp; IF( OR( ISNA(O1944), LEN(O1944)=0), "",  "-" &amp; VLOOKUP(O1944,Code2Loc,2,FALSE))
&amp; IF( OR( ISNA(P1944), LEN(P1944)=0), "",  "-" &amp; VLOOKUP(P1944,Code2Loc,2,FALSE))
&amp; IF( OR( ISNA(Q1944), LEN(Q1944)=0), "",  "-" &amp; VLOOKUP(Q1944,Code2Loc,2,FALSE))
&amp; IF( OR( ISNA(R1944), LEN(R1944)=0), "",  "-" &amp; VLOOKUP(R1944,Code2Loc,2,FALSE))
&amp; IF( OR( ISNA(S1944), LEN(S1944)=0), "",  "-" &amp; VLOOKUP(S1944,Code2Loc,2,FALSE)),"")</f>
        <v/>
      </c>
      <c r="U1944" s="56">
        <v>0.31597222222222221</v>
      </c>
      <c r="V1944" s="57"/>
      <c r="W1944" s="57"/>
      <c r="X1944" s="57"/>
      <c r="Y1944" s="57"/>
      <c r="Z1944" s="58" t="str">
        <f>IF(ISBLANK($U1944), "", _xlfn.IFNA($U1944 + _xlfn.IFNA( VLOOKUP($N1944 &amp; IF(ISBLANK($O1944),"", "-" &amp; $O1944) &amp; IF(ISBLANK($P1944),"", "-" &amp; $P1944) &amp; IF(ISBLANK($Q1944),"", "-" &amp; $Q1944) &amp; IF(ISBLANK($R1944),"", "-" &amp; $R1944) &amp; IF(ISBLANK($S1944),"", "-" &amp; $S1944),TravelTime,8,FALSE), VLOOKUP($S1944 &amp; IF(ISBLANK($R1944),"", "-" &amp; $R1944) &amp; IF(ISBLANK($Q1944),"", "-" &amp; $Q1944) &amp; IF(ISBLANK($P1944),"", "-" &amp; $P1944) &amp; IF(ISBLANK($O1944),"", "-" &amp; $O1944) &amp; IF(ISBLANK($N1944),"", "-" &amp; $N1944),TravelTime,8,FALSE)) / 1440, ""))</f>
        <v/>
      </c>
      <c r="AA1944" s="59"/>
      <c r="AB1944" s="59"/>
      <c r="AC1944" s="59"/>
      <c r="AD1944" s="196"/>
      <c r="AE1944" s="59"/>
      <c r="AF1944" s="59"/>
      <c r="AG1944" s="59"/>
      <c r="AH1944" s="59"/>
      <c r="AI1944" s="59"/>
      <c r="AJ1944" s="59"/>
    </row>
    <row r="1945" spans="1:36" ht="14.25" customHeight="1">
      <c r="A1945" s="85"/>
      <c r="B1945" s="59"/>
      <c r="C1945" s="223"/>
      <c r="D1945" s="59"/>
      <c r="E1945" s="229"/>
      <c r="F1945" s="229"/>
      <c r="G1945" s="59"/>
      <c r="H1945" s="59"/>
      <c r="I1945" s="59"/>
      <c r="J1945" s="59"/>
      <c r="K1945" s="59"/>
      <c r="L1945" s="86"/>
      <c r="M1945" s="86"/>
      <c r="N1945" s="55" t="s">
        <v>874</v>
      </c>
      <c r="O1945" s="55"/>
      <c r="P1945" s="55"/>
      <c r="Q1945" s="55"/>
      <c r="R1945" s="55"/>
      <c r="S1945" s="55" t="s">
        <v>820</v>
      </c>
      <c r="T1945" s="193" t="str">
        <f>_xlfn.IFNA(VLOOKUP(N1945,Code2Loc,2,FALSE)
&amp; IF( OR( ISNA(O1945), LEN(O1945)=0), "",  "-" &amp; VLOOKUP(O1945,Code2Loc,2,FALSE))
&amp; IF( OR( ISNA(P1945), LEN(P1945)=0), "",  "-" &amp; VLOOKUP(P1945,Code2Loc,2,FALSE))
&amp; IF( OR( ISNA(Q1945), LEN(Q1945)=0), "",  "-" &amp; VLOOKUP(Q1945,Code2Loc,2,FALSE))
&amp; IF( OR( ISNA(R1945), LEN(R1945)=0), "",  "-" &amp; VLOOKUP(R1945,Code2Loc,2,FALSE))
&amp; IF( OR( ISNA(S1945), LEN(S1945)=0), "",  "-" &amp; VLOOKUP(S1945,Code2Loc,2,FALSE)),"")</f>
        <v/>
      </c>
      <c r="U1945" s="56">
        <v>0.3576388888888889</v>
      </c>
      <c r="V1945" s="57"/>
      <c r="W1945" s="57"/>
      <c r="X1945" s="57"/>
      <c r="Y1945" s="57"/>
      <c r="Z1945" s="58" t="str">
        <f>IF(ISBLANK($U1945), "", _xlfn.IFNA($U1945 + _xlfn.IFNA( VLOOKUP($N1945 &amp; IF(ISBLANK($O1945),"", "-" &amp; $O1945) &amp; IF(ISBLANK($P1945),"", "-" &amp; $P1945) &amp; IF(ISBLANK($Q1945),"", "-" &amp; $Q1945) &amp; IF(ISBLANK($R1945),"", "-" &amp; $R1945) &amp; IF(ISBLANK($S1945),"", "-" &amp; $S1945),TravelTime,8,FALSE), VLOOKUP($S1945 &amp; IF(ISBLANK($R1945),"", "-" &amp; $R1945) &amp; IF(ISBLANK($Q1945),"", "-" &amp; $Q1945) &amp; IF(ISBLANK($P1945),"", "-" &amp; $P1945) &amp; IF(ISBLANK($O1945),"", "-" &amp; $O1945) &amp; IF(ISBLANK($N1945),"", "-" &amp; $N1945),TravelTime,8,FALSE)) / 1440, ""))</f>
        <v/>
      </c>
      <c r="AA1945" s="59"/>
      <c r="AB1945" s="59"/>
      <c r="AC1945" s="59"/>
      <c r="AD1945" s="196"/>
      <c r="AE1945" s="59"/>
      <c r="AF1945" s="59"/>
      <c r="AG1945" s="59"/>
      <c r="AH1945" s="59"/>
      <c r="AI1945" s="59"/>
      <c r="AJ1945" s="59"/>
    </row>
    <row r="1946" spans="1:36" ht="14.25" customHeight="1">
      <c r="A1946" s="85"/>
      <c r="B1946" s="59"/>
      <c r="C1946" s="223"/>
      <c r="D1946" s="59"/>
      <c r="E1946" s="229"/>
      <c r="F1946" s="229"/>
      <c r="G1946" s="59"/>
      <c r="H1946" s="59"/>
      <c r="I1946" s="59"/>
      <c r="J1946" s="59"/>
      <c r="K1946" s="59"/>
      <c r="L1946" s="86"/>
      <c r="M1946" s="86"/>
      <c r="N1946" s="55" t="s">
        <v>820</v>
      </c>
      <c r="O1946" s="55"/>
      <c r="P1946" s="55"/>
      <c r="Q1946" s="55"/>
      <c r="R1946" s="55"/>
      <c r="S1946" s="55" t="s">
        <v>872</v>
      </c>
      <c r="T1946" s="193" t="str">
        <f>_xlfn.IFNA(VLOOKUP(N1946,Code2Loc,2,FALSE)
&amp; IF( OR( ISNA(O1946), LEN(O1946)=0), "",  "-" &amp; VLOOKUP(O1946,Code2Loc,2,FALSE))
&amp; IF( OR( ISNA(P1946), LEN(P1946)=0), "",  "-" &amp; VLOOKUP(P1946,Code2Loc,2,FALSE))
&amp; IF( OR( ISNA(Q1946), LEN(Q1946)=0), "",  "-" &amp; VLOOKUP(Q1946,Code2Loc,2,FALSE))
&amp; IF( OR( ISNA(R1946), LEN(R1946)=0), "",  "-" &amp; VLOOKUP(R1946,Code2Loc,2,FALSE))
&amp; IF( OR( ISNA(S1946), LEN(S1946)=0), "",  "-" &amp; VLOOKUP(S1946,Code2Loc,2,FALSE)),"")</f>
        <v/>
      </c>
      <c r="U1946" s="56">
        <v>0.38541666666666669</v>
      </c>
      <c r="V1946" s="57"/>
      <c r="W1946" s="57"/>
      <c r="X1946" s="57"/>
      <c r="Y1946" s="57"/>
      <c r="Z1946" s="58" t="str">
        <f>IF(ISBLANK($U1946), "", _xlfn.IFNA($U1946 + _xlfn.IFNA( VLOOKUP($N1946 &amp; IF(ISBLANK($O1946),"", "-" &amp; $O1946) &amp; IF(ISBLANK($P1946),"", "-" &amp; $P1946) &amp; IF(ISBLANK($Q1946),"", "-" &amp; $Q1946) &amp; IF(ISBLANK($R1946),"", "-" &amp; $R1946) &amp; IF(ISBLANK($S1946),"", "-" &amp; $S1946),TravelTime,8,FALSE), VLOOKUP($S1946 &amp; IF(ISBLANK($R1946),"", "-" &amp; $R1946) &amp; IF(ISBLANK($Q1946),"", "-" &amp; $Q1946) &amp; IF(ISBLANK($P1946),"", "-" &amp; $P1946) &amp; IF(ISBLANK($O1946),"", "-" &amp; $O1946) &amp; IF(ISBLANK($N1946),"", "-" &amp; $N1946),TravelTime,8,FALSE)) / 1440, ""))</f>
        <v/>
      </c>
      <c r="AA1946" s="59"/>
      <c r="AB1946" s="59"/>
      <c r="AC1946" s="59"/>
      <c r="AD1946" s="196"/>
      <c r="AE1946" s="59"/>
      <c r="AF1946" s="59"/>
      <c r="AG1946" s="59"/>
      <c r="AH1946" s="59"/>
      <c r="AI1946" s="59"/>
      <c r="AJ1946" s="59"/>
    </row>
    <row r="1947" spans="1:36" ht="14.25" customHeight="1">
      <c r="A1947" s="85"/>
      <c r="B1947" s="59"/>
      <c r="C1947" s="223"/>
      <c r="D1947" s="59"/>
      <c r="E1947" s="229"/>
      <c r="F1947" s="229"/>
      <c r="G1947" s="59"/>
      <c r="H1947" s="59"/>
      <c r="I1947" s="59"/>
      <c r="J1947" s="59"/>
      <c r="K1947" s="59"/>
      <c r="L1947" s="86"/>
      <c r="M1947" s="86"/>
      <c r="N1947" s="55" t="s">
        <v>872</v>
      </c>
      <c r="O1947" s="55"/>
      <c r="P1947" s="55"/>
      <c r="Q1947" s="55"/>
      <c r="R1947" s="55"/>
      <c r="S1947" s="55" t="s">
        <v>820</v>
      </c>
      <c r="T1947" s="193" t="str">
        <f>_xlfn.IFNA(VLOOKUP(N1947,Code2Loc,2,FALSE)
&amp; IF( OR( ISNA(O1947), LEN(O1947)=0), "",  "-" &amp; VLOOKUP(O1947,Code2Loc,2,FALSE))
&amp; IF( OR( ISNA(P1947), LEN(P1947)=0), "",  "-" &amp; VLOOKUP(P1947,Code2Loc,2,FALSE))
&amp; IF( OR( ISNA(Q1947), LEN(Q1947)=0), "",  "-" &amp; VLOOKUP(Q1947,Code2Loc,2,FALSE))
&amp; IF( OR( ISNA(R1947), LEN(R1947)=0), "",  "-" &amp; VLOOKUP(R1947,Code2Loc,2,FALSE))
&amp; IF( OR( ISNA(S1947), LEN(S1947)=0), "",  "-" &amp; VLOOKUP(S1947,Code2Loc,2,FALSE)),"")</f>
        <v/>
      </c>
      <c r="U1947" s="56">
        <v>0.41319444444444442</v>
      </c>
      <c r="V1947" s="57"/>
      <c r="W1947" s="57"/>
      <c r="X1947" s="57"/>
      <c r="Y1947" s="57"/>
      <c r="Z1947" s="58" t="str">
        <f>IF(ISBLANK($U1947), "", _xlfn.IFNA($U1947 + _xlfn.IFNA( VLOOKUP($N1947 &amp; IF(ISBLANK($O1947),"", "-" &amp; $O1947) &amp; IF(ISBLANK($P1947),"", "-" &amp; $P1947) &amp; IF(ISBLANK($Q1947),"", "-" &amp; $Q1947) &amp; IF(ISBLANK($R1947),"", "-" &amp; $R1947) &amp; IF(ISBLANK($S1947),"", "-" &amp; $S1947),TravelTime,8,FALSE), VLOOKUP($S1947 &amp; IF(ISBLANK($R1947),"", "-" &amp; $R1947) &amp; IF(ISBLANK($Q1947),"", "-" &amp; $Q1947) &amp; IF(ISBLANK($P1947),"", "-" &amp; $P1947) &amp; IF(ISBLANK($O1947),"", "-" &amp; $O1947) &amp; IF(ISBLANK($N1947),"", "-" &amp; $N1947),TravelTime,8,FALSE)) / 1440, ""))</f>
        <v/>
      </c>
      <c r="AA1947" s="59"/>
      <c r="AB1947" s="59"/>
      <c r="AC1947" s="59"/>
      <c r="AD1947" s="196"/>
      <c r="AE1947" s="59"/>
      <c r="AF1947" s="59"/>
      <c r="AG1947" s="59"/>
      <c r="AH1947" s="59"/>
      <c r="AI1947" s="59"/>
      <c r="AJ1947" s="59"/>
    </row>
    <row r="1948" spans="1:36" ht="14.25" customHeight="1">
      <c r="A1948" s="85"/>
      <c r="B1948" s="59"/>
      <c r="C1948" s="223"/>
      <c r="D1948" s="59"/>
      <c r="E1948" s="229"/>
      <c r="F1948" s="229"/>
      <c r="G1948" s="59"/>
      <c r="H1948" s="59"/>
      <c r="I1948" s="59"/>
      <c r="J1948" s="59"/>
      <c r="K1948" s="59"/>
      <c r="L1948" s="86"/>
      <c r="M1948" s="86"/>
      <c r="N1948" s="55" t="s">
        <v>820</v>
      </c>
      <c r="O1948" s="55"/>
      <c r="P1948" s="55"/>
      <c r="Q1948" s="55"/>
      <c r="R1948" s="55"/>
      <c r="S1948" s="55" t="s">
        <v>872</v>
      </c>
      <c r="T1948" s="193" t="str">
        <f>_xlfn.IFNA(VLOOKUP(N1948,Code2Loc,2,FALSE)
&amp; IF( OR( ISNA(O1948), LEN(O1948)=0), "",  "-" &amp; VLOOKUP(O1948,Code2Loc,2,FALSE))
&amp; IF( OR( ISNA(P1948), LEN(P1948)=0), "",  "-" &amp; VLOOKUP(P1948,Code2Loc,2,FALSE))
&amp; IF( OR( ISNA(Q1948), LEN(Q1948)=0), "",  "-" &amp; VLOOKUP(Q1948,Code2Loc,2,FALSE))
&amp; IF( OR( ISNA(R1948), LEN(R1948)=0), "",  "-" &amp; VLOOKUP(R1948,Code2Loc,2,FALSE))
&amp; IF( OR( ISNA(S1948), LEN(S1948)=0), "",  "-" &amp; VLOOKUP(S1948,Code2Loc,2,FALSE)),"")</f>
        <v/>
      </c>
      <c r="U1948" s="56">
        <v>0.4548611111111111</v>
      </c>
      <c r="V1948" s="57"/>
      <c r="W1948" s="57"/>
      <c r="X1948" s="57"/>
      <c r="Y1948" s="57"/>
      <c r="Z1948" s="58" t="str">
        <f>IF(ISBLANK($U1948), "", _xlfn.IFNA($U1948 + _xlfn.IFNA( VLOOKUP($N1948 &amp; IF(ISBLANK($O1948),"", "-" &amp; $O1948) &amp; IF(ISBLANK($P1948),"", "-" &amp; $P1948) &amp; IF(ISBLANK($Q1948),"", "-" &amp; $Q1948) &amp; IF(ISBLANK($R1948),"", "-" &amp; $R1948) &amp; IF(ISBLANK($S1948),"", "-" &amp; $S1948),TravelTime,8,FALSE), VLOOKUP($S1948 &amp; IF(ISBLANK($R1948),"", "-" &amp; $R1948) &amp; IF(ISBLANK($Q1948),"", "-" &amp; $Q1948) &amp; IF(ISBLANK($P1948),"", "-" &amp; $P1948) &amp; IF(ISBLANK($O1948),"", "-" &amp; $O1948) &amp; IF(ISBLANK($N1948),"", "-" &amp; $N1948),TravelTime,8,FALSE)) / 1440, ""))</f>
        <v/>
      </c>
      <c r="AA1948" s="59"/>
      <c r="AB1948" s="59"/>
      <c r="AC1948" s="59"/>
      <c r="AD1948" s="196"/>
      <c r="AE1948" s="59"/>
      <c r="AF1948" s="59"/>
      <c r="AG1948" s="59"/>
      <c r="AH1948" s="59"/>
      <c r="AI1948" s="59"/>
      <c r="AJ1948" s="59"/>
    </row>
    <row r="1949" spans="1:36" ht="14.25" customHeight="1">
      <c r="A1949" s="85"/>
      <c r="B1949" s="59"/>
      <c r="C1949" s="223"/>
      <c r="D1949" s="59"/>
      <c r="E1949" s="229"/>
      <c r="F1949" s="229"/>
      <c r="G1949" s="59"/>
      <c r="H1949" s="59"/>
      <c r="I1949" s="59"/>
      <c r="J1949" s="59"/>
      <c r="K1949" s="59"/>
      <c r="L1949" s="86"/>
      <c r="M1949" s="86"/>
      <c r="N1949" s="55" t="s">
        <v>872</v>
      </c>
      <c r="O1949" s="55"/>
      <c r="P1949" s="55"/>
      <c r="Q1949" s="55"/>
      <c r="R1949" s="55"/>
      <c r="S1949" s="55" t="s">
        <v>820</v>
      </c>
      <c r="T1949" s="193" t="str">
        <f>_xlfn.IFNA(VLOOKUP(N1949,Code2Loc,2,FALSE)
&amp; IF( OR( ISNA(O1949), LEN(O1949)=0), "",  "-" &amp; VLOOKUP(O1949,Code2Loc,2,FALSE))
&amp; IF( OR( ISNA(P1949), LEN(P1949)=0), "",  "-" &amp; VLOOKUP(P1949,Code2Loc,2,FALSE))
&amp; IF( OR( ISNA(Q1949), LEN(Q1949)=0), "",  "-" &amp; VLOOKUP(Q1949,Code2Loc,2,FALSE))
&amp; IF( OR( ISNA(R1949), LEN(R1949)=0), "",  "-" &amp; VLOOKUP(R1949,Code2Loc,2,FALSE))
&amp; IF( OR( ISNA(S1949), LEN(S1949)=0), "",  "-" &amp; VLOOKUP(S1949,Code2Loc,2,FALSE)),"")</f>
        <v/>
      </c>
      <c r="U1949" s="56">
        <v>0.49305555555555558</v>
      </c>
      <c r="V1949" s="57"/>
      <c r="W1949" s="57"/>
      <c r="X1949" s="57"/>
      <c r="Y1949" s="57"/>
      <c r="Z1949" s="58" t="str">
        <f>IF(ISBLANK($U1949), "", _xlfn.IFNA($U1949 + _xlfn.IFNA( VLOOKUP($N1949 &amp; IF(ISBLANK($O1949),"", "-" &amp; $O1949) &amp; IF(ISBLANK($P1949),"", "-" &amp; $P1949) &amp; IF(ISBLANK($Q1949),"", "-" &amp; $Q1949) &amp; IF(ISBLANK($R1949),"", "-" &amp; $R1949) &amp; IF(ISBLANK($S1949),"", "-" &amp; $S1949),TravelTime,8,FALSE), VLOOKUP($S1949 &amp; IF(ISBLANK($R1949),"", "-" &amp; $R1949) &amp; IF(ISBLANK($Q1949),"", "-" &amp; $Q1949) &amp; IF(ISBLANK($P1949),"", "-" &amp; $P1949) &amp; IF(ISBLANK($O1949),"", "-" &amp; $O1949) &amp; IF(ISBLANK($N1949),"", "-" &amp; $N1949),TravelTime,8,FALSE)) / 1440, ""))</f>
        <v/>
      </c>
      <c r="AA1949" s="59"/>
      <c r="AB1949" s="59"/>
      <c r="AC1949" s="59"/>
      <c r="AD1949" s="196"/>
      <c r="AE1949" s="59"/>
      <c r="AF1949" s="59"/>
      <c r="AG1949" s="59"/>
      <c r="AH1949" s="59"/>
      <c r="AI1949" s="59"/>
      <c r="AJ1949" s="59"/>
    </row>
    <row r="1950" spans="1:36" ht="14.25" customHeight="1">
      <c r="A1950" s="85"/>
      <c r="B1950" s="59"/>
      <c r="C1950" s="223"/>
      <c r="D1950" s="59"/>
      <c r="E1950" s="229"/>
      <c r="F1950" s="229"/>
      <c r="G1950" s="59"/>
      <c r="H1950" s="59"/>
      <c r="I1950" s="59"/>
      <c r="J1950" s="59"/>
      <c r="K1950" s="59"/>
      <c r="L1950" s="86"/>
      <c r="M1950" s="86"/>
      <c r="N1950" s="55" t="s">
        <v>820</v>
      </c>
      <c r="O1950" s="55" t="s">
        <v>949</v>
      </c>
      <c r="P1950" s="55"/>
      <c r="Q1950" s="55"/>
      <c r="R1950" s="55"/>
      <c r="S1950" s="55" t="s">
        <v>874</v>
      </c>
      <c r="T1950" s="193" t="str">
        <f>_xlfn.IFNA(VLOOKUP(N1950,Code2Loc,2,FALSE)
&amp; IF( OR( ISNA(O1950), LEN(O1950)=0), "",  "-" &amp; VLOOKUP(O1950,Code2Loc,2,FALSE))
&amp; IF( OR( ISNA(P1950), LEN(P1950)=0), "",  "-" &amp; VLOOKUP(P1950,Code2Loc,2,FALSE))
&amp; IF( OR( ISNA(Q1950), LEN(Q1950)=0), "",  "-" &amp; VLOOKUP(Q1950,Code2Loc,2,FALSE))
&amp; IF( OR( ISNA(R1950), LEN(R1950)=0), "",  "-" &amp; VLOOKUP(R1950,Code2Loc,2,FALSE))
&amp; IF( OR( ISNA(S1950), LEN(S1950)=0), "",  "-" &amp; VLOOKUP(S1950,Code2Loc,2,FALSE)),"")</f>
        <v/>
      </c>
      <c r="U1950" s="56">
        <v>0.52083333333333337</v>
      </c>
      <c r="V1950" s="57"/>
      <c r="W1950" s="57"/>
      <c r="X1950" s="57"/>
      <c r="Y1950" s="57"/>
      <c r="Z1950" s="58" t="str">
        <f>IF(ISBLANK($U1950), "", _xlfn.IFNA($U1950 + _xlfn.IFNA( VLOOKUP($N1950 &amp; IF(ISBLANK($O1950),"", "-" &amp; $O1950) &amp; IF(ISBLANK($P1950),"", "-" &amp; $P1950) &amp; IF(ISBLANK($Q1950),"", "-" &amp; $Q1950) &amp; IF(ISBLANK($R1950),"", "-" &amp; $R1950) &amp; IF(ISBLANK($S1950),"", "-" &amp; $S1950),TravelTime,8,FALSE), VLOOKUP($S1950 &amp; IF(ISBLANK($R1950),"", "-" &amp; $R1950) &amp; IF(ISBLANK($Q1950),"", "-" &amp; $Q1950) &amp; IF(ISBLANK($P1950),"", "-" &amp; $P1950) &amp; IF(ISBLANK($O1950),"", "-" &amp; $O1950) &amp; IF(ISBLANK($N1950),"", "-" &amp; $N1950),TravelTime,8,FALSE)) / 1440, ""))</f>
        <v/>
      </c>
      <c r="AA1950" s="59"/>
      <c r="AB1950" s="59"/>
      <c r="AC1950" s="59"/>
      <c r="AD1950" s="196"/>
      <c r="AE1950" s="59"/>
      <c r="AF1950" s="59"/>
      <c r="AG1950" s="59"/>
      <c r="AH1950" s="59"/>
      <c r="AI1950" s="59"/>
      <c r="AJ1950" s="59"/>
    </row>
    <row r="1951" spans="1:36" ht="14.25" customHeight="1">
      <c r="A1951" s="85"/>
      <c r="B1951" s="59"/>
      <c r="C1951" s="223"/>
      <c r="D1951" s="59"/>
      <c r="E1951" s="229"/>
      <c r="F1951" s="229"/>
      <c r="G1951" s="59"/>
      <c r="H1951" s="59"/>
      <c r="I1951" s="59"/>
      <c r="J1951" s="59"/>
      <c r="K1951" s="59"/>
      <c r="L1951" s="86"/>
      <c r="M1951" s="86"/>
      <c r="N1951" s="55" t="s">
        <v>874</v>
      </c>
      <c r="O1951" s="55" t="s">
        <v>943</v>
      </c>
      <c r="P1951" s="55"/>
      <c r="Q1951" s="55"/>
      <c r="R1951" s="55"/>
      <c r="S1951" s="55" t="s">
        <v>820</v>
      </c>
      <c r="T1951" s="193" t="str">
        <f>_xlfn.IFNA(VLOOKUP(N1951,Code2Loc,2,FALSE)
&amp; IF( OR( ISNA(O1951), LEN(O1951)=0), "",  "-" &amp; VLOOKUP(O1951,Code2Loc,2,FALSE))
&amp; IF( OR( ISNA(P1951), LEN(P1951)=0), "",  "-" &amp; VLOOKUP(P1951,Code2Loc,2,FALSE))
&amp; IF( OR( ISNA(Q1951), LEN(Q1951)=0), "",  "-" &amp; VLOOKUP(Q1951,Code2Loc,2,FALSE))
&amp; IF( OR( ISNA(R1951), LEN(R1951)=0), "",  "-" &amp; VLOOKUP(R1951,Code2Loc,2,FALSE))
&amp; IF( OR( ISNA(S1951), LEN(S1951)=0), "",  "-" &amp; VLOOKUP(S1951,Code2Loc,2,FALSE)),"")</f>
        <v/>
      </c>
      <c r="U1951" s="56">
        <v>0.56597222222222221</v>
      </c>
      <c r="V1951" s="57"/>
      <c r="W1951" s="57"/>
      <c r="X1951" s="57"/>
      <c r="Y1951" s="57"/>
      <c r="Z1951" s="58" t="str">
        <f>IF(ISBLANK($U1951), "", _xlfn.IFNA($U1951 + _xlfn.IFNA( VLOOKUP($N1951 &amp; IF(ISBLANK($O1951),"", "-" &amp; $O1951) &amp; IF(ISBLANK($P1951),"", "-" &amp; $P1951) &amp; IF(ISBLANK($Q1951),"", "-" &amp; $Q1951) &amp; IF(ISBLANK($R1951),"", "-" &amp; $R1951) &amp; IF(ISBLANK($S1951),"", "-" &amp; $S1951),TravelTime,8,FALSE), VLOOKUP($S1951 &amp; IF(ISBLANK($R1951),"", "-" &amp; $R1951) &amp; IF(ISBLANK($Q1951),"", "-" &amp; $Q1951) &amp; IF(ISBLANK($P1951),"", "-" &amp; $P1951) &amp; IF(ISBLANK($O1951),"", "-" &amp; $O1951) &amp; IF(ISBLANK($N1951),"", "-" &amp; $N1951),TravelTime,8,FALSE)) / 1440, ""))</f>
        <v/>
      </c>
      <c r="AA1951" s="59"/>
      <c r="AB1951" s="59"/>
      <c r="AC1951" s="59"/>
      <c r="AD1951" s="196"/>
      <c r="AE1951" s="59"/>
      <c r="AF1951" s="59"/>
      <c r="AG1951" s="59"/>
      <c r="AH1951" s="59"/>
      <c r="AI1951" s="59"/>
      <c r="AJ1951" s="59"/>
    </row>
    <row r="1952" spans="1:36" ht="14.25" customHeight="1">
      <c r="A1952" s="85"/>
      <c r="B1952" s="59"/>
      <c r="C1952" s="223"/>
      <c r="D1952" s="59"/>
      <c r="E1952" s="229"/>
      <c r="F1952" s="229"/>
      <c r="G1952" s="59"/>
      <c r="H1952" s="59"/>
      <c r="I1952" s="59"/>
      <c r="J1952" s="59"/>
      <c r="K1952" s="59"/>
      <c r="L1952" s="86"/>
      <c r="M1952" s="86"/>
      <c r="N1952" s="55" t="s">
        <v>820</v>
      </c>
      <c r="O1952" s="55"/>
      <c r="P1952" s="55"/>
      <c r="Q1952" s="55"/>
      <c r="R1952" s="55"/>
      <c r="S1952" s="55" t="s">
        <v>872</v>
      </c>
      <c r="T1952" s="193" t="str">
        <f>_xlfn.IFNA(VLOOKUP(N1952,Code2Loc,2,FALSE)
&amp; IF( OR( ISNA(O1952), LEN(O1952)=0), "",  "-" &amp; VLOOKUP(O1952,Code2Loc,2,FALSE))
&amp; IF( OR( ISNA(P1952), LEN(P1952)=0), "",  "-" &amp; VLOOKUP(P1952,Code2Loc,2,FALSE))
&amp; IF( OR( ISNA(Q1952), LEN(Q1952)=0), "",  "-" &amp; VLOOKUP(Q1952,Code2Loc,2,FALSE))
&amp; IF( OR( ISNA(R1952), LEN(R1952)=0), "",  "-" &amp; VLOOKUP(R1952,Code2Loc,2,FALSE))
&amp; IF( OR( ISNA(S1952), LEN(S1952)=0), "",  "-" &amp; VLOOKUP(S1952,Code2Loc,2,FALSE)),"")</f>
        <v/>
      </c>
      <c r="U1952" s="56">
        <v>0.64930555555555558</v>
      </c>
      <c r="V1952" s="57"/>
      <c r="W1952" s="57"/>
      <c r="X1952" s="57"/>
      <c r="Y1952" s="57"/>
      <c r="Z1952" s="58" t="str">
        <f>IF(ISBLANK($U1952), "", _xlfn.IFNA($U1952 + _xlfn.IFNA( VLOOKUP($N1952 &amp; IF(ISBLANK($O1952),"", "-" &amp; $O1952) &amp; IF(ISBLANK($P1952),"", "-" &amp; $P1952) &amp; IF(ISBLANK($Q1952),"", "-" &amp; $Q1952) &amp; IF(ISBLANK($R1952),"", "-" &amp; $R1952) &amp; IF(ISBLANK($S1952),"", "-" &amp; $S1952),TravelTime,8,FALSE), VLOOKUP($S1952 &amp; IF(ISBLANK($R1952),"", "-" &amp; $R1952) &amp; IF(ISBLANK($Q1952),"", "-" &amp; $Q1952) &amp; IF(ISBLANK($P1952),"", "-" &amp; $P1952) &amp; IF(ISBLANK($O1952),"", "-" &amp; $O1952) &amp; IF(ISBLANK($N1952),"", "-" &amp; $N1952),TravelTime,8,FALSE)) / 1440, ""))</f>
        <v/>
      </c>
      <c r="AA1952" s="59"/>
      <c r="AB1952" s="59"/>
      <c r="AC1952" s="59"/>
      <c r="AD1952" s="196"/>
      <c r="AE1952" s="59"/>
      <c r="AF1952" s="59"/>
      <c r="AG1952" s="59"/>
      <c r="AH1952" s="59"/>
      <c r="AI1952" s="59"/>
      <c r="AJ1952" s="59"/>
    </row>
    <row r="1953" spans="1:36" ht="14.25" customHeight="1">
      <c r="A1953" s="85"/>
      <c r="B1953" s="59"/>
      <c r="C1953" s="223"/>
      <c r="D1953" s="59"/>
      <c r="E1953" s="229"/>
      <c r="F1953" s="229"/>
      <c r="G1953" s="59"/>
      <c r="H1953" s="59"/>
      <c r="I1953" s="59"/>
      <c r="J1953" s="59"/>
      <c r="K1953" s="59"/>
      <c r="L1953" s="86"/>
      <c r="M1953" s="86"/>
      <c r="N1953" s="55" t="s">
        <v>872</v>
      </c>
      <c r="O1953" s="55"/>
      <c r="P1953" s="55"/>
      <c r="Q1953" s="55"/>
      <c r="R1953" s="55"/>
      <c r="S1953" s="55" t="s">
        <v>820</v>
      </c>
      <c r="T1953" s="193" t="str">
        <f>_xlfn.IFNA(VLOOKUP(N1953,Code2Loc,2,FALSE)
&amp; IF( OR( ISNA(O1953), LEN(O1953)=0), "",  "-" &amp; VLOOKUP(O1953,Code2Loc,2,FALSE))
&amp; IF( OR( ISNA(P1953), LEN(P1953)=0), "",  "-" &amp; VLOOKUP(P1953,Code2Loc,2,FALSE))
&amp; IF( OR( ISNA(Q1953), LEN(Q1953)=0), "",  "-" &amp; VLOOKUP(Q1953,Code2Loc,2,FALSE))
&amp; IF( OR( ISNA(R1953), LEN(R1953)=0), "",  "-" &amp; VLOOKUP(R1953,Code2Loc,2,FALSE))
&amp; IF( OR( ISNA(S1953), LEN(S1953)=0), "",  "-" &amp; VLOOKUP(S1953,Code2Loc,2,FALSE)),"")</f>
        <v/>
      </c>
      <c r="U1953" s="56">
        <v>0.67708333333333337</v>
      </c>
      <c r="V1953" s="57"/>
      <c r="W1953" s="57"/>
      <c r="X1953" s="57"/>
      <c r="Y1953" s="57"/>
      <c r="Z1953" s="58" t="str">
        <f>IF(ISBLANK($U1953), "", _xlfn.IFNA($U1953 + _xlfn.IFNA( VLOOKUP($N1953 &amp; IF(ISBLANK($O1953),"", "-" &amp; $O1953) &amp; IF(ISBLANK($P1953),"", "-" &amp; $P1953) &amp; IF(ISBLANK($Q1953),"", "-" &amp; $Q1953) &amp; IF(ISBLANK($R1953),"", "-" &amp; $R1953) &amp; IF(ISBLANK($S1953),"", "-" &amp; $S1953),TravelTime,8,FALSE), VLOOKUP($S1953 &amp; IF(ISBLANK($R1953),"", "-" &amp; $R1953) &amp; IF(ISBLANK($Q1953),"", "-" &amp; $Q1953) &amp; IF(ISBLANK($P1953),"", "-" &amp; $P1953) &amp; IF(ISBLANK($O1953),"", "-" &amp; $O1953) &amp; IF(ISBLANK($N1953),"", "-" &amp; $N1953),TravelTime,8,FALSE)) / 1440, ""))</f>
        <v/>
      </c>
      <c r="AA1953" s="59"/>
      <c r="AB1953" s="59"/>
      <c r="AC1953" s="59"/>
      <c r="AD1953" s="196"/>
      <c r="AE1953" s="59"/>
      <c r="AF1953" s="59"/>
      <c r="AG1953" s="59"/>
      <c r="AH1953" s="59"/>
      <c r="AI1953" s="59"/>
      <c r="AJ1953" s="59"/>
    </row>
    <row r="1954" spans="1:36" ht="14.25" customHeight="1">
      <c r="A1954" s="85"/>
      <c r="B1954" s="59"/>
      <c r="C1954" s="223"/>
      <c r="D1954" s="59"/>
      <c r="E1954" s="229"/>
      <c r="F1954" s="229"/>
      <c r="G1954" s="59"/>
      <c r="H1954" s="59"/>
      <c r="I1954" s="59"/>
      <c r="J1954" s="59"/>
      <c r="K1954" s="59"/>
      <c r="L1954" s="86"/>
      <c r="M1954" s="86"/>
      <c r="N1954" s="55" t="s">
        <v>820</v>
      </c>
      <c r="O1954" s="55"/>
      <c r="P1954" s="55"/>
      <c r="Q1954" s="55"/>
      <c r="R1954" s="55"/>
      <c r="S1954" s="55" t="s">
        <v>874</v>
      </c>
      <c r="T1954" s="193" t="str">
        <f>_xlfn.IFNA(VLOOKUP(N1954,Code2Loc,2,FALSE)
&amp; IF( OR( ISNA(O1954), LEN(O1954)=0), "",  "-" &amp; VLOOKUP(O1954,Code2Loc,2,FALSE))
&amp; IF( OR( ISNA(P1954), LEN(P1954)=0), "",  "-" &amp; VLOOKUP(P1954,Code2Loc,2,FALSE))
&amp; IF( OR( ISNA(Q1954), LEN(Q1954)=0), "",  "-" &amp; VLOOKUP(Q1954,Code2Loc,2,FALSE))
&amp; IF( OR( ISNA(R1954), LEN(R1954)=0), "",  "-" &amp; VLOOKUP(R1954,Code2Loc,2,FALSE))
&amp; IF( OR( ISNA(S1954), LEN(S1954)=0), "",  "-" &amp; VLOOKUP(S1954,Code2Loc,2,FALSE)),"")</f>
        <v/>
      </c>
      <c r="U1954" s="56">
        <v>0.70138888888888884</v>
      </c>
      <c r="V1954" s="57"/>
      <c r="W1954" s="57"/>
      <c r="X1954" s="57"/>
      <c r="Y1954" s="57"/>
      <c r="Z1954" s="58" t="str">
        <f>IF(ISBLANK($U1954), "", _xlfn.IFNA($U1954 + _xlfn.IFNA( VLOOKUP($N1954 &amp; IF(ISBLANK($O1954),"", "-" &amp; $O1954) &amp; IF(ISBLANK($P1954),"", "-" &amp; $P1954) &amp; IF(ISBLANK($Q1954),"", "-" &amp; $Q1954) &amp; IF(ISBLANK($R1954),"", "-" &amp; $R1954) &amp; IF(ISBLANK($S1954),"", "-" &amp; $S1954),TravelTime,8,FALSE), VLOOKUP($S1954 &amp; IF(ISBLANK($R1954),"", "-" &amp; $R1954) &amp; IF(ISBLANK($Q1954),"", "-" &amp; $Q1954) &amp; IF(ISBLANK($P1954),"", "-" &amp; $P1954) &amp; IF(ISBLANK($O1954),"", "-" &amp; $O1954) &amp; IF(ISBLANK($N1954),"", "-" &amp; $N1954),TravelTime,8,FALSE)) / 1440, ""))</f>
        <v/>
      </c>
      <c r="AA1954" s="59"/>
      <c r="AB1954" s="59"/>
      <c r="AC1954" s="59"/>
      <c r="AD1954" s="196"/>
      <c r="AE1954" s="59"/>
      <c r="AF1954" s="59"/>
      <c r="AG1954" s="59"/>
      <c r="AH1954" s="59"/>
      <c r="AI1954" s="59"/>
      <c r="AJ1954" s="59"/>
    </row>
    <row r="1955" spans="1:36" ht="14.25" customHeight="1">
      <c r="A1955" s="85"/>
      <c r="B1955" s="59"/>
      <c r="C1955" s="223"/>
      <c r="D1955" s="59"/>
      <c r="E1955" s="229"/>
      <c r="F1955" s="229"/>
      <c r="G1955" s="59"/>
      <c r="H1955" s="59"/>
      <c r="I1955" s="59"/>
      <c r="J1955" s="59"/>
      <c r="K1955" s="59"/>
      <c r="L1955" s="86"/>
      <c r="M1955" s="86"/>
      <c r="N1955" s="55" t="s">
        <v>874</v>
      </c>
      <c r="O1955" s="55"/>
      <c r="P1955" s="55"/>
      <c r="Q1955" s="55"/>
      <c r="R1955" s="55"/>
      <c r="S1955" s="55" t="s">
        <v>820</v>
      </c>
      <c r="T1955" s="193" t="str">
        <f>_xlfn.IFNA(VLOOKUP(N1955,Code2Loc,2,FALSE)
&amp; IF( OR( ISNA(O1955), LEN(O1955)=0), "",  "-" &amp; VLOOKUP(O1955,Code2Loc,2,FALSE))
&amp; IF( OR( ISNA(P1955), LEN(P1955)=0), "",  "-" &amp; VLOOKUP(P1955,Code2Loc,2,FALSE))
&amp; IF( OR( ISNA(Q1955), LEN(Q1955)=0), "",  "-" &amp; VLOOKUP(Q1955,Code2Loc,2,FALSE))
&amp; IF( OR( ISNA(R1955), LEN(R1955)=0), "",  "-" &amp; VLOOKUP(R1955,Code2Loc,2,FALSE))
&amp; IF( OR( ISNA(S1955), LEN(S1955)=0), "",  "-" &amp; VLOOKUP(S1955,Code2Loc,2,FALSE)),"")</f>
        <v/>
      </c>
      <c r="U1955" s="56">
        <v>0.75694444444444442</v>
      </c>
      <c r="V1955" s="57"/>
      <c r="W1955" s="57"/>
      <c r="X1955" s="57"/>
      <c r="Y1955" s="57"/>
      <c r="Z1955" s="58" t="str">
        <f>IF(ISBLANK($U1955), "", _xlfn.IFNA($U1955 + _xlfn.IFNA( VLOOKUP($N1955 &amp; IF(ISBLANK($O1955),"", "-" &amp; $O1955) &amp; IF(ISBLANK($P1955),"", "-" &amp; $P1955) &amp; IF(ISBLANK($Q1955),"", "-" &amp; $Q1955) &amp; IF(ISBLANK($R1955),"", "-" &amp; $R1955) &amp; IF(ISBLANK($S1955),"", "-" &amp; $S1955),TravelTime,8,FALSE), VLOOKUP($S1955 &amp; IF(ISBLANK($R1955),"", "-" &amp; $R1955) &amp; IF(ISBLANK($Q1955),"", "-" &amp; $Q1955) &amp; IF(ISBLANK($P1955),"", "-" &amp; $P1955) &amp; IF(ISBLANK($O1955),"", "-" &amp; $O1955) &amp; IF(ISBLANK($N1955),"", "-" &amp; $N1955),TravelTime,8,FALSE)) / 1440, ""))</f>
        <v/>
      </c>
      <c r="AA1955" s="59"/>
      <c r="AB1955" s="59"/>
      <c r="AC1955" s="59"/>
      <c r="AD1955" s="196"/>
      <c r="AE1955" s="59"/>
      <c r="AF1955" s="59"/>
      <c r="AG1955" s="59"/>
      <c r="AH1955" s="59"/>
      <c r="AI1955" s="59"/>
      <c r="AJ1955" s="59"/>
    </row>
    <row r="1956" spans="1:36" ht="14.25" customHeight="1">
      <c r="A1956" s="85"/>
      <c r="B1956" s="59"/>
      <c r="C1956" s="223"/>
      <c r="D1956" s="59"/>
      <c r="E1956" s="229"/>
      <c r="F1956" s="229"/>
      <c r="G1956" s="59"/>
      <c r="H1956" s="59"/>
      <c r="I1956" s="59"/>
      <c r="J1956" s="59"/>
      <c r="K1956" s="59"/>
      <c r="L1956" s="86"/>
      <c r="M1956" s="86"/>
      <c r="N1956" s="55" t="s">
        <v>820</v>
      </c>
      <c r="O1956" s="55"/>
      <c r="P1956" s="55"/>
      <c r="Q1956" s="55"/>
      <c r="R1956" s="55"/>
      <c r="S1956" s="55" t="s">
        <v>872</v>
      </c>
      <c r="T1956" s="193" t="str">
        <f>_xlfn.IFNA(VLOOKUP(N1956,Code2Loc,2,FALSE)
&amp; IF( OR( ISNA(O1956), LEN(O1956)=0), "",  "-" &amp; VLOOKUP(O1956,Code2Loc,2,FALSE))
&amp; IF( OR( ISNA(P1956), LEN(P1956)=0), "",  "-" &amp; VLOOKUP(P1956,Code2Loc,2,FALSE))
&amp; IF( OR( ISNA(Q1956), LEN(Q1956)=0), "",  "-" &amp; VLOOKUP(Q1956,Code2Loc,2,FALSE))
&amp; IF( OR( ISNA(R1956), LEN(R1956)=0), "",  "-" &amp; VLOOKUP(R1956,Code2Loc,2,FALSE))
&amp; IF( OR( ISNA(S1956), LEN(S1956)=0), "",  "-" &amp; VLOOKUP(S1956,Code2Loc,2,FALSE)),"")</f>
        <v/>
      </c>
      <c r="U1956" s="56">
        <v>0.80208333333333337</v>
      </c>
      <c r="V1956" s="57"/>
      <c r="W1956" s="57"/>
      <c r="X1956" s="57"/>
      <c r="Y1956" s="57"/>
      <c r="Z1956" s="58" t="str">
        <f>IF(ISBLANK($U1956), "", _xlfn.IFNA($U1956 + _xlfn.IFNA( VLOOKUP($N1956 &amp; IF(ISBLANK($O1956),"", "-" &amp; $O1956) &amp; IF(ISBLANK($P1956),"", "-" &amp; $P1956) &amp; IF(ISBLANK($Q1956),"", "-" &amp; $Q1956) &amp; IF(ISBLANK($R1956),"", "-" &amp; $R1956) &amp; IF(ISBLANK($S1956),"", "-" &amp; $S1956),TravelTime,8,FALSE), VLOOKUP($S1956 &amp; IF(ISBLANK($R1956),"", "-" &amp; $R1956) &amp; IF(ISBLANK($Q1956),"", "-" &amp; $Q1956) &amp; IF(ISBLANK($P1956),"", "-" &amp; $P1956) &amp; IF(ISBLANK($O1956),"", "-" &amp; $O1956) &amp; IF(ISBLANK($N1956),"", "-" &amp; $N1956),TravelTime,8,FALSE)) / 1440, ""))</f>
        <v/>
      </c>
      <c r="AA1956" s="59"/>
      <c r="AB1956" s="59"/>
      <c r="AC1956" s="59"/>
      <c r="AD1956" s="196"/>
      <c r="AE1956" s="59"/>
      <c r="AF1956" s="59"/>
      <c r="AG1956" s="59"/>
      <c r="AH1956" s="59"/>
      <c r="AI1956" s="59"/>
      <c r="AJ1956" s="59"/>
    </row>
    <row r="1957" spans="1:36" ht="14.25" customHeight="1">
      <c r="A1957" s="85"/>
      <c r="B1957" s="59" t="s">
        <v>962</v>
      </c>
      <c r="C1957" s="218" t="s">
        <v>963</v>
      </c>
      <c r="D1957" s="52"/>
      <c r="E1957" s="228" t="s">
        <v>753</v>
      </c>
      <c r="F1957" s="228" t="s">
        <v>964</v>
      </c>
      <c r="G1957" s="59"/>
      <c r="H1957" s="59"/>
      <c r="I1957" s="59"/>
      <c r="J1957" s="59" t="s">
        <v>965</v>
      </c>
      <c r="K1957" s="59" t="s">
        <v>16</v>
      </c>
      <c r="L1957" s="86">
        <v>31</v>
      </c>
      <c r="M1957" s="86">
        <v>13</v>
      </c>
      <c r="N1957" s="55" t="s">
        <v>943</v>
      </c>
      <c r="O1957" s="55" t="s">
        <v>966</v>
      </c>
      <c r="P1957" s="55"/>
      <c r="Q1957" s="55"/>
      <c r="R1957" s="55"/>
      <c r="S1957" s="55" t="s">
        <v>868</v>
      </c>
      <c r="T1957" s="193" t="str">
        <f>_xlfn.IFNA(VLOOKUP(N1957,Code2Loc,2,FALSE)
&amp; IF( OR( ISNA(O1957), LEN(O1957)=0), "",  "-" &amp; VLOOKUP(O1957,Code2Loc,2,FALSE))
&amp; IF( OR( ISNA(P1957), LEN(P1957)=0), "",  "-" &amp; VLOOKUP(P1957,Code2Loc,2,FALSE))
&amp; IF( OR( ISNA(Q1957), LEN(Q1957)=0), "",  "-" &amp; VLOOKUP(Q1957,Code2Loc,2,FALSE))
&amp; IF( OR( ISNA(R1957), LEN(R1957)=0), "",  "-" &amp; VLOOKUP(R1957,Code2Loc,2,FALSE))
&amp; IF( OR( ISNA(S1957), LEN(S1957)=0), "",  "-" &amp; VLOOKUP(S1957,Code2Loc,2,FALSE)),"")</f>
        <v/>
      </c>
      <c r="U1957" s="56">
        <v>0.29166666666666669</v>
      </c>
      <c r="V1957" s="57"/>
      <c r="W1957" s="57"/>
      <c r="X1957" s="57"/>
      <c r="Y1957" s="57"/>
      <c r="Z1957" s="58" t="str">
        <f>IF(ISBLANK($U1957), "", _xlfn.IFNA($U1957 + _xlfn.IFNA( VLOOKUP($N1957 &amp; IF(ISBLANK($O1957),"", "-" &amp; $O1957) &amp; IF(ISBLANK($P1957),"", "-" &amp; $P1957) &amp; IF(ISBLANK($Q1957),"", "-" &amp; $Q1957) &amp; IF(ISBLANK($R1957),"", "-" &amp; $R1957) &amp; IF(ISBLANK($S1957),"", "-" &amp; $S1957),TravelTime,8,FALSE), VLOOKUP($S1957 &amp; IF(ISBLANK($R1957),"", "-" &amp; $R1957) &amp; IF(ISBLANK($Q1957),"", "-" &amp; $Q1957) &amp; IF(ISBLANK($P1957),"", "-" &amp; $P1957) &amp; IF(ISBLANK($O1957),"", "-" &amp; $O1957) &amp; IF(ISBLANK($N1957),"", "-" &amp; $N1957),TravelTime,8,FALSE)) / 1440, ""))</f>
        <v/>
      </c>
      <c r="AA1957" s="59"/>
      <c r="AB1957" s="59"/>
      <c r="AC1957" s="59"/>
      <c r="AD1957" s="196"/>
      <c r="AE1957" s="59"/>
      <c r="AF1957" s="59"/>
      <c r="AG1957" s="59"/>
      <c r="AH1957" s="59"/>
      <c r="AI1957" s="59"/>
      <c r="AJ1957" s="59"/>
    </row>
    <row r="1958" spans="1:36" ht="14.25" customHeight="1">
      <c r="A1958" s="85"/>
      <c r="B1958" s="59"/>
      <c r="C1958" s="218"/>
      <c r="D1958" s="59"/>
      <c r="E1958" s="229"/>
      <c r="F1958" s="229"/>
      <c r="G1958" s="59"/>
      <c r="H1958" s="59"/>
      <c r="I1958" s="59"/>
      <c r="J1958" s="59"/>
      <c r="K1958" s="59"/>
      <c r="L1958" s="86"/>
      <c r="M1958" s="86"/>
      <c r="N1958" s="55" t="s">
        <v>874</v>
      </c>
      <c r="O1958" s="55"/>
      <c r="P1958" s="55"/>
      <c r="Q1958" s="55"/>
      <c r="R1958" s="55"/>
      <c r="S1958" s="55"/>
      <c r="T1958" s="193" t="str">
        <f>_xlfn.IFNA(VLOOKUP(N1958,Code2Loc,2,FALSE)
&amp; IF( OR( ISNA(O1958), LEN(O1958)=0), "",  "-" &amp; VLOOKUP(O1958,Code2Loc,2,FALSE))
&amp; IF( OR( ISNA(P1958), LEN(P1958)=0), "",  "-" &amp; VLOOKUP(P1958,Code2Loc,2,FALSE))
&amp; IF( OR( ISNA(Q1958), LEN(Q1958)=0), "",  "-" &amp; VLOOKUP(Q1958,Code2Loc,2,FALSE))
&amp; IF( OR( ISNA(R1958), LEN(R1958)=0), "",  "-" &amp; VLOOKUP(R1958,Code2Loc,2,FALSE))
&amp; IF( OR( ISNA(S1958), LEN(S1958)=0), "",  "-" &amp; VLOOKUP(S1958,Code2Loc,2,FALSE)),"")</f>
        <v/>
      </c>
      <c r="U1958" s="56">
        <v>0.30555555555555558</v>
      </c>
      <c r="V1958" s="57"/>
      <c r="W1958" s="57"/>
      <c r="X1958" s="57"/>
      <c r="Y1958" s="57"/>
      <c r="Z1958" s="58" t="str">
        <f>IF(ISBLANK($U1958), "", _xlfn.IFNA($U1958 + _xlfn.IFNA( VLOOKUP($N1958 &amp; IF(ISBLANK($O1958),"", "-" &amp; $O1958) &amp; IF(ISBLANK($P1958),"", "-" &amp; $P1958) &amp; IF(ISBLANK($Q1958),"", "-" &amp; $Q1958) &amp; IF(ISBLANK($R1958),"", "-" &amp; $R1958) &amp; IF(ISBLANK($S1958),"", "-" &amp; $S1958),TravelTime,8,FALSE), VLOOKUP($S1958 &amp; IF(ISBLANK($R1958),"", "-" &amp; $R1958) &amp; IF(ISBLANK($Q1958),"", "-" &amp; $Q1958) &amp; IF(ISBLANK($P1958),"", "-" &amp; $P1958) &amp; IF(ISBLANK($O1958),"", "-" &amp; $O1958) &amp; IF(ISBLANK($N1958),"", "-" &amp; $N1958),TravelTime,8,FALSE)) / 1440, ""))</f>
        <v/>
      </c>
      <c r="AA1958" s="59"/>
      <c r="AB1958" s="59"/>
      <c r="AC1958" s="59"/>
      <c r="AD1958" s="196"/>
      <c r="AE1958" s="59"/>
      <c r="AF1958" s="59"/>
      <c r="AG1958" s="59"/>
      <c r="AH1958" s="59"/>
      <c r="AI1958" s="59"/>
      <c r="AJ1958" s="59"/>
    </row>
    <row r="1959" spans="1:36" ht="14.25" customHeight="1">
      <c r="A1959" s="85"/>
      <c r="B1959" s="59"/>
      <c r="C1959" s="218"/>
      <c r="D1959" s="59"/>
      <c r="E1959" s="229"/>
      <c r="F1959" s="229"/>
      <c r="G1959" s="59"/>
      <c r="H1959" s="59"/>
      <c r="I1959" s="59"/>
      <c r="J1959" s="59"/>
      <c r="K1959" s="59"/>
      <c r="L1959" s="86"/>
      <c r="M1959" s="86"/>
      <c r="N1959" s="55" t="s">
        <v>820</v>
      </c>
      <c r="O1959" s="55"/>
      <c r="P1959" s="55"/>
      <c r="Q1959" s="55"/>
      <c r="R1959" s="55"/>
      <c r="S1959" s="55"/>
      <c r="T1959" s="193" t="str">
        <f>_xlfn.IFNA(VLOOKUP(N1959,Code2Loc,2,FALSE)
&amp; IF( OR( ISNA(O1959), LEN(O1959)=0), "",  "-" &amp; VLOOKUP(O1959,Code2Loc,2,FALSE))
&amp; IF( OR( ISNA(P1959), LEN(P1959)=0), "",  "-" &amp; VLOOKUP(P1959,Code2Loc,2,FALSE))
&amp; IF( OR( ISNA(Q1959), LEN(Q1959)=0), "",  "-" &amp; VLOOKUP(Q1959,Code2Loc,2,FALSE))
&amp; IF( OR( ISNA(R1959), LEN(R1959)=0), "",  "-" &amp; VLOOKUP(R1959,Code2Loc,2,FALSE))
&amp; IF( OR( ISNA(S1959), LEN(S1959)=0), "",  "-" &amp; VLOOKUP(S1959,Code2Loc,2,FALSE)),"")</f>
        <v/>
      </c>
      <c r="U1959" s="56">
        <v>0.34375</v>
      </c>
      <c r="V1959" s="57"/>
      <c r="W1959" s="57"/>
      <c r="X1959" s="57"/>
      <c r="Y1959" s="57"/>
      <c r="Z1959" s="58" t="str">
        <f>IF(ISBLANK($U1959), "", _xlfn.IFNA($U1959 + _xlfn.IFNA( VLOOKUP($N1959 &amp; IF(ISBLANK($O1959),"", "-" &amp; $O1959) &amp; IF(ISBLANK($P1959),"", "-" &amp; $P1959) &amp; IF(ISBLANK($Q1959),"", "-" &amp; $Q1959) &amp; IF(ISBLANK($R1959),"", "-" &amp; $R1959) &amp; IF(ISBLANK($S1959),"", "-" &amp; $S1959),TravelTime,8,FALSE), VLOOKUP($S1959 &amp; IF(ISBLANK($R1959),"", "-" &amp; $R1959) &amp; IF(ISBLANK($Q1959),"", "-" &amp; $Q1959) &amp; IF(ISBLANK($P1959),"", "-" &amp; $P1959) &amp; IF(ISBLANK($O1959),"", "-" &amp; $O1959) &amp; IF(ISBLANK($N1959),"", "-" &amp; $N1959),TravelTime,8,FALSE)) / 1440, ""))</f>
        <v/>
      </c>
      <c r="AA1959" s="59"/>
      <c r="AB1959" s="59"/>
      <c r="AC1959" s="59"/>
      <c r="AD1959" s="196"/>
      <c r="AE1959" s="59"/>
      <c r="AF1959" s="59"/>
      <c r="AG1959" s="59"/>
      <c r="AH1959" s="59"/>
      <c r="AI1959" s="59"/>
      <c r="AJ1959" s="59"/>
    </row>
    <row r="1960" spans="1:36" ht="14.25" customHeight="1">
      <c r="A1960" s="85"/>
      <c r="B1960" s="59"/>
      <c r="C1960" s="218"/>
      <c r="D1960" s="59"/>
      <c r="E1960" s="229"/>
      <c r="F1960" s="229"/>
      <c r="G1960" s="59"/>
      <c r="H1960" s="59"/>
      <c r="I1960" s="59"/>
      <c r="J1960" s="59"/>
      <c r="K1960" s="59"/>
      <c r="L1960" s="86"/>
      <c r="M1960" s="86"/>
      <c r="N1960" s="55" t="s">
        <v>874</v>
      </c>
      <c r="O1960" s="55"/>
      <c r="P1960" s="55"/>
      <c r="Q1960" s="55"/>
      <c r="R1960" s="55"/>
      <c r="S1960" s="55"/>
      <c r="T1960" s="193" t="str">
        <f>_xlfn.IFNA(VLOOKUP(N1960,Code2Loc,2,FALSE)
&amp; IF( OR( ISNA(O1960), LEN(O1960)=0), "",  "-" &amp; VLOOKUP(O1960,Code2Loc,2,FALSE))
&amp; IF( OR( ISNA(P1960), LEN(P1960)=0), "",  "-" &amp; VLOOKUP(P1960,Code2Loc,2,FALSE))
&amp; IF( OR( ISNA(Q1960), LEN(Q1960)=0), "",  "-" &amp; VLOOKUP(Q1960,Code2Loc,2,FALSE))
&amp; IF( OR( ISNA(R1960), LEN(R1960)=0), "",  "-" &amp; VLOOKUP(R1960,Code2Loc,2,FALSE))
&amp; IF( OR( ISNA(S1960), LEN(S1960)=0), "",  "-" &amp; VLOOKUP(S1960,Code2Loc,2,FALSE)),"")</f>
        <v/>
      </c>
      <c r="U1960" s="56">
        <v>0.38541666666666669</v>
      </c>
      <c r="V1960" s="57"/>
      <c r="W1960" s="57"/>
      <c r="X1960" s="57"/>
      <c r="Y1960" s="57"/>
      <c r="Z1960" s="58" t="str">
        <f>IF(ISBLANK($U1960), "", _xlfn.IFNA($U1960 + _xlfn.IFNA( VLOOKUP($N1960 &amp; IF(ISBLANK($O1960),"", "-" &amp; $O1960) &amp; IF(ISBLANK($P1960),"", "-" &amp; $P1960) &amp; IF(ISBLANK($Q1960),"", "-" &amp; $Q1960) &amp; IF(ISBLANK($R1960),"", "-" &amp; $R1960) &amp; IF(ISBLANK($S1960),"", "-" &amp; $S1960),TravelTime,8,FALSE), VLOOKUP($S1960 &amp; IF(ISBLANK($R1960),"", "-" &amp; $R1960) &amp; IF(ISBLANK($Q1960),"", "-" &amp; $Q1960) &amp; IF(ISBLANK($P1960),"", "-" &amp; $P1960) &amp; IF(ISBLANK($O1960),"", "-" &amp; $O1960) &amp; IF(ISBLANK($N1960),"", "-" &amp; $N1960),TravelTime,8,FALSE)) / 1440, ""))</f>
        <v/>
      </c>
      <c r="AA1960" s="59"/>
      <c r="AB1960" s="59"/>
      <c r="AC1960" s="59"/>
      <c r="AD1960" s="196"/>
      <c r="AE1960" s="59"/>
      <c r="AF1960" s="59"/>
      <c r="AG1960" s="59"/>
      <c r="AH1960" s="59"/>
      <c r="AI1960" s="59"/>
      <c r="AJ1960" s="59"/>
    </row>
    <row r="1961" spans="1:36" ht="14.25" customHeight="1">
      <c r="A1961" s="85"/>
      <c r="B1961" s="59"/>
      <c r="C1961" s="218"/>
      <c r="D1961" s="59"/>
      <c r="E1961" s="229"/>
      <c r="F1961" s="229"/>
      <c r="G1961" s="59"/>
      <c r="H1961" s="59"/>
      <c r="I1961" s="59"/>
      <c r="J1961" s="59"/>
      <c r="K1961" s="59"/>
      <c r="L1961" s="86"/>
      <c r="M1961" s="86"/>
      <c r="N1961" s="55" t="s">
        <v>820</v>
      </c>
      <c r="O1961" s="55"/>
      <c r="P1961" s="55"/>
      <c r="Q1961" s="55"/>
      <c r="R1961" s="55"/>
      <c r="S1961" s="55"/>
      <c r="T1961" s="193" t="str">
        <f>_xlfn.IFNA(VLOOKUP(N1961,Code2Loc,2,FALSE)
&amp; IF( OR( ISNA(O1961), LEN(O1961)=0), "",  "-" &amp; VLOOKUP(O1961,Code2Loc,2,FALSE))
&amp; IF( OR( ISNA(P1961), LEN(P1961)=0), "",  "-" &amp; VLOOKUP(P1961,Code2Loc,2,FALSE))
&amp; IF( OR( ISNA(Q1961), LEN(Q1961)=0), "",  "-" &amp; VLOOKUP(Q1961,Code2Loc,2,FALSE))
&amp; IF( OR( ISNA(R1961), LEN(R1961)=0), "",  "-" &amp; VLOOKUP(R1961,Code2Loc,2,FALSE))
&amp; IF( OR( ISNA(S1961), LEN(S1961)=0), "",  "-" &amp; VLOOKUP(S1961,Code2Loc,2,FALSE)),"")</f>
        <v/>
      </c>
      <c r="U1961" s="56">
        <v>0.4375</v>
      </c>
      <c r="V1961" s="57"/>
      <c r="W1961" s="57"/>
      <c r="X1961" s="57"/>
      <c r="Y1961" s="57"/>
      <c r="Z1961" s="58" t="str">
        <f>IF(ISBLANK($U1961), "", _xlfn.IFNA($U1961 + _xlfn.IFNA( VLOOKUP($N1961 &amp; IF(ISBLANK($O1961),"", "-" &amp; $O1961) &amp; IF(ISBLANK($P1961),"", "-" &amp; $P1961) &amp; IF(ISBLANK($Q1961),"", "-" &amp; $Q1961) &amp; IF(ISBLANK($R1961),"", "-" &amp; $R1961) &amp; IF(ISBLANK($S1961),"", "-" &amp; $S1961),TravelTime,8,FALSE), VLOOKUP($S1961 &amp; IF(ISBLANK($R1961),"", "-" &amp; $R1961) &amp; IF(ISBLANK($Q1961),"", "-" &amp; $Q1961) &amp; IF(ISBLANK($P1961),"", "-" &amp; $P1961) &amp; IF(ISBLANK($O1961),"", "-" &amp; $O1961) &amp; IF(ISBLANK($N1961),"", "-" &amp; $N1961),TravelTime,8,FALSE)) / 1440, ""))</f>
        <v/>
      </c>
      <c r="AA1961" s="59"/>
      <c r="AB1961" s="59"/>
      <c r="AC1961" s="59"/>
      <c r="AD1961" s="196"/>
      <c r="AE1961" s="59"/>
      <c r="AF1961" s="59"/>
      <c r="AG1961" s="59"/>
      <c r="AH1961" s="59"/>
      <c r="AI1961" s="59"/>
      <c r="AJ1961" s="59"/>
    </row>
    <row r="1962" spans="1:36" ht="14.25" customHeight="1">
      <c r="A1962" s="85"/>
      <c r="B1962" s="59"/>
      <c r="C1962" s="218"/>
      <c r="D1962" s="59"/>
      <c r="E1962" s="229"/>
      <c r="F1962" s="229"/>
      <c r="G1962" s="59"/>
      <c r="H1962" s="59"/>
      <c r="I1962" s="59"/>
      <c r="J1962" s="59"/>
      <c r="K1962" s="59"/>
      <c r="L1962" s="86"/>
      <c r="M1962" s="86"/>
      <c r="N1962" s="55" t="s">
        <v>874</v>
      </c>
      <c r="O1962" s="55"/>
      <c r="P1962" s="55"/>
      <c r="Q1962" s="55"/>
      <c r="R1962" s="55"/>
      <c r="S1962" s="55"/>
      <c r="T1962" s="193" t="str">
        <f>_xlfn.IFNA(VLOOKUP(N1962,Code2Loc,2,FALSE)
&amp; IF( OR( ISNA(O1962), LEN(O1962)=0), "",  "-" &amp; VLOOKUP(O1962,Code2Loc,2,FALSE))
&amp; IF( OR( ISNA(P1962), LEN(P1962)=0), "",  "-" &amp; VLOOKUP(P1962,Code2Loc,2,FALSE))
&amp; IF( OR( ISNA(Q1962), LEN(Q1962)=0), "",  "-" &amp; VLOOKUP(Q1962,Code2Loc,2,FALSE))
&amp; IF( OR( ISNA(R1962), LEN(R1962)=0), "",  "-" &amp; VLOOKUP(R1962,Code2Loc,2,FALSE))
&amp; IF( OR( ISNA(S1962), LEN(S1962)=0), "",  "-" &amp; VLOOKUP(S1962,Code2Loc,2,FALSE)),"")</f>
        <v/>
      </c>
      <c r="U1962" s="56">
        <v>0.5</v>
      </c>
      <c r="V1962" s="57"/>
      <c r="W1962" s="57"/>
      <c r="X1962" s="57"/>
      <c r="Y1962" s="57"/>
      <c r="Z1962" s="58" t="str">
        <f>IF(ISBLANK($U1962), "", _xlfn.IFNA($U1962 + _xlfn.IFNA( VLOOKUP($N1962 &amp; IF(ISBLANK($O1962),"", "-" &amp; $O1962) &amp; IF(ISBLANK($P1962),"", "-" &amp; $P1962) &amp; IF(ISBLANK($Q1962),"", "-" &amp; $Q1962) &amp; IF(ISBLANK($R1962),"", "-" &amp; $R1962) &amp; IF(ISBLANK($S1962),"", "-" &amp; $S1962),TravelTime,8,FALSE), VLOOKUP($S1962 &amp; IF(ISBLANK($R1962),"", "-" &amp; $R1962) &amp; IF(ISBLANK($Q1962),"", "-" &amp; $Q1962) &amp; IF(ISBLANK($P1962),"", "-" &amp; $P1962) &amp; IF(ISBLANK($O1962),"", "-" &amp; $O1962) &amp; IF(ISBLANK($N1962),"", "-" &amp; $N1962),TravelTime,8,FALSE)) / 1440, ""))</f>
        <v/>
      </c>
      <c r="AA1962" s="59"/>
      <c r="AB1962" s="59"/>
      <c r="AC1962" s="59"/>
      <c r="AD1962" s="196"/>
      <c r="AE1962" s="59"/>
      <c r="AF1962" s="59"/>
      <c r="AG1962" s="59"/>
      <c r="AH1962" s="59"/>
      <c r="AI1962" s="59"/>
      <c r="AJ1962" s="59"/>
    </row>
    <row r="1963" spans="1:36" ht="14.25" customHeight="1">
      <c r="A1963" s="85"/>
      <c r="B1963" s="59"/>
      <c r="C1963" s="218"/>
      <c r="D1963" s="59"/>
      <c r="E1963" s="229"/>
      <c r="F1963" s="229"/>
      <c r="G1963" s="59"/>
      <c r="H1963" s="59"/>
      <c r="I1963" s="59"/>
      <c r="J1963" s="59"/>
      <c r="K1963" s="59"/>
      <c r="L1963" s="86"/>
      <c r="M1963" s="86"/>
      <c r="N1963" s="55" t="s">
        <v>820</v>
      </c>
      <c r="O1963" s="55"/>
      <c r="P1963" s="55"/>
      <c r="Q1963" s="55"/>
      <c r="R1963" s="55"/>
      <c r="S1963" s="55"/>
      <c r="T1963" s="193" t="str">
        <f>_xlfn.IFNA(VLOOKUP(N1963,Code2Loc,2,FALSE)
&amp; IF( OR( ISNA(O1963), LEN(O1963)=0), "",  "-" &amp; VLOOKUP(O1963,Code2Loc,2,FALSE))
&amp; IF( OR( ISNA(P1963), LEN(P1963)=0), "",  "-" &amp; VLOOKUP(P1963,Code2Loc,2,FALSE))
&amp; IF( OR( ISNA(Q1963), LEN(Q1963)=0), "",  "-" &amp; VLOOKUP(Q1963,Code2Loc,2,FALSE))
&amp; IF( OR( ISNA(R1963), LEN(R1963)=0), "",  "-" &amp; VLOOKUP(R1963,Code2Loc,2,FALSE))
&amp; IF( OR( ISNA(S1963), LEN(S1963)=0), "",  "-" &amp; VLOOKUP(S1963,Code2Loc,2,FALSE)),"")</f>
        <v/>
      </c>
      <c r="U1963" s="56">
        <v>0.55902777777777779</v>
      </c>
      <c r="V1963" s="57"/>
      <c r="W1963" s="57"/>
      <c r="X1963" s="57"/>
      <c r="Y1963" s="57"/>
      <c r="Z1963" s="58" t="str">
        <f>IF(ISBLANK($U1963), "", _xlfn.IFNA($U1963 + _xlfn.IFNA( VLOOKUP($N1963 &amp; IF(ISBLANK($O1963),"", "-" &amp; $O1963) &amp; IF(ISBLANK($P1963),"", "-" &amp; $P1963) &amp; IF(ISBLANK($Q1963),"", "-" &amp; $Q1963) &amp; IF(ISBLANK($R1963),"", "-" &amp; $R1963) &amp; IF(ISBLANK($S1963),"", "-" &amp; $S1963),TravelTime,8,FALSE), VLOOKUP($S1963 &amp; IF(ISBLANK($R1963),"", "-" &amp; $R1963) &amp; IF(ISBLANK($Q1963),"", "-" &amp; $Q1963) &amp; IF(ISBLANK($P1963),"", "-" &amp; $P1963) &amp; IF(ISBLANK($O1963),"", "-" &amp; $O1963) &amp; IF(ISBLANK($N1963),"", "-" &amp; $N1963),TravelTime,8,FALSE)) / 1440, ""))</f>
        <v/>
      </c>
      <c r="AA1963" s="59"/>
      <c r="AB1963" s="59"/>
      <c r="AC1963" s="59"/>
      <c r="AD1963" s="196"/>
      <c r="AE1963" s="59"/>
      <c r="AF1963" s="59"/>
      <c r="AG1963" s="59"/>
      <c r="AH1963" s="59"/>
      <c r="AI1963" s="59"/>
      <c r="AJ1963" s="59"/>
    </row>
    <row r="1964" spans="1:36" ht="14.25" customHeight="1">
      <c r="A1964" s="85"/>
      <c r="B1964" s="59"/>
      <c r="C1964" s="218"/>
      <c r="D1964" s="59"/>
      <c r="E1964" s="229"/>
      <c r="F1964" s="229"/>
      <c r="G1964" s="59"/>
      <c r="H1964" s="59"/>
      <c r="I1964" s="59"/>
      <c r="J1964" s="59"/>
      <c r="K1964" s="59"/>
      <c r="L1964" s="86"/>
      <c r="M1964" s="86"/>
      <c r="N1964" s="55" t="s">
        <v>874</v>
      </c>
      <c r="O1964" s="55"/>
      <c r="P1964" s="55"/>
      <c r="Q1964" s="55"/>
      <c r="R1964" s="55"/>
      <c r="S1964" s="55"/>
      <c r="T1964" s="193" t="str">
        <f>_xlfn.IFNA(VLOOKUP(N1964,Code2Loc,2,FALSE)
&amp; IF( OR( ISNA(O1964), LEN(O1964)=0), "",  "-" &amp; VLOOKUP(O1964,Code2Loc,2,FALSE))
&amp; IF( OR( ISNA(P1964), LEN(P1964)=0), "",  "-" &amp; VLOOKUP(P1964,Code2Loc,2,FALSE))
&amp; IF( OR( ISNA(Q1964), LEN(Q1964)=0), "",  "-" &amp; VLOOKUP(Q1964,Code2Loc,2,FALSE))
&amp; IF( OR( ISNA(R1964), LEN(R1964)=0), "",  "-" &amp; VLOOKUP(R1964,Code2Loc,2,FALSE))
&amp; IF( OR( ISNA(S1964), LEN(S1964)=0), "",  "-" &amp; VLOOKUP(S1964,Code2Loc,2,FALSE)),"")</f>
        <v/>
      </c>
      <c r="U1964" s="56">
        <v>0.64236111111111116</v>
      </c>
      <c r="V1964" s="57"/>
      <c r="W1964" s="57"/>
      <c r="X1964" s="57"/>
      <c r="Y1964" s="57"/>
      <c r="Z1964" s="58" t="str">
        <f>IF(ISBLANK($U1964), "", _xlfn.IFNA($U1964 + _xlfn.IFNA( VLOOKUP($N1964 &amp; IF(ISBLANK($O1964),"", "-" &amp; $O1964) &amp; IF(ISBLANK($P1964),"", "-" &amp; $P1964) &amp; IF(ISBLANK($Q1964),"", "-" &amp; $Q1964) &amp; IF(ISBLANK($R1964),"", "-" &amp; $R1964) &amp; IF(ISBLANK($S1964),"", "-" &amp; $S1964),TravelTime,8,FALSE), VLOOKUP($S1964 &amp; IF(ISBLANK($R1964),"", "-" &amp; $R1964) &amp; IF(ISBLANK($Q1964),"", "-" &amp; $Q1964) &amp; IF(ISBLANK($P1964),"", "-" &amp; $P1964) &amp; IF(ISBLANK($O1964),"", "-" &amp; $O1964) &amp; IF(ISBLANK($N1964),"", "-" &amp; $N1964),TravelTime,8,FALSE)) / 1440, ""))</f>
        <v/>
      </c>
      <c r="AA1964" s="59"/>
      <c r="AB1964" s="59"/>
      <c r="AC1964" s="59"/>
      <c r="AD1964" s="196"/>
      <c r="AE1964" s="59"/>
      <c r="AF1964" s="59"/>
      <c r="AG1964" s="59"/>
      <c r="AH1964" s="59"/>
      <c r="AI1964" s="59"/>
      <c r="AJ1964" s="59"/>
    </row>
    <row r="1965" spans="1:36" ht="14.25" customHeight="1">
      <c r="A1965" s="85"/>
      <c r="B1965" s="59"/>
      <c r="C1965" s="218"/>
      <c r="D1965" s="59"/>
      <c r="E1965" s="229"/>
      <c r="F1965" s="229"/>
      <c r="G1965" s="59"/>
      <c r="H1965" s="59"/>
      <c r="I1965" s="59"/>
      <c r="J1965" s="59"/>
      <c r="K1965" s="59"/>
      <c r="L1965" s="86"/>
      <c r="M1965" s="86"/>
      <c r="N1965" s="55" t="s">
        <v>820</v>
      </c>
      <c r="O1965" s="55"/>
      <c r="P1965" s="55"/>
      <c r="Q1965" s="55"/>
      <c r="R1965" s="55"/>
      <c r="S1965" s="55"/>
      <c r="T1965" s="193" t="str">
        <f>_xlfn.IFNA(VLOOKUP(N1965,Code2Loc,2,FALSE)
&amp; IF( OR( ISNA(O1965), LEN(O1965)=0), "",  "-" &amp; VLOOKUP(O1965,Code2Loc,2,FALSE))
&amp; IF( OR( ISNA(P1965), LEN(P1965)=0), "",  "-" &amp; VLOOKUP(P1965,Code2Loc,2,FALSE))
&amp; IF( OR( ISNA(Q1965), LEN(Q1965)=0), "",  "-" &amp; VLOOKUP(Q1965,Code2Loc,2,FALSE))
&amp; IF( OR( ISNA(R1965), LEN(R1965)=0), "",  "-" &amp; VLOOKUP(R1965,Code2Loc,2,FALSE))
&amp; IF( OR( ISNA(S1965), LEN(S1965)=0), "",  "-" &amp; VLOOKUP(S1965,Code2Loc,2,FALSE)),"")</f>
        <v/>
      </c>
      <c r="U1965" s="56">
        <v>0.70486111111111116</v>
      </c>
      <c r="V1965" s="57"/>
      <c r="W1965" s="57"/>
      <c r="X1965" s="57"/>
      <c r="Y1965" s="57"/>
      <c r="Z1965" s="58" t="str">
        <f>IF(ISBLANK($U1965), "", _xlfn.IFNA($U1965 + _xlfn.IFNA( VLOOKUP($N1965 &amp; IF(ISBLANK($O1965),"", "-" &amp; $O1965) &amp; IF(ISBLANK($P1965),"", "-" &amp; $P1965) &amp; IF(ISBLANK($Q1965),"", "-" &amp; $Q1965) &amp; IF(ISBLANK($R1965),"", "-" &amp; $R1965) &amp; IF(ISBLANK($S1965),"", "-" &amp; $S1965),TravelTime,8,FALSE), VLOOKUP($S1965 &amp; IF(ISBLANK($R1965),"", "-" &amp; $R1965) &amp; IF(ISBLANK($Q1965),"", "-" &amp; $Q1965) &amp; IF(ISBLANK($P1965),"", "-" &amp; $P1965) &amp; IF(ISBLANK($O1965),"", "-" &amp; $O1965) &amp; IF(ISBLANK($N1965),"", "-" &amp; $N1965),TravelTime,8,FALSE)) / 1440, ""))</f>
        <v/>
      </c>
      <c r="AA1965" s="59"/>
      <c r="AB1965" s="59"/>
      <c r="AC1965" s="59"/>
      <c r="AD1965" s="196"/>
      <c r="AE1965" s="59"/>
      <c r="AF1965" s="59"/>
      <c r="AG1965" s="59"/>
      <c r="AH1965" s="59"/>
      <c r="AI1965" s="59"/>
      <c r="AJ1965" s="59"/>
    </row>
    <row r="1966" spans="1:36" ht="14.25" customHeight="1">
      <c r="A1966" s="85"/>
      <c r="B1966" s="59"/>
      <c r="C1966" s="218"/>
      <c r="D1966" s="59"/>
      <c r="E1966" s="229"/>
      <c r="F1966" s="229"/>
      <c r="G1966" s="59"/>
      <c r="H1966" s="59"/>
      <c r="I1966" s="59"/>
      <c r="J1966" s="59"/>
      <c r="K1966" s="59"/>
      <c r="L1966" s="86"/>
      <c r="M1966" s="86"/>
      <c r="N1966" s="55" t="s">
        <v>874</v>
      </c>
      <c r="O1966" s="55"/>
      <c r="P1966" s="55"/>
      <c r="Q1966" s="55"/>
      <c r="R1966" s="55"/>
      <c r="S1966" s="55"/>
      <c r="T1966" s="193" t="str">
        <f>_xlfn.IFNA(VLOOKUP(N1966,Code2Loc,2,FALSE)
&amp; IF( OR( ISNA(O1966), LEN(O1966)=0), "",  "-" &amp; VLOOKUP(O1966,Code2Loc,2,FALSE))
&amp; IF( OR( ISNA(P1966), LEN(P1966)=0), "",  "-" &amp; VLOOKUP(P1966,Code2Loc,2,FALSE))
&amp; IF( OR( ISNA(Q1966), LEN(Q1966)=0), "",  "-" &amp; VLOOKUP(Q1966,Code2Loc,2,FALSE))
&amp; IF( OR( ISNA(R1966), LEN(R1966)=0), "",  "-" &amp; VLOOKUP(R1966,Code2Loc,2,FALSE))
&amp; IF( OR( ISNA(S1966), LEN(S1966)=0), "",  "-" &amp; VLOOKUP(S1966,Code2Loc,2,FALSE)),"")</f>
        <v/>
      </c>
      <c r="U1966" s="56">
        <v>0.74652777777777779</v>
      </c>
      <c r="V1966" s="57"/>
      <c r="W1966" s="57"/>
      <c r="X1966" s="57"/>
      <c r="Y1966" s="57"/>
      <c r="Z1966" s="58" t="str">
        <f>IF(ISBLANK($U1966), "", _xlfn.IFNA($U1966 + _xlfn.IFNA( VLOOKUP($N1966 &amp; IF(ISBLANK($O1966),"", "-" &amp; $O1966) &amp; IF(ISBLANK($P1966),"", "-" &amp; $P1966) &amp; IF(ISBLANK($Q1966),"", "-" &amp; $Q1966) &amp; IF(ISBLANK($R1966),"", "-" &amp; $R1966) &amp; IF(ISBLANK($S1966),"", "-" &amp; $S1966),TravelTime,8,FALSE), VLOOKUP($S1966 &amp; IF(ISBLANK($R1966),"", "-" &amp; $R1966) &amp; IF(ISBLANK($Q1966),"", "-" &amp; $Q1966) &amp; IF(ISBLANK($P1966),"", "-" &amp; $P1966) &amp; IF(ISBLANK($O1966),"", "-" &amp; $O1966) &amp; IF(ISBLANK($N1966),"", "-" &amp; $N1966),TravelTime,8,FALSE)) / 1440, ""))</f>
        <v/>
      </c>
      <c r="AA1966" s="59"/>
      <c r="AB1966" s="59"/>
      <c r="AC1966" s="59"/>
      <c r="AD1966" s="196"/>
      <c r="AE1966" s="59"/>
      <c r="AF1966" s="59"/>
      <c r="AG1966" s="59"/>
      <c r="AH1966" s="59"/>
      <c r="AI1966" s="59"/>
      <c r="AJ1966" s="59"/>
    </row>
    <row r="1967" spans="1:36" ht="14.25" customHeight="1">
      <c r="A1967" s="85"/>
      <c r="B1967" s="59"/>
      <c r="C1967" s="218"/>
      <c r="D1967" s="59"/>
      <c r="E1967" s="229"/>
      <c r="F1967" s="229"/>
      <c r="G1967" s="59"/>
      <c r="H1967" s="59"/>
      <c r="I1967" s="59"/>
      <c r="J1967" s="59"/>
      <c r="K1967" s="59"/>
      <c r="L1967" s="86"/>
      <c r="M1967" s="86"/>
      <c r="N1967" s="55" t="s">
        <v>820</v>
      </c>
      <c r="O1967" s="55"/>
      <c r="P1967" s="55"/>
      <c r="Q1967" s="55"/>
      <c r="R1967" s="55"/>
      <c r="S1967" s="55"/>
      <c r="T1967" s="193" t="str">
        <f>_xlfn.IFNA(VLOOKUP(N1967,Code2Loc,2,FALSE)
&amp; IF( OR( ISNA(O1967), LEN(O1967)=0), "",  "-" &amp; VLOOKUP(O1967,Code2Loc,2,FALSE))
&amp; IF( OR( ISNA(P1967), LEN(P1967)=0), "",  "-" &amp; VLOOKUP(P1967,Code2Loc,2,FALSE))
&amp; IF( OR( ISNA(Q1967), LEN(Q1967)=0), "",  "-" &amp; VLOOKUP(Q1967,Code2Loc,2,FALSE))
&amp; IF( OR( ISNA(R1967), LEN(R1967)=0), "",  "-" &amp; VLOOKUP(R1967,Code2Loc,2,FALSE))
&amp; IF( OR( ISNA(S1967), LEN(S1967)=0), "",  "-" &amp; VLOOKUP(S1967,Code2Loc,2,FALSE)),"")</f>
        <v/>
      </c>
      <c r="U1967" s="56">
        <v>0.83333333333333337</v>
      </c>
      <c r="V1967" s="57"/>
      <c r="W1967" s="57"/>
      <c r="X1967" s="57"/>
      <c r="Y1967" s="57"/>
      <c r="Z1967" s="58" t="str">
        <f>IF(ISBLANK($U1967), "", _xlfn.IFNA($U1967 + _xlfn.IFNA( VLOOKUP($N1967 &amp; IF(ISBLANK($O1967),"", "-" &amp; $O1967) &amp; IF(ISBLANK($P1967),"", "-" &amp; $P1967) &amp; IF(ISBLANK($Q1967),"", "-" &amp; $Q1967) &amp; IF(ISBLANK($R1967),"", "-" &amp; $R1967) &amp; IF(ISBLANK($S1967),"", "-" &amp; $S1967),TravelTime,8,FALSE), VLOOKUP($S1967 &amp; IF(ISBLANK($R1967),"", "-" &amp; $R1967) &amp; IF(ISBLANK($Q1967),"", "-" &amp; $Q1967) &amp; IF(ISBLANK($P1967),"", "-" &amp; $P1967) &amp; IF(ISBLANK($O1967),"", "-" &amp; $O1967) &amp; IF(ISBLANK($N1967),"", "-" &amp; $N1967),TravelTime,8,FALSE)) / 1440, ""))</f>
        <v/>
      </c>
      <c r="AA1967" s="59"/>
      <c r="AB1967" s="59"/>
      <c r="AC1967" s="59"/>
      <c r="AD1967" s="196"/>
      <c r="AE1967" s="59"/>
      <c r="AF1967" s="59"/>
      <c r="AG1967" s="59"/>
      <c r="AH1967" s="59"/>
      <c r="AI1967" s="59"/>
      <c r="AJ1967" s="59"/>
    </row>
    <row r="1968" spans="1:36" ht="14.25" customHeight="1">
      <c r="A1968" s="85"/>
      <c r="B1968" s="59" t="s">
        <v>967</v>
      </c>
      <c r="C1968" s="218" t="s">
        <v>968</v>
      </c>
      <c r="D1968" s="52"/>
      <c r="E1968" s="228" t="s">
        <v>969</v>
      </c>
      <c r="F1968" s="228" t="s">
        <v>970</v>
      </c>
      <c r="G1968" s="59"/>
      <c r="H1968" s="59"/>
      <c r="I1968" s="59"/>
      <c r="J1968" s="59" t="s">
        <v>971</v>
      </c>
      <c r="K1968" s="59" t="s">
        <v>16</v>
      </c>
      <c r="L1968" s="86">
        <v>27</v>
      </c>
      <c r="M1968" s="86">
        <v>11</v>
      </c>
      <c r="N1968" s="55" t="s">
        <v>820</v>
      </c>
      <c r="O1968" s="55" t="s">
        <v>972</v>
      </c>
      <c r="P1968" s="55"/>
      <c r="Q1968" s="55"/>
      <c r="R1968" s="55"/>
      <c r="S1968" s="55" t="s">
        <v>973</v>
      </c>
      <c r="T1968" s="193" t="str">
        <f>_xlfn.IFNA(VLOOKUP(N1968,Code2Loc,2,FALSE)
&amp; IF( OR( ISNA(O1968), LEN(O1968)=0), "",  "-" &amp; VLOOKUP(O1968,Code2Loc,2,FALSE))
&amp; IF( OR( ISNA(P1968), LEN(P1968)=0), "",  "-" &amp; VLOOKUP(P1968,Code2Loc,2,FALSE))
&amp; IF( OR( ISNA(Q1968), LEN(Q1968)=0), "",  "-" &amp; VLOOKUP(Q1968,Code2Loc,2,FALSE))
&amp; IF( OR( ISNA(R1968), LEN(R1968)=0), "",  "-" &amp; VLOOKUP(R1968,Code2Loc,2,FALSE))
&amp; IF( OR( ISNA(S1968), LEN(S1968)=0), "",  "-" &amp; VLOOKUP(S1968,Code2Loc,2,FALSE)),"")</f>
        <v/>
      </c>
      <c r="U1968" s="56">
        <v>0.30208333333333331</v>
      </c>
      <c r="V1968" s="57"/>
      <c r="W1968" s="57"/>
      <c r="X1968" s="57"/>
      <c r="Y1968" s="57"/>
      <c r="Z1968" s="58" t="str">
        <f>IF(ISBLANK($U1968), "", _xlfn.IFNA($U1968 + _xlfn.IFNA( VLOOKUP($N1968 &amp; IF(ISBLANK($O1968),"", "-" &amp; $O1968) &amp; IF(ISBLANK($P1968),"", "-" &amp; $P1968) &amp; IF(ISBLANK($Q1968),"", "-" &amp; $Q1968) &amp; IF(ISBLANK($R1968),"", "-" &amp; $R1968) &amp; IF(ISBLANK($S1968),"", "-" &amp; $S1968),TravelTime,8,FALSE), VLOOKUP($S1968 &amp; IF(ISBLANK($R1968),"", "-" &amp; $R1968) &amp; IF(ISBLANK($Q1968),"", "-" &amp; $Q1968) &amp; IF(ISBLANK($P1968),"", "-" &amp; $P1968) &amp; IF(ISBLANK($O1968),"", "-" &amp; $O1968) &amp; IF(ISBLANK($N1968),"", "-" &amp; $N1968),TravelTime,8,FALSE)) / 1440, ""))</f>
        <v/>
      </c>
      <c r="AA1968" s="59"/>
      <c r="AB1968" s="59"/>
      <c r="AC1968" s="59"/>
      <c r="AD1968" s="196"/>
      <c r="AE1968" s="59"/>
      <c r="AF1968" s="59"/>
      <c r="AG1968" s="59"/>
      <c r="AH1968" s="59"/>
      <c r="AI1968" s="59"/>
      <c r="AJ1968" s="59"/>
    </row>
    <row r="1969" spans="1:36" ht="14.25" customHeight="1">
      <c r="A1969" s="85"/>
      <c r="B1969" s="59"/>
      <c r="C1969" s="218"/>
      <c r="D1969" s="59"/>
      <c r="E1969" s="229"/>
      <c r="F1969" s="229"/>
      <c r="G1969" s="59"/>
      <c r="H1969" s="59"/>
      <c r="I1969" s="59"/>
      <c r="J1969" s="59"/>
      <c r="K1969" s="59"/>
      <c r="L1969" s="86"/>
      <c r="M1969" s="86"/>
      <c r="N1969" s="55" t="s">
        <v>973</v>
      </c>
      <c r="O1969" s="92" t="s">
        <v>974</v>
      </c>
      <c r="P1969" s="55"/>
      <c r="Q1969" s="55"/>
      <c r="R1969" s="55"/>
      <c r="S1969" s="55" t="s">
        <v>874</v>
      </c>
      <c r="T1969" s="193" t="str">
        <f>_xlfn.IFNA(VLOOKUP(N1969,Code2Loc,2,FALSE)
&amp; IF( OR( ISNA(O1969), LEN(O1969)=0), "",  "-" &amp; VLOOKUP(O1969,Code2Loc,2,FALSE))
&amp; IF( OR( ISNA(P1969), LEN(P1969)=0), "",  "-" &amp; VLOOKUP(P1969,Code2Loc,2,FALSE))
&amp; IF( OR( ISNA(Q1969), LEN(Q1969)=0), "",  "-" &amp; VLOOKUP(Q1969,Code2Loc,2,FALSE))
&amp; IF( OR( ISNA(R1969), LEN(R1969)=0), "",  "-" &amp; VLOOKUP(R1969,Code2Loc,2,FALSE))
&amp; IF( OR( ISNA(S1969), LEN(S1969)=0), "",  "-" &amp; VLOOKUP(S1969,Code2Loc,2,FALSE)),"")</f>
        <v/>
      </c>
      <c r="U1969" s="56">
        <v>0.33333333333333331</v>
      </c>
      <c r="V1969" s="57"/>
      <c r="W1969" s="57"/>
      <c r="X1969" s="57"/>
      <c r="Y1969" s="57"/>
      <c r="Z1969" s="58" t="str">
        <f>IF(ISBLANK($U1969), "", _xlfn.IFNA($U1969 + _xlfn.IFNA( VLOOKUP($N1969 &amp; IF(ISBLANK($O1969),"", "-" &amp; $O1969) &amp; IF(ISBLANK($P1969),"", "-" &amp; $P1969) &amp; IF(ISBLANK($Q1969),"", "-" &amp; $Q1969) &amp; IF(ISBLANK($R1969),"", "-" &amp; $R1969) &amp; IF(ISBLANK($S1969),"", "-" &amp; $S1969),TravelTime,8,FALSE), VLOOKUP($S1969 &amp; IF(ISBLANK($R1969),"", "-" &amp; $R1969) &amp; IF(ISBLANK($Q1969),"", "-" &amp; $Q1969) &amp; IF(ISBLANK($P1969),"", "-" &amp; $P1969) &amp; IF(ISBLANK($O1969),"", "-" &amp; $O1969) &amp; IF(ISBLANK($N1969),"", "-" &amp; $N1969),TravelTime,8,FALSE)) / 1440, ""))</f>
        <v/>
      </c>
      <c r="AA1969" s="59"/>
      <c r="AB1969" s="59"/>
      <c r="AC1969" s="59"/>
      <c r="AD1969" s="196"/>
      <c r="AE1969" s="59"/>
      <c r="AF1969" s="59"/>
      <c r="AG1969" s="59"/>
      <c r="AH1969" s="59"/>
      <c r="AI1969" s="59"/>
      <c r="AJ1969" s="59"/>
    </row>
    <row r="1970" spans="1:36" ht="14.25" customHeight="1">
      <c r="A1970" s="85"/>
      <c r="B1970" s="59"/>
      <c r="C1970" s="218"/>
      <c r="D1970" s="59"/>
      <c r="E1970" s="229"/>
      <c r="F1970" s="229"/>
      <c r="G1970" s="59"/>
      <c r="H1970" s="59"/>
      <c r="I1970" s="59"/>
      <c r="J1970" s="93"/>
      <c r="K1970" s="59"/>
      <c r="L1970" s="86"/>
      <c r="M1970" s="86"/>
      <c r="N1970" s="55" t="s">
        <v>874</v>
      </c>
      <c r="O1970" s="55" t="s">
        <v>975</v>
      </c>
      <c r="P1970" s="55"/>
      <c r="Q1970" s="55"/>
      <c r="R1970" s="55"/>
      <c r="S1970" s="55" t="s">
        <v>820</v>
      </c>
      <c r="T1970" s="193" t="str">
        <f>_xlfn.IFNA(VLOOKUP(N1970,Code2Loc,2,FALSE)
&amp; IF( OR( ISNA(O1970), LEN(O1970)=0), "",  "-" &amp; VLOOKUP(O1970,Code2Loc,2,FALSE))
&amp; IF( OR( ISNA(P1970), LEN(P1970)=0), "",  "-" &amp; VLOOKUP(P1970,Code2Loc,2,FALSE))
&amp; IF( OR( ISNA(Q1970), LEN(Q1970)=0), "",  "-" &amp; VLOOKUP(Q1970,Code2Loc,2,FALSE))
&amp; IF( OR( ISNA(R1970), LEN(R1970)=0), "",  "-" &amp; VLOOKUP(R1970,Code2Loc,2,FALSE))
&amp; IF( OR( ISNA(S1970), LEN(S1970)=0), "",  "-" &amp; VLOOKUP(S1970,Code2Loc,2,FALSE)),"")</f>
        <v/>
      </c>
      <c r="U1970" s="56">
        <v>0.35416666666666669</v>
      </c>
      <c r="V1970" s="57"/>
      <c r="W1970" s="57"/>
      <c r="X1970" s="57"/>
      <c r="Y1970" s="57"/>
      <c r="Z1970" s="58" t="str">
        <f>IF(ISBLANK($U1970), "", _xlfn.IFNA($U1970 + _xlfn.IFNA( VLOOKUP($N1970 &amp; IF(ISBLANK($O1970),"", "-" &amp; $O1970) &amp; IF(ISBLANK($P1970),"", "-" &amp; $P1970) &amp; IF(ISBLANK($Q1970),"", "-" &amp; $Q1970) &amp; IF(ISBLANK($R1970),"", "-" &amp; $R1970) &amp; IF(ISBLANK($S1970),"", "-" &amp; $S1970),TravelTime,8,FALSE), VLOOKUP($S1970 &amp; IF(ISBLANK($R1970),"", "-" &amp; $R1970) &amp; IF(ISBLANK($Q1970),"", "-" &amp; $Q1970) &amp; IF(ISBLANK($P1970),"", "-" &amp; $P1970) &amp; IF(ISBLANK($O1970),"", "-" &amp; $O1970) &amp; IF(ISBLANK($N1970),"", "-" &amp; $N1970),TravelTime,8,FALSE)) / 1440, ""))</f>
        <v/>
      </c>
      <c r="AA1970" s="59"/>
      <c r="AB1970" s="59"/>
      <c r="AC1970" s="59"/>
      <c r="AD1970" s="196"/>
      <c r="AE1970" s="59"/>
      <c r="AF1970" s="59"/>
      <c r="AG1970" s="59"/>
      <c r="AH1970" s="59"/>
      <c r="AI1970" s="59"/>
      <c r="AJ1970" s="59"/>
    </row>
    <row r="1971" spans="1:36" ht="14.25" customHeight="1">
      <c r="A1971" s="85"/>
      <c r="B1971" s="59"/>
      <c r="C1971" s="218"/>
      <c r="D1971" s="59"/>
      <c r="E1971" s="229"/>
      <c r="F1971" s="229"/>
      <c r="G1971" s="59"/>
      <c r="H1971" s="59"/>
      <c r="I1971" s="59"/>
      <c r="J1971" s="93"/>
      <c r="K1971" s="59"/>
      <c r="L1971" s="86"/>
      <c r="M1971" s="86"/>
      <c r="N1971" s="55" t="s">
        <v>820</v>
      </c>
      <c r="O1971" s="55" t="s">
        <v>976</v>
      </c>
      <c r="P1971" s="55"/>
      <c r="Q1971" s="55"/>
      <c r="R1971" s="55"/>
      <c r="S1971" s="55" t="s">
        <v>874</v>
      </c>
      <c r="T1971" s="193" t="str">
        <f>_xlfn.IFNA(VLOOKUP(N1971,Code2Loc,2,FALSE)
&amp; IF( OR( ISNA(O1971), LEN(O1971)=0), "",  "-" &amp; VLOOKUP(O1971,Code2Loc,2,FALSE))
&amp; IF( OR( ISNA(P1971), LEN(P1971)=0), "",  "-" &amp; VLOOKUP(P1971,Code2Loc,2,FALSE))
&amp; IF( OR( ISNA(Q1971), LEN(Q1971)=0), "",  "-" &amp; VLOOKUP(Q1971,Code2Loc,2,FALSE))
&amp; IF( OR( ISNA(R1971), LEN(R1971)=0), "",  "-" &amp; VLOOKUP(R1971,Code2Loc,2,FALSE))
&amp; IF( OR( ISNA(S1971), LEN(S1971)=0), "",  "-" &amp; VLOOKUP(S1971,Code2Loc,2,FALSE)),"")</f>
        <v/>
      </c>
      <c r="U1971" s="56">
        <v>0.41319444444444442</v>
      </c>
      <c r="V1971" s="57"/>
      <c r="W1971" s="57"/>
      <c r="X1971" s="57"/>
      <c r="Y1971" s="57"/>
      <c r="Z1971" s="58" t="str">
        <f>IF(ISBLANK($U1971), "", _xlfn.IFNA($U1971 + _xlfn.IFNA( VLOOKUP($N1971 &amp; IF(ISBLANK($O1971),"", "-" &amp; $O1971) &amp; IF(ISBLANK($P1971),"", "-" &amp; $P1971) &amp; IF(ISBLANK($Q1971),"", "-" &amp; $Q1971) &amp; IF(ISBLANK($R1971),"", "-" &amp; $R1971) &amp; IF(ISBLANK($S1971),"", "-" &amp; $S1971),TravelTime,8,FALSE), VLOOKUP($S1971 &amp; IF(ISBLANK($R1971),"", "-" &amp; $R1971) &amp; IF(ISBLANK($Q1971),"", "-" &amp; $Q1971) &amp; IF(ISBLANK($P1971),"", "-" &amp; $P1971) &amp; IF(ISBLANK($O1971),"", "-" &amp; $O1971) &amp; IF(ISBLANK($N1971),"", "-" &amp; $N1971),TravelTime,8,FALSE)) / 1440, ""))</f>
        <v/>
      </c>
      <c r="AA1971" s="59"/>
      <c r="AB1971" s="59"/>
      <c r="AC1971" s="59"/>
      <c r="AD1971" s="196"/>
      <c r="AE1971" s="59"/>
      <c r="AF1971" s="59"/>
      <c r="AG1971" s="59"/>
      <c r="AH1971" s="59"/>
      <c r="AI1971" s="59"/>
      <c r="AJ1971" s="59"/>
    </row>
    <row r="1972" spans="1:36" ht="14.25" customHeight="1">
      <c r="A1972" s="85"/>
      <c r="B1972" s="59"/>
      <c r="C1972" s="218"/>
      <c r="D1972" s="59"/>
      <c r="E1972" s="229"/>
      <c r="F1972" s="229"/>
      <c r="G1972" s="59"/>
      <c r="H1972" s="59"/>
      <c r="I1972" s="59"/>
      <c r="J1972" s="59"/>
      <c r="K1972" s="59"/>
      <c r="L1972" s="86"/>
      <c r="M1972" s="86"/>
      <c r="N1972" s="55" t="s">
        <v>874</v>
      </c>
      <c r="O1972" s="55" t="s">
        <v>977</v>
      </c>
      <c r="P1972" s="55"/>
      <c r="Q1972" s="55"/>
      <c r="R1972" s="55"/>
      <c r="S1972" s="55" t="s">
        <v>820</v>
      </c>
      <c r="T1972" s="193" t="str">
        <f>_xlfn.IFNA(VLOOKUP(N1972,Code2Loc,2,FALSE)
&amp; IF( OR( ISNA(O1972), LEN(O1972)=0), "",  "-" &amp; VLOOKUP(O1972,Code2Loc,2,FALSE))
&amp; IF( OR( ISNA(P1972), LEN(P1972)=0), "",  "-" &amp; VLOOKUP(P1972,Code2Loc,2,FALSE))
&amp; IF( OR( ISNA(Q1972), LEN(Q1972)=0), "",  "-" &amp; VLOOKUP(Q1972,Code2Loc,2,FALSE))
&amp; IF( OR( ISNA(R1972), LEN(R1972)=0), "",  "-" &amp; VLOOKUP(R1972,Code2Loc,2,FALSE))
&amp; IF( OR( ISNA(S1972), LEN(S1972)=0), "",  "-" &amp; VLOOKUP(S1972,Code2Loc,2,FALSE)),"")</f>
        <v/>
      </c>
      <c r="U1972" s="56">
        <v>0.45833333333333331</v>
      </c>
      <c r="V1972" s="57"/>
      <c r="W1972" s="57"/>
      <c r="X1972" s="57"/>
      <c r="Y1972" s="57"/>
      <c r="Z1972" s="58" t="str">
        <f>IF(ISBLANK($U1972), "", _xlfn.IFNA($U1972 + _xlfn.IFNA( VLOOKUP($N1972 &amp; IF(ISBLANK($O1972),"", "-" &amp; $O1972) &amp; IF(ISBLANK($P1972),"", "-" &amp; $P1972) &amp; IF(ISBLANK($Q1972),"", "-" &amp; $Q1972) &amp; IF(ISBLANK($R1972),"", "-" &amp; $R1972) &amp; IF(ISBLANK($S1972),"", "-" &amp; $S1972),TravelTime,8,FALSE), VLOOKUP($S1972 &amp; IF(ISBLANK($R1972),"", "-" &amp; $R1972) &amp; IF(ISBLANK($Q1972),"", "-" &amp; $Q1972) &amp; IF(ISBLANK($P1972),"", "-" &amp; $P1972) &amp; IF(ISBLANK($O1972),"", "-" &amp; $O1972) &amp; IF(ISBLANK($N1972),"", "-" &amp; $N1972),TravelTime,8,FALSE)) / 1440, ""))</f>
        <v/>
      </c>
      <c r="AA1972" s="59"/>
      <c r="AB1972" s="59"/>
      <c r="AC1972" s="59"/>
      <c r="AD1972" s="196"/>
      <c r="AE1972" s="59"/>
      <c r="AF1972" s="59"/>
      <c r="AG1972" s="59"/>
      <c r="AH1972" s="59"/>
      <c r="AI1972" s="59"/>
      <c r="AJ1972" s="59"/>
    </row>
    <row r="1973" spans="1:36" ht="14.25" customHeight="1">
      <c r="A1973" s="85"/>
      <c r="B1973" s="59"/>
      <c r="C1973" s="218"/>
      <c r="D1973" s="59"/>
      <c r="E1973" s="229"/>
      <c r="F1973" s="229"/>
      <c r="G1973" s="59"/>
      <c r="H1973" s="59"/>
      <c r="I1973" s="59"/>
      <c r="J1973" s="59"/>
      <c r="K1973" s="59"/>
      <c r="L1973" s="86"/>
      <c r="M1973" s="86"/>
      <c r="N1973" s="55" t="s">
        <v>820</v>
      </c>
      <c r="O1973" s="55" t="s">
        <v>978</v>
      </c>
      <c r="P1973" s="55"/>
      <c r="Q1973" s="55"/>
      <c r="R1973" s="55"/>
      <c r="S1973" s="55" t="s">
        <v>973</v>
      </c>
      <c r="T1973" s="193" t="str">
        <f>_xlfn.IFNA(VLOOKUP(N1973,Code2Loc,2,FALSE)
&amp; IF( OR( ISNA(O1973), LEN(O1973)=0), "",  "-" &amp; VLOOKUP(O1973,Code2Loc,2,FALSE))
&amp; IF( OR( ISNA(P1973), LEN(P1973)=0), "",  "-" &amp; VLOOKUP(P1973,Code2Loc,2,FALSE))
&amp; IF( OR( ISNA(Q1973), LEN(Q1973)=0), "",  "-" &amp; VLOOKUP(Q1973,Code2Loc,2,FALSE))
&amp; IF( OR( ISNA(R1973), LEN(R1973)=0), "",  "-" &amp; VLOOKUP(R1973,Code2Loc,2,FALSE))
&amp; IF( OR( ISNA(S1973), LEN(S1973)=0), "",  "-" &amp; VLOOKUP(S1973,Code2Loc,2,FALSE)),"")</f>
        <v/>
      </c>
      <c r="U1973" s="56">
        <v>0.50694444444444442</v>
      </c>
      <c r="V1973" s="57"/>
      <c r="W1973" s="57"/>
      <c r="X1973" s="57"/>
      <c r="Y1973" s="57"/>
      <c r="Z1973" s="58" t="str">
        <f>IF(ISBLANK($U1973), "", _xlfn.IFNA($U1973 + _xlfn.IFNA( VLOOKUP($N1973 &amp; IF(ISBLANK($O1973),"", "-" &amp; $O1973) &amp; IF(ISBLANK($P1973),"", "-" &amp; $P1973) &amp; IF(ISBLANK($Q1973),"", "-" &amp; $Q1973) &amp; IF(ISBLANK($R1973),"", "-" &amp; $R1973) &amp; IF(ISBLANK($S1973),"", "-" &amp; $S1973),TravelTime,8,FALSE), VLOOKUP($S1973 &amp; IF(ISBLANK($R1973),"", "-" &amp; $R1973) &amp; IF(ISBLANK($Q1973),"", "-" &amp; $Q1973) &amp; IF(ISBLANK($P1973),"", "-" &amp; $P1973) &amp; IF(ISBLANK($O1973),"", "-" &amp; $O1973) &amp; IF(ISBLANK($N1973),"", "-" &amp; $N1973),TravelTime,8,FALSE)) / 1440, ""))</f>
        <v/>
      </c>
      <c r="AA1973" s="59"/>
      <c r="AB1973" s="59"/>
      <c r="AC1973" s="59"/>
      <c r="AD1973" s="196"/>
      <c r="AE1973" s="59"/>
      <c r="AF1973" s="59"/>
      <c r="AG1973" s="59"/>
      <c r="AH1973" s="59"/>
      <c r="AI1973" s="59"/>
      <c r="AJ1973" s="59"/>
    </row>
    <row r="1974" spans="1:36" ht="14.25" customHeight="1">
      <c r="A1974" s="85"/>
      <c r="B1974" s="59"/>
      <c r="C1974" s="218"/>
      <c r="D1974" s="59"/>
      <c r="E1974" s="229"/>
      <c r="F1974" s="229"/>
      <c r="G1974" s="59"/>
      <c r="H1974" s="59"/>
      <c r="I1974" s="59"/>
      <c r="J1974" s="59"/>
      <c r="K1974" s="59"/>
      <c r="L1974" s="86"/>
      <c r="M1974" s="86"/>
      <c r="N1974" s="55" t="s">
        <v>973</v>
      </c>
      <c r="O1974" s="92" t="s">
        <v>979</v>
      </c>
      <c r="P1974" s="55"/>
      <c r="Q1974" s="55"/>
      <c r="R1974" s="55"/>
      <c r="S1974" s="55" t="s">
        <v>820</v>
      </c>
      <c r="T1974" s="193" t="str">
        <f>_xlfn.IFNA(VLOOKUP(N1974,Code2Loc,2,FALSE)
&amp; IF( OR( ISNA(O1974), LEN(O1974)=0), "",  "-" &amp; VLOOKUP(O1974,Code2Loc,2,FALSE))
&amp; IF( OR( ISNA(P1974), LEN(P1974)=0), "",  "-" &amp; VLOOKUP(P1974,Code2Loc,2,FALSE))
&amp; IF( OR( ISNA(Q1974), LEN(Q1974)=0), "",  "-" &amp; VLOOKUP(Q1974,Code2Loc,2,FALSE))
&amp; IF( OR( ISNA(R1974), LEN(R1974)=0), "",  "-" &amp; VLOOKUP(R1974,Code2Loc,2,FALSE))
&amp; IF( OR( ISNA(S1974), LEN(S1974)=0), "",  "-" &amp; VLOOKUP(S1974,Code2Loc,2,FALSE)),"")</f>
        <v/>
      </c>
      <c r="U1974" s="56">
        <v>0.55208333333333337</v>
      </c>
      <c r="V1974" s="57"/>
      <c r="W1974" s="57"/>
      <c r="X1974" s="57"/>
      <c r="Y1974" s="57"/>
      <c r="Z1974" s="58" t="str">
        <f>IF(ISBLANK($U1974), "", _xlfn.IFNA($U1974 + _xlfn.IFNA( VLOOKUP($N1974 &amp; IF(ISBLANK($O1974),"", "-" &amp; $O1974) &amp; IF(ISBLANK($P1974),"", "-" &amp; $P1974) &amp; IF(ISBLANK($Q1974),"", "-" &amp; $Q1974) &amp; IF(ISBLANK($R1974),"", "-" &amp; $R1974) &amp; IF(ISBLANK($S1974),"", "-" &amp; $S1974),TravelTime,8,FALSE), VLOOKUP($S1974 &amp; IF(ISBLANK($R1974),"", "-" &amp; $R1974) &amp; IF(ISBLANK($Q1974),"", "-" &amp; $Q1974) &amp; IF(ISBLANK($P1974),"", "-" &amp; $P1974) &amp; IF(ISBLANK($O1974),"", "-" &amp; $O1974) &amp; IF(ISBLANK($N1974),"", "-" &amp; $N1974),TravelTime,8,FALSE)) / 1440, ""))</f>
        <v/>
      </c>
      <c r="AA1974" s="59"/>
      <c r="AB1974" s="59"/>
      <c r="AC1974" s="59"/>
      <c r="AD1974" s="196"/>
      <c r="AE1974" s="59"/>
      <c r="AF1974" s="59"/>
      <c r="AG1974" s="59"/>
      <c r="AH1974" s="59"/>
      <c r="AI1974" s="59"/>
      <c r="AJ1974" s="59"/>
    </row>
    <row r="1975" spans="1:36" ht="14.25" customHeight="1">
      <c r="A1975" s="85"/>
      <c r="B1975" s="59"/>
      <c r="C1975" s="218"/>
      <c r="D1975" s="59"/>
      <c r="E1975" s="229"/>
      <c r="F1975" s="229"/>
      <c r="G1975" s="59"/>
      <c r="H1975" s="59"/>
      <c r="I1975" s="59"/>
      <c r="J1975" s="59"/>
      <c r="K1975" s="59"/>
      <c r="L1975" s="86"/>
      <c r="M1975" s="86"/>
      <c r="N1975" s="55" t="s">
        <v>820</v>
      </c>
      <c r="O1975" s="55" t="s">
        <v>976</v>
      </c>
      <c r="P1975" s="55"/>
      <c r="Q1975" s="55"/>
      <c r="R1975" s="55"/>
      <c r="S1975" s="55" t="s">
        <v>980</v>
      </c>
      <c r="T1975" s="193" t="str">
        <f>_xlfn.IFNA(VLOOKUP(N1975,Code2Loc,2,FALSE)
&amp; IF( OR( ISNA(O1975), LEN(O1975)=0), "",  "-" &amp; VLOOKUP(O1975,Code2Loc,2,FALSE))
&amp; IF( OR( ISNA(P1975), LEN(P1975)=0), "",  "-" &amp; VLOOKUP(P1975,Code2Loc,2,FALSE))
&amp; IF( OR( ISNA(Q1975), LEN(Q1975)=0), "",  "-" &amp; VLOOKUP(Q1975,Code2Loc,2,FALSE))
&amp; IF( OR( ISNA(R1975), LEN(R1975)=0), "",  "-" &amp; VLOOKUP(R1975,Code2Loc,2,FALSE))
&amp; IF( OR( ISNA(S1975), LEN(S1975)=0), "",  "-" &amp; VLOOKUP(S1975,Code2Loc,2,FALSE)),"")</f>
        <v/>
      </c>
      <c r="U1975" s="56">
        <v>0.60416666666666663</v>
      </c>
      <c r="V1975" s="57"/>
      <c r="W1975" s="57"/>
      <c r="X1975" s="57"/>
      <c r="Y1975" s="57"/>
      <c r="Z1975" s="58" t="str">
        <f>IF(ISBLANK($U1975), "", _xlfn.IFNA($U1975 + _xlfn.IFNA( VLOOKUP($N1975 &amp; IF(ISBLANK($O1975),"", "-" &amp; $O1975) &amp; IF(ISBLANK($P1975),"", "-" &amp; $P1975) &amp; IF(ISBLANK($Q1975),"", "-" &amp; $Q1975) &amp; IF(ISBLANK($R1975),"", "-" &amp; $R1975) &amp; IF(ISBLANK($S1975),"", "-" &amp; $S1975),TravelTime,8,FALSE), VLOOKUP($S1975 &amp; IF(ISBLANK($R1975),"", "-" &amp; $R1975) &amp; IF(ISBLANK($Q1975),"", "-" &amp; $Q1975) &amp; IF(ISBLANK($P1975),"", "-" &amp; $P1975) &amp; IF(ISBLANK($O1975),"", "-" &amp; $O1975) &amp; IF(ISBLANK($N1975),"", "-" &amp; $N1975),TravelTime,8,FALSE)) / 1440, ""))</f>
        <v/>
      </c>
      <c r="AA1975" s="59"/>
      <c r="AB1975" s="59"/>
      <c r="AC1975" s="59"/>
      <c r="AD1975" s="196"/>
      <c r="AE1975" s="59"/>
      <c r="AF1975" s="59"/>
      <c r="AG1975" s="59"/>
      <c r="AH1975" s="59"/>
      <c r="AI1975" s="59"/>
      <c r="AJ1975" s="59"/>
    </row>
    <row r="1976" spans="1:36" ht="14.25" customHeight="1">
      <c r="A1976" s="85"/>
      <c r="B1976" s="59"/>
      <c r="C1976" s="218"/>
      <c r="D1976" s="59"/>
      <c r="E1976" s="229"/>
      <c r="F1976" s="229"/>
      <c r="G1976" s="59"/>
      <c r="H1976" s="59"/>
      <c r="I1976" s="59"/>
      <c r="J1976" s="59"/>
      <c r="K1976" s="59"/>
      <c r="L1976" s="86"/>
      <c r="M1976" s="86"/>
      <c r="N1976" s="55" t="s">
        <v>980</v>
      </c>
      <c r="O1976" s="55" t="s">
        <v>977</v>
      </c>
      <c r="P1976" s="55"/>
      <c r="Q1976" s="55"/>
      <c r="R1976" s="55"/>
      <c r="S1976" s="55" t="s">
        <v>820</v>
      </c>
      <c r="T1976" s="193" t="str">
        <f>_xlfn.IFNA(VLOOKUP(N1976,Code2Loc,2,FALSE)
&amp; IF( OR( ISNA(O1976), LEN(O1976)=0), "",  "-" &amp; VLOOKUP(O1976,Code2Loc,2,FALSE))
&amp; IF( OR( ISNA(P1976), LEN(P1976)=0), "",  "-" &amp; VLOOKUP(P1976,Code2Loc,2,FALSE))
&amp; IF( OR( ISNA(Q1976), LEN(Q1976)=0), "",  "-" &amp; VLOOKUP(Q1976,Code2Loc,2,FALSE))
&amp; IF( OR( ISNA(R1976), LEN(R1976)=0), "",  "-" &amp; VLOOKUP(R1976,Code2Loc,2,FALSE))
&amp; IF( OR( ISNA(S1976), LEN(S1976)=0), "",  "-" &amp; VLOOKUP(S1976,Code2Loc,2,FALSE)),"")</f>
        <v/>
      </c>
      <c r="U1976" s="56">
        <v>0.63888888888888884</v>
      </c>
      <c r="V1976" s="57"/>
      <c r="W1976" s="57"/>
      <c r="X1976" s="57"/>
      <c r="Y1976" s="57"/>
      <c r="Z1976" s="58" t="str">
        <f>IF(ISBLANK($U1976), "", _xlfn.IFNA($U1976 + _xlfn.IFNA( VLOOKUP($N1976 &amp; IF(ISBLANK($O1976),"", "-" &amp; $O1976) &amp; IF(ISBLANK($P1976),"", "-" &amp; $P1976) &amp; IF(ISBLANK($Q1976),"", "-" &amp; $Q1976) &amp; IF(ISBLANK($R1976),"", "-" &amp; $R1976) &amp; IF(ISBLANK($S1976),"", "-" &amp; $S1976),TravelTime,8,FALSE), VLOOKUP($S1976 &amp; IF(ISBLANK($R1976),"", "-" &amp; $R1976) &amp; IF(ISBLANK($Q1976),"", "-" &amp; $Q1976) &amp; IF(ISBLANK($P1976),"", "-" &amp; $P1976) &amp; IF(ISBLANK($O1976),"", "-" &amp; $O1976) &amp; IF(ISBLANK($N1976),"", "-" &amp; $N1976),TravelTime,8,FALSE)) / 1440, ""))</f>
        <v/>
      </c>
      <c r="AA1976" s="59"/>
      <c r="AB1976" s="59"/>
      <c r="AC1976" s="59"/>
      <c r="AD1976" s="196"/>
      <c r="AE1976" s="59"/>
      <c r="AF1976" s="59"/>
      <c r="AG1976" s="59"/>
      <c r="AH1976" s="59"/>
      <c r="AI1976" s="59"/>
      <c r="AJ1976" s="59"/>
    </row>
    <row r="1977" spans="1:36" ht="14.25" customHeight="1">
      <c r="A1977" s="85"/>
      <c r="B1977" s="59"/>
      <c r="C1977" s="218"/>
      <c r="D1977" s="59"/>
      <c r="E1977" s="229"/>
      <c r="F1977" s="229"/>
      <c r="G1977" s="59"/>
      <c r="H1977" s="59"/>
      <c r="I1977" s="59"/>
      <c r="J1977" s="59"/>
      <c r="K1977" s="59"/>
      <c r="L1977" s="86"/>
      <c r="M1977" s="86"/>
      <c r="N1977" s="55" t="s">
        <v>820</v>
      </c>
      <c r="O1977" s="55" t="s">
        <v>977</v>
      </c>
      <c r="P1977" s="55"/>
      <c r="Q1977" s="55"/>
      <c r="R1977" s="55"/>
      <c r="S1977" s="55" t="s">
        <v>874</v>
      </c>
      <c r="T1977" s="193" t="str">
        <f>_xlfn.IFNA(VLOOKUP(N1977,Code2Loc,2,FALSE)
&amp; IF( OR( ISNA(O1977), LEN(O1977)=0), "",  "-" &amp; VLOOKUP(O1977,Code2Loc,2,FALSE))
&amp; IF( OR( ISNA(P1977), LEN(P1977)=0), "",  "-" &amp; VLOOKUP(P1977,Code2Loc,2,FALSE))
&amp; IF( OR( ISNA(Q1977), LEN(Q1977)=0), "",  "-" &amp; VLOOKUP(Q1977,Code2Loc,2,FALSE))
&amp; IF( OR( ISNA(R1977), LEN(R1977)=0), "",  "-" &amp; VLOOKUP(R1977,Code2Loc,2,FALSE))
&amp; IF( OR( ISNA(S1977), LEN(S1977)=0), "",  "-" &amp; VLOOKUP(S1977,Code2Loc,2,FALSE)),"")</f>
        <v/>
      </c>
      <c r="U1977" s="56">
        <v>0.67361111111111116</v>
      </c>
      <c r="V1977" s="57"/>
      <c r="W1977" s="57"/>
      <c r="X1977" s="57"/>
      <c r="Y1977" s="57"/>
      <c r="Z1977" s="58" t="str">
        <f>IF(ISBLANK($U1977), "", _xlfn.IFNA($U1977 + _xlfn.IFNA( VLOOKUP($N1977 &amp; IF(ISBLANK($O1977),"", "-" &amp; $O1977) &amp; IF(ISBLANK($P1977),"", "-" &amp; $P1977) &amp; IF(ISBLANK($Q1977),"", "-" &amp; $Q1977) &amp; IF(ISBLANK($R1977),"", "-" &amp; $R1977) &amp; IF(ISBLANK($S1977),"", "-" &amp; $S1977),TravelTime,8,FALSE), VLOOKUP($S1977 &amp; IF(ISBLANK($R1977),"", "-" &amp; $R1977) &amp; IF(ISBLANK($Q1977),"", "-" &amp; $Q1977) &amp; IF(ISBLANK($P1977),"", "-" &amp; $P1977) &amp; IF(ISBLANK($O1977),"", "-" &amp; $O1977) &amp; IF(ISBLANK($N1977),"", "-" &amp; $N1977),TravelTime,8,FALSE)) / 1440, ""))</f>
        <v/>
      </c>
      <c r="AA1977" s="59"/>
      <c r="AB1977" s="59"/>
      <c r="AC1977" s="59"/>
      <c r="AD1977" s="196"/>
      <c r="AE1977" s="59"/>
      <c r="AF1977" s="59"/>
      <c r="AG1977" s="59"/>
      <c r="AH1977" s="59"/>
      <c r="AI1977" s="59"/>
      <c r="AJ1977" s="59"/>
    </row>
    <row r="1978" spans="1:36" ht="14.25" customHeight="1">
      <c r="A1978" s="85"/>
      <c r="B1978" s="59"/>
      <c r="C1978" s="218"/>
      <c r="D1978" s="59"/>
      <c r="E1978" s="229"/>
      <c r="F1978" s="229"/>
      <c r="G1978" s="59"/>
      <c r="H1978" s="59"/>
      <c r="I1978" s="59"/>
      <c r="J1978" s="59"/>
      <c r="K1978" s="59"/>
      <c r="L1978" s="86"/>
      <c r="M1978" s="86"/>
      <c r="N1978" s="55" t="s">
        <v>874</v>
      </c>
      <c r="O1978" s="55" t="s">
        <v>977</v>
      </c>
      <c r="P1978" s="55"/>
      <c r="Q1978" s="55"/>
      <c r="R1978" s="55"/>
      <c r="S1978" s="55" t="s">
        <v>820</v>
      </c>
      <c r="T1978" s="193" t="str">
        <f>_xlfn.IFNA(VLOOKUP(N1978,Code2Loc,2,FALSE)
&amp; IF( OR( ISNA(O1978), LEN(O1978)=0), "",  "-" &amp; VLOOKUP(O1978,Code2Loc,2,FALSE))
&amp; IF( OR( ISNA(P1978), LEN(P1978)=0), "",  "-" &amp; VLOOKUP(P1978,Code2Loc,2,FALSE))
&amp; IF( OR( ISNA(Q1978), LEN(Q1978)=0), "",  "-" &amp; VLOOKUP(Q1978,Code2Loc,2,FALSE))
&amp; IF( OR( ISNA(R1978), LEN(R1978)=0), "",  "-" &amp; VLOOKUP(R1978,Code2Loc,2,FALSE))
&amp; IF( OR( ISNA(S1978), LEN(S1978)=0), "",  "-" &amp; VLOOKUP(S1978,Code2Loc,2,FALSE)),"")</f>
        <v/>
      </c>
      <c r="U1978" s="56">
        <v>0.71527777777777779</v>
      </c>
      <c r="V1978" s="57"/>
      <c r="W1978" s="57"/>
      <c r="X1978" s="57"/>
      <c r="Y1978" s="57"/>
      <c r="Z1978" s="58" t="str">
        <f>IF(ISBLANK($U1978), "", _xlfn.IFNA($U1978 + _xlfn.IFNA( VLOOKUP($N1978 &amp; IF(ISBLANK($O1978),"", "-" &amp; $O1978) &amp; IF(ISBLANK($P1978),"", "-" &amp; $P1978) &amp; IF(ISBLANK($Q1978),"", "-" &amp; $Q1978) &amp; IF(ISBLANK($R1978),"", "-" &amp; $R1978) &amp; IF(ISBLANK($S1978),"", "-" &amp; $S1978),TravelTime,8,FALSE), VLOOKUP($S1978 &amp; IF(ISBLANK($R1978),"", "-" &amp; $R1978) &amp; IF(ISBLANK($Q1978),"", "-" &amp; $Q1978) &amp; IF(ISBLANK($P1978),"", "-" &amp; $P1978) &amp; IF(ISBLANK($O1978),"", "-" &amp; $O1978) &amp; IF(ISBLANK($N1978),"", "-" &amp; $N1978),TravelTime,8,FALSE)) / 1440, ""))</f>
        <v/>
      </c>
      <c r="AA1978" s="59"/>
      <c r="AB1978" s="59"/>
      <c r="AC1978" s="59"/>
      <c r="AD1978" s="196"/>
      <c r="AE1978" s="59"/>
      <c r="AF1978" s="59"/>
      <c r="AG1978" s="59"/>
      <c r="AH1978" s="59"/>
      <c r="AI1978" s="59"/>
      <c r="AJ1978" s="59"/>
    </row>
    <row r="1979" spans="1:36" ht="14.25" customHeight="1">
      <c r="A1979" s="85"/>
      <c r="B1979" s="59"/>
      <c r="C1979" s="218"/>
      <c r="D1979" s="59"/>
      <c r="E1979" s="229"/>
      <c r="F1979" s="229"/>
      <c r="G1979" s="59"/>
      <c r="H1979" s="59"/>
      <c r="I1979" s="59"/>
      <c r="J1979" s="59"/>
      <c r="K1979" s="59"/>
      <c r="L1979" s="86"/>
      <c r="M1979" s="86"/>
      <c r="N1979" s="55" t="s">
        <v>820</v>
      </c>
      <c r="O1979" s="55" t="s">
        <v>977</v>
      </c>
      <c r="P1979" s="55"/>
      <c r="Q1979" s="55"/>
      <c r="R1979" s="55"/>
      <c r="S1979" s="55" t="s">
        <v>874</v>
      </c>
      <c r="T1979" s="193" t="str">
        <f>_xlfn.IFNA(VLOOKUP(N1979,Code2Loc,2,FALSE)
&amp; IF( OR( ISNA(O1979), LEN(O1979)=0), "",  "-" &amp; VLOOKUP(O1979,Code2Loc,2,FALSE))
&amp; IF( OR( ISNA(P1979), LEN(P1979)=0), "",  "-" &amp; VLOOKUP(P1979,Code2Loc,2,FALSE))
&amp; IF( OR( ISNA(Q1979), LEN(Q1979)=0), "",  "-" &amp; VLOOKUP(Q1979,Code2Loc,2,FALSE))
&amp; IF( OR( ISNA(R1979), LEN(R1979)=0), "",  "-" &amp; VLOOKUP(R1979,Code2Loc,2,FALSE))
&amp; IF( OR( ISNA(S1979), LEN(S1979)=0), "",  "-" &amp; VLOOKUP(S1979,Code2Loc,2,FALSE)),"")</f>
        <v/>
      </c>
      <c r="U1979" s="56">
        <v>0.75694444444444442</v>
      </c>
      <c r="V1979" s="57"/>
      <c r="W1979" s="57"/>
      <c r="X1979" s="57"/>
      <c r="Y1979" s="57"/>
      <c r="Z1979" s="58" t="str">
        <f>IF(ISBLANK($U1979), "", _xlfn.IFNA($U1979 + _xlfn.IFNA( VLOOKUP($N1979 &amp; IF(ISBLANK($O1979),"", "-" &amp; $O1979) &amp; IF(ISBLANK($P1979),"", "-" &amp; $P1979) &amp; IF(ISBLANK($Q1979),"", "-" &amp; $Q1979) &amp; IF(ISBLANK($R1979),"", "-" &amp; $R1979) &amp; IF(ISBLANK($S1979),"", "-" &amp; $S1979),TravelTime,8,FALSE), VLOOKUP($S1979 &amp; IF(ISBLANK($R1979),"", "-" &amp; $R1979) &amp; IF(ISBLANK($Q1979),"", "-" &amp; $Q1979) &amp; IF(ISBLANK($P1979),"", "-" &amp; $P1979) &amp; IF(ISBLANK($O1979),"", "-" &amp; $O1979) &amp; IF(ISBLANK($N1979),"", "-" &amp; $N1979),TravelTime,8,FALSE)) / 1440, ""))</f>
        <v/>
      </c>
      <c r="AA1979" s="59"/>
      <c r="AB1979" s="59"/>
      <c r="AC1979" s="59"/>
      <c r="AD1979" s="196"/>
      <c r="AE1979" s="59"/>
      <c r="AF1979" s="59"/>
      <c r="AG1979" s="59"/>
      <c r="AH1979" s="59"/>
      <c r="AI1979" s="59"/>
      <c r="AJ1979" s="59"/>
    </row>
    <row r="1980" spans="1:36" ht="14.25" customHeight="1">
      <c r="A1980" s="85"/>
      <c r="B1980" s="59"/>
      <c r="C1980" s="218"/>
      <c r="D1980" s="59"/>
      <c r="E1980" s="229"/>
      <c r="F1980" s="229"/>
      <c r="G1980" s="59"/>
      <c r="H1980" s="59"/>
      <c r="I1980" s="59"/>
      <c r="J1980" s="59"/>
      <c r="K1980" s="59"/>
      <c r="L1980" s="86"/>
      <c r="M1980" s="86"/>
      <c r="N1980" s="55" t="s">
        <v>874</v>
      </c>
      <c r="O1980" s="55" t="s">
        <v>977</v>
      </c>
      <c r="P1980" s="55"/>
      <c r="Q1980" s="55"/>
      <c r="R1980" s="55"/>
      <c r="S1980" s="55" t="s">
        <v>820</v>
      </c>
      <c r="T1980" s="193" t="str">
        <f>_xlfn.IFNA(VLOOKUP(N1980,Code2Loc,2,FALSE)
&amp; IF( OR( ISNA(O1980), LEN(O1980)=0), "",  "-" &amp; VLOOKUP(O1980,Code2Loc,2,FALSE))
&amp; IF( OR( ISNA(P1980), LEN(P1980)=0), "",  "-" &amp; VLOOKUP(P1980,Code2Loc,2,FALSE))
&amp; IF( OR( ISNA(Q1980), LEN(Q1980)=0), "",  "-" &amp; VLOOKUP(Q1980,Code2Loc,2,FALSE))
&amp; IF( OR( ISNA(R1980), LEN(R1980)=0), "",  "-" &amp; VLOOKUP(R1980,Code2Loc,2,FALSE))
&amp; IF( OR( ISNA(S1980), LEN(S1980)=0), "",  "-" &amp; VLOOKUP(S1980,Code2Loc,2,FALSE)),"")</f>
        <v/>
      </c>
      <c r="U1980" s="56">
        <v>0.79513888888888884</v>
      </c>
      <c r="V1980" s="57"/>
      <c r="W1980" s="57"/>
      <c r="X1980" s="57"/>
      <c r="Y1980" s="57"/>
      <c r="Z1980" s="58" t="str">
        <f>IF(ISBLANK($U1980), "", _xlfn.IFNA($U1980 + _xlfn.IFNA( VLOOKUP($N1980 &amp; IF(ISBLANK($O1980),"", "-" &amp; $O1980) &amp; IF(ISBLANK($P1980),"", "-" &amp; $P1980) &amp; IF(ISBLANK($Q1980),"", "-" &amp; $Q1980) &amp; IF(ISBLANK($R1980),"", "-" &amp; $R1980) &amp; IF(ISBLANK($S1980),"", "-" &amp; $S1980),TravelTime,8,FALSE), VLOOKUP($S1980 &amp; IF(ISBLANK($R1980),"", "-" &amp; $R1980) &amp; IF(ISBLANK($Q1980),"", "-" &amp; $Q1980) &amp; IF(ISBLANK($P1980),"", "-" &amp; $P1980) &amp; IF(ISBLANK($O1980),"", "-" &amp; $O1980) &amp; IF(ISBLANK($N1980),"", "-" &amp; $N1980),TravelTime,8,FALSE)) / 1440, ""))</f>
        <v/>
      </c>
      <c r="AA1980" s="59"/>
      <c r="AB1980" s="59"/>
      <c r="AC1980" s="59"/>
      <c r="AD1980" s="196"/>
      <c r="AE1980" s="59"/>
      <c r="AF1980" s="59"/>
      <c r="AG1980" s="59"/>
      <c r="AH1980" s="59"/>
      <c r="AI1980" s="59"/>
      <c r="AJ1980" s="59"/>
    </row>
    <row r="1981" spans="1:36" ht="14.25" customHeight="1">
      <c r="A1981" s="85"/>
      <c r="B1981" s="59" t="s">
        <v>981</v>
      </c>
      <c r="C1981" s="218" t="s">
        <v>903</v>
      </c>
      <c r="D1981" s="52" t="s">
        <v>954</v>
      </c>
      <c r="E1981" s="228">
        <v>43782</v>
      </c>
      <c r="F1981" s="228">
        <v>43890</v>
      </c>
      <c r="G1981" s="59"/>
      <c r="H1981" s="59"/>
      <c r="I1981" s="59"/>
      <c r="J1981" s="59" t="s">
        <v>982</v>
      </c>
      <c r="K1981" s="59" t="s">
        <v>16</v>
      </c>
      <c r="L1981" s="86">
        <v>30</v>
      </c>
      <c r="M1981" s="86">
        <v>12</v>
      </c>
      <c r="N1981" s="55" t="s">
        <v>977</v>
      </c>
      <c r="O1981" s="55"/>
      <c r="P1981" s="55"/>
      <c r="Q1981" s="55"/>
      <c r="R1981" s="55"/>
      <c r="S1981" s="55" t="s">
        <v>868</v>
      </c>
      <c r="T1981" s="193" t="str">
        <f>_xlfn.IFNA(VLOOKUP(N1981,Code2Loc,2,FALSE)
&amp; IF( OR( ISNA(O1981), LEN(O1981)=0), "",  "-" &amp; VLOOKUP(O1981,Code2Loc,2,FALSE))
&amp; IF( OR( ISNA(P1981), LEN(P1981)=0), "",  "-" &amp; VLOOKUP(P1981,Code2Loc,2,FALSE))
&amp; IF( OR( ISNA(Q1981), LEN(Q1981)=0), "",  "-" &amp; VLOOKUP(Q1981,Code2Loc,2,FALSE))
&amp; IF( OR( ISNA(R1981), LEN(R1981)=0), "",  "-" &amp; VLOOKUP(R1981,Code2Loc,2,FALSE))
&amp; IF( OR( ISNA(S1981), LEN(S1981)=0), "",  "-" &amp; VLOOKUP(S1981,Code2Loc,2,FALSE)),"")</f>
        <v/>
      </c>
      <c r="U1981" s="56">
        <v>0.3125</v>
      </c>
      <c r="V1981" s="57"/>
      <c r="W1981" s="57"/>
      <c r="X1981" s="57"/>
      <c r="Y1981" s="57"/>
      <c r="Z1981" s="58" t="str">
        <f>IF(ISBLANK($U1981), "", _xlfn.IFNA($U1981 + _xlfn.IFNA( VLOOKUP($N1981 &amp; IF(ISBLANK($O1981),"", "-" &amp; $O1981) &amp; IF(ISBLANK($P1981),"", "-" &amp; $P1981) &amp; IF(ISBLANK($Q1981),"", "-" &amp; $Q1981) &amp; IF(ISBLANK($R1981),"", "-" &amp; $R1981) &amp; IF(ISBLANK($S1981),"", "-" &amp; $S1981),TravelTime,8,FALSE), VLOOKUP($S1981 &amp; IF(ISBLANK($R1981),"", "-" &amp; $R1981) &amp; IF(ISBLANK($Q1981),"", "-" &amp; $Q1981) &amp; IF(ISBLANK($P1981),"", "-" &amp; $P1981) &amp; IF(ISBLANK($O1981),"", "-" &amp; $O1981) &amp; IF(ISBLANK($N1981),"", "-" &amp; $N1981),TravelTime,8,FALSE)) / 1440, ""))</f>
        <v/>
      </c>
      <c r="AA1981" s="59"/>
      <c r="AB1981" s="59"/>
      <c r="AC1981" s="59"/>
      <c r="AD1981" s="196"/>
      <c r="AE1981" s="59"/>
      <c r="AF1981" s="59"/>
      <c r="AG1981" s="59"/>
      <c r="AH1981" s="59"/>
      <c r="AI1981" s="59"/>
      <c r="AJ1981" s="59"/>
    </row>
    <row r="1982" spans="1:36" ht="14.25" customHeight="1">
      <c r="A1982" s="85"/>
      <c r="B1982" s="59"/>
      <c r="C1982" s="218"/>
      <c r="D1982" s="59"/>
      <c r="E1982" s="229"/>
      <c r="F1982" s="229"/>
      <c r="G1982" s="59"/>
      <c r="H1982" s="59"/>
      <c r="I1982" s="59"/>
      <c r="J1982" s="59"/>
      <c r="K1982" s="59"/>
      <c r="L1982" s="86"/>
      <c r="M1982" s="86"/>
      <c r="N1982" s="55" t="s">
        <v>868</v>
      </c>
      <c r="O1982" s="55" t="s">
        <v>977</v>
      </c>
      <c r="P1982" s="55"/>
      <c r="Q1982" s="55"/>
      <c r="R1982" s="55"/>
      <c r="S1982" s="55" t="s">
        <v>820</v>
      </c>
      <c r="T1982" s="193" t="str">
        <f>_xlfn.IFNA(VLOOKUP(N1982,Code2Loc,2,FALSE)
&amp; IF( OR( ISNA(O1982), LEN(O1982)=0), "",  "-" &amp; VLOOKUP(O1982,Code2Loc,2,FALSE))
&amp; IF( OR( ISNA(P1982), LEN(P1982)=0), "",  "-" &amp; VLOOKUP(P1982,Code2Loc,2,FALSE))
&amp; IF( OR( ISNA(Q1982), LEN(Q1982)=0), "",  "-" &amp; VLOOKUP(Q1982,Code2Loc,2,FALSE))
&amp; IF( OR( ISNA(R1982), LEN(R1982)=0), "",  "-" &amp; VLOOKUP(R1982,Code2Loc,2,FALSE))
&amp; IF( OR( ISNA(S1982), LEN(S1982)=0), "",  "-" &amp; VLOOKUP(S1982,Code2Loc,2,FALSE)),"")</f>
        <v/>
      </c>
      <c r="U1982" s="56">
        <v>0.32291666666666669</v>
      </c>
      <c r="V1982" s="57"/>
      <c r="W1982" s="57"/>
      <c r="X1982" s="57"/>
      <c r="Y1982" s="57"/>
      <c r="Z1982" s="58" t="str">
        <f>IF(ISBLANK($U1982), "", _xlfn.IFNA($U1982 + _xlfn.IFNA( VLOOKUP($N1982 &amp; IF(ISBLANK($O1982),"", "-" &amp; $O1982) &amp; IF(ISBLANK($P1982),"", "-" &amp; $P1982) &amp; IF(ISBLANK($Q1982),"", "-" &amp; $Q1982) &amp; IF(ISBLANK($R1982),"", "-" &amp; $R1982) &amp; IF(ISBLANK($S1982),"", "-" &amp; $S1982),TravelTime,8,FALSE), VLOOKUP($S1982 &amp; IF(ISBLANK($R1982),"", "-" &amp; $R1982) &amp; IF(ISBLANK($Q1982),"", "-" &amp; $Q1982) &amp; IF(ISBLANK($P1982),"", "-" &amp; $P1982) &amp; IF(ISBLANK($O1982),"", "-" &amp; $O1982) &amp; IF(ISBLANK($N1982),"", "-" &amp; $N1982),TravelTime,8,FALSE)) / 1440, ""))</f>
        <v/>
      </c>
      <c r="AA1982" s="59"/>
      <c r="AB1982" s="59"/>
      <c r="AC1982" s="59"/>
      <c r="AD1982" s="196"/>
      <c r="AE1982" s="59"/>
      <c r="AF1982" s="59"/>
      <c r="AG1982" s="59"/>
      <c r="AH1982" s="59"/>
      <c r="AI1982" s="59"/>
      <c r="AJ1982" s="59"/>
    </row>
    <row r="1983" spans="1:36" ht="14.25" customHeight="1">
      <c r="A1983" s="85"/>
      <c r="B1983" s="59"/>
      <c r="C1983" s="218"/>
      <c r="D1983" s="59"/>
      <c r="E1983" s="229"/>
      <c r="F1983" s="229"/>
      <c r="G1983" s="59"/>
      <c r="H1983" s="59"/>
      <c r="I1983" s="59"/>
      <c r="J1983" s="59"/>
      <c r="K1983" s="59"/>
      <c r="L1983" s="86"/>
      <c r="M1983" s="86"/>
      <c r="N1983" s="55" t="s">
        <v>820</v>
      </c>
      <c r="O1983" s="55"/>
      <c r="P1983" s="55"/>
      <c r="Q1983" s="55"/>
      <c r="R1983" s="55"/>
      <c r="S1983" s="55" t="s">
        <v>929</v>
      </c>
      <c r="T1983" s="193" t="str">
        <f>_xlfn.IFNA(VLOOKUP(N1983,Code2Loc,2,FALSE)
&amp; IF( OR( ISNA(O1983), LEN(O1983)=0), "",  "-" &amp; VLOOKUP(O1983,Code2Loc,2,FALSE))
&amp; IF( OR( ISNA(P1983), LEN(P1983)=0), "",  "-" &amp; VLOOKUP(P1983,Code2Loc,2,FALSE))
&amp; IF( OR( ISNA(Q1983), LEN(Q1983)=0), "",  "-" &amp; VLOOKUP(Q1983,Code2Loc,2,FALSE))
&amp; IF( OR( ISNA(R1983), LEN(R1983)=0), "",  "-" &amp; VLOOKUP(R1983,Code2Loc,2,FALSE))
&amp; IF( OR( ISNA(S1983), LEN(S1983)=0), "",  "-" &amp; VLOOKUP(S1983,Code2Loc,2,FALSE)),"")</f>
        <v/>
      </c>
      <c r="U1983" s="56">
        <v>0.375</v>
      </c>
      <c r="V1983" s="57"/>
      <c r="W1983" s="57"/>
      <c r="X1983" s="57"/>
      <c r="Y1983" s="57"/>
      <c r="Z1983" s="58" t="str">
        <f>IF(ISBLANK($U1983), "", _xlfn.IFNA($U1983 + _xlfn.IFNA( VLOOKUP($N1983 &amp; IF(ISBLANK($O1983),"", "-" &amp; $O1983) &amp; IF(ISBLANK($P1983),"", "-" &amp; $P1983) &amp; IF(ISBLANK($Q1983),"", "-" &amp; $Q1983) &amp; IF(ISBLANK($R1983),"", "-" &amp; $R1983) &amp; IF(ISBLANK($S1983),"", "-" &amp; $S1983),TravelTime,8,FALSE), VLOOKUP($S1983 &amp; IF(ISBLANK($R1983),"", "-" &amp; $R1983) &amp; IF(ISBLANK($Q1983),"", "-" &amp; $Q1983) &amp; IF(ISBLANK($P1983),"", "-" &amp; $P1983) &amp; IF(ISBLANK($O1983),"", "-" &amp; $O1983) &amp; IF(ISBLANK($N1983),"", "-" &amp; $N1983),TravelTime,8,FALSE)) / 1440, ""))</f>
        <v/>
      </c>
      <c r="AA1983" s="59"/>
      <c r="AB1983" s="59"/>
      <c r="AC1983" s="59"/>
      <c r="AD1983" s="196"/>
      <c r="AE1983" s="59"/>
      <c r="AF1983" s="59"/>
      <c r="AG1983" s="59"/>
      <c r="AH1983" s="59"/>
      <c r="AI1983" s="59"/>
      <c r="AJ1983" s="59"/>
    </row>
    <row r="1984" spans="1:36" ht="14.25" customHeight="1">
      <c r="A1984" s="85"/>
      <c r="B1984" s="59"/>
      <c r="C1984" s="218"/>
      <c r="D1984" s="59"/>
      <c r="E1984" s="229"/>
      <c r="F1984" s="229"/>
      <c r="G1984" s="59"/>
      <c r="H1984" s="59"/>
      <c r="I1984" s="59"/>
      <c r="J1984" s="59"/>
      <c r="K1984" s="59"/>
      <c r="L1984" s="86"/>
      <c r="M1984" s="86"/>
      <c r="N1984" s="55" t="s">
        <v>929</v>
      </c>
      <c r="O1984" s="55"/>
      <c r="P1984" s="55"/>
      <c r="Q1984" s="55"/>
      <c r="R1984" s="55"/>
      <c r="S1984" s="55" t="s">
        <v>820</v>
      </c>
      <c r="T1984" s="193" t="str">
        <f>_xlfn.IFNA(VLOOKUP(N1984,Code2Loc,2,FALSE)
&amp; IF( OR( ISNA(O1984), LEN(O1984)=0), "",  "-" &amp; VLOOKUP(O1984,Code2Loc,2,FALSE))
&amp; IF( OR( ISNA(P1984), LEN(P1984)=0), "",  "-" &amp; VLOOKUP(P1984,Code2Loc,2,FALSE))
&amp; IF( OR( ISNA(Q1984), LEN(Q1984)=0), "",  "-" &amp; VLOOKUP(Q1984,Code2Loc,2,FALSE))
&amp; IF( OR( ISNA(R1984), LEN(R1984)=0), "",  "-" &amp; VLOOKUP(R1984,Code2Loc,2,FALSE))
&amp; IF( OR( ISNA(S1984), LEN(S1984)=0), "",  "-" &amp; VLOOKUP(S1984,Code2Loc,2,FALSE)),"")</f>
        <v/>
      </c>
      <c r="U1984" s="56">
        <v>0.40972222222222221</v>
      </c>
      <c r="V1984" s="57"/>
      <c r="W1984" s="57"/>
      <c r="X1984" s="57"/>
      <c r="Y1984" s="57"/>
      <c r="Z1984" s="58" t="str">
        <f>IF(ISBLANK($U1984), "", _xlfn.IFNA($U1984 + _xlfn.IFNA( VLOOKUP($N1984 &amp; IF(ISBLANK($O1984),"", "-" &amp; $O1984) &amp; IF(ISBLANK($P1984),"", "-" &amp; $P1984) &amp; IF(ISBLANK($Q1984),"", "-" &amp; $Q1984) &amp; IF(ISBLANK($R1984),"", "-" &amp; $R1984) &amp; IF(ISBLANK($S1984),"", "-" &amp; $S1984),TravelTime,8,FALSE), VLOOKUP($S1984 &amp; IF(ISBLANK($R1984),"", "-" &amp; $R1984) &amp; IF(ISBLANK($Q1984),"", "-" &amp; $Q1984) &amp; IF(ISBLANK($P1984),"", "-" &amp; $P1984) &amp; IF(ISBLANK($O1984),"", "-" &amp; $O1984) &amp; IF(ISBLANK($N1984),"", "-" &amp; $N1984),TravelTime,8,FALSE)) / 1440, ""))</f>
        <v/>
      </c>
      <c r="AA1984" s="59"/>
      <c r="AB1984" s="59"/>
      <c r="AC1984" s="59"/>
      <c r="AD1984" s="196"/>
      <c r="AE1984" s="59"/>
      <c r="AF1984" s="59"/>
      <c r="AG1984" s="59"/>
      <c r="AH1984" s="59"/>
      <c r="AI1984" s="59"/>
      <c r="AJ1984" s="59"/>
    </row>
    <row r="1985" spans="1:36" ht="14.25" customHeight="1">
      <c r="A1985" s="85"/>
      <c r="B1985" s="59"/>
      <c r="C1985" s="218"/>
      <c r="D1985" s="59"/>
      <c r="E1985" s="229"/>
      <c r="F1985" s="229"/>
      <c r="G1985" s="59"/>
      <c r="H1985" s="59"/>
      <c r="I1985" s="59"/>
      <c r="J1985" s="59"/>
      <c r="K1985" s="59"/>
      <c r="L1985" s="86"/>
      <c r="M1985" s="86"/>
      <c r="N1985" s="55" t="s">
        <v>820</v>
      </c>
      <c r="O1985" s="55" t="s">
        <v>977</v>
      </c>
      <c r="P1985" s="55"/>
      <c r="Q1985" s="55"/>
      <c r="R1985" s="55"/>
      <c r="S1985" s="55" t="s">
        <v>868</v>
      </c>
      <c r="T1985" s="193" t="str">
        <f>_xlfn.IFNA(VLOOKUP(N1985,Code2Loc,2,FALSE)
&amp; IF( OR( ISNA(O1985), LEN(O1985)=0), "",  "-" &amp; VLOOKUP(O1985,Code2Loc,2,FALSE))
&amp; IF( OR( ISNA(P1985), LEN(P1985)=0), "",  "-" &amp; VLOOKUP(P1985,Code2Loc,2,FALSE))
&amp; IF( OR( ISNA(Q1985), LEN(Q1985)=0), "",  "-" &amp; VLOOKUP(Q1985,Code2Loc,2,FALSE))
&amp; IF( OR( ISNA(R1985), LEN(R1985)=0), "",  "-" &amp; VLOOKUP(R1985,Code2Loc,2,FALSE))
&amp; IF( OR( ISNA(S1985), LEN(S1985)=0), "",  "-" &amp; VLOOKUP(S1985,Code2Loc,2,FALSE)),"")</f>
        <v/>
      </c>
      <c r="U1985" s="56">
        <v>0.46875</v>
      </c>
      <c r="V1985" s="57"/>
      <c r="W1985" s="57"/>
      <c r="X1985" s="57"/>
      <c r="Y1985" s="57"/>
      <c r="Z1985" s="58" t="str">
        <f>IF(ISBLANK($U1985), "", _xlfn.IFNA($U1985 + _xlfn.IFNA( VLOOKUP($N1985 &amp; IF(ISBLANK($O1985),"", "-" &amp; $O1985) &amp; IF(ISBLANK($P1985),"", "-" &amp; $P1985) &amp; IF(ISBLANK($Q1985),"", "-" &amp; $Q1985) &amp; IF(ISBLANK($R1985),"", "-" &amp; $R1985) &amp; IF(ISBLANK($S1985),"", "-" &amp; $S1985),TravelTime,8,FALSE), VLOOKUP($S1985 &amp; IF(ISBLANK($R1985),"", "-" &amp; $R1985) &amp; IF(ISBLANK($Q1985),"", "-" &amp; $Q1985) &amp; IF(ISBLANK($P1985),"", "-" &amp; $P1985) &amp; IF(ISBLANK($O1985),"", "-" &amp; $O1985) &amp; IF(ISBLANK($N1985),"", "-" &amp; $N1985),TravelTime,8,FALSE)) / 1440, ""))</f>
        <v/>
      </c>
      <c r="AA1985" s="59"/>
      <c r="AB1985" s="59"/>
      <c r="AC1985" s="59"/>
      <c r="AD1985" s="196"/>
      <c r="AE1985" s="59"/>
      <c r="AF1985" s="59"/>
      <c r="AG1985" s="59"/>
      <c r="AH1985" s="59"/>
      <c r="AI1985" s="59"/>
      <c r="AJ1985" s="59"/>
    </row>
    <row r="1986" spans="1:36" ht="14.25" customHeight="1">
      <c r="A1986" s="85"/>
      <c r="B1986" s="59"/>
      <c r="C1986" s="218"/>
      <c r="D1986" s="59"/>
      <c r="E1986" s="229"/>
      <c r="F1986" s="229"/>
      <c r="G1986" s="59"/>
      <c r="H1986" s="52"/>
      <c r="I1986" s="59"/>
      <c r="J1986" s="59"/>
      <c r="K1986" s="59"/>
      <c r="L1986" s="59"/>
      <c r="M1986" s="59"/>
      <c r="N1986" s="59" t="s">
        <v>868</v>
      </c>
      <c r="O1986" s="59" t="s">
        <v>977</v>
      </c>
      <c r="P1986" s="59"/>
      <c r="Q1986" s="86"/>
      <c r="R1986" s="86"/>
      <c r="S1986" s="55" t="s">
        <v>820</v>
      </c>
      <c r="T1986" s="193" t="str">
        <f>_xlfn.IFNA(VLOOKUP(N1986,Code2Loc,2,FALSE)
&amp; IF( OR( ISNA(O1986), LEN(O1986)=0), "",  "-" &amp; VLOOKUP(O1986,Code2Loc,2,FALSE))
&amp; IF( OR( ISNA(P1986), LEN(P1986)=0), "",  "-" &amp; VLOOKUP(P1986,Code2Loc,2,FALSE))
&amp; IF( OR( ISNA(Q1986), LEN(Q1986)=0), "",  "-" &amp; VLOOKUP(Q1986,Code2Loc,2,FALSE))
&amp; IF( OR( ISNA(R1986), LEN(R1986)=0), "",  "-" &amp; VLOOKUP(R1986,Code2Loc,2,FALSE))
&amp; IF( OR( ISNA(S1986), LEN(S1986)=0), "",  "-" &amp; VLOOKUP(S1986,Code2Loc,2,FALSE)),"")</f>
        <v/>
      </c>
      <c r="U1986" s="56">
        <v>0.63541666666666663</v>
      </c>
      <c r="V1986" s="57"/>
      <c r="W1986" s="57"/>
      <c r="X1986" s="57"/>
      <c r="Y1986" s="57"/>
      <c r="Z1986" s="58" t="str">
        <f>IF(ISBLANK($U1986), "", _xlfn.IFNA($U1986 + _xlfn.IFNA( VLOOKUP($N1986 &amp; IF(ISBLANK($O1986),"", "-" &amp; $O1986) &amp; IF(ISBLANK($P1986),"", "-" &amp; $P1986) &amp; IF(ISBLANK($Q1986),"", "-" &amp; $Q1986) &amp; IF(ISBLANK($R1986),"", "-" &amp; $R1986) &amp; IF(ISBLANK($S1986),"", "-" &amp; $S1986),TravelTime,8,FALSE), VLOOKUP($S1986 &amp; IF(ISBLANK($R1986),"", "-" &amp; $R1986) &amp; IF(ISBLANK($Q1986),"", "-" &amp; $Q1986) &amp; IF(ISBLANK($P1986),"", "-" &amp; $P1986) &amp; IF(ISBLANK($O1986),"", "-" &amp; $O1986) &amp; IF(ISBLANK($N1986),"", "-" &amp; $N1986),TravelTime,8,FALSE)) / 1440, ""))</f>
        <v/>
      </c>
      <c r="AA1986" s="59"/>
      <c r="AB1986" s="59"/>
      <c r="AC1986" s="59"/>
      <c r="AD1986" s="196"/>
      <c r="AE1986" s="59"/>
      <c r="AF1986" s="59"/>
      <c r="AG1986" s="59"/>
      <c r="AH1986" s="59"/>
      <c r="AI1986" s="59"/>
      <c r="AJ1986" s="59"/>
    </row>
    <row r="1987" spans="1:36" ht="14.25" customHeight="1">
      <c r="A1987" s="85"/>
      <c r="B1987" s="59"/>
      <c r="C1987" s="218"/>
      <c r="D1987" s="59"/>
      <c r="E1987" s="229"/>
      <c r="F1987" s="229"/>
      <c r="G1987" s="59"/>
      <c r="H1987" s="52"/>
      <c r="I1987" s="52"/>
      <c r="J1987" s="53"/>
      <c r="K1987" s="53"/>
      <c r="L1987" s="59"/>
      <c r="M1987" s="59"/>
      <c r="N1987" s="59" t="s">
        <v>820</v>
      </c>
      <c r="O1987" s="59" t="s">
        <v>977</v>
      </c>
      <c r="P1987" s="59"/>
      <c r="Q1987" s="86"/>
      <c r="R1987" s="86"/>
      <c r="S1987" s="55" t="s">
        <v>868</v>
      </c>
      <c r="T1987" s="193" t="str">
        <f>_xlfn.IFNA(VLOOKUP(N1987,Code2Loc,2,FALSE)
&amp; IF( OR( ISNA(O1987), LEN(O1987)=0), "",  "-" &amp; VLOOKUP(O1987,Code2Loc,2,FALSE))
&amp; IF( OR( ISNA(P1987), LEN(P1987)=0), "",  "-" &amp; VLOOKUP(P1987,Code2Loc,2,FALSE))
&amp; IF( OR( ISNA(Q1987), LEN(Q1987)=0), "",  "-" &amp; VLOOKUP(Q1987,Code2Loc,2,FALSE))
&amp; IF( OR( ISNA(R1987), LEN(R1987)=0), "",  "-" &amp; VLOOKUP(R1987,Code2Loc,2,FALSE))
&amp; IF( OR( ISNA(S1987), LEN(S1987)=0), "",  "-" &amp; VLOOKUP(S1987,Code2Loc,2,FALSE)),"")</f>
        <v/>
      </c>
      <c r="U1987" s="56">
        <v>0.69791666666666663</v>
      </c>
      <c r="V1987" s="57"/>
      <c r="W1987" s="57"/>
      <c r="X1987" s="57"/>
      <c r="Y1987" s="57"/>
      <c r="Z1987" s="58" t="str">
        <f>IF(ISBLANK($U1987), "", _xlfn.IFNA($U1987 + _xlfn.IFNA( VLOOKUP($N1987 &amp; IF(ISBLANK($O1987),"", "-" &amp; $O1987) &amp; IF(ISBLANK($P1987),"", "-" &amp; $P1987) &amp; IF(ISBLANK($Q1987),"", "-" &amp; $Q1987) &amp; IF(ISBLANK($R1987),"", "-" &amp; $R1987) &amp; IF(ISBLANK($S1987),"", "-" &amp; $S1987),TravelTime,8,FALSE), VLOOKUP($S1987 &amp; IF(ISBLANK($R1987),"", "-" &amp; $R1987) &amp; IF(ISBLANK($Q1987),"", "-" &amp; $Q1987) &amp; IF(ISBLANK($P1987),"", "-" &amp; $P1987) &amp; IF(ISBLANK($O1987),"", "-" &amp; $O1987) &amp; IF(ISBLANK($N1987),"", "-" &amp; $N1987),TravelTime,8,FALSE)) / 1440, ""))</f>
        <v/>
      </c>
      <c r="AA1987" s="59"/>
      <c r="AB1987" s="59"/>
      <c r="AC1987" s="59"/>
      <c r="AD1987" s="196"/>
      <c r="AE1987" s="59"/>
      <c r="AF1987" s="59"/>
      <c r="AG1987" s="59"/>
      <c r="AH1987" s="59"/>
      <c r="AI1987" s="59"/>
      <c r="AJ1987" s="59"/>
    </row>
    <row r="1988" spans="1:36" ht="14.25" customHeight="1">
      <c r="A1988" s="85"/>
      <c r="B1988" s="59"/>
      <c r="C1988" s="218"/>
      <c r="D1988" s="59"/>
      <c r="E1988" s="229"/>
      <c r="F1988" s="229"/>
      <c r="G1988" s="59"/>
      <c r="H1988" s="59"/>
      <c r="I1988" s="59"/>
      <c r="J1988" s="59"/>
      <c r="K1988" s="59"/>
      <c r="L1988" s="86"/>
      <c r="M1988" s="86"/>
      <c r="N1988" s="55" t="s">
        <v>868</v>
      </c>
      <c r="O1988" s="55" t="s">
        <v>977</v>
      </c>
      <c r="P1988" s="55"/>
      <c r="Q1988" s="55"/>
      <c r="R1988" s="55"/>
      <c r="S1988" s="55" t="s">
        <v>820</v>
      </c>
      <c r="T1988" s="193" t="str">
        <f>_xlfn.IFNA(VLOOKUP(N1988,Code2Loc,2,FALSE)
&amp; IF( OR( ISNA(O1988), LEN(O1988)=0), "",  "-" &amp; VLOOKUP(O1988,Code2Loc,2,FALSE))
&amp; IF( OR( ISNA(P1988), LEN(P1988)=0), "",  "-" &amp; VLOOKUP(P1988,Code2Loc,2,FALSE))
&amp; IF( OR( ISNA(Q1988), LEN(Q1988)=0), "",  "-" &amp; VLOOKUP(Q1988,Code2Loc,2,FALSE))
&amp; IF( OR( ISNA(R1988), LEN(R1988)=0), "",  "-" &amp; VLOOKUP(R1988,Code2Loc,2,FALSE))
&amp; IF( OR( ISNA(S1988), LEN(S1988)=0), "",  "-" &amp; VLOOKUP(S1988,Code2Loc,2,FALSE)),"")</f>
        <v/>
      </c>
      <c r="U1988" s="56">
        <v>0.63541666666666663</v>
      </c>
      <c r="V1988" s="57"/>
      <c r="W1988" s="57"/>
      <c r="X1988" s="57"/>
      <c r="Y1988" s="57"/>
      <c r="Z1988" s="58" t="str">
        <f>IF(ISBLANK($U1988), "", _xlfn.IFNA($U1988 + _xlfn.IFNA( VLOOKUP($N1988 &amp; IF(ISBLANK($O1988),"", "-" &amp; $O1988) &amp; IF(ISBLANK($P1988),"", "-" &amp; $P1988) &amp; IF(ISBLANK($Q1988),"", "-" &amp; $Q1988) &amp; IF(ISBLANK($R1988),"", "-" &amp; $R1988) &amp; IF(ISBLANK($S1988),"", "-" &amp; $S1988),TravelTime,8,FALSE), VLOOKUP($S1988 &amp; IF(ISBLANK($R1988),"", "-" &amp; $R1988) &amp; IF(ISBLANK($Q1988),"", "-" &amp; $Q1988) &amp; IF(ISBLANK($P1988),"", "-" &amp; $P1988) &amp; IF(ISBLANK($O1988),"", "-" &amp; $O1988) &amp; IF(ISBLANK($N1988),"", "-" &amp; $N1988),TravelTime,8,FALSE)) / 1440, ""))</f>
        <v/>
      </c>
      <c r="AA1988" s="59"/>
      <c r="AB1988" s="59"/>
      <c r="AC1988" s="59"/>
      <c r="AD1988" s="196"/>
      <c r="AE1988" s="59"/>
      <c r="AF1988" s="59"/>
      <c r="AG1988" s="59"/>
      <c r="AH1988" s="59"/>
      <c r="AI1988" s="59"/>
      <c r="AJ1988" s="59"/>
    </row>
    <row r="1989" spans="1:36" ht="14.25" customHeight="1">
      <c r="A1989" s="85"/>
      <c r="B1989" s="59"/>
      <c r="C1989" s="218"/>
      <c r="D1989" s="59"/>
      <c r="E1989" s="229"/>
      <c r="F1989" s="229"/>
      <c r="G1989" s="59"/>
      <c r="H1989" s="59"/>
      <c r="I1989" s="59"/>
      <c r="J1989" s="59"/>
      <c r="K1989" s="59"/>
      <c r="L1989" s="86"/>
      <c r="M1989" s="86"/>
      <c r="N1989" s="55" t="s">
        <v>820</v>
      </c>
      <c r="O1989" s="55" t="s">
        <v>977</v>
      </c>
      <c r="P1989" s="55"/>
      <c r="Q1989" s="55"/>
      <c r="R1989" s="55"/>
      <c r="S1989" s="55" t="s">
        <v>868</v>
      </c>
      <c r="T1989" s="193" t="str">
        <f>_xlfn.IFNA(VLOOKUP(N1989,Code2Loc,2,FALSE)
&amp; IF( OR( ISNA(O1989), LEN(O1989)=0), "",  "-" &amp; VLOOKUP(O1989,Code2Loc,2,FALSE))
&amp; IF( OR( ISNA(P1989), LEN(P1989)=0), "",  "-" &amp; VLOOKUP(P1989,Code2Loc,2,FALSE))
&amp; IF( OR( ISNA(Q1989), LEN(Q1989)=0), "",  "-" &amp; VLOOKUP(Q1989,Code2Loc,2,FALSE))
&amp; IF( OR( ISNA(R1989), LEN(R1989)=0), "",  "-" &amp; VLOOKUP(R1989,Code2Loc,2,FALSE))
&amp; IF( OR( ISNA(S1989), LEN(S1989)=0), "",  "-" &amp; VLOOKUP(S1989,Code2Loc,2,FALSE)),"")</f>
        <v/>
      </c>
      <c r="U1989" s="56">
        <v>0.69791666666666663</v>
      </c>
      <c r="V1989" s="57"/>
      <c r="W1989" s="57"/>
      <c r="X1989" s="57"/>
      <c r="Y1989" s="57"/>
      <c r="Z1989" s="58" t="str">
        <f>IF(ISBLANK($U1989), "", _xlfn.IFNA($U1989 + _xlfn.IFNA( VLOOKUP($N1989 &amp; IF(ISBLANK($O1989),"", "-" &amp; $O1989) &amp; IF(ISBLANK($P1989),"", "-" &amp; $P1989) &amp; IF(ISBLANK($Q1989),"", "-" &amp; $Q1989) &amp; IF(ISBLANK($R1989),"", "-" &amp; $R1989) &amp; IF(ISBLANK($S1989),"", "-" &amp; $S1989),TravelTime,8,FALSE), VLOOKUP($S1989 &amp; IF(ISBLANK($R1989),"", "-" &amp; $R1989) &amp; IF(ISBLANK($Q1989),"", "-" &amp; $Q1989) &amp; IF(ISBLANK($P1989),"", "-" &amp; $P1989) &amp; IF(ISBLANK($O1989),"", "-" &amp; $O1989) &amp; IF(ISBLANK($N1989),"", "-" &amp; $N1989),TravelTime,8,FALSE)) / 1440, ""))</f>
        <v/>
      </c>
      <c r="AA1989" s="59"/>
      <c r="AB1989" s="59"/>
      <c r="AC1989" s="59"/>
      <c r="AD1989" s="196"/>
      <c r="AE1989" s="59"/>
      <c r="AF1989" s="59"/>
      <c r="AG1989" s="59"/>
      <c r="AH1989" s="59"/>
      <c r="AI1989" s="59"/>
      <c r="AJ1989" s="59"/>
    </row>
    <row r="1990" spans="1:36" ht="14.25" customHeight="1">
      <c r="A1990" s="85"/>
      <c r="B1990" s="59"/>
      <c r="C1990" s="218"/>
      <c r="D1990" s="59"/>
      <c r="E1990" s="229"/>
      <c r="F1990" s="229"/>
      <c r="G1990" s="59"/>
      <c r="H1990" s="59"/>
      <c r="I1990" s="59"/>
      <c r="J1990" s="59"/>
      <c r="K1990" s="59"/>
      <c r="L1990" s="86"/>
      <c r="M1990" s="86"/>
      <c r="N1990" s="55" t="s">
        <v>868</v>
      </c>
      <c r="O1990" s="55" t="s">
        <v>977</v>
      </c>
      <c r="P1990" s="55"/>
      <c r="Q1990" s="55"/>
      <c r="R1990" s="55"/>
      <c r="S1990" s="55" t="s">
        <v>820</v>
      </c>
      <c r="T1990" s="193" t="str">
        <f>_xlfn.IFNA(VLOOKUP(N1990,Code2Loc,2,FALSE)
&amp; IF( OR( ISNA(O1990), LEN(O1990)=0), "",  "-" &amp; VLOOKUP(O1990,Code2Loc,2,FALSE))
&amp; IF( OR( ISNA(P1990), LEN(P1990)=0), "",  "-" &amp; VLOOKUP(P1990,Code2Loc,2,FALSE))
&amp; IF( OR( ISNA(Q1990), LEN(Q1990)=0), "",  "-" &amp; VLOOKUP(Q1990,Code2Loc,2,FALSE))
&amp; IF( OR( ISNA(R1990), LEN(R1990)=0), "",  "-" &amp; VLOOKUP(R1990,Code2Loc,2,FALSE))
&amp; IF( OR( ISNA(S1990), LEN(S1990)=0), "",  "-" &amp; VLOOKUP(S1990,Code2Loc,2,FALSE)),"")</f>
        <v/>
      </c>
      <c r="U1990" s="56">
        <v>0.72916666666666663</v>
      </c>
      <c r="V1990" s="57"/>
      <c r="W1990" s="57"/>
      <c r="X1990" s="57"/>
      <c r="Y1990" s="57"/>
      <c r="Z1990" s="58" t="str">
        <f>IF(ISBLANK($U1990), "", _xlfn.IFNA($U1990 + _xlfn.IFNA( VLOOKUP($N1990 &amp; IF(ISBLANK($O1990),"", "-" &amp; $O1990) &amp; IF(ISBLANK($P1990),"", "-" &amp; $P1990) &amp; IF(ISBLANK($Q1990),"", "-" &amp; $Q1990) &amp; IF(ISBLANK($R1990),"", "-" &amp; $R1990) &amp; IF(ISBLANK($S1990),"", "-" &amp; $S1990),TravelTime,8,FALSE), VLOOKUP($S1990 &amp; IF(ISBLANK($R1990),"", "-" &amp; $R1990) &amp; IF(ISBLANK($Q1990),"", "-" &amp; $Q1990) &amp; IF(ISBLANK($P1990),"", "-" &amp; $P1990) &amp; IF(ISBLANK($O1990),"", "-" &amp; $O1990) &amp; IF(ISBLANK($N1990),"", "-" &amp; $N1990),TravelTime,8,FALSE)) / 1440, ""))</f>
        <v/>
      </c>
      <c r="AA1990" s="59"/>
      <c r="AB1990" s="59"/>
      <c r="AC1990" s="59"/>
      <c r="AD1990" s="196"/>
      <c r="AE1990" s="59"/>
      <c r="AF1990" s="59"/>
      <c r="AG1990" s="59"/>
      <c r="AH1990" s="59"/>
      <c r="AI1990" s="59"/>
      <c r="AJ1990" s="59"/>
    </row>
    <row r="1991" spans="1:36" ht="14.25" customHeight="1">
      <c r="A1991" s="85"/>
      <c r="B1991" s="59"/>
      <c r="C1991" s="218"/>
      <c r="D1991" s="59"/>
      <c r="E1991" s="229"/>
      <c r="F1991" s="229"/>
      <c r="G1991" s="59"/>
      <c r="H1991" s="59"/>
      <c r="I1991" s="59"/>
      <c r="J1991" s="59"/>
      <c r="K1991" s="59"/>
      <c r="L1991" s="86"/>
      <c r="M1991" s="86"/>
      <c r="N1991" s="55" t="s">
        <v>820</v>
      </c>
      <c r="O1991" s="55"/>
      <c r="P1991" s="55"/>
      <c r="Q1991" s="55"/>
      <c r="R1991" s="55"/>
      <c r="S1991" s="55" t="s">
        <v>977</v>
      </c>
      <c r="T1991" s="193" t="str">
        <f>_xlfn.IFNA(VLOOKUP(N1991,Code2Loc,2,FALSE)
&amp; IF( OR( ISNA(O1991), LEN(O1991)=0), "",  "-" &amp; VLOOKUP(O1991,Code2Loc,2,FALSE))
&amp; IF( OR( ISNA(P1991), LEN(P1991)=0), "",  "-" &amp; VLOOKUP(P1991,Code2Loc,2,FALSE))
&amp; IF( OR( ISNA(Q1991), LEN(Q1991)=0), "",  "-" &amp; VLOOKUP(Q1991,Code2Loc,2,FALSE))
&amp; IF( OR( ISNA(R1991), LEN(R1991)=0), "",  "-" &amp; VLOOKUP(R1991,Code2Loc,2,FALSE))
&amp; IF( OR( ISNA(S1991), LEN(S1991)=0), "",  "-" &amp; VLOOKUP(S1991,Code2Loc,2,FALSE)),"")</f>
        <v/>
      </c>
      <c r="U1991" s="56">
        <v>0.79166666666666663</v>
      </c>
      <c r="V1991" s="57"/>
      <c r="W1991" s="57"/>
      <c r="X1991" s="57"/>
      <c r="Y1991" s="57"/>
      <c r="Z1991" s="58" t="str">
        <f>IF(ISBLANK($U1991), "", _xlfn.IFNA($U1991 + _xlfn.IFNA( VLOOKUP($N1991 &amp; IF(ISBLANK($O1991),"", "-" &amp; $O1991) &amp; IF(ISBLANK($P1991),"", "-" &amp; $P1991) &amp; IF(ISBLANK($Q1991),"", "-" &amp; $Q1991) &amp; IF(ISBLANK($R1991),"", "-" &amp; $R1991) &amp; IF(ISBLANK($S1991),"", "-" &amp; $S1991),TravelTime,8,FALSE), VLOOKUP($S1991 &amp; IF(ISBLANK($R1991),"", "-" &amp; $R1991) &amp; IF(ISBLANK($Q1991),"", "-" &amp; $Q1991) &amp; IF(ISBLANK($P1991),"", "-" &amp; $P1991) &amp; IF(ISBLANK($O1991),"", "-" &amp; $O1991) &amp; IF(ISBLANK($N1991),"", "-" &amp; $N1991),TravelTime,8,FALSE)) / 1440, ""))</f>
        <v/>
      </c>
      <c r="AA1991" s="59"/>
      <c r="AB1991" s="59"/>
      <c r="AC1991" s="59"/>
      <c r="AD1991" s="196"/>
      <c r="AE1991" s="59"/>
      <c r="AF1991" s="59"/>
      <c r="AG1991" s="59"/>
      <c r="AH1991" s="59"/>
      <c r="AI1991" s="59"/>
      <c r="AJ1991" s="59"/>
    </row>
    <row r="1992" spans="1:36" ht="14.25" customHeight="1">
      <c r="A1992" s="85"/>
      <c r="B1992" s="59" t="s">
        <v>983</v>
      </c>
      <c r="C1992" s="218" t="s">
        <v>984</v>
      </c>
      <c r="D1992" s="52" t="s">
        <v>954</v>
      </c>
      <c r="E1992" s="228">
        <v>43435</v>
      </c>
      <c r="F1992" s="228">
        <v>43555</v>
      </c>
      <c r="G1992" s="59"/>
      <c r="H1992" s="59"/>
      <c r="I1992" s="59"/>
      <c r="J1992" s="59" t="s">
        <v>985</v>
      </c>
      <c r="K1992" s="59" t="s">
        <v>16</v>
      </c>
      <c r="L1992" s="86">
        <v>27</v>
      </c>
      <c r="M1992" s="86">
        <v>11</v>
      </c>
      <c r="N1992" s="55" t="s">
        <v>820</v>
      </c>
      <c r="O1992" s="55"/>
      <c r="P1992" s="55"/>
      <c r="Q1992" s="55"/>
      <c r="R1992" s="55"/>
      <c r="S1992" s="55" t="s">
        <v>986</v>
      </c>
      <c r="T1992" s="193" t="str">
        <f>_xlfn.IFNA(VLOOKUP(N1992,Code2Loc,2,FALSE)
&amp; IF( OR( ISNA(O1992), LEN(O1992)=0), "",  "-" &amp; VLOOKUP(O1992,Code2Loc,2,FALSE))
&amp; IF( OR( ISNA(P1992), LEN(P1992)=0), "",  "-" &amp; VLOOKUP(P1992,Code2Loc,2,FALSE))
&amp; IF( OR( ISNA(Q1992), LEN(Q1992)=0), "",  "-" &amp; VLOOKUP(Q1992,Code2Loc,2,FALSE))
&amp; IF( OR( ISNA(R1992), LEN(R1992)=0), "",  "-" &amp; VLOOKUP(R1992,Code2Loc,2,FALSE))
&amp; IF( OR( ISNA(S1992), LEN(S1992)=0), "",  "-" &amp; VLOOKUP(S1992,Code2Loc,2,FALSE)),"")</f>
        <v/>
      </c>
      <c r="U1992" s="56">
        <v>0.28819444444444442</v>
      </c>
      <c r="V1992" s="57"/>
      <c r="W1992" s="57"/>
      <c r="X1992" s="57"/>
      <c r="Y1992" s="57"/>
      <c r="Z1992" s="58" t="str">
        <f>IF(ISBLANK($U1992), "", _xlfn.IFNA($U1992 + _xlfn.IFNA( VLOOKUP($N1992 &amp; IF(ISBLANK($O1992),"", "-" &amp; $O1992) &amp; IF(ISBLANK($P1992),"", "-" &amp; $P1992) &amp; IF(ISBLANK($Q1992),"", "-" &amp; $Q1992) &amp; IF(ISBLANK($R1992),"", "-" &amp; $R1992) &amp; IF(ISBLANK($S1992),"", "-" &amp; $S1992),TravelTime,8,FALSE), VLOOKUP($S1992 &amp; IF(ISBLANK($R1992),"", "-" &amp; $R1992) &amp; IF(ISBLANK($Q1992),"", "-" &amp; $Q1992) &amp; IF(ISBLANK($P1992),"", "-" &amp; $P1992) &amp; IF(ISBLANK($O1992),"", "-" &amp; $O1992) &amp; IF(ISBLANK($N1992),"", "-" &amp; $N1992),TravelTime,8,FALSE)) / 1440, ""))</f>
        <v/>
      </c>
      <c r="AA1992" s="59"/>
      <c r="AB1992" s="59"/>
      <c r="AC1992" s="59"/>
      <c r="AD1992" s="196"/>
      <c r="AE1992" s="59"/>
      <c r="AF1992" s="59"/>
      <c r="AG1992" s="59"/>
      <c r="AH1992" s="59"/>
      <c r="AI1992" s="59"/>
      <c r="AJ1992" s="59"/>
    </row>
    <row r="1993" spans="1:36" ht="14.25" customHeight="1">
      <c r="A1993" s="85"/>
      <c r="B1993" s="59"/>
      <c r="C1993" s="218"/>
      <c r="D1993" s="59"/>
      <c r="E1993" s="229"/>
      <c r="F1993" s="229"/>
      <c r="G1993" s="59"/>
      <c r="H1993" s="59"/>
      <c r="I1993" s="59"/>
      <c r="J1993" s="59"/>
      <c r="K1993" s="59"/>
      <c r="L1993" s="86"/>
      <c r="M1993" s="86"/>
      <c r="N1993" s="55" t="s">
        <v>986</v>
      </c>
      <c r="O1993" s="55"/>
      <c r="P1993" s="55"/>
      <c r="Q1993" s="55"/>
      <c r="R1993" s="55"/>
      <c r="S1993" s="55" t="s">
        <v>929</v>
      </c>
      <c r="T1993" s="193" t="str">
        <f>_xlfn.IFNA(VLOOKUP(N1993,Code2Loc,2,FALSE)
&amp; IF( OR( ISNA(O1993), LEN(O1993)=0), "",  "-" &amp; VLOOKUP(O1993,Code2Loc,2,FALSE))
&amp; IF( OR( ISNA(P1993), LEN(P1993)=0), "",  "-" &amp; VLOOKUP(P1993,Code2Loc,2,FALSE))
&amp; IF( OR( ISNA(Q1993), LEN(Q1993)=0), "",  "-" &amp; VLOOKUP(Q1993,Code2Loc,2,FALSE))
&amp; IF( OR( ISNA(R1993), LEN(R1993)=0), "",  "-" &amp; VLOOKUP(R1993,Code2Loc,2,FALSE))
&amp; IF( OR( ISNA(S1993), LEN(S1993)=0), "",  "-" &amp; VLOOKUP(S1993,Code2Loc,2,FALSE)),"")</f>
        <v/>
      </c>
      <c r="U1993" s="56">
        <v>0.3298611111111111</v>
      </c>
      <c r="V1993" s="57"/>
      <c r="W1993" s="57"/>
      <c r="X1993" s="57"/>
      <c r="Y1993" s="57"/>
      <c r="Z1993" s="58" t="str">
        <f>IF(ISBLANK($U1993), "", _xlfn.IFNA($U1993 + _xlfn.IFNA( VLOOKUP($N1993 &amp; IF(ISBLANK($O1993),"", "-" &amp; $O1993) &amp; IF(ISBLANK($P1993),"", "-" &amp; $P1993) &amp; IF(ISBLANK($Q1993),"", "-" &amp; $Q1993) &amp; IF(ISBLANK($R1993),"", "-" &amp; $R1993) &amp; IF(ISBLANK($S1993),"", "-" &amp; $S1993),TravelTime,8,FALSE), VLOOKUP($S1993 &amp; IF(ISBLANK($R1993),"", "-" &amp; $R1993) &amp; IF(ISBLANK($Q1993),"", "-" &amp; $Q1993) &amp; IF(ISBLANK($P1993),"", "-" &amp; $P1993) &amp; IF(ISBLANK($O1993),"", "-" &amp; $O1993) &amp; IF(ISBLANK($N1993),"", "-" &amp; $N1993),TravelTime,8,FALSE)) / 1440, ""))</f>
        <v/>
      </c>
      <c r="AA1993" s="59"/>
      <c r="AB1993" s="59"/>
      <c r="AC1993" s="59"/>
      <c r="AD1993" s="196"/>
      <c r="AE1993" s="59"/>
      <c r="AF1993" s="59"/>
      <c r="AG1993" s="59"/>
      <c r="AH1993" s="59"/>
      <c r="AI1993" s="59"/>
      <c r="AJ1993" s="59"/>
    </row>
    <row r="1994" spans="1:36" ht="14.25" customHeight="1">
      <c r="A1994" s="85"/>
      <c r="B1994" s="59"/>
      <c r="C1994" s="218"/>
      <c r="D1994" s="59"/>
      <c r="E1994" s="229"/>
      <c r="F1994" s="229"/>
      <c r="G1994" s="59"/>
      <c r="H1994" s="59"/>
      <c r="I1994" s="59"/>
      <c r="J1994" s="59"/>
      <c r="K1994" s="59"/>
      <c r="L1994" s="86"/>
      <c r="M1994" s="86"/>
      <c r="N1994" s="55" t="s">
        <v>929</v>
      </c>
      <c r="O1994" s="55"/>
      <c r="P1994" s="55"/>
      <c r="Q1994" s="55"/>
      <c r="R1994" s="55"/>
      <c r="S1994" s="55" t="s">
        <v>930</v>
      </c>
      <c r="T1994" s="193" t="str">
        <f>_xlfn.IFNA(VLOOKUP(N1994,Code2Loc,2,FALSE)
&amp; IF( OR( ISNA(O1994), LEN(O1994)=0), "",  "-" &amp; VLOOKUP(O1994,Code2Loc,2,FALSE))
&amp; IF( OR( ISNA(P1994), LEN(P1994)=0), "",  "-" &amp; VLOOKUP(P1994,Code2Loc,2,FALSE))
&amp; IF( OR( ISNA(Q1994), LEN(Q1994)=0), "",  "-" &amp; VLOOKUP(Q1994,Code2Loc,2,FALSE))
&amp; IF( OR( ISNA(R1994), LEN(R1994)=0), "",  "-" &amp; VLOOKUP(R1994,Code2Loc,2,FALSE))
&amp; IF( OR( ISNA(S1994), LEN(S1994)=0), "",  "-" &amp; VLOOKUP(S1994,Code2Loc,2,FALSE)),"")</f>
        <v/>
      </c>
      <c r="U1994" s="56">
        <v>0.34027777777777779</v>
      </c>
      <c r="V1994" s="57"/>
      <c r="W1994" s="57"/>
      <c r="X1994" s="57"/>
      <c r="Y1994" s="57"/>
      <c r="Z1994" s="58" t="str">
        <f>IF(ISBLANK($U1994), "", _xlfn.IFNA($U1994 + _xlfn.IFNA( VLOOKUP($N1994 &amp; IF(ISBLANK($O1994),"", "-" &amp; $O1994) &amp; IF(ISBLANK($P1994),"", "-" &amp; $P1994) &amp; IF(ISBLANK($Q1994),"", "-" &amp; $Q1994) &amp; IF(ISBLANK($R1994),"", "-" &amp; $R1994) &amp; IF(ISBLANK($S1994),"", "-" &amp; $S1994),TravelTime,8,FALSE), VLOOKUP($S1994 &amp; IF(ISBLANK($R1994),"", "-" &amp; $R1994) &amp; IF(ISBLANK($Q1994),"", "-" &amp; $Q1994) &amp; IF(ISBLANK($P1994),"", "-" &amp; $P1994) &amp; IF(ISBLANK($O1994),"", "-" &amp; $O1994) &amp; IF(ISBLANK($N1994),"", "-" &amp; $N1994),TravelTime,8,FALSE)) / 1440, ""))</f>
        <v/>
      </c>
      <c r="AA1994" s="59"/>
      <c r="AB1994" s="59"/>
      <c r="AC1994" s="59"/>
      <c r="AD1994" s="196"/>
      <c r="AE1994" s="59"/>
      <c r="AF1994" s="59"/>
      <c r="AG1994" s="59"/>
      <c r="AH1994" s="59"/>
      <c r="AI1994" s="59"/>
      <c r="AJ1994" s="59"/>
    </row>
    <row r="1995" spans="1:36" ht="14.25" customHeight="1">
      <c r="A1995" s="85"/>
      <c r="B1995" s="59"/>
      <c r="C1995" s="218"/>
      <c r="D1995" s="59"/>
      <c r="E1995" s="229"/>
      <c r="F1995" s="229"/>
      <c r="G1995" s="59"/>
      <c r="H1995" s="59"/>
      <c r="I1995" s="59"/>
      <c r="J1995" s="59"/>
      <c r="K1995" s="59"/>
      <c r="L1995" s="86"/>
      <c r="M1995" s="86"/>
      <c r="N1995" s="55" t="s">
        <v>930</v>
      </c>
      <c r="O1995" s="55"/>
      <c r="P1995" s="55"/>
      <c r="Q1995" s="55"/>
      <c r="R1995" s="55"/>
      <c r="S1995" s="55" t="s">
        <v>820</v>
      </c>
      <c r="T1995" s="193" t="str">
        <f>_xlfn.IFNA(VLOOKUP(N1995,Code2Loc,2,FALSE)
&amp; IF( OR( ISNA(O1995), LEN(O1995)=0), "",  "-" &amp; VLOOKUP(O1995,Code2Loc,2,FALSE))
&amp; IF( OR( ISNA(P1995), LEN(P1995)=0), "",  "-" &amp; VLOOKUP(P1995,Code2Loc,2,FALSE))
&amp; IF( OR( ISNA(Q1995), LEN(Q1995)=0), "",  "-" &amp; VLOOKUP(Q1995,Code2Loc,2,FALSE))
&amp; IF( OR( ISNA(R1995), LEN(R1995)=0), "",  "-" &amp; VLOOKUP(R1995,Code2Loc,2,FALSE))
&amp; IF( OR( ISNA(S1995), LEN(S1995)=0), "",  "-" &amp; VLOOKUP(S1995,Code2Loc,2,FALSE)),"")</f>
        <v/>
      </c>
      <c r="U1995" s="56">
        <v>0.3576388888888889</v>
      </c>
      <c r="V1995" s="57"/>
      <c r="W1995" s="57"/>
      <c r="X1995" s="57"/>
      <c r="Y1995" s="57"/>
      <c r="Z1995" s="58" t="str">
        <f>IF(ISBLANK($U1995), "", _xlfn.IFNA($U1995 + _xlfn.IFNA( VLOOKUP($N1995 &amp; IF(ISBLANK($O1995),"", "-" &amp; $O1995) &amp; IF(ISBLANK($P1995),"", "-" &amp; $P1995) &amp; IF(ISBLANK($Q1995),"", "-" &amp; $Q1995) &amp; IF(ISBLANK($R1995),"", "-" &amp; $R1995) &amp; IF(ISBLANK($S1995),"", "-" &amp; $S1995),TravelTime,8,FALSE), VLOOKUP($S1995 &amp; IF(ISBLANK($R1995),"", "-" &amp; $R1995) &amp; IF(ISBLANK($Q1995),"", "-" &amp; $Q1995) &amp; IF(ISBLANK($P1995),"", "-" &amp; $P1995) &amp; IF(ISBLANK($O1995),"", "-" &amp; $O1995) &amp; IF(ISBLANK($N1995),"", "-" &amp; $N1995),TravelTime,8,FALSE)) / 1440, ""))</f>
        <v/>
      </c>
      <c r="AA1995" s="59"/>
      <c r="AB1995" s="59"/>
      <c r="AC1995" s="59"/>
      <c r="AD1995" s="196"/>
      <c r="AE1995" s="59"/>
      <c r="AF1995" s="59"/>
      <c r="AG1995" s="59"/>
      <c r="AH1995" s="59"/>
      <c r="AI1995" s="59"/>
      <c r="AJ1995" s="59"/>
    </row>
    <row r="1996" spans="1:36" ht="14.25" customHeight="1">
      <c r="A1996" s="85"/>
      <c r="B1996" s="59"/>
      <c r="C1996" s="218"/>
      <c r="D1996" s="59"/>
      <c r="E1996" s="229"/>
      <c r="F1996" s="229"/>
      <c r="G1996" s="59"/>
      <c r="H1996" s="59"/>
      <c r="I1996" s="59"/>
      <c r="J1996" s="59"/>
      <c r="K1996" s="59"/>
      <c r="L1996" s="86"/>
      <c r="M1996" s="86"/>
      <c r="N1996" s="55" t="s">
        <v>820</v>
      </c>
      <c r="O1996" s="55"/>
      <c r="P1996" s="55"/>
      <c r="Q1996" s="55"/>
      <c r="R1996" s="55"/>
      <c r="S1996" s="55" t="s">
        <v>929</v>
      </c>
      <c r="T1996" s="193" t="str">
        <f>_xlfn.IFNA(VLOOKUP(N1996,Code2Loc,2,FALSE)
&amp; IF( OR( ISNA(O1996), LEN(O1996)=0), "",  "-" &amp; VLOOKUP(O1996,Code2Loc,2,FALSE))
&amp; IF( OR( ISNA(P1996), LEN(P1996)=0), "",  "-" &amp; VLOOKUP(P1996,Code2Loc,2,FALSE))
&amp; IF( OR( ISNA(Q1996), LEN(Q1996)=0), "",  "-" &amp; VLOOKUP(Q1996,Code2Loc,2,FALSE))
&amp; IF( OR( ISNA(R1996), LEN(R1996)=0), "",  "-" &amp; VLOOKUP(R1996,Code2Loc,2,FALSE))
&amp; IF( OR( ISNA(S1996), LEN(S1996)=0), "",  "-" &amp; VLOOKUP(S1996,Code2Loc,2,FALSE)),"")</f>
        <v/>
      </c>
      <c r="U1996" s="56">
        <v>0.37847222222222221</v>
      </c>
      <c r="V1996" s="57"/>
      <c r="W1996" s="57"/>
      <c r="X1996" s="57"/>
      <c r="Y1996" s="57"/>
      <c r="Z1996" s="58" t="str">
        <f>IF(ISBLANK($U1996), "", _xlfn.IFNA($U1996 + _xlfn.IFNA( VLOOKUP($N1996 &amp; IF(ISBLANK($O1996),"", "-" &amp; $O1996) &amp; IF(ISBLANK($P1996),"", "-" &amp; $P1996) &amp; IF(ISBLANK($Q1996),"", "-" &amp; $Q1996) &amp; IF(ISBLANK($R1996),"", "-" &amp; $R1996) &amp; IF(ISBLANK($S1996),"", "-" &amp; $S1996),TravelTime,8,FALSE), VLOOKUP($S1996 &amp; IF(ISBLANK($R1996),"", "-" &amp; $R1996) &amp; IF(ISBLANK($Q1996),"", "-" &amp; $Q1996) &amp; IF(ISBLANK($P1996),"", "-" &amp; $P1996) &amp; IF(ISBLANK($O1996),"", "-" &amp; $O1996) &amp; IF(ISBLANK($N1996),"", "-" &amp; $N1996),TravelTime,8,FALSE)) / 1440, ""))</f>
        <v/>
      </c>
      <c r="AA1996" s="59"/>
      <c r="AB1996" s="59"/>
      <c r="AC1996" s="59"/>
      <c r="AD1996" s="196"/>
      <c r="AE1996" s="59"/>
      <c r="AF1996" s="59"/>
      <c r="AG1996" s="59"/>
      <c r="AH1996" s="59"/>
      <c r="AI1996" s="59"/>
      <c r="AJ1996" s="59"/>
    </row>
    <row r="1997" spans="1:36" ht="14.25" customHeight="1">
      <c r="A1997" s="85"/>
      <c r="B1997" s="59"/>
      <c r="C1997" s="218"/>
      <c r="D1997" s="59"/>
      <c r="E1997" s="229"/>
      <c r="F1997" s="229"/>
      <c r="G1997" s="59"/>
      <c r="H1997" s="59"/>
      <c r="I1997" s="59"/>
      <c r="J1997" s="59"/>
      <c r="K1997" s="59"/>
      <c r="L1997" s="86"/>
      <c r="M1997" s="86"/>
      <c r="N1997" s="55" t="s">
        <v>929</v>
      </c>
      <c r="O1997" s="55"/>
      <c r="P1997" s="55"/>
      <c r="Q1997" s="55"/>
      <c r="R1997" s="55"/>
      <c r="S1997" s="55" t="s">
        <v>820</v>
      </c>
      <c r="T1997" s="193" t="str">
        <f>_xlfn.IFNA(VLOOKUP(N1997,Code2Loc,2,FALSE)
&amp; IF( OR( ISNA(O1997), LEN(O1997)=0), "",  "-" &amp; VLOOKUP(O1997,Code2Loc,2,FALSE))
&amp; IF( OR( ISNA(P1997), LEN(P1997)=0), "",  "-" &amp; VLOOKUP(P1997,Code2Loc,2,FALSE))
&amp; IF( OR( ISNA(Q1997), LEN(Q1997)=0), "",  "-" &amp; VLOOKUP(Q1997,Code2Loc,2,FALSE))
&amp; IF( OR( ISNA(R1997), LEN(R1997)=0), "",  "-" &amp; VLOOKUP(R1997,Code2Loc,2,FALSE))
&amp; IF( OR( ISNA(S1997), LEN(S1997)=0), "",  "-" &amp; VLOOKUP(S1997,Code2Loc,2,FALSE)),"")</f>
        <v/>
      </c>
      <c r="U1997" s="56">
        <v>0.41319444444444442</v>
      </c>
      <c r="V1997" s="57"/>
      <c r="W1997" s="57"/>
      <c r="X1997" s="57"/>
      <c r="Y1997" s="57"/>
      <c r="Z1997" s="58" t="str">
        <f>IF(ISBLANK($U1997), "", _xlfn.IFNA($U1997 + _xlfn.IFNA( VLOOKUP($N1997 &amp; IF(ISBLANK($O1997),"", "-" &amp; $O1997) &amp; IF(ISBLANK($P1997),"", "-" &amp; $P1997) &amp; IF(ISBLANK($Q1997),"", "-" &amp; $Q1997) &amp; IF(ISBLANK($R1997),"", "-" &amp; $R1997) &amp; IF(ISBLANK($S1997),"", "-" &amp; $S1997),TravelTime,8,FALSE), VLOOKUP($S1997 &amp; IF(ISBLANK($R1997),"", "-" &amp; $R1997) &amp; IF(ISBLANK($Q1997),"", "-" &amp; $Q1997) &amp; IF(ISBLANK($P1997),"", "-" &amp; $P1997) &amp; IF(ISBLANK($O1997),"", "-" &amp; $O1997) &amp; IF(ISBLANK($N1997),"", "-" &amp; $N1997),TravelTime,8,FALSE)) / 1440, ""))</f>
        <v/>
      </c>
      <c r="AA1997" s="59"/>
      <c r="AB1997" s="59"/>
      <c r="AC1997" s="59"/>
      <c r="AD1997" s="196"/>
      <c r="AE1997" s="59"/>
      <c r="AF1997" s="59"/>
      <c r="AG1997" s="59"/>
      <c r="AH1997" s="59"/>
      <c r="AI1997" s="59"/>
      <c r="AJ1997" s="59"/>
    </row>
    <row r="1998" spans="1:36" ht="14.25" customHeight="1">
      <c r="A1998" s="85"/>
      <c r="B1998" s="59"/>
      <c r="C1998" s="218"/>
      <c r="D1998" s="59"/>
      <c r="E1998" s="229"/>
      <c r="F1998" s="229"/>
      <c r="G1998" s="59"/>
      <c r="H1998" s="59"/>
      <c r="I1998" s="59"/>
      <c r="J1998" s="59"/>
      <c r="K1998" s="59"/>
      <c r="L1998" s="86"/>
      <c r="M1998" s="86"/>
      <c r="N1998" s="55" t="s">
        <v>820</v>
      </c>
      <c r="O1998" s="55"/>
      <c r="P1998" s="55"/>
      <c r="Q1998" s="55"/>
      <c r="R1998" s="55"/>
      <c r="S1998" s="55" t="s">
        <v>929</v>
      </c>
      <c r="T1998" s="193" t="str">
        <f>_xlfn.IFNA(VLOOKUP(N1998,Code2Loc,2,FALSE)
&amp; IF( OR( ISNA(O1998), LEN(O1998)=0), "",  "-" &amp; VLOOKUP(O1998,Code2Loc,2,FALSE))
&amp; IF( OR( ISNA(P1998), LEN(P1998)=0), "",  "-" &amp; VLOOKUP(P1998,Code2Loc,2,FALSE))
&amp; IF( OR( ISNA(Q1998), LEN(Q1998)=0), "",  "-" &amp; VLOOKUP(Q1998,Code2Loc,2,FALSE))
&amp; IF( OR( ISNA(R1998), LEN(R1998)=0), "",  "-" &amp; VLOOKUP(R1998,Code2Loc,2,FALSE))
&amp; IF( OR( ISNA(S1998), LEN(S1998)=0), "",  "-" &amp; VLOOKUP(S1998,Code2Loc,2,FALSE)),"")</f>
        <v/>
      </c>
      <c r="U1998" s="56">
        <v>0.43402777777777779</v>
      </c>
      <c r="V1998" s="57"/>
      <c r="W1998" s="57"/>
      <c r="X1998" s="57"/>
      <c r="Y1998" s="57"/>
      <c r="Z1998" s="58" t="str">
        <f>IF(ISBLANK($U1998), "", _xlfn.IFNA($U1998 + _xlfn.IFNA( VLOOKUP($N1998 &amp; IF(ISBLANK($O1998),"", "-" &amp; $O1998) &amp; IF(ISBLANK($P1998),"", "-" &amp; $P1998) &amp; IF(ISBLANK($Q1998),"", "-" &amp; $Q1998) &amp; IF(ISBLANK($R1998),"", "-" &amp; $R1998) &amp; IF(ISBLANK($S1998),"", "-" &amp; $S1998),TravelTime,8,FALSE), VLOOKUP($S1998 &amp; IF(ISBLANK($R1998),"", "-" &amp; $R1998) &amp; IF(ISBLANK($Q1998),"", "-" &amp; $Q1998) &amp; IF(ISBLANK($P1998),"", "-" &amp; $P1998) &amp; IF(ISBLANK($O1998),"", "-" &amp; $O1998) &amp; IF(ISBLANK($N1998),"", "-" &amp; $N1998),TravelTime,8,FALSE)) / 1440, ""))</f>
        <v/>
      </c>
      <c r="AA1998" s="59"/>
      <c r="AB1998" s="59"/>
      <c r="AC1998" s="59"/>
      <c r="AD1998" s="196"/>
      <c r="AE1998" s="59"/>
      <c r="AF1998" s="59"/>
      <c r="AG1998" s="59"/>
      <c r="AH1998" s="59"/>
      <c r="AI1998" s="59"/>
      <c r="AJ1998" s="59"/>
    </row>
    <row r="1999" spans="1:36" ht="14.25" customHeight="1">
      <c r="A1999" s="85"/>
      <c r="B1999" s="59"/>
      <c r="C1999" s="218"/>
      <c r="D1999" s="59"/>
      <c r="E1999" s="229"/>
      <c r="F1999" s="229"/>
      <c r="G1999" s="59"/>
      <c r="H1999" s="59"/>
      <c r="I1999" s="59"/>
      <c r="J1999" s="59"/>
      <c r="K1999" s="59"/>
      <c r="L1999" s="86"/>
      <c r="M1999" s="86"/>
      <c r="N1999" s="55" t="s">
        <v>929</v>
      </c>
      <c r="O1999" s="55"/>
      <c r="P1999" s="55"/>
      <c r="Q1999" s="55"/>
      <c r="R1999" s="55"/>
      <c r="S1999" s="55" t="s">
        <v>820</v>
      </c>
      <c r="T1999" s="193" t="str">
        <f>_xlfn.IFNA(VLOOKUP(N1999,Code2Loc,2,FALSE)
&amp; IF( OR( ISNA(O1999), LEN(O1999)=0), "",  "-" &amp; VLOOKUP(O1999,Code2Loc,2,FALSE))
&amp; IF( OR( ISNA(P1999), LEN(P1999)=0), "",  "-" &amp; VLOOKUP(P1999,Code2Loc,2,FALSE))
&amp; IF( OR( ISNA(Q1999), LEN(Q1999)=0), "",  "-" &amp; VLOOKUP(Q1999,Code2Loc,2,FALSE))
&amp; IF( OR( ISNA(R1999), LEN(R1999)=0), "",  "-" &amp; VLOOKUP(R1999,Code2Loc,2,FALSE))
&amp; IF( OR( ISNA(S1999), LEN(S1999)=0), "",  "-" &amp; VLOOKUP(S1999,Code2Loc,2,FALSE)),"")</f>
        <v/>
      </c>
      <c r="U1999" s="56">
        <v>0.4548611111111111</v>
      </c>
      <c r="V1999" s="57"/>
      <c r="W1999" s="57"/>
      <c r="X1999" s="57"/>
      <c r="Y1999" s="57"/>
      <c r="Z1999" s="58" t="str">
        <f>IF(ISBLANK($U1999), "", _xlfn.IFNA($U1999 + _xlfn.IFNA( VLOOKUP($N1999 &amp; IF(ISBLANK($O1999),"", "-" &amp; $O1999) &amp; IF(ISBLANK($P1999),"", "-" &amp; $P1999) &amp; IF(ISBLANK($Q1999),"", "-" &amp; $Q1999) &amp; IF(ISBLANK($R1999),"", "-" &amp; $R1999) &amp; IF(ISBLANK($S1999),"", "-" &amp; $S1999),TravelTime,8,FALSE), VLOOKUP($S1999 &amp; IF(ISBLANK($R1999),"", "-" &amp; $R1999) &amp; IF(ISBLANK($Q1999),"", "-" &amp; $Q1999) &amp; IF(ISBLANK($P1999),"", "-" &amp; $P1999) &amp; IF(ISBLANK($O1999),"", "-" &amp; $O1999) &amp; IF(ISBLANK($N1999),"", "-" &amp; $N1999),TravelTime,8,FALSE)) / 1440, ""))</f>
        <v/>
      </c>
      <c r="AA1999" s="59"/>
      <c r="AB1999" s="59"/>
      <c r="AC1999" s="59"/>
      <c r="AD1999" s="196"/>
      <c r="AE1999" s="59"/>
      <c r="AF1999" s="59"/>
      <c r="AG1999" s="59"/>
      <c r="AH1999" s="59"/>
      <c r="AI1999" s="59"/>
      <c r="AJ1999" s="59"/>
    </row>
    <row r="2000" spans="1:36" ht="14.25" customHeight="1">
      <c r="A2000" s="85"/>
      <c r="B2000" s="59"/>
      <c r="C2000" s="218"/>
      <c r="D2000" s="59"/>
      <c r="E2000" s="229"/>
      <c r="F2000" s="229"/>
      <c r="G2000" s="59"/>
      <c r="H2000" s="59"/>
      <c r="I2000" s="59"/>
      <c r="J2000" s="59"/>
      <c r="K2000" s="59"/>
      <c r="L2000" s="86"/>
      <c r="M2000" s="86"/>
      <c r="N2000" s="55" t="s">
        <v>820</v>
      </c>
      <c r="O2000" s="55"/>
      <c r="P2000" s="55"/>
      <c r="Q2000" s="55"/>
      <c r="R2000" s="55"/>
      <c r="S2000" s="55" t="s">
        <v>929</v>
      </c>
      <c r="T2000" s="193" t="str">
        <f>_xlfn.IFNA(VLOOKUP(N2000,Code2Loc,2,FALSE)
&amp; IF( OR( ISNA(O2000), LEN(O2000)=0), "",  "-" &amp; VLOOKUP(O2000,Code2Loc,2,FALSE))
&amp; IF( OR( ISNA(P2000), LEN(P2000)=0), "",  "-" &amp; VLOOKUP(P2000,Code2Loc,2,FALSE))
&amp; IF( OR( ISNA(Q2000), LEN(Q2000)=0), "",  "-" &amp; VLOOKUP(Q2000,Code2Loc,2,FALSE))
&amp; IF( OR( ISNA(R2000), LEN(R2000)=0), "",  "-" &amp; VLOOKUP(R2000,Code2Loc,2,FALSE))
&amp; IF( OR( ISNA(S2000), LEN(S2000)=0), "",  "-" &amp; VLOOKUP(S2000,Code2Loc,2,FALSE)),"")</f>
        <v/>
      </c>
      <c r="U2000" s="56">
        <v>0.47569444444444442</v>
      </c>
      <c r="V2000" s="57"/>
      <c r="W2000" s="57"/>
      <c r="X2000" s="57"/>
      <c r="Y2000" s="57"/>
      <c r="Z2000" s="58" t="str">
        <f>IF(ISBLANK($U2000), "", _xlfn.IFNA($U2000 + _xlfn.IFNA( VLOOKUP($N2000 &amp; IF(ISBLANK($O2000),"", "-" &amp; $O2000) &amp; IF(ISBLANK($P2000),"", "-" &amp; $P2000) &amp; IF(ISBLANK($Q2000),"", "-" &amp; $Q2000) &amp; IF(ISBLANK($R2000),"", "-" &amp; $R2000) &amp; IF(ISBLANK($S2000),"", "-" &amp; $S2000),TravelTime,8,FALSE), VLOOKUP($S2000 &amp; IF(ISBLANK($R2000),"", "-" &amp; $R2000) &amp; IF(ISBLANK($Q2000),"", "-" &amp; $Q2000) &amp; IF(ISBLANK($P2000),"", "-" &amp; $P2000) &amp; IF(ISBLANK($O2000),"", "-" &amp; $O2000) &amp; IF(ISBLANK($N2000),"", "-" &amp; $N2000),TravelTime,8,FALSE)) / 1440, ""))</f>
        <v/>
      </c>
      <c r="AA2000" s="59"/>
      <c r="AB2000" s="59"/>
      <c r="AC2000" s="59"/>
      <c r="AD2000" s="196"/>
      <c r="AE2000" s="59"/>
      <c r="AF2000" s="59"/>
      <c r="AG2000" s="59"/>
      <c r="AH2000" s="59"/>
      <c r="AI2000" s="59"/>
      <c r="AJ2000" s="59"/>
    </row>
    <row r="2001" spans="1:36" ht="14.25" customHeight="1">
      <c r="A2001" s="85"/>
      <c r="B2001" s="59"/>
      <c r="C2001" s="218"/>
      <c r="D2001" s="59"/>
      <c r="E2001" s="229"/>
      <c r="F2001" s="229"/>
      <c r="G2001" s="59"/>
      <c r="H2001" s="59"/>
      <c r="I2001" s="59"/>
      <c r="J2001" s="59"/>
      <c r="K2001" s="59"/>
      <c r="L2001" s="86"/>
      <c r="M2001" s="86"/>
      <c r="N2001" s="55" t="s">
        <v>929</v>
      </c>
      <c r="O2001" s="55"/>
      <c r="P2001" s="55"/>
      <c r="Q2001" s="55"/>
      <c r="R2001" s="55"/>
      <c r="S2001" s="55" t="s">
        <v>820</v>
      </c>
      <c r="T2001" s="193" t="str">
        <f>_xlfn.IFNA(VLOOKUP(N2001,Code2Loc,2,FALSE)
&amp; IF( OR( ISNA(O2001), LEN(O2001)=0), "",  "-" &amp; VLOOKUP(O2001,Code2Loc,2,FALSE))
&amp; IF( OR( ISNA(P2001), LEN(P2001)=0), "",  "-" &amp; VLOOKUP(P2001,Code2Loc,2,FALSE))
&amp; IF( OR( ISNA(Q2001), LEN(Q2001)=0), "",  "-" &amp; VLOOKUP(Q2001,Code2Loc,2,FALSE))
&amp; IF( OR( ISNA(R2001), LEN(R2001)=0), "",  "-" &amp; VLOOKUP(R2001,Code2Loc,2,FALSE))
&amp; IF( OR( ISNA(S2001), LEN(S2001)=0), "",  "-" &amp; VLOOKUP(S2001,Code2Loc,2,FALSE)),"")</f>
        <v/>
      </c>
      <c r="U2001" s="56">
        <v>0.49305555555555558</v>
      </c>
      <c r="V2001" s="57"/>
      <c r="W2001" s="57"/>
      <c r="X2001" s="57"/>
      <c r="Y2001" s="57"/>
      <c r="Z2001" s="58" t="str">
        <f>IF(ISBLANK($U2001), "", _xlfn.IFNA($U2001 + _xlfn.IFNA( VLOOKUP($N2001 &amp; IF(ISBLANK($O2001),"", "-" &amp; $O2001) &amp; IF(ISBLANK($P2001),"", "-" &amp; $P2001) &amp; IF(ISBLANK($Q2001),"", "-" &amp; $Q2001) &amp; IF(ISBLANK($R2001),"", "-" &amp; $R2001) &amp; IF(ISBLANK($S2001),"", "-" &amp; $S2001),TravelTime,8,FALSE), VLOOKUP($S2001 &amp; IF(ISBLANK($R2001),"", "-" &amp; $R2001) &amp; IF(ISBLANK($Q2001),"", "-" &amp; $Q2001) &amp; IF(ISBLANK($P2001),"", "-" &amp; $P2001) &amp; IF(ISBLANK($O2001),"", "-" &amp; $O2001) &amp; IF(ISBLANK($N2001),"", "-" &amp; $N2001),TravelTime,8,FALSE)) / 1440, ""))</f>
        <v/>
      </c>
      <c r="AA2001" s="59"/>
      <c r="AB2001" s="59"/>
      <c r="AC2001" s="59"/>
      <c r="AD2001" s="196"/>
      <c r="AE2001" s="59"/>
      <c r="AF2001" s="59"/>
      <c r="AG2001" s="59"/>
      <c r="AH2001" s="59"/>
      <c r="AI2001" s="59"/>
      <c r="AJ2001" s="59"/>
    </row>
    <row r="2002" spans="1:36" ht="14.25" customHeight="1">
      <c r="A2002" s="85"/>
      <c r="B2002" s="59"/>
      <c r="C2002" s="218"/>
      <c r="D2002" s="59"/>
      <c r="E2002" s="229"/>
      <c r="F2002" s="229"/>
      <c r="G2002" s="59"/>
      <c r="H2002" s="59"/>
      <c r="I2002" s="59"/>
      <c r="J2002" s="59"/>
      <c r="K2002" s="59"/>
      <c r="L2002" s="86"/>
      <c r="M2002" s="86"/>
      <c r="N2002" s="55" t="s">
        <v>820</v>
      </c>
      <c r="O2002" s="55"/>
      <c r="P2002" s="55"/>
      <c r="Q2002" s="55"/>
      <c r="R2002" s="55"/>
      <c r="S2002" s="55" t="s">
        <v>943</v>
      </c>
      <c r="T2002" s="193" t="str">
        <f>_xlfn.IFNA(VLOOKUP(N2002,Code2Loc,2,FALSE)
&amp; IF( OR( ISNA(O2002), LEN(O2002)=0), "",  "-" &amp; VLOOKUP(O2002,Code2Loc,2,FALSE))
&amp; IF( OR( ISNA(P2002), LEN(P2002)=0), "",  "-" &amp; VLOOKUP(P2002,Code2Loc,2,FALSE))
&amp; IF( OR( ISNA(Q2002), LEN(Q2002)=0), "",  "-" &amp; VLOOKUP(Q2002,Code2Loc,2,FALSE))
&amp; IF( OR( ISNA(R2002), LEN(R2002)=0), "",  "-" &amp; VLOOKUP(R2002,Code2Loc,2,FALSE))
&amp; IF( OR( ISNA(S2002), LEN(S2002)=0), "",  "-" &amp; VLOOKUP(S2002,Code2Loc,2,FALSE)),"")</f>
        <v/>
      </c>
      <c r="U2002" s="56">
        <v>0.53472222222222221</v>
      </c>
      <c r="V2002" s="57"/>
      <c r="W2002" s="57"/>
      <c r="X2002" s="57"/>
      <c r="Y2002" s="57"/>
      <c r="Z2002" s="58" t="str">
        <f>IF(ISBLANK($U2002), "", _xlfn.IFNA($U2002 + _xlfn.IFNA( VLOOKUP($N2002 &amp; IF(ISBLANK($O2002),"", "-" &amp; $O2002) &amp; IF(ISBLANK($P2002),"", "-" &amp; $P2002) &amp; IF(ISBLANK($Q2002),"", "-" &amp; $Q2002) &amp; IF(ISBLANK($R2002),"", "-" &amp; $R2002) &amp; IF(ISBLANK($S2002),"", "-" &amp; $S2002),TravelTime,8,FALSE), VLOOKUP($S2002 &amp; IF(ISBLANK($R2002),"", "-" &amp; $R2002) &amp; IF(ISBLANK($Q2002),"", "-" &amp; $Q2002) &amp; IF(ISBLANK($P2002),"", "-" &amp; $P2002) &amp; IF(ISBLANK($O2002),"", "-" &amp; $O2002) &amp; IF(ISBLANK($N2002),"", "-" &amp; $N2002),TravelTime,8,FALSE)) / 1440, ""))</f>
        <v/>
      </c>
      <c r="AA2002" s="59"/>
      <c r="AB2002" s="59"/>
      <c r="AC2002" s="59"/>
      <c r="AD2002" s="196"/>
      <c r="AE2002" s="59"/>
      <c r="AF2002" s="59"/>
      <c r="AG2002" s="59"/>
      <c r="AH2002" s="59"/>
      <c r="AI2002" s="59"/>
      <c r="AJ2002" s="59"/>
    </row>
    <row r="2003" spans="1:36" ht="14.25" customHeight="1">
      <c r="A2003" s="85"/>
      <c r="B2003" s="59"/>
      <c r="C2003" s="218"/>
      <c r="D2003" s="59"/>
      <c r="E2003" s="229"/>
      <c r="F2003" s="229"/>
      <c r="G2003" s="59"/>
      <c r="H2003" s="59"/>
      <c r="I2003" s="59"/>
      <c r="J2003" s="59"/>
      <c r="K2003" s="59"/>
      <c r="L2003" s="86"/>
      <c r="M2003" s="86"/>
      <c r="N2003" s="55" t="s">
        <v>943</v>
      </c>
      <c r="O2003" s="55"/>
      <c r="P2003" s="55"/>
      <c r="Q2003" s="55"/>
      <c r="R2003" s="55"/>
      <c r="S2003" s="55" t="s">
        <v>929</v>
      </c>
      <c r="T2003" s="193" t="str">
        <f>_xlfn.IFNA(VLOOKUP(N2003,Code2Loc,2,FALSE)
&amp; IF( OR( ISNA(O2003), LEN(O2003)=0), "",  "-" &amp; VLOOKUP(O2003,Code2Loc,2,FALSE))
&amp; IF( OR( ISNA(P2003), LEN(P2003)=0), "",  "-" &amp; VLOOKUP(P2003,Code2Loc,2,FALSE))
&amp; IF( OR( ISNA(Q2003), LEN(Q2003)=0), "",  "-" &amp; VLOOKUP(Q2003,Code2Loc,2,FALSE))
&amp; IF( OR( ISNA(R2003), LEN(R2003)=0), "",  "-" &amp; VLOOKUP(R2003,Code2Loc,2,FALSE))
&amp; IF( OR( ISNA(S2003), LEN(S2003)=0), "",  "-" &amp; VLOOKUP(S2003,Code2Loc,2,FALSE)),"")</f>
        <v/>
      </c>
      <c r="U2003" s="56">
        <v>0.57291666666666663</v>
      </c>
      <c r="V2003" s="57"/>
      <c r="W2003" s="57"/>
      <c r="X2003" s="57"/>
      <c r="Y2003" s="57"/>
      <c r="Z2003" s="58" t="str">
        <f>IF(ISBLANK($U2003), "", _xlfn.IFNA($U2003 + _xlfn.IFNA( VLOOKUP($N2003 &amp; IF(ISBLANK($O2003),"", "-" &amp; $O2003) &amp; IF(ISBLANK($P2003),"", "-" &amp; $P2003) &amp; IF(ISBLANK($Q2003),"", "-" &amp; $Q2003) &amp; IF(ISBLANK($R2003),"", "-" &amp; $R2003) &amp; IF(ISBLANK($S2003),"", "-" &amp; $S2003),TravelTime,8,FALSE), VLOOKUP($S2003 &amp; IF(ISBLANK($R2003),"", "-" &amp; $R2003) &amp; IF(ISBLANK($Q2003),"", "-" &amp; $Q2003) &amp; IF(ISBLANK($P2003),"", "-" &amp; $P2003) &amp; IF(ISBLANK($O2003),"", "-" &amp; $O2003) &amp; IF(ISBLANK($N2003),"", "-" &amp; $N2003),TravelTime,8,FALSE)) / 1440, ""))</f>
        <v/>
      </c>
      <c r="AA2003" s="59"/>
      <c r="AB2003" s="59"/>
      <c r="AC2003" s="59"/>
      <c r="AD2003" s="196"/>
      <c r="AE2003" s="59"/>
      <c r="AF2003" s="59"/>
      <c r="AG2003" s="59"/>
      <c r="AH2003" s="59"/>
      <c r="AI2003" s="59"/>
      <c r="AJ2003" s="59"/>
    </row>
    <row r="2004" spans="1:36" ht="14.25" customHeight="1">
      <c r="A2004" s="85"/>
      <c r="B2004" s="59"/>
      <c r="C2004" s="218"/>
      <c r="D2004" s="59"/>
      <c r="E2004" s="229"/>
      <c r="F2004" s="229"/>
      <c r="G2004" s="59"/>
      <c r="H2004" s="59"/>
      <c r="I2004" s="59"/>
      <c r="J2004" s="59"/>
      <c r="K2004" s="59"/>
      <c r="L2004" s="86"/>
      <c r="M2004" s="86"/>
      <c r="N2004" s="55" t="s">
        <v>929</v>
      </c>
      <c r="O2004" s="55"/>
      <c r="P2004" s="55"/>
      <c r="Q2004" s="55"/>
      <c r="R2004" s="55"/>
      <c r="S2004" s="55" t="s">
        <v>930</v>
      </c>
      <c r="T2004" s="193" t="str">
        <f>_xlfn.IFNA(VLOOKUP(N2004,Code2Loc,2,FALSE)
&amp; IF( OR( ISNA(O2004), LEN(O2004)=0), "",  "-" &amp; VLOOKUP(O2004,Code2Loc,2,FALSE))
&amp; IF( OR( ISNA(P2004), LEN(P2004)=0), "",  "-" &amp; VLOOKUP(P2004,Code2Loc,2,FALSE))
&amp; IF( OR( ISNA(Q2004), LEN(Q2004)=0), "",  "-" &amp; VLOOKUP(Q2004,Code2Loc,2,FALSE))
&amp; IF( OR( ISNA(R2004), LEN(R2004)=0), "",  "-" &amp; VLOOKUP(R2004,Code2Loc,2,FALSE))
&amp; IF( OR( ISNA(S2004), LEN(S2004)=0), "",  "-" &amp; VLOOKUP(S2004,Code2Loc,2,FALSE)),"")</f>
        <v/>
      </c>
      <c r="U2004" s="56">
        <v>0.58680555555555558</v>
      </c>
      <c r="V2004" s="57"/>
      <c r="W2004" s="57"/>
      <c r="X2004" s="57"/>
      <c r="Y2004" s="57"/>
      <c r="Z2004" s="58" t="str">
        <f>IF(ISBLANK($U2004), "", _xlfn.IFNA($U2004 + _xlfn.IFNA( VLOOKUP($N2004 &amp; IF(ISBLANK($O2004),"", "-" &amp; $O2004) &amp; IF(ISBLANK($P2004),"", "-" &amp; $P2004) &amp; IF(ISBLANK($Q2004),"", "-" &amp; $Q2004) &amp; IF(ISBLANK($R2004),"", "-" &amp; $R2004) &amp; IF(ISBLANK($S2004),"", "-" &amp; $S2004),TravelTime,8,FALSE), VLOOKUP($S2004 &amp; IF(ISBLANK($R2004),"", "-" &amp; $R2004) &amp; IF(ISBLANK($Q2004),"", "-" &amp; $Q2004) &amp; IF(ISBLANK($P2004),"", "-" &amp; $P2004) &amp; IF(ISBLANK($O2004),"", "-" &amp; $O2004) &amp; IF(ISBLANK($N2004),"", "-" &amp; $N2004),TravelTime,8,FALSE)) / 1440, ""))</f>
        <v/>
      </c>
      <c r="AA2004" s="59"/>
      <c r="AB2004" s="59"/>
      <c r="AC2004" s="59"/>
      <c r="AD2004" s="196"/>
      <c r="AE2004" s="59"/>
      <c r="AF2004" s="59"/>
      <c r="AG2004" s="59"/>
      <c r="AH2004" s="59"/>
      <c r="AI2004" s="59"/>
      <c r="AJ2004" s="59"/>
    </row>
    <row r="2005" spans="1:36" ht="14.25" customHeight="1">
      <c r="A2005" s="85"/>
      <c r="B2005" s="59"/>
      <c r="C2005" s="218"/>
      <c r="D2005" s="59"/>
      <c r="E2005" s="229"/>
      <c r="F2005" s="229"/>
      <c r="G2005" s="59"/>
      <c r="H2005" s="59"/>
      <c r="I2005" s="59"/>
      <c r="J2005" s="59"/>
      <c r="K2005" s="59"/>
      <c r="L2005" s="86"/>
      <c r="M2005" s="86"/>
      <c r="N2005" s="55" t="s">
        <v>930</v>
      </c>
      <c r="O2005" s="55"/>
      <c r="P2005" s="55"/>
      <c r="Q2005" s="55"/>
      <c r="R2005" s="55"/>
      <c r="S2005" s="55" t="s">
        <v>820</v>
      </c>
      <c r="T2005" s="193" t="str">
        <f>_xlfn.IFNA(VLOOKUP(N2005,Code2Loc,2,FALSE)
&amp; IF( OR( ISNA(O2005), LEN(O2005)=0), "",  "-" &amp; VLOOKUP(O2005,Code2Loc,2,FALSE))
&amp; IF( OR( ISNA(P2005), LEN(P2005)=0), "",  "-" &amp; VLOOKUP(P2005,Code2Loc,2,FALSE))
&amp; IF( OR( ISNA(Q2005), LEN(Q2005)=0), "",  "-" &amp; VLOOKUP(Q2005,Code2Loc,2,FALSE))
&amp; IF( OR( ISNA(R2005), LEN(R2005)=0), "",  "-" &amp; VLOOKUP(R2005,Code2Loc,2,FALSE))
&amp; IF( OR( ISNA(S2005), LEN(S2005)=0), "",  "-" &amp; VLOOKUP(S2005,Code2Loc,2,FALSE)),"")</f>
        <v/>
      </c>
      <c r="U2005" s="56">
        <v>0.60416666666666663</v>
      </c>
      <c r="V2005" s="57"/>
      <c r="W2005" s="57"/>
      <c r="X2005" s="57"/>
      <c r="Y2005" s="57"/>
      <c r="Z2005" s="58" t="str">
        <f>IF(ISBLANK($U2005), "", _xlfn.IFNA($U2005 + _xlfn.IFNA( VLOOKUP($N2005 &amp; IF(ISBLANK($O2005),"", "-" &amp; $O2005) &amp; IF(ISBLANK($P2005),"", "-" &amp; $P2005) &amp; IF(ISBLANK($Q2005),"", "-" &amp; $Q2005) &amp; IF(ISBLANK($R2005),"", "-" &amp; $R2005) &amp; IF(ISBLANK($S2005),"", "-" &amp; $S2005),TravelTime,8,FALSE), VLOOKUP($S2005 &amp; IF(ISBLANK($R2005),"", "-" &amp; $R2005) &amp; IF(ISBLANK($Q2005),"", "-" &amp; $Q2005) &amp; IF(ISBLANK($P2005),"", "-" &amp; $P2005) &amp; IF(ISBLANK($O2005),"", "-" &amp; $O2005) &amp; IF(ISBLANK($N2005),"", "-" &amp; $N2005),TravelTime,8,FALSE)) / 1440, ""))</f>
        <v/>
      </c>
      <c r="AA2005" s="59"/>
      <c r="AB2005" s="59"/>
      <c r="AC2005" s="59"/>
      <c r="AD2005" s="196"/>
      <c r="AE2005" s="59"/>
      <c r="AF2005" s="59"/>
      <c r="AG2005" s="59"/>
      <c r="AH2005" s="59"/>
      <c r="AI2005" s="59"/>
      <c r="AJ2005" s="59"/>
    </row>
    <row r="2006" spans="1:36" ht="14.25" customHeight="1">
      <c r="A2006" s="85"/>
      <c r="B2006" s="59"/>
      <c r="C2006" s="218"/>
      <c r="D2006" s="59"/>
      <c r="E2006" s="229"/>
      <c r="F2006" s="229"/>
      <c r="G2006" s="59"/>
      <c r="H2006" s="59"/>
      <c r="I2006" s="59"/>
      <c r="J2006" s="59"/>
      <c r="K2006" s="59"/>
      <c r="L2006" s="86"/>
      <c r="M2006" s="86"/>
      <c r="N2006" s="55" t="s">
        <v>820</v>
      </c>
      <c r="O2006" s="55"/>
      <c r="P2006" s="55"/>
      <c r="Q2006" s="55"/>
      <c r="R2006" s="55"/>
      <c r="S2006" s="55" t="s">
        <v>929</v>
      </c>
      <c r="T2006" s="193" t="str">
        <f>_xlfn.IFNA(VLOOKUP(N2006,Code2Loc,2,FALSE)
&amp; IF( OR( ISNA(O2006), LEN(O2006)=0), "",  "-" &amp; VLOOKUP(O2006,Code2Loc,2,FALSE))
&amp; IF( OR( ISNA(P2006), LEN(P2006)=0), "",  "-" &amp; VLOOKUP(P2006,Code2Loc,2,FALSE))
&amp; IF( OR( ISNA(Q2006), LEN(Q2006)=0), "",  "-" &amp; VLOOKUP(Q2006,Code2Loc,2,FALSE))
&amp; IF( OR( ISNA(R2006), LEN(R2006)=0), "",  "-" &amp; VLOOKUP(R2006,Code2Loc,2,FALSE))
&amp; IF( OR( ISNA(S2006), LEN(S2006)=0), "",  "-" &amp; VLOOKUP(S2006,Code2Loc,2,FALSE)),"")</f>
        <v/>
      </c>
      <c r="U2006" s="56">
        <v>0.65625</v>
      </c>
      <c r="V2006" s="57"/>
      <c r="W2006" s="57"/>
      <c r="X2006" s="57"/>
      <c r="Y2006" s="57"/>
      <c r="Z2006" s="58" t="str">
        <f>IF(ISBLANK($U2006), "", _xlfn.IFNA($U2006 + _xlfn.IFNA( VLOOKUP($N2006 &amp; IF(ISBLANK($O2006),"", "-" &amp; $O2006) &amp; IF(ISBLANK($P2006),"", "-" &amp; $P2006) &amp; IF(ISBLANK($Q2006),"", "-" &amp; $Q2006) &amp; IF(ISBLANK($R2006),"", "-" &amp; $R2006) &amp; IF(ISBLANK($S2006),"", "-" &amp; $S2006),TravelTime,8,FALSE), VLOOKUP($S2006 &amp; IF(ISBLANK($R2006),"", "-" &amp; $R2006) &amp; IF(ISBLANK($Q2006),"", "-" &amp; $Q2006) &amp; IF(ISBLANK($P2006),"", "-" &amp; $P2006) &amp; IF(ISBLANK($O2006),"", "-" &amp; $O2006) &amp; IF(ISBLANK($N2006),"", "-" &amp; $N2006),TravelTime,8,FALSE)) / 1440, ""))</f>
        <v/>
      </c>
      <c r="AA2006" s="59"/>
      <c r="AB2006" s="59"/>
      <c r="AC2006" s="59"/>
      <c r="AD2006" s="196"/>
      <c r="AE2006" s="59"/>
      <c r="AF2006" s="59"/>
      <c r="AG2006" s="59"/>
      <c r="AH2006" s="59"/>
      <c r="AI2006" s="59"/>
      <c r="AJ2006" s="59"/>
    </row>
    <row r="2007" spans="1:36" ht="14.25" customHeight="1">
      <c r="A2007" s="85"/>
      <c r="B2007" s="59"/>
      <c r="C2007" s="218"/>
      <c r="D2007" s="59"/>
      <c r="E2007" s="229"/>
      <c r="F2007" s="229"/>
      <c r="G2007" s="59"/>
      <c r="H2007" s="59"/>
      <c r="I2007" s="59"/>
      <c r="J2007" s="59"/>
      <c r="K2007" s="59"/>
      <c r="L2007" s="86"/>
      <c r="M2007" s="86"/>
      <c r="N2007" s="55" t="s">
        <v>929</v>
      </c>
      <c r="O2007" s="55"/>
      <c r="P2007" s="55"/>
      <c r="Q2007" s="55"/>
      <c r="R2007" s="55"/>
      <c r="S2007" s="55" t="s">
        <v>820</v>
      </c>
      <c r="T2007" s="193" t="str">
        <f>_xlfn.IFNA(VLOOKUP(N2007,Code2Loc,2,FALSE)
&amp; IF( OR( ISNA(O2007), LEN(O2007)=0), "",  "-" &amp; VLOOKUP(O2007,Code2Loc,2,FALSE))
&amp; IF( OR( ISNA(P2007), LEN(P2007)=0), "",  "-" &amp; VLOOKUP(P2007,Code2Loc,2,FALSE))
&amp; IF( OR( ISNA(Q2007), LEN(Q2007)=0), "",  "-" &amp; VLOOKUP(Q2007,Code2Loc,2,FALSE))
&amp; IF( OR( ISNA(R2007), LEN(R2007)=0), "",  "-" &amp; VLOOKUP(R2007,Code2Loc,2,FALSE))
&amp; IF( OR( ISNA(S2007), LEN(S2007)=0), "",  "-" &amp; VLOOKUP(S2007,Code2Loc,2,FALSE)),"")</f>
        <v/>
      </c>
      <c r="U2007" s="56">
        <v>0.67708333333333337</v>
      </c>
      <c r="V2007" s="57"/>
      <c r="W2007" s="57"/>
      <c r="X2007" s="57"/>
      <c r="Y2007" s="57"/>
      <c r="Z2007" s="58" t="str">
        <f>IF(ISBLANK($U2007), "", _xlfn.IFNA($U2007 + _xlfn.IFNA( VLOOKUP($N2007 &amp; IF(ISBLANK($O2007),"", "-" &amp; $O2007) &amp; IF(ISBLANK($P2007),"", "-" &amp; $P2007) &amp; IF(ISBLANK($Q2007),"", "-" &amp; $Q2007) &amp; IF(ISBLANK($R2007),"", "-" &amp; $R2007) &amp; IF(ISBLANK($S2007),"", "-" &amp; $S2007),TravelTime,8,FALSE), VLOOKUP($S2007 &amp; IF(ISBLANK($R2007),"", "-" &amp; $R2007) &amp; IF(ISBLANK($Q2007),"", "-" &amp; $Q2007) &amp; IF(ISBLANK($P2007),"", "-" &amp; $P2007) &amp; IF(ISBLANK($O2007),"", "-" &amp; $O2007) &amp; IF(ISBLANK($N2007),"", "-" &amp; $N2007),TravelTime,8,FALSE)) / 1440, ""))</f>
        <v/>
      </c>
      <c r="AA2007" s="59"/>
      <c r="AB2007" s="59"/>
      <c r="AC2007" s="59"/>
      <c r="AD2007" s="196"/>
      <c r="AE2007" s="59"/>
      <c r="AF2007" s="59"/>
      <c r="AG2007" s="59"/>
      <c r="AH2007" s="59"/>
      <c r="AI2007" s="59"/>
      <c r="AJ2007" s="59"/>
    </row>
    <row r="2008" spans="1:36" ht="14.25" customHeight="1">
      <c r="A2008" s="85"/>
      <c r="B2008" s="59"/>
      <c r="C2008" s="218"/>
      <c r="D2008" s="59"/>
      <c r="E2008" s="229"/>
      <c r="F2008" s="229"/>
      <c r="G2008" s="59"/>
      <c r="H2008" s="59"/>
      <c r="I2008" s="59"/>
      <c r="J2008" s="59"/>
      <c r="K2008" s="59"/>
      <c r="L2008" s="86"/>
      <c r="M2008" s="86"/>
      <c r="N2008" s="55" t="s">
        <v>820</v>
      </c>
      <c r="O2008" s="55"/>
      <c r="P2008" s="55"/>
      <c r="Q2008" s="55"/>
      <c r="R2008" s="55"/>
      <c r="S2008" s="55" t="s">
        <v>987</v>
      </c>
      <c r="T2008" s="193" t="str">
        <f>_xlfn.IFNA(VLOOKUP(N2008,Code2Loc,2,FALSE)
&amp; IF( OR( ISNA(O2008), LEN(O2008)=0), "",  "-" &amp; VLOOKUP(O2008,Code2Loc,2,FALSE))
&amp; IF( OR( ISNA(P2008), LEN(P2008)=0), "",  "-" &amp; VLOOKUP(P2008,Code2Loc,2,FALSE))
&amp; IF( OR( ISNA(Q2008), LEN(Q2008)=0), "",  "-" &amp; VLOOKUP(Q2008,Code2Loc,2,FALSE))
&amp; IF( OR( ISNA(R2008), LEN(R2008)=0), "",  "-" &amp; VLOOKUP(R2008,Code2Loc,2,FALSE))
&amp; IF( OR( ISNA(S2008), LEN(S2008)=0), "",  "-" &amp; VLOOKUP(S2008,Code2Loc,2,FALSE)),"")</f>
        <v/>
      </c>
      <c r="U2008" s="56">
        <v>0.70138888888888884</v>
      </c>
      <c r="V2008" s="57"/>
      <c r="W2008" s="57"/>
      <c r="X2008" s="57"/>
      <c r="Y2008" s="57"/>
      <c r="Z2008" s="58" t="str">
        <f>IF(ISBLANK($U2008), "", _xlfn.IFNA($U2008 + _xlfn.IFNA( VLOOKUP($N2008 &amp; IF(ISBLANK($O2008),"", "-" &amp; $O2008) &amp; IF(ISBLANK($P2008),"", "-" &amp; $P2008) &amp; IF(ISBLANK($Q2008),"", "-" &amp; $Q2008) &amp; IF(ISBLANK($R2008),"", "-" &amp; $R2008) &amp; IF(ISBLANK($S2008),"", "-" &amp; $S2008),TravelTime,8,FALSE), VLOOKUP($S2008 &amp; IF(ISBLANK($R2008),"", "-" &amp; $R2008) &amp; IF(ISBLANK($Q2008),"", "-" &amp; $Q2008) &amp; IF(ISBLANK($P2008),"", "-" &amp; $P2008) &amp; IF(ISBLANK($O2008),"", "-" &amp; $O2008) &amp; IF(ISBLANK($N2008),"", "-" &amp; $N2008),TravelTime,8,FALSE)) / 1440, ""))</f>
        <v/>
      </c>
      <c r="AA2008" s="59"/>
      <c r="AB2008" s="59"/>
      <c r="AC2008" s="59"/>
      <c r="AD2008" s="196"/>
      <c r="AE2008" s="59"/>
      <c r="AF2008" s="59"/>
      <c r="AG2008" s="59"/>
      <c r="AH2008" s="59"/>
      <c r="AI2008" s="59"/>
      <c r="AJ2008" s="59"/>
    </row>
    <row r="2009" spans="1:36" ht="14.25" customHeight="1">
      <c r="A2009" s="85"/>
      <c r="B2009" s="59"/>
      <c r="C2009" s="218"/>
      <c r="D2009" s="59"/>
      <c r="E2009" s="229"/>
      <c r="F2009" s="229"/>
      <c r="G2009" s="59"/>
      <c r="H2009" s="59"/>
      <c r="I2009" s="59"/>
      <c r="J2009" s="59"/>
      <c r="K2009" s="59"/>
      <c r="L2009" s="86"/>
      <c r="M2009" s="86"/>
      <c r="N2009" s="55" t="s">
        <v>987</v>
      </c>
      <c r="O2009" s="55"/>
      <c r="P2009" s="55"/>
      <c r="Q2009" s="55"/>
      <c r="R2009" s="55"/>
      <c r="S2009" s="55" t="s">
        <v>929</v>
      </c>
      <c r="T2009" s="193" t="str">
        <f>_xlfn.IFNA(VLOOKUP(N2009,Code2Loc,2,FALSE)
&amp; IF( OR( ISNA(O2009), LEN(O2009)=0), "",  "-" &amp; VLOOKUP(O2009,Code2Loc,2,FALSE))
&amp; IF( OR( ISNA(P2009), LEN(P2009)=0), "",  "-" &amp; VLOOKUP(P2009,Code2Loc,2,FALSE))
&amp; IF( OR( ISNA(Q2009), LEN(Q2009)=0), "",  "-" &amp; VLOOKUP(Q2009,Code2Loc,2,FALSE))
&amp; IF( OR( ISNA(R2009), LEN(R2009)=0), "",  "-" &amp; VLOOKUP(R2009,Code2Loc,2,FALSE))
&amp; IF( OR( ISNA(S2009), LEN(S2009)=0), "",  "-" &amp; VLOOKUP(S2009,Code2Loc,2,FALSE)),"")</f>
        <v/>
      </c>
      <c r="U2009" s="56">
        <v>0.74305555555555558</v>
      </c>
      <c r="V2009" s="57"/>
      <c r="W2009" s="57"/>
      <c r="X2009" s="57"/>
      <c r="Y2009" s="57"/>
      <c r="Z2009" s="58" t="str">
        <f>IF(ISBLANK($U2009), "", _xlfn.IFNA($U2009 + _xlfn.IFNA( VLOOKUP($N2009 &amp; IF(ISBLANK($O2009),"", "-" &amp; $O2009) &amp; IF(ISBLANK($P2009),"", "-" &amp; $P2009) &amp; IF(ISBLANK($Q2009),"", "-" &amp; $Q2009) &amp; IF(ISBLANK($R2009),"", "-" &amp; $R2009) &amp; IF(ISBLANK($S2009),"", "-" &amp; $S2009),TravelTime,8,FALSE), VLOOKUP($S2009 &amp; IF(ISBLANK($R2009),"", "-" &amp; $R2009) &amp; IF(ISBLANK($Q2009),"", "-" &amp; $Q2009) &amp; IF(ISBLANK($P2009),"", "-" &amp; $P2009) &amp; IF(ISBLANK($O2009),"", "-" &amp; $O2009) &amp; IF(ISBLANK($N2009),"", "-" &amp; $N2009),TravelTime,8,FALSE)) / 1440, ""))</f>
        <v/>
      </c>
      <c r="AA2009" s="59"/>
      <c r="AB2009" s="59"/>
      <c r="AC2009" s="59"/>
      <c r="AD2009" s="196"/>
      <c r="AE2009" s="59"/>
      <c r="AF2009" s="59"/>
      <c r="AG2009" s="59"/>
      <c r="AH2009" s="59"/>
      <c r="AI2009" s="59"/>
      <c r="AJ2009" s="59"/>
    </row>
    <row r="2010" spans="1:36" ht="14.25" customHeight="1">
      <c r="A2010" s="85"/>
      <c r="B2010" s="59"/>
      <c r="C2010" s="218"/>
      <c r="D2010" s="59"/>
      <c r="E2010" s="229"/>
      <c r="F2010" s="229"/>
      <c r="G2010" s="59"/>
      <c r="H2010" s="59"/>
      <c r="I2010" s="59"/>
      <c r="J2010" s="59"/>
      <c r="K2010" s="59"/>
      <c r="L2010" s="86"/>
      <c r="M2010" s="86"/>
      <c r="N2010" s="55" t="s">
        <v>929</v>
      </c>
      <c r="O2010" s="55"/>
      <c r="P2010" s="55"/>
      <c r="Q2010" s="55"/>
      <c r="R2010" s="55"/>
      <c r="S2010" s="55" t="s">
        <v>930</v>
      </c>
      <c r="T2010" s="193" t="str">
        <f>_xlfn.IFNA(VLOOKUP(N2010,Code2Loc,2,FALSE)
&amp; IF( OR( ISNA(O2010), LEN(O2010)=0), "",  "-" &amp; VLOOKUP(O2010,Code2Loc,2,FALSE))
&amp; IF( OR( ISNA(P2010), LEN(P2010)=0), "",  "-" &amp; VLOOKUP(P2010,Code2Loc,2,FALSE))
&amp; IF( OR( ISNA(Q2010), LEN(Q2010)=0), "",  "-" &amp; VLOOKUP(Q2010,Code2Loc,2,FALSE))
&amp; IF( OR( ISNA(R2010), LEN(R2010)=0), "",  "-" &amp; VLOOKUP(R2010,Code2Loc,2,FALSE))
&amp; IF( OR( ISNA(S2010), LEN(S2010)=0), "",  "-" &amp; VLOOKUP(S2010,Code2Loc,2,FALSE)),"")</f>
        <v/>
      </c>
      <c r="U2010" s="56">
        <v>0.75694444444444442</v>
      </c>
      <c r="V2010" s="57"/>
      <c r="W2010" s="57"/>
      <c r="X2010" s="57"/>
      <c r="Y2010" s="57"/>
      <c r="Z2010" s="58" t="str">
        <f>IF(ISBLANK($U2010), "", _xlfn.IFNA($U2010 + _xlfn.IFNA( VLOOKUP($N2010 &amp; IF(ISBLANK($O2010),"", "-" &amp; $O2010) &amp; IF(ISBLANK($P2010),"", "-" &amp; $P2010) &amp; IF(ISBLANK($Q2010),"", "-" &amp; $Q2010) &amp; IF(ISBLANK($R2010),"", "-" &amp; $R2010) &amp; IF(ISBLANK($S2010),"", "-" &amp; $S2010),TravelTime,8,FALSE), VLOOKUP($S2010 &amp; IF(ISBLANK($R2010),"", "-" &amp; $R2010) &amp; IF(ISBLANK($Q2010),"", "-" &amp; $Q2010) &amp; IF(ISBLANK($P2010),"", "-" &amp; $P2010) &amp; IF(ISBLANK($O2010),"", "-" &amp; $O2010) &amp; IF(ISBLANK($N2010),"", "-" &amp; $N2010),TravelTime,8,FALSE)) / 1440, ""))</f>
        <v/>
      </c>
      <c r="AA2010" s="59"/>
      <c r="AB2010" s="59"/>
      <c r="AC2010" s="59"/>
      <c r="AD2010" s="196"/>
      <c r="AE2010" s="59"/>
      <c r="AF2010" s="59"/>
      <c r="AG2010" s="59"/>
      <c r="AH2010" s="59"/>
      <c r="AI2010" s="59"/>
      <c r="AJ2010" s="59"/>
    </row>
    <row r="2011" spans="1:36" ht="14.25" customHeight="1">
      <c r="A2011" s="85"/>
      <c r="B2011" s="59"/>
      <c r="C2011" s="218"/>
      <c r="D2011" s="59"/>
      <c r="E2011" s="229"/>
      <c r="F2011" s="229"/>
      <c r="G2011" s="59"/>
      <c r="H2011" s="59"/>
      <c r="I2011" s="59"/>
      <c r="J2011" s="59"/>
      <c r="K2011" s="59"/>
      <c r="L2011" s="86"/>
      <c r="M2011" s="86"/>
      <c r="N2011" s="55" t="s">
        <v>930</v>
      </c>
      <c r="O2011" s="55"/>
      <c r="P2011" s="55"/>
      <c r="Q2011" s="55"/>
      <c r="R2011" s="55"/>
      <c r="S2011" s="55" t="s">
        <v>820</v>
      </c>
      <c r="T2011" s="193" t="str">
        <f>_xlfn.IFNA(VLOOKUP(N2011,Code2Loc,2,FALSE)
&amp; IF( OR( ISNA(O2011), LEN(O2011)=0), "",  "-" &amp; VLOOKUP(O2011,Code2Loc,2,FALSE))
&amp; IF( OR( ISNA(P2011), LEN(P2011)=0), "",  "-" &amp; VLOOKUP(P2011,Code2Loc,2,FALSE))
&amp; IF( OR( ISNA(Q2011), LEN(Q2011)=0), "",  "-" &amp; VLOOKUP(Q2011,Code2Loc,2,FALSE))
&amp; IF( OR( ISNA(R2011), LEN(R2011)=0), "",  "-" &amp; VLOOKUP(R2011,Code2Loc,2,FALSE))
&amp; IF( OR( ISNA(S2011), LEN(S2011)=0), "",  "-" &amp; VLOOKUP(S2011,Code2Loc,2,FALSE)),"")</f>
        <v/>
      </c>
      <c r="U2011" s="56">
        <v>0.77083333333333337</v>
      </c>
      <c r="V2011" s="57"/>
      <c r="W2011" s="57"/>
      <c r="X2011" s="57"/>
      <c r="Y2011" s="57"/>
      <c r="Z2011" s="58" t="str">
        <f>IF(ISBLANK($U2011), "", _xlfn.IFNA($U2011 + _xlfn.IFNA( VLOOKUP($N2011 &amp; IF(ISBLANK($O2011),"", "-" &amp; $O2011) &amp; IF(ISBLANK($P2011),"", "-" &amp; $P2011) &amp; IF(ISBLANK($Q2011),"", "-" &amp; $Q2011) &amp; IF(ISBLANK($R2011),"", "-" &amp; $R2011) &amp; IF(ISBLANK($S2011),"", "-" &amp; $S2011),TravelTime,8,FALSE), VLOOKUP($S2011 &amp; IF(ISBLANK($R2011),"", "-" &amp; $R2011) &amp; IF(ISBLANK($Q2011),"", "-" &amp; $Q2011) &amp; IF(ISBLANK($P2011),"", "-" &amp; $P2011) &amp; IF(ISBLANK($O2011),"", "-" &amp; $O2011) &amp; IF(ISBLANK($N2011),"", "-" &amp; $N2011),TravelTime,8,FALSE)) / 1440, ""))</f>
        <v/>
      </c>
      <c r="AA2011" s="59"/>
      <c r="AB2011" s="59"/>
      <c r="AC2011" s="59"/>
      <c r="AD2011" s="196"/>
      <c r="AE2011" s="59"/>
      <c r="AF2011" s="59"/>
      <c r="AG2011" s="59"/>
      <c r="AH2011" s="59"/>
      <c r="AI2011" s="59"/>
      <c r="AJ2011" s="59"/>
    </row>
    <row r="2012" spans="1:36" ht="14.25" customHeight="1">
      <c r="A2012" s="85"/>
      <c r="B2012" s="59"/>
      <c r="C2012" s="218"/>
      <c r="D2012" s="59"/>
      <c r="E2012" s="229"/>
      <c r="F2012" s="229"/>
      <c r="G2012" s="59"/>
      <c r="H2012" s="59"/>
      <c r="I2012" s="59"/>
      <c r="J2012" s="59"/>
      <c r="K2012" s="59"/>
      <c r="L2012" s="86"/>
      <c r="M2012" s="86"/>
      <c r="N2012" s="55" t="s">
        <v>820</v>
      </c>
      <c r="O2012" s="55"/>
      <c r="P2012" s="55"/>
      <c r="Q2012" s="55"/>
      <c r="R2012" s="55"/>
      <c r="S2012" s="55" t="s">
        <v>929</v>
      </c>
      <c r="T2012" s="193" t="str">
        <f>_xlfn.IFNA(VLOOKUP(N2012,Code2Loc,2,FALSE)
&amp; IF( OR( ISNA(O2012), LEN(O2012)=0), "",  "-" &amp; VLOOKUP(O2012,Code2Loc,2,FALSE))
&amp; IF( OR( ISNA(P2012), LEN(P2012)=0), "",  "-" &amp; VLOOKUP(P2012,Code2Loc,2,FALSE))
&amp; IF( OR( ISNA(Q2012), LEN(Q2012)=0), "",  "-" &amp; VLOOKUP(Q2012,Code2Loc,2,FALSE))
&amp; IF( OR( ISNA(R2012), LEN(R2012)=0), "",  "-" &amp; VLOOKUP(R2012,Code2Loc,2,FALSE))
&amp; IF( OR( ISNA(S2012), LEN(S2012)=0), "",  "-" &amp; VLOOKUP(S2012,Code2Loc,2,FALSE)),"")</f>
        <v/>
      </c>
      <c r="U2012" s="56">
        <v>0.80555555555555558</v>
      </c>
      <c r="V2012" s="57"/>
      <c r="W2012" s="57"/>
      <c r="X2012" s="57"/>
      <c r="Y2012" s="57"/>
      <c r="Z2012" s="58" t="str">
        <f>IF(ISBLANK($U2012), "", _xlfn.IFNA($U2012 + _xlfn.IFNA( VLOOKUP($N2012 &amp; IF(ISBLANK($O2012),"", "-" &amp; $O2012) &amp; IF(ISBLANK($P2012),"", "-" &amp; $P2012) &amp; IF(ISBLANK($Q2012),"", "-" &amp; $Q2012) &amp; IF(ISBLANK($R2012),"", "-" &amp; $R2012) &amp; IF(ISBLANK($S2012),"", "-" &amp; $S2012),TravelTime,8,FALSE), VLOOKUP($S2012 &amp; IF(ISBLANK($R2012),"", "-" &amp; $R2012) &amp; IF(ISBLANK($Q2012),"", "-" &amp; $Q2012) &amp; IF(ISBLANK($P2012),"", "-" &amp; $P2012) &amp; IF(ISBLANK($O2012),"", "-" &amp; $O2012) &amp; IF(ISBLANK($N2012),"", "-" &amp; $N2012),TravelTime,8,FALSE)) / 1440, ""))</f>
        <v/>
      </c>
      <c r="AA2012" s="59"/>
      <c r="AB2012" s="59"/>
      <c r="AC2012" s="59"/>
      <c r="AD2012" s="196"/>
      <c r="AE2012" s="59"/>
      <c r="AF2012" s="59"/>
      <c r="AG2012" s="59"/>
      <c r="AH2012" s="59"/>
      <c r="AI2012" s="59"/>
      <c r="AJ2012" s="59"/>
    </row>
    <row r="2013" spans="1:36" ht="14.25" customHeight="1">
      <c r="A2013" s="85"/>
      <c r="B2013" s="59"/>
      <c r="C2013" s="218"/>
      <c r="D2013" s="59"/>
      <c r="E2013" s="229"/>
      <c r="F2013" s="229"/>
      <c r="G2013" s="59"/>
      <c r="H2013" s="59"/>
      <c r="I2013" s="59"/>
      <c r="J2013" s="59"/>
      <c r="K2013" s="59"/>
      <c r="L2013" s="86"/>
      <c r="M2013" s="86"/>
      <c r="N2013" s="55" t="s">
        <v>929</v>
      </c>
      <c r="O2013" s="55"/>
      <c r="P2013" s="55"/>
      <c r="Q2013" s="55"/>
      <c r="R2013" s="55"/>
      <c r="S2013" s="55" t="s">
        <v>820</v>
      </c>
      <c r="T2013" s="193" t="str">
        <f>_xlfn.IFNA(VLOOKUP(N2013,Code2Loc,2,FALSE)
&amp; IF( OR( ISNA(O2013), LEN(O2013)=0), "",  "-" &amp; VLOOKUP(O2013,Code2Loc,2,FALSE))
&amp; IF( OR( ISNA(P2013), LEN(P2013)=0), "",  "-" &amp; VLOOKUP(P2013,Code2Loc,2,FALSE))
&amp; IF( OR( ISNA(Q2013), LEN(Q2013)=0), "",  "-" &amp; VLOOKUP(Q2013,Code2Loc,2,FALSE))
&amp; IF( OR( ISNA(R2013), LEN(R2013)=0), "",  "-" &amp; VLOOKUP(R2013,Code2Loc,2,FALSE))
&amp; IF( OR( ISNA(S2013), LEN(S2013)=0), "",  "-" &amp; VLOOKUP(S2013,Code2Loc,2,FALSE)),"")</f>
        <v/>
      </c>
      <c r="U2013" s="56">
        <v>0.82638888888888884</v>
      </c>
      <c r="V2013" s="57"/>
      <c r="W2013" s="57"/>
      <c r="X2013" s="57"/>
      <c r="Y2013" s="57"/>
      <c r="Z2013" s="58" t="str">
        <f>IF(ISBLANK($U2013), "", _xlfn.IFNA($U2013 + _xlfn.IFNA( VLOOKUP($N2013 &amp; IF(ISBLANK($O2013),"", "-" &amp; $O2013) &amp; IF(ISBLANK($P2013),"", "-" &amp; $P2013) &amp; IF(ISBLANK($Q2013),"", "-" &amp; $Q2013) &amp; IF(ISBLANK($R2013),"", "-" &amp; $R2013) &amp; IF(ISBLANK($S2013),"", "-" &amp; $S2013),TravelTime,8,FALSE), VLOOKUP($S2013 &amp; IF(ISBLANK($R2013),"", "-" &amp; $R2013) &amp; IF(ISBLANK($Q2013),"", "-" &amp; $Q2013) &amp; IF(ISBLANK($P2013),"", "-" &amp; $P2013) &amp; IF(ISBLANK($O2013),"", "-" &amp; $O2013) &amp; IF(ISBLANK($N2013),"", "-" &amp; $N2013),TravelTime,8,FALSE)) / 1440, ""))</f>
        <v/>
      </c>
      <c r="AA2013" s="59"/>
      <c r="AB2013" s="59"/>
      <c r="AC2013" s="59"/>
      <c r="AD2013" s="196"/>
      <c r="AE2013" s="59"/>
      <c r="AF2013" s="59"/>
      <c r="AG2013" s="59"/>
      <c r="AH2013" s="59"/>
      <c r="AI2013" s="59"/>
      <c r="AJ2013" s="59"/>
    </row>
    <row r="2014" spans="1:36" ht="14.25" customHeight="1">
      <c r="A2014" s="85"/>
      <c r="B2014" s="59"/>
      <c r="C2014" s="223"/>
      <c r="D2014" s="59"/>
      <c r="E2014" s="229"/>
      <c r="F2014" s="229"/>
      <c r="G2014" s="59"/>
      <c r="H2014" s="59"/>
      <c r="I2014" s="59"/>
      <c r="J2014" s="59"/>
      <c r="K2014" s="59"/>
      <c r="L2014" s="86"/>
      <c r="M2014" s="86"/>
      <c r="N2014" s="55" t="s">
        <v>820</v>
      </c>
      <c r="O2014" s="55"/>
      <c r="P2014" s="55"/>
      <c r="Q2014" s="55"/>
      <c r="R2014" s="55"/>
      <c r="S2014" s="55" t="s">
        <v>929</v>
      </c>
      <c r="T2014" s="193" t="str">
        <f>_xlfn.IFNA(VLOOKUP(N2014,Code2Loc,2,FALSE)
&amp; IF( OR( ISNA(O2014), LEN(O2014)=0), "",  "-" &amp; VLOOKUP(O2014,Code2Loc,2,FALSE))
&amp; IF( OR( ISNA(P2014), LEN(P2014)=0), "",  "-" &amp; VLOOKUP(P2014,Code2Loc,2,FALSE))
&amp; IF( OR( ISNA(Q2014), LEN(Q2014)=0), "",  "-" &amp; VLOOKUP(Q2014,Code2Loc,2,FALSE))
&amp; IF( OR( ISNA(R2014), LEN(R2014)=0), "",  "-" &amp; VLOOKUP(R2014,Code2Loc,2,FALSE))
&amp; IF( OR( ISNA(S2014), LEN(S2014)=0), "",  "-" &amp; VLOOKUP(S2014,Code2Loc,2,FALSE)),"")</f>
        <v/>
      </c>
      <c r="U2014" s="56">
        <v>0.85416666666666663</v>
      </c>
      <c r="V2014" s="57"/>
      <c r="W2014" s="57"/>
      <c r="X2014" s="57"/>
      <c r="Y2014" s="57"/>
      <c r="Z2014" s="58" t="str">
        <f>IF(ISBLANK($U2014), "", _xlfn.IFNA($U2014 + _xlfn.IFNA( VLOOKUP($N2014 &amp; IF(ISBLANK($O2014),"", "-" &amp; $O2014) &amp; IF(ISBLANK($P2014),"", "-" &amp; $P2014) &amp; IF(ISBLANK($Q2014),"", "-" &amp; $Q2014) &amp; IF(ISBLANK($R2014),"", "-" &amp; $R2014) &amp; IF(ISBLANK($S2014),"", "-" &amp; $S2014),TravelTime,8,FALSE), VLOOKUP($S2014 &amp; IF(ISBLANK($R2014),"", "-" &amp; $R2014) &amp; IF(ISBLANK($Q2014),"", "-" &amp; $Q2014) &amp; IF(ISBLANK($P2014),"", "-" &amp; $P2014) &amp; IF(ISBLANK($O2014),"", "-" &amp; $O2014) &amp; IF(ISBLANK($N2014),"", "-" &amp; $N2014),TravelTime,8,FALSE)) / 1440, ""))</f>
        <v/>
      </c>
      <c r="AA2014" s="59"/>
      <c r="AB2014" s="59"/>
      <c r="AC2014" s="59"/>
      <c r="AD2014" s="196"/>
      <c r="AE2014" s="59"/>
      <c r="AF2014" s="59"/>
      <c r="AG2014" s="59"/>
      <c r="AH2014" s="59"/>
      <c r="AI2014" s="59"/>
      <c r="AJ2014" s="59"/>
    </row>
    <row r="2015" spans="1:36" ht="14.25" customHeight="1">
      <c r="A2015" s="85"/>
      <c r="B2015" s="59"/>
      <c r="C2015" s="223"/>
      <c r="D2015" s="59"/>
      <c r="E2015" s="229"/>
      <c r="F2015" s="229"/>
      <c r="G2015" s="59"/>
      <c r="H2015" s="59"/>
      <c r="I2015" s="59"/>
      <c r="J2015" s="59"/>
      <c r="K2015" s="59"/>
      <c r="L2015" s="86"/>
      <c r="M2015" s="86"/>
      <c r="N2015" s="55" t="s">
        <v>929</v>
      </c>
      <c r="O2015" s="55"/>
      <c r="P2015" s="55"/>
      <c r="Q2015" s="55"/>
      <c r="R2015" s="55"/>
      <c r="S2015" s="55" t="s">
        <v>820</v>
      </c>
      <c r="T2015" s="193" t="str">
        <f>_xlfn.IFNA(VLOOKUP(N2015,Code2Loc,2,FALSE)
&amp; IF( OR( ISNA(O2015), LEN(O2015)=0), "",  "-" &amp; VLOOKUP(O2015,Code2Loc,2,FALSE))
&amp; IF( OR( ISNA(P2015), LEN(P2015)=0), "",  "-" &amp; VLOOKUP(P2015,Code2Loc,2,FALSE))
&amp; IF( OR( ISNA(Q2015), LEN(Q2015)=0), "",  "-" &amp; VLOOKUP(Q2015,Code2Loc,2,FALSE))
&amp; IF( OR( ISNA(R2015), LEN(R2015)=0), "",  "-" &amp; VLOOKUP(R2015,Code2Loc,2,FALSE))
&amp; IF( OR( ISNA(S2015), LEN(S2015)=0), "",  "-" &amp; VLOOKUP(S2015,Code2Loc,2,FALSE)),"")</f>
        <v/>
      </c>
      <c r="U2015" s="56">
        <v>0.875</v>
      </c>
      <c r="V2015" s="57"/>
      <c r="W2015" s="57"/>
      <c r="X2015" s="57"/>
      <c r="Y2015" s="57"/>
      <c r="Z2015" s="58" t="str">
        <f>IF(ISBLANK($U2015), "", _xlfn.IFNA($U2015 + _xlfn.IFNA( VLOOKUP($N2015 &amp; IF(ISBLANK($O2015),"", "-" &amp; $O2015) &amp; IF(ISBLANK($P2015),"", "-" &amp; $P2015) &amp; IF(ISBLANK($Q2015),"", "-" &amp; $Q2015) &amp; IF(ISBLANK($R2015),"", "-" &amp; $R2015) &amp; IF(ISBLANK($S2015),"", "-" &amp; $S2015),TravelTime,8,FALSE), VLOOKUP($S2015 &amp; IF(ISBLANK($R2015),"", "-" &amp; $R2015) &amp; IF(ISBLANK($Q2015),"", "-" &amp; $Q2015) &amp; IF(ISBLANK($P2015),"", "-" &amp; $P2015) &amp; IF(ISBLANK($O2015),"", "-" &amp; $O2015) &amp; IF(ISBLANK($N2015),"", "-" &amp; $N2015),TravelTime,8,FALSE)) / 1440, ""))</f>
        <v/>
      </c>
      <c r="AA2015" s="59"/>
      <c r="AB2015" s="59"/>
      <c r="AC2015" s="59"/>
      <c r="AD2015" s="196"/>
      <c r="AE2015" s="59"/>
      <c r="AF2015" s="59"/>
      <c r="AG2015" s="59"/>
      <c r="AH2015" s="59"/>
      <c r="AI2015" s="59"/>
      <c r="AJ2015" s="59"/>
    </row>
    <row r="2016" spans="1:36" ht="14.25" customHeight="1">
      <c r="A2016" s="91"/>
      <c r="B2016" s="59" t="s">
        <v>988</v>
      </c>
      <c r="C2016" s="218" t="s">
        <v>989</v>
      </c>
      <c r="D2016" s="52"/>
      <c r="E2016" s="228" t="s">
        <v>990</v>
      </c>
      <c r="F2016" s="228"/>
      <c r="G2016" s="59"/>
      <c r="H2016" s="59"/>
      <c r="I2016" s="59"/>
      <c r="J2016" s="59" t="s">
        <v>991</v>
      </c>
      <c r="K2016" s="59" t="s">
        <v>16</v>
      </c>
      <c r="L2016" s="86">
        <v>24</v>
      </c>
      <c r="M2016" s="86"/>
      <c r="N2016" s="55" t="s">
        <v>992</v>
      </c>
      <c r="O2016" s="55"/>
      <c r="P2016" s="55"/>
      <c r="Q2016" s="55"/>
      <c r="R2016" s="55"/>
      <c r="S2016" s="55" t="s">
        <v>993</v>
      </c>
      <c r="T2016" s="193" t="str">
        <f>_xlfn.IFNA(VLOOKUP(N2016,Code2Loc,2,FALSE)
&amp; IF( OR( ISNA(O2016), LEN(O2016)=0), "",  "-" &amp; VLOOKUP(O2016,Code2Loc,2,FALSE))
&amp; IF( OR( ISNA(P2016), LEN(P2016)=0), "",  "-" &amp; VLOOKUP(P2016,Code2Loc,2,FALSE))
&amp; IF( OR( ISNA(Q2016), LEN(Q2016)=0), "",  "-" &amp; VLOOKUP(Q2016,Code2Loc,2,FALSE))
&amp; IF( OR( ISNA(R2016), LEN(R2016)=0), "",  "-" &amp; VLOOKUP(R2016,Code2Loc,2,FALSE))
&amp; IF( OR( ISNA(S2016), LEN(S2016)=0), "",  "-" &amp; VLOOKUP(S2016,Code2Loc,2,FALSE)),"")</f>
        <v/>
      </c>
      <c r="U2016" s="56">
        <v>0.31597222222222221</v>
      </c>
      <c r="V2016" s="57"/>
      <c r="W2016" s="57"/>
      <c r="X2016" s="57"/>
      <c r="Y2016" s="57"/>
      <c r="Z2016" s="58" t="str">
        <f>IF(ISBLANK($U2016), "", _xlfn.IFNA($U2016 + _xlfn.IFNA( VLOOKUP($N2016 &amp; IF(ISBLANK($O2016),"", "-" &amp; $O2016) &amp; IF(ISBLANK($P2016),"", "-" &amp; $P2016) &amp; IF(ISBLANK($Q2016),"", "-" &amp; $Q2016) &amp; IF(ISBLANK($R2016),"", "-" &amp; $R2016) &amp; IF(ISBLANK($S2016),"", "-" &amp; $S2016),TravelTime,8,FALSE), VLOOKUP($S2016 &amp; IF(ISBLANK($R2016),"", "-" &amp; $R2016) &amp; IF(ISBLANK($Q2016),"", "-" &amp; $Q2016) &amp; IF(ISBLANK($P2016),"", "-" &amp; $P2016) &amp; IF(ISBLANK($O2016),"", "-" &amp; $O2016) &amp; IF(ISBLANK($N2016),"", "-" &amp; $N2016),TravelTime,8,FALSE)) / 1440, ""))</f>
        <v/>
      </c>
      <c r="AA2016" s="59"/>
      <c r="AB2016" s="59"/>
      <c r="AC2016" s="59"/>
      <c r="AD2016" s="196"/>
      <c r="AE2016" s="59"/>
      <c r="AF2016" s="59"/>
      <c r="AG2016" s="59"/>
      <c r="AH2016" s="59"/>
      <c r="AI2016" s="59"/>
      <c r="AJ2016" s="59"/>
    </row>
    <row r="2017" spans="1:36" ht="14.25" customHeight="1">
      <c r="A2017" s="85"/>
      <c r="B2017" s="59"/>
      <c r="C2017" s="218"/>
      <c r="D2017" s="59"/>
      <c r="E2017" s="229"/>
      <c r="F2017" s="229"/>
      <c r="G2017" s="59"/>
      <c r="H2017" s="59"/>
      <c r="I2017" s="59"/>
      <c r="J2017" s="59"/>
      <c r="K2017" s="59"/>
      <c r="L2017" s="86"/>
      <c r="M2017" s="86"/>
      <c r="N2017" s="55" t="s">
        <v>993</v>
      </c>
      <c r="O2017" s="55"/>
      <c r="P2017" s="55"/>
      <c r="Q2017" s="55"/>
      <c r="R2017" s="55"/>
      <c r="S2017" s="55" t="s">
        <v>992</v>
      </c>
      <c r="T2017" s="193" t="str">
        <f>_xlfn.IFNA(VLOOKUP(N2017,Code2Loc,2,FALSE)
&amp; IF( OR( ISNA(O2017), LEN(O2017)=0), "",  "-" &amp; VLOOKUP(O2017,Code2Loc,2,FALSE))
&amp; IF( OR( ISNA(P2017), LEN(P2017)=0), "",  "-" &amp; VLOOKUP(P2017,Code2Loc,2,FALSE))
&amp; IF( OR( ISNA(Q2017), LEN(Q2017)=0), "",  "-" &amp; VLOOKUP(Q2017,Code2Loc,2,FALSE))
&amp; IF( OR( ISNA(R2017), LEN(R2017)=0), "",  "-" &amp; VLOOKUP(R2017,Code2Loc,2,FALSE))
&amp; IF( OR( ISNA(S2017), LEN(S2017)=0), "",  "-" &amp; VLOOKUP(S2017,Code2Loc,2,FALSE)),"")</f>
        <v/>
      </c>
      <c r="U2017" s="56">
        <v>0.33680555555555558</v>
      </c>
      <c r="V2017" s="57"/>
      <c r="W2017" s="57"/>
      <c r="X2017" s="57"/>
      <c r="Y2017" s="57"/>
      <c r="Z2017" s="58" t="str">
        <f>IF(ISBLANK($U2017), "", _xlfn.IFNA($U2017 + _xlfn.IFNA( VLOOKUP($N2017 &amp; IF(ISBLANK($O2017),"", "-" &amp; $O2017) &amp; IF(ISBLANK($P2017),"", "-" &amp; $P2017) &amp; IF(ISBLANK($Q2017),"", "-" &amp; $Q2017) &amp; IF(ISBLANK($R2017),"", "-" &amp; $R2017) &amp; IF(ISBLANK($S2017),"", "-" &amp; $S2017),TravelTime,8,FALSE), VLOOKUP($S2017 &amp; IF(ISBLANK($R2017),"", "-" &amp; $R2017) &amp; IF(ISBLANK($Q2017),"", "-" &amp; $Q2017) &amp; IF(ISBLANK($P2017),"", "-" &amp; $P2017) &amp; IF(ISBLANK($O2017),"", "-" &amp; $O2017) &amp; IF(ISBLANK($N2017),"", "-" &amp; $N2017),TravelTime,8,FALSE)) / 1440, ""))</f>
        <v/>
      </c>
      <c r="AA2017" s="59"/>
      <c r="AB2017" s="59"/>
      <c r="AC2017" s="59"/>
      <c r="AD2017" s="196"/>
      <c r="AE2017" s="59"/>
      <c r="AF2017" s="59"/>
      <c r="AG2017" s="59"/>
      <c r="AH2017" s="59"/>
      <c r="AI2017" s="59"/>
      <c r="AJ2017" s="59"/>
    </row>
    <row r="2018" spans="1:36" ht="14.25" customHeight="1">
      <c r="A2018" s="85"/>
      <c r="B2018" s="59"/>
      <c r="C2018" s="223"/>
      <c r="D2018" s="59"/>
      <c r="E2018" s="229"/>
      <c r="F2018" s="229"/>
      <c r="G2018" s="59"/>
      <c r="H2018" s="59"/>
      <c r="I2018" s="59"/>
      <c r="J2018" s="93"/>
      <c r="K2018" s="59"/>
      <c r="L2018" s="86"/>
      <c r="M2018" s="86"/>
      <c r="N2018" s="55" t="s">
        <v>992</v>
      </c>
      <c r="O2018" s="55"/>
      <c r="P2018" s="55"/>
      <c r="Q2018" s="55"/>
      <c r="R2018" s="55"/>
      <c r="S2018" s="55" t="s">
        <v>993</v>
      </c>
      <c r="T2018" s="193" t="str">
        <f>_xlfn.IFNA(VLOOKUP(N2018,Code2Loc,2,FALSE)
&amp; IF( OR( ISNA(O2018), LEN(O2018)=0), "",  "-" &amp; VLOOKUP(O2018,Code2Loc,2,FALSE))
&amp; IF( OR( ISNA(P2018), LEN(P2018)=0), "",  "-" &amp; VLOOKUP(P2018,Code2Loc,2,FALSE))
&amp; IF( OR( ISNA(Q2018), LEN(Q2018)=0), "",  "-" &amp; VLOOKUP(Q2018,Code2Loc,2,FALSE))
&amp; IF( OR( ISNA(R2018), LEN(R2018)=0), "",  "-" &amp; VLOOKUP(R2018,Code2Loc,2,FALSE))
&amp; IF( OR( ISNA(S2018), LEN(S2018)=0), "",  "-" &amp; VLOOKUP(S2018,Code2Loc,2,FALSE)),"")</f>
        <v/>
      </c>
      <c r="U2018" s="56">
        <v>0.3576388888888889</v>
      </c>
      <c r="V2018" s="57"/>
      <c r="W2018" s="57"/>
      <c r="X2018" s="57"/>
      <c r="Y2018" s="57"/>
      <c r="Z2018" s="58" t="str">
        <f>IF(ISBLANK($U2018), "", _xlfn.IFNA($U2018 + _xlfn.IFNA( VLOOKUP($N2018 &amp; IF(ISBLANK($O2018),"", "-" &amp; $O2018) &amp; IF(ISBLANK($P2018),"", "-" &amp; $P2018) &amp; IF(ISBLANK($Q2018),"", "-" &amp; $Q2018) &amp; IF(ISBLANK($R2018),"", "-" &amp; $R2018) &amp; IF(ISBLANK($S2018),"", "-" &amp; $S2018),TravelTime,8,FALSE), VLOOKUP($S2018 &amp; IF(ISBLANK($R2018),"", "-" &amp; $R2018) &amp; IF(ISBLANK($Q2018),"", "-" &amp; $Q2018) &amp; IF(ISBLANK($P2018),"", "-" &amp; $P2018) &amp; IF(ISBLANK($O2018),"", "-" &amp; $O2018) &amp; IF(ISBLANK($N2018),"", "-" &amp; $N2018),TravelTime,8,FALSE)) / 1440, ""))</f>
        <v/>
      </c>
      <c r="AA2018" s="59"/>
      <c r="AB2018" s="59"/>
      <c r="AC2018" s="59"/>
      <c r="AD2018" s="196"/>
      <c r="AE2018" s="59"/>
      <c r="AF2018" s="59"/>
      <c r="AG2018" s="59"/>
      <c r="AH2018" s="59"/>
      <c r="AI2018" s="59"/>
      <c r="AJ2018" s="59"/>
    </row>
    <row r="2019" spans="1:36" ht="14.25" customHeight="1">
      <c r="A2019" s="85"/>
      <c r="B2019" s="59"/>
      <c r="C2019" s="223"/>
      <c r="D2019" s="59"/>
      <c r="E2019" s="229"/>
      <c r="F2019" s="229"/>
      <c r="G2019" s="59"/>
      <c r="H2019" s="59"/>
      <c r="I2019" s="59"/>
      <c r="J2019" s="59"/>
      <c r="K2019" s="59"/>
      <c r="L2019" s="86"/>
      <c r="M2019" s="86"/>
      <c r="N2019" s="55" t="s">
        <v>993</v>
      </c>
      <c r="O2019" s="55" t="s">
        <v>994</v>
      </c>
      <c r="P2019" s="55"/>
      <c r="Q2019" s="55"/>
      <c r="R2019" s="55"/>
      <c r="S2019" s="55" t="s">
        <v>992</v>
      </c>
      <c r="T2019" s="193" t="str">
        <f>_xlfn.IFNA(VLOOKUP(N2019,Code2Loc,2,FALSE)
&amp; IF( OR( ISNA(O2019), LEN(O2019)=0), "",  "-" &amp; VLOOKUP(O2019,Code2Loc,2,FALSE))
&amp; IF( OR( ISNA(P2019), LEN(P2019)=0), "",  "-" &amp; VLOOKUP(P2019,Code2Loc,2,FALSE))
&amp; IF( OR( ISNA(Q2019), LEN(Q2019)=0), "",  "-" &amp; VLOOKUP(Q2019,Code2Loc,2,FALSE))
&amp; IF( OR( ISNA(R2019), LEN(R2019)=0), "",  "-" &amp; VLOOKUP(R2019,Code2Loc,2,FALSE))
&amp; IF( OR( ISNA(S2019), LEN(S2019)=0), "",  "-" &amp; VLOOKUP(S2019,Code2Loc,2,FALSE)),"")</f>
        <v/>
      </c>
      <c r="U2019" s="56">
        <v>0.37847222222222221</v>
      </c>
      <c r="V2019" s="57"/>
      <c r="W2019" s="57"/>
      <c r="X2019" s="57"/>
      <c r="Y2019" s="57"/>
      <c r="Z2019" s="58" t="str">
        <f>IF(ISBLANK($U2019), "", _xlfn.IFNA($U2019 + _xlfn.IFNA( VLOOKUP($N2019 &amp; IF(ISBLANK($O2019),"", "-" &amp; $O2019) &amp; IF(ISBLANK($P2019),"", "-" &amp; $P2019) &amp; IF(ISBLANK($Q2019),"", "-" &amp; $Q2019) &amp; IF(ISBLANK($R2019),"", "-" &amp; $R2019) &amp; IF(ISBLANK($S2019),"", "-" &amp; $S2019),TravelTime,8,FALSE), VLOOKUP($S2019 &amp; IF(ISBLANK($R2019),"", "-" &amp; $R2019) &amp; IF(ISBLANK($Q2019),"", "-" &amp; $Q2019) &amp; IF(ISBLANK($P2019),"", "-" &amp; $P2019) &amp; IF(ISBLANK($O2019),"", "-" &amp; $O2019) &amp; IF(ISBLANK($N2019),"", "-" &amp; $N2019),TravelTime,8,FALSE)) / 1440, ""))</f>
        <v/>
      </c>
      <c r="AA2019" s="59"/>
      <c r="AB2019" s="59"/>
      <c r="AC2019" s="59"/>
      <c r="AD2019" s="196"/>
      <c r="AE2019" s="59"/>
      <c r="AF2019" s="59"/>
      <c r="AG2019" s="59"/>
      <c r="AH2019" s="59"/>
      <c r="AI2019" s="59"/>
      <c r="AJ2019" s="59"/>
    </row>
    <row r="2020" spans="1:36" ht="14.25" customHeight="1">
      <c r="A2020" s="85"/>
      <c r="B2020" s="59"/>
      <c r="C2020" s="223"/>
      <c r="D2020" s="59"/>
      <c r="E2020" s="229"/>
      <c r="F2020" s="229"/>
      <c r="G2020" s="59"/>
      <c r="H2020" s="59"/>
      <c r="I2020" s="59"/>
      <c r="J2020" s="59"/>
      <c r="K2020" s="59"/>
      <c r="L2020" s="86"/>
      <c r="M2020" s="86"/>
      <c r="N2020" s="55" t="s">
        <v>992</v>
      </c>
      <c r="O2020" s="55"/>
      <c r="P2020" s="55"/>
      <c r="Q2020" s="55"/>
      <c r="R2020" s="55"/>
      <c r="S2020" s="55" t="s">
        <v>993</v>
      </c>
      <c r="T2020" s="193" t="str">
        <f>_xlfn.IFNA(VLOOKUP(N2020,Code2Loc,2,FALSE)
&amp; IF( OR( ISNA(O2020), LEN(O2020)=0), "",  "-" &amp; VLOOKUP(O2020,Code2Loc,2,FALSE))
&amp; IF( OR( ISNA(P2020), LEN(P2020)=0), "",  "-" &amp; VLOOKUP(P2020,Code2Loc,2,FALSE))
&amp; IF( OR( ISNA(Q2020), LEN(Q2020)=0), "",  "-" &amp; VLOOKUP(Q2020,Code2Loc,2,FALSE))
&amp; IF( OR( ISNA(R2020), LEN(R2020)=0), "",  "-" &amp; VLOOKUP(R2020,Code2Loc,2,FALSE))
&amp; IF( OR( ISNA(S2020), LEN(S2020)=0), "",  "-" &amp; VLOOKUP(S2020,Code2Loc,2,FALSE)),"")</f>
        <v/>
      </c>
      <c r="U2020" s="56">
        <v>0.40625</v>
      </c>
      <c r="V2020" s="57"/>
      <c r="W2020" s="57"/>
      <c r="X2020" s="57"/>
      <c r="Y2020" s="57"/>
      <c r="Z2020" s="58" t="str">
        <f>IF(ISBLANK($U2020), "", _xlfn.IFNA($U2020 + _xlfn.IFNA( VLOOKUP($N2020 &amp; IF(ISBLANK($O2020),"", "-" &amp; $O2020) &amp; IF(ISBLANK($P2020),"", "-" &amp; $P2020) &amp; IF(ISBLANK($Q2020),"", "-" &amp; $Q2020) &amp; IF(ISBLANK($R2020),"", "-" &amp; $R2020) &amp; IF(ISBLANK($S2020),"", "-" &amp; $S2020),TravelTime,8,FALSE), VLOOKUP($S2020 &amp; IF(ISBLANK($R2020),"", "-" &amp; $R2020) &amp; IF(ISBLANK($Q2020),"", "-" &amp; $Q2020) &amp; IF(ISBLANK($P2020),"", "-" &amp; $P2020) &amp; IF(ISBLANK($O2020),"", "-" &amp; $O2020) &amp; IF(ISBLANK($N2020),"", "-" &amp; $N2020),TravelTime,8,FALSE)) / 1440, ""))</f>
        <v/>
      </c>
      <c r="AA2020" s="59"/>
      <c r="AB2020" s="59"/>
      <c r="AC2020" s="59"/>
      <c r="AD2020" s="196"/>
      <c r="AE2020" s="59"/>
      <c r="AF2020" s="59"/>
      <c r="AG2020" s="59"/>
      <c r="AH2020" s="59"/>
      <c r="AI2020" s="59"/>
      <c r="AJ2020" s="59"/>
    </row>
    <row r="2021" spans="1:36" ht="14.25" customHeight="1">
      <c r="A2021" s="85"/>
      <c r="B2021" s="59"/>
      <c r="C2021" s="223"/>
      <c r="D2021" s="59"/>
      <c r="E2021" s="229"/>
      <c r="F2021" s="229"/>
      <c r="G2021" s="59"/>
      <c r="H2021" s="59"/>
      <c r="I2021" s="59"/>
      <c r="J2021" s="59"/>
      <c r="K2021" s="59"/>
      <c r="L2021" s="86"/>
      <c r="M2021" s="86"/>
      <c r="N2021" s="55" t="s">
        <v>993</v>
      </c>
      <c r="O2021" s="55"/>
      <c r="P2021" s="55"/>
      <c r="Q2021" s="55"/>
      <c r="R2021" s="55"/>
      <c r="S2021" s="55" t="s">
        <v>992</v>
      </c>
      <c r="T2021" s="193" t="str">
        <f>_xlfn.IFNA(VLOOKUP(N2021,Code2Loc,2,FALSE)
&amp; IF( OR( ISNA(O2021), LEN(O2021)=0), "",  "-" &amp; VLOOKUP(O2021,Code2Loc,2,FALSE))
&amp; IF( OR( ISNA(P2021), LEN(P2021)=0), "",  "-" &amp; VLOOKUP(P2021,Code2Loc,2,FALSE))
&amp; IF( OR( ISNA(Q2021), LEN(Q2021)=0), "",  "-" &amp; VLOOKUP(Q2021,Code2Loc,2,FALSE))
&amp; IF( OR( ISNA(R2021), LEN(R2021)=0), "",  "-" &amp; VLOOKUP(R2021,Code2Loc,2,FALSE))
&amp; IF( OR( ISNA(S2021), LEN(S2021)=0), "",  "-" &amp; VLOOKUP(S2021,Code2Loc,2,FALSE)),"")</f>
        <v/>
      </c>
      <c r="U2021" s="56">
        <v>0.42708333333333331</v>
      </c>
      <c r="V2021" s="57"/>
      <c r="W2021" s="57"/>
      <c r="X2021" s="57"/>
      <c r="Y2021" s="57"/>
      <c r="Z2021" s="58" t="str">
        <f>IF(ISBLANK($U2021), "", _xlfn.IFNA($U2021 + _xlfn.IFNA( VLOOKUP($N2021 &amp; IF(ISBLANK($O2021),"", "-" &amp; $O2021) &amp; IF(ISBLANK($P2021),"", "-" &amp; $P2021) &amp; IF(ISBLANK($Q2021),"", "-" &amp; $Q2021) &amp; IF(ISBLANK($R2021),"", "-" &amp; $R2021) &amp; IF(ISBLANK($S2021),"", "-" &amp; $S2021),TravelTime,8,FALSE), VLOOKUP($S2021 &amp; IF(ISBLANK($R2021),"", "-" &amp; $R2021) &amp; IF(ISBLANK($Q2021),"", "-" &amp; $Q2021) &amp; IF(ISBLANK($P2021),"", "-" &amp; $P2021) &amp; IF(ISBLANK($O2021),"", "-" &amp; $O2021) &amp; IF(ISBLANK($N2021),"", "-" &amp; $N2021),TravelTime,8,FALSE)) / 1440, ""))</f>
        <v/>
      </c>
      <c r="AA2021" s="59"/>
      <c r="AB2021" s="59"/>
      <c r="AC2021" s="59"/>
      <c r="AD2021" s="196"/>
      <c r="AE2021" s="59"/>
      <c r="AF2021" s="59"/>
      <c r="AG2021" s="59"/>
      <c r="AH2021" s="59"/>
      <c r="AI2021" s="59"/>
      <c r="AJ2021" s="59"/>
    </row>
    <row r="2022" spans="1:36" ht="14.25" customHeight="1">
      <c r="A2022" s="85"/>
      <c r="B2022" s="59"/>
      <c r="C2022" s="218"/>
      <c r="D2022" s="52"/>
      <c r="E2022" s="228"/>
      <c r="F2022" s="228"/>
      <c r="G2022" s="59"/>
      <c r="H2022" s="59"/>
      <c r="I2022" s="59"/>
      <c r="J2022" s="59"/>
      <c r="K2022" s="59"/>
      <c r="L2022" s="86"/>
      <c r="M2022" s="86"/>
      <c r="N2022" s="55" t="s">
        <v>992</v>
      </c>
      <c r="O2022" s="55"/>
      <c r="P2022" s="55"/>
      <c r="Q2022" s="55"/>
      <c r="R2022" s="55"/>
      <c r="S2022" s="55" t="s">
        <v>993</v>
      </c>
      <c r="T2022" s="193" t="str">
        <f>_xlfn.IFNA(VLOOKUP(N2022,Code2Loc,2,FALSE)
&amp; IF( OR( ISNA(O2022), LEN(O2022)=0), "",  "-" &amp; VLOOKUP(O2022,Code2Loc,2,FALSE))
&amp; IF( OR( ISNA(P2022), LEN(P2022)=0), "",  "-" &amp; VLOOKUP(P2022,Code2Loc,2,FALSE))
&amp; IF( OR( ISNA(Q2022), LEN(Q2022)=0), "",  "-" &amp; VLOOKUP(Q2022,Code2Loc,2,FALSE))
&amp; IF( OR( ISNA(R2022), LEN(R2022)=0), "",  "-" &amp; VLOOKUP(R2022,Code2Loc,2,FALSE))
&amp; IF( OR( ISNA(S2022), LEN(S2022)=0), "",  "-" &amp; VLOOKUP(S2022,Code2Loc,2,FALSE)),"")</f>
        <v/>
      </c>
      <c r="U2022" s="56">
        <v>0.48958333333333331</v>
      </c>
      <c r="V2022" s="57"/>
      <c r="W2022" s="57"/>
      <c r="X2022" s="57"/>
      <c r="Y2022" s="57"/>
      <c r="Z2022" s="58" t="str">
        <f>IF(ISBLANK($U2022), "", _xlfn.IFNA($U2022 + _xlfn.IFNA( VLOOKUP($N2022 &amp; IF(ISBLANK($O2022),"", "-" &amp; $O2022) &amp; IF(ISBLANK($P2022),"", "-" &amp; $P2022) &amp; IF(ISBLANK($Q2022),"", "-" &amp; $Q2022) &amp; IF(ISBLANK($R2022),"", "-" &amp; $R2022) &amp; IF(ISBLANK($S2022),"", "-" &amp; $S2022),TravelTime,8,FALSE), VLOOKUP($S2022 &amp; IF(ISBLANK($R2022),"", "-" &amp; $R2022) &amp; IF(ISBLANK($Q2022),"", "-" &amp; $Q2022) &amp; IF(ISBLANK($P2022),"", "-" &amp; $P2022) &amp; IF(ISBLANK($O2022),"", "-" &amp; $O2022) &amp; IF(ISBLANK($N2022),"", "-" &amp; $N2022),TravelTime,8,FALSE)) / 1440, ""))</f>
        <v/>
      </c>
      <c r="AA2022" s="59"/>
      <c r="AB2022" s="59"/>
      <c r="AC2022" s="59"/>
      <c r="AD2022" s="196"/>
      <c r="AE2022" s="59"/>
      <c r="AF2022" s="59"/>
      <c r="AG2022" s="59"/>
      <c r="AH2022" s="59"/>
      <c r="AI2022" s="59"/>
      <c r="AJ2022" s="59"/>
    </row>
    <row r="2023" spans="1:36" ht="14.25" customHeight="1">
      <c r="A2023" s="85"/>
      <c r="B2023" s="59"/>
      <c r="C2023" s="218"/>
      <c r="D2023" s="52"/>
      <c r="E2023" s="228"/>
      <c r="F2023" s="228"/>
      <c r="G2023" s="59"/>
      <c r="H2023" s="59"/>
      <c r="I2023" s="59"/>
      <c r="J2023" s="59"/>
      <c r="K2023" s="59"/>
      <c r="L2023" s="86"/>
      <c r="M2023" s="86"/>
      <c r="N2023" s="55" t="s">
        <v>993</v>
      </c>
      <c r="O2023" s="55"/>
      <c r="P2023" s="55"/>
      <c r="Q2023" s="55"/>
      <c r="R2023" s="55"/>
      <c r="S2023" s="55" t="s">
        <v>992</v>
      </c>
      <c r="T2023" s="193" t="str">
        <f>_xlfn.IFNA(VLOOKUP(N2023,Code2Loc,2,FALSE)
&amp; IF( OR( ISNA(O2023), LEN(O2023)=0), "",  "-" &amp; VLOOKUP(O2023,Code2Loc,2,FALSE))
&amp; IF( OR( ISNA(P2023), LEN(P2023)=0), "",  "-" &amp; VLOOKUP(P2023,Code2Loc,2,FALSE))
&amp; IF( OR( ISNA(Q2023), LEN(Q2023)=0), "",  "-" &amp; VLOOKUP(Q2023,Code2Loc,2,FALSE))
&amp; IF( OR( ISNA(R2023), LEN(R2023)=0), "",  "-" &amp; VLOOKUP(R2023,Code2Loc,2,FALSE))
&amp; IF( OR( ISNA(S2023), LEN(S2023)=0), "",  "-" &amp; VLOOKUP(S2023,Code2Loc,2,FALSE)),"")</f>
        <v/>
      </c>
      <c r="U2023" s="56">
        <v>0.51388888888888884</v>
      </c>
      <c r="V2023" s="57"/>
      <c r="W2023" s="57"/>
      <c r="X2023" s="57"/>
      <c r="Y2023" s="57"/>
      <c r="Z2023" s="58" t="str">
        <f>IF(ISBLANK($U2023), "", _xlfn.IFNA($U2023 + _xlfn.IFNA( VLOOKUP($N2023 &amp; IF(ISBLANK($O2023),"", "-" &amp; $O2023) &amp; IF(ISBLANK($P2023),"", "-" &amp; $P2023) &amp; IF(ISBLANK($Q2023),"", "-" &amp; $Q2023) &amp; IF(ISBLANK($R2023),"", "-" &amp; $R2023) &amp; IF(ISBLANK($S2023),"", "-" &amp; $S2023),TravelTime,8,FALSE), VLOOKUP($S2023 &amp; IF(ISBLANK($R2023),"", "-" &amp; $R2023) &amp; IF(ISBLANK($Q2023),"", "-" &amp; $Q2023) &amp; IF(ISBLANK($P2023),"", "-" &amp; $P2023) &amp; IF(ISBLANK($O2023),"", "-" &amp; $O2023) &amp; IF(ISBLANK($N2023),"", "-" &amp; $N2023),TravelTime,8,FALSE)) / 1440, ""))</f>
        <v/>
      </c>
      <c r="AA2023" s="59"/>
      <c r="AB2023" s="59"/>
      <c r="AC2023" s="59"/>
      <c r="AD2023" s="196"/>
      <c r="AE2023" s="59"/>
      <c r="AF2023" s="59"/>
      <c r="AG2023" s="59"/>
      <c r="AH2023" s="59"/>
      <c r="AI2023" s="59"/>
      <c r="AJ2023" s="59"/>
    </row>
    <row r="2024" spans="1:36" ht="14.25" customHeight="1">
      <c r="A2024" s="85"/>
      <c r="B2024" s="59"/>
      <c r="C2024" s="218"/>
      <c r="D2024" s="52"/>
      <c r="E2024" s="228"/>
      <c r="F2024" s="228"/>
      <c r="G2024" s="59"/>
      <c r="H2024" s="59"/>
      <c r="I2024" s="59"/>
      <c r="J2024" s="59"/>
      <c r="K2024" s="59"/>
      <c r="L2024" s="86"/>
      <c r="M2024" s="86"/>
      <c r="N2024" s="55" t="s">
        <v>992</v>
      </c>
      <c r="O2024" s="55"/>
      <c r="P2024" s="55"/>
      <c r="Q2024" s="55"/>
      <c r="R2024" s="55"/>
      <c r="S2024" s="55" t="s">
        <v>993</v>
      </c>
      <c r="T2024" s="193" t="str">
        <f>_xlfn.IFNA(VLOOKUP(N2024,Code2Loc,2,FALSE)
&amp; IF( OR( ISNA(O2024), LEN(O2024)=0), "",  "-" &amp; VLOOKUP(O2024,Code2Loc,2,FALSE))
&amp; IF( OR( ISNA(P2024), LEN(P2024)=0), "",  "-" &amp; VLOOKUP(P2024,Code2Loc,2,FALSE))
&amp; IF( OR( ISNA(Q2024), LEN(Q2024)=0), "",  "-" &amp; VLOOKUP(Q2024,Code2Loc,2,FALSE))
&amp; IF( OR( ISNA(R2024), LEN(R2024)=0), "",  "-" &amp; VLOOKUP(R2024,Code2Loc,2,FALSE))
&amp; IF( OR( ISNA(S2024), LEN(S2024)=0), "",  "-" &amp; VLOOKUP(S2024,Code2Loc,2,FALSE)),"")</f>
        <v/>
      </c>
      <c r="U2024" s="56">
        <v>0.53472222222222221</v>
      </c>
      <c r="V2024" s="57"/>
      <c r="W2024" s="57"/>
      <c r="X2024" s="57"/>
      <c r="Y2024" s="57"/>
      <c r="Z2024" s="58" t="str">
        <f>IF(ISBLANK($U2024), "", _xlfn.IFNA($U2024 + _xlfn.IFNA( VLOOKUP($N2024 &amp; IF(ISBLANK($O2024),"", "-" &amp; $O2024) &amp; IF(ISBLANK($P2024),"", "-" &amp; $P2024) &amp; IF(ISBLANK($Q2024),"", "-" &amp; $Q2024) &amp; IF(ISBLANK($R2024),"", "-" &amp; $R2024) &amp; IF(ISBLANK($S2024),"", "-" &amp; $S2024),TravelTime,8,FALSE), VLOOKUP($S2024 &amp; IF(ISBLANK($R2024),"", "-" &amp; $R2024) &amp; IF(ISBLANK($Q2024),"", "-" &amp; $Q2024) &amp; IF(ISBLANK($P2024),"", "-" &amp; $P2024) &amp; IF(ISBLANK($O2024),"", "-" &amp; $O2024) &amp; IF(ISBLANK($N2024),"", "-" &amp; $N2024),TravelTime,8,FALSE)) / 1440, ""))</f>
        <v/>
      </c>
      <c r="AA2024" s="59"/>
      <c r="AB2024" s="59"/>
      <c r="AC2024" s="59"/>
      <c r="AD2024" s="196"/>
      <c r="AE2024" s="59"/>
      <c r="AF2024" s="59"/>
      <c r="AG2024" s="59"/>
      <c r="AH2024" s="59"/>
      <c r="AI2024" s="59"/>
      <c r="AJ2024" s="59"/>
    </row>
    <row r="2025" spans="1:36" ht="14.25" customHeight="1">
      <c r="A2025" s="85"/>
      <c r="B2025" s="59"/>
      <c r="C2025" s="218"/>
      <c r="D2025" s="52"/>
      <c r="E2025" s="228"/>
      <c r="F2025" s="228"/>
      <c r="G2025" s="59"/>
      <c r="H2025" s="59"/>
      <c r="I2025" s="59"/>
      <c r="J2025" s="59"/>
      <c r="K2025" s="59"/>
      <c r="L2025" s="86"/>
      <c r="M2025" s="86"/>
      <c r="N2025" s="55" t="s">
        <v>993</v>
      </c>
      <c r="O2025" s="55" t="s">
        <v>994</v>
      </c>
      <c r="P2025" s="55"/>
      <c r="Q2025" s="55"/>
      <c r="R2025" s="55"/>
      <c r="S2025" s="55" t="s">
        <v>992</v>
      </c>
      <c r="T2025" s="193" t="str">
        <f>_xlfn.IFNA(VLOOKUP(N2025,Code2Loc,2,FALSE)
&amp; IF( OR( ISNA(O2025), LEN(O2025)=0), "",  "-" &amp; VLOOKUP(O2025,Code2Loc,2,FALSE))
&amp; IF( OR( ISNA(P2025), LEN(P2025)=0), "",  "-" &amp; VLOOKUP(P2025,Code2Loc,2,FALSE))
&amp; IF( OR( ISNA(Q2025), LEN(Q2025)=0), "",  "-" &amp; VLOOKUP(Q2025,Code2Loc,2,FALSE))
&amp; IF( OR( ISNA(R2025), LEN(R2025)=0), "",  "-" &amp; VLOOKUP(R2025,Code2Loc,2,FALSE))
&amp; IF( OR( ISNA(S2025), LEN(S2025)=0), "",  "-" &amp; VLOOKUP(S2025,Code2Loc,2,FALSE)),"")</f>
        <v/>
      </c>
      <c r="U2025" s="56">
        <v>0.55555555555555558</v>
      </c>
      <c r="V2025" s="57"/>
      <c r="W2025" s="57"/>
      <c r="X2025" s="57"/>
      <c r="Y2025" s="57"/>
      <c r="Z2025" s="58" t="str">
        <f>IF(ISBLANK($U2025), "", _xlfn.IFNA($U2025 + _xlfn.IFNA( VLOOKUP($N2025 &amp; IF(ISBLANK($O2025),"", "-" &amp; $O2025) &amp; IF(ISBLANK($P2025),"", "-" &amp; $P2025) &amp; IF(ISBLANK($Q2025),"", "-" &amp; $Q2025) &amp; IF(ISBLANK($R2025),"", "-" &amp; $R2025) &amp; IF(ISBLANK($S2025),"", "-" &amp; $S2025),TravelTime,8,FALSE), VLOOKUP($S2025 &amp; IF(ISBLANK($R2025),"", "-" &amp; $R2025) &amp; IF(ISBLANK($Q2025),"", "-" &amp; $Q2025) &amp; IF(ISBLANK($P2025),"", "-" &amp; $P2025) &amp; IF(ISBLANK($O2025),"", "-" &amp; $O2025) &amp; IF(ISBLANK($N2025),"", "-" &amp; $N2025),TravelTime,8,FALSE)) / 1440, ""))</f>
        <v/>
      </c>
      <c r="AA2025" s="59"/>
      <c r="AB2025" s="59"/>
      <c r="AC2025" s="59"/>
      <c r="AD2025" s="196"/>
      <c r="AE2025" s="59"/>
      <c r="AF2025" s="59"/>
      <c r="AG2025" s="59"/>
      <c r="AH2025" s="59"/>
      <c r="AI2025" s="59"/>
      <c r="AJ2025" s="59"/>
    </row>
    <row r="2026" spans="1:36" ht="14.25" customHeight="1">
      <c r="A2026" s="85"/>
      <c r="B2026" s="59"/>
      <c r="C2026" s="218"/>
      <c r="D2026" s="52"/>
      <c r="E2026" s="228"/>
      <c r="F2026" s="228"/>
      <c r="G2026" s="59"/>
      <c r="H2026" s="59"/>
      <c r="I2026" s="59"/>
      <c r="J2026" s="59"/>
      <c r="K2026" s="59"/>
      <c r="L2026" s="86"/>
      <c r="M2026" s="86"/>
      <c r="N2026" s="55" t="s">
        <v>992</v>
      </c>
      <c r="O2026" s="55"/>
      <c r="P2026" s="55"/>
      <c r="Q2026" s="55"/>
      <c r="R2026" s="55"/>
      <c r="S2026" s="55" t="s">
        <v>993</v>
      </c>
      <c r="T2026" s="193" t="str">
        <f>_xlfn.IFNA(VLOOKUP(N2026,Code2Loc,2,FALSE)
&amp; IF( OR( ISNA(O2026), LEN(O2026)=0), "",  "-" &amp; VLOOKUP(O2026,Code2Loc,2,FALSE))
&amp; IF( OR( ISNA(P2026), LEN(P2026)=0), "",  "-" &amp; VLOOKUP(P2026,Code2Loc,2,FALSE))
&amp; IF( OR( ISNA(Q2026), LEN(Q2026)=0), "",  "-" &amp; VLOOKUP(Q2026,Code2Loc,2,FALSE))
&amp; IF( OR( ISNA(R2026), LEN(R2026)=0), "",  "-" &amp; VLOOKUP(R2026,Code2Loc,2,FALSE))
&amp; IF( OR( ISNA(S2026), LEN(S2026)=0), "",  "-" &amp; VLOOKUP(S2026,Code2Loc,2,FALSE)),"")</f>
        <v/>
      </c>
      <c r="U2026" s="56">
        <v>0.58333333333333337</v>
      </c>
      <c r="V2026" s="57"/>
      <c r="W2026" s="57"/>
      <c r="X2026" s="57"/>
      <c r="Y2026" s="57"/>
      <c r="Z2026" s="58" t="str">
        <f>IF(ISBLANK($U2026), "", _xlfn.IFNA($U2026 + _xlfn.IFNA( VLOOKUP($N2026 &amp; IF(ISBLANK($O2026),"", "-" &amp; $O2026) &amp; IF(ISBLANK($P2026),"", "-" &amp; $P2026) &amp; IF(ISBLANK($Q2026),"", "-" &amp; $Q2026) &amp; IF(ISBLANK($R2026),"", "-" &amp; $R2026) &amp; IF(ISBLANK($S2026),"", "-" &amp; $S2026),TravelTime,8,FALSE), VLOOKUP($S2026 &amp; IF(ISBLANK($R2026),"", "-" &amp; $R2026) &amp; IF(ISBLANK($Q2026),"", "-" &amp; $Q2026) &amp; IF(ISBLANK($P2026),"", "-" &amp; $P2026) &amp; IF(ISBLANK($O2026),"", "-" &amp; $O2026) &amp; IF(ISBLANK($N2026),"", "-" &amp; $N2026),TravelTime,8,FALSE)) / 1440, ""))</f>
        <v/>
      </c>
      <c r="AA2026" s="59"/>
      <c r="AB2026" s="59"/>
      <c r="AC2026" s="59"/>
      <c r="AD2026" s="196"/>
      <c r="AE2026" s="59"/>
      <c r="AF2026" s="59"/>
      <c r="AG2026" s="59"/>
      <c r="AH2026" s="59"/>
      <c r="AI2026" s="59"/>
      <c r="AJ2026" s="59"/>
    </row>
    <row r="2027" spans="1:36" ht="14.25" customHeight="1">
      <c r="A2027" s="85"/>
      <c r="B2027" s="59"/>
      <c r="C2027" s="218"/>
      <c r="D2027" s="52"/>
      <c r="E2027" s="228"/>
      <c r="F2027" s="228"/>
      <c r="G2027" s="59"/>
      <c r="H2027" s="59"/>
      <c r="I2027" s="59"/>
      <c r="J2027" s="59"/>
      <c r="K2027" s="59"/>
      <c r="L2027" s="86"/>
      <c r="M2027" s="86"/>
      <c r="N2027" s="55" t="s">
        <v>993</v>
      </c>
      <c r="O2027" s="55"/>
      <c r="P2027" s="55"/>
      <c r="Q2027" s="55"/>
      <c r="R2027" s="55"/>
      <c r="S2027" s="55" t="s">
        <v>992</v>
      </c>
      <c r="T2027" s="193" t="str">
        <f>_xlfn.IFNA(VLOOKUP(N2027,Code2Loc,2,FALSE)
&amp; IF( OR( ISNA(O2027), LEN(O2027)=0), "",  "-" &amp; VLOOKUP(O2027,Code2Loc,2,FALSE))
&amp; IF( OR( ISNA(P2027), LEN(P2027)=0), "",  "-" &amp; VLOOKUP(P2027,Code2Loc,2,FALSE))
&amp; IF( OR( ISNA(Q2027), LEN(Q2027)=0), "",  "-" &amp; VLOOKUP(Q2027,Code2Loc,2,FALSE))
&amp; IF( OR( ISNA(R2027), LEN(R2027)=0), "",  "-" &amp; VLOOKUP(R2027,Code2Loc,2,FALSE))
&amp; IF( OR( ISNA(S2027), LEN(S2027)=0), "",  "-" &amp; VLOOKUP(S2027,Code2Loc,2,FALSE)),"")</f>
        <v/>
      </c>
      <c r="U2027" s="56">
        <v>0.61458333333333337</v>
      </c>
      <c r="V2027" s="57"/>
      <c r="W2027" s="57"/>
      <c r="X2027" s="57"/>
      <c r="Y2027" s="57"/>
      <c r="Z2027" s="58" t="str">
        <f>IF(ISBLANK($U2027), "", _xlfn.IFNA($U2027 + _xlfn.IFNA( VLOOKUP($N2027 &amp; IF(ISBLANK($O2027),"", "-" &amp; $O2027) &amp; IF(ISBLANK($P2027),"", "-" &amp; $P2027) &amp; IF(ISBLANK($Q2027),"", "-" &amp; $Q2027) &amp; IF(ISBLANK($R2027),"", "-" &amp; $R2027) &amp; IF(ISBLANK($S2027),"", "-" &amp; $S2027),TravelTime,8,FALSE), VLOOKUP($S2027 &amp; IF(ISBLANK($R2027),"", "-" &amp; $R2027) &amp; IF(ISBLANK($Q2027),"", "-" &amp; $Q2027) &amp; IF(ISBLANK($P2027),"", "-" &amp; $P2027) &amp; IF(ISBLANK($O2027),"", "-" &amp; $O2027) &amp; IF(ISBLANK($N2027),"", "-" &amp; $N2027),TravelTime,8,FALSE)) / 1440, ""))</f>
        <v/>
      </c>
      <c r="AA2027" s="59"/>
      <c r="AB2027" s="59"/>
      <c r="AC2027" s="59"/>
      <c r="AD2027" s="196"/>
      <c r="AE2027" s="59"/>
      <c r="AF2027" s="59"/>
      <c r="AG2027" s="59"/>
      <c r="AH2027" s="59"/>
      <c r="AI2027" s="59"/>
      <c r="AJ2027" s="59"/>
    </row>
    <row r="2028" spans="1:36" ht="14.25" customHeight="1">
      <c r="A2028" s="85"/>
      <c r="B2028" s="59"/>
      <c r="C2028" s="218"/>
      <c r="D2028" s="52"/>
      <c r="E2028" s="228"/>
      <c r="F2028" s="228"/>
      <c r="G2028" s="59"/>
      <c r="H2028" s="59"/>
      <c r="I2028" s="59"/>
      <c r="J2028" s="59"/>
      <c r="K2028" s="59"/>
      <c r="L2028" s="86"/>
      <c r="M2028" s="86"/>
      <c r="N2028" s="55" t="s">
        <v>992</v>
      </c>
      <c r="O2028" s="55"/>
      <c r="P2028" s="55"/>
      <c r="Q2028" s="55"/>
      <c r="R2028" s="55"/>
      <c r="S2028" s="55" t="s">
        <v>993</v>
      </c>
      <c r="T2028" s="193" t="str">
        <f>_xlfn.IFNA(VLOOKUP(N2028,Code2Loc,2,FALSE)
&amp; IF( OR( ISNA(O2028), LEN(O2028)=0), "",  "-" &amp; VLOOKUP(O2028,Code2Loc,2,FALSE))
&amp; IF( OR( ISNA(P2028), LEN(P2028)=0), "",  "-" &amp; VLOOKUP(P2028,Code2Loc,2,FALSE))
&amp; IF( OR( ISNA(Q2028), LEN(Q2028)=0), "",  "-" &amp; VLOOKUP(Q2028,Code2Loc,2,FALSE))
&amp; IF( OR( ISNA(R2028), LEN(R2028)=0), "",  "-" &amp; VLOOKUP(R2028,Code2Loc,2,FALSE))
&amp; IF( OR( ISNA(S2028), LEN(S2028)=0), "",  "-" &amp; VLOOKUP(S2028,Code2Loc,2,FALSE)),"")</f>
        <v/>
      </c>
      <c r="U2028" s="56">
        <v>0.63541666666666663</v>
      </c>
      <c r="V2028" s="57"/>
      <c r="W2028" s="57"/>
      <c r="X2028" s="57"/>
      <c r="Y2028" s="57"/>
      <c r="Z2028" s="58" t="str">
        <f>IF(ISBLANK($U2028), "", _xlfn.IFNA($U2028 + _xlfn.IFNA( VLOOKUP($N2028 &amp; IF(ISBLANK($O2028),"", "-" &amp; $O2028) &amp; IF(ISBLANK($P2028),"", "-" &amp; $P2028) &amp; IF(ISBLANK($Q2028),"", "-" &amp; $Q2028) &amp; IF(ISBLANK($R2028),"", "-" &amp; $R2028) &amp; IF(ISBLANK($S2028),"", "-" &amp; $S2028),TravelTime,8,FALSE), VLOOKUP($S2028 &amp; IF(ISBLANK($R2028),"", "-" &amp; $R2028) &amp; IF(ISBLANK($Q2028),"", "-" &amp; $Q2028) &amp; IF(ISBLANK($P2028),"", "-" &amp; $P2028) &amp; IF(ISBLANK($O2028),"", "-" &amp; $O2028) &amp; IF(ISBLANK($N2028),"", "-" &amp; $N2028),TravelTime,8,FALSE)) / 1440, ""))</f>
        <v/>
      </c>
      <c r="AA2028" s="59"/>
      <c r="AB2028" s="59"/>
      <c r="AC2028" s="59"/>
      <c r="AD2028" s="196"/>
      <c r="AE2028" s="59"/>
      <c r="AF2028" s="59"/>
      <c r="AG2028" s="59"/>
      <c r="AH2028" s="59"/>
      <c r="AI2028" s="59"/>
      <c r="AJ2028" s="59"/>
    </row>
    <row r="2029" spans="1:36" ht="14.25" customHeight="1">
      <c r="A2029" s="85"/>
      <c r="B2029" s="59"/>
      <c r="C2029" s="218"/>
      <c r="D2029" s="52"/>
      <c r="E2029" s="228"/>
      <c r="F2029" s="228"/>
      <c r="G2029" s="59"/>
      <c r="H2029" s="59"/>
      <c r="I2029" s="59"/>
      <c r="J2029" s="59"/>
      <c r="K2029" s="59"/>
      <c r="L2029" s="86"/>
      <c r="M2029" s="86"/>
      <c r="N2029" s="55" t="s">
        <v>993</v>
      </c>
      <c r="O2029" s="55"/>
      <c r="P2029" s="55"/>
      <c r="Q2029" s="55"/>
      <c r="R2029" s="55"/>
      <c r="S2029" s="55" t="s">
        <v>992</v>
      </c>
      <c r="T2029" s="193" t="str">
        <f>_xlfn.IFNA(VLOOKUP(N2029,Code2Loc,2,FALSE)
&amp; IF( OR( ISNA(O2029), LEN(O2029)=0), "",  "-" &amp; VLOOKUP(O2029,Code2Loc,2,FALSE))
&amp; IF( OR( ISNA(P2029), LEN(P2029)=0), "",  "-" &amp; VLOOKUP(P2029,Code2Loc,2,FALSE))
&amp; IF( OR( ISNA(Q2029), LEN(Q2029)=0), "",  "-" &amp; VLOOKUP(Q2029,Code2Loc,2,FALSE))
&amp; IF( OR( ISNA(R2029), LEN(R2029)=0), "",  "-" &amp; VLOOKUP(R2029,Code2Loc,2,FALSE))
&amp; IF( OR( ISNA(S2029), LEN(S2029)=0), "",  "-" &amp; VLOOKUP(S2029,Code2Loc,2,FALSE)),"")</f>
        <v/>
      </c>
      <c r="U2029" s="56">
        <v>0.65625</v>
      </c>
      <c r="V2029" s="57"/>
      <c r="W2029" s="57"/>
      <c r="X2029" s="57"/>
      <c r="Y2029" s="57"/>
      <c r="Z2029" s="58" t="str">
        <f>IF(ISBLANK($U2029), "", _xlfn.IFNA($U2029 + _xlfn.IFNA( VLOOKUP($N2029 &amp; IF(ISBLANK($O2029),"", "-" &amp; $O2029) &amp; IF(ISBLANK($P2029),"", "-" &amp; $P2029) &amp; IF(ISBLANK($Q2029),"", "-" &amp; $Q2029) &amp; IF(ISBLANK($R2029),"", "-" &amp; $R2029) &amp; IF(ISBLANK($S2029),"", "-" &amp; $S2029),TravelTime,8,FALSE), VLOOKUP($S2029 &amp; IF(ISBLANK($R2029),"", "-" &amp; $R2029) &amp; IF(ISBLANK($Q2029),"", "-" &amp; $Q2029) &amp; IF(ISBLANK($P2029),"", "-" &amp; $P2029) &amp; IF(ISBLANK($O2029),"", "-" &amp; $O2029) &amp; IF(ISBLANK($N2029),"", "-" &amp; $N2029),TravelTime,8,FALSE)) / 1440, ""))</f>
        <v/>
      </c>
      <c r="AA2029" s="59"/>
      <c r="AB2029" s="59"/>
      <c r="AC2029" s="59"/>
      <c r="AD2029" s="196"/>
      <c r="AE2029" s="59"/>
      <c r="AF2029" s="59"/>
      <c r="AG2029" s="59"/>
      <c r="AH2029" s="59"/>
      <c r="AI2029" s="59"/>
      <c r="AJ2029" s="59"/>
    </row>
    <row r="2030" spans="1:36" ht="14.25" customHeight="1">
      <c r="A2030" s="85"/>
      <c r="B2030" s="59"/>
      <c r="C2030" s="218"/>
      <c r="D2030" s="52"/>
      <c r="E2030" s="228"/>
      <c r="F2030" s="228"/>
      <c r="G2030" s="59"/>
      <c r="H2030" s="59"/>
      <c r="I2030" s="59"/>
      <c r="J2030" s="59"/>
      <c r="K2030" s="59"/>
      <c r="L2030" s="86"/>
      <c r="M2030" s="86"/>
      <c r="N2030" s="55" t="s">
        <v>992</v>
      </c>
      <c r="O2030" s="55"/>
      <c r="P2030" s="55"/>
      <c r="Q2030" s="55"/>
      <c r="R2030" s="55"/>
      <c r="S2030" s="55" t="s">
        <v>993</v>
      </c>
      <c r="T2030" s="193" t="str">
        <f>_xlfn.IFNA(VLOOKUP(N2030,Code2Loc,2,FALSE)
&amp; IF( OR( ISNA(O2030), LEN(O2030)=0), "",  "-" &amp; VLOOKUP(O2030,Code2Loc,2,FALSE))
&amp; IF( OR( ISNA(P2030), LEN(P2030)=0), "",  "-" &amp; VLOOKUP(P2030,Code2Loc,2,FALSE))
&amp; IF( OR( ISNA(Q2030), LEN(Q2030)=0), "",  "-" &amp; VLOOKUP(Q2030,Code2Loc,2,FALSE))
&amp; IF( OR( ISNA(R2030), LEN(R2030)=0), "",  "-" &amp; VLOOKUP(R2030,Code2Loc,2,FALSE))
&amp; IF( OR( ISNA(S2030), LEN(S2030)=0), "",  "-" &amp; VLOOKUP(S2030,Code2Loc,2,FALSE)),"")</f>
        <v/>
      </c>
      <c r="U2030" s="56">
        <v>0.69097222222222221</v>
      </c>
      <c r="V2030" s="57"/>
      <c r="W2030" s="57"/>
      <c r="X2030" s="57"/>
      <c r="Y2030" s="57"/>
      <c r="Z2030" s="58" t="str">
        <f>IF(ISBLANK($U2030), "", _xlfn.IFNA($U2030 + _xlfn.IFNA( VLOOKUP($N2030 &amp; IF(ISBLANK($O2030),"", "-" &amp; $O2030) &amp; IF(ISBLANK($P2030),"", "-" &amp; $P2030) &amp; IF(ISBLANK($Q2030),"", "-" &amp; $Q2030) &amp; IF(ISBLANK($R2030),"", "-" &amp; $R2030) &amp; IF(ISBLANK($S2030),"", "-" &amp; $S2030),TravelTime,8,FALSE), VLOOKUP($S2030 &amp; IF(ISBLANK($R2030),"", "-" &amp; $R2030) &amp; IF(ISBLANK($Q2030),"", "-" &amp; $Q2030) &amp; IF(ISBLANK($P2030),"", "-" &amp; $P2030) &amp; IF(ISBLANK($O2030),"", "-" &amp; $O2030) &amp; IF(ISBLANK($N2030),"", "-" &amp; $N2030),TravelTime,8,FALSE)) / 1440, ""))</f>
        <v/>
      </c>
      <c r="AA2030" s="59"/>
      <c r="AB2030" s="59"/>
      <c r="AC2030" s="59"/>
      <c r="AD2030" s="196"/>
      <c r="AE2030" s="59"/>
      <c r="AF2030" s="59"/>
      <c r="AG2030" s="59"/>
      <c r="AH2030" s="59"/>
      <c r="AI2030" s="59"/>
      <c r="AJ2030" s="59"/>
    </row>
    <row r="2031" spans="1:36" ht="14.25" customHeight="1">
      <c r="A2031" s="85"/>
      <c r="B2031" s="59"/>
      <c r="C2031" s="218"/>
      <c r="D2031" s="52"/>
      <c r="E2031" s="228"/>
      <c r="F2031" s="228"/>
      <c r="G2031" s="59"/>
      <c r="H2031" s="59"/>
      <c r="I2031" s="59"/>
      <c r="J2031" s="59"/>
      <c r="K2031" s="59"/>
      <c r="L2031" s="86"/>
      <c r="M2031" s="86"/>
      <c r="N2031" s="55" t="s">
        <v>993</v>
      </c>
      <c r="O2031" s="55"/>
      <c r="P2031" s="55"/>
      <c r="Q2031" s="55"/>
      <c r="R2031" s="55"/>
      <c r="S2031" s="55" t="s">
        <v>992</v>
      </c>
      <c r="T2031" s="193" t="str">
        <f>_xlfn.IFNA(VLOOKUP(N2031,Code2Loc,2,FALSE)
&amp; IF( OR( ISNA(O2031), LEN(O2031)=0), "",  "-" &amp; VLOOKUP(O2031,Code2Loc,2,FALSE))
&amp; IF( OR( ISNA(P2031), LEN(P2031)=0), "",  "-" &amp; VLOOKUP(P2031,Code2Loc,2,FALSE))
&amp; IF( OR( ISNA(Q2031), LEN(Q2031)=0), "",  "-" &amp; VLOOKUP(Q2031,Code2Loc,2,FALSE))
&amp; IF( OR( ISNA(R2031), LEN(R2031)=0), "",  "-" &amp; VLOOKUP(R2031,Code2Loc,2,FALSE))
&amp; IF( OR( ISNA(S2031), LEN(S2031)=0), "",  "-" &amp; VLOOKUP(S2031,Code2Loc,2,FALSE)),"")</f>
        <v/>
      </c>
      <c r="U2031" s="56">
        <v>0.71180555555555558</v>
      </c>
      <c r="V2031" s="57"/>
      <c r="W2031" s="57"/>
      <c r="X2031" s="57"/>
      <c r="Y2031" s="57"/>
      <c r="Z2031" s="58" t="str">
        <f>IF(ISBLANK($U2031), "", _xlfn.IFNA($U2031 + _xlfn.IFNA( VLOOKUP($N2031 &amp; IF(ISBLANK($O2031),"", "-" &amp; $O2031) &amp; IF(ISBLANK($P2031),"", "-" &amp; $P2031) &amp; IF(ISBLANK($Q2031),"", "-" &amp; $Q2031) &amp; IF(ISBLANK($R2031),"", "-" &amp; $R2031) &amp; IF(ISBLANK($S2031),"", "-" &amp; $S2031),TravelTime,8,FALSE), VLOOKUP($S2031 &amp; IF(ISBLANK($R2031),"", "-" &amp; $R2031) &amp; IF(ISBLANK($Q2031),"", "-" &amp; $Q2031) &amp; IF(ISBLANK($P2031),"", "-" &amp; $P2031) &amp; IF(ISBLANK($O2031),"", "-" &amp; $O2031) &amp; IF(ISBLANK($N2031),"", "-" &amp; $N2031),TravelTime,8,FALSE)) / 1440, ""))</f>
        <v/>
      </c>
      <c r="AA2031" s="59"/>
      <c r="AB2031" s="59"/>
      <c r="AC2031" s="59"/>
      <c r="AD2031" s="196"/>
      <c r="AE2031" s="59"/>
      <c r="AF2031" s="59"/>
      <c r="AG2031" s="59"/>
      <c r="AH2031" s="59"/>
      <c r="AI2031" s="59"/>
      <c r="AJ2031" s="59"/>
    </row>
    <row r="2032" spans="1:36" ht="14.25" customHeight="1">
      <c r="A2032" s="85"/>
      <c r="B2032" s="59"/>
      <c r="C2032" s="218"/>
      <c r="D2032" s="52"/>
      <c r="E2032" s="228"/>
      <c r="F2032" s="228"/>
      <c r="G2032" s="59"/>
      <c r="H2032" s="59"/>
      <c r="I2032" s="59"/>
      <c r="J2032" s="59"/>
      <c r="K2032" s="59"/>
      <c r="L2032" s="86"/>
      <c r="M2032" s="86"/>
      <c r="N2032" s="55" t="s">
        <v>992</v>
      </c>
      <c r="O2032" s="55"/>
      <c r="P2032" s="55"/>
      <c r="Q2032" s="55"/>
      <c r="R2032" s="55"/>
      <c r="S2032" s="55" t="s">
        <v>993</v>
      </c>
      <c r="T2032" s="193" t="str">
        <f>_xlfn.IFNA(VLOOKUP(N2032,Code2Loc,2,FALSE)
&amp; IF( OR( ISNA(O2032), LEN(O2032)=0), "",  "-" &amp; VLOOKUP(O2032,Code2Loc,2,FALSE))
&amp; IF( OR( ISNA(P2032), LEN(P2032)=0), "",  "-" &amp; VLOOKUP(P2032,Code2Loc,2,FALSE))
&amp; IF( OR( ISNA(Q2032), LEN(Q2032)=0), "",  "-" &amp; VLOOKUP(Q2032,Code2Loc,2,FALSE))
&amp; IF( OR( ISNA(R2032), LEN(R2032)=0), "",  "-" &amp; VLOOKUP(R2032,Code2Loc,2,FALSE))
&amp; IF( OR( ISNA(S2032), LEN(S2032)=0), "",  "-" &amp; VLOOKUP(S2032,Code2Loc,2,FALSE)),"")</f>
        <v/>
      </c>
      <c r="U2032" s="56">
        <v>0.73958333333333337</v>
      </c>
      <c r="V2032" s="57"/>
      <c r="W2032" s="57"/>
      <c r="X2032" s="57"/>
      <c r="Y2032" s="57"/>
      <c r="Z2032" s="58" t="str">
        <f>IF(ISBLANK($U2032), "", _xlfn.IFNA($U2032 + _xlfn.IFNA( VLOOKUP($N2032 &amp; IF(ISBLANK($O2032),"", "-" &amp; $O2032) &amp; IF(ISBLANK($P2032),"", "-" &amp; $P2032) &amp; IF(ISBLANK($Q2032),"", "-" &amp; $Q2032) &amp; IF(ISBLANK($R2032),"", "-" &amp; $R2032) &amp; IF(ISBLANK($S2032),"", "-" &amp; $S2032),TravelTime,8,FALSE), VLOOKUP($S2032 &amp; IF(ISBLANK($R2032),"", "-" &amp; $R2032) &amp; IF(ISBLANK($Q2032),"", "-" &amp; $Q2032) &amp; IF(ISBLANK($P2032),"", "-" &amp; $P2032) &amp; IF(ISBLANK($O2032),"", "-" &amp; $O2032) &amp; IF(ISBLANK($N2032),"", "-" &amp; $N2032),TravelTime,8,FALSE)) / 1440, ""))</f>
        <v/>
      </c>
      <c r="AA2032" s="59"/>
      <c r="AB2032" s="59"/>
      <c r="AC2032" s="59"/>
      <c r="AD2032" s="196"/>
      <c r="AE2032" s="59"/>
      <c r="AF2032" s="59"/>
      <c r="AG2032" s="59"/>
      <c r="AH2032" s="59"/>
      <c r="AI2032" s="59"/>
      <c r="AJ2032" s="59"/>
    </row>
    <row r="2033" spans="1:36" ht="14.25" customHeight="1">
      <c r="A2033" s="85"/>
      <c r="B2033" s="59"/>
      <c r="C2033" s="218"/>
      <c r="D2033" s="52"/>
      <c r="E2033" s="228"/>
      <c r="F2033" s="228"/>
      <c r="G2033" s="59"/>
      <c r="H2033" s="59"/>
      <c r="I2033" s="59"/>
      <c r="J2033" s="59"/>
      <c r="K2033" s="59"/>
      <c r="L2033" s="86"/>
      <c r="M2033" s="86"/>
      <c r="N2033" s="55" t="s">
        <v>993</v>
      </c>
      <c r="O2033" s="55"/>
      <c r="P2033" s="55"/>
      <c r="Q2033" s="55"/>
      <c r="R2033" s="55"/>
      <c r="S2033" s="55" t="s">
        <v>992</v>
      </c>
      <c r="T2033" s="193" t="str">
        <f>_xlfn.IFNA(VLOOKUP(N2033,Code2Loc,2,FALSE)
&amp; IF( OR( ISNA(O2033), LEN(O2033)=0), "",  "-" &amp; VLOOKUP(O2033,Code2Loc,2,FALSE))
&amp; IF( OR( ISNA(P2033), LEN(P2033)=0), "",  "-" &amp; VLOOKUP(P2033,Code2Loc,2,FALSE))
&amp; IF( OR( ISNA(Q2033), LEN(Q2033)=0), "",  "-" &amp; VLOOKUP(Q2033,Code2Loc,2,FALSE))
&amp; IF( OR( ISNA(R2033), LEN(R2033)=0), "",  "-" &amp; VLOOKUP(R2033,Code2Loc,2,FALSE))
&amp; IF( OR( ISNA(S2033), LEN(S2033)=0), "",  "-" &amp; VLOOKUP(S2033,Code2Loc,2,FALSE)),"")</f>
        <v/>
      </c>
      <c r="U2033" s="56">
        <v>0.76041666666666663</v>
      </c>
      <c r="V2033" s="57"/>
      <c r="W2033" s="57"/>
      <c r="X2033" s="57"/>
      <c r="Y2033" s="57"/>
      <c r="Z2033" s="58" t="str">
        <f>IF(ISBLANK($U2033), "", _xlfn.IFNA($U2033 + _xlfn.IFNA( VLOOKUP($N2033 &amp; IF(ISBLANK($O2033),"", "-" &amp; $O2033) &amp; IF(ISBLANK($P2033),"", "-" &amp; $P2033) &amp; IF(ISBLANK($Q2033),"", "-" &amp; $Q2033) &amp; IF(ISBLANK($R2033),"", "-" &amp; $R2033) &amp; IF(ISBLANK($S2033),"", "-" &amp; $S2033),TravelTime,8,FALSE), VLOOKUP($S2033 &amp; IF(ISBLANK($R2033),"", "-" &amp; $R2033) &amp; IF(ISBLANK($Q2033),"", "-" &amp; $Q2033) &amp; IF(ISBLANK($P2033),"", "-" &amp; $P2033) &amp; IF(ISBLANK($O2033),"", "-" &amp; $O2033) &amp; IF(ISBLANK($N2033),"", "-" &amp; $N2033),TravelTime,8,FALSE)) / 1440, ""))</f>
        <v/>
      </c>
      <c r="AA2033" s="59"/>
      <c r="AB2033" s="59"/>
      <c r="AC2033" s="59"/>
      <c r="AD2033" s="196"/>
      <c r="AE2033" s="59"/>
      <c r="AF2033" s="59"/>
      <c r="AG2033" s="59"/>
      <c r="AH2033" s="59"/>
      <c r="AI2033" s="59"/>
      <c r="AJ2033" s="59"/>
    </row>
    <row r="2034" spans="1:36" ht="14.25" customHeight="1">
      <c r="A2034" s="85"/>
      <c r="B2034" s="59"/>
      <c r="C2034" s="218"/>
      <c r="D2034" s="52"/>
      <c r="E2034" s="228"/>
      <c r="F2034" s="228"/>
      <c r="G2034" s="59"/>
      <c r="H2034" s="59"/>
      <c r="I2034" s="59"/>
      <c r="J2034" s="59"/>
      <c r="K2034" s="59"/>
      <c r="L2034" s="86"/>
      <c r="M2034" s="86"/>
      <c r="N2034" s="55" t="s">
        <v>992</v>
      </c>
      <c r="O2034" s="55"/>
      <c r="P2034" s="55"/>
      <c r="Q2034" s="55"/>
      <c r="R2034" s="55"/>
      <c r="S2034" s="55" t="s">
        <v>993</v>
      </c>
      <c r="T2034" s="193" t="str">
        <f>_xlfn.IFNA(VLOOKUP(N2034,Code2Loc,2,FALSE)
&amp; IF( OR( ISNA(O2034), LEN(O2034)=0), "",  "-" &amp; VLOOKUP(O2034,Code2Loc,2,FALSE))
&amp; IF( OR( ISNA(P2034), LEN(P2034)=0), "",  "-" &amp; VLOOKUP(P2034,Code2Loc,2,FALSE))
&amp; IF( OR( ISNA(Q2034), LEN(Q2034)=0), "",  "-" &amp; VLOOKUP(Q2034,Code2Loc,2,FALSE))
&amp; IF( OR( ISNA(R2034), LEN(R2034)=0), "",  "-" &amp; VLOOKUP(R2034,Code2Loc,2,FALSE))
&amp; IF( OR( ISNA(S2034), LEN(S2034)=0), "",  "-" &amp; VLOOKUP(S2034,Code2Loc,2,FALSE)),"")</f>
        <v/>
      </c>
      <c r="U2034" s="56">
        <v>0.79513888888888884</v>
      </c>
      <c r="V2034" s="57"/>
      <c r="W2034" s="57"/>
      <c r="X2034" s="57"/>
      <c r="Y2034" s="57"/>
      <c r="Z2034" s="58" t="str">
        <f>IF(ISBLANK($U2034), "", _xlfn.IFNA($U2034 + _xlfn.IFNA( VLOOKUP($N2034 &amp; IF(ISBLANK($O2034),"", "-" &amp; $O2034) &amp; IF(ISBLANK($P2034),"", "-" &amp; $P2034) &amp; IF(ISBLANK($Q2034),"", "-" &amp; $Q2034) &amp; IF(ISBLANK($R2034),"", "-" &amp; $R2034) &amp; IF(ISBLANK($S2034),"", "-" &amp; $S2034),TravelTime,8,FALSE), VLOOKUP($S2034 &amp; IF(ISBLANK($R2034),"", "-" &amp; $R2034) &amp; IF(ISBLANK($Q2034),"", "-" &amp; $Q2034) &amp; IF(ISBLANK($P2034),"", "-" &amp; $P2034) &amp; IF(ISBLANK($O2034),"", "-" &amp; $O2034) &amp; IF(ISBLANK($N2034),"", "-" &amp; $N2034),TravelTime,8,FALSE)) / 1440, ""))</f>
        <v/>
      </c>
      <c r="AA2034" s="59"/>
      <c r="AB2034" s="59"/>
      <c r="AC2034" s="59"/>
      <c r="AD2034" s="196"/>
      <c r="AE2034" s="59"/>
      <c r="AF2034" s="59"/>
      <c r="AG2034" s="59"/>
      <c r="AH2034" s="59"/>
      <c r="AI2034" s="59"/>
      <c r="AJ2034" s="59"/>
    </row>
    <row r="2035" spans="1:36" ht="14.25" customHeight="1">
      <c r="A2035" s="85"/>
      <c r="B2035" s="59"/>
      <c r="C2035" s="218"/>
      <c r="D2035" s="52"/>
      <c r="E2035" s="228"/>
      <c r="F2035" s="228"/>
      <c r="G2035" s="59"/>
      <c r="H2035" s="59"/>
      <c r="I2035" s="59"/>
      <c r="J2035" s="59"/>
      <c r="K2035" s="59"/>
      <c r="L2035" s="86"/>
      <c r="M2035" s="86"/>
      <c r="N2035" s="55" t="s">
        <v>993</v>
      </c>
      <c r="O2035" s="55"/>
      <c r="P2035" s="55"/>
      <c r="Q2035" s="55"/>
      <c r="R2035" s="55"/>
      <c r="S2035" s="55" t="s">
        <v>992</v>
      </c>
      <c r="T2035" s="193" t="str">
        <f>_xlfn.IFNA(VLOOKUP(N2035,Code2Loc,2,FALSE)
&amp; IF( OR( ISNA(O2035), LEN(O2035)=0), "",  "-" &amp; VLOOKUP(O2035,Code2Loc,2,FALSE))
&amp; IF( OR( ISNA(P2035), LEN(P2035)=0), "",  "-" &amp; VLOOKUP(P2035,Code2Loc,2,FALSE))
&amp; IF( OR( ISNA(Q2035), LEN(Q2035)=0), "",  "-" &amp; VLOOKUP(Q2035,Code2Loc,2,FALSE))
&amp; IF( OR( ISNA(R2035), LEN(R2035)=0), "",  "-" &amp; VLOOKUP(R2035,Code2Loc,2,FALSE))
&amp; IF( OR( ISNA(S2035), LEN(S2035)=0), "",  "-" &amp; VLOOKUP(S2035,Code2Loc,2,FALSE)),"")</f>
        <v/>
      </c>
      <c r="U2035" s="56">
        <v>0.81597222222222221</v>
      </c>
      <c r="V2035" s="57"/>
      <c r="W2035" s="57"/>
      <c r="X2035" s="57"/>
      <c r="Y2035" s="57"/>
      <c r="Z2035" s="58" t="str">
        <f>IF(ISBLANK($U2035), "", _xlfn.IFNA($U2035 + _xlfn.IFNA( VLOOKUP($N2035 &amp; IF(ISBLANK($O2035),"", "-" &amp; $O2035) &amp; IF(ISBLANK($P2035),"", "-" &amp; $P2035) &amp; IF(ISBLANK($Q2035),"", "-" &amp; $Q2035) &amp; IF(ISBLANK($R2035),"", "-" &amp; $R2035) &amp; IF(ISBLANK($S2035),"", "-" &amp; $S2035),TravelTime,8,FALSE), VLOOKUP($S2035 &amp; IF(ISBLANK($R2035),"", "-" &amp; $R2035) &amp; IF(ISBLANK($Q2035),"", "-" &amp; $Q2035) &amp; IF(ISBLANK($P2035),"", "-" &amp; $P2035) &amp; IF(ISBLANK($O2035),"", "-" &amp; $O2035) &amp; IF(ISBLANK($N2035),"", "-" &amp; $N2035),TravelTime,8,FALSE)) / 1440, ""))</f>
        <v/>
      </c>
      <c r="AA2035" s="59"/>
      <c r="AB2035" s="59"/>
      <c r="AC2035" s="59"/>
      <c r="AD2035" s="196"/>
      <c r="AE2035" s="59"/>
      <c r="AF2035" s="59"/>
      <c r="AG2035" s="59"/>
      <c r="AH2035" s="59"/>
      <c r="AI2035" s="59"/>
      <c r="AJ2035" s="59"/>
    </row>
    <row r="2036" spans="1:36" ht="14.25" customHeight="1">
      <c r="A2036" s="85"/>
      <c r="B2036" s="59"/>
      <c r="C2036" s="218"/>
      <c r="D2036" s="52"/>
      <c r="E2036" s="228"/>
      <c r="F2036" s="228"/>
      <c r="G2036" s="59"/>
      <c r="H2036" s="59"/>
      <c r="I2036" s="59"/>
      <c r="J2036" s="59"/>
      <c r="K2036" s="59"/>
      <c r="L2036" s="86"/>
      <c r="M2036" s="86"/>
      <c r="N2036" s="55" t="s">
        <v>992</v>
      </c>
      <c r="O2036" s="55"/>
      <c r="P2036" s="55"/>
      <c r="Q2036" s="55"/>
      <c r="R2036" s="55"/>
      <c r="S2036" s="55" t="s">
        <v>993</v>
      </c>
      <c r="T2036" s="193" t="str">
        <f>_xlfn.IFNA(VLOOKUP(N2036,Code2Loc,2,FALSE)
&amp; IF( OR( ISNA(O2036), LEN(O2036)=0), "",  "-" &amp; VLOOKUP(O2036,Code2Loc,2,FALSE))
&amp; IF( OR( ISNA(P2036), LEN(P2036)=0), "",  "-" &amp; VLOOKUP(P2036,Code2Loc,2,FALSE))
&amp; IF( OR( ISNA(Q2036), LEN(Q2036)=0), "",  "-" &amp; VLOOKUP(Q2036,Code2Loc,2,FALSE))
&amp; IF( OR( ISNA(R2036), LEN(R2036)=0), "",  "-" &amp; VLOOKUP(R2036,Code2Loc,2,FALSE))
&amp; IF( OR( ISNA(S2036), LEN(S2036)=0), "",  "-" &amp; VLOOKUP(S2036,Code2Loc,2,FALSE)),"")</f>
        <v/>
      </c>
      <c r="U2036" s="56">
        <v>0.83680555555555558</v>
      </c>
      <c r="V2036" s="57"/>
      <c r="W2036" s="57"/>
      <c r="X2036" s="57"/>
      <c r="Y2036" s="57"/>
      <c r="Z2036" s="58" t="str">
        <f>IF(ISBLANK($U2036), "", _xlfn.IFNA($U2036 + _xlfn.IFNA( VLOOKUP($N2036 &amp; IF(ISBLANK($O2036),"", "-" &amp; $O2036) &amp; IF(ISBLANK($P2036),"", "-" &amp; $P2036) &amp; IF(ISBLANK($Q2036),"", "-" &amp; $Q2036) &amp; IF(ISBLANK($R2036),"", "-" &amp; $R2036) &amp; IF(ISBLANK($S2036),"", "-" &amp; $S2036),TravelTime,8,FALSE), VLOOKUP($S2036 &amp; IF(ISBLANK($R2036),"", "-" &amp; $R2036) &amp; IF(ISBLANK($Q2036),"", "-" &amp; $Q2036) &amp; IF(ISBLANK($P2036),"", "-" &amp; $P2036) &amp; IF(ISBLANK($O2036),"", "-" &amp; $O2036) &amp; IF(ISBLANK($N2036),"", "-" &amp; $N2036),TravelTime,8,FALSE)) / 1440, ""))</f>
        <v/>
      </c>
      <c r="AA2036" s="59"/>
      <c r="AB2036" s="59"/>
      <c r="AC2036" s="59"/>
      <c r="AD2036" s="196"/>
      <c r="AE2036" s="59"/>
      <c r="AF2036" s="59"/>
      <c r="AG2036" s="59"/>
      <c r="AH2036" s="59"/>
      <c r="AI2036" s="59"/>
      <c r="AJ2036" s="59"/>
    </row>
    <row r="2037" spans="1:36" ht="14.25" customHeight="1">
      <c r="A2037" s="85"/>
      <c r="B2037" s="59"/>
      <c r="C2037" s="218"/>
      <c r="D2037" s="52"/>
      <c r="E2037" s="228"/>
      <c r="F2037" s="228"/>
      <c r="G2037" s="59"/>
      <c r="H2037" s="59"/>
      <c r="I2037" s="59"/>
      <c r="J2037" s="59"/>
      <c r="K2037" s="59"/>
      <c r="L2037" s="86"/>
      <c r="M2037" s="86"/>
      <c r="N2037" s="55" t="s">
        <v>993</v>
      </c>
      <c r="O2037" s="55"/>
      <c r="P2037" s="55"/>
      <c r="Q2037" s="55"/>
      <c r="R2037" s="55"/>
      <c r="S2037" s="55" t="s">
        <v>820</v>
      </c>
      <c r="T2037" s="193" t="str">
        <f>_xlfn.IFNA(VLOOKUP(N2037,Code2Loc,2,FALSE)
&amp; IF( OR( ISNA(O2037), LEN(O2037)=0), "",  "-" &amp; VLOOKUP(O2037,Code2Loc,2,FALSE))
&amp; IF( OR( ISNA(P2037), LEN(P2037)=0), "",  "-" &amp; VLOOKUP(P2037,Code2Loc,2,FALSE))
&amp; IF( OR( ISNA(Q2037), LEN(Q2037)=0), "",  "-" &amp; VLOOKUP(Q2037,Code2Loc,2,FALSE))
&amp; IF( OR( ISNA(R2037), LEN(R2037)=0), "",  "-" &amp; VLOOKUP(R2037,Code2Loc,2,FALSE))
&amp; IF( OR( ISNA(S2037), LEN(S2037)=0), "",  "-" &amp; VLOOKUP(S2037,Code2Loc,2,FALSE)),"")</f>
        <v/>
      </c>
      <c r="U2037" s="56">
        <v>0.85763888888888884</v>
      </c>
      <c r="V2037" s="57"/>
      <c r="W2037" s="57"/>
      <c r="X2037" s="57"/>
      <c r="Y2037" s="57"/>
      <c r="Z2037" s="58" t="str">
        <f>IF(ISBLANK($U2037), "", _xlfn.IFNA($U2037 + _xlfn.IFNA( VLOOKUP($N2037 &amp; IF(ISBLANK($O2037),"", "-" &amp; $O2037) &amp; IF(ISBLANK($P2037),"", "-" &amp; $P2037) &amp; IF(ISBLANK($Q2037),"", "-" &amp; $Q2037) &amp; IF(ISBLANK($R2037),"", "-" &amp; $R2037) &amp; IF(ISBLANK($S2037),"", "-" &amp; $S2037),TravelTime,8,FALSE), VLOOKUP($S2037 &amp; IF(ISBLANK($R2037),"", "-" &amp; $R2037) &amp; IF(ISBLANK($Q2037),"", "-" &amp; $Q2037) &amp; IF(ISBLANK($P2037),"", "-" &amp; $P2037) &amp; IF(ISBLANK($O2037),"", "-" &amp; $O2037) &amp; IF(ISBLANK($N2037),"", "-" &amp; $N2037),TravelTime,8,FALSE)) / 1440, ""))</f>
        <v/>
      </c>
      <c r="AA2037" s="59"/>
      <c r="AB2037" s="59"/>
      <c r="AC2037" s="59"/>
      <c r="AD2037" s="196"/>
      <c r="AE2037" s="59"/>
      <c r="AF2037" s="59"/>
      <c r="AG2037" s="59"/>
      <c r="AH2037" s="59"/>
      <c r="AI2037" s="59"/>
      <c r="AJ2037" s="59"/>
    </row>
    <row r="2038" spans="1:36" ht="14.25" customHeight="1">
      <c r="A2038" s="85"/>
      <c r="B2038" s="59"/>
      <c r="C2038" s="218"/>
      <c r="D2038" s="52"/>
      <c r="E2038" s="228"/>
      <c r="F2038" s="228"/>
      <c r="G2038" s="59"/>
      <c r="H2038" s="59"/>
      <c r="I2038" s="59"/>
      <c r="J2038" s="59"/>
      <c r="K2038" s="59"/>
      <c r="L2038" s="86"/>
      <c r="M2038" s="86"/>
      <c r="N2038" s="55" t="s">
        <v>992</v>
      </c>
      <c r="O2038" s="55"/>
      <c r="P2038" s="55"/>
      <c r="Q2038" s="55"/>
      <c r="R2038" s="55"/>
      <c r="S2038" s="55" t="s">
        <v>995</v>
      </c>
      <c r="T2038" s="193" t="str">
        <f>_xlfn.IFNA(VLOOKUP(N2038,Code2Loc,2,FALSE)
&amp; IF( OR( ISNA(O2038), LEN(O2038)=0), "",  "-" &amp; VLOOKUP(O2038,Code2Loc,2,FALSE))
&amp; IF( OR( ISNA(P2038), LEN(P2038)=0), "",  "-" &amp; VLOOKUP(P2038,Code2Loc,2,FALSE))
&amp; IF( OR( ISNA(Q2038), LEN(Q2038)=0), "",  "-" &amp; VLOOKUP(Q2038,Code2Loc,2,FALSE))
&amp; IF( OR( ISNA(R2038), LEN(R2038)=0), "",  "-" &amp; VLOOKUP(R2038,Code2Loc,2,FALSE))
&amp; IF( OR( ISNA(S2038), LEN(S2038)=0), "",  "-" &amp; VLOOKUP(S2038,Code2Loc,2,FALSE)),"")</f>
        <v/>
      </c>
      <c r="U2038" s="94">
        <v>2100</v>
      </c>
      <c r="V2038" s="57"/>
      <c r="W2038" s="57"/>
      <c r="X2038" s="57"/>
      <c r="Y2038" s="57"/>
      <c r="Z2038" s="58" t="str">
        <f>IF(ISBLANK($U2038), "", _xlfn.IFNA($U2038 + _xlfn.IFNA( VLOOKUP($N2038 &amp; IF(ISBLANK($O2038),"", "-" &amp; $O2038) &amp; IF(ISBLANK($P2038),"", "-" &amp; $P2038) &amp; IF(ISBLANK($Q2038),"", "-" &amp; $Q2038) &amp; IF(ISBLANK($R2038),"", "-" &amp; $R2038) &amp; IF(ISBLANK($S2038),"", "-" &amp; $S2038),TravelTime,8,FALSE), VLOOKUP($S2038 &amp; IF(ISBLANK($R2038),"", "-" &amp; $R2038) &amp; IF(ISBLANK($Q2038),"", "-" &amp; $Q2038) &amp; IF(ISBLANK($P2038),"", "-" &amp; $P2038) &amp; IF(ISBLANK($O2038),"", "-" &amp; $O2038) &amp; IF(ISBLANK($N2038),"", "-" &amp; $N2038),TravelTime,8,FALSE)) / 1440, ""))</f>
        <v/>
      </c>
      <c r="AA2038" s="59"/>
      <c r="AB2038" s="59"/>
      <c r="AC2038" s="59"/>
      <c r="AD2038" s="196"/>
      <c r="AE2038" s="59"/>
      <c r="AF2038" s="59"/>
      <c r="AG2038" s="59"/>
      <c r="AH2038" s="59"/>
      <c r="AI2038" s="59"/>
      <c r="AJ2038" s="59"/>
    </row>
    <row r="2039" spans="1:36" ht="14.25" customHeight="1">
      <c r="A2039" s="85"/>
      <c r="B2039" s="59" t="s">
        <v>996</v>
      </c>
      <c r="C2039" s="218" t="s">
        <v>997</v>
      </c>
      <c r="D2039" s="52"/>
      <c r="E2039" s="228" t="s">
        <v>998</v>
      </c>
      <c r="F2039" s="228" t="s">
        <v>999</v>
      </c>
      <c r="G2039" s="59"/>
      <c r="H2039" s="59"/>
      <c r="I2039" s="59"/>
      <c r="J2039" s="59" t="s">
        <v>1000</v>
      </c>
      <c r="K2039" s="59" t="s">
        <v>16</v>
      </c>
      <c r="L2039" s="86">
        <v>27</v>
      </c>
      <c r="M2039" s="86">
        <v>11</v>
      </c>
      <c r="N2039" s="55" t="s">
        <v>992</v>
      </c>
      <c r="O2039" s="55"/>
      <c r="P2039" s="55"/>
      <c r="Q2039" s="55"/>
      <c r="R2039" s="55"/>
      <c r="S2039" s="55" t="s">
        <v>993</v>
      </c>
      <c r="T2039" s="193" t="str">
        <f>_xlfn.IFNA(VLOOKUP(N2039,Code2Loc,2,FALSE)
&amp; IF( OR( ISNA(O2039), LEN(O2039)=0), "",  "-" &amp; VLOOKUP(O2039,Code2Loc,2,FALSE))
&amp; IF( OR( ISNA(P2039), LEN(P2039)=0), "",  "-" &amp; VLOOKUP(P2039,Code2Loc,2,FALSE))
&amp; IF( OR( ISNA(Q2039), LEN(Q2039)=0), "",  "-" &amp; VLOOKUP(Q2039,Code2Loc,2,FALSE))
&amp; IF( OR( ISNA(R2039), LEN(R2039)=0), "",  "-" &amp; VLOOKUP(R2039,Code2Loc,2,FALSE))
&amp; IF( OR( ISNA(S2039), LEN(S2039)=0), "",  "-" &amp; VLOOKUP(S2039,Code2Loc,2,FALSE)),"")</f>
        <v/>
      </c>
      <c r="U2039" s="56">
        <v>0.34375</v>
      </c>
      <c r="V2039" s="57"/>
      <c r="W2039" s="57"/>
      <c r="X2039" s="57"/>
      <c r="Y2039" s="57"/>
      <c r="Z2039" s="58" t="str">
        <f>IF(ISBLANK($U2039), "", _xlfn.IFNA($U2039 + _xlfn.IFNA( VLOOKUP($N2039 &amp; IF(ISBLANK($O2039),"", "-" &amp; $O2039) &amp; IF(ISBLANK($P2039),"", "-" &amp; $P2039) &amp; IF(ISBLANK($Q2039),"", "-" &amp; $Q2039) &amp; IF(ISBLANK($R2039),"", "-" &amp; $R2039) &amp; IF(ISBLANK($S2039),"", "-" &amp; $S2039),TravelTime,8,FALSE), VLOOKUP($S2039 &amp; IF(ISBLANK($R2039),"", "-" &amp; $R2039) &amp; IF(ISBLANK($Q2039),"", "-" &amp; $Q2039) &amp; IF(ISBLANK($P2039),"", "-" &amp; $P2039) &amp; IF(ISBLANK($O2039),"", "-" &amp; $O2039) &amp; IF(ISBLANK($N2039),"", "-" &amp; $N2039),TravelTime,8,FALSE)) / 1440, ""))</f>
        <v/>
      </c>
      <c r="AA2039" s="59"/>
      <c r="AB2039" s="59"/>
      <c r="AC2039" s="59"/>
      <c r="AD2039" s="196"/>
      <c r="AE2039" s="59"/>
      <c r="AF2039" s="59"/>
      <c r="AG2039" s="59"/>
      <c r="AH2039" s="59"/>
      <c r="AI2039" s="59"/>
      <c r="AJ2039" s="59"/>
    </row>
    <row r="2040" spans="1:36" ht="14.25" customHeight="1">
      <c r="A2040" s="85"/>
      <c r="B2040" s="59"/>
      <c r="C2040" s="223"/>
      <c r="D2040" s="59"/>
      <c r="E2040" s="229"/>
      <c r="F2040" s="229"/>
      <c r="G2040" s="59"/>
      <c r="H2040" s="59"/>
      <c r="I2040" s="59"/>
      <c r="J2040" s="59"/>
      <c r="K2040" s="59"/>
      <c r="L2040" s="86"/>
      <c r="M2040" s="86"/>
      <c r="N2040" s="55" t="s">
        <v>993</v>
      </c>
      <c r="O2040" s="55"/>
      <c r="P2040" s="55"/>
      <c r="Q2040" s="55"/>
      <c r="R2040" s="55"/>
      <c r="S2040" s="55" t="s">
        <v>992</v>
      </c>
      <c r="T2040" s="193" t="str">
        <f>_xlfn.IFNA(VLOOKUP(N2040,Code2Loc,2,FALSE)
&amp; IF( OR( ISNA(O2040), LEN(O2040)=0), "",  "-" &amp; VLOOKUP(O2040,Code2Loc,2,FALSE))
&amp; IF( OR( ISNA(P2040), LEN(P2040)=0), "",  "-" &amp; VLOOKUP(P2040,Code2Loc,2,FALSE))
&amp; IF( OR( ISNA(Q2040), LEN(Q2040)=0), "",  "-" &amp; VLOOKUP(Q2040,Code2Loc,2,FALSE))
&amp; IF( OR( ISNA(R2040), LEN(R2040)=0), "",  "-" &amp; VLOOKUP(R2040,Code2Loc,2,FALSE))
&amp; IF( OR( ISNA(S2040), LEN(S2040)=0), "",  "-" &amp; VLOOKUP(S2040,Code2Loc,2,FALSE)),"")</f>
        <v/>
      </c>
      <c r="U2040" s="56">
        <v>0.37152777777777779</v>
      </c>
      <c r="V2040" s="57"/>
      <c r="W2040" s="57"/>
      <c r="X2040" s="57"/>
      <c r="Y2040" s="57"/>
      <c r="Z2040" s="58" t="str">
        <f>IF(ISBLANK($U2040), "", _xlfn.IFNA($U2040 + _xlfn.IFNA( VLOOKUP($N2040 &amp; IF(ISBLANK($O2040),"", "-" &amp; $O2040) &amp; IF(ISBLANK($P2040),"", "-" &amp; $P2040) &amp; IF(ISBLANK($Q2040),"", "-" &amp; $Q2040) &amp; IF(ISBLANK($R2040),"", "-" &amp; $R2040) &amp; IF(ISBLANK($S2040),"", "-" &amp; $S2040),TravelTime,8,FALSE), VLOOKUP($S2040 &amp; IF(ISBLANK($R2040),"", "-" &amp; $R2040) &amp; IF(ISBLANK($Q2040),"", "-" &amp; $Q2040) &amp; IF(ISBLANK($P2040),"", "-" &amp; $P2040) &amp; IF(ISBLANK($O2040),"", "-" &amp; $O2040) &amp; IF(ISBLANK($N2040),"", "-" &amp; $N2040),TravelTime,8,FALSE)) / 1440, ""))</f>
        <v/>
      </c>
      <c r="AA2040" s="59"/>
      <c r="AB2040" s="59"/>
      <c r="AC2040" s="59"/>
      <c r="AD2040" s="196"/>
      <c r="AE2040" s="59"/>
      <c r="AF2040" s="59"/>
      <c r="AG2040" s="59"/>
      <c r="AH2040" s="59"/>
      <c r="AI2040" s="59"/>
      <c r="AJ2040" s="59"/>
    </row>
    <row r="2041" spans="1:36" ht="14.25" customHeight="1">
      <c r="A2041" s="85"/>
      <c r="B2041" s="59"/>
      <c r="C2041" s="223"/>
      <c r="D2041" s="59"/>
      <c r="E2041" s="229"/>
      <c r="F2041" s="229"/>
      <c r="G2041" s="59"/>
      <c r="H2041" s="59"/>
      <c r="I2041" s="59"/>
      <c r="J2041" s="59"/>
      <c r="K2041" s="59"/>
      <c r="L2041" s="86"/>
      <c r="M2041" s="86"/>
      <c r="N2041" s="55" t="s">
        <v>992</v>
      </c>
      <c r="O2041" s="55"/>
      <c r="P2041" s="55"/>
      <c r="Q2041" s="55"/>
      <c r="R2041" s="55"/>
      <c r="S2041" s="95" t="s">
        <v>993</v>
      </c>
      <c r="T2041" s="193" t="str">
        <f>_xlfn.IFNA(VLOOKUP(N2041,Code2Loc,2,FALSE)
&amp; IF( OR( ISNA(O2041), LEN(O2041)=0), "",  "-" &amp; VLOOKUP(O2041,Code2Loc,2,FALSE))
&amp; IF( OR( ISNA(P2041), LEN(P2041)=0), "",  "-" &amp; VLOOKUP(P2041,Code2Loc,2,FALSE))
&amp; IF( OR( ISNA(Q2041), LEN(Q2041)=0), "",  "-" &amp; VLOOKUP(Q2041,Code2Loc,2,FALSE))
&amp; IF( OR( ISNA(R2041), LEN(R2041)=0), "",  "-" &amp; VLOOKUP(R2041,Code2Loc,2,FALSE))
&amp; IF( OR( ISNA(S2041), LEN(S2041)=0), "",  "-" &amp; VLOOKUP(S2041,Code2Loc,2,FALSE)),"")</f>
        <v/>
      </c>
      <c r="U2041" s="56">
        <v>0.39583333333333331</v>
      </c>
      <c r="V2041" s="57"/>
      <c r="W2041" s="57"/>
      <c r="X2041" s="57"/>
      <c r="Y2041" s="57"/>
      <c r="Z2041" s="58" t="str">
        <f>IF(ISBLANK($U2041), "", _xlfn.IFNA($U2041 + _xlfn.IFNA( VLOOKUP($N2041 &amp; IF(ISBLANK($O2041),"", "-" &amp; $O2041) &amp; IF(ISBLANK($P2041),"", "-" &amp; $P2041) &amp; IF(ISBLANK($Q2041),"", "-" &amp; $Q2041) &amp; IF(ISBLANK($R2041),"", "-" &amp; $R2041) &amp; IF(ISBLANK($S2041),"", "-" &amp; $S2041),TravelTime,8,FALSE), VLOOKUP($S2041 &amp; IF(ISBLANK($R2041),"", "-" &amp; $R2041) &amp; IF(ISBLANK($Q2041),"", "-" &amp; $Q2041) &amp; IF(ISBLANK($P2041),"", "-" &amp; $P2041) &amp; IF(ISBLANK($O2041),"", "-" &amp; $O2041) &amp; IF(ISBLANK($N2041),"", "-" &amp; $N2041),TravelTime,8,FALSE)) / 1440, ""))</f>
        <v/>
      </c>
      <c r="AA2041" s="59"/>
      <c r="AB2041" s="59"/>
      <c r="AC2041" s="59"/>
      <c r="AD2041" s="196"/>
      <c r="AE2041" s="59"/>
      <c r="AF2041" s="59"/>
      <c r="AG2041" s="59"/>
      <c r="AH2041" s="59"/>
      <c r="AI2041" s="59"/>
      <c r="AJ2041" s="59"/>
    </row>
    <row r="2042" spans="1:36" ht="14.25" customHeight="1">
      <c r="A2042" s="85"/>
      <c r="B2042" s="59"/>
      <c r="C2042" s="223"/>
      <c r="D2042" s="59"/>
      <c r="E2042" s="229"/>
      <c r="F2042" s="229"/>
      <c r="G2042" s="59"/>
      <c r="H2042" s="59"/>
      <c r="I2042" s="59"/>
      <c r="J2042" s="59"/>
      <c r="K2042" s="59"/>
      <c r="L2042" s="86"/>
      <c r="M2042" s="86"/>
      <c r="N2042" s="95" t="s">
        <v>993</v>
      </c>
      <c r="O2042" s="55"/>
      <c r="P2042" s="55"/>
      <c r="Q2042" s="55"/>
      <c r="R2042" s="55"/>
      <c r="S2042" s="55" t="s">
        <v>992</v>
      </c>
      <c r="T2042" s="193" t="str">
        <f>_xlfn.IFNA(VLOOKUP(N2042,Code2Loc,2,FALSE)
&amp; IF( OR( ISNA(O2042), LEN(O2042)=0), "",  "-" &amp; VLOOKUP(O2042,Code2Loc,2,FALSE))
&amp; IF( OR( ISNA(P2042), LEN(P2042)=0), "",  "-" &amp; VLOOKUP(P2042,Code2Loc,2,FALSE))
&amp; IF( OR( ISNA(Q2042), LEN(Q2042)=0), "",  "-" &amp; VLOOKUP(Q2042,Code2Loc,2,FALSE))
&amp; IF( OR( ISNA(R2042), LEN(R2042)=0), "",  "-" &amp; VLOOKUP(R2042,Code2Loc,2,FALSE))
&amp; IF( OR( ISNA(S2042), LEN(S2042)=0), "",  "-" &amp; VLOOKUP(S2042,Code2Loc,2,FALSE)),"")</f>
        <v/>
      </c>
      <c r="U2042" s="56">
        <v>0.4201388888888889</v>
      </c>
      <c r="V2042" s="57"/>
      <c r="W2042" s="57"/>
      <c r="X2042" s="57"/>
      <c r="Y2042" s="57"/>
      <c r="Z2042" s="58" t="str">
        <f>IF(ISBLANK($U2042), "", _xlfn.IFNA($U2042 + _xlfn.IFNA( VLOOKUP($N2042 &amp; IF(ISBLANK($O2042),"", "-" &amp; $O2042) &amp; IF(ISBLANK($P2042),"", "-" &amp; $P2042) &amp; IF(ISBLANK($Q2042),"", "-" &amp; $Q2042) &amp; IF(ISBLANK($R2042),"", "-" &amp; $R2042) &amp; IF(ISBLANK($S2042),"", "-" &amp; $S2042),TravelTime,8,FALSE), VLOOKUP($S2042 &amp; IF(ISBLANK($R2042),"", "-" &amp; $R2042) &amp; IF(ISBLANK($Q2042),"", "-" &amp; $Q2042) &amp; IF(ISBLANK($P2042),"", "-" &amp; $P2042) &amp; IF(ISBLANK($O2042),"", "-" &amp; $O2042) &amp; IF(ISBLANK($N2042),"", "-" &amp; $N2042),TravelTime,8,FALSE)) / 1440, ""))</f>
        <v/>
      </c>
      <c r="AA2042" s="59"/>
      <c r="AB2042" s="59"/>
      <c r="AC2042" s="59"/>
      <c r="AD2042" s="196"/>
      <c r="AE2042" s="59"/>
      <c r="AF2042" s="59"/>
      <c r="AG2042" s="59"/>
      <c r="AH2042" s="59"/>
      <c r="AI2042" s="59"/>
      <c r="AJ2042" s="59"/>
    </row>
    <row r="2043" spans="1:36" ht="14.25" customHeight="1">
      <c r="A2043" s="85"/>
      <c r="B2043" s="59"/>
      <c r="C2043" s="223"/>
      <c r="D2043" s="59"/>
      <c r="E2043" s="229"/>
      <c r="F2043" s="229"/>
      <c r="G2043" s="59"/>
      <c r="H2043" s="59"/>
      <c r="I2043" s="59"/>
      <c r="J2043" s="59"/>
      <c r="K2043" s="59"/>
      <c r="L2043" s="86"/>
      <c r="M2043" s="86"/>
      <c r="N2043" s="55" t="s">
        <v>992</v>
      </c>
      <c r="O2043" s="55"/>
      <c r="P2043" s="55"/>
      <c r="Q2043" s="55"/>
      <c r="R2043" s="55"/>
      <c r="S2043" s="95" t="s">
        <v>993</v>
      </c>
      <c r="T2043" s="193" t="str">
        <f>_xlfn.IFNA(VLOOKUP(N2043,Code2Loc,2,FALSE)
&amp; IF( OR( ISNA(O2043), LEN(O2043)=0), "",  "-" &amp; VLOOKUP(O2043,Code2Loc,2,FALSE))
&amp; IF( OR( ISNA(P2043), LEN(P2043)=0), "",  "-" &amp; VLOOKUP(P2043,Code2Loc,2,FALSE))
&amp; IF( OR( ISNA(Q2043), LEN(Q2043)=0), "",  "-" &amp; VLOOKUP(Q2043,Code2Loc,2,FALSE))
&amp; IF( OR( ISNA(R2043), LEN(R2043)=0), "",  "-" &amp; VLOOKUP(R2043,Code2Loc,2,FALSE))
&amp; IF( OR( ISNA(S2043), LEN(S2043)=0), "",  "-" &amp; VLOOKUP(S2043,Code2Loc,2,FALSE)),"")</f>
        <v/>
      </c>
      <c r="U2043" s="56">
        <v>0.45833333333333331</v>
      </c>
      <c r="V2043" s="57"/>
      <c r="W2043" s="57"/>
      <c r="X2043" s="57"/>
      <c r="Y2043" s="57"/>
      <c r="Z2043" s="58" t="str">
        <f>IF(ISBLANK($U2043), "", _xlfn.IFNA($U2043 + _xlfn.IFNA( VLOOKUP($N2043 &amp; IF(ISBLANK($O2043),"", "-" &amp; $O2043) &amp; IF(ISBLANK($P2043),"", "-" &amp; $P2043) &amp; IF(ISBLANK($Q2043),"", "-" &amp; $Q2043) &amp; IF(ISBLANK($R2043),"", "-" &amp; $R2043) &amp; IF(ISBLANK($S2043),"", "-" &amp; $S2043),TravelTime,8,FALSE), VLOOKUP($S2043 &amp; IF(ISBLANK($R2043),"", "-" &amp; $R2043) &amp; IF(ISBLANK($Q2043),"", "-" &amp; $Q2043) &amp; IF(ISBLANK($P2043),"", "-" &amp; $P2043) &amp; IF(ISBLANK($O2043),"", "-" &amp; $O2043) &amp; IF(ISBLANK($N2043),"", "-" &amp; $N2043),TravelTime,8,FALSE)) / 1440, ""))</f>
        <v/>
      </c>
      <c r="AA2043" s="59"/>
      <c r="AB2043" s="59"/>
      <c r="AC2043" s="59"/>
      <c r="AD2043" s="196"/>
      <c r="AE2043" s="59"/>
      <c r="AF2043" s="59"/>
      <c r="AG2043" s="59"/>
      <c r="AH2043" s="59"/>
      <c r="AI2043" s="59"/>
      <c r="AJ2043" s="59"/>
    </row>
    <row r="2044" spans="1:36" ht="14.25" customHeight="1">
      <c r="A2044" s="85"/>
      <c r="B2044" s="59"/>
      <c r="C2044" s="223"/>
      <c r="D2044" s="59"/>
      <c r="E2044" s="229"/>
      <c r="F2044" s="229"/>
      <c r="G2044" s="59"/>
      <c r="H2044" s="59"/>
      <c r="I2044" s="59"/>
      <c r="J2044" s="59"/>
      <c r="K2044" s="59"/>
      <c r="L2044" s="86"/>
      <c r="M2044" s="86"/>
      <c r="N2044" s="95" t="s">
        <v>993</v>
      </c>
      <c r="O2044" s="55"/>
      <c r="P2044" s="55"/>
      <c r="Q2044" s="55"/>
      <c r="R2044" s="55"/>
      <c r="S2044" s="55" t="s">
        <v>992</v>
      </c>
      <c r="T2044" s="193" t="str">
        <f>_xlfn.IFNA(VLOOKUP(N2044,Code2Loc,2,FALSE)
&amp; IF( OR( ISNA(O2044), LEN(O2044)=0), "",  "-" &amp; VLOOKUP(O2044,Code2Loc,2,FALSE))
&amp; IF( OR( ISNA(P2044), LEN(P2044)=0), "",  "-" &amp; VLOOKUP(P2044,Code2Loc,2,FALSE))
&amp; IF( OR( ISNA(Q2044), LEN(Q2044)=0), "",  "-" &amp; VLOOKUP(Q2044,Code2Loc,2,FALSE))
&amp; IF( OR( ISNA(R2044), LEN(R2044)=0), "",  "-" &amp; VLOOKUP(R2044,Code2Loc,2,FALSE))
&amp; IF( OR( ISNA(S2044), LEN(S2044)=0), "",  "-" &amp; VLOOKUP(S2044,Code2Loc,2,FALSE)),"")</f>
        <v/>
      </c>
      <c r="U2044" s="56">
        <v>0.4826388888888889</v>
      </c>
      <c r="V2044" s="57"/>
      <c r="W2044" s="57"/>
      <c r="X2044" s="57"/>
      <c r="Y2044" s="57"/>
      <c r="Z2044" s="58" t="str">
        <f>IF(ISBLANK($U2044), "", _xlfn.IFNA($U2044 + _xlfn.IFNA( VLOOKUP($N2044 &amp; IF(ISBLANK($O2044),"", "-" &amp; $O2044) &amp; IF(ISBLANK($P2044),"", "-" &amp; $P2044) &amp; IF(ISBLANK($Q2044),"", "-" &amp; $Q2044) &amp; IF(ISBLANK($R2044),"", "-" &amp; $R2044) &amp; IF(ISBLANK($S2044),"", "-" &amp; $S2044),TravelTime,8,FALSE), VLOOKUP($S2044 &amp; IF(ISBLANK($R2044),"", "-" &amp; $R2044) &amp; IF(ISBLANK($Q2044),"", "-" &amp; $Q2044) &amp; IF(ISBLANK($P2044),"", "-" &amp; $P2044) &amp; IF(ISBLANK($O2044),"", "-" &amp; $O2044) &amp; IF(ISBLANK($N2044),"", "-" &amp; $N2044),TravelTime,8,FALSE)) / 1440, ""))</f>
        <v/>
      </c>
      <c r="AA2044" s="59"/>
      <c r="AB2044" s="59"/>
      <c r="AC2044" s="59"/>
      <c r="AD2044" s="196"/>
      <c r="AE2044" s="59"/>
      <c r="AF2044" s="59"/>
      <c r="AG2044" s="59"/>
      <c r="AH2044" s="59"/>
      <c r="AI2044" s="59"/>
      <c r="AJ2044" s="59"/>
    </row>
    <row r="2045" spans="1:36" ht="14.25" customHeight="1">
      <c r="A2045" s="85"/>
      <c r="B2045" s="59"/>
      <c r="C2045" s="223"/>
      <c r="D2045" s="59"/>
      <c r="E2045" s="229"/>
      <c r="F2045" s="229"/>
      <c r="G2045" s="59"/>
      <c r="H2045" s="59"/>
      <c r="I2045" s="59"/>
      <c r="J2045" s="59"/>
      <c r="K2045" s="59"/>
      <c r="L2045" s="86"/>
      <c r="M2045" s="86"/>
      <c r="N2045" s="55" t="s">
        <v>992</v>
      </c>
      <c r="O2045" s="55"/>
      <c r="P2045" s="55"/>
      <c r="Q2045" s="55"/>
      <c r="R2045" s="55"/>
      <c r="S2045" s="95" t="s">
        <v>993</v>
      </c>
      <c r="T2045" s="193" t="str">
        <f>_xlfn.IFNA(VLOOKUP(N2045,Code2Loc,2,FALSE)
&amp; IF( OR( ISNA(O2045), LEN(O2045)=0), "",  "-" &amp; VLOOKUP(O2045,Code2Loc,2,FALSE))
&amp; IF( OR( ISNA(P2045), LEN(P2045)=0), "",  "-" &amp; VLOOKUP(P2045,Code2Loc,2,FALSE))
&amp; IF( OR( ISNA(Q2045), LEN(Q2045)=0), "",  "-" &amp; VLOOKUP(Q2045,Code2Loc,2,FALSE))
&amp; IF( OR( ISNA(R2045), LEN(R2045)=0), "",  "-" &amp; VLOOKUP(R2045,Code2Loc,2,FALSE))
&amp; IF( OR( ISNA(S2045), LEN(S2045)=0), "",  "-" &amp; VLOOKUP(S2045,Code2Loc,2,FALSE)),"")</f>
        <v/>
      </c>
      <c r="U2045" s="56">
        <v>0.52083333333333337</v>
      </c>
      <c r="V2045" s="57"/>
      <c r="W2045" s="57"/>
      <c r="X2045" s="57"/>
      <c r="Y2045" s="57"/>
      <c r="Z2045" s="58" t="str">
        <f>IF(ISBLANK($U2045), "", _xlfn.IFNA($U2045 + _xlfn.IFNA( VLOOKUP($N2045 &amp; IF(ISBLANK($O2045),"", "-" &amp; $O2045) &amp; IF(ISBLANK($P2045),"", "-" &amp; $P2045) &amp; IF(ISBLANK($Q2045),"", "-" &amp; $Q2045) &amp; IF(ISBLANK($R2045),"", "-" &amp; $R2045) &amp; IF(ISBLANK($S2045),"", "-" &amp; $S2045),TravelTime,8,FALSE), VLOOKUP($S2045 &amp; IF(ISBLANK($R2045),"", "-" &amp; $R2045) &amp; IF(ISBLANK($Q2045),"", "-" &amp; $Q2045) &amp; IF(ISBLANK($P2045),"", "-" &amp; $P2045) &amp; IF(ISBLANK($O2045),"", "-" &amp; $O2045) &amp; IF(ISBLANK($N2045),"", "-" &amp; $N2045),TravelTime,8,FALSE)) / 1440, ""))</f>
        <v/>
      </c>
      <c r="AA2045" s="59"/>
      <c r="AB2045" s="59"/>
      <c r="AC2045" s="59"/>
      <c r="AD2045" s="196"/>
      <c r="AE2045" s="59"/>
      <c r="AF2045" s="59"/>
      <c r="AG2045" s="59"/>
      <c r="AH2045" s="59"/>
      <c r="AI2045" s="59"/>
      <c r="AJ2045" s="59"/>
    </row>
    <row r="2046" spans="1:36" ht="14.25" customHeight="1">
      <c r="A2046" s="85"/>
      <c r="B2046" s="59"/>
      <c r="C2046" s="223"/>
      <c r="D2046" s="59"/>
      <c r="E2046" s="229"/>
      <c r="F2046" s="229"/>
      <c r="G2046" s="59"/>
      <c r="H2046" s="59"/>
      <c r="I2046" s="59"/>
      <c r="J2046" s="59"/>
      <c r="K2046" s="59"/>
      <c r="L2046" s="86"/>
      <c r="M2046" s="86"/>
      <c r="N2046" s="95" t="s">
        <v>993</v>
      </c>
      <c r="O2046" s="55"/>
      <c r="P2046" s="55"/>
      <c r="Q2046" s="55"/>
      <c r="R2046" s="55"/>
      <c r="S2046" s="55" t="s">
        <v>992</v>
      </c>
      <c r="T2046" s="193" t="str">
        <f>_xlfn.IFNA(VLOOKUP(N2046,Code2Loc,2,FALSE)
&amp; IF( OR( ISNA(O2046), LEN(O2046)=0), "",  "-" &amp; VLOOKUP(O2046,Code2Loc,2,FALSE))
&amp; IF( OR( ISNA(P2046), LEN(P2046)=0), "",  "-" &amp; VLOOKUP(P2046,Code2Loc,2,FALSE))
&amp; IF( OR( ISNA(Q2046), LEN(Q2046)=0), "",  "-" &amp; VLOOKUP(Q2046,Code2Loc,2,FALSE))
&amp; IF( OR( ISNA(R2046), LEN(R2046)=0), "",  "-" &amp; VLOOKUP(R2046,Code2Loc,2,FALSE))
&amp; IF( OR( ISNA(S2046), LEN(S2046)=0), "",  "-" &amp; VLOOKUP(S2046,Code2Loc,2,FALSE)),"")</f>
        <v/>
      </c>
      <c r="U2046" s="56">
        <v>0.54513888888888884</v>
      </c>
      <c r="V2046" s="57"/>
      <c r="W2046" s="57"/>
      <c r="X2046" s="57"/>
      <c r="Y2046" s="57"/>
      <c r="Z2046" s="58" t="str">
        <f>IF(ISBLANK($U2046), "", _xlfn.IFNA($U2046 + _xlfn.IFNA( VLOOKUP($N2046 &amp; IF(ISBLANK($O2046),"", "-" &amp; $O2046) &amp; IF(ISBLANK($P2046),"", "-" &amp; $P2046) &amp; IF(ISBLANK($Q2046),"", "-" &amp; $Q2046) &amp; IF(ISBLANK($R2046),"", "-" &amp; $R2046) &amp; IF(ISBLANK($S2046),"", "-" &amp; $S2046),TravelTime,8,FALSE), VLOOKUP($S2046 &amp; IF(ISBLANK($R2046),"", "-" &amp; $R2046) &amp; IF(ISBLANK($Q2046),"", "-" &amp; $Q2046) &amp; IF(ISBLANK($P2046),"", "-" &amp; $P2046) &amp; IF(ISBLANK($O2046),"", "-" &amp; $O2046) &amp; IF(ISBLANK($N2046),"", "-" &amp; $N2046),TravelTime,8,FALSE)) / 1440, ""))</f>
        <v/>
      </c>
      <c r="AA2046" s="59"/>
      <c r="AB2046" s="59"/>
      <c r="AC2046" s="59"/>
      <c r="AD2046" s="196"/>
      <c r="AE2046" s="59"/>
      <c r="AF2046" s="59"/>
      <c r="AG2046" s="59"/>
      <c r="AH2046" s="59"/>
      <c r="AI2046" s="59"/>
      <c r="AJ2046" s="59"/>
    </row>
    <row r="2047" spans="1:36" ht="14.25" customHeight="1">
      <c r="A2047" s="85"/>
      <c r="B2047" s="59"/>
      <c r="C2047" s="223"/>
      <c r="D2047" s="59"/>
      <c r="E2047" s="229"/>
      <c r="F2047" s="229"/>
      <c r="G2047" s="59"/>
      <c r="H2047" s="59"/>
      <c r="I2047" s="59"/>
      <c r="J2047" s="59"/>
      <c r="K2047" s="59"/>
      <c r="L2047" s="86"/>
      <c r="M2047" s="86"/>
      <c r="N2047" s="55" t="s">
        <v>992</v>
      </c>
      <c r="O2047" s="55"/>
      <c r="P2047" s="55"/>
      <c r="Q2047" s="55"/>
      <c r="R2047" s="55"/>
      <c r="S2047" s="95" t="s">
        <v>993</v>
      </c>
      <c r="T2047" s="193" t="str">
        <f>_xlfn.IFNA(VLOOKUP(N2047,Code2Loc,2,FALSE)
&amp; IF( OR( ISNA(O2047), LEN(O2047)=0), "",  "-" &amp; VLOOKUP(O2047,Code2Loc,2,FALSE))
&amp; IF( OR( ISNA(P2047), LEN(P2047)=0), "",  "-" &amp; VLOOKUP(P2047,Code2Loc,2,FALSE))
&amp; IF( OR( ISNA(Q2047), LEN(Q2047)=0), "",  "-" &amp; VLOOKUP(Q2047,Code2Loc,2,FALSE))
&amp; IF( OR( ISNA(R2047), LEN(R2047)=0), "",  "-" &amp; VLOOKUP(R2047,Code2Loc,2,FALSE))
&amp; IF( OR( ISNA(S2047), LEN(S2047)=0), "",  "-" &amp; VLOOKUP(S2047,Code2Loc,2,FALSE)),"")</f>
        <v/>
      </c>
      <c r="U2047" s="56">
        <v>0.56944444444444442</v>
      </c>
      <c r="V2047" s="57"/>
      <c r="W2047" s="57"/>
      <c r="X2047" s="57"/>
      <c r="Y2047" s="57"/>
      <c r="Z2047" s="58" t="str">
        <f>IF(ISBLANK($U2047), "", _xlfn.IFNA($U2047 + _xlfn.IFNA( VLOOKUP($N2047 &amp; IF(ISBLANK($O2047),"", "-" &amp; $O2047) &amp; IF(ISBLANK($P2047),"", "-" &amp; $P2047) &amp; IF(ISBLANK($Q2047),"", "-" &amp; $Q2047) &amp; IF(ISBLANK($R2047),"", "-" &amp; $R2047) &amp; IF(ISBLANK($S2047),"", "-" &amp; $S2047),TravelTime,8,FALSE), VLOOKUP($S2047 &amp; IF(ISBLANK($R2047),"", "-" &amp; $R2047) &amp; IF(ISBLANK($Q2047),"", "-" &amp; $Q2047) &amp; IF(ISBLANK($P2047),"", "-" &amp; $P2047) &amp; IF(ISBLANK($O2047),"", "-" &amp; $O2047) &amp; IF(ISBLANK($N2047),"", "-" &amp; $N2047),TravelTime,8,FALSE)) / 1440, ""))</f>
        <v/>
      </c>
      <c r="AA2047" s="59"/>
      <c r="AB2047" s="59"/>
      <c r="AC2047" s="59"/>
      <c r="AD2047" s="196"/>
      <c r="AE2047" s="59"/>
      <c r="AF2047" s="59"/>
      <c r="AG2047" s="59"/>
      <c r="AH2047" s="59"/>
      <c r="AI2047" s="59"/>
      <c r="AJ2047" s="59"/>
    </row>
    <row r="2048" spans="1:36" ht="14.25" customHeight="1">
      <c r="A2048" s="85"/>
      <c r="B2048" s="59"/>
      <c r="C2048" s="223"/>
      <c r="D2048" s="59"/>
      <c r="E2048" s="229"/>
      <c r="F2048" s="229"/>
      <c r="G2048" s="59"/>
      <c r="H2048" s="59"/>
      <c r="I2048" s="59"/>
      <c r="J2048" s="59"/>
      <c r="K2048" s="59"/>
      <c r="L2048" s="86"/>
      <c r="M2048" s="86"/>
      <c r="N2048" s="95" t="s">
        <v>993</v>
      </c>
      <c r="O2048" s="55"/>
      <c r="P2048" s="55"/>
      <c r="Q2048" s="55"/>
      <c r="R2048" s="55"/>
      <c r="S2048" s="55" t="s">
        <v>992</v>
      </c>
      <c r="T2048" s="193" t="str">
        <f>_xlfn.IFNA(VLOOKUP(N2048,Code2Loc,2,FALSE)
&amp; IF( OR( ISNA(O2048), LEN(O2048)=0), "",  "-" &amp; VLOOKUP(O2048,Code2Loc,2,FALSE))
&amp; IF( OR( ISNA(P2048), LEN(P2048)=0), "",  "-" &amp; VLOOKUP(P2048,Code2Loc,2,FALSE))
&amp; IF( OR( ISNA(Q2048), LEN(Q2048)=0), "",  "-" &amp; VLOOKUP(Q2048,Code2Loc,2,FALSE))
&amp; IF( OR( ISNA(R2048), LEN(R2048)=0), "",  "-" &amp; VLOOKUP(R2048,Code2Loc,2,FALSE))
&amp; IF( OR( ISNA(S2048), LEN(S2048)=0), "",  "-" &amp; VLOOKUP(S2048,Code2Loc,2,FALSE)),"")</f>
        <v/>
      </c>
      <c r="U2048" s="56">
        <v>0.58680555555555558</v>
      </c>
      <c r="V2048" s="57"/>
      <c r="W2048" s="57"/>
      <c r="X2048" s="57"/>
      <c r="Y2048" s="57"/>
      <c r="Z2048" s="58" t="str">
        <f>IF(ISBLANK($U2048), "", _xlfn.IFNA($U2048 + _xlfn.IFNA( VLOOKUP($N2048 &amp; IF(ISBLANK($O2048),"", "-" &amp; $O2048) &amp; IF(ISBLANK($P2048),"", "-" &amp; $P2048) &amp; IF(ISBLANK($Q2048),"", "-" &amp; $Q2048) &amp; IF(ISBLANK($R2048),"", "-" &amp; $R2048) &amp; IF(ISBLANK($S2048),"", "-" &amp; $S2048),TravelTime,8,FALSE), VLOOKUP($S2048 &amp; IF(ISBLANK($R2048),"", "-" &amp; $R2048) &amp; IF(ISBLANK($Q2048),"", "-" &amp; $Q2048) &amp; IF(ISBLANK($P2048),"", "-" &amp; $P2048) &amp; IF(ISBLANK($O2048),"", "-" &amp; $O2048) &amp; IF(ISBLANK($N2048),"", "-" &amp; $N2048),TravelTime,8,FALSE)) / 1440, ""))</f>
        <v/>
      </c>
      <c r="AA2048" s="59"/>
      <c r="AB2048" s="59"/>
      <c r="AC2048" s="59"/>
      <c r="AD2048" s="196"/>
      <c r="AE2048" s="59"/>
      <c r="AF2048" s="59"/>
      <c r="AG2048" s="59"/>
      <c r="AH2048" s="59"/>
      <c r="AI2048" s="59"/>
      <c r="AJ2048" s="59"/>
    </row>
    <row r="2049" spans="1:36" ht="14.25" customHeight="1">
      <c r="A2049" s="85"/>
      <c r="B2049" s="59"/>
      <c r="C2049" s="223"/>
      <c r="D2049" s="59"/>
      <c r="E2049" s="229"/>
      <c r="F2049" s="229"/>
      <c r="G2049" s="59"/>
      <c r="H2049" s="59"/>
      <c r="I2049" s="59"/>
      <c r="J2049" s="59"/>
      <c r="K2049" s="59"/>
      <c r="L2049" s="86"/>
      <c r="M2049" s="86"/>
      <c r="N2049" s="55" t="s">
        <v>992</v>
      </c>
      <c r="O2049" s="55"/>
      <c r="P2049" s="55"/>
      <c r="Q2049" s="55"/>
      <c r="R2049" s="55"/>
      <c r="S2049" s="95" t="s">
        <v>993</v>
      </c>
      <c r="T2049" s="193" t="str">
        <f>_xlfn.IFNA(VLOOKUP(N2049,Code2Loc,2,FALSE)
&amp; IF( OR( ISNA(O2049), LEN(O2049)=0), "",  "-" &amp; VLOOKUP(O2049,Code2Loc,2,FALSE))
&amp; IF( OR( ISNA(P2049), LEN(P2049)=0), "",  "-" &amp; VLOOKUP(P2049,Code2Loc,2,FALSE))
&amp; IF( OR( ISNA(Q2049), LEN(Q2049)=0), "",  "-" &amp; VLOOKUP(Q2049,Code2Loc,2,FALSE))
&amp; IF( OR( ISNA(R2049), LEN(R2049)=0), "",  "-" &amp; VLOOKUP(R2049,Code2Loc,2,FALSE))
&amp; IF( OR( ISNA(S2049), LEN(S2049)=0), "",  "-" &amp; VLOOKUP(S2049,Code2Loc,2,FALSE)),"")</f>
        <v/>
      </c>
      <c r="U2049" s="56">
        <v>0.60416666666666663</v>
      </c>
      <c r="V2049" s="57"/>
      <c r="W2049" s="57"/>
      <c r="X2049" s="57"/>
      <c r="Y2049" s="57"/>
      <c r="Z2049" s="58" t="str">
        <f>IF(ISBLANK($U2049), "", _xlfn.IFNA($U2049 + _xlfn.IFNA( VLOOKUP($N2049 &amp; IF(ISBLANK($O2049),"", "-" &amp; $O2049) &amp; IF(ISBLANK($P2049),"", "-" &amp; $P2049) &amp; IF(ISBLANK($Q2049),"", "-" &amp; $Q2049) &amp; IF(ISBLANK($R2049),"", "-" &amp; $R2049) &amp; IF(ISBLANK($S2049),"", "-" &amp; $S2049),TravelTime,8,FALSE), VLOOKUP($S2049 &amp; IF(ISBLANK($R2049),"", "-" &amp; $R2049) &amp; IF(ISBLANK($Q2049),"", "-" &amp; $Q2049) &amp; IF(ISBLANK($P2049),"", "-" &amp; $P2049) &amp; IF(ISBLANK($O2049),"", "-" &amp; $O2049) &amp; IF(ISBLANK($N2049),"", "-" &amp; $N2049),TravelTime,8,FALSE)) / 1440, ""))</f>
        <v/>
      </c>
      <c r="AA2049" s="59"/>
      <c r="AB2049" s="59"/>
      <c r="AC2049" s="59"/>
      <c r="AD2049" s="196"/>
      <c r="AE2049" s="59"/>
      <c r="AF2049" s="59"/>
      <c r="AG2049" s="59"/>
      <c r="AH2049" s="59"/>
      <c r="AI2049" s="59"/>
      <c r="AJ2049" s="59"/>
    </row>
    <row r="2050" spans="1:36" ht="14.25" customHeight="1">
      <c r="A2050" s="85"/>
      <c r="B2050" s="59"/>
      <c r="C2050" s="223"/>
      <c r="D2050" s="59"/>
      <c r="E2050" s="229"/>
      <c r="F2050" s="229"/>
      <c r="G2050" s="59"/>
      <c r="H2050" s="59"/>
      <c r="I2050" s="59"/>
      <c r="J2050" s="59"/>
      <c r="K2050" s="59"/>
      <c r="L2050" s="86"/>
      <c r="M2050" s="86"/>
      <c r="N2050" s="95" t="s">
        <v>993</v>
      </c>
      <c r="O2050" s="55"/>
      <c r="P2050" s="55"/>
      <c r="Q2050" s="55"/>
      <c r="R2050" s="55"/>
      <c r="S2050" s="55" t="s">
        <v>992</v>
      </c>
      <c r="T2050" s="193" t="str">
        <f>_xlfn.IFNA(VLOOKUP(N2050,Code2Loc,2,FALSE)
&amp; IF( OR( ISNA(O2050), LEN(O2050)=0), "",  "-" &amp; VLOOKUP(O2050,Code2Loc,2,FALSE))
&amp; IF( OR( ISNA(P2050), LEN(P2050)=0), "",  "-" &amp; VLOOKUP(P2050,Code2Loc,2,FALSE))
&amp; IF( OR( ISNA(Q2050), LEN(Q2050)=0), "",  "-" &amp; VLOOKUP(Q2050,Code2Loc,2,FALSE))
&amp; IF( OR( ISNA(R2050), LEN(R2050)=0), "",  "-" &amp; VLOOKUP(R2050,Code2Loc,2,FALSE))
&amp; IF( OR( ISNA(S2050), LEN(S2050)=0), "",  "-" &amp; VLOOKUP(S2050,Code2Loc,2,FALSE)),"")</f>
        <v/>
      </c>
      <c r="U2050" s="56">
        <v>0.62847222222222221</v>
      </c>
      <c r="V2050" s="57"/>
      <c r="W2050" s="57"/>
      <c r="X2050" s="57"/>
      <c r="Y2050" s="57"/>
      <c r="Z2050" s="58" t="str">
        <f>IF(ISBLANK($U2050), "", _xlfn.IFNA($U2050 + _xlfn.IFNA( VLOOKUP($N2050 &amp; IF(ISBLANK($O2050),"", "-" &amp; $O2050) &amp; IF(ISBLANK($P2050),"", "-" &amp; $P2050) &amp; IF(ISBLANK($Q2050),"", "-" &amp; $Q2050) &amp; IF(ISBLANK($R2050),"", "-" &amp; $R2050) &amp; IF(ISBLANK($S2050),"", "-" &amp; $S2050),TravelTime,8,FALSE), VLOOKUP($S2050 &amp; IF(ISBLANK($R2050),"", "-" &amp; $R2050) &amp; IF(ISBLANK($Q2050),"", "-" &amp; $Q2050) &amp; IF(ISBLANK($P2050),"", "-" &amp; $P2050) &amp; IF(ISBLANK($O2050),"", "-" &amp; $O2050) &amp; IF(ISBLANK($N2050),"", "-" &amp; $N2050),TravelTime,8,FALSE)) / 1440, ""))</f>
        <v/>
      </c>
      <c r="AA2050" s="59"/>
      <c r="AB2050" s="59"/>
      <c r="AC2050" s="59"/>
      <c r="AD2050" s="196"/>
      <c r="AE2050" s="59"/>
      <c r="AF2050" s="59"/>
      <c r="AG2050" s="59"/>
      <c r="AH2050" s="59"/>
      <c r="AI2050" s="59"/>
      <c r="AJ2050" s="59"/>
    </row>
    <row r="2051" spans="1:36" ht="14.25" customHeight="1">
      <c r="A2051" s="85"/>
      <c r="B2051" s="59"/>
      <c r="C2051" s="223"/>
      <c r="D2051" s="59"/>
      <c r="E2051" s="229"/>
      <c r="F2051" s="229"/>
      <c r="G2051" s="59"/>
      <c r="H2051" s="59"/>
      <c r="I2051" s="59"/>
      <c r="J2051" s="59"/>
      <c r="K2051" s="59"/>
      <c r="L2051" s="86"/>
      <c r="M2051" s="86"/>
      <c r="N2051" s="55" t="s">
        <v>992</v>
      </c>
      <c r="O2051" s="55"/>
      <c r="P2051" s="55"/>
      <c r="Q2051" s="55"/>
      <c r="R2051" s="55"/>
      <c r="S2051" s="95" t="s">
        <v>993</v>
      </c>
      <c r="T2051" s="193" t="str">
        <f>_xlfn.IFNA(VLOOKUP(N2051,Code2Loc,2,FALSE)
&amp; IF( OR( ISNA(O2051), LEN(O2051)=0), "",  "-" &amp; VLOOKUP(O2051,Code2Loc,2,FALSE))
&amp; IF( OR( ISNA(P2051), LEN(P2051)=0), "",  "-" &amp; VLOOKUP(P2051,Code2Loc,2,FALSE))
&amp; IF( OR( ISNA(Q2051), LEN(Q2051)=0), "",  "-" &amp; VLOOKUP(Q2051,Code2Loc,2,FALSE))
&amp; IF( OR( ISNA(R2051), LEN(R2051)=0), "",  "-" &amp; VLOOKUP(R2051,Code2Loc,2,FALSE))
&amp; IF( OR( ISNA(S2051), LEN(S2051)=0), "",  "-" &amp; VLOOKUP(S2051,Code2Loc,2,FALSE)),"")</f>
        <v/>
      </c>
      <c r="U2051" s="56">
        <v>0.64583333333333337</v>
      </c>
      <c r="V2051" s="57"/>
      <c r="W2051" s="57"/>
      <c r="X2051" s="57"/>
      <c r="Y2051" s="57"/>
      <c r="Z2051" s="58" t="str">
        <f>IF(ISBLANK($U2051), "", _xlfn.IFNA($U2051 + _xlfn.IFNA( VLOOKUP($N2051 &amp; IF(ISBLANK($O2051),"", "-" &amp; $O2051) &amp; IF(ISBLANK($P2051),"", "-" &amp; $P2051) &amp; IF(ISBLANK($Q2051),"", "-" &amp; $Q2051) &amp; IF(ISBLANK($R2051),"", "-" &amp; $R2051) &amp; IF(ISBLANK($S2051),"", "-" &amp; $S2051),TravelTime,8,FALSE), VLOOKUP($S2051 &amp; IF(ISBLANK($R2051),"", "-" &amp; $R2051) &amp; IF(ISBLANK($Q2051),"", "-" &amp; $Q2051) &amp; IF(ISBLANK($P2051),"", "-" &amp; $P2051) &amp; IF(ISBLANK($O2051),"", "-" &amp; $O2051) &amp; IF(ISBLANK($N2051),"", "-" &amp; $N2051),TravelTime,8,FALSE)) / 1440, ""))</f>
        <v/>
      </c>
      <c r="AA2051" s="59"/>
      <c r="AB2051" s="59"/>
      <c r="AC2051" s="59"/>
      <c r="AD2051" s="196"/>
      <c r="AE2051" s="59"/>
      <c r="AF2051" s="59"/>
      <c r="AG2051" s="59"/>
      <c r="AH2051" s="59"/>
      <c r="AI2051" s="59"/>
      <c r="AJ2051" s="59"/>
    </row>
    <row r="2052" spans="1:36" ht="14.25" customHeight="1">
      <c r="A2052" s="85"/>
      <c r="B2052" s="59"/>
      <c r="C2052" s="223"/>
      <c r="D2052" s="59"/>
      <c r="E2052" s="229"/>
      <c r="F2052" s="229"/>
      <c r="G2052" s="59"/>
      <c r="H2052" s="59"/>
      <c r="I2052" s="59"/>
      <c r="J2052" s="59"/>
      <c r="K2052" s="59"/>
      <c r="L2052" s="86"/>
      <c r="M2052" s="86"/>
      <c r="N2052" s="95" t="s">
        <v>993</v>
      </c>
      <c r="O2052" s="55"/>
      <c r="P2052" s="55"/>
      <c r="Q2052" s="55"/>
      <c r="R2052" s="55"/>
      <c r="S2052" s="55" t="s">
        <v>992</v>
      </c>
      <c r="T2052" s="193" t="str">
        <f>_xlfn.IFNA(VLOOKUP(N2052,Code2Loc,2,FALSE)
&amp; IF( OR( ISNA(O2052), LEN(O2052)=0), "",  "-" &amp; VLOOKUP(O2052,Code2Loc,2,FALSE))
&amp; IF( OR( ISNA(P2052), LEN(P2052)=0), "",  "-" &amp; VLOOKUP(P2052,Code2Loc,2,FALSE))
&amp; IF( OR( ISNA(Q2052), LEN(Q2052)=0), "",  "-" &amp; VLOOKUP(Q2052,Code2Loc,2,FALSE))
&amp; IF( OR( ISNA(R2052), LEN(R2052)=0), "",  "-" &amp; VLOOKUP(R2052,Code2Loc,2,FALSE))
&amp; IF( OR( ISNA(S2052), LEN(S2052)=0), "",  "-" &amp; VLOOKUP(S2052,Code2Loc,2,FALSE)),"")</f>
        <v/>
      </c>
      <c r="U2052" s="56">
        <v>0.67013888888888884</v>
      </c>
      <c r="V2052" s="57"/>
      <c r="W2052" s="57"/>
      <c r="X2052" s="57"/>
      <c r="Y2052" s="57"/>
      <c r="Z2052" s="58" t="str">
        <f>IF(ISBLANK($U2052), "", _xlfn.IFNA($U2052 + _xlfn.IFNA( VLOOKUP($N2052 &amp; IF(ISBLANK($O2052),"", "-" &amp; $O2052) &amp; IF(ISBLANK($P2052),"", "-" &amp; $P2052) &amp; IF(ISBLANK($Q2052),"", "-" &amp; $Q2052) &amp; IF(ISBLANK($R2052),"", "-" &amp; $R2052) &amp; IF(ISBLANK($S2052),"", "-" &amp; $S2052),TravelTime,8,FALSE), VLOOKUP($S2052 &amp; IF(ISBLANK($R2052),"", "-" &amp; $R2052) &amp; IF(ISBLANK($Q2052),"", "-" &amp; $Q2052) &amp; IF(ISBLANK($P2052),"", "-" &amp; $P2052) &amp; IF(ISBLANK($O2052),"", "-" &amp; $O2052) &amp; IF(ISBLANK($N2052),"", "-" &amp; $N2052),TravelTime,8,FALSE)) / 1440, ""))</f>
        <v/>
      </c>
      <c r="AA2052" s="59"/>
      <c r="AB2052" s="59"/>
      <c r="AC2052" s="59"/>
      <c r="AD2052" s="196"/>
      <c r="AE2052" s="59"/>
      <c r="AF2052" s="59"/>
      <c r="AG2052" s="59"/>
      <c r="AH2052" s="59"/>
      <c r="AI2052" s="59"/>
      <c r="AJ2052" s="59"/>
    </row>
    <row r="2053" spans="1:36" ht="14.25" customHeight="1">
      <c r="A2053" s="85"/>
      <c r="B2053" s="59"/>
      <c r="C2053" s="223"/>
      <c r="D2053" s="59"/>
      <c r="E2053" s="229"/>
      <c r="F2053" s="229"/>
      <c r="G2053" s="59"/>
      <c r="H2053" s="59"/>
      <c r="I2053" s="59"/>
      <c r="J2053" s="59"/>
      <c r="K2053" s="59"/>
      <c r="L2053" s="86"/>
      <c r="M2053" s="86"/>
      <c r="N2053" s="55" t="s">
        <v>992</v>
      </c>
      <c r="O2053" s="55"/>
      <c r="P2053" s="55"/>
      <c r="Q2053" s="55"/>
      <c r="R2053" s="55"/>
      <c r="S2053" s="95" t="s">
        <v>993</v>
      </c>
      <c r="T2053" s="193" t="str">
        <f>_xlfn.IFNA(VLOOKUP(N2053,Code2Loc,2,FALSE)
&amp; IF( OR( ISNA(O2053), LEN(O2053)=0), "",  "-" &amp; VLOOKUP(O2053,Code2Loc,2,FALSE))
&amp; IF( OR( ISNA(P2053), LEN(P2053)=0), "",  "-" &amp; VLOOKUP(P2053,Code2Loc,2,FALSE))
&amp; IF( OR( ISNA(Q2053), LEN(Q2053)=0), "",  "-" &amp; VLOOKUP(Q2053,Code2Loc,2,FALSE))
&amp; IF( OR( ISNA(R2053), LEN(R2053)=0), "",  "-" &amp; VLOOKUP(R2053,Code2Loc,2,FALSE))
&amp; IF( OR( ISNA(S2053), LEN(S2053)=0), "",  "-" &amp; VLOOKUP(S2053,Code2Loc,2,FALSE)),"")</f>
        <v/>
      </c>
      <c r="U2053" s="56">
        <v>0.70833333333333337</v>
      </c>
      <c r="V2053" s="57"/>
      <c r="W2053" s="57"/>
      <c r="X2053" s="57"/>
      <c r="Y2053" s="57"/>
      <c r="Z2053" s="58" t="str">
        <f>IF(ISBLANK($U2053), "", _xlfn.IFNA($U2053 + _xlfn.IFNA( VLOOKUP($N2053 &amp; IF(ISBLANK($O2053),"", "-" &amp; $O2053) &amp; IF(ISBLANK($P2053),"", "-" &amp; $P2053) &amp; IF(ISBLANK($Q2053),"", "-" &amp; $Q2053) &amp; IF(ISBLANK($R2053),"", "-" &amp; $R2053) &amp; IF(ISBLANK($S2053),"", "-" &amp; $S2053),TravelTime,8,FALSE), VLOOKUP($S2053 &amp; IF(ISBLANK($R2053),"", "-" &amp; $R2053) &amp; IF(ISBLANK($Q2053),"", "-" &amp; $Q2053) &amp; IF(ISBLANK($P2053),"", "-" &amp; $P2053) &amp; IF(ISBLANK($O2053),"", "-" &amp; $O2053) &amp; IF(ISBLANK($N2053),"", "-" &amp; $N2053),TravelTime,8,FALSE)) / 1440, ""))</f>
        <v/>
      </c>
      <c r="AA2053" s="59"/>
      <c r="AB2053" s="59"/>
      <c r="AC2053" s="59"/>
      <c r="AD2053" s="196"/>
      <c r="AE2053" s="59"/>
      <c r="AF2053" s="59"/>
      <c r="AG2053" s="59"/>
      <c r="AH2053" s="59"/>
      <c r="AI2053" s="59"/>
      <c r="AJ2053" s="59"/>
    </row>
    <row r="2054" spans="1:36" ht="14.25" customHeight="1">
      <c r="A2054" s="85"/>
      <c r="B2054" s="59"/>
      <c r="C2054" s="223"/>
      <c r="D2054" s="59"/>
      <c r="E2054" s="229"/>
      <c r="F2054" s="229"/>
      <c r="G2054" s="59"/>
      <c r="H2054" s="59"/>
      <c r="I2054" s="59"/>
      <c r="J2054" s="59"/>
      <c r="K2054" s="59"/>
      <c r="L2054" s="86"/>
      <c r="M2054" s="86"/>
      <c r="N2054" s="95" t="s">
        <v>993</v>
      </c>
      <c r="O2054" s="55"/>
      <c r="P2054" s="55"/>
      <c r="Q2054" s="55"/>
      <c r="R2054" s="55"/>
      <c r="S2054" s="55" t="s">
        <v>992</v>
      </c>
      <c r="T2054" s="193" t="str">
        <f>_xlfn.IFNA(VLOOKUP(N2054,Code2Loc,2,FALSE)
&amp; IF( OR( ISNA(O2054), LEN(O2054)=0), "",  "-" &amp; VLOOKUP(O2054,Code2Loc,2,FALSE))
&amp; IF( OR( ISNA(P2054), LEN(P2054)=0), "",  "-" &amp; VLOOKUP(P2054,Code2Loc,2,FALSE))
&amp; IF( OR( ISNA(Q2054), LEN(Q2054)=0), "",  "-" &amp; VLOOKUP(Q2054,Code2Loc,2,FALSE))
&amp; IF( OR( ISNA(R2054), LEN(R2054)=0), "",  "-" &amp; VLOOKUP(R2054,Code2Loc,2,FALSE))
&amp; IF( OR( ISNA(S2054), LEN(S2054)=0), "",  "-" &amp; VLOOKUP(S2054,Code2Loc,2,FALSE)),"")</f>
        <v/>
      </c>
      <c r="U2054" s="56">
        <v>0.72916666666666663</v>
      </c>
      <c r="V2054" s="57"/>
      <c r="W2054" s="57"/>
      <c r="X2054" s="57"/>
      <c r="Y2054" s="57"/>
      <c r="Z2054" s="58" t="str">
        <f>IF(ISBLANK($U2054), "", _xlfn.IFNA($U2054 + _xlfn.IFNA( VLOOKUP($N2054 &amp; IF(ISBLANK($O2054),"", "-" &amp; $O2054) &amp; IF(ISBLANK($P2054),"", "-" &amp; $P2054) &amp; IF(ISBLANK($Q2054),"", "-" &amp; $Q2054) &amp; IF(ISBLANK($R2054),"", "-" &amp; $R2054) &amp; IF(ISBLANK($S2054),"", "-" &amp; $S2054),TravelTime,8,FALSE), VLOOKUP($S2054 &amp; IF(ISBLANK($R2054),"", "-" &amp; $R2054) &amp; IF(ISBLANK($Q2054),"", "-" &amp; $Q2054) &amp; IF(ISBLANK($P2054),"", "-" &amp; $P2054) &amp; IF(ISBLANK($O2054),"", "-" &amp; $O2054) &amp; IF(ISBLANK($N2054),"", "-" &amp; $N2054),TravelTime,8,FALSE)) / 1440, ""))</f>
        <v/>
      </c>
      <c r="AA2054" s="59"/>
      <c r="AB2054" s="59"/>
      <c r="AC2054" s="59"/>
      <c r="AD2054" s="196"/>
      <c r="AE2054" s="59"/>
      <c r="AF2054" s="59"/>
      <c r="AG2054" s="59"/>
      <c r="AH2054" s="59"/>
      <c r="AI2054" s="59"/>
      <c r="AJ2054" s="59"/>
    </row>
    <row r="2055" spans="1:36" ht="14.25" customHeight="1">
      <c r="A2055" s="85"/>
      <c r="B2055" s="59"/>
      <c r="C2055" s="223"/>
      <c r="D2055" s="59"/>
      <c r="E2055" s="229"/>
      <c r="F2055" s="229"/>
      <c r="G2055" s="59"/>
      <c r="H2055" s="59"/>
      <c r="I2055" s="59"/>
      <c r="J2055" s="59"/>
      <c r="K2055" s="59"/>
      <c r="L2055" s="86"/>
      <c r="M2055" s="86"/>
      <c r="N2055" s="55" t="s">
        <v>992</v>
      </c>
      <c r="O2055" s="55"/>
      <c r="P2055" s="55"/>
      <c r="Q2055" s="55"/>
      <c r="R2055" s="55"/>
      <c r="S2055" s="95" t="s">
        <v>993</v>
      </c>
      <c r="T2055" s="193" t="str">
        <f>_xlfn.IFNA(VLOOKUP(N2055,Code2Loc,2,FALSE)
&amp; IF( OR( ISNA(O2055), LEN(O2055)=0), "",  "-" &amp; VLOOKUP(O2055,Code2Loc,2,FALSE))
&amp; IF( OR( ISNA(P2055), LEN(P2055)=0), "",  "-" &amp; VLOOKUP(P2055,Code2Loc,2,FALSE))
&amp; IF( OR( ISNA(Q2055), LEN(Q2055)=0), "",  "-" &amp; VLOOKUP(Q2055,Code2Loc,2,FALSE))
&amp; IF( OR( ISNA(R2055), LEN(R2055)=0), "",  "-" &amp; VLOOKUP(R2055,Code2Loc,2,FALSE))
&amp; IF( OR( ISNA(S2055), LEN(S2055)=0), "",  "-" &amp; VLOOKUP(S2055,Code2Loc,2,FALSE)),"")</f>
        <v/>
      </c>
      <c r="U2055" s="90">
        <v>0.75694444444444442</v>
      </c>
      <c r="V2055" s="57"/>
      <c r="W2055" s="57"/>
      <c r="X2055" s="57"/>
      <c r="Y2055" s="57"/>
      <c r="Z2055" s="58" t="str">
        <f>IF(ISBLANK($U2055), "", _xlfn.IFNA($U2055 + _xlfn.IFNA( VLOOKUP($N2055 &amp; IF(ISBLANK($O2055),"", "-" &amp; $O2055) &amp; IF(ISBLANK($P2055),"", "-" &amp; $P2055) &amp; IF(ISBLANK($Q2055),"", "-" &amp; $Q2055) &amp; IF(ISBLANK($R2055),"", "-" &amp; $R2055) &amp; IF(ISBLANK($S2055),"", "-" &amp; $S2055),TravelTime,8,FALSE), VLOOKUP($S2055 &amp; IF(ISBLANK($R2055),"", "-" &amp; $R2055) &amp; IF(ISBLANK($Q2055),"", "-" &amp; $Q2055) &amp; IF(ISBLANK($P2055),"", "-" &amp; $P2055) &amp; IF(ISBLANK($O2055),"", "-" &amp; $O2055) &amp; IF(ISBLANK($N2055),"", "-" &amp; $N2055),TravelTime,8,FALSE)) / 1440, ""))</f>
        <v/>
      </c>
      <c r="AA2055" s="59"/>
      <c r="AB2055" s="59"/>
      <c r="AC2055" s="59"/>
      <c r="AD2055" s="196"/>
      <c r="AE2055" s="59"/>
      <c r="AF2055" s="59"/>
      <c r="AG2055" s="59"/>
      <c r="AH2055" s="59"/>
      <c r="AI2055" s="59"/>
      <c r="AJ2055" s="59"/>
    </row>
    <row r="2056" spans="1:36" ht="14.25" customHeight="1">
      <c r="A2056" s="85"/>
      <c r="B2056" s="59"/>
      <c r="C2056" s="223"/>
      <c r="D2056" s="59"/>
      <c r="E2056" s="229"/>
      <c r="F2056" s="229"/>
      <c r="G2056" s="59"/>
      <c r="H2056" s="59"/>
      <c r="I2056" s="59"/>
      <c r="J2056" s="59"/>
      <c r="K2056" s="59"/>
      <c r="L2056" s="86"/>
      <c r="M2056" s="86"/>
      <c r="N2056" s="95" t="s">
        <v>993</v>
      </c>
      <c r="O2056" s="55"/>
      <c r="P2056" s="55"/>
      <c r="Q2056" s="55"/>
      <c r="R2056" s="55"/>
      <c r="S2056" s="55" t="s">
        <v>992</v>
      </c>
      <c r="T2056" s="193" t="str">
        <f>_xlfn.IFNA(VLOOKUP(N2056,Code2Loc,2,FALSE)
&amp; IF( OR( ISNA(O2056), LEN(O2056)=0), "",  "-" &amp; VLOOKUP(O2056,Code2Loc,2,FALSE))
&amp; IF( OR( ISNA(P2056), LEN(P2056)=0), "",  "-" &amp; VLOOKUP(P2056,Code2Loc,2,FALSE))
&amp; IF( OR( ISNA(Q2056), LEN(Q2056)=0), "",  "-" &amp; VLOOKUP(Q2056,Code2Loc,2,FALSE))
&amp; IF( OR( ISNA(R2056), LEN(R2056)=0), "",  "-" &amp; VLOOKUP(R2056,Code2Loc,2,FALSE))
&amp; IF( OR( ISNA(S2056), LEN(S2056)=0), "",  "-" &amp; VLOOKUP(S2056,Code2Loc,2,FALSE)),"")</f>
        <v/>
      </c>
      <c r="U2056" s="56">
        <v>0.77777777777777779</v>
      </c>
      <c r="V2056" s="57"/>
      <c r="W2056" s="57"/>
      <c r="X2056" s="57"/>
      <c r="Y2056" s="57"/>
      <c r="Z2056" s="58" t="str">
        <f>IF(ISBLANK($U2056), "", _xlfn.IFNA($U2056 + _xlfn.IFNA( VLOOKUP($N2056 &amp; IF(ISBLANK($O2056),"", "-" &amp; $O2056) &amp; IF(ISBLANK($P2056),"", "-" &amp; $P2056) &amp; IF(ISBLANK($Q2056),"", "-" &amp; $Q2056) &amp; IF(ISBLANK($R2056),"", "-" &amp; $R2056) &amp; IF(ISBLANK($S2056),"", "-" &amp; $S2056),TravelTime,8,FALSE), VLOOKUP($S2056 &amp; IF(ISBLANK($R2056),"", "-" &amp; $R2056) &amp; IF(ISBLANK($Q2056),"", "-" &amp; $Q2056) &amp; IF(ISBLANK($P2056),"", "-" &amp; $P2056) &amp; IF(ISBLANK($O2056),"", "-" &amp; $O2056) &amp; IF(ISBLANK($N2056),"", "-" &amp; $N2056),TravelTime,8,FALSE)) / 1440, ""))</f>
        <v/>
      </c>
      <c r="AA2056" s="59"/>
      <c r="AB2056" s="59"/>
      <c r="AC2056" s="59"/>
      <c r="AD2056" s="196"/>
      <c r="AE2056" s="59"/>
      <c r="AF2056" s="59"/>
      <c r="AG2056" s="59"/>
      <c r="AH2056" s="59"/>
      <c r="AI2056" s="59"/>
      <c r="AJ2056" s="59"/>
    </row>
    <row r="2057" spans="1:36" ht="14.25" customHeight="1">
      <c r="A2057" s="85"/>
      <c r="B2057" s="59"/>
      <c r="C2057" s="223"/>
      <c r="D2057" s="59"/>
      <c r="E2057" s="229"/>
      <c r="F2057" s="229"/>
      <c r="G2057" s="59"/>
      <c r="H2057" s="59"/>
      <c r="I2057" s="59"/>
      <c r="J2057" s="59"/>
      <c r="K2057" s="59"/>
      <c r="L2057" s="86"/>
      <c r="M2057" s="86"/>
      <c r="N2057" s="55" t="s">
        <v>992</v>
      </c>
      <c r="O2057" s="55"/>
      <c r="P2057" s="55"/>
      <c r="Q2057" s="55"/>
      <c r="R2057" s="55"/>
      <c r="S2057" s="95" t="s">
        <v>993</v>
      </c>
      <c r="T2057" s="193" t="str">
        <f>_xlfn.IFNA(VLOOKUP(N2057,Code2Loc,2,FALSE)
&amp; IF( OR( ISNA(O2057), LEN(O2057)=0), "",  "-" &amp; VLOOKUP(O2057,Code2Loc,2,FALSE))
&amp; IF( OR( ISNA(P2057), LEN(P2057)=0), "",  "-" &amp; VLOOKUP(P2057,Code2Loc,2,FALSE))
&amp; IF( OR( ISNA(Q2057), LEN(Q2057)=0), "",  "-" &amp; VLOOKUP(Q2057,Code2Loc,2,FALSE))
&amp; IF( OR( ISNA(R2057), LEN(R2057)=0), "",  "-" &amp; VLOOKUP(R2057,Code2Loc,2,FALSE))
&amp; IF( OR( ISNA(S2057), LEN(S2057)=0), "",  "-" &amp; VLOOKUP(S2057,Code2Loc,2,FALSE)),"")</f>
        <v/>
      </c>
      <c r="U2057" s="56">
        <v>0.8125</v>
      </c>
      <c r="V2057" s="57"/>
      <c r="W2057" s="57"/>
      <c r="X2057" s="57"/>
      <c r="Y2057" s="57"/>
      <c r="Z2057" s="58" t="str">
        <f>IF(ISBLANK($U2057), "", _xlfn.IFNA($U2057 + _xlfn.IFNA( VLOOKUP($N2057 &amp; IF(ISBLANK($O2057),"", "-" &amp; $O2057) &amp; IF(ISBLANK($P2057),"", "-" &amp; $P2057) &amp; IF(ISBLANK($Q2057),"", "-" &amp; $Q2057) &amp; IF(ISBLANK($R2057),"", "-" &amp; $R2057) &amp; IF(ISBLANK($S2057),"", "-" &amp; $S2057),TravelTime,8,FALSE), VLOOKUP($S2057 &amp; IF(ISBLANK($R2057),"", "-" &amp; $R2057) &amp; IF(ISBLANK($Q2057),"", "-" &amp; $Q2057) &amp; IF(ISBLANK($P2057),"", "-" &amp; $P2057) &amp; IF(ISBLANK($O2057),"", "-" &amp; $O2057) &amp; IF(ISBLANK($N2057),"", "-" &amp; $N2057),TravelTime,8,FALSE)) / 1440, ""))</f>
        <v/>
      </c>
      <c r="AA2057" s="59"/>
      <c r="AB2057" s="59"/>
      <c r="AC2057" s="59"/>
      <c r="AD2057" s="196"/>
      <c r="AE2057" s="59"/>
      <c r="AF2057" s="59"/>
      <c r="AG2057" s="59"/>
      <c r="AH2057" s="59"/>
      <c r="AI2057" s="59"/>
      <c r="AJ2057" s="59"/>
    </row>
    <row r="2058" spans="1:36" ht="14.25" customHeight="1">
      <c r="A2058" s="85"/>
      <c r="B2058" s="59"/>
      <c r="C2058" s="223"/>
      <c r="D2058" s="59"/>
      <c r="E2058" s="229"/>
      <c r="F2058" s="229"/>
      <c r="G2058" s="59"/>
      <c r="H2058" s="59"/>
      <c r="I2058" s="59"/>
      <c r="J2058" s="59"/>
      <c r="K2058" s="59"/>
      <c r="L2058" s="86"/>
      <c r="M2058" s="86"/>
      <c r="N2058" s="95" t="s">
        <v>993</v>
      </c>
      <c r="O2058" s="55"/>
      <c r="P2058" s="55"/>
      <c r="Q2058" s="55"/>
      <c r="R2058" s="55"/>
      <c r="S2058" s="55" t="s">
        <v>992</v>
      </c>
      <c r="T2058" s="193" t="str">
        <f>_xlfn.IFNA(VLOOKUP(N2058,Code2Loc,2,FALSE)
&amp; IF( OR( ISNA(O2058), LEN(O2058)=0), "",  "-" &amp; VLOOKUP(O2058,Code2Loc,2,FALSE))
&amp; IF( OR( ISNA(P2058), LEN(P2058)=0), "",  "-" &amp; VLOOKUP(P2058,Code2Loc,2,FALSE))
&amp; IF( OR( ISNA(Q2058), LEN(Q2058)=0), "",  "-" &amp; VLOOKUP(Q2058,Code2Loc,2,FALSE))
&amp; IF( OR( ISNA(R2058), LEN(R2058)=0), "",  "-" &amp; VLOOKUP(R2058,Code2Loc,2,FALSE))
&amp; IF( OR( ISNA(S2058), LEN(S2058)=0), "",  "-" &amp; VLOOKUP(S2058,Code2Loc,2,FALSE)),"")</f>
        <v/>
      </c>
      <c r="U2058" s="56">
        <v>0.83333333333333337</v>
      </c>
      <c r="V2058" s="57"/>
      <c r="W2058" s="57"/>
      <c r="X2058" s="57"/>
      <c r="Y2058" s="57"/>
      <c r="Z2058" s="58" t="str">
        <f>IF(ISBLANK($U2058), "", _xlfn.IFNA($U2058 + _xlfn.IFNA( VLOOKUP($N2058 &amp; IF(ISBLANK($O2058),"", "-" &amp; $O2058) &amp; IF(ISBLANK($P2058),"", "-" &amp; $P2058) &amp; IF(ISBLANK($Q2058),"", "-" &amp; $Q2058) &amp; IF(ISBLANK($R2058),"", "-" &amp; $R2058) &amp; IF(ISBLANK($S2058),"", "-" &amp; $S2058),TravelTime,8,FALSE), VLOOKUP($S2058 &amp; IF(ISBLANK($R2058),"", "-" &amp; $R2058) &amp; IF(ISBLANK($Q2058),"", "-" &amp; $Q2058) &amp; IF(ISBLANK($P2058),"", "-" &amp; $P2058) &amp; IF(ISBLANK($O2058),"", "-" &amp; $O2058) &amp; IF(ISBLANK($N2058),"", "-" &amp; $N2058),TravelTime,8,FALSE)) / 1440, ""))</f>
        <v/>
      </c>
      <c r="AA2058" s="59"/>
      <c r="AB2058" s="59"/>
      <c r="AC2058" s="59"/>
      <c r="AD2058" s="196"/>
      <c r="AE2058" s="59"/>
      <c r="AF2058" s="59"/>
      <c r="AG2058" s="59"/>
      <c r="AH2058" s="59"/>
      <c r="AI2058" s="59"/>
      <c r="AJ2058" s="59"/>
    </row>
    <row r="2059" spans="1:36" ht="14.25" customHeight="1">
      <c r="A2059" s="85"/>
      <c r="B2059" s="59" t="s">
        <v>1001</v>
      </c>
      <c r="C2059" s="218" t="s">
        <v>997</v>
      </c>
      <c r="D2059" s="52"/>
      <c r="E2059" s="228" t="s">
        <v>1002</v>
      </c>
      <c r="F2059" s="228" t="s">
        <v>1003</v>
      </c>
      <c r="G2059" s="59"/>
      <c r="H2059" s="59"/>
      <c r="I2059" s="59"/>
      <c r="J2059" s="59" t="s">
        <v>1004</v>
      </c>
      <c r="K2059" s="59" t="s">
        <v>16</v>
      </c>
      <c r="L2059" s="86">
        <v>27</v>
      </c>
      <c r="M2059" s="86">
        <v>11</v>
      </c>
      <c r="N2059" s="55" t="s">
        <v>992</v>
      </c>
      <c r="O2059" s="55" t="s">
        <v>875</v>
      </c>
      <c r="P2059" s="55"/>
      <c r="Q2059" s="55"/>
      <c r="R2059" s="55"/>
      <c r="S2059" s="95" t="s">
        <v>993</v>
      </c>
      <c r="T2059" s="193" t="str">
        <f>_xlfn.IFNA(VLOOKUP(N2059,Code2Loc,2,FALSE)
&amp; IF( OR( ISNA(O2059), LEN(O2059)=0), "",  "-" &amp; VLOOKUP(O2059,Code2Loc,2,FALSE))
&amp; IF( OR( ISNA(P2059), LEN(P2059)=0), "",  "-" &amp; VLOOKUP(P2059,Code2Loc,2,FALSE))
&amp; IF( OR( ISNA(Q2059), LEN(Q2059)=0), "",  "-" &amp; VLOOKUP(Q2059,Code2Loc,2,FALSE))
&amp; IF( OR( ISNA(R2059), LEN(R2059)=0), "",  "-" &amp; VLOOKUP(R2059,Code2Loc,2,FALSE))
&amp; IF( OR( ISNA(S2059), LEN(S2059)=0), "",  "-" &amp; VLOOKUP(S2059,Code2Loc,2,FALSE)),"")</f>
        <v/>
      </c>
      <c r="U2059" s="56">
        <v>0.28472222222222221</v>
      </c>
      <c r="V2059" s="57"/>
      <c r="W2059" s="57"/>
      <c r="X2059" s="57"/>
      <c r="Y2059" s="57"/>
      <c r="Z2059" s="58" t="str">
        <f>IF(ISBLANK($U2059), "", _xlfn.IFNA($U2059 + _xlfn.IFNA( VLOOKUP($N2059 &amp; IF(ISBLANK($O2059),"", "-" &amp; $O2059) &amp; IF(ISBLANK($P2059),"", "-" &amp; $P2059) &amp; IF(ISBLANK($Q2059),"", "-" &amp; $Q2059) &amp; IF(ISBLANK($R2059),"", "-" &amp; $R2059) &amp; IF(ISBLANK($S2059),"", "-" &amp; $S2059),TravelTime,8,FALSE), VLOOKUP($S2059 &amp; IF(ISBLANK($R2059),"", "-" &amp; $R2059) &amp; IF(ISBLANK($Q2059),"", "-" &amp; $Q2059) &amp; IF(ISBLANK($P2059),"", "-" &amp; $P2059) &amp; IF(ISBLANK($O2059),"", "-" &amp; $O2059) &amp; IF(ISBLANK($N2059),"", "-" &amp; $N2059),TravelTime,8,FALSE)) / 1440, ""))</f>
        <v/>
      </c>
      <c r="AA2059" s="59"/>
      <c r="AB2059" s="59"/>
      <c r="AC2059" s="59"/>
      <c r="AD2059" s="196"/>
      <c r="AE2059" s="59"/>
      <c r="AF2059" s="59"/>
      <c r="AG2059" s="59"/>
      <c r="AH2059" s="59"/>
      <c r="AI2059" s="59"/>
      <c r="AJ2059" s="59"/>
    </row>
    <row r="2060" spans="1:36" ht="14.25" customHeight="1">
      <c r="A2060" s="85"/>
      <c r="B2060" s="59"/>
      <c r="C2060" s="223"/>
      <c r="D2060" s="59"/>
      <c r="E2060" s="229"/>
      <c r="F2060" s="229"/>
      <c r="G2060" s="59"/>
      <c r="H2060" s="59"/>
      <c r="I2060" s="59"/>
      <c r="J2060" s="93"/>
      <c r="K2060" s="59"/>
      <c r="L2060" s="86"/>
      <c r="M2060" s="86"/>
      <c r="N2060" s="95" t="s">
        <v>993</v>
      </c>
      <c r="O2060" s="55"/>
      <c r="P2060" s="55"/>
      <c r="Q2060" s="55"/>
      <c r="R2060" s="55"/>
      <c r="S2060" s="55" t="s">
        <v>992</v>
      </c>
      <c r="T2060" s="193" t="str">
        <f>_xlfn.IFNA(VLOOKUP(N2060,Code2Loc,2,FALSE)
&amp; IF( OR( ISNA(O2060), LEN(O2060)=0), "",  "-" &amp; VLOOKUP(O2060,Code2Loc,2,FALSE))
&amp; IF( OR( ISNA(P2060), LEN(P2060)=0), "",  "-" &amp; VLOOKUP(P2060,Code2Loc,2,FALSE))
&amp; IF( OR( ISNA(Q2060), LEN(Q2060)=0), "",  "-" &amp; VLOOKUP(Q2060,Code2Loc,2,FALSE))
&amp; IF( OR( ISNA(R2060), LEN(R2060)=0), "",  "-" &amp; VLOOKUP(R2060,Code2Loc,2,FALSE))
&amp; IF( OR( ISNA(S2060), LEN(S2060)=0), "",  "-" &amp; VLOOKUP(S2060,Code2Loc,2,FALSE)),"")</f>
        <v/>
      </c>
      <c r="U2060" s="56">
        <v>0.30208333333333331</v>
      </c>
      <c r="V2060" s="57"/>
      <c r="W2060" s="57"/>
      <c r="X2060" s="57"/>
      <c r="Y2060" s="57"/>
      <c r="Z2060" s="58" t="str">
        <f>IF(ISBLANK($U2060), "", _xlfn.IFNA($U2060 + _xlfn.IFNA( VLOOKUP($N2060 &amp; IF(ISBLANK($O2060),"", "-" &amp; $O2060) &amp; IF(ISBLANK($P2060),"", "-" &amp; $P2060) &amp; IF(ISBLANK($Q2060),"", "-" &amp; $Q2060) &amp; IF(ISBLANK($R2060),"", "-" &amp; $R2060) &amp; IF(ISBLANK($S2060),"", "-" &amp; $S2060),TravelTime,8,FALSE), VLOOKUP($S2060 &amp; IF(ISBLANK($R2060),"", "-" &amp; $R2060) &amp; IF(ISBLANK($Q2060),"", "-" &amp; $Q2060) &amp; IF(ISBLANK($P2060),"", "-" &amp; $P2060) &amp; IF(ISBLANK($O2060),"", "-" &amp; $O2060) &amp; IF(ISBLANK($N2060),"", "-" &amp; $N2060),TravelTime,8,FALSE)) / 1440, ""))</f>
        <v/>
      </c>
      <c r="AA2060" s="59"/>
      <c r="AB2060" s="59"/>
      <c r="AC2060" s="59"/>
      <c r="AD2060" s="196"/>
      <c r="AE2060" s="59"/>
      <c r="AF2060" s="59"/>
      <c r="AG2060" s="59"/>
      <c r="AH2060" s="59"/>
      <c r="AI2060" s="59"/>
      <c r="AJ2060" s="59"/>
    </row>
    <row r="2061" spans="1:36" ht="14.25" customHeight="1">
      <c r="A2061" s="85"/>
      <c r="B2061" s="59"/>
      <c r="C2061" s="223"/>
      <c r="D2061" s="59"/>
      <c r="E2061" s="229"/>
      <c r="F2061" s="229"/>
      <c r="G2061" s="59"/>
      <c r="H2061" s="59"/>
      <c r="I2061" s="59"/>
      <c r="J2061" s="93"/>
      <c r="K2061" s="59"/>
      <c r="L2061" s="86"/>
      <c r="M2061" s="86"/>
      <c r="N2061" s="55" t="s">
        <v>992</v>
      </c>
      <c r="O2061" s="55"/>
      <c r="P2061" s="55"/>
      <c r="Q2061" s="55"/>
      <c r="R2061" s="55"/>
      <c r="S2061" s="95" t="s">
        <v>993</v>
      </c>
      <c r="T2061" s="193" t="str">
        <f>_xlfn.IFNA(VLOOKUP(N2061,Code2Loc,2,FALSE)
&amp; IF( OR( ISNA(O2061), LEN(O2061)=0), "",  "-" &amp; VLOOKUP(O2061,Code2Loc,2,FALSE))
&amp; IF( OR( ISNA(P2061), LEN(P2061)=0), "",  "-" &amp; VLOOKUP(P2061,Code2Loc,2,FALSE))
&amp; IF( OR( ISNA(Q2061), LEN(Q2061)=0), "",  "-" &amp; VLOOKUP(Q2061,Code2Loc,2,FALSE))
&amp; IF( OR( ISNA(R2061), LEN(R2061)=0), "",  "-" &amp; VLOOKUP(R2061,Code2Loc,2,FALSE))
&amp; IF( OR( ISNA(S2061), LEN(S2061)=0), "",  "-" &amp; VLOOKUP(S2061,Code2Loc,2,FALSE)),"")</f>
        <v/>
      </c>
      <c r="U2061" s="56">
        <v>0.31944444444444442</v>
      </c>
      <c r="V2061" s="57"/>
      <c r="W2061" s="57"/>
      <c r="X2061" s="57"/>
      <c r="Y2061" s="57"/>
      <c r="Z2061" s="58" t="str">
        <f>IF(ISBLANK($U2061), "", _xlfn.IFNA($U2061 + _xlfn.IFNA( VLOOKUP($N2061 &amp; IF(ISBLANK($O2061),"", "-" &amp; $O2061) &amp; IF(ISBLANK($P2061),"", "-" &amp; $P2061) &amp; IF(ISBLANK($Q2061),"", "-" &amp; $Q2061) &amp; IF(ISBLANK($R2061),"", "-" &amp; $R2061) &amp; IF(ISBLANK($S2061),"", "-" &amp; $S2061),TravelTime,8,FALSE), VLOOKUP($S2061 &amp; IF(ISBLANK($R2061),"", "-" &amp; $R2061) &amp; IF(ISBLANK($Q2061),"", "-" &amp; $Q2061) &amp; IF(ISBLANK($P2061),"", "-" &amp; $P2061) &amp; IF(ISBLANK($O2061),"", "-" &amp; $O2061) &amp; IF(ISBLANK($N2061),"", "-" &amp; $N2061),TravelTime,8,FALSE)) / 1440, ""))</f>
        <v/>
      </c>
      <c r="AA2061" s="59"/>
      <c r="AB2061" s="59"/>
      <c r="AC2061" s="59"/>
      <c r="AD2061" s="196"/>
      <c r="AE2061" s="59"/>
      <c r="AF2061" s="59"/>
      <c r="AG2061" s="59"/>
      <c r="AH2061" s="59"/>
      <c r="AI2061" s="59"/>
      <c r="AJ2061" s="59"/>
    </row>
    <row r="2062" spans="1:36" ht="14.25" customHeight="1">
      <c r="A2062" s="85"/>
      <c r="B2062" s="59"/>
      <c r="C2062" s="223"/>
      <c r="D2062" s="59"/>
      <c r="E2062" s="229"/>
      <c r="F2062" s="229"/>
      <c r="G2062" s="59"/>
      <c r="H2062" s="59"/>
      <c r="I2062" s="59"/>
      <c r="J2062" s="59"/>
      <c r="K2062" s="59"/>
      <c r="L2062" s="86"/>
      <c r="M2062" s="86"/>
      <c r="N2062" s="95" t="s">
        <v>993</v>
      </c>
      <c r="O2062" s="55"/>
      <c r="P2062" s="55"/>
      <c r="Q2062" s="55"/>
      <c r="R2062" s="55"/>
      <c r="S2062" s="55" t="s">
        <v>992</v>
      </c>
      <c r="T2062" s="193" t="str">
        <f>_xlfn.IFNA(VLOOKUP(N2062,Code2Loc,2,FALSE)
&amp; IF( OR( ISNA(O2062), LEN(O2062)=0), "",  "-" &amp; VLOOKUP(O2062,Code2Loc,2,FALSE))
&amp; IF( OR( ISNA(P2062), LEN(P2062)=0), "",  "-" &amp; VLOOKUP(P2062,Code2Loc,2,FALSE))
&amp; IF( OR( ISNA(Q2062), LEN(Q2062)=0), "",  "-" &amp; VLOOKUP(Q2062,Code2Loc,2,FALSE))
&amp; IF( OR( ISNA(R2062), LEN(R2062)=0), "",  "-" &amp; VLOOKUP(R2062,Code2Loc,2,FALSE))
&amp; IF( OR( ISNA(S2062), LEN(S2062)=0), "",  "-" &amp; VLOOKUP(S2062,Code2Loc,2,FALSE)),"")</f>
        <v/>
      </c>
      <c r="U2062" s="56">
        <v>0.34375</v>
      </c>
      <c r="V2062" s="57"/>
      <c r="W2062" s="57"/>
      <c r="X2062" s="57"/>
      <c r="Y2062" s="57"/>
      <c r="Z2062" s="58" t="str">
        <f>IF(ISBLANK($U2062), "", _xlfn.IFNA($U2062 + _xlfn.IFNA( VLOOKUP($N2062 &amp; IF(ISBLANK($O2062),"", "-" &amp; $O2062) &amp; IF(ISBLANK($P2062),"", "-" &amp; $P2062) &amp; IF(ISBLANK($Q2062),"", "-" &amp; $Q2062) &amp; IF(ISBLANK($R2062),"", "-" &amp; $R2062) &amp; IF(ISBLANK($S2062),"", "-" &amp; $S2062),TravelTime,8,FALSE), VLOOKUP($S2062 &amp; IF(ISBLANK($R2062),"", "-" &amp; $R2062) &amp; IF(ISBLANK($Q2062),"", "-" &amp; $Q2062) &amp; IF(ISBLANK($P2062),"", "-" &amp; $P2062) &amp; IF(ISBLANK($O2062),"", "-" &amp; $O2062) &amp; IF(ISBLANK($N2062),"", "-" &amp; $N2062),TravelTime,8,FALSE)) / 1440, ""))</f>
        <v/>
      </c>
      <c r="AA2062" s="59"/>
      <c r="AB2062" s="59"/>
      <c r="AC2062" s="59"/>
      <c r="AD2062" s="196"/>
      <c r="AE2062" s="59"/>
      <c r="AF2062" s="59"/>
      <c r="AG2062" s="59"/>
      <c r="AH2062" s="59"/>
      <c r="AI2062" s="59"/>
      <c r="AJ2062" s="59"/>
    </row>
    <row r="2063" spans="1:36" ht="14.25" customHeight="1">
      <c r="A2063" s="85"/>
      <c r="B2063" s="59"/>
      <c r="C2063" s="223"/>
      <c r="D2063" s="59"/>
      <c r="E2063" s="229"/>
      <c r="F2063" s="229"/>
      <c r="G2063" s="59"/>
      <c r="H2063" s="59"/>
      <c r="I2063" s="59"/>
      <c r="J2063" s="59"/>
      <c r="K2063" s="59"/>
      <c r="L2063" s="86"/>
      <c r="M2063" s="86"/>
      <c r="N2063" s="55" t="s">
        <v>992</v>
      </c>
      <c r="O2063" s="55"/>
      <c r="P2063" s="55"/>
      <c r="Q2063" s="55"/>
      <c r="R2063" s="55"/>
      <c r="S2063" s="95" t="s">
        <v>993</v>
      </c>
      <c r="T2063" s="193" t="str">
        <f>_xlfn.IFNA(VLOOKUP(N2063,Code2Loc,2,FALSE)
&amp; IF( OR( ISNA(O2063), LEN(O2063)=0), "",  "-" &amp; VLOOKUP(O2063,Code2Loc,2,FALSE))
&amp; IF( OR( ISNA(P2063), LEN(P2063)=0), "",  "-" &amp; VLOOKUP(P2063,Code2Loc,2,FALSE))
&amp; IF( OR( ISNA(Q2063), LEN(Q2063)=0), "",  "-" &amp; VLOOKUP(Q2063,Code2Loc,2,FALSE))
&amp; IF( OR( ISNA(R2063), LEN(R2063)=0), "",  "-" &amp; VLOOKUP(R2063,Code2Loc,2,FALSE))
&amp; IF( OR( ISNA(S2063), LEN(S2063)=0), "",  "-" &amp; VLOOKUP(S2063,Code2Loc,2,FALSE)),"")</f>
        <v/>
      </c>
      <c r="U2063" s="56">
        <v>0.3611111111111111</v>
      </c>
      <c r="V2063" s="57"/>
      <c r="W2063" s="57"/>
      <c r="X2063" s="57"/>
      <c r="Y2063" s="57"/>
      <c r="Z2063" s="58" t="str">
        <f>IF(ISBLANK($U2063), "", _xlfn.IFNA($U2063 + _xlfn.IFNA( VLOOKUP($N2063 &amp; IF(ISBLANK($O2063),"", "-" &amp; $O2063) &amp; IF(ISBLANK($P2063),"", "-" &amp; $P2063) &amp; IF(ISBLANK($Q2063),"", "-" &amp; $Q2063) &amp; IF(ISBLANK($R2063),"", "-" &amp; $R2063) &amp; IF(ISBLANK($S2063),"", "-" &amp; $S2063),TravelTime,8,FALSE), VLOOKUP($S2063 &amp; IF(ISBLANK($R2063),"", "-" &amp; $R2063) &amp; IF(ISBLANK($Q2063),"", "-" &amp; $Q2063) &amp; IF(ISBLANK($P2063),"", "-" &amp; $P2063) &amp; IF(ISBLANK($O2063),"", "-" &amp; $O2063) &amp; IF(ISBLANK($N2063),"", "-" &amp; $N2063),TravelTime,8,FALSE)) / 1440, ""))</f>
        <v/>
      </c>
      <c r="AA2063" s="59"/>
      <c r="AB2063" s="59"/>
      <c r="AC2063" s="59"/>
      <c r="AD2063" s="196"/>
      <c r="AE2063" s="59"/>
      <c r="AF2063" s="59"/>
      <c r="AG2063" s="59"/>
      <c r="AH2063" s="59"/>
      <c r="AI2063" s="59"/>
      <c r="AJ2063" s="59"/>
    </row>
    <row r="2064" spans="1:36" ht="14.25" customHeight="1">
      <c r="A2064" s="85"/>
      <c r="B2064" s="59"/>
      <c r="C2064" s="223"/>
      <c r="D2064" s="59"/>
      <c r="E2064" s="229"/>
      <c r="F2064" s="229"/>
      <c r="G2064" s="59"/>
      <c r="H2064" s="59"/>
      <c r="I2064" s="59"/>
      <c r="J2064" s="59"/>
      <c r="K2064" s="59"/>
      <c r="L2064" s="86"/>
      <c r="M2064" s="86"/>
      <c r="N2064" s="95" t="s">
        <v>993</v>
      </c>
      <c r="O2064" s="55"/>
      <c r="P2064" s="55"/>
      <c r="Q2064" s="55"/>
      <c r="R2064" s="55"/>
      <c r="S2064" s="55" t="s">
        <v>992</v>
      </c>
      <c r="T2064" s="193" t="str">
        <f>_xlfn.IFNA(VLOOKUP(N2064,Code2Loc,2,FALSE)
&amp; IF( OR( ISNA(O2064), LEN(O2064)=0), "",  "-" &amp; VLOOKUP(O2064,Code2Loc,2,FALSE))
&amp; IF( OR( ISNA(P2064), LEN(P2064)=0), "",  "-" &amp; VLOOKUP(P2064,Code2Loc,2,FALSE))
&amp; IF( OR( ISNA(Q2064), LEN(Q2064)=0), "",  "-" &amp; VLOOKUP(Q2064,Code2Loc,2,FALSE))
&amp; IF( OR( ISNA(R2064), LEN(R2064)=0), "",  "-" &amp; VLOOKUP(R2064,Code2Loc,2,FALSE))
&amp; IF( OR( ISNA(S2064), LEN(S2064)=0), "",  "-" &amp; VLOOKUP(S2064,Code2Loc,2,FALSE)),"")</f>
        <v/>
      </c>
      <c r="U2064" s="56">
        <v>0.38194444444444442</v>
      </c>
      <c r="V2064" s="57"/>
      <c r="W2064" s="57"/>
      <c r="X2064" s="57"/>
      <c r="Y2064" s="57"/>
      <c r="Z2064" s="58" t="str">
        <f>IF(ISBLANK($U2064), "", _xlfn.IFNA($U2064 + _xlfn.IFNA( VLOOKUP($N2064 &amp; IF(ISBLANK($O2064),"", "-" &amp; $O2064) &amp; IF(ISBLANK($P2064),"", "-" &amp; $P2064) &amp; IF(ISBLANK($Q2064),"", "-" &amp; $Q2064) &amp; IF(ISBLANK($R2064),"", "-" &amp; $R2064) &amp; IF(ISBLANK($S2064),"", "-" &amp; $S2064),TravelTime,8,FALSE), VLOOKUP($S2064 &amp; IF(ISBLANK($R2064),"", "-" &amp; $R2064) &amp; IF(ISBLANK($Q2064),"", "-" &amp; $Q2064) &amp; IF(ISBLANK($P2064),"", "-" &amp; $P2064) &amp; IF(ISBLANK($O2064),"", "-" &amp; $O2064) &amp; IF(ISBLANK($N2064),"", "-" &amp; $N2064),TravelTime,8,FALSE)) / 1440, ""))</f>
        <v/>
      </c>
      <c r="AA2064" s="59"/>
      <c r="AB2064" s="59"/>
      <c r="AC2064" s="59"/>
      <c r="AD2064" s="196"/>
      <c r="AE2064" s="59"/>
      <c r="AF2064" s="59"/>
      <c r="AG2064" s="59"/>
      <c r="AH2064" s="59"/>
      <c r="AI2064" s="59"/>
      <c r="AJ2064" s="59"/>
    </row>
    <row r="2065" spans="1:36" ht="14.25" customHeight="1">
      <c r="A2065" s="85"/>
      <c r="B2065" s="59"/>
      <c r="C2065" s="223"/>
      <c r="D2065" s="59"/>
      <c r="E2065" s="229"/>
      <c r="F2065" s="229"/>
      <c r="G2065" s="59"/>
      <c r="H2065" s="59"/>
      <c r="I2065" s="59"/>
      <c r="J2065" s="59"/>
      <c r="K2065" s="59"/>
      <c r="L2065" s="86"/>
      <c r="M2065" s="86"/>
      <c r="N2065" s="55" t="s">
        <v>992</v>
      </c>
      <c r="O2065" s="55"/>
      <c r="P2065" s="55"/>
      <c r="Q2065" s="55"/>
      <c r="R2065" s="55"/>
      <c r="S2065" s="95" t="s">
        <v>993</v>
      </c>
      <c r="T2065" s="193" t="str">
        <f>_xlfn.IFNA(VLOOKUP(N2065,Code2Loc,2,FALSE)
&amp; IF( OR( ISNA(O2065), LEN(O2065)=0), "",  "-" &amp; VLOOKUP(O2065,Code2Loc,2,FALSE))
&amp; IF( OR( ISNA(P2065), LEN(P2065)=0), "",  "-" &amp; VLOOKUP(P2065,Code2Loc,2,FALSE))
&amp; IF( OR( ISNA(Q2065), LEN(Q2065)=0), "",  "-" &amp; VLOOKUP(Q2065,Code2Loc,2,FALSE))
&amp; IF( OR( ISNA(R2065), LEN(R2065)=0), "",  "-" &amp; VLOOKUP(R2065,Code2Loc,2,FALSE))
&amp; IF( OR( ISNA(S2065), LEN(S2065)=0), "",  "-" &amp; VLOOKUP(S2065,Code2Loc,2,FALSE)),"")</f>
        <v/>
      </c>
      <c r="U2065" s="56">
        <v>0.40277777777777779</v>
      </c>
      <c r="V2065" s="57"/>
      <c r="W2065" s="57"/>
      <c r="X2065" s="57"/>
      <c r="Y2065" s="57"/>
      <c r="Z2065" s="58" t="str">
        <f>IF(ISBLANK($U2065), "", _xlfn.IFNA($U2065 + _xlfn.IFNA( VLOOKUP($N2065 &amp; IF(ISBLANK($O2065),"", "-" &amp; $O2065) &amp; IF(ISBLANK($P2065),"", "-" &amp; $P2065) &amp; IF(ISBLANK($Q2065),"", "-" &amp; $Q2065) &amp; IF(ISBLANK($R2065),"", "-" &amp; $R2065) &amp; IF(ISBLANK($S2065),"", "-" &amp; $S2065),TravelTime,8,FALSE), VLOOKUP($S2065 &amp; IF(ISBLANK($R2065),"", "-" &amp; $R2065) &amp; IF(ISBLANK($Q2065),"", "-" &amp; $Q2065) &amp; IF(ISBLANK($P2065),"", "-" &amp; $P2065) &amp; IF(ISBLANK($O2065),"", "-" &amp; $O2065) &amp; IF(ISBLANK($N2065),"", "-" &amp; $N2065),TravelTime,8,FALSE)) / 1440, ""))</f>
        <v/>
      </c>
      <c r="AA2065" s="59"/>
      <c r="AB2065" s="59"/>
      <c r="AC2065" s="59"/>
      <c r="AD2065" s="196"/>
      <c r="AE2065" s="59"/>
      <c r="AF2065" s="59"/>
      <c r="AG2065" s="59"/>
      <c r="AH2065" s="59"/>
      <c r="AI2065" s="59"/>
      <c r="AJ2065" s="59"/>
    </row>
    <row r="2066" spans="1:36" ht="14.25" customHeight="1">
      <c r="A2066" s="85"/>
      <c r="B2066" s="59"/>
      <c r="C2066" s="223"/>
      <c r="D2066" s="59"/>
      <c r="E2066" s="229"/>
      <c r="F2066" s="229"/>
      <c r="G2066" s="59"/>
      <c r="H2066" s="59"/>
      <c r="I2066" s="59"/>
      <c r="J2066" s="59"/>
      <c r="K2066" s="59"/>
      <c r="L2066" s="86"/>
      <c r="M2066" s="86"/>
      <c r="N2066" s="95" t="s">
        <v>993</v>
      </c>
      <c r="O2066" s="55"/>
      <c r="P2066" s="55"/>
      <c r="Q2066" s="55"/>
      <c r="R2066" s="55"/>
      <c r="S2066" s="55" t="s">
        <v>992</v>
      </c>
      <c r="T2066" s="193" t="str">
        <f>_xlfn.IFNA(VLOOKUP(N2066,Code2Loc,2,FALSE)
&amp; IF( OR( ISNA(O2066), LEN(O2066)=0), "",  "-" &amp; VLOOKUP(O2066,Code2Loc,2,FALSE))
&amp; IF( OR( ISNA(P2066), LEN(P2066)=0), "",  "-" &amp; VLOOKUP(P2066,Code2Loc,2,FALSE))
&amp; IF( OR( ISNA(Q2066), LEN(Q2066)=0), "",  "-" &amp; VLOOKUP(Q2066,Code2Loc,2,FALSE))
&amp; IF( OR( ISNA(R2066), LEN(R2066)=0), "",  "-" &amp; VLOOKUP(R2066,Code2Loc,2,FALSE))
&amp; IF( OR( ISNA(S2066), LEN(S2066)=0), "",  "-" &amp; VLOOKUP(S2066,Code2Loc,2,FALSE)),"")</f>
        <v/>
      </c>
      <c r="U2066" s="56">
        <v>0.4236111111111111</v>
      </c>
      <c r="V2066" s="57"/>
      <c r="W2066" s="57"/>
      <c r="X2066" s="57"/>
      <c r="Y2066" s="57"/>
      <c r="Z2066" s="58" t="str">
        <f>IF(ISBLANK($U2066), "", _xlfn.IFNA($U2066 + _xlfn.IFNA( VLOOKUP($N2066 &amp; IF(ISBLANK($O2066),"", "-" &amp; $O2066) &amp; IF(ISBLANK($P2066),"", "-" &amp; $P2066) &amp; IF(ISBLANK($Q2066),"", "-" &amp; $Q2066) &amp; IF(ISBLANK($R2066),"", "-" &amp; $R2066) &amp; IF(ISBLANK($S2066),"", "-" &amp; $S2066),TravelTime,8,FALSE), VLOOKUP($S2066 &amp; IF(ISBLANK($R2066),"", "-" &amp; $R2066) &amp; IF(ISBLANK($Q2066),"", "-" &amp; $Q2066) &amp; IF(ISBLANK($P2066),"", "-" &amp; $P2066) &amp; IF(ISBLANK($O2066),"", "-" &amp; $O2066) &amp; IF(ISBLANK($N2066),"", "-" &amp; $N2066),TravelTime,8,FALSE)) / 1440, ""))</f>
        <v/>
      </c>
      <c r="AA2066" s="59"/>
      <c r="AB2066" s="59"/>
      <c r="AC2066" s="59"/>
      <c r="AD2066" s="196"/>
      <c r="AE2066" s="59"/>
      <c r="AF2066" s="59"/>
      <c r="AG2066" s="59"/>
      <c r="AH2066" s="59"/>
      <c r="AI2066" s="59"/>
      <c r="AJ2066" s="59"/>
    </row>
    <row r="2067" spans="1:36" ht="14.25" customHeight="1">
      <c r="A2067" s="85"/>
      <c r="B2067" s="59"/>
      <c r="C2067" s="223"/>
      <c r="D2067" s="59"/>
      <c r="E2067" s="229"/>
      <c r="F2067" s="229"/>
      <c r="G2067" s="59"/>
      <c r="H2067" s="59"/>
      <c r="I2067" s="59"/>
      <c r="J2067" s="59"/>
      <c r="K2067" s="59"/>
      <c r="L2067" s="86"/>
      <c r="M2067" s="86"/>
      <c r="N2067" s="55" t="s">
        <v>992</v>
      </c>
      <c r="O2067" s="55"/>
      <c r="P2067" s="55"/>
      <c r="Q2067" s="55"/>
      <c r="R2067" s="55"/>
      <c r="S2067" s="95" t="s">
        <v>993</v>
      </c>
      <c r="T2067" s="193" t="str">
        <f>_xlfn.IFNA(VLOOKUP(N2067,Code2Loc,2,FALSE)
&amp; IF( OR( ISNA(O2067), LEN(O2067)=0), "",  "-" &amp; VLOOKUP(O2067,Code2Loc,2,FALSE))
&amp; IF( OR( ISNA(P2067), LEN(P2067)=0), "",  "-" &amp; VLOOKUP(P2067,Code2Loc,2,FALSE))
&amp; IF( OR( ISNA(Q2067), LEN(Q2067)=0), "",  "-" &amp; VLOOKUP(Q2067,Code2Loc,2,FALSE))
&amp; IF( OR( ISNA(R2067), LEN(R2067)=0), "",  "-" &amp; VLOOKUP(R2067,Code2Loc,2,FALSE))
&amp; IF( OR( ISNA(S2067), LEN(S2067)=0), "",  "-" &amp; VLOOKUP(S2067,Code2Loc,2,FALSE)),"")</f>
        <v/>
      </c>
      <c r="U2067" s="56">
        <v>0.44791666666666669</v>
      </c>
      <c r="V2067" s="57"/>
      <c r="W2067" s="57"/>
      <c r="X2067" s="57"/>
      <c r="Y2067" s="57"/>
      <c r="Z2067" s="58" t="str">
        <f>IF(ISBLANK($U2067), "", _xlfn.IFNA($U2067 + _xlfn.IFNA( VLOOKUP($N2067 &amp; IF(ISBLANK($O2067),"", "-" &amp; $O2067) &amp; IF(ISBLANK($P2067),"", "-" &amp; $P2067) &amp; IF(ISBLANK($Q2067),"", "-" &amp; $Q2067) &amp; IF(ISBLANK($R2067),"", "-" &amp; $R2067) &amp; IF(ISBLANK($S2067),"", "-" &amp; $S2067),TravelTime,8,FALSE), VLOOKUP($S2067 &amp; IF(ISBLANK($R2067),"", "-" &amp; $R2067) &amp; IF(ISBLANK($Q2067),"", "-" &amp; $Q2067) &amp; IF(ISBLANK($P2067),"", "-" &amp; $P2067) &amp; IF(ISBLANK($O2067),"", "-" &amp; $O2067) &amp; IF(ISBLANK($N2067),"", "-" &amp; $N2067),TravelTime,8,FALSE)) / 1440, ""))</f>
        <v/>
      </c>
      <c r="AA2067" s="59"/>
      <c r="AB2067" s="59"/>
      <c r="AC2067" s="59"/>
      <c r="AD2067" s="196"/>
      <c r="AE2067" s="59"/>
      <c r="AF2067" s="59"/>
      <c r="AG2067" s="59"/>
      <c r="AH2067" s="59"/>
      <c r="AI2067" s="59"/>
      <c r="AJ2067" s="59"/>
    </row>
    <row r="2068" spans="1:36" ht="14.25" customHeight="1">
      <c r="A2068" s="85"/>
      <c r="B2068" s="59"/>
      <c r="C2068" s="223"/>
      <c r="D2068" s="59"/>
      <c r="E2068" s="229"/>
      <c r="F2068" s="229"/>
      <c r="G2068" s="59"/>
      <c r="H2068" s="59"/>
      <c r="I2068" s="59"/>
      <c r="J2068" s="59"/>
      <c r="K2068" s="59"/>
      <c r="L2068" s="86"/>
      <c r="M2068" s="86"/>
      <c r="N2068" s="95" t="s">
        <v>993</v>
      </c>
      <c r="O2068" s="55"/>
      <c r="P2068" s="55"/>
      <c r="Q2068" s="55"/>
      <c r="R2068" s="55"/>
      <c r="S2068" s="55" t="s">
        <v>992</v>
      </c>
      <c r="T2068" s="193" t="str">
        <f>_xlfn.IFNA(VLOOKUP(N2068,Code2Loc,2,FALSE)
&amp; IF( OR( ISNA(O2068), LEN(O2068)=0), "",  "-" &amp; VLOOKUP(O2068,Code2Loc,2,FALSE))
&amp; IF( OR( ISNA(P2068), LEN(P2068)=0), "",  "-" &amp; VLOOKUP(P2068,Code2Loc,2,FALSE))
&amp; IF( OR( ISNA(Q2068), LEN(Q2068)=0), "",  "-" &amp; VLOOKUP(Q2068,Code2Loc,2,FALSE))
&amp; IF( OR( ISNA(R2068), LEN(R2068)=0), "",  "-" &amp; VLOOKUP(R2068,Code2Loc,2,FALSE))
&amp; IF( OR( ISNA(S2068), LEN(S2068)=0), "",  "-" &amp; VLOOKUP(S2068,Code2Loc,2,FALSE)),"")</f>
        <v/>
      </c>
      <c r="U2068" s="56">
        <v>0.46527777777777779</v>
      </c>
      <c r="V2068" s="57"/>
      <c r="W2068" s="57"/>
      <c r="X2068" s="57"/>
      <c r="Y2068" s="57"/>
      <c r="Z2068" s="58" t="str">
        <f>IF(ISBLANK($U2068), "", _xlfn.IFNA($U2068 + _xlfn.IFNA( VLOOKUP($N2068 &amp; IF(ISBLANK($O2068),"", "-" &amp; $O2068) &amp; IF(ISBLANK($P2068),"", "-" &amp; $P2068) &amp; IF(ISBLANK($Q2068),"", "-" &amp; $Q2068) &amp; IF(ISBLANK($R2068),"", "-" &amp; $R2068) &amp; IF(ISBLANK($S2068),"", "-" &amp; $S2068),TravelTime,8,FALSE), VLOOKUP($S2068 &amp; IF(ISBLANK($R2068),"", "-" &amp; $R2068) &amp; IF(ISBLANK($Q2068),"", "-" &amp; $Q2068) &amp; IF(ISBLANK($P2068),"", "-" &amp; $P2068) &amp; IF(ISBLANK($O2068),"", "-" &amp; $O2068) &amp; IF(ISBLANK($N2068),"", "-" &amp; $N2068),TravelTime,8,FALSE)) / 1440, ""))</f>
        <v/>
      </c>
      <c r="AA2068" s="59"/>
      <c r="AB2068" s="59"/>
      <c r="AC2068" s="59"/>
      <c r="AD2068" s="196"/>
      <c r="AE2068" s="59"/>
      <c r="AF2068" s="59"/>
      <c r="AG2068" s="59"/>
      <c r="AH2068" s="59"/>
      <c r="AI2068" s="59"/>
      <c r="AJ2068" s="59"/>
    </row>
    <row r="2069" spans="1:36" ht="14.25" customHeight="1">
      <c r="A2069" s="85"/>
      <c r="B2069" s="59"/>
      <c r="C2069" s="223"/>
      <c r="D2069" s="59"/>
      <c r="E2069" s="229"/>
      <c r="F2069" s="229"/>
      <c r="G2069" s="59"/>
      <c r="H2069" s="59"/>
      <c r="I2069" s="59"/>
      <c r="J2069" s="59"/>
      <c r="K2069" s="59"/>
      <c r="L2069" s="86"/>
      <c r="M2069" s="86"/>
      <c r="N2069" s="55" t="s">
        <v>992</v>
      </c>
      <c r="O2069" s="55"/>
      <c r="P2069" s="55"/>
      <c r="Q2069" s="55"/>
      <c r="R2069" s="55"/>
      <c r="S2069" s="95" t="s">
        <v>993</v>
      </c>
      <c r="T2069" s="193" t="str">
        <f>_xlfn.IFNA(VLOOKUP(N2069,Code2Loc,2,FALSE)
&amp; IF( OR( ISNA(O2069), LEN(O2069)=0), "",  "-" &amp; VLOOKUP(O2069,Code2Loc,2,FALSE))
&amp; IF( OR( ISNA(P2069), LEN(P2069)=0), "",  "-" &amp; VLOOKUP(P2069,Code2Loc,2,FALSE))
&amp; IF( OR( ISNA(Q2069), LEN(Q2069)=0), "",  "-" &amp; VLOOKUP(Q2069,Code2Loc,2,FALSE))
&amp; IF( OR( ISNA(R2069), LEN(R2069)=0), "",  "-" &amp; VLOOKUP(R2069,Code2Loc,2,FALSE))
&amp; IF( OR( ISNA(S2069), LEN(S2069)=0), "",  "-" &amp; VLOOKUP(S2069,Code2Loc,2,FALSE)),"")</f>
        <v/>
      </c>
      <c r="U2069" s="56">
        <v>0.4861111111111111</v>
      </c>
      <c r="V2069" s="57"/>
      <c r="W2069" s="57"/>
      <c r="X2069" s="57"/>
      <c r="Y2069" s="57"/>
      <c r="Z2069" s="58" t="str">
        <f>IF(ISBLANK($U2069), "", _xlfn.IFNA($U2069 + _xlfn.IFNA( VLOOKUP($N2069 &amp; IF(ISBLANK($O2069),"", "-" &amp; $O2069) &amp; IF(ISBLANK($P2069),"", "-" &amp; $P2069) &amp; IF(ISBLANK($Q2069),"", "-" &amp; $Q2069) &amp; IF(ISBLANK($R2069),"", "-" &amp; $R2069) &amp; IF(ISBLANK($S2069),"", "-" &amp; $S2069),TravelTime,8,FALSE), VLOOKUP($S2069 &amp; IF(ISBLANK($R2069),"", "-" &amp; $R2069) &amp; IF(ISBLANK($Q2069),"", "-" &amp; $Q2069) &amp; IF(ISBLANK($P2069),"", "-" &amp; $P2069) &amp; IF(ISBLANK($O2069),"", "-" &amp; $O2069) &amp; IF(ISBLANK($N2069),"", "-" &amp; $N2069),TravelTime,8,FALSE)) / 1440, ""))</f>
        <v/>
      </c>
      <c r="AA2069" s="59"/>
      <c r="AB2069" s="59"/>
      <c r="AC2069" s="59"/>
      <c r="AD2069" s="196"/>
      <c r="AE2069" s="59"/>
      <c r="AF2069" s="59"/>
      <c r="AG2069" s="59"/>
      <c r="AH2069" s="59"/>
      <c r="AI2069" s="59"/>
      <c r="AJ2069" s="59"/>
    </row>
    <row r="2070" spans="1:36" ht="14.25" customHeight="1">
      <c r="A2070" s="85"/>
      <c r="B2070" s="59"/>
      <c r="C2070" s="223"/>
      <c r="D2070" s="59"/>
      <c r="E2070" s="229"/>
      <c r="F2070" s="229"/>
      <c r="G2070" s="59"/>
      <c r="H2070" s="59"/>
      <c r="I2070" s="59"/>
      <c r="J2070" s="59"/>
      <c r="K2070" s="59"/>
      <c r="L2070" s="86"/>
      <c r="M2070" s="86"/>
      <c r="N2070" s="95" t="s">
        <v>993</v>
      </c>
      <c r="O2070" s="55"/>
      <c r="P2070" s="55"/>
      <c r="Q2070" s="55"/>
      <c r="R2070" s="55"/>
      <c r="S2070" s="55" t="s">
        <v>992</v>
      </c>
      <c r="T2070" s="193" t="str">
        <f>_xlfn.IFNA(VLOOKUP(N2070,Code2Loc,2,FALSE)
&amp; IF( OR( ISNA(O2070), LEN(O2070)=0), "",  "-" &amp; VLOOKUP(O2070,Code2Loc,2,FALSE))
&amp; IF( OR( ISNA(P2070), LEN(P2070)=0), "",  "-" &amp; VLOOKUP(P2070,Code2Loc,2,FALSE))
&amp; IF( OR( ISNA(Q2070), LEN(Q2070)=0), "",  "-" &amp; VLOOKUP(Q2070,Code2Loc,2,FALSE))
&amp; IF( OR( ISNA(R2070), LEN(R2070)=0), "",  "-" &amp; VLOOKUP(R2070,Code2Loc,2,FALSE))
&amp; IF( OR( ISNA(S2070), LEN(S2070)=0), "",  "-" &amp; VLOOKUP(S2070,Code2Loc,2,FALSE)),"")</f>
        <v/>
      </c>
      <c r="U2070" s="56">
        <v>0.50694444444444442</v>
      </c>
      <c r="V2070" s="57"/>
      <c r="W2070" s="57"/>
      <c r="X2070" s="57"/>
      <c r="Y2070" s="57"/>
      <c r="Z2070" s="58" t="str">
        <f>IF(ISBLANK($U2070), "", _xlfn.IFNA($U2070 + _xlfn.IFNA( VLOOKUP($N2070 &amp; IF(ISBLANK($O2070),"", "-" &amp; $O2070) &amp; IF(ISBLANK($P2070),"", "-" &amp; $P2070) &amp; IF(ISBLANK($Q2070),"", "-" &amp; $Q2070) &amp; IF(ISBLANK($R2070),"", "-" &amp; $R2070) &amp; IF(ISBLANK($S2070),"", "-" &amp; $S2070),TravelTime,8,FALSE), VLOOKUP($S2070 &amp; IF(ISBLANK($R2070),"", "-" &amp; $R2070) &amp; IF(ISBLANK($Q2070),"", "-" &amp; $Q2070) &amp; IF(ISBLANK($P2070),"", "-" &amp; $P2070) &amp; IF(ISBLANK($O2070),"", "-" &amp; $O2070) &amp; IF(ISBLANK($N2070),"", "-" &amp; $N2070),TravelTime,8,FALSE)) / 1440, ""))</f>
        <v/>
      </c>
      <c r="AA2070" s="59"/>
      <c r="AB2070" s="59"/>
      <c r="AC2070" s="59"/>
      <c r="AD2070" s="196"/>
      <c r="AE2070" s="59"/>
      <c r="AF2070" s="59"/>
      <c r="AG2070" s="59"/>
      <c r="AH2070" s="59"/>
      <c r="AI2070" s="59"/>
      <c r="AJ2070" s="59"/>
    </row>
    <row r="2071" spans="1:36" ht="14.25" customHeight="1">
      <c r="A2071" s="85"/>
      <c r="B2071" s="59"/>
      <c r="C2071" s="223"/>
      <c r="D2071" s="59"/>
      <c r="E2071" s="229"/>
      <c r="F2071" s="229"/>
      <c r="G2071" s="59"/>
      <c r="H2071" s="59"/>
      <c r="I2071" s="59"/>
      <c r="J2071" s="59"/>
      <c r="K2071" s="59"/>
      <c r="L2071" s="86"/>
      <c r="M2071" s="86"/>
      <c r="N2071" s="55" t="s">
        <v>992</v>
      </c>
      <c r="O2071" s="55"/>
      <c r="P2071" s="55"/>
      <c r="Q2071" s="55"/>
      <c r="R2071" s="55"/>
      <c r="S2071" s="95" t="s">
        <v>993</v>
      </c>
      <c r="T2071" s="193" t="str">
        <f>_xlfn.IFNA(VLOOKUP(N2071,Code2Loc,2,FALSE)
&amp; IF( OR( ISNA(O2071), LEN(O2071)=0), "",  "-" &amp; VLOOKUP(O2071,Code2Loc,2,FALSE))
&amp; IF( OR( ISNA(P2071), LEN(P2071)=0), "",  "-" &amp; VLOOKUP(P2071,Code2Loc,2,FALSE))
&amp; IF( OR( ISNA(Q2071), LEN(Q2071)=0), "",  "-" &amp; VLOOKUP(Q2071,Code2Loc,2,FALSE))
&amp; IF( OR( ISNA(R2071), LEN(R2071)=0), "",  "-" &amp; VLOOKUP(R2071,Code2Loc,2,FALSE))
&amp; IF( OR( ISNA(S2071), LEN(S2071)=0), "",  "-" &amp; VLOOKUP(S2071,Code2Loc,2,FALSE)),"")</f>
        <v/>
      </c>
      <c r="U2071" s="56">
        <v>0.53125</v>
      </c>
      <c r="V2071" s="57"/>
      <c r="W2071" s="57"/>
      <c r="X2071" s="57"/>
      <c r="Y2071" s="57"/>
      <c r="Z2071" s="58" t="str">
        <f>IF(ISBLANK($U2071), "", _xlfn.IFNA($U2071 + _xlfn.IFNA( VLOOKUP($N2071 &amp; IF(ISBLANK($O2071),"", "-" &amp; $O2071) &amp; IF(ISBLANK($P2071),"", "-" &amp; $P2071) &amp; IF(ISBLANK($Q2071),"", "-" &amp; $Q2071) &amp; IF(ISBLANK($R2071),"", "-" &amp; $R2071) &amp; IF(ISBLANK($S2071),"", "-" &amp; $S2071),TravelTime,8,FALSE), VLOOKUP($S2071 &amp; IF(ISBLANK($R2071),"", "-" &amp; $R2071) &amp; IF(ISBLANK($Q2071),"", "-" &amp; $Q2071) &amp; IF(ISBLANK($P2071),"", "-" &amp; $P2071) &amp; IF(ISBLANK($O2071),"", "-" &amp; $O2071) &amp; IF(ISBLANK($N2071),"", "-" &amp; $N2071),TravelTime,8,FALSE)) / 1440, ""))</f>
        <v/>
      </c>
      <c r="AA2071" s="59"/>
      <c r="AB2071" s="59"/>
      <c r="AC2071" s="59"/>
      <c r="AD2071" s="196"/>
      <c r="AE2071" s="59"/>
      <c r="AF2071" s="59"/>
      <c r="AG2071" s="59"/>
      <c r="AH2071" s="59"/>
      <c r="AI2071" s="59"/>
      <c r="AJ2071" s="59"/>
    </row>
    <row r="2072" spans="1:36" ht="14.25" customHeight="1">
      <c r="A2072" s="85"/>
      <c r="B2072" s="59"/>
      <c r="C2072" s="223"/>
      <c r="D2072" s="59"/>
      <c r="E2072" s="229"/>
      <c r="F2072" s="229"/>
      <c r="G2072" s="59"/>
      <c r="H2072" s="59"/>
      <c r="I2072" s="59"/>
      <c r="J2072" s="59"/>
      <c r="K2072" s="59"/>
      <c r="L2072" s="86"/>
      <c r="M2072" s="86"/>
      <c r="N2072" s="95" t="s">
        <v>993</v>
      </c>
      <c r="O2072" s="55"/>
      <c r="P2072" s="55"/>
      <c r="Q2072" s="55"/>
      <c r="R2072" s="55"/>
      <c r="S2072" s="55" t="s">
        <v>992</v>
      </c>
      <c r="T2072" s="193" t="str">
        <f>_xlfn.IFNA(VLOOKUP(N2072,Code2Loc,2,FALSE)
&amp; IF( OR( ISNA(O2072), LEN(O2072)=0), "",  "-" &amp; VLOOKUP(O2072,Code2Loc,2,FALSE))
&amp; IF( OR( ISNA(P2072), LEN(P2072)=0), "",  "-" &amp; VLOOKUP(P2072,Code2Loc,2,FALSE))
&amp; IF( OR( ISNA(Q2072), LEN(Q2072)=0), "",  "-" &amp; VLOOKUP(Q2072,Code2Loc,2,FALSE))
&amp; IF( OR( ISNA(R2072), LEN(R2072)=0), "",  "-" &amp; VLOOKUP(R2072,Code2Loc,2,FALSE))
&amp; IF( OR( ISNA(S2072), LEN(S2072)=0), "",  "-" &amp; VLOOKUP(S2072,Code2Loc,2,FALSE)),"")</f>
        <v/>
      </c>
      <c r="U2072" s="56">
        <v>0.55208333333333337</v>
      </c>
      <c r="V2072" s="57"/>
      <c r="W2072" s="57"/>
      <c r="X2072" s="57"/>
      <c r="Y2072" s="57"/>
      <c r="Z2072" s="58" t="str">
        <f>IF(ISBLANK($U2072), "", _xlfn.IFNA($U2072 + _xlfn.IFNA( VLOOKUP($N2072 &amp; IF(ISBLANK($O2072),"", "-" &amp; $O2072) &amp; IF(ISBLANK($P2072),"", "-" &amp; $P2072) &amp; IF(ISBLANK($Q2072),"", "-" &amp; $Q2072) &amp; IF(ISBLANK($R2072),"", "-" &amp; $R2072) &amp; IF(ISBLANK($S2072),"", "-" &amp; $S2072),TravelTime,8,FALSE), VLOOKUP($S2072 &amp; IF(ISBLANK($R2072),"", "-" &amp; $R2072) &amp; IF(ISBLANK($Q2072),"", "-" &amp; $Q2072) &amp; IF(ISBLANK($P2072),"", "-" &amp; $P2072) &amp; IF(ISBLANK($O2072),"", "-" &amp; $O2072) &amp; IF(ISBLANK($N2072),"", "-" &amp; $N2072),TravelTime,8,FALSE)) / 1440, ""))</f>
        <v/>
      </c>
      <c r="AA2072" s="59"/>
      <c r="AB2072" s="59"/>
      <c r="AC2072" s="59"/>
      <c r="AD2072" s="196"/>
      <c r="AE2072" s="59"/>
      <c r="AF2072" s="59"/>
      <c r="AG2072" s="59"/>
      <c r="AH2072" s="59"/>
      <c r="AI2072" s="59"/>
      <c r="AJ2072" s="59"/>
    </row>
    <row r="2073" spans="1:36" ht="14.25" customHeight="1">
      <c r="A2073" s="85"/>
      <c r="B2073" s="59"/>
      <c r="C2073" s="223"/>
      <c r="D2073" s="59"/>
      <c r="E2073" s="229"/>
      <c r="F2073" s="229"/>
      <c r="G2073" s="59"/>
      <c r="H2073" s="59"/>
      <c r="I2073" s="59"/>
      <c r="J2073" s="59"/>
      <c r="K2073" s="59"/>
      <c r="L2073" s="86"/>
      <c r="M2073" s="86"/>
      <c r="N2073" s="55" t="s">
        <v>992</v>
      </c>
      <c r="O2073" s="55"/>
      <c r="P2073" s="55"/>
      <c r="Q2073" s="55"/>
      <c r="R2073" s="55"/>
      <c r="S2073" s="95" t="s">
        <v>993</v>
      </c>
      <c r="T2073" s="193" t="str">
        <f>_xlfn.IFNA(VLOOKUP(N2073,Code2Loc,2,FALSE)
&amp; IF( OR( ISNA(O2073), LEN(O2073)=0), "",  "-" &amp; VLOOKUP(O2073,Code2Loc,2,FALSE))
&amp; IF( OR( ISNA(P2073), LEN(P2073)=0), "",  "-" &amp; VLOOKUP(P2073,Code2Loc,2,FALSE))
&amp; IF( OR( ISNA(Q2073), LEN(Q2073)=0), "",  "-" &amp; VLOOKUP(Q2073,Code2Loc,2,FALSE))
&amp; IF( OR( ISNA(R2073), LEN(R2073)=0), "",  "-" &amp; VLOOKUP(R2073,Code2Loc,2,FALSE))
&amp; IF( OR( ISNA(S2073), LEN(S2073)=0), "",  "-" &amp; VLOOKUP(S2073,Code2Loc,2,FALSE)),"")</f>
        <v/>
      </c>
      <c r="U2073" s="56">
        <v>0.57291666666666663</v>
      </c>
      <c r="V2073" s="57"/>
      <c r="W2073" s="57"/>
      <c r="X2073" s="57"/>
      <c r="Y2073" s="57"/>
      <c r="Z2073" s="58" t="str">
        <f>IF(ISBLANK($U2073), "", _xlfn.IFNA($U2073 + _xlfn.IFNA( VLOOKUP($N2073 &amp; IF(ISBLANK($O2073),"", "-" &amp; $O2073) &amp; IF(ISBLANK($P2073),"", "-" &amp; $P2073) &amp; IF(ISBLANK($Q2073),"", "-" &amp; $Q2073) &amp; IF(ISBLANK($R2073),"", "-" &amp; $R2073) &amp; IF(ISBLANK($S2073),"", "-" &amp; $S2073),TravelTime,8,FALSE), VLOOKUP($S2073 &amp; IF(ISBLANK($R2073),"", "-" &amp; $R2073) &amp; IF(ISBLANK($Q2073),"", "-" &amp; $Q2073) &amp; IF(ISBLANK($P2073),"", "-" &amp; $P2073) &amp; IF(ISBLANK($O2073),"", "-" &amp; $O2073) &amp; IF(ISBLANK($N2073),"", "-" &amp; $N2073),TravelTime,8,FALSE)) / 1440, ""))</f>
        <v/>
      </c>
      <c r="AA2073" s="59"/>
      <c r="AB2073" s="59"/>
      <c r="AC2073" s="59"/>
      <c r="AD2073" s="196"/>
      <c r="AE2073" s="59"/>
      <c r="AF2073" s="59"/>
      <c r="AG2073" s="59"/>
      <c r="AH2073" s="59"/>
      <c r="AI2073" s="59"/>
      <c r="AJ2073" s="59"/>
    </row>
    <row r="2074" spans="1:36" ht="14.25" customHeight="1">
      <c r="A2074" s="85"/>
      <c r="B2074" s="59"/>
      <c r="C2074" s="223"/>
      <c r="D2074" s="59"/>
      <c r="E2074" s="229"/>
      <c r="F2074" s="229"/>
      <c r="G2074" s="59"/>
      <c r="H2074" s="59"/>
      <c r="I2074" s="59"/>
      <c r="J2074" s="59"/>
      <c r="K2074" s="59"/>
      <c r="L2074" s="86"/>
      <c r="M2074" s="86"/>
      <c r="N2074" s="95" t="s">
        <v>993</v>
      </c>
      <c r="O2074" s="55"/>
      <c r="P2074" s="55"/>
      <c r="Q2074" s="55"/>
      <c r="R2074" s="55"/>
      <c r="S2074" s="55" t="s">
        <v>992</v>
      </c>
      <c r="T2074" s="193" t="str">
        <f>_xlfn.IFNA(VLOOKUP(N2074,Code2Loc,2,FALSE)
&amp; IF( OR( ISNA(O2074), LEN(O2074)=0), "",  "-" &amp; VLOOKUP(O2074,Code2Loc,2,FALSE))
&amp; IF( OR( ISNA(P2074), LEN(P2074)=0), "",  "-" &amp; VLOOKUP(P2074,Code2Loc,2,FALSE))
&amp; IF( OR( ISNA(Q2074), LEN(Q2074)=0), "",  "-" &amp; VLOOKUP(Q2074,Code2Loc,2,FALSE))
&amp; IF( OR( ISNA(R2074), LEN(R2074)=0), "",  "-" &amp; VLOOKUP(R2074,Code2Loc,2,FALSE))
&amp; IF( OR( ISNA(S2074), LEN(S2074)=0), "",  "-" &amp; VLOOKUP(S2074,Code2Loc,2,FALSE)),"")</f>
        <v/>
      </c>
      <c r="U2074" s="56">
        <v>0.59375</v>
      </c>
      <c r="V2074" s="57"/>
      <c r="W2074" s="57"/>
      <c r="X2074" s="57"/>
      <c r="Y2074" s="57"/>
      <c r="Z2074" s="58" t="str">
        <f>IF(ISBLANK($U2074), "", _xlfn.IFNA($U2074 + _xlfn.IFNA( VLOOKUP($N2074 &amp; IF(ISBLANK($O2074),"", "-" &amp; $O2074) &amp; IF(ISBLANK($P2074),"", "-" &amp; $P2074) &amp; IF(ISBLANK($Q2074),"", "-" &amp; $Q2074) &amp; IF(ISBLANK($R2074),"", "-" &amp; $R2074) &amp; IF(ISBLANK($S2074),"", "-" &amp; $S2074),TravelTime,8,FALSE), VLOOKUP($S2074 &amp; IF(ISBLANK($R2074),"", "-" &amp; $R2074) &amp; IF(ISBLANK($Q2074),"", "-" &amp; $Q2074) &amp; IF(ISBLANK($P2074),"", "-" &amp; $P2074) &amp; IF(ISBLANK($O2074),"", "-" &amp; $O2074) &amp; IF(ISBLANK($N2074),"", "-" &amp; $N2074),TravelTime,8,FALSE)) / 1440, ""))</f>
        <v/>
      </c>
      <c r="AA2074" s="59"/>
      <c r="AB2074" s="59"/>
      <c r="AC2074" s="59"/>
      <c r="AD2074" s="196"/>
      <c r="AE2074" s="59"/>
      <c r="AF2074" s="59"/>
      <c r="AG2074" s="59"/>
      <c r="AH2074" s="59"/>
      <c r="AI2074" s="59"/>
      <c r="AJ2074" s="59"/>
    </row>
    <row r="2075" spans="1:36" ht="14.25" customHeight="1">
      <c r="A2075" s="85"/>
      <c r="B2075" s="59"/>
      <c r="C2075" s="223"/>
      <c r="D2075" s="59"/>
      <c r="E2075" s="229"/>
      <c r="F2075" s="229"/>
      <c r="G2075" s="59"/>
      <c r="H2075" s="59"/>
      <c r="I2075" s="59"/>
      <c r="J2075" s="59"/>
      <c r="K2075" s="59"/>
      <c r="L2075" s="86"/>
      <c r="M2075" s="86"/>
      <c r="N2075" s="55" t="s">
        <v>992</v>
      </c>
      <c r="O2075" s="55"/>
      <c r="P2075" s="55"/>
      <c r="Q2075" s="55"/>
      <c r="R2075" s="55"/>
      <c r="S2075" s="95" t="s">
        <v>993</v>
      </c>
      <c r="T2075" s="193" t="str">
        <f>_xlfn.IFNA(VLOOKUP(N2075,Code2Loc,2,FALSE)
&amp; IF( OR( ISNA(O2075), LEN(O2075)=0), "",  "-" &amp; VLOOKUP(O2075,Code2Loc,2,FALSE))
&amp; IF( OR( ISNA(P2075), LEN(P2075)=0), "",  "-" &amp; VLOOKUP(P2075,Code2Loc,2,FALSE))
&amp; IF( OR( ISNA(Q2075), LEN(Q2075)=0), "",  "-" &amp; VLOOKUP(Q2075,Code2Loc,2,FALSE))
&amp; IF( OR( ISNA(R2075), LEN(R2075)=0), "",  "-" &amp; VLOOKUP(R2075,Code2Loc,2,FALSE))
&amp; IF( OR( ISNA(S2075), LEN(S2075)=0), "",  "-" &amp; VLOOKUP(S2075,Code2Loc,2,FALSE)),"")</f>
        <v/>
      </c>
      <c r="U2075" s="90">
        <v>0.61458333333333337</v>
      </c>
      <c r="V2075" s="57"/>
      <c r="W2075" s="57"/>
      <c r="X2075" s="57"/>
      <c r="Y2075" s="57"/>
      <c r="Z2075" s="58" t="str">
        <f>IF(ISBLANK($U2075), "", _xlfn.IFNA($U2075 + _xlfn.IFNA( VLOOKUP($N2075 &amp; IF(ISBLANK($O2075),"", "-" &amp; $O2075) &amp; IF(ISBLANK($P2075),"", "-" &amp; $P2075) &amp; IF(ISBLANK($Q2075),"", "-" &amp; $Q2075) &amp; IF(ISBLANK($R2075),"", "-" &amp; $R2075) &amp; IF(ISBLANK($S2075),"", "-" &amp; $S2075),TravelTime,8,FALSE), VLOOKUP($S2075 &amp; IF(ISBLANK($R2075),"", "-" &amp; $R2075) &amp; IF(ISBLANK($Q2075),"", "-" &amp; $Q2075) &amp; IF(ISBLANK($P2075),"", "-" &amp; $P2075) &amp; IF(ISBLANK($O2075),"", "-" &amp; $O2075) &amp; IF(ISBLANK($N2075),"", "-" &amp; $N2075),TravelTime,8,FALSE)) / 1440, ""))</f>
        <v/>
      </c>
      <c r="AA2075" s="59"/>
      <c r="AB2075" s="59"/>
      <c r="AC2075" s="59"/>
      <c r="AD2075" s="196"/>
      <c r="AE2075" s="59"/>
      <c r="AF2075" s="59"/>
      <c r="AG2075" s="59"/>
      <c r="AH2075" s="59"/>
      <c r="AI2075" s="59"/>
      <c r="AJ2075" s="59"/>
    </row>
    <row r="2076" spans="1:36" ht="14.25" customHeight="1">
      <c r="A2076" s="85"/>
      <c r="B2076" s="59"/>
      <c r="C2076" s="223"/>
      <c r="D2076" s="59"/>
      <c r="E2076" s="229"/>
      <c r="F2076" s="229"/>
      <c r="G2076" s="59"/>
      <c r="H2076" s="59"/>
      <c r="I2076" s="59"/>
      <c r="J2076" s="59"/>
      <c r="K2076" s="59"/>
      <c r="L2076" s="86"/>
      <c r="M2076" s="86"/>
      <c r="N2076" s="95" t="s">
        <v>993</v>
      </c>
      <c r="O2076" s="55"/>
      <c r="P2076" s="55"/>
      <c r="Q2076" s="55"/>
      <c r="R2076" s="55"/>
      <c r="S2076" s="55" t="s">
        <v>992</v>
      </c>
      <c r="T2076" s="193" t="str">
        <f>_xlfn.IFNA(VLOOKUP(N2076,Code2Loc,2,FALSE)
&amp; IF( OR( ISNA(O2076), LEN(O2076)=0), "",  "-" &amp; VLOOKUP(O2076,Code2Loc,2,FALSE))
&amp; IF( OR( ISNA(P2076), LEN(P2076)=0), "",  "-" &amp; VLOOKUP(P2076,Code2Loc,2,FALSE))
&amp; IF( OR( ISNA(Q2076), LEN(Q2076)=0), "",  "-" &amp; VLOOKUP(Q2076,Code2Loc,2,FALSE))
&amp; IF( OR( ISNA(R2076), LEN(R2076)=0), "",  "-" &amp; VLOOKUP(R2076,Code2Loc,2,FALSE))
&amp; IF( OR( ISNA(S2076), LEN(S2076)=0), "",  "-" &amp; VLOOKUP(S2076,Code2Loc,2,FALSE)),"")</f>
        <v/>
      </c>
      <c r="U2076" s="56">
        <v>0.63541666666666663</v>
      </c>
      <c r="V2076" s="57"/>
      <c r="W2076" s="57"/>
      <c r="X2076" s="57"/>
      <c r="Y2076" s="57"/>
      <c r="Z2076" s="58" t="str">
        <f>IF(ISBLANK($U2076), "", _xlfn.IFNA($U2076 + _xlfn.IFNA( VLOOKUP($N2076 &amp; IF(ISBLANK($O2076),"", "-" &amp; $O2076) &amp; IF(ISBLANK($P2076),"", "-" &amp; $P2076) &amp; IF(ISBLANK($Q2076),"", "-" &amp; $Q2076) &amp; IF(ISBLANK($R2076),"", "-" &amp; $R2076) &amp; IF(ISBLANK($S2076),"", "-" &amp; $S2076),TravelTime,8,FALSE), VLOOKUP($S2076 &amp; IF(ISBLANK($R2076),"", "-" &amp; $R2076) &amp; IF(ISBLANK($Q2076),"", "-" &amp; $Q2076) &amp; IF(ISBLANK($P2076),"", "-" &amp; $P2076) &amp; IF(ISBLANK($O2076),"", "-" &amp; $O2076) &amp; IF(ISBLANK($N2076),"", "-" &amp; $N2076),TravelTime,8,FALSE)) / 1440, ""))</f>
        <v/>
      </c>
      <c r="AA2076" s="59"/>
      <c r="AB2076" s="59"/>
      <c r="AC2076" s="59"/>
      <c r="AD2076" s="196"/>
      <c r="AE2076" s="59"/>
      <c r="AF2076" s="59"/>
      <c r="AG2076" s="59"/>
      <c r="AH2076" s="59"/>
      <c r="AI2076" s="59"/>
      <c r="AJ2076" s="59"/>
    </row>
    <row r="2077" spans="1:36" ht="14.25" customHeight="1">
      <c r="A2077" s="85"/>
      <c r="B2077" s="59"/>
      <c r="C2077" s="223"/>
      <c r="D2077" s="59"/>
      <c r="E2077" s="229"/>
      <c r="F2077" s="229"/>
      <c r="G2077" s="59"/>
      <c r="H2077" s="59"/>
      <c r="I2077" s="59"/>
      <c r="J2077" s="59"/>
      <c r="K2077" s="59"/>
      <c r="L2077" s="86"/>
      <c r="M2077" s="86"/>
      <c r="N2077" s="55" t="s">
        <v>992</v>
      </c>
      <c r="O2077" s="55"/>
      <c r="P2077" s="55"/>
      <c r="Q2077" s="55"/>
      <c r="R2077" s="55"/>
      <c r="S2077" s="95" t="s">
        <v>993</v>
      </c>
      <c r="T2077" s="193" t="str">
        <f>_xlfn.IFNA(VLOOKUP(N2077,Code2Loc,2,FALSE)
&amp; IF( OR( ISNA(O2077), LEN(O2077)=0), "",  "-" &amp; VLOOKUP(O2077,Code2Loc,2,FALSE))
&amp; IF( OR( ISNA(P2077), LEN(P2077)=0), "",  "-" &amp; VLOOKUP(P2077,Code2Loc,2,FALSE))
&amp; IF( OR( ISNA(Q2077), LEN(Q2077)=0), "",  "-" &amp; VLOOKUP(Q2077,Code2Loc,2,FALSE))
&amp; IF( OR( ISNA(R2077), LEN(R2077)=0), "",  "-" &amp; VLOOKUP(R2077,Code2Loc,2,FALSE))
&amp; IF( OR( ISNA(S2077), LEN(S2077)=0), "",  "-" &amp; VLOOKUP(S2077,Code2Loc,2,FALSE)),"")</f>
        <v/>
      </c>
      <c r="U2077" s="90">
        <v>0.65277777777777779</v>
      </c>
      <c r="V2077" s="57"/>
      <c r="W2077" s="57"/>
      <c r="X2077" s="57"/>
      <c r="Y2077" s="57"/>
      <c r="Z2077" s="58" t="str">
        <f>IF(ISBLANK($U2077), "", _xlfn.IFNA($U2077 + _xlfn.IFNA( VLOOKUP($N2077 &amp; IF(ISBLANK($O2077),"", "-" &amp; $O2077) &amp; IF(ISBLANK($P2077),"", "-" &amp; $P2077) &amp; IF(ISBLANK($Q2077),"", "-" &amp; $Q2077) &amp; IF(ISBLANK($R2077),"", "-" &amp; $R2077) &amp; IF(ISBLANK($S2077),"", "-" &amp; $S2077),TravelTime,8,FALSE), VLOOKUP($S2077 &amp; IF(ISBLANK($R2077),"", "-" &amp; $R2077) &amp; IF(ISBLANK($Q2077),"", "-" &amp; $Q2077) &amp; IF(ISBLANK($P2077),"", "-" &amp; $P2077) &amp; IF(ISBLANK($O2077),"", "-" &amp; $O2077) &amp; IF(ISBLANK($N2077),"", "-" &amp; $N2077),TravelTime,8,FALSE)) / 1440, ""))</f>
        <v/>
      </c>
      <c r="AA2077" s="59"/>
      <c r="AB2077" s="59"/>
      <c r="AC2077" s="59"/>
      <c r="AD2077" s="196"/>
      <c r="AE2077" s="59"/>
      <c r="AF2077" s="59"/>
      <c r="AG2077" s="59"/>
      <c r="AH2077" s="59"/>
      <c r="AI2077" s="59"/>
      <c r="AJ2077" s="59"/>
    </row>
    <row r="2078" spans="1:36" ht="14.25" customHeight="1">
      <c r="A2078" s="85"/>
      <c r="B2078" s="59"/>
      <c r="C2078" s="223"/>
      <c r="D2078" s="59"/>
      <c r="E2078" s="229"/>
      <c r="F2078" s="229"/>
      <c r="G2078" s="59"/>
      <c r="H2078" s="59"/>
      <c r="I2078" s="59"/>
      <c r="J2078" s="59"/>
      <c r="K2078" s="59"/>
      <c r="L2078" s="86"/>
      <c r="M2078" s="86"/>
      <c r="N2078" s="95" t="s">
        <v>993</v>
      </c>
      <c r="O2078" s="55"/>
      <c r="P2078" s="55"/>
      <c r="Q2078" s="55"/>
      <c r="R2078" s="55"/>
      <c r="S2078" s="55" t="s">
        <v>992</v>
      </c>
      <c r="T2078" s="193" t="str">
        <f>_xlfn.IFNA(VLOOKUP(N2078,Code2Loc,2,FALSE)
&amp; IF( OR( ISNA(O2078), LEN(O2078)=0), "",  "-" &amp; VLOOKUP(O2078,Code2Loc,2,FALSE))
&amp; IF( OR( ISNA(P2078), LEN(P2078)=0), "",  "-" &amp; VLOOKUP(P2078,Code2Loc,2,FALSE))
&amp; IF( OR( ISNA(Q2078), LEN(Q2078)=0), "",  "-" &amp; VLOOKUP(Q2078,Code2Loc,2,FALSE))
&amp; IF( OR( ISNA(R2078), LEN(R2078)=0), "",  "-" &amp; VLOOKUP(R2078,Code2Loc,2,FALSE))
&amp; IF( OR( ISNA(S2078), LEN(S2078)=0), "",  "-" &amp; VLOOKUP(S2078,Code2Loc,2,FALSE)),"")</f>
        <v/>
      </c>
      <c r="U2078" s="56">
        <v>0.67361111111111116</v>
      </c>
      <c r="V2078" s="57"/>
      <c r="W2078" s="57"/>
      <c r="X2078" s="57"/>
      <c r="Y2078" s="57"/>
      <c r="Z2078" s="58" t="str">
        <f>IF(ISBLANK($U2078), "", _xlfn.IFNA($U2078 + _xlfn.IFNA( VLOOKUP($N2078 &amp; IF(ISBLANK($O2078),"", "-" &amp; $O2078) &amp; IF(ISBLANK($P2078),"", "-" &amp; $P2078) &amp; IF(ISBLANK($Q2078),"", "-" &amp; $Q2078) &amp; IF(ISBLANK($R2078),"", "-" &amp; $R2078) &amp; IF(ISBLANK($S2078),"", "-" &amp; $S2078),TravelTime,8,FALSE), VLOOKUP($S2078 &amp; IF(ISBLANK($R2078),"", "-" &amp; $R2078) &amp; IF(ISBLANK($Q2078),"", "-" &amp; $Q2078) &amp; IF(ISBLANK($P2078),"", "-" &amp; $P2078) &amp; IF(ISBLANK($O2078),"", "-" &amp; $O2078) &amp; IF(ISBLANK($N2078),"", "-" &amp; $N2078),TravelTime,8,FALSE)) / 1440, ""))</f>
        <v/>
      </c>
      <c r="AA2078" s="59"/>
      <c r="AB2078" s="59"/>
      <c r="AC2078" s="59"/>
      <c r="AD2078" s="196"/>
      <c r="AE2078" s="59"/>
      <c r="AF2078" s="59"/>
      <c r="AG2078" s="59"/>
      <c r="AH2078" s="59"/>
      <c r="AI2078" s="59"/>
      <c r="AJ2078" s="59"/>
    </row>
    <row r="2079" spans="1:36" ht="14.25" customHeight="1">
      <c r="A2079" s="85"/>
      <c r="B2079" s="59"/>
      <c r="C2079" s="223"/>
      <c r="D2079" s="59"/>
      <c r="E2079" s="229"/>
      <c r="F2079" s="229"/>
      <c r="G2079" s="59"/>
      <c r="H2079" s="59"/>
      <c r="I2079" s="59"/>
      <c r="J2079" s="59"/>
      <c r="K2079" s="59"/>
      <c r="L2079" s="86"/>
      <c r="M2079" s="86"/>
      <c r="N2079" s="55" t="s">
        <v>992</v>
      </c>
      <c r="O2079" s="55"/>
      <c r="P2079" s="55"/>
      <c r="Q2079" s="55"/>
      <c r="R2079" s="55"/>
      <c r="S2079" s="95" t="s">
        <v>993</v>
      </c>
      <c r="T2079" s="193" t="str">
        <f>_xlfn.IFNA(VLOOKUP(N2079,Code2Loc,2,FALSE)
&amp; IF( OR( ISNA(O2079), LEN(O2079)=0), "",  "-" &amp; VLOOKUP(O2079,Code2Loc,2,FALSE))
&amp; IF( OR( ISNA(P2079), LEN(P2079)=0), "",  "-" &amp; VLOOKUP(P2079,Code2Loc,2,FALSE))
&amp; IF( OR( ISNA(Q2079), LEN(Q2079)=0), "",  "-" &amp; VLOOKUP(Q2079,Code2Loc,2,FALSE))
&amp; IF( OR( ISNA(R2079), LEN(R2079)=0), "",  "-" &amp; VLOOKUP(R2079,Code2Loc,2,FALSE))
&amp; IF( OR( ISNA(S2079), LEN(S2079)=0), "",  "-" &amp; VLOOKUP(S2079,Code2Loc,2,FALSE)),"")</f>
        <v/>
      </c>
      <c r="U2079" s="56">
        <v>0.69791666666666663</v>
      </c>
      <c r="V2079" s="57"/>
      <c r="W2079" s="57"/>
      <c r="X2079" s="57"/>
      <c r="Y2079" s="57"/>
      <c r="Z2079" s="58" t="str">
        <f>IF(ISBLANK($U2079), "", _xlfn.IFNA($U2079 + _xlfn.IFNA( VLOOKUP($N2079 &amp; IF(ISBLANK($O2079),"", "-" &amp; $O2079) &amp; IF(ISBLANK($P2079),"", "-" &amp; $P2079) &amp; IF(ISBLANK($Q2079),"", "-" &amp; $Q2079) &amp; IF(ISBLANK($R2079),"", "-" &amp; $R2079) &amp; IF(ISBLANK($S2079),"", "-" &amp; $S2079),TravelTime,8,FALSE), VLOOKUP($S2079 &amp; IF(ISBLANK($R2079),"", "-" &amp; $R2079) &amp; IF(ISBLANK($Q2079),"", "-" &amp; $Q2079) &amp; IF(ISBLANK($P2079),"", "-" &amp; $P2079) &amp; IF(ISBLANK($O2079),"", "-" &amp; $O2079) &amp; IF(ISBLANK($N2079),"", "-" &amp; $N2079),TravelTime,8,FALSE)) / 1440, ""))</f>
        <v/>
      </c>
      <c r="AA2079" s="59"/>
      <c r="AB2079" s="59"/>
      <c r="AC2079" s="59"/>
      <c r="AD2079" s="196"/>
      <c r="AE2079" s="59"/>
      <c r="AF2079" s="59"/>
      <c r="AG2079" s="59"/>
      <c r="AH2079" s="59"/>
      <c r="AI2079" s="59"/>
      <c r="AJ2079" s="59"/>
    </row>
    <row r="2080" spans="1:36" ht="14.25" customHeight="1">
      <c r="A2080" s="85"/>
      <c r="B2080" s="59"/>
      <c r="C2080" s="223"/>
      <c r="D2080" s="59"/>
      <c r="E2080" s="229"/>
      <c r="F2080" s="229"/>
      <c r="G2080" s="59"/>
      <c r="H2080" s="59"/>
      <c r="I2080" s="59"/>
      <c r="J2080" s="59"/>
      <c r="K2080" s="59"/>
      <c r="L2080" s="86"/>
      <c r="M2080" s="86"/>
      <c r="N2080" s="95" t="s">
        <v>993</v>
      </c>
      <c r="O2080" s="55"/>
      <c r="P2080" s="55"/>
      <c r="Q2080" s="55"/>
      <c r="R2080" s="55"/>
      <c r="S2080" s="55" t="s">
        <v>992</v>
      </c>
      <c r="T2080" s="193" t="str">
        <f>_xlfn.IFNA(VLOOKUP(N2080,Code2Loc,2,FALSE)
&amp; IF( OR( ISNA(O2080), LEN(O2080)=0), "",  "-" &amp; VLOOKUP(O2080,Code2Loc,2,FALSE))
&amp; IF( OR( ISNA(P2080), LEN(P2080)=0), "",  "-" &amp; VLOOKUP(P2080,Code2Loc,2,FALSE))
&amp; IF( OR( ISNA(Q2080), LEN(Q2080)=0), "",  "-" &amp; VLOOKUP(Q2080,Code2Loc,2,FALSE))
&amp; IF( OR( ISNA(R2080), LEN(R2080)=0), "",  "-" &amp; VLOOKUP(R2080,Code2Loc,2,FALSE))
&amp; IF( OR( ISNA(S2080), LEN(S2080)=0), "",  "-" &amp; VLOOKUP(S2080,Code2Loc,2,FALSE)),"")</f>
        <v/>
      </c>
      <c r="U2080" s="56">
        <v>0.71875</v>
      </c>
      <c r="V2080" s="57"/>
      <c r="W2080" s="57"/>
      <c r="X2080" s="57"/>
      <c r="Y2080" s="57"/>
      <c r="Z2080" s="58" t="str">
        <f>IF(ISBLANK($U2080), "", _xlfn.IFNA($U2080 + _xlfn.IFNA( VLOOKUP($N2080 &amp; IF(ISBLANK($O2080),"", "-" &amp; $O2080) &amp; IF(ISBLANK($P2080),"", "-" &amp; $P2080) &amp; IF(ISBLANK($Q2080),"", "-" &amp; $Q2080) &amp; IF(ISBLANK($R2080),"", "-" &amp; $R2080) &amp; IF(ISBLANK($S2080),"", "-" &amp; $S2080),TravelTime,8,FALSE), VLOOKUP($S2080 &amp; IF(ISBLANK($R2080),"", "-" &amp; $R2080) &amp; IF(ISBLANK($Q2080),"", "-" &amp; $Q2080) &amp; IF(ISBLANK($P2080),"", "-" &amp; $P2080) &amp; IF(ISBLANK($O2080),"", "-" &amp; $O2080) &amp; IF(ISBLANK($N2080),"", "-" &amp; $N2080),TravelTime,8,FALSE)) / 1440, ""))</f>
        <v/>
      </c>
      <c r="AA2080" s="59"/>
      <c r="AB2080" s="59"/>
      <c r="AC2080" s="59"/>
      <c r="AD2080" s="196"/>
      <c r="AE2080" s="59"/>
      <c r="AF2080" s="59"/>
      <c r="AG2080" s="59"/>
      <c r="AH2080" s="59"/>
      <c r="AI2080" s="59"/>
      <c r="AJ2080" s="59"/>
    </row>
    <row r="2081" spans="1:36" ht="14.25" customHeight="1">
      <c r="A2081" s="85"/>
      <c r="B2081" s="59"/>
      <c r="C2081" s="223"/>
      <c r="D2081" s="59"/>
      <c r="E2081" s="229"/>
      <c r="F2081" s="229"/>
      <c r="G2081" s="59"/>
      <c r="H2081" s="59"/>
      <c r="I2081" s="59"/>
      <c r="J2081" s="59"/>
      <c r="K2081" s="59"/>
      <c r="L2081" s="86"/>
      <c r="M2081" s="86"/>
      <c r="N2081" s="55" t="s">
        <v>992</v>
      </c>
      <c r="O2081" s="55"/>
      <c r="P2081" s="55"/>
      <c r="Q2081" s="55"/>
      <c r="R2081" s="55"/>
      <c r="S2081" s="95" t="s">
        <v>993</v>
      </c>
      <c r="T2081" s="193" t="str">
        <f>_xlfn.IFNA(VLOOKUP(N2081,Code2Loc,2,FALSE)
&amp; IF( OR( ISNA(O2081), LEN(O2081)=0), "",  "-" &amp; VLOOKUP(O2081,Code2Loc,2,FALSE))
&amp; IF( OR( ISNA(P2081), LEN(P2081)=0), "",  "-" &amp; VLOOKUP(P2081,Code2Loc,2,FALSE))
&amp; IF( OR( ISNA(Q2081), LEN(Q2081)=0), "",  "-" &amp; VLOOKUP(Q2081,Code2Loc,2,FALSE))
&amp; IF( OR( ISNA(R2081), LEN(R2081)=0), "",  "-" &amp; VLOOKUP(R2081,Code2Loc,2,FALSE))
&amp; IF( OR( ISNA(S2081), LEN(S2081)=0), "",  "-" &amp; VLOOKUP(S2081,Code2Loc,2,FALSE)),"")</f>
        <v/>
      </c>
      <c r="U2081" s="56">
        <v>0.74305555555555558</v>
      </c>
      <c r="V2081" s="57"/>
      <c r="W2081" s="57"/>
      <c r="X2081" s="57"/>
      <c r="Y2081" s="57"/>
      <c r="Z2081" s="58" t="str">
        <f>IF(ISBLANK($U2081), "", _xlfn.IFNA($U2081 + _xlfn.IFNA( VLOOKUP($N2081 &amp; IF(ISBLANK($O2081),"", "-" &amp; $O2081) &amp; IF(ISBLANK($P2081),"", "-" &amp; $P2081) &amp; IF(ISBLANK($Q2081),"", "-" &amp; $Q2081) &amp; IF(ISBLANK($R2081),"", "-" &amp; $R2081) &amp; IF(ISBLANK($S2081),"", "-" &amp; $S2081),TravelTime,8,FALSE), VLOOKUP($S2081 &amp; IF(ISBLANK($R2081),"", "-" &amp; $R2081) &amp; IF(ISBLANK($Q2081),"", "-" &amp; $Q2081) &amp; IF(ISBLANK($P2081),"", "-" &amp; $P2081) &amp; IF(ISBLANK($O2081),"", "-" &amp; $O2081) &amp; IF(ISBLANK($N2081),"", "-" &amp; $N2081),TravelTime,8,FALSE)) / 1440, ""))</f>
        <v/>
      </c>
      <c r="AA2081" s="59"/>
      <c r="AB2081" s="59"/>
      <c r="AC2081" s="59"/>
      <c r="AD2081" s="196"/>
      <c r="AE2081" s="59"/>
      <c r="AF2081" s="59"/>
      <c r="AG2081" s="59"/>
      <c r="AH2081" s="59"/>
      <c r="AI2081" s="59"/>
      <c r="AJ2081" s="59"/>
    </row>
    <row r="2082" spans="1:36" ht="14.25" customHeight="1">
      <c r="A2082" s="85"/>
      <c r="B2082" s="59"/>
      <c r="C2082" s="223"/>
      <c r="D2082" s="59"/>
      <c r="E2082" s="229"/>
      <c r="F2082" s="229"/>
      <c r="G2082" s="59"/>
      <c r="H2082" s="59"/>
      <c r="I2082" s="59"/>
      <c r="J2082" s="59"/>
      <c r="K2082" s="59"/>
      <c r="L2082" s="86"/>
      <c r="M2082" s="86"/>
      <c r="N2082" s="95" t="s">
        <v>993</v>
      </c>
      <c r="O2082" s="55"/>
      <c r="P2082" s="55"/>
      <c r="Q2082" s="55"/>
      <c r="R2082" s="55"/>
      <c r="S2082" s="55" t="s">
        <v>992</v>
      </c>
      <c r="T2082" s="193" t="str">
        <f>_xlfn.IFNA(VLOOKUP(N2082,Code2Loc,2,FALSE)
&amp; IF( OR( ISNA(O2082), LEN(O2082)=0), "",  "-" &amp; VLOOKUP(O2082,Code2Loc,2,FALSE))
&amp; IF( OR( ISNA(P2082), LEN(P2082)=0), "",  "-" &amp; VLOOKUP(P2082,Code2Loc,2,FALSE))
&amp; IF( OR( ISNA(Q2082), LEN(Q2082)=0), "",  "-" &amp; VLOOKUP(Q2082,Code2Loc,2,FALSE))
&amp; IF( OR( ISNA(R2082), LEN(R2082)=0), "",  "-" &amp; VLOOKUP(R2082,Code2Loc,2,FALSE))
&amp; IF( OR( ISNA(S2082), LEN(S2082)=0), "",  "-" &amp; VLOOKUP(S2082,Code2Loc,2,FALSE)),"")</f>
        <v/>
      </c>
      <c r="U2082" s="56">
        <v>0.76388888888888884</v>
      </c>
      <c r="V2082" s="57"/>
      <c r="W2082" s="57"/>
      <c r="X2082" s="57"/>
      <c r="Y2082" s="57"/>
      <c r="Z2082" s="58" t="str">
        <f>IF(ISBLANK($U2082), "", _xlfn.IFNA($U2082 + _xlfn.IFNA( VLOOKUP($N2082 &amp; IF(ISBLANK($O2082),"", "-" &amp; $O2082) &amp; IF(ISBLANK($P2082),"", "-" &amp; $P2082) &amp; IF(ISBLANK($Q2082),"", "-" &amp; $Q2082) &amp; IF(ISBLANK($R2082),"", "-" &amp; $R2082) &amp; IF(ISBLANK($S2082),"", "-" &amp; $S2082),TravelTime,8,FALSE), VLOOKUP($S2082 &amp; IF(ISBLANK($R2082),"", "-" &amp; $R2082) &amp; IF(ISBLANK($Q2082),"", "-" &amp; $Q2082) &amp; IF(ISBLANK($P2082),"", "-" &amp; $P2082) &amp; IF(ISBLANK($O2082),"", "-" &amp; $O2082) &amp; IF(ISBLANK($N2082),"", "-" &amp; $N2082),TravelTime,8,FALSE)) / 1440, ""))</f>
        <v/>
      </c>
      <c r="AA2082" s="59"/>
      <c r="AB2082" s="59"/>
      <c r="AC2082" s="59"/>
      <c r="AD2082" s="196"/>
      <c r="AE2082" s="59"/>
      <c r="AF2082" s="59"/>
      <c r="AG2082" s="59"/>
      <c r="AH2082" s="59"/>
      <c r="AI2082" s="59"/>
      <c r="AJ2082" s="59"/>
    </row>
    <row r="2083" spans="1:36" ht="14.25" customHeight="1">
      <c r="A2083" s="85"/>
      <c r="B2083" s="59"/>
      <c r="C2083" s="223"/>
      <c r="D2083" s="59"/>
      <c r="E2083" s="229"/>
      <c r="F2083" s="229"/>
      <c r="G2083" s="59"/>
      <c r="H2083" s="59"/>
      <c r="I2083" s="59"/>
      <c r="J2083" s="59"/>
      <c r="K2083" s="59"/>
      <c r="L2083" s="86"/>
      <c r="M2083" s="86"/>
      <c r="N2083" s="55" t="s">
        <v>992</v>
      </c>
      <c r="O2083" s="55"/>
      <c r="P2083" s="55"/>
      <c r="Q2083" s="55"/>
      <c r="R2083" s="55"/>
      <c r="S2083" s="95" t="s">
        <v>993</v>
      </c>
      <c r="T2083" s="193" t="str">
        <f>_xlfn.IFNA(VLOOKUP(N2083,Code2Loc,2,FALSE)
&amp; IF( OR( ISNA(O2083), LEN(O2083)=0), "",  "-" &amp; VLOOKUP(O2083,Code2Loc,2,FALSE))
&amp; IF( OR( ISNA(P2083), LEN(P2083)=0), "",  "-" &amp; VLOOKUP(P2083,Code2Loc,2,FALSE))
&amp; IF( OR( ISNA(Q2083), LEN(Q2083)=0), "",  "-" &amp; VLOOKUP(Q2083,Code2Loc,2,FALSE))
&amp; IF( OR( ISNA(R2083), LEN(R2083)=0), "",  "-" &amp; VLOOKUP(R2083,Code2Loc,2,FALSE))
&amp; IF( OR( ISNA(S2083), LEN(S2083)=0), "",  "-" &amp; VLOOKUP(S2083,Code2Loc,2,FALSE)),"")</f>
        <v/>
      </c>
      <c r="U2083" s="56">
        <v>0.78472222222222221</v>
      </c>
      <c r="V2083" s="57"/>
      <c r="W2083" s="57"/>
      <c r="X2083" s="57"/>
      <c r="Y2083" s="57"/>
      <c r="Z2083" s="58" t="str">
        <f>IF(ISBLANK($U2083), "", _xlfn.IFNA($U2083 + _xlfn.IFNA( VLOOKUP($N2083 &amp; IF(ISBLANK($O2083),"", "-" &amp; $O2083) &amp; IF(ISBLANK($P2083),"", "-" &amp; $P2083) &amp; IF(ISBLANK($Q2083),"", "-" &amp; $Q2083) &amp; IF(ISBLANK($R2083),"", "-" &amp; $R2083) &amp; IF(ISBLANK($S2083),"", "-" &amp; $S2083),TravelTime,8,FALSE), VLOOKUP($S2083 &amp; IF(ISBLANK($R2083),"", "-" &amp; $R2083) &amp; IF(ISBLANK($Q2083),"", "-" &amp; $Q2083) &amp; IF(ISBLANK($P2083),"", "-" &amp; $P2083) &amp; IF(ISBLANK($O2083),"", "-" &amp; $O2083) &amp; IF(ISBLANK($N2083),"", "-" &amp; $N2083),TravelTime,8,FALSE)) / 1440, ""))</f>
        <v/>
      </c>
      <c r="AA2083" s="59"/>
      <c r="AB2083" s="59"/>
      <c r="AC2083" s="59"/>
      <c r="AD2083" s="196"/>
      <c r="AE2083" s="59"/>
      <c r="AF2083" s="59"/>
      <c r="AG2083" s="59"/>
      <c r="AH2083" s="59"/>
      <c r="AI2083" s="59"/>
      <c r="AJ2083" s="59"/>
    </row>
    <row r="2084" spans="1:36" ht="14.25" customHeight="1">
      <c r="A2084" s="85"/>
      <c r="B2084" s="59"/>
      <c r="C2084" s="223"/>
      <c r="D2084" s="59"/>
      <c r="E2084" s="229"/>
      <c r="F2084" s="229"/>
      <c r="G2084" s="59"/>
      <c r="H2084" s="59"/>
      <c r="I2084" s="59"/>
      <c r="J2084" s="59"/>
      <c r="K2084" s="59"/>
      <c r="L2084" s="86"/>
      <c r="M2084" s="86"/>
      <c r="N2084" s="95" t="s">
        <v>993</v>
      </c>
      <c r="O2084" s="55"/>
      <c r="P2084" s="55"/>
      <c r="Q2084" s="55"/>
      <c r="R2084" s="55"/>
      <c r="S2084" s="55" t="s">
        <v>992</v>
      </c>
      <c r="T2084" s="193" t="str">
        <f>_xlfn.IFNA(VLOOKUP(N2084,Code2Loc,2,FALSE)
&amp; IF( OR( ISNA(O2084), LEN(O2084)=0), "",  "-" &amp; VLOOKUP(O2084,Code2Loc,2,FALSE))
&amp; IF( OR( ISNA(P2084), LEN(P2084)=0), "",  "-" &amp; VLOOKUP(P2084,Code2Loc,2,FALSE))
&amp; IF( OR( ISNA(Q2084), LEN(Q2084)=0), "",  "-" &amp; VLOOKUP(Q2084,Code2Loc,2,FALSE))
&amp; IF( OR( ISNA(R2084), LEN(R2084)=0), "",  "-" &amp; VLOOKUP(R2084,Code2Loc,2,FALSE))
&amp; IF( OR( ISNA(S2084), LEN(S2084)=0), "",  "-" &amp; VLOOKUP(S2084,Code2Loc,2,FALSE)),"")</f>
        <v/>
      </c>
      <c r="U2084" s="56">
        <v>0.80902777777777779</v>
      </c>
      <c r="V2084" s="57"/>
      <c r="W2084" s="57"/>
      <c r="X2084" s="57"/>
      <c r="Y2084" s="57"/>
      <c r="Z2084" s="58" t="str">
        <f>IF(ISBLANK($U2084), "", _xlfn.IFNA($U2084 + _xlfn.IFNA( VLOOKUP($N2084 &amp; IF(ISBLANK($O2084),"", "-" &amp; $O2084) &amp; IF(ISBLANK($P2084),"", "-" &amp; $P2084) &amp; IF(ISBLANK($Q2084),"", "-" &amp; $Q2084) &amp; IF(ISBLANK($R2084),"", "-" &amp; $R2084) &amp; IF(ISBLANK($S2084),"", "-" &amp; $S2084),TravelTime,8,FALSE), VLOOKUP($S2084 &amp; IF(ISBLANK($R2084),"", "-" &amp; $R2084) &amp; IF(ISBLANK($Q2084),"", "-" &amp; $Q2084) &amp; IF(ISBLANK($P2084),"", "-" &amp; $P2084) &amp; IF(ISBLANK($O2084),"", "-" &amp; $O2084) &amp; IF(ISBLANK($N2084),"", "-" &amp; $N2084),TravelTime,8,FALSE)) / 1440, ""))</f>
        <v/>
      </c>
      <c r="AA2084" s="59"/>
      <c r="AB2084" s="59"/>
      <c r="AC2084" s="59"/>
      <c r="AD2084" s="196"/>
      <c r="AE2084" s="59"/>
      <c r="AF2084" s="59"/>
      <c r="AG2084" s="59"/>
      <c r="AH2084" s="59"/>
      <c r="AI2084" s="59"/>
      <c r="AJ2084" s="59"/>
    </row>
    <row r="2085" spans="1:36" ht="14.25" customHeight="1">
      <c r="A2085" s="85"/>
      <c r="B2085" s="59"/>
      <c r="C2085" s="223"/>
      <c r="D2085" s="59"/>
      <c r="E2085" s="229"/>
      <c r="F2085" s="229"/>
      <c r="G2085" s="59"/>
      <c r="H2085" s="59"/>
      <c r="I2085" s="59"/>
      <c r="J2085" s="59"/>
      <c r="K2085" s="59"/>
      <c r="L2085" s="86"/>
      <c r="M2085" s="86"/>
      <c r="N2085" s="55" t="s">
        <v>992</v>
      </c>
      <c r="O2085" s="55"/>
      <c r="P2085" s="55"/>
      <c r="Q2085" s="55"/>
      <c r="R2085" s="55"/>
      <c r="S2085" s="95" t="s">
        <v>993</v>
      </c>
      <c r="T2085" s="193" t="str">
        <f>_xlfn.IFNA(VLOOKUP(N2085,Code2Loc,2,FALSE)
&amp; IF( OR( ISNA(O2085), LEN(O2085)=0), "",  "-" &amp; VLOOKUP(O2085,Code2Loc,2,FALSE))
&amp; IF( OR( ISNA(P2085), LEN(P2085)=0), "",  "-" &amp; VLOOKUP(P2085,Code2Loc,2,FALSE))
&amp; IF( OR( ISNA(Q2085), LEN(Q2085)=0), "",  "-" &amp; VLOOKUP(Q2085,Code2Loc,2,FALSE))
&amp; IF( OR( ISNA(R2085), LEN(R2085)=0), "",  "-" &amp; VLOOKUP(R2085,Code2Loc,2,FALSE))
&amp; IF( OR( ISNA(S2085), LEN(S2085)=0), "",  "-" &amp; VLOOKUP(S2085,Code2Loc,2,FALSE)),"")</f>
        <v/>
      </c>
      <c r="U2085" s="56">
        <v>0.82638888888888884</v>
      </c>
      <c r="V2085" s="57"/>
      <c r="W2085" s="57"/>
      <c r="X2085" s="57"/>
      <c r="Y2085" s="57"/>
      <c r="Z2085" s="58" t="str">
        <f>IF(ISBLANK($U2085), "", _xlfn.IFNA($U2085 + _xlfn.IFNA( VLOOKUP($N2085 &amp; IF(ISBLANK($O2085),"", "-" &amp; $O2085) &amp; IF(ISBLANK($P2085),"", "-" &amp; $P2085) &amp; IF(ISBLANK($Q2085),"", "-" &amp; $Q2085) &amp; IF(ISBLANK($R2085),"", "-" &amp; $R2085) &amp; IF(ISBLANK($S2085),"", "-" &amp; $S2085),TravelTime,8,FALSE), VLOOKUP($S2085 &amp; IF(ISBLANK($R2085),"", "-" &amp; $R2085) &amp; IF(ISBLANK($Q2085),"", "-" &amp; $Q2085) &amp; IF(ISBLANK($P2085),"", "-" &amp; $P2085) &amp; IF(ISBLANK($O2085),"", "-" &amp; $O2085) &amp; IF(ISBLANK($N2085),"", "-" &amp; $N2085),TravelTime,8,FALSE)) / 1440, ""))</f>
        <v/>
      </c>
      <c r="AA2085" s="59"/>
      <c r="AB2085" s="59"/>
      <c r="AC2085" s="59"/>
      <c r="AD2085" s="196"/>
      <c r="AE2085" s="59"/>
      <c r="AF2085" s="59"/>
      <c r="AG2085" s="59"/>
      <c r="AH2085" s="59"/>
      <c r="AI2085" s="59"/>
      <c r="AJ2085" s="59"/>
    </row>
    <row r="2086" spans="1:36" ht="14.25" customHeight="1">
      <c r="A2086" s="85"/>
      <c r="B2086" s="59"/>
      <c r="C2086" s="223"/>
      <c r="D2086" s="59"/>
      <c r="E2086" s="229"/>
      <c r="F2086" s="229"/>
      <c r="G2086" s="59"/>
      <c r="H2086" s="59"/>
      <c r="I2086" s="59"/>
      <c r="J2086" s="59"/>
      <c r="K2086" s="59"/>
      <c r="L2086" s="86"/>
      <c r="M2086" s="86"/>
      <c r="N2086" s="95" t="s">
        <v>993</v>
      </c>
      <c r="O2086" s="55"/>
      <c r="P2086" s="55"/>
      <c r="Q2086" s="55"/>
      <c r="R2086" s="55"/>
      <c r="S2086" s="55" t="s">
        <v>992</v>
      </c>
      <c r="T2086" s="193" t="str">
        <f>_xlfn.IFNA(VLOOKUP(N2086,Code2Loc,2,FALSE)
&amp; IF( OR( ISNA(O2086), LEN(O2086)=0), "",  "-" &amp; VLOOKUP(O2086,Code2Loc,2,FALSE))
&amp; IF( OR( ISNA(P2086), LEN(P2086)=0), "",  "-" &amp; VLOOKUP(P2086,Code2Loc,2,FALSE))
&amp; IF( OR( ISNA(Q2086), LEN(Q2086)=0), "",  "-" &amp; VLOOKUP(Q2086,Code2Loc,2,FALSE))
&amp; IF( OR( ISNA(R2086), LEN(R2086)=0), "",  "-" &amp; VLOOKUP(R2086,Code2Loc,2,FALSE))
&amp; IF( OR( ISNA(S2086), LEN(S2086)=0), "",  "-" &amp; VLOOKUP(S2086,Code2Loc,2,FALSE)),"")</f>
        <v/>
      </c>
      <c r="U2086" s="56">
        <v>0.84722222222222221</v>
      </c>
      <c r="V2086" s="57"/>
      <c r="W2086" s="57"/>
      <c r="X2086" s="57"/>
      <c r="Y2086" s="57"/>
      <c r="Z2086" s="58" t="str">
        <f>IF(ISBLANK($U2086), "", _xlfn.IFNA($U2086 + _xlfn.IFNA( VLOOKUP($N2086 &amp; IF(ISBLANK($O2086),"", "-" &amp; $O2086) &amp; IF(ISBLANK($P2086),"", "-" &amp; $P2086) &amp; IF(ISBLANK($Q2086),"", "-" &amp; $Q2086) &amp; IF(ISBLANK($R2086),"", "-" &amp; $R2086) &amp; IF(ISBLANK($S2086),"", "-" &amp; $S2086),TravelTime,8,FALSE), VLOOKUP($S2086 &amp; IF(ISBLANK($R2086),"", "-" &amp; $R2086) &amp; IF(ISBLANK($Q2086),"", "-" &amp; $Q2086) &amp; IF(ISBLANK($P2086),"", "-" &amp; $P2086) &amp; IF(ISBLANK($O2086),"", "-" &amp; $O2086) &amp; IF(ISBLANK($N2086),"", "-" &amp; $N2086),TravelTime,8,FALSE)) / 1440, ""))</f>
        <v/>
      </c>
      <c r="AA2086" s="59"/>
      <c r="AB2086" s="59"/>
      <c r="AC2086" s="59"/>
      <c r="AD2086" s="196"/>
      <c r="AE2086" s="59"/>
      <c r="AF2086" s="59"/>
      <c r="AG2086" s="59"/>
      <c r="AH2086" s="59"/>
      <c r="AI2086" s="59"/>
      <c r="AJ2086" s="59"/>
    </row>
    <row r="2087" spans="1:36" ht="14.25" customHeight="1">
      <c r="A2087" s="85"/>
      <c r="B2087" s="59" t="s">
        <v>1005</v>
      </c>
      <c r="C2087" s="218" t="s">
        <v>1006</v>
      </c>
      <c r="D2087" s="52"/>
      <c r="E2087" s="228" t="s">
        <v>1007</v>
      </c>
      <c r="F2087" s="228" t="s">
        <v>1008</v>
      </c>
      <c r="G2087" s="59"/>
      <c r="H2087" s="59"/>
      <c r="I2087" s="59"/>
      <c r="J2087" s="59" t="s">
        <v>1009</v>
      </c>
      <c r="K2087" s="59" t="s">
        <v>16</v>
      </c>
      <c r="L2087" s="86">
        <v>31</v>
      </c>
      <c r="M2087" s="86">
        <v>12</v>
      </c>
      <c r="N2087" s="95" t="s">
        <v>993</v>
      </c>
      <c r="O2087" s="55"/>
      <c r="P2087" s="55"/>
      <c r="Q2087" s="55"/>
      <c r="R2087" s="55"/>
      <c r="S2087" s="55" t="s">
        <v>992</v>
      </c>
      <c r="T2087" s="193" t="str">
        <f>_xlfn.IFNA(VLOOKUP(N2087,Code2Loc,2,FALSE)
&amp; IF( OR( ISNA(O2087), LEN(O2087)=0), "",  "-" &amp; VLOOKUP(O2087,Code2Loc,2,FALSE))
&amp; IF( OR( ISNA(P2087), LEN(P2087)=0), "",  "-" &amp; VLOOKUP(P2087,Code2Loc,2,FALSE))
&amp; IF( OR( ISNA(Q2087), LEN(Q2087)=0), "",  "-" &amp; VLOOKUP(Q2087,Code2Loc,2,FALSE))
&amp; IF( OR( ISNA(R2087), LEN(R2087)=0), "",  "-" &amp; VLOOKUP(R2087,Code2Loc,2,FALSE))
&amp; IF( OR( ISNA(S2087), LEN(S2087)=0), "",  "-" &amp; VLOOKUP(S2087,Code2Loc,2,FALSE)),"")</f>
        <v/>
      </c>
      <c r="U2087" s="56">
        <v>0.3125</v>
      </c>
      <c r="V2087" s="57"/>
      <c r="W2087" s="57"/>
      <c r="X2087" s="57"/>
      <c r="Y2087" s="57"/>
      <c r="Z2087" s="58" t="str">
        <f>IF(ISBLANK($U2087), "", _xlfn.IFNA($U2087 + _xlfn.IFNA( VLOOKUP($N2087 &amp; IF(ISBLANK($O2087),"", "-" &amp; $O2087) &amp; IF(ISBLANK($P2087),"", "-" &amp; $P2087) &amp; IF(ISBLANK($Q2087),"", "-" &amp; $Q2087) &amp; IF(ISBLANK($R2087),"", "-" &amp; $R2087) &amp; IF(ISBLANK($S2087),"", "-" &amp; $S2087),TravelTime,8,FALSE), VLOOKUP($S2087 &amp; IF(ISBLANK($R2087),"", "-" &amp; $R2087) &amp; IF(ISBLANK($Q2087),"", "-" &amp; $Q2087) &amp; IF(ISBLANK($P2087),"", "-" &amp; $P2087) &amp; IF(ISBLANK($O2087),"", "-" &amp; $O2087) &amp; IF(ISBLANK($N2087),"", "-" &amp; $N2087),TravelTime,8,FALSE)) / 1440, ""))</f>
        <v/>
      </c>
      <c r="AA2087" s="59"/>
      <c r="AB2087" s="59"/>
      <c r="AC2087" s="59"/>
      <c r="AD2087" s="196"/>
      <c r="AE2087" s="59"/>
      <c r="AF2087" s="59"/>
      <c r="AG2087" s="59"/>
      <c r="AH2087" s="59"/>
      <c r="AI2087" s="59"/>
      <c r="AJ2087" s="59"/>
    </row>
    <row r="2088" spans="1:36" ht="14.25" customHeight="1">
      <c r="A2088" s="85"/>
      <c r="B2088" s="59"/>
      <c r="C2088" s="223"/>
      <c r="D2088" s="59"/>
      <c r="E2088" s="229"/>
      <c r="F2088" s="229"/>
      <c r="G2088" s="59"/>
      <c r="H2088" s="59"/>
      <c r="I2088" s="59"/>
      <c r="J2088" s="59"/>
      <c r="K2088" s="59"/>
      <c r="L2088" s="86"/>
      <c r="M2088" s="86"/>
      <c r="N2088" s="55" t="s">
        <v>992</v>
      </c>
      <c r="O2088" s="55"/>
      <c r="P2088" s="55"/>
      <c r="Q2088" s="55"/>
      <c r="R2088" s="55"/>
      <c r="S2088" s="95" t="s">
        <v>993</v>
      </c>
      <c r="T2088" s="193" t="str">
        <f>_xlfn.IFNA(VLOOKUP(N2088,Code2Loc,2,FALSE)
&amp; IF( OR( ISNA(O2088), LEN(O2088)=0), "",  "-" &amp; VLOOKUP(O2088,Code2Loc,2,FALSE))
&amp; IF( OR( ISNA(P2088), LEN(P2088)=0), "",  "-" &amp; VLOOKUP(P2088,Code2Loc,2,FALSE))
&amp; IF( OR( ISNA(Q2088), LEN(Q2088)=0), "",  "-" &amp; VLOOKUP(Q2088,Code2Loc,2,FALSE))
&amp; IF( OR( ISNA(R2088), LEN(R2088)=0), "",  "-" &amp; VLOOKUP(R2088,Code2Loc,2,FALSE))
&amp; IF( OR( ISNA(S2088), LEN(S2088)=0), "",  "-" &amp; VLOOKUP(S2088,Code2Loc,2,FALSE)),"")</f>
        <v/>
      </c>
      <c r="U2088" s="56">
        <v>0.3298611111111111</v>
      </c>
      <c r="V2088" s="57"/>
      <c r="W2088" s="57"/>
      <c r="X2088" s="57"/>
      <c r="Y2088" s="57"/>
      <c r="Z2088" s="58" t="str">
        <f>IF(ISBLANK($U2088), "", _xlfn.IFNA($U2088 + _xlfn.IFNA( VLOOKUP($N2088 &amp; IF(ISBLANK($O2088),"", "-" &amp; $O2088) &amp; IF(ISBLANK($P2088),"", "-" &amp; $P2088) &amp; IF(ISBLANK($Q2088),"", "-" &amp; $Q2088) &amp; IF(ISBLANK($R2088),"", "-" &amp; $R2088) &amp; IF(ISBLANK($S2088),"", "-" &amp; $S2088),TravelTime,8,FALSE), VLOOKUP($S2088 &amp; IF(ISBLANK($R2088),"", "-" &amp; $R2088) &amp; IF(ISBLANK($Q2088),"", "-" &amp; $Q2088) &amp; IF(ISBLANK($P2088),"", "-" &amp; $P2088) &amp; IF(ISBLANK($O2088),"", "-" &amp; $O2088) &amp; IF(ISBLANK($N2088),"", "-" &amp; $N2088),TravelTime,8,FALSE)) / 1440, ""))</f>
        <v/>
      </c>
      <c r="AA2088" s="59"/>
      <c r="AB2088" s="59"/>
      <c r="AC2088" s="59"/>
      <c r="AD2088" s="196"/>
      <c r="AE2088" s="59"/>
      <c r="AF2088" s="59"/>
      <c r="AG2088" s="59"/>
      <c r="AH2088" s="59"/>
      <c r="AI2088" s="59"/>
      <c r="AJ2088" s="59"/>
    </row>
    <row r="2089" spans="1:36" ht="14.25" customHeight="1">
      <c r="A2089" s="85"/>
      <c r="B2089" s="59"/>
      <c r="C2089" s="223"/>
      <c r="D2089" s="59"/>
      <c r="E2089" s="229"/>
      <c r="F2089" s="229"/>
      <c r="G2089" s="59"/>
      <c r="H2089" s="59"/>
      <c r="I2089" s="59"/>
      <c r="J2089" s="59"/>
      <c r="K2089" s="59"/>
      <c r="L2089" s="86"/>
      <c r="M2089" s="86"/>
      <c r="N2089" s="95" t="s">
        <v>993</v>
      </c>
      <c r="O2089" s="55"/>
      <c r="P2089" s="55"/>
      <c r="Q2089" s="55"/>
      <c r="R2089" s="55"/>
      <c r="S2089" s="55" t="s">
        <v>992</v>
      </c>
      <c r="T2089" s="193" t="str">
        <f>_xlfn.IFNA(VLOOKUP(N2089,Code2Loc,2,FALSE)
&amp; IF( OR( ISNA(O2089), LEN(O2089)=0), "",  "-" &amp; VLOOKUP(O2089,Code2Loc,2,FALSE))
&amp; IF( OR( ISNA(P2089), LEN(P2089)=0), "",  "-" &amp; VLOOKUP(P2089,Code2Loc,2,FALSE))
&amp; IF( OR( ISNA(Q2089), LEN(Q2089)=0), "",  "-" &amp; VLOOKUP(Q2089,Code2Loc,2,FALSE))
&amp; IF( OR( ISNA(R2089), LEN(R2089)=0), "",  "-" &amp; VLOOKUP(R2089,Code2Loc,2,FALSE))
&amp; IF( OR( ISNA(S2089), LEN(S2089)=0), "",  "-" &amp; VLOOKUP(S2089,Code2Loc,2,FALSE)),"")</f>
        <v/>
      </c>
      <c r="U2089" s="56">
        <v>0.35416666666666669</v>
      </c>
      <c r="V2089" s="57"/>
      <c r="W2089" s="57"/>
      <c r="X2089" s="57"/>
      <c r="Y2089" s="57"/>
      <c r="Z2089" s="58" t="str">
        <f>IF(ISBLANK($U2089), "", _xlfn.IFNA($U2089 + _xlfn.IFNA( VLOOKUP($N2089 &amp; IF(ISBLANK($O2089),"", "-" &amp; $O2089) &amp; IF(ISBLANK($P2089),"", "-" &amp; $P2089) &amp; IF(ISBLANK($Q2089),"", "-" &amp; $Q2089) &amp; IF(ISBLANK($R2089),"", "-" &amp; $R2089) &amp; IF(ISBLANK($S2089),"", "-" &amp; $S2089),TravelTime,8,FALSE), VLOOKUP($S2089 &amp; IF(ISBLANK($R2089),"", "-" &amp; $R2089) &amp; IF(ISBLANK($Q2089),"", "-" &amp; $Q2089) &amp; IF(ISBLANK($P2089),"", "-" &amp; $P2089) &amp; IF(ISBLANK($O2089),"", "-" &amp; $O2089) &amp; IF(ISBLANK($N2089),"", "-" &amp; $N2089),TravelTime,8,FALSE)) / 1440, ""))</f>
        <v/>
      </c>
      <c r="AA2089" s="59"/>
      <c r="AB2089" s="59"/>
      <c r="AC2089" s="59"/>
      <c r="AD2089" s="196"/>
      <c r="AE2089" s="59"/>
      <c r="AF2089" s="59"/>
      <c r="AG2089" s="59"/>
      <c r="AH2089" s="59"/>
      <c r="AI2089" s="59"/>
      <c r="AJ2089" s="59"/>
    </row>
    <row r="2090" spans="1:36" ht="14.25" customHeight="1">
      <c r="A2090" s="85"/>
      <c r="B2090" s="59"/>
      <c r="C2090" s="223"/>
      <c r="D2090" s="59"/>
      <c r="E2090" s="229"/>
      <c r="F2090" s="229"/>
      <c r="G2090" s="59"/>
      <c r="H2090" s="59"/>
      <c r="I2090" s="59"/>
      <c r="J2090" s="59"/>
      <c r="K2090" s="59"/>
      <c r="L2090" s="86"/>
      <c r="M2090" s="86"/>
      <c r="N2090" s="55" t="s">
        <v>992</v>
      </c>
      <c r="O2090" s="55"/>
      <c r="P2090" s="55"/>
      <c r="Q2090" s="55"/>
      <c r="R2090" s="55"/>
      <c r="S2090" s="95" t="s">
        <v>993</v>
      </c>
      <c r="T2090" s="193" t="str">
        <f>_xlfn.IFNA(VLOOKUP(N2090,Code2Loc,2,FALSE)
&amp; IF( OR( ISNA(O2090), LEN(O2090)=0), "",  "-" &amp; VLOOKUP(O2090,Code2Loc,2,FALSE))
&amp; IF( OR( ISNA(P2090), LEN(P2090)=0), "",  "-" &amp; VLOOKUP(P2090,Code2Loc,2,FALSE))
&amp; IF( OR( ISNA(Q2090), LEN(Q2090)=0), "",  "-" &amp; VLOOKUP(Q2090,Code2Loc,2,FALSE))
&amp; IF( OR( ISNA(R2090), LEN(R2090)=0), "",  "-" &amp; VLOOKUP(R2090,Code2Loc,2,FALSE))
&amp; IF( OR( ISNA(S2090), LEN(S2090)=0), "",  "-" &amp; VLOOKUP(S2090,Code2Loc,2,FALSE)),"")</f>
        <v/>
      </c>
      <c r="U2090" s="56">
        <v>0.375</v>
      </c>
      <c r="V2090" s="57"/>
      <c r="W2090" s="57"/>
      <c r="X2090" s="57"/>
      <c r="Y2090" s="57"/>
      <c r="Z2090" s="58" t="str">
        <f>IF(ISBLANK($U2090), "", _xlfn.IFNA($U2090 + _xlfn.IFNA( VLOOKUP($N2090 &amp; IF(ISBLANK($O2090),"", "-" &amp; $O2090) &amp; IF(ISBLANK($P2090),"", "-" &amp; $P2090) &amp; IF(ISBLANK($Q2090),"", "-" &amp; $Q2090) &amp; IF(ISBLANK($R2090),"", "-" &amp; $R2090) &amp; IF(ISBLANK($S2090),"", "-" &amp; $S2090),TravelTime,8,FALSE), VLOOKUP($S2090 &amp; IF(ISBLANK($R2090),"", "-" &amp; $R2090) &amp; IF(ISBLANK($Q2090),"", "-" &amp; $Q2090) &amp; IF(ISBLANK($P2090),"", "-" &amp; $P2090) &amp; IF(ISBLANK($O2090),"", "-" &amp; $O2090) &amp; IF(ISBLANK($N2090),"", "-" &amp; $N2090),TravelTime,8,FALSE)) / 1440, ""))</f>
        <v/>
      </c>
      <c r="AA2090" s="59"/>
      <c r="AB2090" s="59"/>
      <c r="AC2090" s="59"/>
      <c r="AD2090" s="196"/>
      <c r="AE2090" s="59"/>
      <c r="AF2090" s="59"/>
      <c r="AG2090" s="59"/>
      <c r="AH2090" s="59"/>
      <c r="AI2090" s="59"/>
      <c r="AJ2090" s="59"/>
    </row>
    <row r="2091" spans="1:36" ht="14.25" customHeight="1">
      <c r="A2091" s="85"/>
      <c r="B2091" s="59"/>
      <c r="C2091" s="223"/>
      <c r="D2091" s="59"/>
      <c r="E2091" s="229"/>
      <c r="F2091" s="229"/>
      <c r="G2091" s="59"/>
      <c r="H2091" s="59"/>
      <c r="I2091" s="59"/>
      <c r="J2091" s="59"/>
      <c r="K2091" s="59"/>
      <c r="L2091" s="86"/>
      <c r="M2091" s="86"/>
      <c r="N2091" s="95" t="s">
        <v>993</v>
      </c>
      <c r="O2091" s="55"/>
      <c r="P2091" s="55"/>
      <c r="Q2091" s="55"/>
      <c r="R2091" s="55"/>
      <c r="S2091" s="55" t="s">
        <v>992</v>
      </c>
      <c r="T2091" s="193" t="str">
        <f>_xlfn.IFNA(VLOOKUP(N2091,Code2Loc,2,FALSE)
&amp; IF( OR( ISNA(O2091), LEN(O2091)=0), "",  "-" &amp; VLOOKUP(O2091,Code2Loc,2,FALSE))
&amp; IF( OR( ISNA(P2091), LEN(P2091)=0), "",  "-" &amp; VLOOKUP(P2091,Code2Loc,2,FALSE))
&amp; IF( OR( ISNA(Q2091), LEN(Q2091)=0), "",  "-" &amp; VLOOKUP(Q2091,Code2Loc,2,FALSE))
&amp; IF( OR( ISNA(R2091), LEN(R2091)=0), "",  "-" &amp; VLOOKUP(R2091,Code2Loc,2,FALSE))
&amp; IF( OR( ISNA(S2091), LEN(S2091)=0), "",  "-" &amp; VLOOKUP(S2091,Code2Loc,2,FALSE)),"")</f>
        <v/>
      </c>
      <c r="U2091" s="56">
        <v>0.3923611111111111</v>
      </c>
      <c r="V2091" s="57"/>
      <c r="W2091" s="57"/>
      <c r="X2091" s="57"/>
      <c r="Y2091" s="57"/>
      <c r="Z2091" s="58" t="str">
        <f>IF(ISBLANK($U2091), "", _xlfn.IFNA($U2091 + _xlfn.IFNA( VLOOKUP($N2091 &amp; IF(ISBLANK($O2091),"", "-" &amp; $O2091) &amp; IF(ISBLANK($P2091),"", "-" &amp; $P2091) &amp; IF(ISBLANK($Q2091),"", "-" &amp; $Q2091) &amp; IF(ISBLANK($R2091),"", "-" &amp; $R2091) &amp; IF(ISBLANK($S2091),"", "-" &amp; $S2091),TravelTime,8,FALSE), VLOOKUP($S2091 &amp; IF(ISBLANK($R2091),"", "-" &amp; $R2091) &amp; IF(ISBLANK($Q2091),"", "-" &amp; $Q2091) &amp; IF(ISBLANK($P2091),"", "-" &amp; $P2091) &amp; IF(ISBLANK($O2091),"", "-" &amp; $O2091) &amp; IF(ISBLANK($N2091),"", "-" &amp; $N2091),TravelTime,8,FALSE)) / 1440, ""))</f>
        <v/>
      </c>
      <c r="AA2091" s="59"/>
      <c r="AB2091" s="59"/>
      <c r="AC2091" s="59"/>
      <c r="AD2091" s="196"/>
      <c r="AE2091" s="59"/>
      <c r="AF2091" s="59"/>
      <c r="AG2091" s="59"/>
      <c r="AH2091" s="59"/>
      <c r="AI2091" s="59"/>
      <c r="AJ2091" s="59"/>
    </row>
    <row r="2092" spans="1:36" ht="14.25" customHeight="1">
      <c r="A2092" s="85"/>
      <c r="B2092" s="59"/>
      <c r="C2092" s="223"/>
      <c r="D2092" s="59"/>
      <c r="E2092" s="229"/>
      <c r="F2092" s="229"/>
      <c r="G2092" s="59"/>
      <c r="H2092" s="59"/>
      <c r="I2092" s="59"/>
      <c r="J2092" s="59"/>
      <c r="K2092" s="59"/>
      <c r="L2092" s="86"/>
      <c r="M2092" s="86"/>
      <c r="N2092" s="55" t="s">
        <v>992</v>
      </c>
      <c r="O2092" s="55"/>
      <c r="P2092" s="55"/>
      <c r="Q2092" s="55"/>
      <c r="R2092" s="55"/>
      <c r="S2092" s="95" t="s">
        <v>993</v>
      </c>
      <c r="T2092" s="193" t="str">
        <f>_xlfn.IFNA(VLOOKUP(N2092,Code2Loc,2,FALSE)
&amp; IF( OR( ISNA(O2092), LEN(O2092)=0), "",  "-" &amp; VLOOKUP(O2092,Code2Loc,2,FALSE))
&amp; IF( OR( ISNA(P2092), LEN(P2092)=0), "",  "-" &amp; VLOOKUP(P2092,Code2Loc,2,FALSE))
&amp; IF( OR( ISNA(Q2092), LEN(Q2092)=0), "",  "-" &amp; VLOOKUP(Q2092,Code2Loc,2,FALSE))
&amp; IF( OR( ISNA(R2092), LEN(R2092)=0), "",  "-" &amp; VLOOKUP(R2092,Code2Loc,2,FALSE))
&amp; IF( OR( ISNA(S2092), LEN(S2092)=0), "",  "-" &amp; VLOOKUP(S2092,Code2Loc,2,FALSE)),"")</f>
        <v/>
      </c>
      <c r="U2092" s="56">
        <v>0.4201388888888889</v>
      </c>
      <c r="V2092" s="57"/>
      <c r="W2092" s="57"/>
      <c r="X2092" s="57"/>
      <c r="Y2092" s="57"/>
      <c r="Z2092" s="58" t="str">
        <f>IF(ISBLANK($U2092), "", _xlfn.IFNA($U2092 + _xlfn.IFNA( VLOOKUP($N2092 &amp; IF(ISBLANK($O2092),"", "-" &amp; $O2092) &amp; IF(ISBLANK($P2092),"", "-" &amp; $P2092) &amp; IF(ISBLANK($Q2092),"", "-" &amp; $Q2092) &amp; IF(ISBLANK($R2092),"", "-" &amp; $R2092) &amp; IF(ISBLANK($S2092),"", "-" &amp; $S2092),TravelTime,8,FALSE), VLOOKUP($S2092 &amp; IF(ISBLANK($R2092),"", "-" &amp; $R2092) &amp; IF(ISBLANK($Q2092),"", "-" &amp; $Q2092) &amp; IF(ISBLANK($P2092),"", "-" &amp; $P2092) &amp; IF(ISBLANK($O2092),"", "-" &amp; $O2092) &amp; IF(ISBLANK($N2092),"", "-" &amp; $N2092),TravelTime,8,FALSE)) / 1440, ""))</f>
        <v/>
      </c>
      <c r="AA2092" s="59"/>
      <c r="AB2092" s="59"/>
      <c r="AC2092" s="59"/>
      <c r="AD2092" s="196"/>
      <c r="AE2092" s="59"/>
      <c r="AF2092" s="59"/>
      <c r="AG2092" s="59"/>
      <c r="AH2092" s="59"/>
      <c r="AI2092" s="59"/>
      <c r="AJ2092" s="59"/>
    </row>
    <row r="2093" spans="1:36" ht="14.25" customHeight="1">
      <c r="A2093" s="85"/>
      <c r="B2093" s="59"/>
      <c r="C2093" s="223"/>
      <c r="D2093" s="59"/>
      <c r="E2093" s="229"/>
      <c r="F2093" s="229"/>
      <c r="G2093" s="59"/>
      <c r="H2093" s="59"/>
      <c r="I2093" s="59"/>
      <c r="J2093" s="59"/>
      <c r="K2093" s="59"/>
      <c r="L2093" s="86"/>
      <c r="M2093" s="86"/>
      <c r="N2093" s="95" t="s">
        <v>993</v>
      </c>
      <c r="O2093" s="55"/>
      <c r="P2093" s="55"/>
      <c r="Q2093" s="55"/>
      <c r="R2093" s="55"/>
      <c r="S2093" s="55" t="s">
        <v>992</v>
      </c>
      <c r="T2093" s="193" t="str">
        <f>_xlfn.IFNA(VLOOKUP(N2093,Code2Loc,2,FALSE)
&amp; IF( OR( ISNA(O2093), LEN(O2093)=0), "",  "-" &amp; VLOOKUP(O2093,Code2Loc,2,FALSE))
&amp; IF( OR( ISNA(P2093), LEN(P2093)=0), "",  "-" &amp; VLOOKUP(P2093,Code2Loc,2,FALSE))
&amp; IF( OR( ISNA(Q2093), LEN(Q2093)=0), "",  "-" &amp; VLOOKUP(Q2093,Code2Loc,2,FALSE))
&amp; IF( OR( ISNA(R2093), LEN(R2093)=0), "",  "-" &amp; VLOOKUP(R2093,Code2Loc,2,FALSE))
&amp; IF( OR( ISNA(S2093), LEN(S2093)=0), "",  "-" &amp; VLOOKUP(S2093,Code2Loc,2,FALSE)),"")</f>
        <v/>
      </c>
      <c r="U2093" s="56">
        <v>0.44097222222222221</v>
      </c>
      <c r="V2093" s="57"/>
      <c r="W2093" s="57"/>
      <c r="X2093" s="57"/>
      <c r="Y2093" s="57"/>
      <c r="Z2093" s="58" t="str">
        <f>IF(ISBLANK($U2093), "", _xlfn.IFNA($U2093 + _xlfn.IFNA( VLOOKUP($N2093 &amp; IF(ISBLANK($O2093),"", "-" &amp; $O2093) &amp; IF(ISBLANK($P2093),"", "-" &amp; $P2093) &amp; IF(ISBLANK($Q2093),"", "-" &amp; $Q2093) &amp; IF(ISBLANK($R2093),"", "-" &amp; $R2093) &amp; IF(ISBLANK($S2093),"", "-" &amp; $S2093),TravelTime,8,FALSE), VLOOKUP($S2093 &amp; IF(ISBLANK($R2093),"", "-" &amp; $R2093) &amp; IF(ISBLANK($Q2093),"", "-" &amp; $Q2093) &amp; IF(ISBLANK($P2093),"", "-" &amp; $P2093) &amp; IF(ISBLANK($O2093),"", "-" &amp; $O2093) &amp; IF(ISBLANK($N2093),"", "-" &amp; $N2093),TravelTime,8,FALSE)) / 1440, ""))</f>
        <v/>
      </c>
      <c r="AA2093" s="59"/>
      <c r="AB2093" s="59"/>
      <c r="AC2093" s="59"/>
      <c r="AD2093" s="196"/>
      <c r="AE2093" s="59"/>
      <c r="AF2093" s="59"/>
      <c r="AG2093" s="59"/>
      <c r="AH2093" s="59"/>
      <c r="AI2093" s="59"/>
      <c r="AJ2093" s="59"/>
    </row>
    <row r="2094" spans="1:36" ht="14.25" customHeight="1">
      <c r="A2094" s="85"/>
      <c r="B2094" s="59"/>
      <c r="C2094" s="223"/>
      <c r="D2094" s="59"/>
      <c r="E2094" s="229"/>
      <c r="F2094" s="229"/>
      <c r="G2094" s="59"/>
      <c r="H2094" s="59"/>
      <c r="I2094" s="59"/>
      <c r="J2094" s="59"/>
      <c r="K2094" s="59"/>
      <c r="L2094" s="86"/>
      <c r="M2094" s="86"/>
      <c r="N2094" s="55" t="s">
        <v>992</v>
      </c>
      <c r="O2094" s="55"/>
      <c r="P2094" s="55"/>
      <c r="Q2094" s="55"/>
      <c r="R2094" s="55"/>
      <c r="S2094" s="95" t="s">
        <v>993</v>
      </c>
      <c r="T2094" s="193" t="str">
        <f>_xlfn.IFNA(VLOOKUP(N2094,Code2Loc,2,FALSE)
&amp; IF( OR( ISNA(O2094), LEN(O2094)=0), "",  "-" &amp; VLOOKUP(O2094,Code2Loc,2,FALSE))
&amp; IF( OR( ISNA(P2094), LEN(P2094)=0), "",  "-" &amp; VLOOKUP(P2094,Code2Loc,2,FALSE))
&amp; IF( OR( ISNA(Q2094), LEN(Q2094)=0), "",  "-" &amp; VLOOKUP(Q2094,Code2Loc,2,FALSE))
&amp; IF( OR( ISNA(R2094), LEN(R2094)=0), "",  "-" &amp; VLOOKUP(R2094,Code2Loc,2,FALSE))
&amp; IF( OR( ISNA(S2094), LEN(S2094)=0), "",  "-" &amp; VLOOKUP(S2094,Code2Loc,2,FALSE)),"")</f>
        <v/>
      </c>
      <c r="U2094" s="56">
        <v>0.46180555555555558</v>
      </c>
      <c r="V2094" s="57"/>
      <c r="W2094" s="57"/>
      <c r="X2094" s="57"/>
      <c r="Y2094" s="57"/>
      <c r="Z2094" s="58" t="str">
        <f>IF(ISBLANK($U2094), "", _xlfn.IFNA($U2094 + _xlfn.IFNA( VLOOKUP($N2094 &amp; IF(ISBLANK($O2094),"", "-" &amp; $O2094) &amp; IF(ISBLANK($P2094),"", "-" &amp; $P2094) &amp; IF(ISBLANK($Q2094),"", "-" &amp; $Q2094) &amp; IF(ISBLANK($R2094),"", "-" &amp; $R2094) &amp; IF(ISBLANK($S2094),"", "-" &amp; $S2094),TravelTime,8,FALSE), VLOOKUP($S2094 &amp; IF(ISBLANK($R2094),"", "-" &amp; $R2094) &amp; IF(ISBLANK($Q2094),"", "-" &amp; $Q2094) &amp; IF(ISBLANK($P2094),"", "-" &amp; $P2094) &amp; IF(ISBLANK($O2094),"", "-" &amp; $O2094) &amp; IF(ISBLANK($N2094),"", "-" &amp; $N2094),TravelTime,8,FALSE)) / 1440, ""))</f>
        <v/>
      </c>
      <c r="AA2094" s="59"/>
      <c r="AB2094" s="59"/>
      <c r="AC2094" s="59"/>
      <c r="AD2094" s="196"/>
      <c r="AE2094" s="59"/>
      <c r="AF2094" s="59"/>
      <c r="AG2094" s="59"/>
      <c r="AH2094" s="59"/>
      <c r="AI2094" s="59"/>
      <c r="AJ2094" s="59"/>
    </row>
    <row r="2095" spans="1:36" ht="14.25" customHeight="1">
      <c r="A2095" s="85"/>
      <c r="B2095" s="59"/>
      <c r="C2095" s="223"/>
      <c r="D2095" s="59"/>
      <c r="E2095" s="229"/>
      <c r="F2095" s="229"/>
      <c r="G2095" s="59"/>
      <c r="H2095" s="59"/>
      <c r="I2095" s="59"/>
      <c r="J2095" s="59"/>
      <c r="K2095" s="59"/>
      <c r="L2095" s="86"/>
      <c r="M2095" s="86"/>
      <c r="N2095" s="95" t="s">
        <v>993</v>
      </c>
      <c r="O2095" s="55"/>
      <c r="P2095" s="55"/>
      <c r="Q2095" s="55"/>
      <c r="R2095" s="55"/>
      <c r="S2095" s="55" t="s">
        <v>992</v>
      </c>
      <c r="T2095" s="193" t="str">
        <f>_xlfn.IFNA(VLOOKUP(N2095,Code2Loc,2,FALSE)
&amp; IF( OR( ISNA(O2095), LEN(O2095)=0), "",  "-" &amp; VLOOKUP(O2095,Code2Loc,2,FALSE))
&amp; IF( OR( ISNA(P2095), LEN(P2095)=0), "",  "-" &amp; VLOOKUP(P2095,Code2Loc,2,FALSE))
&amp; IF( OR( ISNA(Q2095), LEN(Q2095)=0), "",  "-" &amp; VLOOKUP(Q2095,Code2Loc,2,FALSE))
&amp; IF( OR( ISNA(R2095), LEN(R2095)=0), "",  "-" &amp; VLOOKUP(R2095,Code2Loc,2,FALSE))
&amp; IF( OR( ISNA(S2095), LEN(S2095)=0), "",  "-" &amp; VLOOKUP(S2095,Code2Loc,2,FALSE)),"")</f>
        <v/>
      </c>
      <c r="U2095" s="56">
        <v>0.4861111111111111</v>
      </c>
      <c r="V2095" s="57"/>
      <c r="W2095" s="57"/>
      <c r="X2095" s="57"/>
      <c r="Y2095" s="57"/>
      <c r="Z2095" s="58" t="str">
        <f>IF(ISBLANK($U2095), "", _xlfn.IFNA($U2095 + _xlfn.IFNA( VLOOKUP($N2095 &amp; IF(ISBLANK($O2095),"", "-" &amp; $O2095) &amp; IF(ISBLANK($P2095),"", "-" &amp; $P2095) &amp; IF(ISBLANK($Q2095),"", "-" &amp; $Q2095) &amp; IF(ISBLANK($R2095),"", "-" &amp; $R2095) &amp; IF(ISBLANK($S2095),"", "-" &amp; $S2095),TravelTime,8,FALSE), VLOOKUP($S2095 &amp; IF(ISBLANK($R2095),"", "-" &amp; $R2095) &amp; IF(ISBLANK($Q2095),"", "-" &amp; $Q2095) &amp; IF(ISBLANK($P2095),"", "-" &amp; $P2095) &amp; IF(ISBLANK($O2095),"", "-" &amp; $O2095) &amp; IF(ISBLANK($N2095),"", "-" &amp; $N2095),TravelTime,8,FALSE)) / 1440, ""))</f>
        <v/>
      </c>
      <c r="AA2095" s="59"/>
      <c r="AB2095" s="59"/>
      <c r="AC2095" s="59"/>
      <c r="AD2095" s="196"/>
      <c r="AE2095" s="59"/>
      <c r="AF2095" s="59"/>
      <c r="AG2095" s="59"/>
      <c r="AH2095" s="59"/>
      <c r="AI2095" s="59"/>
      <c r="AJ2095" s="59"/>
    </row>
    <row r="2096" spans="1:36" ht="14.25" customHeight="1">
      <c r="A2096" s="85"/>
      <c r="B2096" s="59"/>
      <c r="C2096" s="223"/>
      <c r="D2096" s="59"/>
      <c r="E2096" s="229"/>
      <c r="F2096" s="229"/>
      <c r="G2096" s="59"/>
      <c r="H2096" s="59"/>
      <c r="I2096" s="59"/>
      <c r="J2096" s="59"/>
      <c r="K2096" s="59"/>
      <c r="L2096" s="86"/>
      <c r="M2096" s="86"/>
      <c r="N2096" s="55" t="s">
        <v>992</v>
      </c>
      <c r="O2096" s="55"/>
      <c r="P2096" s="55"/>
      <c r="Q2096" s="55"/>
      <c r="R2096" s="55"/>
      <c r="S2096" s="95" t="s">
        <v>993</v>
      </c>
      <c r="T2096" s="193" t="str">
        <f>_xlfn.IFNA(VLOOKUP(N2096,Code2Loc,2,FALSE)
&amp; IF( OR( ISNA(O2096), LEN(O2096)=0), "",  "-" &amp; VLOOKUP(O2096,Code2Loc,2,FALSE))
&amp; IF( OR( ISNA(P2096), LEN(P2096)=0), "",  "-" &amp; VLOOKUP(P2096,Code2Loc,2,FALSE))
&amp; IF( OR( ISNA(Q2096), LEN(Q2096)=0), "",  "-" &amp; VLOOKUP(Q2096,Code2Loc,2,FALSE))
&amp; IF( OR( ISNA(R2096), LEN(R2096)=0), "",  "-" &amp; VLOOKUP(R2096,Code2Loc,2,FALSE))
&amp; IF( OR( ISNA(S2096), LEN(S2096)=0), "",  "-" &amp; VLOOKUP(S2096,Code2Loc,2,FALSE)),"")</f>
        <v/>
      </c>
      <c r="U2096" s="56">
        <v>0.50347222222222221</v>
      </c>
      <c r="V2096" s="57"/>
      <c r="W2096" s="57"/>
      <c r="X2096" s="57"/>
      <c r="Y2096" s="57"/>
      <c r="Z2096" s="58" t="str">
        <f>IF(ISBLANK($U2096), "", _xlfn.IFNA($U2096 + _xlfn.IFNA( VLOOKUP($N2096 &amp; IF(ISBLANK($O2096),"", "-" &amp; $O2096) &amp; IF(ISBLANK($P2096),"", "-" &amp; $P2096) &amp; IF(ISBLANK($Q2096),"", "-" &amp; $Q2096) &amp; IF(ISBLANK($R2096),"", "-" &amp; $R2096) &amp; IF(ISBLANK($S2096),"", "-" &amp; $S2096),TravelTime,8,FALSE), VLOOKUP($S2096 &amp; IF(ISBLANK($R2096),"", "-" &amp; $R2096) &amp; IF(ISBLANK($Q2096),"", "-" &amp; $Q2096) &amp; IF(ISBLANK($P2096),"", "-" &amp; $P2096) &amp; IF(ISBLANK($O2096),"", "-" &amp; $O2096) &amp; IF(ISBLANK($N2096),"", "-" &amp; $N2096),TravelTime,8,FALSE)) / 1440, ""))</f>
        <v/>
      </c>
      <c r="AA2096" s="59"/>
      <c r="AB2096" s="59"/>
      <c r="AC2096" s="59"/>
      <c r="AD2096" s="196"/>
      <c r="AE2096" s="59"/>
      <c r="AF2096" s="59"/>
      <c r="AG2096" s="59"/>
      <c r="AH2096" s="59"/>
      <c r="AI2096" s="59"/>
      <c r="AJ2096" s="59"/>
    </row>
    <row r="2097" spans="1:36" ht="14.25" customHeight="1">
      <c r="A2097" s="85"/>
      <c r="B2097" s="59"/>
      <c r="C2097" s="223"/>
      <c r="D2097" s="59"/>
      <c r="E2097" s="229"/>
      <c r="F2097" s="229"/>
      <c r="G2097" s="59"/>
      <c r="H2097" s="59"/>
      <c r="I2097" s="59"/>
      <c r="J2097" s="59"/>
      <c r="K2097" s="59"/>
      <c r="L2097" s="86"/>
      <c r="M2097" s="86"/>
      <c r="N2097" s="95" t="s">
        <v>993</v>
      </c>
      <c r="O2097" s="55"/>
      <c r="P2097" s="55"/>
      <c r="Q2097" s="55"/>
      <c r="R2097" s="55"/>
      <c r="S2097" s="55" t="s">
        <v>992</v>
      </c>
      <c r="T2097" s="193" t="str">
        <f>_xlfn.IFNA(VLOOKUP(N2097,Code2Loc,2,FALSE)
&amp; IF( OR( ISNA(O2097), LEN(O2097)=0), "",  "-" &amp; VLOOKUP(O2097,Code2Loc,2,FALSE))
&amp; IF( OR( ISNA(P2097), LEN(P2097)=0), "",  "-" &amp; VLOOKUP(P2097,Code2Loc,2,FALSE))
&amp; IF( OR( ISNA(Q2097), LEN(Q2097)=0), "",  "-" &amp; VLOOKUP(Q2097,Code2Loc,2,FALSE))
&amp; IF( OR( ISNA(R2097), LEN(R2097)=0), "",  "-" &amp; VLOOKUP(R2097,Code2Loc,2,FALSE))
&amp; IF( OR( ISNA(S2097), LEN(S2097)=0), "",  "-" &amp; VLOOKUP(S2097,Code2Loc,2,FALSE)),"")</f>
        <v/>
      </c>
      <c r="U2097" s="56">
        <v>0.52430555555555558</v>
      </c>
      <c r="V2097" s="57"/>
      <c r="W2097" s="57"/>
      <c r="X2097" s="57"/>
      <c r="Y2097" s="57"/>
      <c r="Z2097" s="58" t="str">
        <f>IF(ISBLANK($U2097), "", _xlfn.IFNA($U2097 + _xlfn.IFNA( VLOOKUP($N2097 &amp; IF(ISBLANK($O2097),"", "-" &amp; $O2097) &amp; IF(ISBLANK($P2097),"", "-" &amp; $P2097) &amp; IF(ISBLANK($Q2097),"", "-" &amp; $Q2097) &amp; IF(ISBLANK($R2097),"", "-" &amp; $R2097) &amp; IF(ISBLANK($S2097),"", "-" &amp; $S2097),TravelTime,8,FALSE), VLOOKUP($S2097 &amp; IF(ISBLANK($R2097),"", "-" &amp; $R2097) &amp; IF(ISBLANK($Q2097),"", "-" &amp; $Q2097) &amp; IF(ISBLANK($P2097),"", "-" &amp; $P2097) &amp; IF(ISBLANK($O2097),"", "-" &amp; $O2097) &amp; IF(ISBLANK($N2097),"", "-" &amp; $N2097),TravelTime,8,FALSE)) / 1440, ""))</f>
        <v/>
      </c>
      <c r="AA2097" s="59"/>
      <c r="AB2097" s="59"/>
      <c r="AC2097" s="59"/>
      <c r="AD2097" s="196"/>
      <c r="AE2097" s="59"/>
      <c r="AF2097" s="59"/>
      <c r="AG2097" s="59"/>
      <c r="AH2097" s="59"/>
      <c r="AI2097" s="59"/>
      <c r="AJ2097" s="59"/>
    </row>
    <row r="2098" spans="1:36" ht="14.25" customHeight="1">
      <c r="A2098" s="85"/>
      <c r="B2098" s="59"/>
      <c r="C2098" s="223"/>
      <c r="D2098" s="59"/>
      <c r="E2098" s="229"/>
      <c r="F2098" s="229"/>
      <c r="G2098" s="59"/>
      <c r="H2098" s="59"/>
      <c r="I2098" s="59"/>
      <c r="J2098" s="59"/>
      <c r="K2098" s="59"/>
      <c r="L2098" s="86"/>
      <c r="M2098" s="86"/>
      <c r="N2098" s="55" t="s">
        <v>992</v>
      </c>
      <c r="O2098" s="55"/>
      <c r="P2098" s="55"/>
      <c r="Q2098" s="55"/>
      <c r="R2098" s="55"/>
      <c r="S2098" s="95" t="s">
        <v>993</v>
      </c>
      <c r="T2098" s="193" t="str">
        <f>_xlfn.IFNA(VLOOKUP(N2098,Code2Loc,2,FALSE)
&amp; IF( OR( ISNA(O2098), LEN(O2098)=0), "",  "-" &amp; VLOOKUP(O2098,Code2Loc,2,FALSE))
&amp; IF( OR( ISNA(P2098), LEN(P2098)=0), "",  "-" &amp; VLOOKUP(P2098,Code2Loc,2,FALSE))
&amp; IF( OR( ISNA(Q2098), LEN(Q2098)=0), "",  "-" &amp; VLOOKUP(Q2098,Code2Loc,2,FALSE))
&amp; IF( OR( ISNA(R2098), LEN(R2098)=0), "",  "-" &amp; VLOOKUP(R2098,Code2Loc,2,FALSE))
&amp; IF( OR( ISNA(S2098), LEN(S2098)=0), "",  "-" &amp; VLOOKUP(S2098,Code2Loc,2,FALSE)),"")</f>
        <v/>
      </c>
      <c r="U2098" s="56">
        <v>0.5625</v>
      </c>
      <c r="V2098" s="57"/>
      <c r="W2098" s="57"/>
      <c r="X2098" s="57"/>
      <c r="Y2098" s="57"/>
      <c r="Z2098" s="58" t="str">
        <f>IF(ISBLANK($U2098), "", _xlfn.IFNA($U2098 + _xlfn.IFNA( VLOOKUP($N2098 &amp; IF(ISBLANK($O2098),"", "-" &amp; $O2098) &amp; IF(ISBLANK($P2098),"", "-" &amp; $P2098) &amp; IF(ISBLANK($Q2098),"", "-" &amp; $Q2098) &amp; IF(ISBLANK($R2098),"", "-" &amp; $R2098) &amp; IF(ISBLANK($S2098),"", "-" &amp; $S2098),TravelTime,8,FALSE), VLOOKUP($S2098 &amp; IF(ISBLANK($R2098),"", "-" &amp; $R2098) &amp; IF(ISBLANK($Q2098),"", "-" &amp; $Q2098) &amp; IF(ISBLANK($P2098),"", "-" &amp; $P2098) &amp; IF(ISBLANK($O2098),"", "-" &amp; $O2098) &amp; IF(ISBLANK($N2098),"", "-" &amp; $N2098),TravelTime,8,FALSE)) / 1440, ""))</f>
        <v/>
      </c>
      <c r="AA2098" s="59"/>
      <c r="AB2098" s="59"/>
      <c r="AC2098" s="59"/>
      <c r="AD2098" s="196"/>
      <c r="AE2098" s="59"/>
      <c r="AF2098" s="59"/>
      <c r="AG2098" s="59"/>
      <c r="AH2098" s="59"/>
      <c r="AI2098" s="59"/>
      <c r="AJ2098" s="59"/>
    </row>
    <row r="2099" spans="1:36" ht="14.25" customHeight="1">
      <c r="A2099" s="85"/>
      <c r="B2099" s="59"/>
      <c r="C2099" s="223"/>
      <c r="D2099" s="59"/>
      <c r="E2099" s="229"/>
      <c r="F2099" s="229"/>
      <c r="G2099" s="59"/>
      <c r="H2099" s="59"/>
      <c r="I2099" s="59"/>
      <c r="J2099" s="59"/>
      <c r="K2099" s="59"/>
      <c r="L2099" s="86"/>
      <c r="M2099" s="86"/>
      <c r="N2099" s="95" t="s">
        <v>993</v>
      </c>
      <c r="O2099" s="55"/>
      <c r="P2099" s="55"/>
      <c r="Q2099" s="55"/>
      <c r="R2099" s="55"/>
      <c r="S2099" s="55" t="s">
        <v>992</v>
      </c>
      <c r="T2099" s="193" t="str">
        <f>_xlfn.IFNA(VLOOKUP(N2099,Code2Loc,2,FALSE)
&amp; IF( OR( ISNA(O2099), LEN(O2099)=0), "",  "-" &amp; VLOOKUP(O2099,Code2Loc,2,FALSE))
&amp; IF( OR( ISNA(P2099), LEN(P2099)=0), "",  "-" &amp; VLOOKUP(P2099,Code2Loc,2,FALSE))
&amp; IF( OR( ISNA(Q2099), LEN(Q2099)=0), "",  "-" &amp; VLOOKUP(Q2099,Code2Loc,2,FALSE))
&amp; IF( OR( ISNA(R2099), LEN(R2099)=0), "",  "-" &amp; VLOOKUP(R2099,Code2Loc,2,FALSE))
&amp; IF( OR( ISNA(S2099), LEN(S2099)=0), "",  "-" &amp; VLOOKUP(S2099,Code2Loc,2,FALSE)),"")</f>
        <v/>
      </c>
      <c r="U2099" s="56">
        <v>0.60416666666666663</v>
      </c>
      <c r="V2099" s="57"/>
      <c r="W2099" s="57"/>
      <c r="X2099" s="57"/>
      <c r="Y2099" s="57"/>
      <c r="Z2099" s="58" t="str">
        <f>IF(ISBLANK($U2099), "", _xlfn.IFNA($U2099 + _xlfn.IFNA( VLOOKUP($N2099 &amp; IF(ISBLANK($O2099),"", "-" &amp; $O2099) &amp; IF(ISBLANK($P2099),"", "-" &amp; $P2099) &amp; IF(ISBLANK($Q2099),"", "-" &amp; $Q2099) &amp; IF(ISBLANK($R2099),"", "-" &amp; $R2099) &amp; IF(ISBLANK($S2099),"", "-" &amp; $S2099),TravelTime,8,FALSE), VLOOKUP($S2099 &amp; IF(ISBLANK($R2099),"", "-" &amp; $R2099) &amp; IF(ISBLANK($Q2099),"", "-" &amp; $Q2099) &amp; IF(ISBLANK($P2099),"", "-" &amp; $P2099) &amp; IF(ISBLANK($O2099),"", "-" &amp; $O2099) &amp; IF(ISBLANK($N2099),"", "-" &amp; $N2099),TravelTime,8,FALSE)) / 1440, ""))</f>
        <v/>
      </c>
      <c r="AA2099" s="59"/>
      <c r="AB2099" s="59"/>
      <c r="AC2099" s="59"/>
      <c r="AD2099" s="196"/>
      <c r="AE2099" s="59"/>
      <c r="AF2099" s="59"/>
      <c r="AG2099" s="59"/>
      <c r="AH2099" s="59"/>
      <c r="AI2099" s="59"/>
      <c r="AJ2099" s="59"/>
    </row>
    <row r="2100" spans="1:36" ht="14.25" customHeight="1">
      <c r="A2100" s="85"/>
      <c r="B2100" s="59"/>
      <c r="C2100" s="223"/>
      <c r="D2100" s="59"/>
      <c r="E2100" s="229"/>
      <c r="F2100" s="229"/>
      <c r="G2100" s="59"/>
      <c r="H2100" s="59"/>
      <c r="I2100" s="59"/>
      <c r="J2100" s="59"/>
      <c r="K2100" s="59"/>
      <c r="L2100" s="86"/>
      <c r="M2100" s="86"/>
      <c r="N2100" s="55" t="s">
        <v>992</v>
      </c>
      <c r="O2100" s="55"/>
      <c r="P2100" s="55"/>
      <c r="Q2100" s="55"/>
      <c r="R2100" s="55"/>
      <c r="S2100" s="95" t="s">
        <v>993</v>
      </c>
      <c r="T2100" s="193" t="str">
        <f>_xlfn.IFNA(VLOOKUP(N2100,Code2Loc,2,FALSE)
&amp; IF( OR( ISNA(O2100), LEN(O2100)=0), "",  "-" &amp; VLOOKUP(O2100,Code2Loc,2,FALSE))
&amp; IF( OR( ISNA(P2100), LEN(P2100)=0), "",  "-" &amp; VLOOKUP(P2100,Code2Loc,2,FALSE))
&amp; IF( OR( ISNA(Q2100), LEN(Q2100)=0), "",  "-" &amp; VLOOKUP(Q2100,Code2Loc,2,FALSE))
&amp; IF( OR( ISNA(R2100), LEN(R2100)=0), "",  "-" &amp; VLOOKUP(R2100,Code2Loc,2,FALSE))
&amp; IF( OR( ISNA(S2100), LEN(S2100)=0), "",  "-" &amp; VLOOKUP(S2100,Code2Loc,2,FALSE)),"")</f>
        <v/>
      </c>
      <c r="U2100" s="56">
        <v>0.62152777777777779</v>
      </c>
      <c r="V2100" s="57"/>
      <c r="W2100" s="57"/>
      <c r="X2100" s="57"/>
      <c r="Y2100" s="57"/>
      <c r="Z2100" s="58" t="str">
        <f>IF(ISBLANK($U2100), "", _xlfn.IFNA($U2100 + _xlfn.IFNA( VLOOKUP($N2100 &amp; IF(ISBLANK($O2100),"", "-" &amp; $O2100) &amp; IF(ISBLANK($P2100),"", "-" &amp; $P2100) &amp; IF(ISBLANK($Q2100),"", "-" &amp; $Q2100) &amp; IF(ISBLANK($R2100),"", "-" &amp; $R2100) &amp; IF(ISBLANK($S2100),"", "-" &amp; $S2100),TravelTime,8,FALSE), VLOOKUP($S2100 &amp; IF(ISBLANK($R2100),"", "-" &amp; $R2100) &amp; IF(ISBLANK($Q2100),"", "-" &amp; $Q2100) &amp; IF(ISBLANK($P2100),"", "-" &amp; $P2100) &amp; IF(ISBLANK($O2100),"", "-" &amp; $O2100) &amp; IF(ISBLANK($N2100),"", "-" &amp; $N2100),TravelTime,8,FALSE)) / 1440, ""))</f>
        <v/>
      </c>
      <c r="AA2100" s="59"/>
      <c r="AB2100" s="59"/>
      <c r="AC2100" s="59"/>
      <c r="AD2100" s="196"/>
      <c r="AE2100" s="59"/>
      <c r="AF2100" s="59"/>
      <c r="AG2100" s="59"/>
      <c r="AH2100" s="59"/>
      <c r="AI2100" s="59"/>
      <c r="AJ2100" s="59"/>
    </row>
    <row r="2101" spans="1:36" ht="14.25" customHeight="1">
      <c r="A2101" s="85"/>
      <c r="B2101" s="59"/>
      <c r="C2101" s="223"/>
      <c r="D2101" s="59"/>
      <c r="E2101" s="229"/>
      <c r="F2101" s="229"/>
      <c r="G2101" s="59"/>
      <c r="H2101" s="59"/>
      <c r="I2101" s="59"/>
      <c r="J2101" s="59"/>
      <c r="K2101" s="59"/>
      <c r="L2101" s="86"/>
      <c r="M2101" s="86"/>
      <c r="N2101" s="95" t="s">
        <v>993</v>
      </c>
      <c r="O2101" s="55"/>
      <c r="P2101" s="55"/>
      <c r="Q2101" s="55"/>
      <c r="R2101" s="55"/>
      <c r="S2101" s="55" t="s">
        <v>992</v>
      </c>
      <c r="T2101" s="193" t="str">
        <f>_xlfn.IFNA(VLOOKUP(N2101,Code2Loc,2,FALSE)
&amp; IF( OR( ISNA(O2101), LEN(O2101)=0), "",  "-" &amp; VLOOKUP(O2101,Code2Loc,2,FALSE))
&amp; IF( OR( ISNA(P2101), LEN(P2101)=0), "",  "-" &amp; VLOOKUP(P2101,Code2Loc,2,FALSE))
&amp; IF( OR( ISNA(Q2101), LEN(Q2101)=0), "",  "-" &amp; VLOOKUP(Q2101,Code2Loc,2,FALSE))
&amp; IF( OR( ISNA(R2101), LEN(R2101)=0), "",  "-" &amp; VLOOKUP(R2101,Code2Loc,2,FALSE))
&amp; IF( OR( ISNA(S2101), LEN(S2101)=0), "",  "-" &amp; VLOOKUP(S2101,Code2Loc,2,FALSE)),"")</f>
        <v/>
      </c>
      <c r="U2101" s="56">
        <v>0.64236111111111116</v>
      </c>
      <c r="V2101" s="57"/>
      <c r="W2101" s="57"/>
      <c r="X2101" s="57"/>
      <c r="Y2101" s="57"/>
      <c r="Z2101" s="58" t="str">
        <f>IF(ISBLANK($U2101), "", _xlfn.IFNA($U2101 + _xlfn.IFNA( VLOOKUP($N2101 &amp; IF(ISBLANK($O2101),"", "-" &amp; $O2101) &amp; IF(ISBLANK($P2101),"", "-" &amp; $P2101) &amp; IF(ISBLANK($Q2101),"", "-" &amp; $Q2101) &amp; IF(ISBLANK($R2101),"", "-" &amp; $R2101) &amp; IF(ISBLANK($S2101),"", "-" &amp; $S2101),TravelTime,8,FALSE), VLOOKUP($S2101 &amp; IF(ISBLANK($R2101),"", "-" &amp; $R2101) &amp; IF(ISBLANK($Q2101),"", "-" &amp; $Q2101) &amp; IF(ISBLANK($P2101),"", "-" &amp; $P2101) &amp; IF(ISBLANK($O2101),"", "-" &amp; $O2101) &amp; IF(ISBLANK($N2101),"", "-" &amp; $N2101),TravelTime,8,FALSE)) / 1440, ""))</f>
        <v/>
      </c>
      <c r="AA2101" s="59"/>
      <c r="AB2101" s="59"/>
      <c r="AC2101" s="59"/>
      <c r="AD2101" s="196"/>
      <c r="AE2101" s="59"/>
      <c r="AF2101" s="59"/>
      <c r="AG2101" s="59"/>
      <c r="AH2101" s="59"/>
      <c r="AI2101" s="59"/>
      <c r="AJ2101" s="59"/>
    </row>
    <row r="2102" spans="1:36" ht="14.25" customHeight="1">
      <c r="A2102" s="85"/>
      <c r="B2102" s="59"/>
      <c r="C2102" s="223"/>
      <c r="D2102" s="59"/>
      <c r="E2102" s="229"/>
      <c r="F2102" s="229"/>
      <c r="G2102" s="59"/>
      <c r="H2102" s="59"/>
      <c r="I2102" s="59"/>
      <c r="J2102" s="59"/>
      <c r="K2102" s="59"/>
      <c r="L2102" s="86"/>
      <c r="M2102" s="86"/>
      <c r="N2102" s="55" t="s">
        <v>992</v>
      </c>
      <c r="O2102" s="55"/>
      <c r="P2102" s="55"/>
      <c r="Q2102" s="55"/>
      <c r="R2102" s="55"/>
      <c r="S2102" s="95" t="s">
        <v>993</v>
      </c>
      <c r="T2102" s="193" t="str">
        <f>_xlfn.IFNA(VLOOKUP(N2102,Code2Loc,2,FALSE)
&amp; IF( OR( ISNA(O2102), LEN(O2102)=0), "",  "-" &amp; VLOOKUP(O2102,Code2Loc,2,FALSE))
&amp; IF( OR( ISNA(P2102), LEN(P2102)=0), "",  "-" &amp; VLOOKUP(P2102,Code2Loc,2,FALSE))
&amp; IF( OR( ISNA(Q2102), LEN(Q2102)=0), "",  "-" &amp; VLOOKUP(Q2102,Code2Loc,2,FALSE))
&amp; IF( OR( ISNA(R2102), LEN(R2102)=0), "",  "-" &amp; VLOOKUP(R2102,Code2Loc,2,FALSE))
&amp; IF( OR( ISNA(S2102), LEN(S2102)=0), "",  "-" &amp; VLOOKUP(S2102,Code2Loc,2,FALSE)),"")</f>
        <v/>
      </c>
      <c r="U2102" s="56">
        <v>0.66319444444444442</v>
      </c>
      <c r="V2102" s="57"/>
      <c r="W2102" s="57"/>
      <c r="X2102" s="57"/>
      <c r="Y2102" s="57"/>
      <c r="Z2102" s="58" t="str">
        <f>IF(ISBLANK($U2102), "", _xlfn.IFNA($U2102 + _xlfn.IFNA( VLOOKUP($N2102 &amp; IF(ISBLANK($O2102),"", "-" &amp; $O2102) &amp; IF(ISBLANK($P2102),"", "-" &amp; $P2102) &amp; IF(ISBLANK($Q2102),"", "-" &amp; $Q2102) &amp; IF(ISBLANK($R2102),"", "-" &amp; $R2102) &amp; IF(ISBLANK($S2102),"", "-" &amp; $S2102),TravelTime,8,FALSE), VLOOKUP($S2102 &amp; IF(ISBLANK($R2102),"", "-" &amp; $R2102) &amp; IF(ISBLANK($Q2102),"", "-" &amp; $Q2102) &amp; IF(ISBLANK($P2102),"", "-" &amp; $P2102) &amp; IF(ISBLANK($O2102),"", "-" &amp; $O2102) &amp; IF(ISBLANK($N2102),"", "-" &amp; $N2102),TravelTime,8,FALSE)) / 1440, ""))</f>
        <v/>
      </c>
      <c r="AA2102" s="59"/>
      <c r="AB2102" s="59"/>
      <c r="AC2102" s="59"/>
      <c r="AD2102" s="196"/>
      <c r="AE2102" s="59"/>
      <c r="AF2102" s="59"/>
      <c r="AG2102" s="59"/>
      <c r="AH2102" s="59"/>
      <c r="AI2102" s="59"/>
      <c r="AJ2102" s="59"/>
    </row>
    <row r="2103" spans="1:36" ht="14.25" customHeight="1">
      <c r="A2103" s="85"/>
      <c r="B2103" s="59"/>
      <c r="C2103" s="223"/>
      <c r="D2103" s="59"/>
      <c r="E2103" s="229"/>
      <c r="F2103" s="229"/>
      <c r="G2103" s="59"/>
      <c r="H2103" s="59"/>
      <c r="I2103" s="59"/>
      <c r="J2103" s="59"/>
      <c r="K2103" s="59"/>
      <c r="L2103" s="86"/>
      <c r="M2103" s="86"/>
      <c r="N2103" s="95" t="s">
        <v>993</v>
      </c>
      <c r="O2103" s="55"/>
      <c r="P2103" s="55"/>
      <c r="Q2103" s="55"/>
      <c r="R2103" s="55"/>
      <c r="S2103" s="55" t="s">
        <v>992</v>
      </c>
      <c r="T2103" s="193" t="str">
        <f>_xlfn.IFNA(VLOOKUP(N2103,Code2Loc,2,FALSE)
&amp; IF( OR( ISNA(O2103), LEN(O2103)=0), "",  "-" &amp; VLOOKUP(O2103,Code2Loc,2,FALSE))
&amp; IF( OR( ISNA(P2103), LEN(P2103)=0), "",  "-" &amp; VLOOKUP(P2103,Code2Loc,2,FALSE))
&amp; IF( OR( ISNA(Q2103), LEN(Q2103)=0), "",  "-" &amp; VLOOKUP(Q2103,Code2Loc,2,FALSE))
&amp; IF( OR( ISNA(R2103), LEN(R2103)=0), "",  "-" &amp; VLOOKUP(R2103,Code2Loc,2,FALSE))
&amp; IF( OR( ISNA(S2103), LEN(S2103)=0), "",  "-" &amp; VLOOKUP(S2103,Code2Loc,2,FALSE)),"")</f>
        <v/>
      </c>
      <c r="U2103" s="56">
        <v>0.68402777777777779</v>
      </c>
      <c r="V2103" s="57"/>
      <c r="W2103" s="57"/>
      <c r="X2103" s="57"/>
      <c r="Y2103" s="57"/>
      <c r="Z2103" s="58" t="str">
        <f>IF(ISBLANK($U2103), "", _xlfn.IFNA($U2103 + _xlfn.IFNA( VLOOKUP($N2103 &amp; IF(ISBLANK($O2103),"", "-" &amp; $O2103) &amp; IF(ISBLANK($P2103),"", "-" &amp; $P2103) &amp; IF(ISBLANK($Q2103),"", "-" &amp; $Q2103) &amp; IF(ISBLANK($R2103),"", "-" &amp; $R2103) &amp; IF(ISBLANK($S2103),"", "-" &amp; $S2103),TravelTime,8,FALSE), VLOOKUP($S2103 &amp; IF(ISBLANK($R2103),"", "-" &amp; $R2103) &amp; IF(ISBLANK($Q2103),"", "-" &amp; $Q2103) &amp; IF(ISBLANK($P2103),"", "-" &amp; $P2103) &amp; IF(ISBLANK($O2103),"", "-" &amp; $O2103) &amp; IF(ISBLANK($N2103),"", "-" &amp; $N2103),TravelTime,8,FALSE)) / 1440, ""))</f>
        <v/>
      </c>
      <c r="AA2103" s="59"/>
      <c r="AB2103" s="59"/>
      <c r="AC2103" s="59"/>
      <c r="AD2103" s="196"/>
      <c r="AE2103" s="59"/>
      <c r="AF2103" s="59"/>
      <c r="AG2103" s="59"/>
      <c r="AH2103" s="59"/>
      <c r="AI2103" s="59"/>
      <c r="AJ2103" s="59"/>
    </row>
    <row r="2104" spans="1:36" ht="14.25" customHeight="1">
      <c r="A2104" s="85"/>
      <c r="B2104" s="59"/>
      <c r="C2104" s="223"/>
      <c r="D2104" s="59"/>
      <c r="E2104" s="229"/>
      <c r="F2104" s="229"/>
      <c r="G2104" s="59"/>
      <c r="H2104" s="59"/>
      <c r="I2104" s="59"/>
      <c r="J2104" s="59"/>
      <c r="K2104" s="59"/>
      <c r="L2104" s="86"/>
      <c r="M2104" s="86"/>
      <c r="N2104" s="55" t="s">
        <v>992</v>
      </c>
      <c r="O2104" s="55"/>
      <c r="P2104" s="55"/>
      <c r="Q2104" s="55"/>
      <c r="R2104" s="55"/>
      <c r="S2104" s="95" t="s">
        <v>993</v>
      </c>
      <c r="T2104" s="193" t="str">
        <f>_xlfn.IFNA(VLOOKUP(N2104,Code2Loc,2,FALSE)
&amp; IF( OR( ISNA(O2104), LEN(O2104)=0), "",  "-" &amp; VLOOKUP(O2104,Code2Loc,2,FALSE))
&amp; IF( OR( ISNA(P2104), LEN(P2104)=0), "",  "-" &amp; VLOOKUP(P2104,Code2Loc,2,FALSE))
&amp; IF( OR( ISNA(Q2104), LEN(Q2104)=0), "",  "-" &amp; VLOOKUP(Q2104,Code2Loc,2,FALSE))
&amp; IF( OR( ISNA(R2104), LEN(R2104)=0), "",  "-" &amp; VLOOKUP(R2104,Code2Loc,2,FALSE))
&amp; IF( OR( ISNA(S2104), LEN(S2104)=0), "",  "-" &amp; VLOOKUP(S2104,Code2Loc,2,FALSE)),"")</f>
        <v/>
      </c>
      <c r="U2104" s="56">
        <v>0.70138888888888884</v>
      </c>
      <c r="V2104" s="57"/>
      <c r="W2104" s="57"/>
      <c r="X2104" s="57"/>
      <c r="Y2104" s="57"/>
      <c r="Z2104" s="58" t="str">
        <f>IF(ISBLANK($U2104), "", _xlfn.IFNA($U2104 + _xlfn.IFNA( VLOOKUP($N2104 &amp; IF(ISBLANK($O2104),"", "-" &amp; $O2104) &amp; IF(ISBLANK($P2104),"", "-" &amp; $P2104) &amp; IF(ISBLANK($Q2104),"", "-" &amp; $Q2104) &amp; IF(ISBLANK($R2104),"", "-" &amp; $R2104) &amp; IF(ISBLANK($S2104),"", "-" &amp; $S2104),TravelTime,8,FALSE), VLOOKUP($S2104 &amp; IF(ISBLANK($R2104),"", "-" &amp; $R2104) &amp; IF(ISBLANK($Q2104),"", "-" &amp; $Q2104) &amp; IF(ISBLANK($P2104),"", "-" &amp; $P2104) &amp; IF(ISBLANK($O2104),"", "-" &amp; $O2104) &amp; IF(ISBLANK($N2104),"", "-" &amp; $N2104),TravelTime,8,FALSE)) / 1440, ""))</f>
        <v/>
      </c>
      <c r="AA2104" s="59"/>
      <c r="AB2104" s="59"/>
      <c r="AC2104" s="59"/>
      <c r="AD2104" s="196"/>
      <c r="AE2104" s="59"/>
      <c r="AF2104" s="59"/>
      <c r="AG2104" s="59"/>
      <c r="AH2104" s="59"/>
      <c r="AI2104" s="59"/>
      <c r="AJ2104" s="59"/>
    </row>
    <row r="2105" spans="1:36" ht="14.25" customHeight="1">
      <c r="A2105" s="85"/>
      <c r="B2105" s="59"/>
      <c r="C2105" s="223"/>
      <c r="D2105" s="59"/>
      <c r="E2105" s="229"/>
      <c r="F2105" s="229"/>
      <c r="G2105" s="59"/>
      <c r="H2105" s="59"/>
      <c r="I2105" s="59"/>
      <c r="J2105" s="59"/>
      <c r="K2105" s="59"/>
      <c r="L2105" s="86"/>
      <c r="M2105" s="86"/>
      <c r="N2105" s="95" t="s">
        <v>993</v>
      </c>
      <c r="O2105" s="55"/>
      <c r="P2105" s="55"/>
      <c r="Q2105" s="55"/>
      <c r="R2105" s="55"/>
      <c r="S2105" s="55" t="s">
        <v>992</v>
      </c>
      <c r="T2105" s="193" t="str">
        <f>_xlfn.IFNA(VLOOKUP(N2105,Code2Loc,2,FALSE)
&amp; IF( OR( ISNA(O2105), LEN(O2105)=0), "",  "-" &amp; VLOOKUP(O2105,Code2Loc,2,FALSE))
&amp; IF( OR( ISNA(P2105), LEN(P2105)=0), "",  "-" &amp; VLOOKUP(P2105,Code2Loc,2,FALSE))
&amp; IF( OR( ISNA(Q2105), LEN(Q2105)=0), "",  "-" &amp; VLOOKUP(Q2105,Code2Loc,2,FALSE))
&amp; IF( OR( ISNA(R2105), LEN(R2105)=0), "",  "-" &amp; VLOOKUP(R2105,Code2Loc,2,FALSE))
&amp; IF( OR( ISNA(S2105), LEN(S2105)=0), "",  "-" &amp; VLOOKUP(S2105,Code2Loc,2,FALSE)),"")</f>
        <v/>
      </c>
      <c r="U2105" s="56">
        <v>0.72222222222222221</v>
      </c>
      <c r="V2105" s="57"/>
      <c r="W2105" s="57"/>
      <c r="X2105" s="57"/>
      <c r="Y2105" s="57"/>
      <c r="Z2105" s="58" t="str">
        <f>IF(ISBLANK($U2105), "", _xlfn.IFNA($U2105 + _xlfn.IFNA( VLOOKUP($N2105 &amp; IF(ISBLANK($O2105),"", "-" &amp; $O2105) &amp; IF(ISBLANK($P2105),"", "-" &amp; $P2105) &amp; IF(ISBLANK($Q2105),"", "-" &amp; $Q2105) &amp; IF(ISBLANK($R2105),"", "-" &amp; $R2105) &amp; IF(ISBLANK($S2105),"", "-" &amp; $S2105),TravelTime,8,FALSE), VLOOKUP($S2105 &amp; IF(ISBLANK($R2105),"", "-" &amp; $R2105) &amp; IF(ISBLANK($Q2105),"", "-" &amp; $Q2105) &amp; IF(ISBLANK($P2105),"", "-" &amp; $P2105) &amp; IF(ISBLANK($O2105),"", "-" &amp; $O2105) &amp; IF(ISBLANK($N2105),"", "-" &amp; $N2105),TravelTime,8,FALSE)) / 1440, ""))</f>
        <v/>
      </c>
      <c r="AA2105" s="59"/>
      <c r="AB2105" s="59"/>
      <c r="AC2105" s="59"/>
      <c r="AD2105" s="196"/>
      <c r="AE2105" s="59"/>
      <c r="AF2105" s="59"/>
      <c r="AG2105" s="59"/>
      <c r="AH2105" s="59"/>
      <c r="AI2105" s="59"/>
      <c r="AJ2105" s="59"/>
    </row>
    <row r="2106" spans="1:36" ht="14.25" customHeight="1">
      <c r="A2106" s="85"/>
      <c r="B2106" s="59"/>
      <c r="C2106" s="223"/>
      <c r="D2106" s="59"/>
      <c r="E2106" s="229"/>
      <c r="F2106" s="229"/>
      <c r="G2106" s="59"/>
      <c r="H2106" s="59"/>
      <c r="I2106" s="59"/>
      <c r="J2106" s="59"/>
      <c r="K2106" s="59"/>
      <c r="L2106" s="86"/>
      <c r="M2106" s="86"/>
      <c r="N2106" s="55" t="s">
        <v>992</v>
      </c>
      <c r="O2106" s="55"/>
      <c r="P2106" s="55"/>
      <c r="Q2106" s="55"/>
      <c r="R2106" s="55"/>
      <c r="S2106" s="95" t="s">
        <v>993</v>
      </c>
      <c r="T2106" s="193" t="str">
        <f>_xlfn.IFNA(VLOOKUP(N2106,Code2Loc,2,FALSE)
&amp; IF( OR( ISNA(O2106), LEN(O2106)=0), "",  "-" &amp; VLOOKUP(O2106,Code2Loc,2,FALSE))
&amp; IF( OR( ISNA(P2106), LEN(P2106)=0), "",  "-" &amp; VLOOKUP(P2106,Code2Loc,2,FALSE))
&amp; IF( OR( ISNA(Q2106), LEN(Q2106)=0), "",  "-" &amp; VLOOKUP(Q2106,Code2Loc,2,FALSE))
&amp; IF( OR( ISNA(R2106), LEN(R2106)=0), "",  "-" &amp; VLOOKUP(R2106,Code2Loc,2,FALSE))
&amp; IF( OR( ISNA(S2106), LEN(S2106)=0), "",  "-" &amp; VLOOKUP(S2106,Code2Loc,2,FALSE)),"")</f>
        <v/>
      </c>
      <c r="U2106" s="56">
        <v>0.75</v>
      </c>
      <c r="V2106" s="57"/>
      <c r="W2106" s="57"/>
      <c r="X2106" s="57"/>
      <c r="Y2106" s="57"/>
      <c r="Z2106" s="58" t="str">
        <f>IF(ISBLANK($U2106), "", _xlfn.IFNA($U2106 + _xlfn.IFNA( VLOOKUP($N2106 &amp; IF(ISBLANK($O2106),"", "-" &amp; $O2106) &amp; IF(ISBLANK($P2106),"", "-" &amp; $P2106) &amp; IF(ISBLANK($Q2106),"", "-" &amp; $Q2106) &amp; IF(ISBLANK($R2106),"", "-" &amp; $R2106) &amp; IF(ISBLANK($S2106),"", "-" &amp; $S2106),TravelTime,8,FALSE), VLOOKUP($S2106 &amp; IF(ISBLANK($R2106),"", "-" &amp; $R2106) &amp; IF(ISBLANK($Q2106),"", "-" &amp; $Q2106) &amp; IF(ISBLANK($P2106),"", "-" &amp; $P2106) &amp; IF(ISBLANK($O2106),"", "-" &amp; $O2106) &amp; IF(ISBLANK($N2106),"", "-" &amp; $N2106),TravelTime,8,FALSE)) / 1440, ""))</f>
        <v/>
      </c>
      <c r="AA2106" s="59"/>
      <c r="AB2106" s="59"/>
      <c r="AC2106" s="59"/>
      <c r="AD2106" s="196"/>
      <c r="AE2106" s="59"/>
      <c r="AF2106" s="59"/>
      <c r="AG2106" s="59"/>
      <c r="AH2106" s="59"/>
      <c r="AI2106" s="59"/>
      <c r="AJ2106" s="59"/>
    </row>
    <row r="2107" spans="1:36" ht="14.25" customHeight="1">
      <c r="A2107" s="85"/>
      <c r="B2107" s="59"/>
      <c r="C2107" s="223"/>
      <c r="D2107" s="59"/>
      <c r="E2107" s="229"/>
      <c r="F2107" s="229"/>
      <c r="G2107" s="59"/>
      <c r="H2107" s="59"/>
      <c r="I2107" s="59"/>
      <c r="J2107" s="59"/>
      <c r="K2107" s="59"/>
      <c r="L2107" s="86"/>
      <c r="M2107" s="86"/>
      <c r="N2107" s="95" t="s">
        <v>993</v>
      </c>
      <c r="O2107" s="55"/>
      <c r="P2107" s="55"/>
      <c r="Q2107" s="55"/>
      <c r="R2107" s="55"/>
      <c r="S2107" s="55" t="s">
        <v>992</v>
      </c>
      <c r="T2107" s="193" t="str">
        <f>_xlfn.IFNA(VLOOKUP(N2107,Code2Loc,2,FALSE)
&amp; IF( OR( ISNA(O2107), LEN(O2107)=0), "",  "-" &amp; VLOOKUP(O2107,Code2Loc,2,FALSE))
&amp; IF( OR( ISNA(P2107), LEN(P2107)=0), "",  "-" &amp; VLOOKUP(P2107,Code2Loc,2,FALSE))
&amp; IF( OR( ISNA(Q2107), LEN(Q2107)=0), "",  "-" &amp; VLOOKUP(Q2107,Code2Loc,2,FALSE))
&amp; IF( OR( ISNA(R2107), LEN(R2107)=0), "",  "-" &amp; VLOOKUP(R2107,Code2Loc,2,FALSE))
&amp; IF( OR( ISNA(S2107), LEN(S2107)=0), "",  "-" &amp; VLOOKUP(S2107,Code2Loc,2,FALSE)),"")</f>
        <v/>
      </c>
      <c r="U2107" s="56">
        <v>0.77083333333333337</v>
      </c>
      <c r="V2107" s="57"/>
      <c r="W2107" s="57"/>
      <c r="X2107" s="57"/>
      <c r="Y2107" s="57"/>
      <c r="Z2107" s="58" t="str">
        <f>IF(ISBLANK($U2107), "", _xlfn.IFNA($U2107 + _xlfn.IFNA( VLOOKUP($N2107 &amp; IF(ISBLANK($O2107),"", "-" &amp; $O2107) &amp; IF(ISBLANK($P2107),"", "-" &amp; $P2107) &amp; IF(ISBLANK($Q2107),"", "-" &amp; $Q2107) &amp; IF(ISBLANK($R2107),"", "-" &amp; $R2107) &amp; IF(ISBLANK($S2107),"", "-" &amp; $S2107),TravelTime,8,FALSE), VLOOKUP($S2107 &amp; IF(ISBLANK($R2107),"", "-" &amp; $R2107) &amp; IF(ISBLANK($Q2107),"", "-" &amp; $Q2107) &amp; IF(ISBLANK($P2107),"", "-" &amp; $P2107) &amp; IF(ISBLANK($O2107),"", "-" &amp; $O2107) &amp; IF(ISBLANK($N2107),"", "-" &amp; $N2107),TravelTime,8,FALSE)) / 1440, ""))</f>
        <v/>
      </c>
      <c r="AA2107" s="59"/>
      <c r="AB2107" s="59"/>
      <c r="AC2107" s="59"/>
      <c r="AD2107" s="196"/>
      <c r="AE2107" s="59"/>
      <c r="AF2107" s="59"/>
      <c r="AG2107" s="59"/>
      <c r="AH2107" s="59"/>
      <c r="AI2107" s="59"/>
      <c r="AJ2107" s="59"/>
    </row>
    <row r="2108" spans="1:36" ht="14.25" customHeight="1">
      <c r="A2108" s="85"/>
      <c r="B2108" s="59"/>
      <c r="C2108" s="223"/>
      <c r="D2108" s="59"/>
      <c r="E2108" s="229"/>
      <c r="F2108" s="229"/>
      <c r="G2108" s="59"/>
      <c r="H2108" s="59"/>
      <c r="I2108" s="59"/>
      <c r="J2108" s="59"/>
      <c r="K2108" s="59"/>
      <c r="L2108" s="86"/>
      <c r="M2108" s="86"/>
      <c r="N2108" s="55" t="s">
        <v>992</v>
      </c>
      <c r="O2108" s="55"/>
      <c r="P2108" s="55"/>
      <c r="Q2108" s="55"/>
      <c r="R2108" s="55"/>
      <c r="S2108" s="95" t="s">
        <v>993</v>
      </c>
      <c r="T2108" s="193" t="str">
        <f>_xlfn.IFNA(VLOOKUP(N2108,Code2Loc,2,FALSE)
&amp; IF( OR( ISNA(O2108), LEN(O2108)=0), "",  "-" &amp; VLOOKUP(O2108,Code2Loc,2,FALSE))
&amp; IF( OR( ISNA(P2108), LEN(P2108)=0), "",  "-" &amp; VLOOKUP(P2108,Code2Loc,2,FALSE))
&amp; IF( OR( ISNA(Q2108), LEN(Q2108)=0), "",  "-" &amp; VLOOKUP(Q2108,Code2Loc,2,FALSE))
&amp; IF( OR( ISNA(R2108), LEN(R2108)=0), "",  "-" &amp; VLOOKUP(R2108,Code2Loc,2,FALSE))
&amp; IF( OR( ISNA(S2108), LEN(S2108)=0), "",  "-" &amp; VLOOKUP(S2108,Code2Loc,2,FALSE)),"")</f>
        <v/>
      </c>
      <c r="U2108" s="56">
        <v>0.79166666666666663</v>
      </c>
      <c r="V2108" s="57"/>
      <c r="W2108" s="57"/>
      <c r="X2108" s="57"/>
      <c r="Y2108" s="57"/>
      <c r="Z2108" s="58" t="str">
        <f>IF(ISBLANK($U2108), "", _xlfn.IFNA($U2108 + _xlfn.IFNA( VLOOKUP($N2108 &amp; IF(ISBLANK($O2108),"", "-" &amp; $O2108) &amp; IF(ISBLANK($P2108),"", "-" &amp; $P2108) &amp; IF(ISBLANK($Q2108),"", "-" &amp; $Q2108) &amp; IF(ISBLANK($R2108),"", "-" &amp; $R2108) &amp; IF(ISBLANK($S2108),"", "-" &amp; $S2108),TravelTime,8,FALSE), VLOOKUP($S2108 &amp; IF(ISBLANK($R2108),"", "-" &amp; $R2108) &amp; IF(ISBLANK($Q2108),"", "-" &amp; $Q2108) &amp; IF(ISBLANK($P2108),"", "-" &amp; $P2108) &amp; IF(ISBLANK($O2108),"", "-" &amp; $O2108) &amp; IF(ISBLANK($N2108),"", "-" &amp; $N2108),TravelTime,8,FALSE)) / 1440, ""))</f>
        <v/>
      </c>
      <c r="AA2108" s="59"/>
      <c r="AB2108" s="59"/>
      <c r="AC2108" s="59"/>
      <c r="AD2108" s="196"/>
      <c r="AE2108" s="59"/>
      <c r="AF2108" s="59"/>
      <c r="AG2108" s="59"/>
      <c r="AH2108" s="59"/>
      <c r="AI2108" s="59"/>
      <c r="AJ2108" s="59"/>
    </row>
    <row r="2109" spans="1:36" ht="14.25" customHeight="1">
      <c r="A2109" s="85"/>
      <c r="B2109" s="59"/>
      <c r="C2109" s="223"/>
      <c r="D2109" s="59"/>
      <c r="E2109" s="229"/>
      <c r="F2109" s="229"/>
      <c r="G2109" s="59"/>
      <c r="H2109" s="59"/>
      <c r="I2109" s="59"/>
      <c r="J2109" s="59"/>
      <c r="K2109" s="59"/>
      <c r="L2109" s="86"/>
      <c r="M2109" s="86"/>
      <c r="N2109" s="95" t="s">
        <v>993</v>
      </c>
      <c r="O2109" s="55"/>
      <c r="P2109" s="55"/>
      <c r="Q2109" s="55"/>
      <c r="R2109" s="55"/>
      <c r="S2109" s="55" t="s">
        <v>820</v>
      </c>
      <c r="T2109" s="193" t="str">
        <f>_xlfn.IFNA(VLOOKUP(N2109,Code2Loc,2,FALSE)
&amp; IF( OR( ISNA(O2109), LEN(O2109)=0), "",  "-" &amp; VLOOKUP(O2109,Code2Loc,2,FALSE))
&amp; IF( OR( ISNA(P2109), LEN(P2109)=0), "",  "-" &amp; VLOOKUP(P2109,Code2Loc,2,FALSE))
&amp; IF( OR( ISNA(Q2109), LEN(Q2109)=0), "",  "-" &amp; VLOOKUP(Q2109,Code2Loc,2,FALSE))
&amp; IF( OR( ISNA(R2109), LEN(R2109)=0), "",  "-" &amp; VLOOKUP(R2109,Code2Loc,2,FALSE))
&amp; IF( OR( ISNA(S2109), LEN(S2109)=0), "",  "-" &amp; VLOOKUP(S2109,Code2Loc,2,FALSE)),"")</f>
        <v/>
      </c>
      <c r="U2109" s="56">
        <v>0.8125</v>
      </c>
      <c r="V2109" s="57"/>
      <c r="W2109" s="57"/>
      <c r="X2109" s="57"/>
      <c r="Y2109" s="57"/>
      <c r="Z2109" s="58" t="str">
        <f>IF(ISBLANK($U2109), "", _xlfn.IFNA($U2109 + _xlfn.IFNA( VLOOKUP($N2109 &amp; IF(ISBLANK($O2109),"", "-" &amp; $O2109) &amp; IF(ISBLANK($P2109),"", "-" &amp; $P2109) &amp; IF(ISBLANK($Q2109),"", "-" &amp; $Q2109) &amp; IF(ISBLANK($R2109),"", "-" &amp; $R2109) &amp; IF(ISBLANK($S2109),"", "-" &amp; $S2109),TravelTime,8,FALSE), VLOOKUP($S2109 &amp; IF(ISBLANK($R2109),"", "-" &amp; $R2109) &amp; IF(ISBLANK($Q2109),"", "-" &amp; $Q2109) &amp; IF(ISBLANK($P2109),"", "-" &amp; $P2109) &amp; IF(ISBLANK($O2109),"", "-" &amp; $O2109) &amp; IF(ISBLANK($N2109),"", "-" &amp; $N2109),TravelTime,8,FALSE)) / 1440, ""))</f>
        <v/>
      </c>
      <c r="AA2109" s="59"/>
      <c r="AB2109" s="59"/>
      <c r="AC2109" s="59"/>
      <c r="AD2109" s="196"/>
      <c r="AE2109" s="59"/>
      <c r="AF2109" s="59"/>
      <c r="AG2109" s="59"/>
      <c r="AH2109" s="59"/>
      <c r="AI2109" s="59"/>
      <c r="AJ2109" s="59"/>
    </row>
    <row r="2110" spans="1:36" ht="14.25" customHeight="1">
      <c r="A2110" s="85"/>
      <c r="B2110" s="59" t="s">
        <v>1010</v>
      </c>
      <c r="C2110" s="218" t="s">
        <v>1011</v>
      </c>
      <c r="D2110" s="52" t="s">
        <v>761</v>
      </c>
      <c r="E2110" s="228">
        <v>42461</v>
      </c>
      <c r="F2110" s="228">
        <v>43738</v>
      </c>
      <c r="G2110" s="59"/>
      <c r="H2110" s="59"/>
      <c r="I2110" s="59"/>
      <c r="J2110" s="59" t="s">
        <v>1012</v>
      </c>
      <c r="K2110" s="59" t="s">
        <v>16</v>
      </c>
      <c r="L2110" s="86">
        <v>27</v>
      </c>
      <c r="M2110" s="86"/>
      <c r="N2110" s="95" t="s">
        <v>993</v>
      </c>
      <c r="O2110" s="55"/>
      <c r="P2110" s="55"/>
      <c r="Q2110" s="55"/>
      <c r="R2110" s="55"/>
      <c r="S2110" s="55" t="s">
        <v>992</v>
      </c>
      <c r="T2110" s="193" t="str">
        <f>_xlfn.IFNA(VLOOKUP(N2110,Code2Loc,2,FALSE)
&amp; IF( OR( ISNA(O2110), LEN(O2110)=0), "",  "-" &amp; VLOOKUP(O2110,Code2Loc,2,FALSE))
&amp; IF( OR( ISNA(P2110), LEN(P2110)=0), "",  "-" &amp; VLOOKUP(P2110,Code2Loc,2,FALSE))
&amp; IF( OR( ISNA(Q2110), LEN(Q2110)=0), "",  "-" &amp; VLOOKUP(Q2110,Code2Loc,2,FALSE))
&amp; IF( OR( ISNA(R2110), LEN(R2110)=0), "",  "-" &amp; VLOOKUP(R2110,Code2Loc,2,FALSE))
&amp; IF( OR( ISNA(S2110), LEN(S2110)=0), "",  "-" &amp; VLOOKUP(S2110,Code2Loc,2,FALSE)),"")</f>
        <v/>
      </c>
      <c r="U2110" s="56">
        <v>0.29166666666666669</v>
      </c>
      <c r="V2110" s="57"/>
      <c r="W2110" s="57"/>
      <c r="X2110" s="57"/>
      <c r="Y2110" s="57"/>
      <c r="Z2110" s="58" t="str">
        <f>IF(ISBLANK($U2110), "", _xlfn.IFNA($U2110 + _xlfn.IFNA( VLOOKUP($N2110 &amp; IF(ISBLANK($O2110),"", "-" &amp; $O2110) &amp; IF(ISBLANK($P2110),"", "-" &amp; $P2110) &amp; IF(ISBLANK($Q2110),"", "-" &amp; $Q2110) &amp; IF(ISBLANK($R2110),"", "-" &amp; $R2110) &amp; IF(ISBLANK($S2110),"", "-" &amp; $S2110),TravelTime,8,FALSE), VLOOKUP($S2110 &amp; IF(ISBLANK($R2110),"", "-" &amp; $R2110) &amp; IF(ISBLANK($Q2110),"", "-" &amp; $Q2110) &amp; IF(ISBLANK($P2110),"", "-" &amp; $P2110) &amp; IF(ISBLANK($O2110),"", "-" &amp; $O2110) &amp; IF(ISBLANK($N2110),"", "-" &amp; $N2110),TravelTime,8,FALSE)) / 1440, ""))</f>
        <v/>
      </c>
      <c r="AA2110" s="59"/>
      <c r="AB2110" s="59"/>
      <c r="AC2110" s="59"/>
      <c r="AD2110" s="196"/>
      <c r="AE2110" s="59"/>
      <c r="AF2110" s="59"/>
      <c r="AG2110" s="59"/>
      <c r="AH2110" s="59"/>
      <c r="AI2110" s="59"/>
      <c r="AJ2110" s="59"/>
    </row>
    <row r="2111" spans="1:36" ht="14.25" customHeight="1">
      <c r="A2111" s="85"/>
      <c r="B2111" s="59"/>
      <c r="C2111" s="223"/>
      <c r="D2111" s="59"/>
      <c r="E2111" s="229"/>
      <c r="F2111" s="229"/>
      <c r="G2111" s="59"/>
      <c r="H2111" s="59"/>
      <c r="I2111" s="59"/>
      <c r="J2111" s="93"/>
      <c r="K2111" s="59"/>
      <c r="L2111" s="86"/>
      <c r="M2111" s="86"/>
      <c r="N2111" s="55" t="s">
        <v>992</v>
      </c>
      <c r="O2111" s="55"/>
      <c r="P2111" s="55"/>
      <c r="Q2111" s="55"/>
      <c r="R2111" s="55"/>
      <c r="S2111" s="95" t="s">
        <v>993</v>
      </c>
      <c r="T2111" s="193" t="str">
        <f>_xlfn.IFNA(VLOOKUP(N2111,Code2Loc,2,FALSE)
&amp; IF( OR( ISNA(O2111), LEN(O2111)=0), "",  "-" &amp; VLOOKUP(O2111,Code2Loc,2,FALSE))
&amp; IF( OR( ISNA(P2111), LEN(P2111)=0), "",  "-" &amp; VLOOKUP(P2111,Code2Loc,2,FALSE))
&amp; IF( OR( ISNA(Q2111), LEN(Q2111)=0), "",  "-" &amp; VLOOKUP(Q2111,Code2Loc,2,FALSE))
&amp; IF( OR( ISNA(R2111), LEN(R2111)=0), "",  "-" &amp; VLOOKUP(R2111,Code2Loc,2,FALSE))
&amp; IF( OR( ISNA(S2111), LEN(S2111)=0), "",  "-" &amp; VLOOKUP(S2111,Code2Loc,2,FALSE)),"")</f>
        <v/>
      </c>
      <c r="U2111" s="56">
        <v>0.3298611111111111</v>
      </c>
      <c r="V2111" s="57"/>
      <c r="W2111" s="57"/>
      <c r="X2111" s="57"/>
      <c r="Y2111" s="57"/>
      <c r="Z2111" s="58" t="str">
        <f>IF(ISBLANK($U2111), "", _xlfn.IFNA($U2111 + _xlfn.IFNA( VLOOKUP($N2111 &amp; IF(ISBLANK($O2111),"", "-" &amp; $O2111) &amp; IF(ISBLANK($P2111),"", "-" &amp; $P2111) &amp; IF(ISBLANK($Q2111),"", "-" &amp; $Q2111) &amp; IF(ISBLANK($R2111),"", "-" &amp; $R2111) &amp; IF(ISBLANK($S2111),"", "-" &amp; $S2111),TravelTime,8,FALSE), VLOOKUP($S2111 &amp; IF(ISBLANK($R2111),"", "-" &amp; $R2111) &amp; IF(ISBLANK($Q2111),"", "-" &amp; $Q2111) &amp; IF(ISBLANK($P2111),"", "-" &amp; $P2111) &amp; IF(ISBLANK($O2111),"", "-" &amp; $O2111) &amp; IF(ISBLANK($N2111),"", "-" &amp; $N2111),TravelTime,8,FALSE)) / 1440, ""))</f>
        <v/>
      </c>
      <c r="AA2111" s="59"/>
      <c r="AB2111" s="59"/>
      <c r="AC2111" s="59"/>
      <c r="AD2111" s="196"/>
      <c r="AE2111" s="59"/>
      <c r="AF2111" s="59"/>
      <c r="AG2111" s="59"/>
      <c r="AH2111" s="59"/>
      <c r="AI2111" s="59"/>
      <c r="AJ2111" s="59"/>
    </row>
    <row r="2112" spans="1:36" ht="14.25" customHeight="1">
      <c r="A2112" s="85"/>
      <c r="B2112" s="59"/>
      <c r="C2112" s="223"/>
      <c r="D2112" s="59"/>
      <c r="E2112" s="229"/>
      <c r="F2112" s="229"/>
      <c r="G2112" s="59"/>
      <c r="H2112" s="59"/>
      <c r="I2112" s="59"/>
      <c r="J2112" s="93"/>
      <c r="K2112" s="59"/>
      <c r="L2112" s="86"/>
      <c r="M2112" s="86"/>
      <c r="N2112" s="55" t="s">
        <v>992</v>
      </c>
      <c r="O2112" s="55"/>
      <c r="P2112" s="55"/>
      <c r="Q2112" s="55"/>
      <c r="R2112" s="55"/>
      <c r="S2112" s="95" t="s">
        <v>993</v>
      </c>
      <c r="T2112" s="193" t="str">
        <f>_xlfn.IFNA(VLOOKUP(N2112,Code2Loc,2,FALSE)
&amp; IF( OR( ISNA(O2112), LEN(O2112)=0), "",  "-" &amp; VLOOKUP(O2112,Code2Loc,2,FALSE))
&amp; IF( OR( ISNA(P2112), LEN(P2112)=0), "",  "-" &amp; VLOOKUP(P2112,Code2Loc,2,FALSE))
&amp; IF( OR( ISNA(Q2112), LEN(Q2112)=0), "",  "-" &amp; VLOOKUP(Q2112,Code2Loc,2,FALSE))
&amp; IF( OR( ISNA(R2112), LEN(R2112)=0), "",  "-" &amp; VLOOKUP(R2112,Code2Loc,2,FALSE))
&amp; IF( OR( ISNA(S2112), LEN(S2112)=0), "",  "-" &amp; VLOOKUP(S2112,Code2Loc,2,FALSE)),"")</f>
        <v/>
      </c>
      <c r="U2112" s="56">
        <v>0.38541666666666669</v>
      </c>
      <c r="V2112" s="57"/>
      <c r="W2112" s="57"/>
      <c r="X2112" s="57"/>
      <c r="Y2112" s="57"/>
      <c r="Z2112" s="58" t="str">
        <f>IF(ISBLANK($U2112), "", _xlfn.IFNA($U2112 + _xlfn.IFNA( VLOOKUP($N2112 &amp; IF(ISBLANK($O2112),"", "-" &amp; $O2112) &amp; IF(ISBLANK($P2112),"", "-" &amp; $P2112) &amp; IF(ISBLANK($Q2112),"", "-" &amp; $Q2112) &amp; IF(ISBLANK($R2112),"", "-" &amp; $R2112) &amp; IF(ISBLANK($S2112),"", "-" &amp; $S2112),TravelTime,8,FALSE), VLOOKUP($S2112 &amp; IF(ISBLANK($R2112),"", "-" &amp; $R2112) &amp; IF(ISBLANK($Q2112),"", "-" &amp; $Q2112) &amp; IF(ISBLANK($P2112),"", "-" &amp; $P2112) &amp; IF(ISBLANK($O2112),"", "-" &amp; $O2112) &amp; IF(ISBLANK($N2112),"", "-" &amp; $N2112),TravelTime,8,FALSE)) / 1440, ""))</f>
        <v/>
      </c>
      <c r="AA2112" s="59"/>
      <c r="AB2112" s="59"/>
      <c r="AC2112" s="59"/>
      <c r="AD2112" s="196"/>
      <c r="AE2112" s="59"/>
      <c r="AF2112" s="59"/>
      <c r="AG2112" s="59"/>
      <c r="AH2112" s="59"/>
      <c r="AI2112" s="59"/>
      <c r="AJ2112" s="59"/>
    </row>
    <row r="2113" spans="1:36" ht="14.25" customHeight="1">
      <c r="A2113" s="85"/>
      <c r="B2113" s="59"/>
      <c r="C2113" s="223"/>
      <c r="D2113" s="59"/>
      <c r="E2113" s="229"/>
      <c r="F2113" s="229"/>
      <c r="G2113" s="59"/>
      <c r="H2113" s="59"/>
      <c r="I2113" s="59"/>
      <c r="J2113" s="59"/>
      <c r="K2113" s="59"/>
      <c r="L2113" s="86"/>
      <c r="M2113" s="86"/>
      <c r="N2113" s="95" t="s">
        <v>993</v>
      </c>
      <c r="O2113" s="55"/>
      <c r="P2113" s="55"/>
      <c r="Q2113" s="55"/>
      <c r="R2113" s="55"/>
      <c r="S2113" s="55" t="s">
        <v>992</v>
      </c>
      <c r="T2113" s="193" t="str">
        <f>_xlfn.IFNA(VLOOKUP(N2113,Code2Loc,2,FALSE)
&amp; IF( OR( ISNA(O2113), LEN(O2113)=0), "",  "-" &amp; VLOOKUP(O2113,Code2Loc,2,FALSE))
&amp; IF( OR( ISNA(P2113), LEN(P2113)=0), "",  "-" &amp; VLOOKUP(P2113,Code2Loc,2,FALSE))
&amp; IF( OR( ISNA(Q2113), LEN(Q2113)=0), "",  "-" &amp; VLOOKUP(Q2113,Code2Loc,2,FALSE))
&amp; IF( OR( ISNA(R2113), LEN(R2113)=0), "",  "-" &amp; VLOOKUP(R2113,Code2Loc,2,FALSE))
&amp; IF( OR( ISNA(S2113), LEN(S2113)=0), "",  "-" &amp; VLOOKUP(S2113,Code2Loc,2,FALSE)),"")</f>
        <v/>
      </c>
      <c r="U2113" s="56">
        <v>0.40625</v>
      </c>
      <c r="V2113" s="57"/>
      <c r="W2113" s="57"/>
      <c r="X2113" s="57"/>
      <c r="Y2113" s="57"/>
      <c r="Z2113" s="58" t="str">
        <f>IF(ISBLANK($U2113), "", _xlfn.IFNA($U2113 + _xlfn.IFNA( VLOOKUP($N2113 &amp; IF(ISBLANK($O2113),"", "-" &amp; $O2113) &amp; IF(ISBLANK($P2113),"", "-" &amp; $P2113) &amp; IF(ISBLANK($Q2113),"", "-" &amp; $Q2113) &amp; IF(ISBLANK($R2113),"", "-" &amp; $R2113) &amp; IF(ISBLANK($S2113),"", "-" &amp; $S2113),TravelTime,8,FALSE), VLOOKUP($S2113 &amp; IF(ISBLANK($R2113),"", "-" &amp; $R2113) &amp; IF(ISBLANK($Q2113),"", "-" &amp; $Q2113) &amp; IF(ISBLANK($P2113),"", "-" &amp; $P2113) &amp; IF(ISBLANK($O2113),"", "-" &amp; $O2113) &amp; IF(ISBLANK($N2113),"", "-" &amp; $N2113),TravelTime,8,FALSE)) / 1440, ""))</f>
        <v/>
      </c>
      <c r="AA2113" s="59"/>
      <c r="AB2113" s="59"/>
      <c r="AC2113" s="59"/>
      <c r="AD2113" s="196"/>
      <c r="AE2113" s="59"/>
      <c r="AF2113" s="59"/>
      <c r="AG2113" s="59"/>
      <c r="AH2113" s="59"/>
      <c r="AI2113" s="59"/>
      <c r="AJ2113" s="59"/>
    </row>
    <row r="2114" spans="1:36" ht="14.25" customHeight="1">
      <c r="A2114" s="85"/>
      <c r="B2114" s="59"/>
      <c r="C2114" s="223"/>
      <c r="D2114" s="59"/>
      <c r="E2114" s="229"/>
      <c r="F2114" s="229"/>
      <c r="G2114" s="59"/>
      <c r="H2114" s="59"/>
      <c r="I2114" s="59"/>
      <c r="J2114" s="59"/>
      <c r="K2114" s="59"/>
      <c r="L2114" s="86"/>
      <c r="M2114" s="86"/>
      <c r="N2114" s="55" t="s">
        <v>992</v>
      </c>
      <c r="O2114" s="55"/>
      <c r="P2114" s="55"/>
      <c r="Q2114" s="55"/>
      <c r="R2114" s="55"/>
      <c r="S2114" s="95" t="s">
        <v>993</v>
      </c>
      <c r="T2114" s="193" t="str">
        <f>_xlfn.IFNA(VLOOKUP(N2114,Code2Loc,2,FALSE)
&amp; IF( OR( ISNA(O2114), LEN(O2114)=0), "",  "-" &amp; VLOOKUP(O2114,Code2Loc,2,FALSE))
&amp; IF( OR( ISNA(P2114), LEN(P2114)=0), "",  "-" &amp; VLOOKUP(P2114,Code2Loc,2,FALSE))
&amp; IF( OR( ISNA(Q2114), LEN(Q2114)=0), "",  "-" &amp; VLOOKUP(Q2114,Code2Loc,2,FALSE))
&amp; IF( OR( ISNA(R2114), LEN(R2114)=0), "",  "-" &amp; VLOOKUP(R2114,Code2Loc,2,FALSE))
&amp; IF( OR( ISNA(S2114), LEN(S2114)=0), "",  "-" &amp; VLOOKUP(S2114,Code2Loc,2,FALSE)),"")</f>
        <v/>
      </c>
      <c r="U2114" s="56">
        <v>0.42708333333333331</v>
      </c>
      <c r="V2114" s="57"/>
      <c r="W2114" s="57"/>
      <c r="X2114" s="57"/>
      <c r="Y2114" s="57"/>
      <c r="Z2114" s="58" t="str">
        <f>IF(ISBLANK($U2114), "", _xlfn.IFNA($U2114 + _xlfn.IFNA( VLOOKUP($N2114 &amp; IF(ISBLANK($O2114),"", "-" &amp; $O2114) &amp; IF(ISBLANK($P2114),"", "-" &amp; $P2114) &amp; IF(ISBLANK($Q2114),"", "-" &amp; $Q2114) &amp; IF(ISBLANK($R2114),"", "-" &amp; $R2114) &amp; IF(ISBLANK($S2114),"", "-" &amp; $S2114),TravelTime,8,FALSE), VLOOKUP($S2114 &amp; IF(ISBLANK($R2114),"", "-" &amp; $R2114) &amp; IF(ISBLANK($Q2114),"", "-" &amp; $Q2114) &amp; IF(ISBLANK($P2114),"", "-" &amp; $P2114) &amp; IF(ISBLANK($O2114),"", "-" &amp; $O2114) &amp; IF(ISBLANK($N2114),"", "-" &amp; $N2114),TravelTime,8,FALSE)) / 1440, ""))</f>
        <v/>
      </c>
      <c r="AA2114" s="59"/>
      <c r="AB2114" s="59"/>
      <c r="AC2114" s="59"/>
      <c r="AD2114" s="196"/>
      <c r="AE2114" s="59"/>
      <c r="AF2114" s="59"/>
      <c r="AG2114" s="59"/>
      <c r="AH2114" s="59"/>
      <c r="AI2114" s="59"/>
      <c r="AJ2114" s="59"/>
    </row>
    <row r="2115" spans="1:36" ht="14.25" customHeight="1">
      <c r="A2115" s="85"/>
      <c r="B2115" s="59"/>
      <c r="C2115" s="223"/>
      <c r="D2115" s="59"/>
      <c r="E2115" s="229"/>
      <c r="F2115" s="229"/>
      <c r="G2115" s="59"/>
      <c r="H2115" s="59"/>
      <c r="I2115" s="59"/>
      <c r="J2115" s="59"/>
      <c r="K2115" s="59"/>
      <c r="L2115" s="86"/>
      <c r="M2115" s="86"/>
      <c r="N2115" s="95" t="s">
        <v>993</v>
      </c>
      <c r="O2115" s="55"/>
      <c r="P2115" s="55"/>
      <c r="Q2115" s="55"/>
      <c r="R2115" s="55"/>
      <c r="S2115" s="55" t="s">
        <v>992</v>
      </c>
      <c r="T2115" s="193" t="str">
        <f>_xlfn.IFNA(VLOOKUP(N2115,Code2Loc,2,FALSE)
&amp; IF( OR( ISNA(O2115), LEN(O2115)=0), "",  "-" &amp; VLOOKUP(O2115,Code2Loc,2,FALSE))
&amp; IF( OR( ISNA(P2115), LEN(P2115)=0), "",  "-" &amp; VLOOKUP(P2115,Code2Loc,2,FALSE))
&amp; IF( OR( ISNA(Q2115), LEN(Q2115)=0), "",  "-" &amp; VLOOKUP(Q2115,Code2Loc,2,FALSE))
&amp; IF( OR( ISNA(R2115), LEN(R2115)=0), "",  "-" &amp; VLOOKUP(R2115,Code2Loc,2,FALSE))
&amp; IF( OR( ISNA(S2115), LEN(S2115)=0), "",  "-" &amp; VLOOKUP(S2115,Code2Loc,2,FALSE)),"")</f>
        <v/>
      </c>
      <c r="U2115" s="56">
        <v>0.4513888888888889</v>
      </c>
      <c r="V2115" s="57"/>
      <c r="W2115" s="57"/>
      <c r="X2115" s="57"/>
      <c r="Y2115" s="57"/>
      <c r="Z2115" s="58" t="str">
        <f>IF(ISBLANK($U2115), "", _xlfn.IFNA($U2115 + _xlfn.IFNA( VLOOKUP($N2115 &amp; IF(ISBLANK($O2115),"", "-" &amp; $O2115) &amp; IF(ISBLANK($P2115),"", "-" &amp; $P2115) &amp; IF(ISBLANK($Q2115),"", "-" &amp; $Q2115) &amp; IF(ISBLANK($R2115),"", "-" &amp; $R2115) &amp; IF(ISBLANK($S2115),"", "-" &amp; $S2115),TravelTime,8,FALSE), VLOOKUP($S2115 &amp; IF(ISBLANK($R2115),"", "-" &amp; $R2115) &amp; IF(ISBLANK($Q2115),"", "-" &amp; $Q2115) &amp; IF(ISBLANK($P2115),"", "-" &amp; $P2115) &amp; IF(ISBLANK($O2115),"", "-" &amp; $O2115) &amp; IF(ISBLANK($N2115),"", "-" &amp; $N2115),TravelTime,8,FALSE)) / 1440, ""))</f>
        <v/>
      </c>
      <c r="AA2115" s="59"/>
      <c r="AB2115" s="59"/>
      <c r="AC2115" s="59"/>
      <c r="AD2115" s="196"/>
      <c r="AE2115" s="59"/>
      <c r="AF2115" s="59"/>
      <c r="AG2115" s="59"/>
      <c r="AH2115" s="59"/>
      <c r="AI2115" s="59"/>
      <c r="AJ2115" s="59"/>
    </row>
    <row r="2116" spans="1:36" ht="14.25" customHeight="1">
      <c r="A2116" s="85"/>
      <c r="B2116" s="59"/>
      <c r="C2116" s="223"/>
      <c r="D2116" s="59"/>
      <c r="E2116" s="229"/>
      <c r="F2116" s="229"/>
      <c r="G2116" s="59"/>
      <c r="H2116" s="59"/>
      <c r="I2116" s="59"/>
      <c r="J2116" s="59"/>
      <c r="K2116" s="59"/>
      <c r="L2116" s="86"/>
      <c r="M2116" s="86"/>
      <c r="N2116" s="55" t="s">
        <v>992</v>
      </c>
      <c r="O2116" s="55"/>
      <c r="P2116" s="55"/>
      <c r="Q2116" s="55"/>
      <c r="R2116" s="55"/>
      <c r="S2116" s="95" t="s">
        <v>993</v>
      </c>
      <c r="T2116" s="193" t="str">
        <f>_xlfn.IFNA(VLOOKUP(N2116,Code2Loc,2,FALSE)
&amp; IF( OR( ISNA(O2116), LEN(O2116)=0), "",  "-" &amp; VLOOKUP(O2116,Code2Loc,2,FALSE))
&amp; IF( OR( ISNA(P2116), LEN(P2116)=0), "",  "-" &amp; VLOOKUP(P2116,Code2Loc,2,FALSE))
&amp; IF( OR( ISNA(Q2116), LEN(Q2116)=0), "",  "-" &amp; VLOOKUP(Q2116,Code2Loc,2,FALSE))
&amp; IF( OR( ISNA(R2116), LEN(R2116)=0), "",  "-" &amp; VLOOKUP(R2116,Code2Loc,2,FALSE))
&amp; IF( OR( ISNA(S2116), LEN(S2116)=0), "",  "-" &amp; VLOOKUP(S2116,Code2Loc,2,FALSE)),"")</f>
        <v/>
      </c>
      <c r="U2116" s="56">
        <v>0.47222222222222221</v>
      </c>
      <c r="V2116" s="57"/>
      <c r="W2116" s="57"/>
      <c r="X2116" s="57"/>
      <c r="Y2116" s="57"/>
      <c r="Z2116" s="58" t="str">
        <f>IF(ISBLANK($U2116), "", _xlfn.IFNA($U2116 + _xlfn.IFNA( VLOOKUP($N2116 &amp; IF(ISBLANK($O2116),"", "-" &amp; $O2116) &amp; IF(ISBLANK($P2116),"", "-" &amp; $P2116) &amp; IF(ISBLANK($Q2116),"", "-" &amp; $Q2116) &amp; IF(ISBLANK($R2116),"", "-" &amp; $R2116) &amp; IF(ISBLANK($S2116),"", "-" &amp; $S2116),TravelTime,8,FALSE), VLOOKUP($S2116 &amp; IF(ISBLANK($R2116),"", "-" &amp; $R2116) &amp; IF(ISBLANK($Q2116),"", "-" &amp; $Q2116) &amp; IF(ISBLANK($P2116),"", "-" &amp; $P2116) &amp; IF(ISBLANK($O2116),"", "-" &amp; $O2116) &amp; IF(ISBLANK($N2116),"", "-" &amp; $N2116),TravelTime,8,FALSE)) / 1440, ""))</f>
        <v/>
      </c>
      <c r="AA2116" s="59"/>
      <c r="AB2116" s="59"/>
      <c r="AC2116" s="59"/>
      <c r="AD2116" s="196"/>
      <c r="AE2116" s="59"/>
      <c r="AF2116" s="59"/>
      <c r="AG2116" s="59"/>
      <c r="AH2116" s="59"/>
      <c r="AI2116" s="59"/>
      <c r="AJ2116" s="59"/>
    </row>
    <row r="2117" spans="1:36" ht="14.25" customHeight="1">
      <c r="A2117" s="85"/>
      <c r="B2117" s="59"/>
      <c r="C2117" s="223"/>
      <c r="D2117" s="59"/>
      <c r="E2117" s="229"/>
      <c r="F2117" s="229"/>
      <c r="G2117" s="59"/>
      <c r="H2117" s="59"/>
      <c r="I2117" s="59"/>
      <c r="J2117" s="59"/>
      <c r="K2117" s="59"/>
      <c r="L2117" s="86"/>
      <c r="M2117" s="86"/>
      <c r="N2117" s="95" t="s">
        <v>993</v>
      </c>
      <c r="O2117" s="55"/>
      <c r="P2117" s="55"/>
      <c r="Q2117" s="55"/>
      <c r="R2117" s="55"/>
      <c r="S2117" s="55" t="s">
        <v>992</v>
      </c>
      <c r="T2117" s="193" t="str">
        <f>_xlfn.IFNA(VLOOKUP(N2117,Code2Loc,2,FALSE)
&amp; IF( OR( ISNA(O2117), LEN(O2117)=0), "",  "-" &amp; VLOOKUP(O2117,Code2Loc,2,FALSE))
&amp; IF( OR( ISNA(P2117), LEN(P2117)=0), "",  "-" &amp; VLOOKUP(P2117,Code2Loc,2,FALSE))
&amp; IF( OR( ISNA(Q2117), LEN(Q2117)=0), "",  "-" &amp; VLOOKUP(Q2117,Code2Loc,2,FALSE))
&amp; IF( OR( ISNA(R2117), LEN(R2117)=0), "",  "-" &amp; VLOOKUP(R2117,Code2Loc,2,FALSE))
&amp; IF( OR( ISNA(S2117), LEN(S2117)=0), "",  "-" &amp; VLOOKUP(S2117,Code2Loc,2,FALSE)),"")</f>
        <v/>
      </c>
      <c r="U2117" s="56">
        <v>0.49305555555555558</v>
      </c>
      <c r="V2117" s="57"/>
      <c r="W2117" s="57"/>
      <c r="X2117" s="57"/>
      <c r="Y2117" s="57"/>
      <c r="Z2117" s="58" t="str">
        <f>IF(ISBLANK($U2117), "", _xlfn.IFNA($U2117 + _xlfn.IFNA( VLOOKUP($N2117 &amp; IF(ISBLANK($O2117),"", "-" &amp; $O2117) &amp; IF(ISBLANK($P2117),"", "-" &amp; $P2117) &amp; IF(ISBLANK($Q2117),"", "-" &amp; $Q2117) &amp; IF(ISBLANK($R2117),"", "-" &amp; $R2117) &amp; IF(ISBLANK($S2117),"", "-" &amp; $S2117),TravelTime,8,FALSE), VLOOKUP($S2117 &amp; IF(ISBLANK($R2117),"", "-" &amp; $R2117) &amp; IF(ISBLANK($Q2117),"", "-" &amp; $Q2117) &amp; IF(ISBLANK($P2117),"", "-" &amp; $P2117) &amp; IF(ISBLANK($O2117),"", "-" &amp; $O2117) &amp; IF(ISBLANK($N2117),"", "-" &amp; $N2117),TravelTime,8,FALSE)) / 1440, ""))</f>
        <v/>
      </c>
      <c r="AA2117" s="59"/>
      <c r="AB2117" s="59"/>
      <c r="AC2117" s="59"/>
      <c r="AD2117" s="196"/>
      <c r="AE2117" s="59"/>
      <c r="AF2117" s="59"/>
      <c r="AG2117" s="59"/>
      <c r="AH2117" s="59"/>
      <c r="AI2117" s="59"/>
      <c r="AJ2117" s="59"/>
    </row>
    <row r="2118" spans="1:36" ht="14.25" customHeight="1">
      <c r="A2118" s="85"/>
      <c r="B2118" s="59"/>
      <c r="C2118" s="223"/>
      <c r="D2118" s="59"/>
      <c r="E2118" s="229"/>
      <c r="F2118" s="229"/>
      <c r="G2118" s="59"/>
      <c r="H2118" s="59"/>
      <c r="I2118" s="59"/>
      <c r="J2118" s="59"/>
      <c r="K2118" s="59"/>
      <c r="L2118" s="86"/>
      <c r="M2118" s="86"/>
      <c r="N2118" s="55" t="s">
        <v>992</v>
      </c>
      <c r="O2118" s="55"/>
      <c r="P2118" s="55"/>
      <c r="Q2118" s="55"/>
      <c r="R2118" s="55"/>
      <c r="S2118" s="95" t="s">
        <v>993</v>
      </c>
      <c r="T2118" s="193" t="str">
        <f>_xlfn.IFNA(VLOOKUP(N2118,Code2Loc,2,FALSE)
&amp; IF( OR( ISNA(O2118), LEN(O2118)=0), "",  "-" &amp; VLOOKUP(O2118,Code2Loc,2,FALSE))
&amp; IF( OR( ISNA(P2118), LEN(P2118)=0), "",  "-" &amp; VLOOKUP(P2118,Code2Loc,2,FALSE))
&amp; IF( OR( ISNA(Q2118), LEN(Q2118)=0), "",  "-" &amp; VLOOKUP(Q2118,Code2Loc,2,FALSE))
&amp; IF( OR( ISNA(R2118), LEN(R2118)=0), "",  "-" &amp; VLOOKUP(R2118,Code2Loc,2,FALSE))
&amp; IF( OR( ISNA(S2118), LEN(S2118)=0), "",  "-" &amp; VLOOKUP(S2118,Code2Loc,2,FALSE)),"")</f>
        <v/>
      </c>
      <c r="U2118" s="56">
        <v>0.51041666666666663</v>
      </c>
      <c r="V2118" s="57"/>
      <c r="W2118" s="57"/>
      <c r="X2118" s="57"/>
      <c r="Y2118" s="57"/>
      <c r="Z2118" s="58" t="str">
        <f>IF(ISBLANK($U2118), "", _xlfn.IFNA($U2118 + _xlfn.IFNA( VLOOKUP($N2118 &amp; IF(ISBLANK($O2118),"", "-" &amp; $O2118) &amp; IF(ISBLANK($P2118),"", "-" &amp; $P2118) &amp; IF(ISBLANK($Q2118),"", "-" &amp; $Q2118) &amp; IF(ISBLANK($R2118),"", "-" &amp; $R2118) &amp; IF(ISBLANK($S2118),"", "-" &amp; $S2118),TravelTime,8,FALSE), VLOOKUP($S2118 &amp; IF(ISBLANK($R2118),"", "-" &amp; $R2118) &amp; IF(ISBLANK($Q2118),"", "-" &amp; $Q2118) &amp; IF(ISBLANK($P2118),"", "-" &amp; $P2118) &amp; IF(ISBLANK($O2118),"", "-" &amp; $O2118) &amp; IF(ISBLANK($N2118),"", "-" &amp; $N2118),TravelTime,8,FALSE)) / 1440, ""))</f>
        <v/>
      </c>
      <c r="AA2118" s="59"/>
      <c r="AB2118" s="59"/>
      <c r="AC2118" s="59"/>
      <c r="AD2118" s="196"/>
      <c r="AE2118" s="59"/>
      <c r="AF2118" s="59"/>
      <c r="AG2118" s="59"/>
      <c r="AH2118" s="59"/>
      <c r="AI2118" s="59"/>
      <c r="AJ2118" s="59"/>
    </row>
    <row r="2119" spans="1:36" ht="14.25" customHeight="1">
      <c r="A2119" s="85"/>
      <c r="B2119" s="59"/>
      <c r="C2119" s="223"/>
      <c r="D2119" s="59"/>
      <c r="E2119" s="229"/>
      <c r="F2119" s="229"/>
      <c r="G2119" s="59"/>
      <c r="H2119" s="59"/>
      <c r="I2119" s="59"/>
      <c r="J2119" s="59"/>
      <c r="K2119" s="59"/>
      <c r="L2119" s="86"/>
      <c r="M2119" s="86"/>
      <c r="N2119" s="95" t="s">
        <v>993</v>
      </c>
      <c r="O2119" s="55"/>
      <c r="P2119" s="55"/>
      <c r="Q2119" s="55"/>
      <c r="R2119" s="55"/>
      <c r="S2119" s="55" t="s">
        <v>992</v>
      </c>
      <c r="T2119" s="193" t="str">
        <f>_xlfn.IFNA(VLOOKUP(N2119,Code2Loc,2,FALSE)
&amp; IF( OR( ISNA(O2119), LEN(O2119)=0), "",  "-" &amp; VLOOKUP(O2119,Code2Loc,2,FALSE))
&amp; IF( OR( ISNA(P2119), LEN(P2119)=0), "",  "-" &amp; VLOOKUP(P2119,Code2Loc,2,FALSE))
&amp; IF( OR( ISNA(Q2119), LEN(Q2119)=0), "",  "-" &amp; VLOOKUP(Q2119,Code2Loc,2,FALSE))
&amp; IF( OR( ISNA(R2119), LEN(R2119)=0), "",  "-" &amp; VLOOKUP(R2119,Code2Loc,2,FALSE))
&amp; IF( OR( ISNA(S2119), LEN(S2119)=0), "",  "-" &amp; VLOOKUP(S2119,Code2Loc,2,FALSE)),"")</f>
        <v/>
      </c>
      <c r="U2119" s="56">
        <v>0.53125</v>
      </c>
      <c r="V2119" s="57"/>
      <c r="W2119" s="57"/>
      <c r="X2119" s="57"/>
      <c r="Y2119" s="57"/>
      <c r="Z2119" s="58" t="str">
        <f>IF(ISBLANK($U2119), "", _xlfn.IFNA($U2119 + _xlfn.IFNA( VLOOKUP($N2119 &amp; IF(ISBLANK($O2119),"", "-" &amp; $O2119) &amp; IF(ISBLANK($P2119),"", "-" &amp; $P2119) &amp; IF(ISBLANK($Q2119),"", "-" &amp; $Q2119) &amp; IF(ISBLANK($R2119),"", "-" &amp; $R2119) &amp; IF(ISBLANK($S2119),"", "-" &amp; $S2119),TravelTime,8,FALSE), VLOOKUP($S2119 &amp; IF(ISBLANK($R2119),"", "-" &amp; $R2119) &amp; IF(ISBLANK($Q2119),"", "-" &amp; $Q2119) &amp; IF(ISBLANK($P2119),"", "-" &amp; $P2119) &amp; IF(ISBLANK($O2119),"", "-" &amp; $O2119) &amp; IF(ISBLANK($N2119),"", "-" &amp; $N2119),TravelTime,8,FALSE)) / 1440, ""))</f>
        <v/>
      </c>
      <c r="AA2119" s="59"/>
      <c r="AB2119" s="59"/>
      <c r="AC2119" s="59"/>
      <c r="AD2119" s="196"/>
      <c r="AE2119" s="59"/>
      <c r="AF2119" s="59"/>
      <c r="AG2119" s="59"/>
      <c r="AH2119" s="59"/>
      <c r="AI2119" s="59"/>
      <c r="AJ2119" s="59"/>
    </row>
    <row r="2120" spans="1:36" ht="14.25" customHeight="1">
      <c r="A2120" s="85"/>
      <c r="B2120" s="59"/>
      <c r="C2120" s="223"/>
      <c r="D2120" s="59"/>
      <c r="E2120" s="229"/>
      <c r="F2120" s="229"/>
      <c r="G2120" s="59"/>
      <c r="H2120" s="59"/>
      <c r="I2120" s="59"/>
      <c r="J2120" s="59"/>
      <c r="K2120" s="59"/>
      <c r="L2120" s="86"/>
      <c r="M2120" s="86"/>
      <c r="N2120" s="55" t="s">
        <v>992</v>
      </c>
      <c r="O2120" s="55"/>
      <c r="P2120" s="55"/>
      <c r="Q2120" s="55"/>
      <c r="R2120" s="55"/>
      <c r="S2120" s="95" t="s">
        <v>993</v>
      </c>
      <c r="T2120" s="193" t="str">
        <f>_xlfn.IFNA(VLOOKUP(N2120,Code2Loc,2,FALSE)
&amp; IF( OR( ISNA(O2120), LEN(O2120)=0), "",  "-" &amp; VLOOKUP(O2120,Code2Loc,2,FALSE))
&amp; IF( OR( ISNA(P2120), LEN(P2120)=0), "",  "-" &amp; VLOOKUP(P2120,Code2Loc,2,FALSE))
&amp; IF( OR( ISNA(Q2120), LEN(Q2120)=0), "",  "-" &amp; VLOOKUP(Q2120,Code2Loc,2,FALSE))
&amp; IF( OR( ISNA(R2120), LEN(R2120)=0), "",  "-" &amp; VLOOKUP(R2120,Code2Loc,2,FALSE))
&amp; IF( OR( ISNA(S2120), LEN(S2120)=0), "",  "-" &amp; VLOOKUP(S2120,Code2Loc,2,FALSE)),"")</f>
        <v/>
      </c>
      <c r="U2120" s="56">
        <v>0.55555555555555558</v>
      </c>
      <c r="V2120" s="57"/>
      <c r="W2120" s="57"/>
      <c r="X2120" s="57"/>
      <c r="Y2120" s="57"/>
      <c r="Z2120" s="58" t="str">
        <f>IF(ISBLANK($U2120), "", _xlfn.IFNA($U2120 + _xlfn.IFNA( VLOOKUP($N2120 &amp; IF(ISBLANK($O2120),"", "-" &amp; $O2120) &amp; IF(ISBLANK($P2120),"", "-" &amp; $P2120) &amp; IF(ISBLANK($Q2120),"", "-" &amp; $Q2120) &amp; IF(ISBLANK($R2120),"", "-" &amp; $R2120) &amp; IF(ISBLANK($S2120),"", "-" &amp; $S2120),TravelTime,8,FALSE), VLOOKUP($S2120 &amp; IF(ISBLANK($R2120),"", "-" &amp; $R2120) &amp; IF(ISBLANK($Q2120),"", "-" &amp; $Q2120) &amp; IF(ISBLANK($P2120),"", "-" &amp; $P2120) &amp; IF(ISBLANK($O2120),"", "-" &amp; $O2120) &amp; IF(ISBLANK($N2120),"", "-" &amp; $N2120),TravelTime,8,FALSE)) / 1440, ""))</f>
        <v/>
      </c>
      <c r="AA2120" s="59"/>
      <c r="AB2120" s="59"/>
      <c r="AC2120" s="59"/>
      <c r="AD2120" s="196"/>
      <c r="AE2120" s="59"/>
      <c r="AF2120" s="59"/>
      <c r="AG2120" s="59"/>
      <c r="AH2120" s="59"/>
      <c r="AI2120" s="59"/>
      <c r="AJ2120" s="59"/>
    </row>
    <row r="2121" spans="1:36" ht="14.25" customHeight="1">
      <c r="A2121" s="85"/>
      <c r="B2121" s="59"/>
      <c r="C2121" s="223"/>
      <c r="D2121" s="59"/>
      <c r="E2121" s="229"/>
      <c r="F2121" s="229"/>
      <c r="G2121" s="59"/>
      <c r="H2121" s="59"/>
      <c r="I2121" s="59"/>
      <c r="J2121" s="59"/>
      <c r="K2121" s="59"/>
      <c r="L2121" s="86"/>
      <c r="M2121" s="86"/>
      <c r="N2121" s="95" t="s">
        <v>993</v>
      </c>
      <c r="O2121" s="55"/>
      <c r="P2121" s="55"/>
      <c r="Q2121" s="55"/>
      <c r="R2121" s="55"/>
      <c r="S2121" s="55" t="s">
        <v>992</v>
      </c>
      <c r="T2121" s="193" t="str">
        <f>_xlfn.IFNA(VLOOKUP(N2121,Code2Loc,2,FALSE)
&amp; IF( OR( ISNA(O2121), LEN(O2121)=0), "",  "-" &amp; VLOOKUP(O2121,Code2Loc,2,FALSE))
&amp; IF( OR( ISNA(P2121), LEN(P2121)=0), "",  "-" &amp; VLOOKUP(P2121,Code2Loc,2,FALSE))
&amp; IF( OR( ISNA(Q2121), LEN(Q2121)=0), "",  "-" &amp; VLOOKUP(Q2121,Code2Loc,2,FALSE))
&amp; IF( OR( ISNA(R2121), LEN(R2121)=0), "",  "-" &amp; VLOOKUP(R2121,Code2Loc,2,FALSE))
&amp; IF( OR( ISNA(S2121), LEN(S2121)=0), "",  "-" &amp; VLOOKUP(S2121,Code2Loc,2,FALSE)),"")</f>
        <v/>
      </c>
      <c r="U2121" s="56">
        <v>0.57638888888888884</v>
      </c>
      <c r="V2121" s="57"/>
      <c r="W2121" s="57"/>
      <c r="X2121" s="57"/>
      <c r="Y2121" s="57"/>
      <c r="Z2121" s="58" t="str">
        <f>IF(ISBLANK($U2121), "", _xlfn.IFNA($U2121 + _xlfn.IFNA( VLOOKUP($N2121 &amp; IF(ISBLANK($O2121),"", "-" &amp; $O2121) &amp; IF(ISBLANK($P2121),"", "-" &amp; $P2121) &amp; IF(ISBLANK($Q2121),"", "-" &amp; $Q2121) &amp; IF(ISBLANK($R2121),"", "-" &amp; $R2121) &amp; IF(ISBLANK($S2121),"", "-" &amp; $S2121),TravelTime,8,FALSE), VLOOKUP($S2121 &amp; IF(ISBLANK($R2121),"", "-" &amp; $R2121) &amp; IF(ISBLANK($Q2121),"", "-" &amp; $Q2121) &amp; IF(ISBLANK($P2121),"", "-" &amp; $P2121) &amp; IF(ISBLANK($O2121),"", "-" &amp; $O2121) &amp; IF(ISBLANK($N2121),"", "-" &amp; $N2121),TravelTime,8,FALSE)) / 1440, ""))</f>
        <v/>
      </c>
      <c r="AA2121" s="59"/>
      <c r="AB2121" s="59"/>
      <c r="AC2121" s="59"/>
      <c r="AD2121" s="196"/>
      <c r="AE2121" s="59"/>
      <c r="AF2121" s="59"/>
      <c r="AG2121" s="59"/>
      <c r="AH2121" s="59"/>
      <c r="AI2121" s="59"/>
      <c r="AJ2121" s="59"/>
    </row>
    <row r="2122" spans="1:36" ht="14.25" customHeight="1">
      <c r="A2122" s="85"/>
      <c r="B2122" s="59"/>
      <c r="C2122" s="223"/>
      <c r="D2122" s="59"/>
      <c r="E2122" s="229"/>
      <c r="F2122" s="229"/>
      <c r="G2122" s="59"/>
      <c r="H2122" s="59"/>
      <c r="I2122" s="59"/>
      <c r="J2122" s="59"/>
      <c r="K2122" s="59"/>
      <c r="L2122" s="86"/>
      <c r="M2122" s="86"/>
      <c r="N2122" s="55" t="s">
        <v>992</v>
      </c>
      <c r="O2122" s="55"/>
      <c r="P2122" s="55"/>
      <c r="Q2122" s="55"/>
      <c r="R2122" s="55"/>
      <c r="S2122" s="95" t="s">
        <v>993</v>
      </c>
      <c r="T2122" s="193" t="str">
        <f>_xlfn.IFNA(VLOOKUP(N2122,Code2Loc,2,FALSE)
&amp; IF( OR( ISNA(O2122), LEN(O2122)=0), "",  "-" &amp; VLOOKUP(O2122,Code2Loc,2,FALSE))
&amp; IF( OR( ISNA(P2122), LEN(P2122)=0), "",  "-" &amp; VLOOKUP(P2122,Code2Loc,2,FALSE))
&amp; IF( OR( ISNA(Q2122), LEN(Q2122)=0), "",  "-" &amp; VLOOKUP(Q2122,Code2Loc,2,FALSE))
&amp; IF( OR( ISNA(R2122), LEN(R2122)=0), "",  "-" &amp; VLOOKUP(R2122,Code2Loc,2,FALSE))
&amp; IF( OR( ISNA(S2122), LEN(S2122)=0), "",  "-" &amp; VLOOKUP(S2122,Code2Loc,2,FALSE)),"")</f>
        <v/>
      </c>
      <c r="U2122" s="56">
        <v>0.59027777777777779</v>
      </c>
      <c r="V2122" s="57"/>
      <c r="W2122" s="57"/>
      <c r="X2122" s="57"/>
      <c r="Y2122" s="57"/>
      <c r="Z2122" s="58" t="str">
        <f>IF(ISBLANK($U2122), "", _xlfn.IFNA($U2122 + _xlfn.IFNA( VLOOKUP($N2122 &amp; IF(ISBLANK($O2122),"", "-" &amp; $O2122) &amp; IF(ISBLANK($P2122),"", "-" &amp; $P2122) &amp; IF(ISBLANK($Q2122),"", "-" &amp; $Q2122) &amp; IF(ISBLANK($R2122),"", "-" &amp; $R2122) &amp; IF(ISBLANK($S2122),"", "-" &amp; $S2122),TravelTime,8,FALSE), VLOOKUP($S2122 &amp; IF(ISBLANK($R2122),"", "-" &amp; $R2122) &amp; IF(ISBLANK($Q2122),"", "-" &amp; $Q2122) &amp; IF(ISBLANK($P2122),"", "-" &amp; $P2122) &amp; IF(ISBLANK($O2122),"", "-" &amp; $O2122) &amp; IF(ISBLANK($N2122),"", "-" &amp; $N2122),TravelTime,8,FALSE)) / 1440, ""))</f>
        <v/>
      </c>
      <c r="AA2122" s="59"/>
      <c r="AB2122" s="59"/>
      <c r="AC2122" s="59"/>
      <c r="AD2122" s="196"/>
      <c r="AE2122" s="59"/>
      <c r="AF2122" s="59"/>
      <c r="AG2122" s="59"/>
      <c r="AH2122" s="59"/>
      <c r="AI2122" s="59"/>
      <c r="AJ2122" s="59"/>
    </row>
    <row r="2123" spans="1:36" ht="14.25" customHeight="1">
      <c r="A2123" s="85"/>
      <c r="B2123" s="59"/>
      <c r="C2123" s="223"/>
      <c r="D2123" s="59"/>
      <c r="E2123" s="229"/>
      <c r="F2123" s="229"/>
      <c r="G2123" s="59"/>
      <c r="H2123" s="59"/>
      <c r="I2123" s="59"/>
      <c r="J2123" s="59"/>
      <c r="K2123" s="59"/>
      <c r="L2123" s="86"/>
      <c r="M2123" s="86"/>
      <c r="N2123" s="95" t="s">
        <v>993</v>
      </c>
      <c r="O2123" s="55"/>
      <c r="P2123" s="55"/>
      <c r="Q2123" s="55"/>
      <c r="R2123" s="55"/>
      <c r="S2123" s="55" t="s">
        <v>992</v>
      </c>
      <c r="T2123" s="193" t="str">
        <f>_xlfn.IFNA(VLOOKUP(N2123,Code2Loc,2,FALSE)
&amp; IF( OR( ISNA(O2123), LEN(O2123)=0), "",  "-" &amp; VLOOKUP(O2123,Code2Loc,2,FALSE))
&amp; IF( OR( ISNA(P2123), LEN(P2123)=0), "",  "-" &amp; VLOOKUP(P2123,Code2Loc,2,FALSE))
&amp; IF( OR( ISNA(Q2123), LEN(Q2123)=0), "",  "-" &amp; VLOOKUP(Q2123,Code2Loc,2,FALSE))
&amp; IF( OR( ISNA(R2123), LEN(R2123)=0), "",  "-" &amp; VLOOKUP(R2123,Code2Loc,2,FALSE))
&amp; IF( OR( ISNA(S2123), LEN(S2123)=0), "",  "-" &amp; VLOOKUP(S2123,Code2Loc,2,FALSE)),"")</f>
        <v/>
      </c>
      <c r="U2123" s="56">
        <v>0.61111111111111116</v>
      </c>
      <c r="V2123" s="57"/>
      <c r="W2123" s="57"/>
      <c r="X2123" s="57"/>
      <c r="Y2123" s="57"/>
      <c r="Z2123" s="58" t="str">
        <f>IF(ISBLANK($U2123), "", _xlfn.IFNA($U2123 + _xlfn.IFNA( VLOOKUP($N2123 &amp; IF(ISBLANK($O2123),"", "-" &amp; $O2123) &amp; IF(ISBLANK($P2123),"", "-" &amp; $P2123) &amp; IF(ISBLANK($Q2123),"", "-" &amp; $Q2123) &amp; IF(ISBLANK($R2123),"", "-" &amp; $R2123) &amp; IF(ISBLANK($S2123),"", "-" &amp; $S2123),TravelTime,8,FALSE), VLOOKUP($S2123 &amp; IF(ISBLANK($R2123),"", "-" &amp; $R2123) &amp; IF(ISBLANK($Q2123),"", "-" &amp; $Q2123) &amp; IF(ISBLANK($P2123),"", "-" &amp; $P2123) &amp; IF(ISBLANK($O2123),"", "-" &amp; $O2123) &amp; IF(ISBLANK($N2123),"", "-" &amp; $N2123),TravelTime,8,FALSE)) / 1440, ""))</f>
        <v/>
      </c>
      <c r="AA2123" s="59"/>
      <c r="AB2123" s="59"/>
      <c r="AC2123" s="59"/>
      <c r="AD2123" s="196"/>
      <c r="AE2123" s="59"/>
      <c r="AF2123" s="59"/>
      <c r="AG2123" s="59"/>
      <c r="AH2123" s="59"/>
      <c r="AI2123" s="59"/>
      <c r="AJ2123" s="59"/>
    </row>
    <row r="2124" spans="1:36" ht="14.25" customHeight="1">
      <c r="A2124" s="85"/>
      <c r="B2124" s="59"/>
      <c r="C2124" s="223"/>
      <c r="D2124" s="59"/>
      <c r="E2124" s="229"/>
      <c r="F2124" s="229"/>
      <c r="G2124" s="59"/>
      <c r="H2124" s="59"/>
      <c r="I2124" s="59"/>
      <c r="J2124" s="59"/>
      <c r="K2124" s="59"/>
      <c r="L2124" s="86"/>
      <c r="M2124" s="86"/>
      <c r="N2124" s="55" t="s">
        <v>992</v>
      </c>
      <c r="O2124" s="55"/>
      <c r="P2124" s="55"/>
      <c r="Q2124" s="55"/>
      <c r="R2124" s="55"/>
      <c r="S2124" s="95" t="s">
        <v>993</v>
      </c>
      <c r="T2124" s="193" t="str">
        <f>_xlfn.IFNA(VLOOKUP(N2124,Code2Loc,2,FALSE)
&amp; IF( OR( ISNA(O2124), LEN(O2124)=0), "",  "-" &amp; VLOOKUP(O2124,Code2Loc,2,FALSE))
&amp; IF( OR( ISNA(P2124), LEN(P2124)=0), "",  "-" &amp; VLOOKUP(P2124,Code2Loc,2,FALSE))
&amp; IF( OR( ISNA(Q2124), LEN(Q2124)=0), "",  "-" &amp; VLOOKUP(Q2124,Code2Loc,2,FALSE))
&amp; IF( OR( ISNA(R2124), LEN(R2124)=0), "",  "-" &amp; VLOOKUP(R2124,Code2Loc,2,FALSE))
&amp; IF( OR( ISNA(S2124), LEN(S2124)=0), "",  "-" &amp; VLOOKUP(S2124,Code2Loc,2,FALSE)),"")</f>
        <v/>
      </c>
      <c r="U2124" s="56">
        <v>0.62847222222222221</v>
      </c>
      <c r="V2124" s="57"/>
      <c r="W2124" s="57"/>
      <c r="X2124" s="57"/>
      <c r="Y2124" s="57"/>
      <c r="Z2124" s="58" t="str">
        <f>IF(ISBLANK($U2124), "", _xlfn.IFNA($U2124 + _xlfn.IFNA( VLOOKUP($N2124 &amp; IF(ISBLANK($O2124),"", "-" &amp; $O2124) &amp; IF(ISBLANK($P2124),"", "-" &amp; $P2124) &amp; IF(ISBLANK($Q2124),"", "-" &amp; $Q2124) &amp; IF(ISBLANK($R2124),"", "-" &amp; $R2124) &amp; IF(ISBLANK($S2124),"", "-" &amp; $S2124),TravelTime,8,FALSE), VLOOKUP($S2124 &amp; IF(ISBLANK($R2124),"", "-" &amp; $R2124) &amp; IF(ISBLANK($Q2124),"", "-" &amp; $Q2124) &amp; IF(ISBLANK($P2124),"", "-" &amp; $P2124) &amp; IF(ISBLANK($O2124),"", "-" &amp; $O2124) &amp; IF(ISBLANK($N2124),"", "-" &amp; $N2124),TravelTime,8,FALSE)) / 1440, ""))</f>
        <v/>
      </c>
      <c r="AA2124" s="59"/>
      <c r="AB2124" s="59"/>
      <c r="AC2124" s="59"/>
      <c r="AD2124" s="196"/>
      <c r="AE2124" s="59"/>
      <c r="AF2124" s="59"/>
      <c r="AG2124" s="59"/>
      <c r="AH2124" s="59"/>
      <c r="AI2124" s="59"/>
      <c r="AJ2124" s="59"/>
    </row>
    <row r="2125" spans="1:36" ht="14.25" customHeight="1">
      <c r="A2125" s="85"/>
      <c r="B2125" s="59"/>
      <c r="C2125" s="223"/>
      <c r="D2125" s="59"/>
      <c r="E2125" s="229"/>
      <c r="F2125" s="229"/>
      <c r="G2125" s="59"/>
      <c r="H2125" s="59"/>
      <c r="I2125" s="59"/>
      <c r="J2125" s="59"/>
      <c r="K2125" s="59"/>
      <c r="L2125" s="86"/>
      <c r="M2125" s="86"/>
      <c r="N2125" s="95" t="s">
        <v>993</v>
      </c>
      <c r="O2125" s="55"/>
      <c r="P2125" s="55"/>
      <c r="Q2125" s="55"/>
      <c r="R2125" s="55"/>
      <c r="S2125" s="55" t="s">
        <v>992</v>
      </c>
      <c r="T2125" s="193" t="str">
        <f>_xlfn.IFNA(VLOOKUP(N2125,Code2Loc,2,FALSE)
&amp; IF( OR( ISNA(O2125), LEN(O2125)=0), "",  "-" &amp; VLOOKUP(O2125,Code2Loc,2,FALSE))
&amp; IF( OR( ISNA(P2125), LEN(P2125)=0), "",  "-" &amp; VLOOKUP(P2125,Code2Loc,2,FALSE))
&amp; IF( OR( ISNA(Q2125), LEN(Q2125)=0), "",  "-" &amp; VLOOKUP(Q2125,Code2Loc,2,FALSE))
&amp; IF( OR( ISNA(R2125), LEN(R2125)=0), "",  "-" &amp; VLOOKUP(R2125,Code2Loc,2,FALSE))
&amp; IF( OR( ISNA(S2125), LEN(S2125)=0), "",  "-" &amp; VLOOKUP(S2125,Code2Loc,2,FALSE)),"")</f>
        <v/>
      </c>
      <c r="U2125" s="56">
        <v>0.64930555555555558</v>
      </c>
      <c r="V2125" s="57"/>
      <c r="W2125" s="57"/>
      <c r="X2125" s="57"/>
      <c r="Y2125" s="57"/>
      <c r="Z2125" s="58" t="str">
        <f>IF(ISBLANK($U2125), "", _xlfn.IFNA($U2125 + _xlfn.IFNA( VLOOKUP($N2125 &amp; IF(ISBLANK($O2125),"", "-" &amp; $O2125) &amp; IF(ISBLANK($P2125),"", "-" &amp; $P2125) &amp; IF(ISBLANK($Q2125),"", "-" &amp; $Q2125) &amp; IF(ISBLANK($R2125),"", "-" &amp; $R2125) &amp; IF(ISBLANK($S2125),"", "-" &amp; $S2125),TravelTime,8,FALSE), VLOOKUP($S2125 &amp; IF(ISBLANK($R2125),"", "-" &amp; $R2125) &amp; IF(ISBLANK($Q2125),"", "-" &amp; $Q2125) &amp; IF(ISBLANK($P2125),"", "-" &amp; $P2125) &amp; IF(ISBLANK($O2125),"", "-" &amp; $O2125) &amp; IF(ISBLANK($N2125),"", "-" &amp; $N2125),TravelTime,8,FALSE)) / 1440, ""))</f>
        <v/>
      </c>
      <c r="AA2125" s="59"/>
      <c r="AB2125" s="59"/>
      <c r="AC2125" s="59"/>
      <c r="AD2125" s="196"/>
      <c r="AE2125" s="59"/>
      <c r="AF2125" s="59"/>
      <c r="AG2125" s="59"/>
      <c r="AH2125" s="59"/>
      <c r="AI2125" s="59"/>
      <c r="AJ2125" s="59"/>
    </row>
    <row r="2126" spans="1:36" ht="14.25" customHeight="1">
      <c r="A2126" s="85"/>
      <c r="B2126" s="59"/>
      <c r="C2126" s="223"/>
      <c r="D2126" s="59"/>
      <c r="E2126" s="229"/>
      <c r="F2126" s="229"/>
      <c r="G2126" s="59"/>
      <c r="H2126" s="59"/>
      <c r="I2126" s="59"/>
      <c r="J2126" s="59"/>
      <c r="K2126" s="59"/>
      <c r="L2126" s="86"/>
      <c r="M2126" s="86"/>
      <c r="N2126" s="55" t="s">
        <v>992</v>
      </c>
      <c r="O2126" s="55"/>
      <c r="P2126" s="55"/>
      <c r="Q2126" s="55"/>
      <c r="R2126" s="55"/>
      <c r="S2126" s="95" t="s">
        <v>993</v>
      </c>
      <c r="T2126" s="193" t="str">
        <f>_xlfn.IFNA(VLOOKUP(N2126,Code2Loc,2,FALSE)
&amp; IF( OR( ISNA(O2126), LEN(O2126)=0), "",  "-" &amp; VLOOKUP(O2126,Code2Loc,2,FALSE))
&amp; IF( OR( ISNA(P2126), LEN(P2126)=0), "",  "-" &amp; VLOOKUP(P2126,Code2Loc,2,FALSE))
&amp; IF( OR( ISNA(Q2126), LEN(Q2126)=0), "",  "-" &amp; VLOOKUP(Q2126,Code2Loc,2,FALSE))
&amp; IF( OR( ISNA(R2126), LEN(R2126)=0), "",  "-" &amp; VLOOKUP(R2126,Code2Loc,2,FALSE))
&amp; IF( OR( ISNA(S2126), LEN(S2126)=0), "",  "-" &amp; VLOOKUP(S2126,Code2Loc,2,FALSE)),"")</f>
        <v/>
      </c>
      <c r="U2126" s="56">
        <v>0.67013888888888884</v>
      </c>
      <c r="V2126" s="57"/>
      <c r="W2126" s="57"/>
      <c r="X2126" s="57"/>
      <c r="Y2126" s="57"/>
      <c r="Z2126" s="58" t="str">
        <f>IF(ISBLANK($U2126), "", _xlfn.IFNA($U2126 + _xlfn.IFNA( VLOOKUP($N2126 &amp; IF(ISBLANK($O2126),"", "-" &amp; $O2126) &amp; IF(ISBLANK($P2126),"", "-" &amp; $P2126) &amp; IF(ISBLANK($Q2126),"", "-" &amp; $Q2126) &amp; IF(ISBLANK($R2126),"", "-" &amp; $R2126) &amp; IF(ISBLANK($S2126),"", "-" &amp; $S2126),TravelTime,8,FALSE), VLOOKUP($S2126 &amp; IF(ISBLANK($R2126),"", "-" &amp; $R2126) &amp; IF(ISBLANK($Q2126),"", "-" &amp; $Q2126) &amp; IF(ISBLANK($P2126),"", "-" &amp; $P2126) &amp; IF(ISBLANK($O2126),"", "-" &amp; $O2126) &amp; IF(ISBLANK($N2126),"", "-" &amp; $N2126),TravelTime,8,FALSE)) / 1440, ""))</f>
        <v/>
      </c>
      <c r="AA2126" s="59"/>
      <c r="AB2126" s="59"/>
      <c r="AC2126" s="59"/>
      <c r="AD2126" s="196"/>
      <c r="AE2126" s="59"/>
      <c r="AF2126" s="59"/>
      <c r="AG2126" s="59"/>
      <c r="AH2126" s="59"/>
      <c r="AI2126" s="59"/>
      <c r="AJ2126" s="59"/>
    </row>
    <row r="2127" spans="1:36" ht="14.25" customHeight="1">
      <c r="A2127" s="85"/>
      <c r="B2127" s="59"/>
      <c r="C2127" s="223"/>
      <c r="D2127" s="59"/>
      <c r="E2127" s="229"/>
      <c r="F2127" s="229"/>
      <c r="G2127" s="59"/>
      <c r="H2127" s="59"/>
      <c r="I2127" s="59"/>
      <c r="J2127" s="59"/>
      <c r="K2127" s="59"/>
      <c r="L2127" s="86"/>
      <c r="M2127" s="86"/>
      <c r="N2127" s="95" t="s">
        <v>993</v>
      </c>
      <c r="O2127" s="55"/>
      <c r="P2127" s="55"/>
      <c r="Q2127" s="55"/>
      <c r="R2127" s="55"/>
      <c r="S2127" s="55" t="s">
        <v>992</v>
      </c>
      <c r="T2127" s="193" t="str">
        <f>_xlfn.IFNA(VLOOKUP(N2127,Code2Loc,2,FALSE)
&amp; IF( OR( ISNA(O2127), LEN(O2127)=0), "",  "-" &amp; VLOOKUP(O2127,Code2Loc,2,FALSE))
&amp; IF( OR( ISNA(P2127), LEN(P2127)=0), "",  "-" &amp; VLOOKUP(P2127,Code2Loc,2,FALSE))
&amp; IF( OR( ISNA(Q2127), LEN(Q2127)=0), "",  "-" &amp; VLOOKUP(Q2127,Code2Loc,2,FALSE))
&amp; IF( OR( ISNA(R2127), LEN(R2127)=0), "",  "-" &amp; VLOOKUP(R2127,Code2Loc,2,FALSE))
&amp; IF( OR( ISNA(S2127), LEN(S2127)=0), "",  "-" &amp; VLOOKUP(S2127,Code2Loc,2,FALSE)),"")</f>
        <v/>
      </c>
      <c r="U2127" s="56">
        <v>0.69097222222222221</v>
      </c>
      <c r="V2127" s="57"/>
      <c r="W2127" s="57"/>
      <c r="X2127" s="57"/>
      <c r="Y2127" s="57"/>
      <c r="Z2127" s="58" t="str">
        <f>IF(ISBLANK($U2127), "", _xlfn.IFNA($U2127 + _xlfn.IFNA( VLOOKUP($N2127 &amp; IF(ISBLANK($O2127),"", "-" &amp; $O2127) &amp; IF(ISBLANK($P2127),"", "-" &amp; $P2127) &amp; IF(ISBLANK($Q2127),"", "-" &amp; $Q2127) &amp; IF(ISBLANK($R2127),"", "-" &amp; $R2127) &amp; IF(ISBLANK($S2127),"", "-" &amp; $S2127),TravelTime,8,FALSE), VLOOKUP($S2127 &amp; IF(ISBLANK($R2127),"", "-" &amp; $R2127) &amp; IF(ISBLANK($Q2127),"", "-" &amp; $Q2127) &amp; IF(ISBLANK($P2127),"", "-" &amp; $P2127) &amp; IF(ISBLANK($O2127),"", "-" &amp; $O2127) &amp; IF(ISBLANK($N2127),"", "-" &amp; $N2127),TravelTime,8,FALSE)) / 1440, ""))</f>
        <v/>
      </c>
      <c r="AA2127" s="59"/>
      <c r="AB2127" s="59"/>
      <c r="AC2127" s="59"/>
      <c r="AD2127" s="196"/>
      <c r="AE2127" s="59"/>
      <c r="AF2127" s="59"/>
      <c r="AG2127" s="59"/>
      <c r="AH2127" s="59"/>
      <c r="AI2127" s="59"/>
      <c r="AJ2127" s="59"/>
    </row>
    <row r="2128" spans="1:36" ht="14.25" customHeight="1">
      <c r="A2128" s="85"/>
      <c r="B2128" s="59"/>
      <c r="C2128" s="223"/>
      <c r="D2128" s="59"/>
      <c r="E2128" s="229"/>
      <c r="F2128" s="229"/>
      <c r="G2128" s="59"/>
      <c r="H2128" s="59"/>
      <c r="I2128" s="59"/>
      <c r="J2128" s="59"/>
      <c r="K2128" s="59"/>
      <c r="L2128" s="86"/>
      <c r="M2128" s="86"/>
      <c r="N2128" s="55" t="s">
        <v>992</v>
      </c>
      <c r="O2128" s="55"/>
      <c r="P2128" s="55"/>
      <c r="Q2128" s="55"/>
      <c r="R2128" s="55"/>
      <c r="S2128" s="95" t="s">
        <v>993</v>
      </c>
      <c r="T2128" s="193" t="str">
        <f>_xlfn.IFNA(VLOOKUP(N2128,Code2Loc,2,FALSE)
&amp; IF( OR( ISNA(O2128), LEN(O2128)=0), "",  "-" &amp; VLOOKUP(O2128,Code2Loc,2,FALSE))
&amp; IF( OR( ISNA(P2128), LEN(P2128)=0), "",  "-" &amp; VLOOKUP(P2128,Code2Loc,2,FALSE))
&amp; IF( OR( ISNA(Q2128), LEN(Q2128)=0), "",  "-" &amp; VLOOKUP(Q2128,Code2Loc,2,FALSE))
&amp; IF( OR( ISNA(R2128), LEN(R2128)=0), "",  "-" &amp; VLOOKUP(R2128,Code2Loc,2,FALSE))
&amp; IF( OR( ISNA(S2128), LEN(S2128)=0), "",  "-" &amp; VLOOKUP(S2128,Code2Loc,2,FALSE)),"")</f>
        <v/>
      </c>
      <c r="U2128" s="56">
        <v>0.71875</v>
      </c>
      <c r="V2128" s="57"/>
      <c r="W2128" s="57"/>
      <c r="X2128" s="57"/>
      <c r="Y2128" s="57"/>
      <c r="Z2128" s="58" t="str">
        <f>IF(ISBLANK($U2128), "", _xlfn.IFNA($U2128 + _xlfn.IFNA( VLOOKUP($N2128 &amp; IF(ISBLANK($O2128),"", "-" &amp; $O2128) &amp; IF(ISBLANK($P2128),"", "-" &amp; $P2128) &amp; IF(ISBLANK($Q2128),"", "-" &amp; $Q2128) &amp; IF(ISBLANK($R2128),"", "-" &amp; $R2128) &amp; IF(ISBLANK($S2128),"", "-" &amp; $S2128),TravelTime,8,FALSE), VLOOKUP($S2128 &amp; IF(ISBLANK($R2128),"", "-" &amp; $R2128) &amp; IF(ISBLANK($Q2128),"", "-" &amp; $Q2128) &amp; IF(ISBLANK($P2128),"", "-" &amp; $P2128) &amp; IF(ISBLANK($O2128),"", "-" &amp; $O2128) &amp; IF(ISBLANK($N2128),"", "-" &amp; $N2128),TravelTime,8,FALSE)) / 1440, ""))</f>
        <v/>
      </c>
      <c r="AA2128" s="59"/>
      <c r="AB2128" s="59"/>
      <c r="AC2128" s="59"/>
      <c r="AD2128" s="196"/>
      <c r="AE2128" s="59"/>
      <c r="AF2128" s="59"/>
      <c r="AG2128" s="59"/>
      <c r="AH2128" s="59"/>
      <c r="AI2128" s="59"/>
      <c r="AJ2128" s="59"/>
    </row>
    <row r="2129" spans="1:36" ht="14.25" customHeight="1">
      <c r="A2129" s="85"/>
      <c r="B2129" s="59"/>
      <c r="C2129" s="223"/>
      <c r="D2129" s="59"/>
      <c r="E2129" s="229"/>
      <c r="F2129" s="229"/>
      <c r="G2129" s="59"/>
      <c r="H2129" s="59"/>
      <c r="I2129" s="59"/>
      <c r="J2129" s="59"/>
      <c r="K2129" s="59"/>
      <c r="L2129" s="86"/>
      <c r="M2129" s="86"/>
      <c r="N2129" s="95" t="s">
        <v>993</v>
      </c>
      <c r="O2129" s="55"/>
      <c r="P2129" s="55"/>
      <c r="Q2129" s="55"/>
      <c r="R2129" s="55"/>
      <c r="S2129" s="55" t="s">
        <v>992</v>
      </c>
      <c r="T2129" s="193" t="str">
        <f>_xlfn.IFNA(VLOOKUP(N2129,Code2Loc,2,FALSE)
&amp; IF( OR( ISNA(O2129), LEN(O2129)=0), "",  "-" &amp; VLOOKUP(O2129,Code2Loc,2,FALSE))
&amp; IF( OR( ISNA(P2129), LEN(P2129)=0), "",  "-" &amp; VLOOKUP(P2129,Code2Loc,2,FALSE))
&amp; IF( OR( ISNA(Q2129), LEN(Q2129)=0), "",  "-" &amp; VLOOKUP(Q2129,Code2Loc,2,FALSE))
&amp; IF( OR( ISNA(R2129), LEN(R2129)=0), "",  "-" &amp; VLOOKUP(R2129,Code2Loc,2,FALSE))
&amp; IF( OR( ISNA(S2129), LEN(S2129)=0), "",  "-" &amp; VLOOKUP(S2129,Code2Loc,2,FALSE)),"")</f>
        <v/>
      </c>
      <c r="U2129" s="56">
        <v>0.73958333333333337</v>
      </c>
      <c r="V2129" s="57"/>
      <c r="W2129" s="57"/>
      <c r="X2129" s="57"/>
      <c r="Y2129" s="57"/>
      <c r="Z2129" s="58" t="str">
        <f>IF(ISBLANK($U2129), "", _xlfn.IFNA($U2129 + _xlfn.IFNA( VLOOKUP($N2129 &amp; IF(ISBLANK($O2129),"", "-" &amp; $O2129) &amp; IF(ISBLANK($P2129),"", "-" &amp; $P2129) &amp; IF(ISBLANK($Q2129),"", "-" &amp; $Q2129) &amp; IF(ISBLANK($R2129),"", "-" &amp; $R2129) &amp; IF(ISBLANK($S2129),"", "-" &amp; $S2129),TravelTime,8,FALSE), VLOOKUP($S2129 &amp; IF(ISBLANK($R2129),"", "-" &amp; $R2129) &amp; IF(ISBLANK($Q2129),"", "-" &amp; $Q2129) &amp; IF(ISBLANK($P2129),"", "-" &amp; $P2129) &amp; IF(ISBLANK($O2129),"", "-" &amp; $O2129) &amp; IF(ISBLANK($N2129),"", "-" &amp; $N2129),TravelTime,8,FALSE)) / 1440, ""))</f>
        <v/>
      </c>
      <c r="AA2129" s="59"/>
      <c r="AB2129" s="59"/>
      <c r="AC2129" s="59"/>
      <c r="AD2129" s="196"/>
      <c r="AE2129" s="59"/>
      <c r="AF2129" s="59"/>
      <c r="AG2129" s="59"/>
      <c r="AH2129" s="59"/>
      <c r="AI2129" s="59"/>
      <c r="AJ2129" s="59"/>
    </row>
    <row r="2130" spans="1:36" ht="14.25" customHeight="1">
      <c r="A2130" s="85"/>
      <c r="B2130" s="59"/>
      <c r="C2130" s="223"/>
      <c r="D2130" s="59"/>
      <c r="E2130" s="229"/>
      <c r="F2130" s="229"/>
      <c r="G2130" s="59"/>
      <c r="H2130" s="59"/>
      <c r="I2130" s="59"/>
      <c r="J2130" s="59"/>
      <c r="K2130" s="59"/>
      <c r="L2130" s="86"/>
      <c r="M2130" s="86"/>
      <c r="N2130" s="55" t="s">
        <v>992</v>
      </c>
      <c r="O2130" s="55"/>
      <c r="P2130" s="55"/>
      <c r="Q2130" s="55"/>
      <c r="R2130" s="55"/>
      <c r="S2130" s="95" t="s">
        <v>993</v>
      </c>
      <c r="T2130" s="193" t="str">
        <f>_xlfn.IFNA(VLOOKUP(N2130,Code2Loc,2,FALSE)
&amp; IF( OR( ISNA(O2130), LEN(O2130)=0), "",  "-" &amp; VLOOKUP(O2130,Code2Loc,2,FALSE))
&amp; IF( OR( ISNA(P2130), LEN(P2130)=0), "",  "-" &amp; VLOOKUP(P2130,Code2Loc,2,FALSE))
&amp; IF( OR( ISNA(Q2130), LEN(Q2130)=0), "",  "-" &amp; VLOOKUP(Q2130,Code2Loc,2,FALSE))
&amp; IF( OR( ISNA(R2130), LEN(R2130)=0), "",  "-" &amp; VLOOKUP(R2130,Code2Loc,2,FALSE))
&amp; IF( OR( ISNA(S2130), LEN(S2130)=0), "",  "-" &amp; VLOOKUP(S2130,Code2Loc,2,FALSE)),"")</f>
        <v/>
      </c>
      <c r="U2130" s="56">
        <v>0.76388888888888884</v>
      </c>
      <c r="V2130" s="57"/>
      <c r="W2130" s="57"/>
      <c r="X2130" s="57"/>
      <c r="Y2130" s="57"/>
      <c r="Z2130" s="58" t="str">
        <f>IF(ISBLANK($U2130), "", _xlfn.IFNA($U2130 + _xlfn.IFNA( VLOOKUP($N2130 &amp; IF(ISBLANK($O2130),"", "-" &amp; $O2130) &amp; IF(ISBLANK($P2130),"", "-" &amp; $P2130) &amp; IF(ISBLANK($Q2130),"", "-" &amp; $Q2130) &amp; IF(ISBLANK($R2130),"", "-" &amp; $R2130) &amp; IF(ISBLANK($S2130),"", "-" &amp; $S2130),TravelTime,8,FALSE), VLOOKUP($S2130 &amp; IF(ISBLANK($R2130),"", "-" &amp; $R2130) &amp; IF(ISBLANK($Q2130),"", "-" &amp; $Q2130) &amp; IF(ISBLANK($P2130),"", "-" &amp; $P2130) &amp; IF(ISBLANK($O2130),"", "-" &amp; $O2130) &amp; IF(ISBLANK($N2130),"", "-" &amp; $N2130),TravelTime,8,FALSE)) / 1440, ""))</f>
        <v/>
      </c>
      <c r="AA2130" s="59"/>
      <c r="AB2130" s="59"/>
      <c r="AC2130" s="59"/>
      <c r="AD2130" s="196"/>
      <c r="AE2130" s="59"/>
      <c r="AF2130" s="59"/>
      <c r="AG2130" s="59"/>
      <c r="AH2130" s="59"/>
      <c r="AI2130" s="59"/>
      <c r="AJ2130" s="59"/>
    </row>
    <row r="2131" spans="1:36" ht="14.25" customHeight="1">
      <c r="A2131" s="85"/>
      <c r="B2131" s="59"/>
      <c r="C2131" s="223"/>
      <c r="D2131" s="59"/>
      <c r="E2131" s="229"/>
      <c r="F2131" s="229"/>
      <c r="G2131" s="59"/>
      <c r="H2131" s="59"/>
      <c r="I2131" s="59"/>
      <c r="J2131" s="59"/>
      <c r="K2131" s="59"/>
      <c r="L2131" s="86"/>
      <c r="M2131" s="86"/>
      <c r="N2131" s="95" t="s">
        <v>993</v>
      </c>
      <c r="O2131" s="55"/>
      <c r="P2131" s="55"/>
      <c r="Q2131" s="55"/>
      <c r="R2131" s="55"/>
      <c r="S2131" s="55" t="s">
        <v>992</v>
      </c>
      <c r="T2131" s="193" t="str">
        <f>_xlfn.IFNA(VLOOKUP(N2131,Code2Loc,2,FALSE)
&amp; IF( OR( ISNA(O2131), LEN(O2131)=0), "",  "-" &amp; VLOOKUP(O2131,Code2Loc,2,FALSE))
&amp; IF( OR( ISNA(P2131), LEN(P2131)=0), "",  "-" &amp; VLOOKUP(P2131,Code2Loc,2,FALSE))
&amp; IF( OR( ISNA(Q2131), LEN(Q2131)=0), "",  "-" &amp; VLOOKUP(Q2131,Code2Loc,2,FALSE))
&amp; IF( OR( ISNA(R2131), LEN(R2131)=0), "",  "-" &amp; VLOOKUP(R2131,Code2Loc,2,FALSE))
&amp; IF( OR( ISNA(S2131), LEN(S2131)=0), "",  "-" &amp; VLOOKUP(S2131,Code2Loc,2,FALSE)),"")</f>
        <v/>
      </c>
      <c r="U2131" s="56">
        <v>0.78472222222222221</v>
      </c>
      <c r="V2131" s="57"/>
      <c r="W2131" s="57"/>
      <c r="X2131" s="57"/>
      <c r="Y2131" s="57"/>
      <c r="Z2131" s="58" t="str">
        <f>IF(ISBLANK($U2131), "", _xlfn.IFNA($U2131 + _xlfn.IFNA( VLOOKUP($N2131 &amp; IF(ISBLANK($O2131),"", "-" &amp; $O2131) &amp; IF(ISBLANK($P2131),"", "-" &amp; $P2131) &amp; IF(ISBLANK($Q2131),"", "-" &amp; $Q2131) &amp; IF(ISBLANK($R2131),"", "-" &amp; $R2131) &amp; IF(ISBLANK($S2131),"", "-" &amp; $S2131),TravelTime,8,FALSE), VLOOKUP($S2131 &amp; IF(ISBLANK($R2131),"", "-" &amp; $R2131) &amp; IF(ISBLANK($Q2131),"", "-" &amp; $Q2131) &amp; IF(ISBLANK($P2131),"", "-" &amp; $P2131) &amp; IF(ISBLANK($O2131),"", "-" &amp; $O2131) &amp; IF(ISBLANK($N2131),"", "-" &amp; $N2131),TravelTime,8,FALSE)) / 1440, ""))</f>
        <v/>
      </c>
      <c r="AA2131" s="59"/>
      <c r="AB2131" s="59"/>
      <c r="AC2131" s="59"/>
      <c r="AD2131" s="196"/>
      <c r="AE2131" s="59"/>
      <c r="AF2131" s="59"/>
      <c r="AG2131" s="59"/>
      <c r="AH2131" s="59"/>
      <c r="AI2131" s="59"/>
      <c r="AJ2131" s="59"/>
    </row>
    <row r="2132" spans="1:36" ht="14.25" customHeight="1">
      <c r="A2132" s="85"/>
      <c r="B2132" s="59"/>
      <c r="C2132" s="223"/>
      <c r="D2132" s="59"/>
      <c r="E2132" s="229"/>
      <c r="F2132" s="229"/>
      <c r="G2132" s="59"/>
      <c r="H2132" s="59"/>
      <c r="I2132" s="59"/>
      <c r="J2132" s="59"/>
      <c r="K2132" s="59"/>
      <c r="L2132" s="86"/>
      <c r="M2132" s="86"/>
      <c r="N2132" s="55" t="s">
        <v>992</v>
      </c>
      <c r="O2132" s="55"/>
      <c r="P2132" s="55"/>
      <c r="Q2132" s="55"/>
      <c r="R2132" s="55"/>
      <c r="S2132" s="95" t="s">
        <v>993</v>
      </c>
      <c r="T2132" s="193" t="str">
        <f>_xlfn.IFNA(VLOOKUP(N2132,Code2Loc,2,FALSE)
&amp; IF( OR( ISNA(O2132), LEN(O2132)=0), "",  "-" &amp; VLOOKUP(O2132,Code2Loc,2,FALSE))
&amp; IF( OR( ISNA(P2132), LEN(P2132)=0), "",  "-" &amp; VLOOKUP(P2132,Code2Loc,2,FALSE))
&amp; IF( OR( ISNA(Q2132), LEN(Q2132)=0), "",  "-" &amp; VLOOKUP(Q2132,Code2Loc,2,FALSE))
&amp; IF( OR( ISNA(R2132), LEN(R2132)=0), "",  "-" &amp; VLOOKUP(R2132,Code2Loc,2,FALSE))
&amp; IF( OR( ISNA(S2132), LEN(S2132)=0), "",  "-" &amp; VLOOKUP(S2132,Code2Loc,2,FALSE)),"")</f>
        <v/>
      </c>
      <c r="U2132" s="56">
        <v>0.80208333333333337</v>
      </c>
      <c r="V2132" s="57"/>
      <c r="W2132" s="57"/>
      <c r="X2132" s="57"/>
      <c r="Y2132" s="57"/>
      <c r="Z2132" s="58" t="str">
        <f>IF(ISBLANK($U2132), "", _xlfn.IFNA($U2132 + _xlfn.IFNA( VLOOKUP($N2132 &amp; IF(ISBLANK($O2132),"", "-" &amp; $O2132) &amp; IF(ISBLANK($P2132),"", "-" &amp; $P2132) &amp; IF(ISBLANK($Q2132),"", "-" &amp; $Q2132) &amp; IF(ISBLANK($R2132),"", "-" &amp; $R2132) &amp; IF(ISBLANK($S2132),"", "-" &amp; $S2132),TravelTime,8,FALSE), VLOOKUP($S2132 &amp; IF(ISBLANK($R2132),"", "-" &amp; $R2132) &amp; IF(ISBLANK($Q2132),"", "-" &amp; $Q2132) &amp; IF(ISBLANK($P2132),"", "-" &amp; $P2132) &amp; IF(ISBLANK($O2132),"", "-" &amp; $O2132) &amp; IF(ISBLANK($N2132),"", "-" &amp; $N2132),TravelTime,8,FALSE)) / 1440, ""))</f>
        <v/>
      </c>
      <c r="AA2132" s="59"/>
      <c r="AB2132" s="59"/>
      <c r="AC2132" s="59"/>
      <c r="AD2132" s="196"/>
      <c r="AE2132" s="59"/>
      <c r="AF2132" s="59"/>
      <c r="AG2132" s="59"/>
      <c r="AH2132" s="59"/>
      <c r="AI2132" s="59"/>
      <c r="AJ2132" s="59"/>
    </row>
    <row r="2133" spans="1:36" ht="14.25" customHeight="1">
      <c r="A2133" s="85"/>
      <c r="B2133" s="59"/>
      <c r="C2133" s="223"/>
      <c r="D2133" s="59"/>
      <c r="E2133" s="229"/>
      <c r="F2133" s="229"/>
      <c r="G2133" s="59"/>
      <c r="H2133" s="59"/>
      <c r="I2133" s="59"/>
      <c r="J2133" s="59"/>
      <c r="K2133" s="59"/>
      <c r="L2133" s="86"/>
      <c r="M2133" s="86"/>
      <c r="N2133" s="95" t="s">
        <v>993</v>
      </c>
      <c r="O2133" s="55"/>
      <c r="P2133" s="55"/>
      <c r="Q2133" s="55"/>
      <c r="R2133" s="55"/>
      <c r="S2133" s="55" t="s">
        <v>992</v>
      </c>
      <c r="T2133" s="193" t="str">
        <f>_xlfn.IFNA(VLOOKUP(N2133,Code2Loc,2,FALSE)
&amp; IF( OR( ISNA(O2133), LEN(O2133)=0), "",  "-" &amp; VLOOKUP(O2133,Code2Loc,2,FALSE))
&amp; IF( OR( ISNA(P2133), LEN(P2133)=0), "",  "-" &amp; VLOOKUP(P2133,Code2Loc,2,FALSE))
&amp; IF( OR( ISNA(Q2133), LEN(Q2133)=0), "",  "-" &amp; VLOOKUP(Q2133,Code2Loc,2,FALSE))
&amp; IF( OR( ISNA(R2133), LEN(R2133)=0), "",  "-" &amp; VLOOKUP(R2133,Code2Loc,2,FALSE))
&amp; IF( OR( ISNA(S2133), LEN(S2133)=0), "",  "-" &amp; VLOOKUP(S2133,Code2Loc,2,FALSE)),"")</f>
        <v/>
      </c>
      <c r="U2133" s="56">
        <v>0.82291666666666663</v>
      </c>
      <c r="V2133" s="57"/>
      <c r="W2133" s="57"/>
      <c r="X2133" s="57"/>
      <c r="Y2133" s="57"/>
      <c r="Z2133" s="58" t="str">
        <f>IF(ISBLANK($U2133), "", _xlfn.IFNA($U2133 + _xlfn.IFNA( VLOOKUP($N2133 &amp; IF(ISBLANK($O2133),"", "-" &amp; $O2133) &amp; IF(ISBLANK($P2133),"", "-" &amp; $P2133) &amp; IF(ISBLANK($Q2133),"", "-" &amp; $Q2133) &amp; IF(ISBLANK($R2133),"", "-" &amp; $R2133) &amp; IF(ISBLANK($S2133),"", "-" &amp; $S2133),TravelTime,8,FALSE), VLOOKUP($S2133 &amp; IF(ISBLANK($R2133),"", "-" &amp; $R2133) &amp; IF(ISBLANK($Q2133),"", "-" &amp; $Q2133) &amp; IF(ISBLANK($P2133),"", "-" &amp; $P2133) &amp; IF(ISBLANK($O2133),"", "-" &amp; $O2133) &amp; IF(ISBLANK($N2133),"", "-" &amp; $N2133),TravelTime,8,FALSE)) / 1440, ""))</f>
        <v/>
      </c>
      <c r="AA2133" s="59"/>
      <c r="AB2133" s="59"/>
      <c r="AC2133" s="59"/>
      <c r="AD2133" s="196"/>
      <c r="AE2133" s="59"/>
      <c r="AF2133" s="59"/>
      <c r="AG2133" s="59"/>
      <c r="AH2133" s="59"/>
      <c r="AI2133" s="59"/>
      <c r="AJ2133" s="59"/>
    </row>
    <row r="2134" spans="1:36" ht="14.25" customHeight="1">
      <c r="A2134" s="85"/>
      <c r="B2134" s="59"/>
      <c r="C2134" s="223"/>
      <c r="D2134" s="59"/>
      <c r="E2134" s="229"/>
      <c r="F2134" s="229"/>
      <c r="G2134" s="59"/>
      <c r="H2134" s="59"/>
      <c r="I2134" s="59"/>
      <c r="J2134" s="59"/>
      <c r="K2134" s="59"/>
      <c r="L2134" s="86"/>
      <c r="M2134" s="86"/>
      <c r="N2134" s="55" t="s">
        <v>992</v>
      </c>
      <c r="O2134" s="55"/>
      <c r="P2134" s="55"/>
      <c r="Q2134" s="55"/>
      <c r="R2134" s="55"/>
      <c r="S2134" s="95" t="s">
        <v>993</v>
      </c>
      <c r="T2134" s="193" t="str">
        <f>_xlfn.IFNA(VLOOKUP(N2134,Code2Loc,2,FALSE)
&amp; IF( OR( ISNA(O2134), LEN(O2134)=0), "",  "-" &amp; VLOOKUP(O2134,Code2Loc,2,FALSE))
&amp; IF( OR( ISNA(P2134), LEN(P2134)=0), "",  "-" &amp; VLOOKUP(P2134,Code2Loc,2,FALSE))
&amp; IF( OR( ISNA(Q2134), LEN(Q2134)=0), "",  "-" &amp; VLOOKUP(Q2134,Code2Loc,2,FALSE))
&amp; IF( OR( ISNA(R2134), LEN(R2134)=0), "",  "-" &amp; VLOOKUP(R2134,Code2Loc,2,FALSE))
&amp; IF( OR( ISNA(S2134), LEN(S2134)=0), "",  "-" &amp; VLOOKUP(S2134,Code2Loc,2,FALSE)),"")</f>
        <v/>
      </c>
      <c r="U2134" s="56">
        <v>0.84722222222222221</v>
      </c>
      <c r="V2134" s="57"/>
      <c r="W2134" s="57"/>
      <c r="X2134" s="57"/>
      <c r="Y2134" s="57"/>
      <c r="Z2134" s="58" t="str">
        <f>IF(ISBLANK($U2134), "", _xlfn.IFNA($U2134 + _xlfn.IFNA( VLOOKUP($N2134 &amp; IF(ISBLANK($O2134),"", "-" &amp; $O2134) &amp; IF(ISBLANK($P2134),"", "-" &amp; $P2134) &amp; IF(ISBLANK($Q2134),"", "-" &amp; $Q2134) &amp; IF(ISBLANK($R2134),"", "-" &amp; $R2134) &amp; IF(ISBLANK($S2134),"", "-" &amp; $S2134),TravelTime,8,FALSE), VLOOKUP($S2134 &amp; IF(ISBLANK($R2134),"", "-" &amp; $R2134) &amp; IF(ISBLANK($Q2134),"", "-" &amp; $Q2134) &amp; IF(ISBLANK($P2134),"", "-" &amp; $P2134) &amp; IF(ISBLANK($O2134),"", "-" &amp; $O2134) &amp; IF(ISBLANK($N2134),"", "-" &amp; $N2134),TravelTime,8,FALSE)) / 1440, ""))</f>
        <v/>
      </c>
      <c r="AA2134" s="59"/>
      <c r="AB2134" s="59"/>
      <c r="AC2134" s="59"/>
      <c r="AD2134" s="196"/>
      <c r="AE2134" s="59"/>
      <c r="AF2134" s="59"/>
      <c r="AG2134" s="59"/>
      <c r="AH2134" s="59"/>
      <c r="AI2134" s="59"/>
      <c r="AJ2134" s="59"/>
    </row>
    <row r="2135" spans="1:36" ht="14.25" customHeight="1">
      <c r="A2135" s="85"/>
      <c r="B2135" s="59"/>
      <c r="C2135" s="223"/>
      <c r="D2135" s="59"/>
      <c r="E2135" s="229"/>
      <c r="F2135" s="229"/>
      <c r="G2135" s="59"/>
      <c r="H2135" s="59"/>
      <c r="I2135" s="59"/>
      <c r="J2135" s="59"/>
      <c r="K2135" s="59"/>
      <c r="L2135" s="86"/>
      <c r="M2135" s="86"/>
      <c r="N2135" s="95" t="s">
        <v>993</v>
      </c>
      <c r="O2135" s="55"/>
      <c r="P2135" s="55"/>
      <c r="Q2135" s="55"/>
      <c r="R2135" s="55"/>
      <c r="S2135" s="55" t="s">
        <v>992</v>
      </c>
      <c r="T2135" s="193" t="str">
        <f>_xlfn.IFNA(VLOOKUP(N2135,Code2Loc,2,FALSE)
&amp; IF( OR( ISNA(O2135), LEN(O2135)=0), "",  "-" &amp; VLOOKUP(O2135,Code2Loc,2,FALSE))
&amp; IF( OR( ISNA(P2135), LEN(P2135)=0), "",  "-" &amp; VLOOKUP(P2135,Code2Loc,2,FALSE))
&amp; IF( OR( ISNA(Q2135), LEN(Q2135)=0), "",  "-" &amp; VLOOKUP(Q2135,Code2Loc,2,FALSE))
&amp; IF( OR( ISNA(R2135), LEN(R2135)=0), "",  "-" &amp; VLOOKUP(R2135,Code2Loc,2,FALSE))
&amp; IF( OR( ISNA(S2135), LEN(S2135)=0), "",  "-" &amp; VLOOKUP(S2135,Code2Loc,2,FALSE)),"")</f>
        <v/>
      </c>
      <c r="U2135" s="56">
        <v>0.86458333333333337</v>
      </c>
      <c r="V2135" s="57"/>
      <c r="W2135" s="57"/>
      <c r="X2135" s="57"/>
      <c r="Y2135" s="57"/>
      <c r="Z2135" s="58" t="str">
        <f>IF(ISBLANK($U2135), "", _xlfn.IFNA($U2135 + _xlfn.IFNA( VLOOKUP($N2135 &amp; IF(ISBLANK($O2135),"", "-" &amp; $O2135) &amp; IF(ISBLANK($P2135),"", "-" &amp; $P2135) &amp; IF(ISBLANK($Q2135),"", "-" &amp; $Q2135) &amp; IF(ISBLANK($R2135),"", "-" &amp; $R2135) &amp; IF(ISBLANK($S2135),"", "-" &amp; $S2135),TravelTime,8,FALSE), VLOOKUP($S2135 &amp; IF(ISBLANK($R2135),"", "-" &amp; $R2135) &amp; IF(ISBLANK($Q2135),"", "-" &amp; $Q2135) &amp; IF(ISBLANK($P2135),"", "-" &amp; $P2135) &amp; IF(ISBLANK($O2135),"", "-" &amp; $O2135) &amp; IF(ISBLANK($N2135),"", "-" &amp; $N2135),TravelTime,8,FALSE)) / 1440, ""))</f>
        <v/>
      </c>
      <c r="AA2135" s="59"/>
      <c r="AB2135" s="59"/>
      <c r="AC2135" s="59"/>
      <c r="AD2135" s="196"/>
      <c r="AE2135" s="59"/>
      <c r="AF2135" s="59"/>
      <c r="AG2135" s="59"/>
      <c r="AH2135" s="59"/>
      <c r="AI2135" s="59"/>
      <c r="AJ2135" s="59"/>
    </row>
    <row r="2136" spans="1:36" ht="14.25" customHeight="1">
      <c r="A2136" s="85"/>
      <c r="B2136" s="59"/>
      <c r="C2136" s="223"/>
      <c r="D2136" s="59"/>
      <c r="E2136" s="229"/>
      <c r="F2136" s="229"/>
      <c r="G2136" s="59"/>
      <c r="H2136" s="59"/>
      <c r="I2136" s="59"/>
      <c r="J2136" s="96" t="s">
        <v>1013</v>
      </c>
      <c r="K2136" s="59" t="s">
        <v>16</v>
      </c>
      <c r="L2136" s="86">
        <v>27</v>
      </c>
      <c r="M2136" s="86"/>
      <c r="N2136" s="55"/>
      <c r="O2136" s="55"/>
      <c r="P2136" s="55"/>
      <c r="Q2136" s="55"/>
      <c r="R2136" s="55"/>
      <c r="S2136" s="95"/>
      <c r="T2136" s="193" t="str">
        <f>_xlfn.IFNA(VLOOKUP(N2136,Code2Loc,2,FALSE)
&amp; IF( OR( ISNA(O2136), LEN(O2136)=0), "",  "-" &amp; VLOOKUP(O2136,Code2Loc,2,FALSE))
&amp; IF( OR( ISNA(P2136), LEN(P2136)=0), "",  "-" &amp; VLOOKUP(P2136,Code2Loc,2,FALSE))
&amp; IF( OR( ISNA(Q2136), LEN(Q2136)=0), "",  "-" &amp; VLOOKUP(Q2136,Code2Loc,2,FALSE))
&amp; IF( OR( ISNA(R2136), LEN(R2136)=0), "",  "-" &amp; VLOOKUP(R2136,Code2Loc,2,FALSE))
&amp; IF( OR( ISNA(S2136), LEN(S2136)=0), "",  "-" &amp; VLOOKUP(S2136,Code2Loc,2,FALSE)),"")</f>
        <v/>
      </c>
      <c r="U2136" s="56">
        <v>0.30555555555555558</v>
      </c>
      <c r="V2136" s="57"/>
      <c r="W2136" s="57"/>
      <c r="X2136" s="57"/>
      <c r="Y2136" s="57"/>
      <c r="Z2136" s="58">
        <f>IF(ISBLANK($U2136), "", _xlfn.IFNA($U2136 + _xlfn.IFNA( VLOOKUP($N2136 &amp; IF(ISBLANK($O2136),"", "-" &amp; $O2136) &amp; IF(ISBLANK($P2136),"", "-" &amp; $P2136) &amp; IF(ISBLANK($Q2136),"", "-" &amp; $Q2136) &amp; IF(ISBLANK($R2136),"", "-" &amp; $R2136) &amp; IF(ISBLANK($S2136),"", "-" &amp; $S2136),TravelTime,8,FALSE), VLOOKUP($S2136 &amp; IF(ISBLANK($R2136),"", "-" &amp; $R2136) &amp; IF(ISBLANK($Q2136),"", "-" &amp; $Q2136) &amp; IF(ISBLANK($P2136),"", "-" &amp; $P2136) &amp; IF(ISBLANK($O2136),"", "-" &amp; $O2136) &amp; IF(ISBLANK($N2136),"", "-" &amp; $N2136),TravelTime,8,FALSE)) / 1440, ""))</f>
        <v>0.30555555555555558</v>
      </c>
      <c r="AA2136" s="59"/>
      <c r="AB2136" s="59"/>
      <c r="AC2136" s="59"/>
      <c r="AD2136" s="196"/>
      <c r="AE2136" s="59"/>
      <c r="AF2136" s="59"/>
      <c r="AG2136" s="59"/>
      <c r="AH2136" s="59"/>
      <c r="AI2136" s="59"/>
      <c r="AJ2136" s="59"/>
    </row>
    <row r="2137" spans="1:36" ht="14.25" customHeight="1">
      <c r="A2137" s="85"/>
      <c r="B2137" s="59"/>
      <c r="C2137" s="223"/>
      <c r="D2137" s="59"/>
      <c r="E2137" s="229"/>
      <c r="F2137" s="229"/>
      <c r="G2137" s="59"/>
      <c r="H2137" s="59"/>
      <c r="I2137" s="59"/>
      <c r="J2137" s="59"/>
      <c r="K2137" s="59"/>
      <c r="L2137" s="86"/>
      <c r="M2137" s="86"/>
      <c r="N2137" s="55"/>
      <c r="O2137" s="55"/>
      <c r="P2137" s="55"/>
      <c r="Q2137" s="55"/>
      <c r="R2137" s="55"/>
      <c r="S2137" s="55"/>
      <c r="T2137" s="193" t="str">
        <f>_xlfn.IFNA(VLOOKUP(N2137,Code2Loc,2,FALSE)
&amp; IF( OR( ISNA(O2137), LEN(O2137)=0), "",  "-" &amp; VLOOKUP(O2137,Code2Loc,2,FALSE))
&amp; IF( OR( ISNA(P2137), LEN(P2137)=0), "",  "-" &amp; VLOOKUP(P2137,Code2Loc,2,FALSE))
&amp; IF( OR( ISNA(Q2137), LEN(Q2137)=0), "",  "-" &amp; VLOOKUP(Q2137,Code2Loc,2,FALSE))
&amp; IF( OR( ISNA(R2137), LEN(R2137)=0), "",  "-" &amp; VLOOKUP(R2137,Code2Loc,2,FALSE))
&amp; IF( OR( ISNA(S2137), LEN(S2137)=0), "",  "-" &amp; VLOOKUP(S2137,Code2Loc,2,FALSE)),"")</f>
        <v/>
      </c>
      <c r="U2137" s="94" t="s">
        <v>1014</v>
      </c>
      <c r="V2137" s="57"/>
      <c r="W2137" s="57"/>
      <c r="X2137" s="57"/>
      <c r="Y2137" s="57"/>
      <c r="Z2137" s="58">
        <f>IF(ISBLANK($U2137), "", _xlfn.IFNA($U2137 + _xlfn.IFNA( VLOOKUP($N2137 &amp; IF(ISBLANK($O2137),"", "-" &amp; $O2137) &amp; IF(ISBLANK($P2137),"", "-" &amp; $P2137) &amp; IF(ISBLANK($Q2137),"", "-" &amp; $Q2137) &amp; IF(ISBLANK($R2137),"", "-" &amp; $R2137) &amp; IF(ISBLANK($S2137),"", "-" &amp; $S2137),TravelTime,8,FALSE), VLOOKUP($S2137 &amp; IF(ISBLANK($R2137),"", "-" &amp; $R2137) &amp; IF(ISBLANK($Q2137),"", "-" &amp; $Q2137) &amp; IF(ISBLANK($P2137),"", "-" &amp; $P2137) &amp; IF(ISBLANK($O2137),"", "-" &amp; $O2137) &amp; IF(ISBLANK($N2137),"", "-" &amp; $N2137),TravelTime,8,FALSE)) / 1440, ""))</f>
        <v>0.29166666666666669</v>
      </c>
      <c r="AA2137" s="59"/>
      <c r="AB2137" s="59"/>
      <c r="AC2137" s="59"/>
      <c r="AD2137" s="196"/>
      <c r="AE2137" s="59"/>
      <c r="AF2137" s="59"/>
      <c r="AG2137" s="59"/>
      <c r="AH2137" s="59"/>
      <c r="AI2137" s="59"/>
      <c r="AJ2137" s="59"/>
    </row>
    <row r="2138" spans="1:36" ht="14.25" customHeight="1">
      <c r="A2138" s="85"/>
      <c r="B2138" s="59"/>
      <c r="C2138" s="223"/>
      <c r="D2138" s="59"/>
      <c r="E2138" s="229"/>
      <c r="F2138" s="229"/>
      <c r="G2138" s="59"/>
      <c r="H2138" s="59"/>
      <c r="I2138" s="59"/>
      <c r="J2138" s="59"/>
      <c r="K2138" s="59"/>
      <c r="L2138" s="86"/>
      <c r="M2138" s="86"/>
      <c r="N2138" s="55"/>
      <c r="O2138" s="55"/>
      <c r="P2138" s="55"/>
      <c r="Q2138" s="55"/>
      <c r="R2138" s="55"/>
      <c r="S2138" s="55"/>
      <c r="T2138" s="193" t="str">
        <f>_xlfn.IFNA(VLOOKUP(N2138,Code2Loc,2,FALSE)
&amp; IF( OR( ISNA(O2138), LEN(O2138)=0), "",  "-" &amp; VLOOKUP(O2138,Code2Loc,2,FALSE))
&amp; IF( OR( ISNA(P2138), LEN(P2138)=0), "",  "-" &amp; VLOOKUP(P2138,Code2Loc,2,FALSE))
&amp; IF( OR( ISNA(Q2138), LEN(Q2138)=0), "",  "-" &amp; VLOOKUP(Q2138,Code2Loc,2,FALSE))
&amp; IF( OR( ISNA(R2138), LEN(R2138)=0), "",  "-" &amp; VLOOKUP(R2138,Code2Loc,2,FALSE))
&amp; IF( OR( ISNA(S2138), LEN(S2138)=0), "",  "-" &amp; VLOOKUP(S2138,Code2Loc,2,FALSE)),"")</f>
        <v/>
      </c>
      <c r="U2138" s="56"/>
      <c r="V2138" s="57"/>
      <c r="W2138" s="57"/>
      <c r="X2138" s="57"/>
      <c r="Y2138" s="57"/>
      <c r="Z2138" s="58" t="str">
        <f>IF(ISBLANK($U2138), "", _xlfn.IFNA($U2138 + _xlfn.IFNA( VLOOKUP($N2138 &amp; IF(ISBLANK($O2138),"", "-" &amp; $O2138) &amp; IF(ISBLANK($P2138),"", "-" &amp; $P2138) &amp; IF(ISBLANK($Q2138),"", "-" &amp; $Q2138) &amp; IF(ISBLANK($R2138),"", "-" &amp; $R2138) &amp; IF(ISBLANK($S2138),"", "-" &amp; $S2138),TravelTime,8,FALSE), VLOOKUP($S2138 &amp; IF(ISBLANK($R2138),"", "-" &amp; $R2138) &amp; IF(ISBLANK($Q2138),"", "-" &amp; $Q2138) &amp; IF(ISBLANK($P2138),"", "-" &amp; $P2138) &amp; IF(ISBLANK($O2138),"", "-" &amp; $O2138) &amp; IF(ISBLANK($N2138),"", "-" &amp; $N2138),TravelTime,8,FALSE)) / 1440, ""))</f>
        <v/>
      </c>
      <c r="AA2138" s="59"/>
      <c r="AB2138" s="59"/>
      <c r="AC2138" s="59"/>
      <c r="AD2138" s="196"/>
      <c r="AE2138" s="59"/>
      <c r="AF2138" s="59"/>
      <c r="AG2138" s="59"/>
      <c r="AH2138" s="59"/>
      <c r="AI2138" s="59"/>
      <c r="AJ2138" s="59"/>
    </row>
    <row r="2139" spans="1:36" ht="14.25" customHeight="1">
      <c r="A2139" s="85"/>
      <c r="B2139" s="59"/>
      <c r="C2139" s="223"/>
      <c r="D2139" s="59"/>
      <c r="E2139" s="229"/>
      <c r="F2139" s="229"/>
      <c r="G2139" s="59"/>
      <c r="H2139" s="59"/>
      <c r="I2139" s="59"/>
      <c r="J2139" s="59"/>
      <c r="K2139" s="59"/>
      <c r="L2139" s="86"/>
      <c r="M2139" s="86"/>
      <c r="N2139" s="55"/>
      <c r="O2139" s="55"/>
      <c r="P2139" s="55"/>
      <c r="Q2139" s="55"/>
      <c r="R2139" s="55"/>
      <c r="S2139" s="55"/>
      <c r="T2139" s="193" t="str">
        <f>_xlfn.IFNA(VLOOKUP(N2139,Code2Loc,2,FALSE)
&amp; IF( OR( ISNA(O2139), LEN(O2139)=0), "",  "-" &amp; VLOOKUP(O2139,Code2Loc,2,FALSE))
&amp; IF( OR( ISNA(P2139), LEN(P2139)=0), "",  "-" &amp; VLOOKUP(P2139,Code2Loc,2,FALSE))
&amp; IF( OR( ISNA(Q2139), LEN(Q2139)=0), "",  "-" &amp; VLOOKUP(Q2139,Code2Loc,2,FALSE))
&amp; IF( OR( ISNA(R2139), LEN(R2139)=0), "",  "-" &amp; VLOOKUP(R2139,Code2Loc,2,FALSE))
&amp; IF( OR( ISNA(S2139), LEN(S2139)=0), "",  "-" &amp; VLOOKUP(S2139,Code2Loc,2,FALSE)),"")</f>
        <v/>
      </c>
      <c r="U2139" s="56"/>
      <c r="V2139" s="57"/>
      <c r="W2139" s="57"/>
      <c r="X2139" s="57"/>
      <c r="Y2139" s="57"/>
      <c r="Z2139" s="58" t="str">
        <f>IF(ISBLANK($U2139), "", _xlfn.IFNA($U2139 + _xlfn.IFNA( VLOOKUP($N2139 &amp; IF(ISBLANK($O2139),"", "-" &amp; $O2139) &amp; IF(ISBLANK($P2139),"", "-" &amp; $P2139) &amp; IF(ISBLANK($Q2139),"", "-" &amp; $Q2139) &amp; IF(ISBLANK($R2139),"", "-" &amp; $R2139) &amp; IF(ISBLANK($S2139),"", "-" &amp; $S2139),TravelTime,8,FALSE), VLOOKUP($S2139 &amp; IF(ISBLANK($R2139),"", "-" &amp; $R2139) &amp; IF(ISBLANK($Q2139),"", "-" &amp; $Q2139) &amp; IF(ISBLANK($P2139),"", "-" &amp; $P2139) &amp; IF(ISBLANK($O2139),"", "-" &amp; $O2139) &amp; IF(ISBLANK($N2139),"", "-" &amp; $N2139),TravelTime,8,FALSE)) / 1440, ""))</f>
        <v/>
      </c>
      <c r="AA2139" s="59"/>
      <c r="AB2139" s="59"/>
      <c r="AC2139" s="59"/>
      <c r="AD2139" s="196"/>
      <c r="AE2139" s="59"/>
      <c r="AF2139" s="59"/>
      <c r="AG2139" s="59"/>
      <c r="AH2139" s="59"/>
      <c r="AI2139" s="59"/>
      <c r="AJ2139" s="59"/>
    </row>
    <row r="2140" spans="1:36" ht="14.25" customHeight="1">
      <c r="A2140" s="85"/>
      <c r="B2140" s="59"/>
      <c r="C2140" s="223"/>
      <c r="D2140" s="59"/>
      <c r="E2140" s="229"/>
      <c r="F2140" s="229"/>
      <c r="G2140" s="59"/>
      <c r="H2140" s="59"/>
      <c r="I2140" s="59"/>
      <c r="J2140" s="59"/>
      <c r="K2140" s="59"/>
      <c r="L2140" s="86"/>
      <c r="M2140" s="86"/>
      <c r="N2140" s="55"/>
      <c r="O2140" s="55"/>
      <c r="P2140" s="55"/>
      <c r="Q2140" s="55"/>
      <c r="R2140" s="55"/>
      <c r="S2140" s="55"/>
      <c r="T2140" s="193" t="str">
        <f>_xlfn.IFNA(VLOOKUP(N2140,Code2Loc,2,FALSE)
&amp; IF( OR( ISNA(O2140), LEN(O2140)=0), "",  "-" &amp; VLOOKUP(O2140,Code2Loc,2,FALSE))
&amp; IF( OR( ISNA(P2140), LEN(P2140)=0), "",  "-" &amp; VLOOKUP(P2140,Code2Loc,2,FALSE))
&amp; IF( OR( ISNA(Q2140), LEN(Q2140)=0), "",  "-" &amp; VLOOKUP(Q2140,Code2Loc,2,FALSE))
&amp; IF( OR( ISNA(R2140), LEN(R2140)=0), "",  "-" &amp; VLOOKUP(R2140,Code2Loc,2,FALSE))
&amp; IF( OR( ISNA(S2140), LEN(S2140)=0), "",  "-" &amp; VLOOKUP(S2140,Code2Loc,2,FALSE)),"")</f>
        <v/>
      </c>
      <c r="U2140" s="56"/>
      <c r="V2140" s="57"/>
      <c r="W2140" s="57"/>
      <c r="X2140" s="57"/>
      <c r="Y2140" s="57"/>
      <c r="Z2140" s="58" t="str">
        <f>IF(ISBLANK($U2140), "", _xlfn.IFNA($U2140 + _xlfn.IFNA( VLOOKUP($N2140 &amp; IF(ISBLANK($O2140),"", "-" &amp; $O2140) &amp; IF(ISBLANK($P2140),"", "-" &amp; $P2140) &amp; IF(ISBLANK($Q2140),"", "-" &amp; $Q2140) &amp; IF(ISBLANK($R2140),"", "-" &amp; $R2140) &amp; IF(ISBLANK($S2140),"", "-" &amp; $S2140),TravelTime,8,FALSE), VLOOKUP($S2140 &amp; IF(ISBLANK($R2140),"", "-" &amp; $R2140) &amp; IF(ISBLANK($Q2140),"", "-" &amp; $Q2140) &amp; IF(ISBLANK($P2140),"", "-" &amp; $P2140) &amp; IF(ISBLANK($O2140),"", "-" &amp; $O2140) &amp; IF(ISBLANK($N2140),"", "-" &amp; $N2140),TravelTime,8,FALSE)) / 1440, ""))</f>
        <v/>
      </c>
      <c r="AA2140" s="59"/>
      <c r="AB2140" s="59"/>
      <c r="AC2140" s="59"/>
      <c r="AD2140" s="196"/>
      <c r="AE2140" s="59"/>
      <c r="AF2140" s="59"/>
      <c r="AG2140" s="59"/>
      <c r="AH2140" s="59"/>
      <c r="AI2140" s="59"/>
      <c r="AJ2140" s="59"/>
    </row>
    <row r="2141" spans="1:36" ht="14.25" customHeight="1">
      <c r="A2141" s="85"/>
      <c r="B2141" s="59"/>
      <c r="C2141" s="223"/>
      <c r="D2141" s="59"/>
      <c r="E2141" s="229"/>
      <c r="F2141" s="229"/>
      <c r="G2141" s="59"/>
      <c r="H2141" s="59"/>
      <c r="I2141" s="59"/>
      <c r="J2141" s="59"/>
      <c r="K2141" s="59"/>
      <c r="L2141" s="86"/>
      <c r="M2141" s="86"/>
      <c r="N2141" s="55"/>
      <c r="O2141" s="55"/>
      <c r="P2141" s="55"/>
      <c r="Q2141" s="55"/>
      <c r="R2141" s="55"/>
      <c r="S2141" s="55"/>
      <c r="T2141" s="193" t="str">
        <f>_xlfn.IFNA(VLOOKUP(N2141,Code2Loc,2,FALSE)
&amp; IF( OR( ISNA(O2141), LEN(O2141)=0), "",  "-" &amp; VLOOKUP(O2141,Code2Loc,2,FALSE))
&amp; IF( OR( ISNA(P2141), LEN(P2141)=0), "",  "-" &amp; VLOOKUP(P2141,Code2Loc,2,FALSE))
&amp; IF( OR( ISNA(Q2141), LEN(Q2141)=0), "",  "-" &amp; VLOOKUP(Q2141,Code2Loc,2,FALSE))
&amp; IF( OR( ISNA(R2141), LEN(R2141)=0), "",  "-" &amp; VLOOKUP(R2141,Code2Loc,2,FALSE))
&amp; IF( OR( ISNA(S2141), LEN(S2141)=0), "",  "-" &amp; VLOOKUP(S2141,Code2Loc,2,FALSE)),"")</f>
        <v/>
      </c>
      <c r="U2141" s="56"/>
      <c r="V2141" s="57"/>
      <c r="W2141" s="57"/>
      <c r="X2141" s="57"/>
      <c r="Y2141" s="57"/>
      <c r="Z2141" s="58" t="str">
        <f>IF(ISBLANK($U2141), "", _xlfn.IFNA($U2141 + _xlfn.IFNA( VLOOKUP($N2141 &amp; IF(ISBLANK($O2141),"", "-" &amp; $O2141) &amp; IF(ISBLANK($P2141),"", "-" &amp; $P2141) &amp; IF(ISBLANK($Q2141),"", "-" &amp; $Q2141) &amp; IF(ISBLANK($R2141),"", "-" &amp; $R2141) &amp; IF(ISBLANK($S2141),"", "-" &amp; $S2141),TravelTime,8,FALSE), VLOOKUP($S2141 &amp; IF(ISBLANK($R2141),"", "-" &amp; $R2141) &amp; IF(ISBLANK($Q2141),"", "-" &amp; $Q2141) &amp; IF(ISBLANK($P2141),"", "-" &amp; $P2141) &amp; IF(ISBLANK($O2141),"", "-" &amp; $O2141) &amp; IF(ISBLANK($N2141),"", "-" &amp; $N2141),TravelTime,8,FALSE)) / 1440, ""))</f>
        <v/>
      </c>
      <c r="AA2141" s="59"/>
      <c r="AB2141" s="59"/>
      <c r="AC2141" s="59"/>
      <c r="AD2141" s="196"/>
      <c r="AE2141" s="59"/>
      <c r="AF2141" s="59"/>
      <c r="AG2141" s="59"/>
      <c r="AH2141" s="59"/>
      <c r="AI2141" s="59"/>
      <c r="AJ2141" s="59"/>
    </row>
    <row r="2142" spans="1:36" ht="14.25" customHeight="1">
      <c r="A2142" s="85"/>
      <c r="B2142" s="59"/>
      <c r="C2142" s="223"/>
      <c r="D2142" s="59"/>
      <c r="E2142" s="229"/>
      <c r="F2142" s="229"/>
      <c r="G2142" s="59"/>
      <c r="H2142" s="59"/>
      <c r="I2142" s="59"/>
      <c r="J2142" s="59"/>
      <c r="K2142" s="59"/>
      <c r="L2142" s="86"/>
      <c r="M2142" s="86"/>
      <c r="N2142" s="55"/>
      <c r="O2142" s="55"/>
      <c r="P2142" s="55"/>
      <c r="Q2142" s="55"/>
      <c r="R2142" s="55"/>
      <c r="S2142" s="55"/>
      <c r="T2142" s="193" t="str">
        <f>_xlfn.IFNA(VLOOKUP(N2142,Code2Loc,2,FALSE)
&amp; IF( OR( ISNA(O2142), LEN(O2142)=0), "",  "-" &amp; VLOOKUP(O2142,Code2Loc,2,FALSE))
&amp; IF( OR( ISNA(P2142), LEN(P2142)=0), "",  "-" &amp; VLOOKUP(P2142,Code2Loc,2,FALSE))
&amp; IF( OR( ISNA(Q2142), LEN(Q2142)=0), "",  "-" &amp; VLOOKUP(Q2142,Code2Loc,2,FALSE))
&amp; IF( OR( ISNA(R2142), LEN(R2142)=0), "",  "-" &amp; VLOOKUP(R2142,Code2Loc,2,FALSE))
&amp; IF( OR( ISNA(S2142), LEN(S2142)=0), "",  "-" &amp; VLOOKUP(S2142,Code2Loc,2,FALSE)),"")</f>
        <v/>
      </c>
      <c r="U2142" s="56"/>
      <c r="V2142" s="57"/>
      <c r="W2142" s="57"/>
      <c r="X2142" s="57"/>
      <c r="Y2142" s="57"/>
      <c r="Z2142" s="58" t="str">
        <f>IF(ISBLANK($U2142), "", _xlfn.IFNA($U2142 + _xlfn.IFNA( VLOOKUP($N2142 &amp; IF(ISBLANK($O2142),"", "-" &amp; $O2142) &amp; IF(ISBLANK($P2142),"", "-" &amp; $P2142) &amp; IF(ISBLANK($Q2142),"", "-" &amp; $Q2142) &amp; IF(ISBLANK($R2142),"", "-" &amp; $R2142) &amp; IF(ISBLANK($S2142),"", "-" &amp; $S2142),TravelTime,8,FALSE), VLOOKUP($S2142 &amp; IF(ISBLANK($R2142),"", "-" &amp; $R2142) &amp; IF(ISBLANK($Q2142),"", "-" &amp; $Q2142) &amp; IF(ISBLANK($P2142),"", "-" &amp; $P2142) &amp; IF(ISBLANK($O2142),"", "-" &amp; $O2142) &amp; IF(ISBLANK($N2142),"", "-" &amp; $N2142),TravelTime,8,FALSE)) / 1440, ""))</f>
        <v/>
      </c>
      <c r="AA2142" s="59"/>
      <c r="AB2142" s="59"/>
      <c r="AC2142" s="59"/>
      <c r="AD2142" s="196"/>
      <c r="AE2142" s="59"/>
      <c r="AF2142" s="59"/>
      <c r="AG2142" s="59"/>
      <c r="AH2142" s="59"/>
      <c r="AI2142" s="59"/>
      <c r="AJ2142" s="59"/>
    </row>
    <row r="2143" spans="1:36" ht="14.25" customHeight="1">
      <c r="A2143" s="85"/>
      <c r="B2143" s="59"/>
      <c r="C2143" s="223"/>
      <c r="D2143" s="59"/>
      <c r="E2143" s="229"/>
      <c r="F2143" s="229"/>
      <c r="G2143" s="59"/>
      <c r="H2143" s="59"/>
      <c r="I2143" s="59"/>
      <c r="J2143" s="59"/>
      <c r="K2143" s="59"/>
      <c r="L2143" s="86"/>
      <c r="M2143" s="86"/>
      <c r="N2143" s="55"/>
      <c r="O2143" s="55"/>
      <c r="P2143" s="55"/>
      <c r="Q2143" s="55"/>
      <c r="R2143" s="55"/>
      <c r="S2143" s="55"/>
      <c r="T2143" s="193" t="str">
        <f>_xlfn.IFNA(VLOOKUP(N2143,Code2Loc,2,FALSE)
&amp; IF( OR( ISNA(O2143), LEN(O2143)=0), "",  "-" &amp; VLOOKUP(O2143,Code2Loc,2,FALSE))
&amp; IF( OR( ISNA(P2143), LEN(P2143)=0), "",  "-" &amp; VLOOKUP(P2143,Code2Loc,2,FALSE))
&amp; IF( OR( ISNA(Q2143), LEN(Q2143)=0), "",  "-" &amp; VLOOKUP(Q2143,Code2Loc,2,FALSE))
&amp; IF( OR( ISNA(R2143), LEN(R2143)=0), "",  "-" &amp; VLOOKUP(R2143,Code2Loc,2,FALSE))
&amp; IF( OR( ISNA(S2143), LEN(S2143)=0), "",  "-" &amp; VLOOKUP(S2143,Code2Loc,2,FALSE)),"")</f>
        <v/>
      </c>
      <c r="U2143" s="56"/>
      <c r="V2143" s="57"/>
      <c r="W2143" s="57"/>
      <c r="X2143" s="57"/>
      <c r="Y2143" s="57"/>
      <c r="Z2143" s="58" t="str">
        <f>IF(ISBLANK($U2143), "", _xlfn.IFNA($U2143 + _xlfn.IFNA( VLOOKUP($N2143 &amp; IF(ISBLANK($O2143),"", "-" &amp; $O2143) &amp; IF(ISBLANK($P2143),"", "-" &amp; $P2143) &amp; IF(ISBLANK($Q2143),"", "-" &amp; $Q2143) &amp; IF(ISBLANK($R2143),"", "-" &amp; $R2143) &amp; IF(ISBLANK($S2143),"", "-" &amp; $S2143),TravelTime,8,FALSE), VLOOKUP($S2143 &amp; IF(ISBLANK($R2143),"", "-" &amp; $R2143) &amp; IF(ISBLANK($Q2143),"", "-" &amp; $Q2143) &amp; IF(ISBLANK($P2143),"", "-" &amp; $P2143) &amp; IF(ISBLANK($O2143),"", "-" &amp; $O2143) &amp; IF(ISBLANK($N2143),"", "-" &amp; $N2143),TravelTime,8,FALSE)) / 1440, ""))</f>
        <v/>
      </c>
      <c r="AA2143" s="59"/>
      <c r="AB2143" s="59"/>
      <c r="AC2143" s="59"/>
      <c r="AD2143" s="196"/>
      <c r="AE2143" s="59"/>
      <c r="AF2143" s="59"/>
      <c r="AG2143" s="59"/>
      <c r="AH2143" s="59"/>
      <c r="AI2143" s="59"/>
      <c r="AJ2143" s="59"/>
    </row>
    <row r="2144" spans="1:36" ht="14.25" customHeight="1">
      <c r="A2144" s="208"/>
      <c r="B2144" s="209"/>
      <c r="C2144" s="226"/>
      <c r="D2144" s="209"/>
      <c r="E2144" s="234"/>
      <c r="F2144" s="234"/>
      <c r="G2144" s="209"/>
      <c r="H2144" s="209"/>
      <c r="I2144" s="209"/>
      <c r="J2144" s="209"/>
      <c r="K2144" s="209"/>
      <c r="L2144" s="210"/>
      <c r="M2144" s="210"/>
      <c r="N2144" s="211"/>
      <c r="O2144" s="211"/>
      <c r="P2144" s="211"/>
      <c r="Q2144" s="211"/>
      <c r="R2144" s="211"/>
      <c r="S2144" s="211"/>
      <c r="T2144" s="193" t="str">
        <f>_xlfn.IFNA(VLOOKUP(N2144,Code2Loc,2,FALSE)
&amp; IF( OR( ISNA(O2144), LEN(O2144)=0), "",  "-" &amp; VLOOKUP(O2144,Code2Loc,2,FALSE))
&amp; IF( OR( ISNA(P2144), LEN(P2144)=0), "",  "-" &amp; VLOOKUP(P2144,Code2Loc,2,FALSE))
&amp; IF( OR( ISNA(Q2144), LEN(Q2144)=0), "",  "-" &amp; VLOOKUP(Q2144,Code2Loc,2,FALSE))
&amp; IF( OR( ISNA(R2144), LEN(R2144)=0), "",  "-" &amp; VLOOKUP(R2144,Code2Loc,2,FALSE))
&amp; IF( OR( ISNA(S2144), LEN(S2144)=0), "",  "-" &amp; VLOOKUP(S2144,Code2Loc,2,FALSE)),"")</f>
        <v/>
      </c>
      <c r="U2144" s="212"/>
      <c r="V2144" s="213"/>
      <c r="W2144" s="213"/>
      <c r="X2144" s="213"/>
      <c r="Y2144" s="213"/>
      <c r="Z2144" s="58" t="str">
        <f>IF(ISBLANK($U2144), "", _xlfn.IFNA($U2144 + _xlfn.IFNA( VLOOKUP($N2144 &amp; IF(ISBLANK($O2144),"", "-" &amp; $O2144) &amp; IF(ISBLANK($P2144),"", "-" &amp; $P2144) &amp; IF(ISBLANK($Q2144),"", "-" &amp; $Q2144) &amp; IF(ISBLANK($R2144),"", "-" &amp; $R2144) &amp; IF(ISBLANK($S2144),"", "-" &amp; $S2144),TravelTime,8,FALSE), VLOOKUP($S2144 &amp; IF(ISBLANK($R2144),"", "-" &amp; $R2144) &amp; IF(ISBLANK($Q2144),"", "-" &amp; $Q2144) &amp; IF(ISBLANK($P2144),"", "-" &amp; $P2144) &amp; IF(ISBLANK($O2144),"", "-" &amp; $O2144) &amp; IF(ISBLANK($N2144),"", "-" &amp; $N2144),TravelTime,8,FALSE)) / 1440, ""))</f>
        <v/>
      </c>
      <c r="AA2144" s="209"/>
      <c r="AB2144" s="209"/>
      <c r="AC2144" s="209"/>
      <c r="AD2144" s="214"/>
      <c r="AE2144" s="59"/>
      <c r="AF2144" s="59"/>
      <c r="AG2144" s="59"/>
      <c r="AH2144" s="59"/>
      <c r="AI2144" s="59"/>
      <c r="AJ2144" s="59"/>
    </row>
    <row r="2145" spans="1:36" ht="14.25" customHeight="1">
      <c r="A2145" s="85"/>
      <c r="B2145" s="59"/>
      <c r="C2145" s="223"/>
      <c r="D2145" s="59"/>
      <c r="E2145" s="229"/>
      <c r="F2145" s="229"/>
      <c r="G2145" s="59"/>
      <c r="H2145" s="59"/>
      <c r="I2145" s="59"/>
      <c r="J2145" s="59"/>
      <c r="K2145" s="59"/>
      <c r="L2145" s="86"/>
      <c r="M2145" s="86"/>
      <c r="N2145" s="55"/>
      <c r="O2145" s="55"/>
      <c r="P2145" s="55"/>
      <c r="Q2145" s="55"/>
      <c r="R2145" s="55"/>
      <c r="S2145" s="55"/>
      <c r="T2145" s="55"/>
      <c r="U2145" s="56"/>
      <c r="V2145" s="57"/>
      <c r="W2145" s="57"/>
      <c r="X2145" s="57"/>
      <c r="Y2145" s="57"/>
      <c r="Z2145" s="58" t="str">
        <f t="shared" ref="Z2145:Z2175" si="73">IF( ISBLANK(U2145), "", _xludf.IFNA(U2145 + _xludf.IFNA( VLOOKUP($N2145 &amp; IF(ISBLANK($O2145),"", "-" &amp; $O2145) &amp; IF(ISBLANK($P2145),"", "-" &amp; $P2145) &amp; IF(ISBLANK($Q2145),"", "-" &amp; $Q2145) &amp; IF(ISBLANK($R2145),"", "-" &amp; $R2145) &amp; IF(ISBLANK($S2145),"", "-" &amp; $S2145),TravelTime,8,FALSE), VLOOKUP($S2145 &amp; IF(ISBLANK($R2145),"", "-" &amp; $R2145) &amp; IF(ISBLANK($Q2145),"", "-" &amp; $Q2145) &amp; IF(ISBLANK($P2145),"", "-" &amp; $P2145) &amp; IF(ISBLANK($O2145),"", "-" &amp; $O2145) &amp; IF(ISBLANK($N2145),"", "-" &amp; $N2145),TravelTime,8,FALSE)) / 1440, ""))</f>
        <v/>
      </c>
      <c r="AA2145" s="59"/>
      <c r="AB2145" s="59"/>
      <c r="AC2145" s="59"/>
      <c r="AD2145" s="59"/>
      <c r="AE2145" s="59"/>
      <c r="AF2145" s="59"/>
      <c r="AG2145" s="59"/>
      <c r="AH2145" s="59"/>
      <c r="AI2145" s="59"/>
      <c r="AJ2145" s="59"/>
    </row>
    <row r="2146" spans="1:36" ht="14.25" customHeight="1">
      <c r="A2146" s="85"/>
      <c r="B2146" s="59"/>
      <c r="C2146" s="223"/>
      <c r="D2146" s="59"/>
      <c r="E2146" s="229"/>
      <c r="F2146" s="229"/>
      <c r="G2146" s="59"/>
      <c r="H2146" s="59"/>
      <c r="I2146" s="59"/>
      <c r="J2146" s="59"/>
      <c r="K2146" s="59"/>
      <c r="L2146" s="86"/>
      <c r="M2146" s="86"/>
      <c r="N2146" s="55"/>
      <c r="O2146" s="55"/>
      <c r="P2146" s="55"/>
      <c r="Q2146" s="55"/>
      <c r="R2146" s="55"/>
      <c r="S2146" s="55"/>
      <c r="T2146" s="55"/>
      <c r="U2146" s="56"/>
      <c r="V2146" s="57"/>
      <c r="W2146" s="57"/>
      <c r="X2146" s="57"/>
      <c r="Y2146" s="57"/>
      <c r="Z2146" s="58" t="str">
        <f t="shared" si="73"/>
        <v/>
      </c>
      <c r="AA2146" s="59"/>
      <c r="AB2146" s="59"/>
      <c r="AC2146" s="59"/>
      <c r="AD2146" s="59"/>
      <c r="AE2146" s="59"/>
      <c r="AF2146" s="59"/>
      <c r="AG2146" s="59"/>
      <c r="AH2146" s="59"/>
      <c r="AI2146" s="59"/>
      <c r="AJ2146" s="59"/>
    </row>
    <row r="2147" spans="1:36" ht="14.25" customHeight="1">
      <c r="A2147" s="85"/>
      <c r="B2147" s="59"/>
      <c r="C2147" s="223"/>
      <c r="D2147" s="59"/>
      <c r="E2147" s="229"/>
      <c r="F2147" s="229"/>
      <c r="G2147" s="59"/>
      <c r="H2147" s="59"/>
      <c r="I2147" s="59"/>
      <c r="J2147" s="59"/>
      <c r="K2147" s="59"/>
      <c r="L2147" s="86"/>
      <c r="M2147" s="86"/>
      <c r="N2147" s="55"/>
      <c r="O2147" s="55"/>
      <c r="P2147" s="55"/>
      <c r="Q2147" s="55"/>
      <c r="R2147" s="55"/>
      <c r="S2147" s="55"/>
      <c r="T2147" s="55"/>
      <c r="U2147" s="56"/>
      <c r="V2147" s="57"/>
      <c r="W2147" s="57"/>
      <c r="X2147" s="57"/>
      <c r="Y2147" s="57"/>
      <c r="Z2147" s="58" t="str">
        <f t="shared" si="73"/>
        <v/>
      </c>
      <c r="AA2147" s="59"/>
      <c r="AB2147" s="59"/>
      <c r="AC2147" s="59"/>
      <c r="AD2147" s="59"/>
      <c r="AE2147" s="59"/>
      <c r="AF2147" s="59"/>
      <c r="AG2147" s="59"/>
      <c r="AH2147" s="59"/>
      <c r="AI2147" s="59"/>
      <c r="AJ2147" s="59"/>
    </row>
    <row r="2148" spans="1:36" ht="14.25" customHeight="1">
      <c r="A2148" s="85"/>
      <c r="B2148" s="59"/>
      <c r="C2148" s="223"/>
      <c r="D2148" s="59"/>
      <c r="E2148" s="229"/>
      <c r="F2148" s="229"/>
      <c r="G2148" s="59"/>
      <c r="H2148" s="59"/>
      <c r="I2148" s="59"/>
      <c r="J2148" s="59"/>
      <c r="K2148" s="59"/>
      <c r="L2148" s="86"/>
      <c r="M2148" s="86"/>
      <c r="N2148" s="55"/>
      <c r="O2148" s="55"/>
      <c r="P2148" s="55"/>
      <c r="Q2148" s="55"/>
      <c r="R2148" s="55"/>
      <c r="S2148" s="55"/>
      <c r="T2148" s="55"/>
      <c r="U2148" s="56"/>
      <c r="V2148" s="57"/>
      <c r="W2148" s="57"/>
      <c r="X2148" s="57"/>
      <c r="Y2148" s="57"/>
      <c r="Z2148" s="58" t="str">
        <f t="shared" si="73"/>
        <v/>
      </c>
      <c r="AA2148" s="59"/>
      <c r="AB2148" s="59"/>
      <c r="AC2148" s="59"/>
      <c r="AD2148" s="59"/>
      <c r="AE2148" s="59"/>
      <c r="AF2148" s="59"/>
      <c r="AG2148" s="59"/>
      <c r="AH2148" s="59"/>
      <c r="AI2148" s="59"/>
      <c r="AJ2148" s="59"/>
    </row>
    <row r="2149" spans="1:36" ht="14.25" customHeight="1">
      <c r="A2149" s="85"/>
      <c r="B2149" s="59"/>
      <c r="C2149" s="223"/>
      <c r="D2149" s="59"/>
      <c r="E2149" s="229"/>
      <c r="F2149" s="229"/>
      <c r="G2149" s="59"/>
      <c r="H2149" s="59"/>
      <c r="I2149" s="59"/>
      <c r="J2149" s="59"/>
      <c r="K2149" s="59"/>
      <c r="L2149" s="86"/>
      <c r="M2149" s="86"/>
      <c r="N2149" s="55"/>
      <c r="O2149" s="55"/>
      <c r="P2149" s="55"/>
      <c r="Q2149" s="55"/>
      <c r="R2149" s="55"/>
      <c r="S2149" s="55"/>
      <c r="T2149" s="55"/>
      <c r="U2149" s="56"/>
      <c r="V2149" s="57"/>
      <c r="W2149" s="57"/>
      <c r="X2149" s="57"/>
      <c r="Y2149" s="57"/>
      <c r="Z2149" s="58" t="str">
        <f t="shared" si="73"/>
        <v/>
      </c>
      <c r="AA2149" s="59"/>
      <c r="AB2149" s="59"/>
      <c r="AC2149" s="59"/>
      <c r="AD2149" s="59"/>
      <c r="AE2149" s="59"/>
      <c r="AF2149" s="59"/>
      <c r="AG2149" s="59"/>
      <c r="AH2149" s="59"/>
      <c r="AI2149" s="59"/>
      <c r="AJ2149" s="59"/>
    </row>
    <row r="2150" spans="1:36" ht="14.25" customHeight="1">
      <c r="A2150" s="85"/>
      <c r="B2150" s="59"/>
      <c r="C2150" s="223"/>
      <c r="D2150" s="59"/>
      <c r="E2150" s="229"/>
      <c r="F2150" s="229"/>
      <c r="G2150" s="59"/>
      <c r="H2150" s="59"/>
      <c r="I2150" s="59"/>
      <c r="J2150" s="59"/>
      <c r="K2150" s="59"/>
      <c r="L2150" s="86"/>
      <c r="M2150" s="86"/>
      <c r="N2150" s="55"/>
      <c r="O2150" s="55"/>
      <c r="P2150" s="55"/>
      <c r="Q2150" s="55"/>
      <c r="R2150" s="55"/>
      <c r="S2150" s="55"/>
      <c r="T2150" s="55"/>
      <c r="U2150" s="56"/>
      <c r="V2150" s="57"/>
      <c r="W2150" s="57"/>
      <c r="X2150" s="57"/>
      <c r="Y2150" s="57"/>
      <c r="Z2150" s="58" t="str">
        <f t="shared" si="73"/>
        <v/>
      </c>
      <c r="AA2150" s="59"/>
      <c r="AB2150" s="59"/>
      <c r="AC2150" s="59"/>
      <c r="AD2150" s="59"/>
      <c r="AE2150" s="59"/>
      <c r="AF2150" s="59"/>
      <c r="AG2150" s="59"/>
      <c r="AH2150" s="59"/>
      <c r="AI2150" s="59"/>
      <c r="AJ2150" s="59"/>
    </row>
    <row r="2151" spans="1:36" ht="14.25" customHeight="1">
      <c r="A2151" s="85"/>
      <c r="B2151" s="59"/>
      <c r="C2151" s="223"/>
      <c r="D2151" s="59"/>
      <c r="E2151" s="229"/>
      <c r="F2151" s="229"/>
      <c r="G2151" s="59"/>
      <c r="H2151" s="59"/>
      <c r="I2151" s="59"/>
      <c r="J2151" s="59"/>
      <c r="K2151" s="59"/>
      <c r="L2151" s="86"/>
      <c r="M2151" s="86"/>
      <c r="N2151" s="55"/>
      <c r="O2151" s="55"/>
      <c r="P2151" s="55"/>
      <c r="Q2151" s="55"/>
      <c r="R2151" s="55"/>
      <c r="S2151" s="55"/>
      <c r="T2151" s="55"/>
      <c r="U2151" s="56"/>
      <c r="V2151" s="57"/>
      <c r="W2151" s="57"/>
      <c r="X2151" s="57"/>
      <c r="Y2151" s="57"/>
      <c r="Z2151" s="58" t="str">
        <f t="shared" si="73"/>
        <v/>
      </c>
      <c r="AA2151" s="59"/>
      <c r="AB2151" s="59"/>
      <c r="AC2151" s="59"/>
      <c r="AD2151" s="59"/>
      <c r="AE2151" s="59"/>
      <c r="AF2151" s="59"/>
      <c r="AG2151" s="59"/>
      <c r="AH2151" s="59"/>
      <c r="AI2151" s="59"/>
      <c r="AJ2151" s="59"/>
    </row>
    <row r="2152" spans="1:36" ht="14.25" customHeight="1">
      <c r="A2152" s="85"/>
      <c r="B2152" s="59"/>
      <c r="C2152" s="223"/>
      <c r="D2152" s="59"/>
      <c r="E2152" s="229"/>
      <c r="F2152" s="229"/>
      <c r="G2152" s="59"/>
      <c r="H2152" s="59"/>
      <c r="I2152" s="59"/>
      <c r="J2152" s="59"/>
      <c r="K2152" s="59"/>
      <c r="L2152" s="86"/>
      <c r="M2152" s="86"/>
      <c r="N2152" s="55"/>
      <c r="O2152" s="55"/>
      <c r="P2152" s="55"/>
      <c r="Q2152" s="55"/>
      <c r="R2152" s="55"/>
      <c r="S2152" s="55"/>
      <c r="T2152" s="55"/>
      <c r="U2152" s="56"/>
      <c r="V2152" s="57"/>
      <c r="W2152" s="57"/>
      <c r="X2152" s="57"/>
      <c r="Y2152" s="57"/>
      <c r="Z2152" s="58" t="str">
        <f t="shared" si="73"/>
        <v/>
      </c>
      <c r="AA2152" s="59"/>
      <c r="AB2152" s="59"/>
      <c r="AC2152" s="59"/>
      <c r="AD2152" s="59"/>
      <c r="AE2152" s="59"/>
      <c r="AF2152" s="59"/>
      <c r="AG2152" s="59"/>
      <c r="AH2152" s="59"/>
      <c r="AI2152" s="59"/>
      <c r="AJ2152" s="59"/>
    </row>
    <row r="2153" spans="1:36" ht="14.25" customHeight="1">
      <c r="A2153" s="85"/>
      <c r="B2153" s="59"/>
      <c r="C2153" s="223"/>
      <c r="D2153" s="59"/>
      <c r="E2153" s="229"/>
      <c r="F2153" s="229"/>
      <c r="G2153" s="59"/>
      <c r="H2153" s="59"/>
      <c r="I2153" s="59"/>
      <c r="J2153" s="59"/>
      <c r="K2153" s="59"/>
      <c r="L2153" s="86"/>
      <c r="M2153" s="86"/>
      <c r="N2153" s="55"/>
      <c r="O2153" s="55"/>
      <c r="P2153" s="55"/>
      <c r="Q2153" s="55"/>
      <c r="R2153" s="55"/>
      <c r="S2153" s="55"/>
      <c r="T2153" s="55"/>
      <c r="U2153" s="56"/>
      <c r="V2153" s="57"/>
      <c r="W2153" s="57"/>
      <c r="X2153" s="57"/>
      <c r="Y2153" s="57"/>
      <c r="Z2153" s="58" t="str">
        <f t="shared" si="73"/>
        <v/>
      </c>
      <c r="AA2153" s="59"/>
      <c r="AB2153" s="59"/>
      <c r="AC2153" s="59"/>
      <c r="AD2153" s="59"/>
      <c r="AE2153" s="59"/>
      <c r="AF2153" s="59"/>
      <c r="AG2153" s="59"/>
      <c r="AH2153" s="59"/>
      <c r="AI2153" s="59"/>
      <c r="AJ2153" s="59"/>
    </row>
    <row r="2154" spans="1:36" ht="14.25" customHeight="1">
      <c r="A2154" s="85"/>
      <c r="B2154" s="59"/>
      <c r="C2154" s="223"/>
      <c r="D2154" s="59"/>
      <c r="E2154" s="229"/>
      <c r="F2154" s="229"/>
      <c r="G2154" s="59"/>
      <c r="H2154" s="59"/>
      <c r="I2154" s="59"/>
      <c r="J2154" s="59"/>
      <c r="K2154" s="59"/>
      <c r="L2154" s="86"/>
      <c r="M2154" s="86"/>
      <c r="N2154" s="55"/>
      <c r="O2154" s="55"/>
      <c r="P2154" s="55"/>
      <c r="Q2154" s="55"/>
      <c r="R2154" s="55"/>
      <c r="S2154" s="55"/>
      <c r="T2154" s="55"/>
      <c r="U2154" s="56"/>
      <c r="V2154" s="57"/>
      <c r="W2154" s="57"/>
      <c r="X2154" s="57"/>
      <c r="Y2154" s="57"/>
      <c r="Z2154" s="58" t="str">
        <f t="shared" si="73"/>
        <v/>
      </c>
      <c r="AA2154" s="59"/>
      <c r="AB2154" s="59"/>
      <c r="AC2154" s="59"/>
      <c r="AD2154" s="59"/>
      <c r="AE2154" s="59"/>
      <c r="AF2154" s="59"/>
      <c r="AG2154" s="59"/>
      <c r="AH2154" s="59"/>
      <c r="AI2154" s="59"/>
      <c r="AJ2154" s="59"/>
    </row>
    <row r="2155" spans="1:36" ht="14.25" customHeight="1">
      <c r="A2155" s="85"/>
      <c r="B2155" s="59"/>
      <c r="C2155" s="223"/>
      <c r="D2155" s="59"/>
      <c r="E2155" s="229"/>
      <c r="F2155" s="229"/>
      <c r="G2155" s="59"/>
      <c r="H2155" s="59"/>
      <c r="I2155" s="59"/>
      <c r="J2155" s="59"/>
      <c r="K2155" s="59"/>
      <c r="L2155" s="86"/>
      <c r="M2155" s="86"/>
      <c r="N2155" s="55"/>
      <c r="O2155" s="55"/>
      <c r="P2155" s="55"/>
      <c r="Q2155" s="55"/>
      <c r="R2155" s="55"/>
      <c r="S2155" s="55"/>
      <c r="T2155" s="55"/>
      <c r="U2155" s="56"/>
      <c r="V2155" s="57"/>
      <c r="W2155" s="57"/>
      <c r="X2155" s="57"/>
      <c r="Y2155" s="57"/>
      <c r="Z2155" s="58" t="str">
        <f t="shared" si="73"/>
        <v/>
      </c>
      <c r="AA2155" s="59"/>
      <c r="AB2155" s="59"/>
      <c r="AC2155" s="59"/>
      <c r="AD2155" s="59"/>
      <c r="AE2155" s="59"/>
      <c r="AF2155" s="59"/>
      <c r="AG2155" s="59"/>
      <c r="AH2155" s="59"/>
      <c r="AI2155" s="59"/>
      <c r="AJ2155" s="59"/>
    </row>
    <row r="2156" spans="1:36" ht="14.25" customHeight="1">
      <c r="A2156" s="85"/>
      <c r="B2156" s="59"/>
      <c r="C2156" s="223"/>
      <c r="D2156" s="59"/>
      <c r="E2156" s="229"/>
      <c r="F2156" s="229"/>
      <c r="G2156" s="59"/>
      <c r="H2156" s="59"/>
      <c r="I2156" s="59"/>
      <c r="J2156" s="59"/>
      <c r="K2156" s="59"/>
      <c r="L2156" s="86"/>
      <c r="M2156" s="86"/>
      <c r="N2156" s="55"/>
      <c r="O2156" s="55"/>
      <c r="P2156" s="55"/>
      <c r="Q2156" s="55"/>
      <c r="R2156" s="55"/>
      <c r="S2156" s="55"/>
      <c r="T2156" s="55"/>
      <c r="U2156" s="56"/>
      <c r="V2156" s="57"/>
      <c r="W2156" s="57"/>
      <c r="X2156" s="57"/>
      <c r="Y2156" s="57"/>
      <c r="Z2156" s="58" t="str">
        <f t="shared" si="73"/>
        <v/>
      </c>
      <c r="AA2156" s="59"/>
      <c r="AB2156" s="59"/>
      <c r="AC2156" s="59"/>
      <c r="AD2156" s="59"/>
      <c r="AE2156" s="59"/>
      <c r="AF2156" s="59"/>
      <c r="AG2156" s="59"/>
      <c r="AH2156" s="59"/>
      <c r="AI2156" s="59"/>
      <c r="AJ2156" s="59"/>
    </row>
    <row r="2157" spans="1:36" ht="14.25" customHeight="1">
      <c r="A2157" s="85"/>
      <c r="B2157" s="59"/>
      <c r="C2157" s="223"/>
      <c r="D2157" s="59"/>
      <c r="E2157" s="229"/>
      <c r="F2157" s="229"/>
      <c r="G2157" s="59"/>
      <c r="H2157" s="59"/>
      <c r="I2157" s="59"/>
      <c r="J2157" s="59"/>
      <c r="K2157" s="59"/>
      <c r="L2157" s="86"/>
      <c r="M2157" s="86"/>
      <c r="N2157" s="55"/>
      <c r="O2157" s="55"/>
      <c r="P2157" s="55"/>
      <c r="Q2157" s="55"/>
      <c r="R2157" s="55"/>
      <c r="S2157" s="55"/>
      <c r="T2157" s="55"/>
      <c r="U2157" s="56"/>
      <c r="V2157" s="57"/>
      <c r="W2157" s="57"/>
      <c r="X2157" s="57"/>
      <c r="Y2157" s="57"/>
      <c r="Z2157" s="58" t="str">
        <f t="shared" si="73"/>
        <v/>
      </c>
      <c r="AA2157" s="59"/>
      <c r="AB2157" s="59"/>
      <c r="AC2157" s="59"/>
      <c r="AD2157" s="59"/>
      <c r="AE2157" s="59"/>
      <c r="AF2157" s="59"/>
      <c r="AG2157" s="59"/>
      <c r="AH2157" s="59"/>
      <c r="AI2157" s="59"/>
      <c r="AJ2157" s="59"/>
    </row>
    <row r="2158" spans="1:36" ht="14.25" customHeight="1">
      <c r="A2158" s="85"/>
      <c r="B2158" s="59"/>
      <c r="C2158" s="223"/>
      <c r="D2158" s="59"/>
      <c r="E2158" s="229"/>
      <c r="F2158" s="229"/>
      <c r="G2158" s="59"/>
      <c r="H2158" s="59"/>
      <c r="I2158" s="59"/>
      <c r="J2158" s="59"/>
      <c r="K2158" s="59"/>
      <c r="L2158" s="86"/>
      <c r="M2158" s="86"/>
      <c r="N2158" s="55"/>
      <c r="O2158" s="55"/>
      <c r="P2158" s="55"/>
      <c r="Q2158" s="55"/>
      <c r="R2158" s="55"/>
      <c r="S2158" s="55"/>
      <c r="T2158" s="55"/>
      <c r="U2158" s="56"/>
      <c r="V2158" s="57"/>
      <c r="W2158" s="57"/>
      <c r="X2158" s="57"/>
      <c r="Y2158" s="57"/>
      <c r="Z2158" s="58" t="str">
        <f t="shared" si="73"/>
        <v/>
      </c>
      <c r="AA2158" s="59"/>
      <c r="AB2158" s="59"/>
      <c r="AC2158" s="59"/>
      <c r="AD2158" s="59"/>
      <c r="AE2158" s="59"/>
      <c r="AF2158" s="59"/>
      <c r="AG2158" s="59"/>
      <c r="AH2158" s="59"/>
      <c r="AI2158" s="59"/>
      <c r="AJ2158" s="59"/>
    </row>
    <row r="2159" spans="1:36" ht="14.25" customHeight="1">
      <c r="A2159" s="85"/>
      <c r="B2159" s="59"/>
      <c r="C2159" s="223"/>
      <c r="D2159" s="59"/>
      <c r="E2159" s="229"/>
      <c r="F2159" s="229"/>
      <c r="G2159" s="59"/>
      <c r="H2159" s="59"/>
      <c r="I2159" s="59"/>
      <c r="J2159" s="59"/>
      <c r="K2159" s="59"/>
      <c r="L2159" s="86"/>
      <c r="M2159" s="86"/>
      <c r="N2159" s="55"/>
      <c r="O2159" s="55"/>
      <c r="P2159" s="55"/>
      <c r="Q2159" s="55"/>
      <c r="R2159" s="55"/>
      <c r="S2159" s="55"/>
      <c r="T2159" s="55"/>
      <c r="U2159" s="56"/>
      <c r="V2159" s="57"/>
      <c r="W2159" s="57"/>
      <c r="X2159" s="57"/>
      <c r="Y2159" s="57"/>
      <c r="Z2159" s="58" t="str">
        <f t="shared" si="73"/>
        <v/>
      </c>
      <c r="AA2159" s="59"/>
      <c r="AB2159" s="59"/>
      <c r="AC2159" s="59"/>
      <c r="AD2159" s="59"/>
      <c r="AE2159" s="59"/>
      <c r="AF2159" s="59"/>
      <c r="AG2159" s="59"/>
      <c r="AH2159" s="59"/>
      <c r="AI2159" s="59"/>
      <c r="AJ2159" s="59"/>
    </row>
    <row r="2160" spans="1:36" ht="14.25" customHeight="1">
      <c r="A2160" s="85"/>
      <c r="B2160" s="59"/>
      <c r="C2160" s="223"/>
      <c r="D2160" s="59"/>
      <c r="E2160" s="229"/>
      <c r="F2160" s="229"/>
      <c r="G2160" s="59"/>
      <c r="H2160" s="59"/>
      <c r="I2160" s="59"/>
      <c r="J2160" s="59"/>
      <c r="K2160" s="59"/>
      <c r="L2160" s="86"/>
      <c r="M2160" s="86"/>
      <c r="N2160" s="55"/>
      <c r="O2160" s="55"/>
      <c r="P2160" s="55"/>
      <c r="Q2160" s="55"/>
      <c r="R2160" s="55"/>
      <c r="S2160" s="55"/>
      <c r="T2160" s="55"/>
      <c r="U2160" s="56"/>
      <c r="V2160" s="57"/>
      <c r="W2160" s="57"/>
      <c r="X2160" s="57"/>
      <c r="Y2160" s="57"/>
      <c r="Z2160" s="58" t="str">
        <f t="shared" si="73"/>
        <v/>
      </c>
      <c r="AA2160" s="59"/>
      <c r="AB2160" s="59"/>
      <c r="AC2160" s="59"/>
      <c r="AD2160" s="59"/>
      <c r="AE2160" s="59"/>
      <c r="AF2160" s="59"/>
      <c r="AG2160" s="59"/>
      <c r="AH2160" s="59"/>
      <c r="AI2160" s="59"/>
      <c r="AJ2160" s="59"/>
    </row>
    <row r="2161" spans="1:36" ht="14.25" customHeight="1">
      <c r="A2161" s="85"/>
      <c r="B2161" s="59"/>
      <c r="C2161" s="223"/>
      <c r="D2161" s="59"/>
      <c r="E2161" s="229"/>
      <c r="F2161" s="229"/>
      <c r="G2161" s="59"/>
      <c r="H2161" s="59"/>
      <c r="I2161" s="59"/>
      <c r="J2161" s="59"/>
      <c r="K2161" s="59"/>
      <c r="L2161" s="86"/>
      <c r="M2161" s="86"/>
      <c r="N2161" s="55"/>
      <c r="O2161" s="55"/>
      <c r="P2161" s="55"/>
      <c r="Q2161" s="55"/>
      <c r="R2161" s="55"/>
      <c r="S2161" s="55"/>
      <c r="T2161" s="55"/>
      <c r="U2161" s="56"/>
      <c r="V2161" s="57"/>
      <c r="W2161" s="57"/>
      <c r="X2161" s="57"/>
      <c r="Y2161" s="57"/>
      <c r="Z2161" s="58" t="str">
        <f t="shared" si="73"/>
        <v/>
      </c>
      <c r="AA2161" s="59"/>
      <c r="AB2161" s="59"/>
      <c r="AC2161" s="59"/>
      <c r="AD2161" s="59"/>
      <c r="AE2161" s="59"/>
      <c r="AF2161" s="59"/>
      <c r="AG2161" s="59"/>
      <c r="AH2161" s="59"/>
      <c r="AI2161" s="59"/>
      <c r="AJ2161" s="59"/>
    </row>
    <row r="2162" spans="1:36" ht="14.25" customHeight="1">
      <c r="A2162" s="85"/>
      <c r="B2162" s="59"/>
      <c r="C2162" s="223"/>
      <c r="D2162" s="59"/>
      <c r="E2162" s="229"/>
      <c r="F2162" s="229"/>
      <c r="G2162" s="59"/>
      <c r="H2162" s="59"/>
      <c r="I2162" s="59"/>
      <c r="J2162" s="59"/>
      <c r="K2162" s="59"/>
      <c r="L2162" s="86"/>
      <c r="M2162" s="86"/>
      <c r="N2162" s="55"/>
      <c r="O2162" s="55"/>
      <c r="P2162" s="55"/>
      <c r="Q2162" s="55"/>
      <c r="R2162" s="55"/>
      <c r="S2162" s="55"/>
      <c r="T2162" s="55"/>
      <c r="U2162" s="56"/>
      <c r="V2162" s="57"/>
      <c r="W2162" s="57"/>
      <c r="X2162" s="57"/>
      <c r="Y2162" s="57"/>
      <c r="Z2162" s="58" t="str">
        <f t="shared" si="73"/>
        <v/>
      </c>
      <c r="AA2162" s="59"/>
      <c r="AB2162" s="59"/>
      <c r="AC2162" s="59"/>
      <c r="AD2162" s="59"/>
      <c r="AE2162" s="59"/>
      <c r="AF2162" s="59"/>
      <c r="AG2162" s="59"/>
      <c r="AH2162" s="59"/>
      <c r="AI2162" s="59"/>
      <c r="AJ2162" s="59"/>
    </row>
    <row r="2163" spans="1:36" ht="14.25" customHeight="1">
      <c r="A2163" s="85"/>
      <c r="B2163" s="59"/>
      <c r="C2163" s="223"/>
      <c r="D2163" s="59"/>
      <c r="E2163" s="229"/>
      <c r="F2163" s="229"/>
      <c r="G2163" s="59"/>
      <c r="H2163" s="59"/>
      <c r="I2163" s="59"/>
      <c r="J2163" s="59"/>
      <c r="K2163" s="59"/>
      <c r="L2163" s="86"/>
      <c r="M2163" s="86"/>
      <c r="N2163" s="55"/>
      <c r="O2163" s="55"/>
      <c r="P2163" s="55"/>
      <c r="Q2163" s="55"/>
      <c r="R2163" s="55"/>
      <c r="S2163" s="55"/>
      <c r="T2163" s="55"/>
      <c r="U2163" s="56"/>
      <c r="V2163" s="57"/>
      <c r="W2163" s="57"/>
      <c r="X2163" s="57"/>
      <c r="Y2163" s="57"/>
      <c r="Z2163" s="58" t="str">
        <f t="shared" si="73"/>
        <v/>
      </c>
      <c r="AA2163" s="59"/>
      <c r="AB2163" s="59"/>
      <c r="AC2163" s="59"/>
      <c r="AD2163" s="59"/>
      <c r="AE2163" s="59"/>
      <c r="AF2163" s="59"/>
      <c r="AG2163" s="59"/>
      <c r="AH2163" s="59"/>
      <c r="AI2163" s="59"/>
      <c r="AJ2163" s="59"/>
    </row>
    <row r="2164" spans="1:36" ht="14.25" customHeight="1">
      <c r="A2164" s="85"/>
      <c r="B2164" s="59"/>
      <c r="C2164" s="223"/>
      <c r="D2164" s="59"/>
      <c r="E2164" s="229"/>
      <c r="F2164" s="229"/>
      <c r="G2164" s="59"/>
      <c r="H2164" s="59"/>
      <c r="I2164" s="59"/>
      <c r="J2164" s="59"/>
      <c r="K2164" s="59"/>
      <c r="L2164" s="86"/>
      <c r="M2164" s="86"/>
      <c r="N2164" s="55"/>
      <c r="O2164" s="55"/>
      <c r="P2164" s="55"/>
      <c r="Q2164" s="55"/>
      <c r="R2164" s="55"/>
      <c r="S2164" s="55"/>
      <c r="T2164" s="55"/>
      <c r="U2164" s="56"/>
      <c r="V2164" s="57"/>
      <c r="W2164" s="57"/>
      <c r="X2164" s="57"/>
      <c r="Y2164" s="57"/>
      <c r="Z2164" s="58" t="str">
        <f t="shared" si="73"/>
        <v/>
      </c>
      <c r="AA2164" s="59"/>
      <c r="AB2164" s="59"/>
      <c r="AC2164" s="59"/>
      <c r="AD2164" s="59"/>
      <c r="AE2164" s="59"/>
      <c r="AF2164" s="59"/>
      <c r="AG2164" s="59"/>
      <c r="AH2164" s="59"/>
      <c r="AI2164" s="59"/>
      <c r="AJ2164" s="59"/>
    </row>
    <row r="2165" spans="1:36" ht="14.25" customHeight="1">
      <c r="A2165" s="85"/>
      <c r="B2165" s="59"/>
      <c r="C2165" s="223"/>
      <c r="D2165" s="59"/>
      <c r="E2165" s="229"/>
      <c r="F2165" s="229"/>
      <c r="G2165" s="59"/>
      <c r="H2165" s="59"/>
      <c r="I2165" s="59"/>
      <c r="J2165" s="59"/>
      <c r="K2165" s="59"/>
      <c r="L2165" s="86"/>
      <c r="M2165" s="86"/>
      <c r="N2165" s="55"/>
      <c r="O2165" s="55"/>
      <c r="P2165" s="55"/>
      <c r="Q2165" s="55"/>
      <c r="R2165" s="55"/>
      <c r="S2165" s="55"/>
      <c r="T2165" s="55"/>
      <c r="U2165" s="56"/>
      <c r="V2165" s="57"/>
      <c r="W2165" s="57"/>
      <c r="X2165" s="57"/>
      <c r="Y2165" s="57"/>
      <c r="Z2165" s="58" t="str">
        <f t="shared" si="73"/>
        <v/>
      </c>
      <c r="AA2165" s="59"/>
      <c r="AB2165" s="59"/>
      <c r="AC2165" s="59"/>
      <c r="AD2165" s="59"/>
      <c r="AE2165" s="59"/>
      <c r="AF2165" s="59"/>
      <c r="AG2165" s="59"/>
      <c r="AH2165" s="59"/>
      <c r="AI2165" s="59"/>
      <c r="AJ2165" s="59"/>
    </row>
    <row r="2166" spans="1:36" ht="14.25" customHeight="1">
      <c r="A2166" s="85"/>
      <c r="B2166" s="59"/>
      <c r="C2166" s="223"/>
      <c r="D2166" s="59"/>
      <c r="E2166" s="229"/>
      <c r="F2166" s="229"/>
      <c r="G2166" s="59"/>
      <c r="H2166" s="59"/>
      <c r="I2166" s="59"/>
      <c r="J2166" s="59"/>
      <c r="K2166" s="59"/>
      <c r="L2166" s="86"/>
      <c r="M2166" s="86"/>
      <c r="N2166" s="55"/>
      <c r="O2166" s="55"/>
      <c r="P2166" s="55"/>
      <c r="Q2166" s="55"/>
      <c r="R2166" s="55"/>
      <c r="S2166" s="55"/>
      <c r="T2166" s="55"/>
      <c r="U2166" s="56"/>
      <c r="V2166" s="57"/>
      <c r="W2166" s="57"/>
      <c r="X2166" s="57"/>
      <c r="Y2166" s="57"/>
      <c r="Z2166" s="58" t="str">
        <f t="shared" si="73"/>
        <v/>
      </c>
      <c r="AA2166" s="59"/>
      <c r="AB2166" s="59"/>
      <c r="AC2166" s="59"/>
      <c r="AD2166" s="59"/>
      <c r="AE2166" s="59"/>
      <c r="AF2166" s="59"/>
      <c r="AG2166" s="59"/>
      <c r="AH2166" s="59"/>
      <c r="AI2166" s="59"/>
      <c r="AJ2166" s="59"/>
    </row>
    <row r="2167" spans="1:36" ht="14.25" customHeight="1">
      <c r="A2167" s="85"/>
      <c r="B2167" s="59"/>
      <c r="C2167" s="223"/>
      <c r="D2167" s="59"/>
      <c r="E2167" s="229"/>
      <c r="F2167" s="229"/>
      <c r="G2167" s="59"/>
      <c r="H2167" s="59"/>
      <c r="I2167" s="59"/>
      <c r="J2167" s="59"/>
      <c r="K2167" s="59"/>
      <c r="L2167" s="86"/>
      <c r="M2167" s="86"/>
      <c r="N2167" s="55"/>
      <c r="O2167" s="55"/>
      <c r="P2167" s="55"/>
      <c r="Q2167" s="55"/>
      <c r="R2167" s="55"/>
      <c r="S2167" s="55"/>
      <c r="T2167" s="55"/>
      <c r="U2167" s="56"/>
      <c r="V2167" s="57"/>
      <c r="W2167" s="57"/>
      <c r="X2167" s="57"/>
      <c r="Y2167" s="57"/>
      <c r="Z2167" s="58" t="str">
        <f t="shared" si="73"/>
        <v/>
      </c>
      <c r="AA2167" s="59"/>
      <c r="AB2167" s="59"/>
      <c r="AC2167" s="59"/>
      <c r="AD2167" s="59"/>
      <c r="AE2167" s="59"/>
      <c r="AF2167" s="59"/>
      <c r="AG2167" s="59"/>
      <c r="AH2167" s="59"/>
      <c r="AI2167" s="59"/>
      <c r="AJ2167" s="59"/>
    </row>
    <row r="2168" spans="1:36" ht="14.25" customHeight="1">
      <c r="A2168" s="85"/>
      <c r="B2168" s="59"/>
      <c r="C2168" s="223"/>
      <c r="D2168" s="59"/>
      <c r="E2168" s="229"/>
      <c r="F2168" s="229"/>
      <c r="G2168" s="59"/>
      <c r="H2168" s="59"/>
      <c r="I2168" s="59"/>
      <c r="J2168" s="59"/>
      <c r="K2168" s="59"/>
      <c r="L2168" s="86"/>
      <c r="M2168" s="86"/>
      <c r="N2168" s="55"/>
      <c r="O2168" s="55"/>
      <c r="P2168" s="55"/>
      <c r="Q2168" s="55"/>
      <c r="R2168" s="55"/>
      <c r="S2168" s="55"/>
      <c r="T2168" s="55"/>
      <c r="U2168" s="56"/>
      <c r="V2168" s="57"/>
      <c r="W2168" s="57"/>
      <c r="X2168" s="57"/>
      <c r="Y2168" s="57"/>
      <c r="Z2168" s="58" t="str">
        <f t="shared" si="73"/>
        <v/>
      </c>
      <c r="AA2168" s="59"/>
      <c r="AB2168" s="59"/>
      <c r="AC2168" s="59"/>
      <c r="AD2168" s="59"/>
      <c r="AE2168" s="59"/>
      <c r="AF2168" s="59"/>
      <c r="AG2168" s="59"/>
      <c r="AH2168" s="59"/>
      <c r="AI2168" s="59"/>
      <c r="AJ2168" s="59"/>
    </row>
    <row r="2169" spans="1:36" ht="14.25" customHeight="1">
      <c r="A2169" s="85"/>
      <c r="B2169" s="59"/>
      <c r="C2169" s="223"/>
      <c r="D2169" s="59"/>
      <c r="E2169" s="229"/>
      <c r="F2169" s="229"/>
      <c r="G2169" s="59"/>
      <c r="H2169" s="59"/>
      <c r="I2169" s="59"/>
      <c r="J2169" s="59"/>
      <c r="K2169" s="59"/>
      <c r="L2169" s="86"/>
      <c r="M2169" s="86"/>
      <c r="N2169" s="55"/>
      <c r="O2169" s="55"/>
      <c r="P2169" s="55"/>
      <c r="Q2169" s="55"/>
      <c r="R2169" s="55"/>
      <c r="S2169" s="55"/>
      <c r="T2169" s="55"/>
      <c r="U2169" s="56"/>
      <c r="V2169" s="57"/>
      <c r="W2169" s="57"/>
      <c r="X2169" s="57"/>
      <c r="Y2169" s="57"/>
      <c r="Z2169" s="58" t="str">
        <f t="shared" si="73"/>
        <v/>
      </c>
      <c r="AA2169" s="59"/>
      <c r="AB2169" s="59"/>
      <c r="AC2169" s="59"/>
      <c r="AD2169" s="59"/>
      <c r="AE2169" s="59"/>
      <c r="AF2169" s="59"/>
      <c r="AG2169" s="59"/>
      <c r="AH2169" s="59"/>
      <c r="AI2169" s="59"/>
      <c r="AJ2169" s="59"/>
    </row>
    <row r="2170" spans="1:36" ht="14.25" customHeight="1">
      <c r="A2170" s="85"/>
      <c r="B2170" s="59"/>
      <c r="C2170" s="223"/>
      <c r="D2170" s="59"/>
      <c r="E2170" s="229"/>
      <c r="F2170" s="229"/>
      <c r="G2170" s="59"/>
      <c r="H2170" s="59"/>
      <c r="I2170" s="59"/>
      <c r="J2170" s="59"/>
      <c r="K2170" s="59"/>
      <c r="L2170" s="86"/>
      <c r="M2170" s="86"/>
      <c r="N2170" s="55"/>
      <c r="O2170" s="55"/>
      <c r="P2170" s="55"/>
      <c r="Q2170" s="55"/>
      <c r="R2170" s="55"/>
      <c r="S2170" s="55"/>
      <c r="T2170" s="55"/>
      <c r="U2170" s="56"/>
      <c r="V2170" s="57"/>
      <c r="W2170" s="57"/>
      <c r="X2170" s="57"/>
      <c r="Y2170" s="57"/>
      <c r="Z2170" s="58" t="str">
        <f t="shared" si="73"/>
        <v/>
      </c>
      <c r="AA2170" s="59"/>
      <c r="AB2170" s="59"/>
      <c r="AC2170" s="59"/>
      <c r="AD2170" s="59"/>
      <c r="AE2170" s="59"/>
      <c r="AF2170" s="59"/>
      <c r="AG2170" s="59"/>
      <c r="AH2170" s="59"/>
      <c r="AI2170" s="59"/>
      <c r="AJ2170" s="59"/>
    </row>
    <row r="2171" spans="1:36" ht="14.25" customHeight="1">
      <c r="A2171" s="85"/>
      <c r="B2171" s="59"/>
      <c r="C2171" s="223"/>
      <c r="D2171" s="59"/>
      <c r="E2171" s="229"/>
      <c r="F2171" s="229"/>
      <c r="G2171" s="59"/>
      <c r="H2171" s="59"/>
      <c r="I2171" s="59"/>
      <c r="J2171" s="59"/>
      <c r="K2171" s="59"/>
      <c r="L2171" s="86"/>
      <c r="M2171" s="86"/>
      <c r="N2171" s="55"/>
      <c r="O2171" s="55"/>
      <c r="P2171" s="55"/>
      <c r="Q2171" s="55"/>
      <c r="R2171" s="55"/>
      <c r="S2171" s="55"/>
      <c r="T2171" s="55"/>
      <c r="U2171" s="56"/>
      <c r="V2171" s="57"/>
      <c r="W2171" s="57"/>
      <c r="X2171" s="57"/>
      <c r="Y2171" s="57"/>
      <c r="Z2171" s="58" t="str">
        <f t="shared" si="73"/>
        <v/>
      </c>
      <c r="AA2171" s="59"/>
      <c r="AB2171" s="59"/>
      <c r="AC2171" s="59"/>
      <c r="AD2171" s="59"/>
      <c r="AE2171" s="59"/>
      <c r="AF2171" s="59"/>
      <c r="AG2171" s="59"/>
      <c r="AH2171" s="59"/>
      <c r="AI2171" s="59"/>
      <c r="AJ2171" s="59"/>
    </row>
    <row r="2172" spans="1:36" ht="14.25" customHeight="1">
      <c r="A2172" s="85"/>
      <c r="B2172" s="59"/>
      <c r="C2172" s="223"/>
      <c r="D2172" s="59"/>
      <c r="E2172" s="229"/>
      <c r="F2172" s="229"/>
      <c r="G2172" s="59"/>
      <c r="H2172" s="59"/>
      <c r="I2172" s="59"/>
      <c r="J2172" s="59"/>
      <c r="K2172" s="59"/>
      <c r="L2172" s="86"/>
      <c r="M2172" s="86"/>
      <c r="N2172" s="55"/>
      <c r="O2172" s="55"/>
      <c r="P2172" s="55"/>
      <c r="Q2172" s="55"/>
      <c r="R2172" s="55"/>
      <c r="S2172" s="55"/>
      <c r="T2172" s="55"/>
      <c r="U2172" s="56"/>
      <c r="V2172" s="57"/>
      <c r="W2172" s="57"/>
      <c r="X2172" s="57"/>
      <c r="Y2172" s="57"/>
      <c r="Z2172" s="58" t="str">
        <f t="shared" si="73"/>
        <v/>
      </c>
      <c r="AA2172" s="59"/>
      <c r="AB2172" s="59"/>
      <c r="AC2172" s="59"/>
      <c r="AD2172" s="59"/>
      <c r="AE2172" s="59"/>
      <c r="AF2172" s="59"/>
      <c r="AG2172" s="59"/>
      <c r="AH2172" s="59"/>
      <c r="AI2172" s="59"/>
      <c r="AJ2172" s="59"/>
    </row>
    <row r="2173" spans="1:36" ht="14.25" customHeight="1">
      <c r="A2173" s="85"/>
      <c r="B2173" s="59"/>
      <c r="C2173" s="223"/>
      <c r="D2173" s="59"/>
      <c r="E2173" s="229"/>
      <c r="F2173" s="229"/>
      <c r="G2173" s="59"/>
      <c r="H2173" s="59"/>
      <c r="I2173" s="59"/>
      <c r="J2173" s="59"/>
      <c r="K2173" s="59"/>
      <c r="L2173" s="86"/>
      <c r="M2173" s="86"/>
      <c r="N2173" s="55"/>
      <c r="O2173" s="55"/>
      <c r="P2173" s="55"/>
      <c r="Q2173" s="55"/>
      <c r="R2173" s="55"/>
      <c r="S2173" s="55"/>
      <c r="T2173" s="55"/>
      <c r="U2173" s="56"/>
      <c r="V2173" s="57"/>
      <c r="W2173" s="57"/>
      <c r="X2173" s="57"/>
      <c r="Y2173" s="57"/>
      <c r="Z2173" s="58" t="str">
        <f t="shared" si="73"/>
        <v/>
      </c>
      <c r="AA2173" s="59"/>
      <c r="AB2173" s="59"/>
      <c r="AC2173" s="59"/>
      <c r="AD2173" s="59"/>
      <c r="AE2173" s="59"/>
      <c r="AF2173" s="59"/>
      <c r="AG2173" s="59"/>
      <c r="AH2173" s="59"/>
      <c r="AI2173" s="59"/>
      <c r="AJ2173" s="59"/>
    </row>
    <row r="2174" spans="1:36" ht="14.25" customHeight="1">
      <c r="A2174" s="85"/>
      <c r="B2174" s="59"/>
      <c r="C2174" s="223"/>
      <c r="D2174" s="59"/>
      <c r="E2174" s="229"/>
      <c r="F2174" s="229"/>
      <c r="G2174" s="59"/>
      <c r="H2174" s="59"/>
      <c r="I2174" s="59"/>
      <c r="J2174" s="59"/>
      <c r="K2174" s="59"/>
      <c r="L2174" s="86"/>
      <c r="M2174" s="86"/>
      <c r="N2174" s="55"/>
      <c r="O2174" s="55"/>
      <c r="P2174" s="55"/>
      <c r="Q2174" s="55"/>
      <c r="R2174" s="55"/>
      <c r="S2174" s="55"/>
      <c r="T2174" s="55"/>
      <c r="U2174" s="56"/>
      <c r="V2174" s="57"/>
      <c r="W2174" s="57"/>
      <c r="X2174" s="57"/>
      <c r="Y2174" s="57"/>
      <c r="Z2174" s="58" t="str">
        <f t="shared" si="73"/>
        <v/>
      </c>
      <c r="AA2174" s="59"/>
      <c r="AB2174" s="59"/>
      <c r="AC2174" s="59"/>
      <c r="AD2174" s="59"/>
      <c r="AE2174" s="59"/>
      <c r="AF2174" s="59"/>
      <c r="AG2174" s="59"/>
      <c r="AH2174" s="59"/>
      <c r="AI2174" s="59"/>
      <c r="AJ2174" s="59"/>
    </row>
    <row r="2175" spans="1:36" ht="14.25" customHeight="1">
      <c r="A2175" s="85"/>
      <c r="B2175" s="59"/>
      <c r="C2175" s="223"/>
      <c r="D2175" s="59"/>
      <c r="E2175" s="229"/>
      <c r="F2175" s="229"/>
      <c r="G2175" s="59"/>
      <c r="H2175" s="59"/>
      <c r="I2175" s="59"/>
      <c r="J2175" s="59"/>
      <c r="K2175" s="59"/>
      <c r="L2175" s="86"/>
      <c r="M2175" s="86"/>
      <c r="N2175" s="55"/>
      <c r="O2175" s="55"/>
      <c r="P2175" s="55"/>
      <c r="Q2175" s="55"/>
      <c r="R2175" s="55"/>
      <c r="S2175" s="55"/>
      <c r="T2175" s="55"/>
      <c r="U2175" s="56"/>
      <c r="V2175" s="57"/>
      <c r="W2175" s="57"/>
      <c r="X2175" s="57"/>
      <c r="Y2175" s="57"/>
      <c r="Z2175" s="58" t="str">
        <f t="shared" si="73"/>
        <v/>
      </c>
      <c r="AA2175" s="59"/>
      <c r="AB2175" s="59"/>
      <c r="AC2175" s="59"/>
      <c r="AD2175" s="59"/>
      <c r="AE2175" s="59"/>
      <c r="AF2175" s="59"/>
      <c r="AG2175" s="59"/>
      <c r="AH2175" s="59"/>
      <c r="AI2175" s="59"/>
      <c r="AJ2175" s="59"/>
    </row>
  </sheetData>
  <pageMargins left="0.7" right="0.7" top="0.75" bottom="0.75" header="0" footer="0"/>
  <pageSetup paperSize="5" orientation="portrait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E2B1-309E-477C-AE4F-47DF8FC85688}">
  <sheetPr>
    <tabColor rgb="FFFFC000"/>
  </sheetPr>
  <dimension ref="A1:L1483"/>
  <sheetViews>
    <sheetView workbookViewId="0">
      <pane ySplit="1" topLeftCell="A1080" activePane="bottomLeft" state="frozen"/>
      <selection activeCell="B12" sqref="B12"/>
      <selection pane="bottomLeft" activeCell="A1086" sqref="A1086"/>
    </sheetView>
  </sheetViews>
  <sheetFormatPr defaultColWidth="8.81640625" defaultRowHeight="14.5"/>
  <cols>
    <col min="1" max="1" width="19.81640625" style="152" customWidth="1"/>
    <col min="2" max="2" width="13" style="152" customWidth="1"/>
    <col min="3" max="4" width="20.453125" style="147" customWidth="1"/>
    <col min="5" max="5" width="8.81640625" style="147"/>
    <col min="6" max="6" width="15" style="147" customWidth="1"/>
    <col min="7" max="7" width="19.81640625" style="147" customWidth="1"/>
    <col min="8" max="8" width="24.1796875" style="147" customWidth="1"/>
    <col min="9" max="9" width="17" style="147" customWidth="1"/>
    <col min="10" max="10" width="13.453125" style="147" customWidth="1"/>
    <col min="11" max="12" width="0" style="147" hidden="1" customWidth="1"/>
    <col min="13" max="16384" width="8.81640625" style="147"/>
  </cols>
  <sheetData>
    <row r="1" spans="1:12" ht="20.25" customHeight="1">
      <c r="A1" s="145" t="s">
        <v>1255</v>
      </c>
      <c r="B1" s="146" t="s">
        <v>1256</v>
      </c>
      <c r="C1" s="147" t="s">
        <v>1257</v>
      </c>
      <c r="D1" s="147" t="s">
        <v>1258</v>
      </c>
      <c r="E1" s="147" t="s">
        <v>1259</v>
      </c>
      <c r="F1" s="147" t="s">
        <v>1260</v>
      </c>
      <c r="G1" s="147" t="s">
        <v>1261</v>
      </c>
      <c r="H1" s="147" t="s">
        <v>1262</v>
      </c>
      <c r="I1" s="147" t="s">
        <v>1263</v>
      </c>
      <c r="J1" s="147" t="s">
        <v>1264</v>
      </c>
      <c r="K1" s="147" t="s">
        <v>1265</v>
      </c>
      <c r="L1" s="147" t="s">
        <v>1266</v>
      </c>
    </row>
    <row r="2" spans="1:12">
      <c r="A2" s="148" t="s">
        <v>1267</v>
      </c>
      <c r="B2" s="148" t="s">
        <v>1268</v>
      </c>
      <c r="C2" s="149" t="str">
        <f t="shared" ref="C2:C65" si="0">A2</f>
        <v>A.I. RADIO</v>
      </c>
      <c r="D2" s="149"/>
      <c r="E2" s="149"/>
      <c r="F2" s="149"/>
      <c r="G2" s="150">
        <f>COUNTIF(RTARouteStages[StageCode],ShortCodes[[#This Row],[Stage Code]])</f>
        <v>0</v>
      </c>
      <c r="H2" s="150">
        <f>COUNTIF(ShortCodes[Location],ShortCodes[[#This Row],[Location]])</f>
        <v>1</v>
      </c>
      <c r="I2" s="149">
        <f t="shared" ref="I2:I65" si="1">COUNTIF($B$2:$B$4841,B2)</f>
        <v>1</v>
      </c>
      <c r="J2" s="150"/>
      <c r="K2" s="150"/>
      <c r="L2" s="150"/>
    </row>
    <row r="3" spans="1:12">
      <c r="A3" s="151" t="s">
        <v>1269</v>
      </c>
      <c r="B3" s="151" t="s">
        <v>1270</v>
      </c>
      <c r="C3" s="149" t="str">
        <f t="shared" si="0"/>
        <v>A.MADLAWADA</v>
      </c>
      <c r="D3" s="149"/>
      <c r="E3" s="149"/>
      <c r="F3" s="149"/>
      <c r="G3" s="149">
        <f>COUNTIF(RTARouteStages[StageCode],ShortCodes[[#This Row],[Stage Code]])</f>
        <v>0</v>
      </c>
      <c r="H3" s="149">
        <f>COUNTIF(ShortCodes[Location],ShortCodes[[#This Row],[Location]])</f>
        <v>1</v>
      </c>
      <c r="I3" s="149">
        <f t="shared" si="1"/>
        <v>1</v>
      </c>
      <c r="J3" s="149"/>
      <c r="K3" s="149"/>
      <c r="L3" s="149"/>
    </row>
    <row r="4" spans="1:12">
      <c r="A4" s="148" t="s">
        <v>1271</v>
      </c>
      <c r="B4" s="148" t="s">
        <v>1272</v>
      </c>
      <c r="C4" s="149" t="str">
        <f t="shared" si="0"/>
        <v>A.PWER HUSE</v>
      </c>
      <c r="D4" s="149"/>
      <c r="E4" s="149"/>
      <c r="F4" s="149"/>
      <c r="G4" s="149">
        <f>COUNTIF(RTARouteStages[StageCode],ShortCodes[[#This Row],[Stage Code]])</f>
        <v>0</v>
      </c>
      <c r="H4" s="149">
        <f>COUNTIF(ShortCodes[Location],ShortCodes[[#This Row],[Location]])</f>
        <v>1</v>
      </c>
      <c r="I4" s="149">
        <f t="shared" si="1"/>
        <v>1</v>
      </c>
      <c r="J4" s="149"/>
      <c r="K4" s="149"/>
      <c r="L4" s="149"/>
    </row>
    <row r="5" spans="1:12">
      <c r="A5" s="148" t="s">
        <v>1273</v>
      </c>
      <c r="B5" s="148" t="s">
        <v>1274</v>
      </c>
      <c r="C5" s="149" t="str">
        <f t="shared" si="0"/>
        <v>ACGL/SALELI</v>
      </c>
      <c r="D5" s="149"/>
      <c r="E5" s="149"/>
      <c r="F5" s="149"/>
      <c r="G5" s="149">
        <f>COUNTIF(RTARouteStages[StageCode],ShortCodes[[#This Row],[Stage Code]])</f>
        <v>0</v>
      </c>
      <c r="H5" s="149">
        <f>COUNTIF(ShortCodes[Location],ShortCodes[[#This Row],[Location]])</f>
        <v>1</v>
      </c>
      <c r="I5" s="149">
        <f t="shared" si="1"/>
        <v>1</v>
      </c>
      <c r="J5" s="149"/>
      <c r="K5" s="149"/>
      <c r="L5" s="149"/>
    </row>
    <row r="6" spans="1:12">
      <c r="A6" s="148" t="s">
        <v>1275</v>
      </c>
      <c r="B6" s="148" t="s">
        <v>1276</v>
      </c>
      <c r="C6" s="149" t="str">
        <f t="shared" si="0"/>
        <v>ADHALI</v>
      </c>
      <c r="D6" s="149"/>
      <c r="E6" s="149"/>
      <c r="F6" s="149"/>
      <c r="G6" s="149">
        <f>COUNTIF(RTARouteStages[StageCode],ShortCodes[[#This Row],[Stage Code]])</f>
        <v>0</v>
      </c>
      <c r="H6" s="149">
        <f>COUNTIF(ShortCodes[Location],ShortCodes[[#This Row],[Location]])</f>
        <v>1</v>
      </c>
      <c r="I6" s="149">
        <f t="shared" si="1"/>
        <v>1</v>
      </c>
      <c r="J6" s="149"/>
      <c r="K6" s="149"/>
      <c r="L6" s="149"/>
    </row>
    <row r="7" spans="1:12">
      <c r="A7" s="148" t="s">
        <v>1277</v>
      </c>
      <c r="B7" s="148" t="s">
        <v>1278</v>
      </c>
      <c r="C7" s="149" t="str">
        <f t="shared" si="0"/>
        <v>ADHAR HSPTL</v>
      </c>
      <c r="D7" s="149"/>
      <c r="E7" s="149"/>
      <c r="F7" s="149"/>
      <c r="G7" s="149">
        <f>COUNTIF(RTARouteStages[StageCode],ShortCodes[[#This Row],[Stage Code]])</f>
        <v>0</v>
      </c>
      <c r="H7" s="149">
        <f>COUNTIF(ShortCodes[Location],ShortCodes[[#This Row],[Location]])</f>
        <v>1</v>
      </c>
      <c r="I7" s="149">
        <f t="shared" si="1"/>
        <v>1</v>
      </c>
      <c r="J7" s="149"/>
      <c r="K7" s="149"/>
      <c r="L7" s="149"/>
    </row>
    <row r="8" spans="1:12">
      <c r="A8" s="148" t="s">
        <v>1279</v>
      </c>
      <c r="B8" s="148" t="s">
        <v>1280</v>
      </c>
      <c r="C8" s="149" t="str">
        <f t="shared" si="0"/>
        <v>ADNEM</v>
      </c>
      <c r="D8" s="149"/>
      <c r="E8" s="149"/>
      <c r="F8" s="149"/>
      <c r="G8" s="149">
        <f>COUNTIF(RTARouteStages[StageCode],ShortCodes[[#This Row],[Stage Code]])</f>
        <v>0</v>
      </c>
      <c r="H8" s="149">
        <f>COUNTIF(ShortCodes[Location],ShortCodes[[#This Row],[Location]])</f>
        <v>1</v>
      </c>
      <c r="I8" s="149">
        <f t="shared" si="1"/>
        <v>1</v>
      </c>
      <c r="J8" s="149"/>
      <c r="K8" s="149"/>
      <c r="L8" s="149"/>
    </row>
    <row r="9" spans="1:12">
      <c r="A9" s="148" t="s">
        <v>1281</v>
      </c>
      <c r="B9" s="148" t="s">
        <v>1282</v>
      </c>
      <c r="C9" s="149" t="str">
        <f t="shared" si="0"/>
        <v>ADNEM SCHOL</v>
      </c>
      <c r="D9" s="149"/>
      <c r="E9" s="149"/>
      <c r="F9" s="149"/>
      <c r="G9" s="149">
        <f>COUNTIF(RTARouteStages[StageCode],ShortCodes[[#This Row],[Stage Code]])</f>
        <v>0</v>
      </c>
      <c r="H9" s="149">
        <f>COUNTIF(ShortCodes[Location],ShortCodes[[#This Row],[Location]])</f>
        <v>1</v>
      </c>
      <c r="I9" s="149">
        <f t="shared" si="1"/>
        <v>1</v>
      </c>
      <c r="J9" s="149"/>
      <c r="K9" s="149"/>
      <c r="L9" s="149"/>
    </row>
    <row r="10" spans="1:12">
      <c r="A10" s="148" t="s">
        <v>1283</v>
      </c>
      <c r="B10" s="148" t="s">
        <v>1284</v>
      </c>
      <c r="C10" s="149" t="str">
        <f t="shared" si="0"/>
        <v>ADPAI</v>
      </c>
      <c r="D10" s="149"/>
      <c r="E10" s="149"/>
      <c r="F10" s="149"/>
      <c r="G10" s="149">
        <f>COUNTIF(RTARouteStages[StageCode],ShortCodes[[#This Row],[Stage Code]])</f>
        <v>0</v>
      </c>
      <c r="H10" s="149">
        <f>COUNTIF(ShortCodes[Location],ShortCodes[[#This Row],[Location]])</f>
        <v>1</v>
      </c>
      <c r="I10" s="149">
        <f t="shared" si="1"/>
        <v>1</v>
      </c>
      <c r="J10" s="149"/>
      <c r="K10" s="149"/>
      <c r="L10" s="149"/>
    </row>
    <row r="11" spans="1:12">
      <c r="A11" s="148" t="s">
        <v>1285</v>
      </c>
      <c r="B11" s="148" t="s">
        <v>1286</v>
      </c>
      <c r="C11" s="149" t="str">
        <f t="shared" si="0"/>
        <v>ADUSHEM</v>
      </c>
      <c r="D11" s="149"/>
      <c r="E11" s="149"/>
      <c r="F11" s="149"/>
      <c r="G11" s="149">
        <f>COUNTIF(RTARouteStages[StageCode],ShortCodes[[#This Row],[Stage Code]])</f>
        <v>0</v>
      </c>
      <c r="H11" s="149">
        <f>COUNTIF(ShortCodes[Location],ShortCodes[[#This Row],[Location]])</f>
        <v>1</v>
      </c>
      <c r="I11" s="149">
        <f t="shared" si="1"/>
        <v>1</v>
      </c>
      <c r="J11" s="149"/>
      <c r="K11" s="149"/>
      <c r="L11" s="149"/>
    </row>
    <row r="12" spans="1:12">
      <c r="A12" s="148" t="s">
        <v>1287</v>
      </c>
      <c r="B12" s="148" t="s">
        <v>1288</v>
      </c>
      <c r="C12" s="149" t="str">
        <f t="shared" si="0"/>
        <v>ADVALPAL</v>
      </c>
      <c r="D12" s="149"/>
      <c r="E12" s="149"/>
      <c r="F12" s="149"/>
      <c r="G12" s="149">
        <f>COUNTIF(RTARouteStages[StageCode],ShortCodes[[#This Row],[Stage Code]])</f>
        <v>0</v>
      </c>
      <c r="H12" s="149">
        <f>COUNTIF(ShortCodes[Location],ShortCodes[[#This Row],[Location]])</f>
        <v>1</v>
      </c>
      <c r="I12" s="149">
        <f t="shared" si="1"/>
        <v>1</v>
      </c>
      <c r="J12" s="149"/>
      <c r="K12" s="149"/>
      <c r="L12" s="149"/>
    </row>
    <row r="13" spans="1:12">
      <c r="A13" s="148" t="s">
        <v>1289</v>
      </c>
      <c r="B13" s="148" t="s">
        <v>1290</v>
      </c>
      <c r="C13" s="149" t="str">
        <f t="shared" si="0"/>
        <v>ADVOI</v>
      </c>
      <c r="D13" s="149"/>
      <c r="E13" s="149"/>
      <c r="F13" s="149"/>
      <c r="G13" s="149">
        <f>COUNTIF(RTARouteStages[StageCode],ShortCodes[[#This Row],[Stage Code]])</f>
        <v>0</v>
      </c>
      <c r="H13" s="149">
        <f>COUNTIF(ShortCodes[Location],ShortCodes[[#This Row],[Location]])</f>
        <v>1</v>
      </c>
      <c r="I13" s="149">
        <f t="shared" si="1"/>
        <v>1</v>
      </c>
      <c r="J13" s="149"/>
      <c r="K13" s="149"/>
      <c r="L13" s="149"/>
    </row>
    <row r="14" spans="1:12">
      <c r="A14" s="148" t="s">
        <v>1291</v>
      </c>
      <c r="B14" s="148" t="s">
        <v>1292</v>
      </c>
      <c r="C14" s="149" t="str">
        <f t="shared" si="0"/>
        <v>AFZALPUR</v>
      </c>
      <c r="D14" s="149"/>
      <c r="E14" s="149"/>
      <c r="F14" s="149"/>
      <c r="G14" s="149">
        <f>COUNTIF(RTARouteStages[StageCode],ShortCodes[[#This Row],[Stage Code]])</f>
        <v>0</v>
      </c>
      <c r="H14" s="149">
        <f>COUNTIF(ShortCodes[Location],ShortCodes[[#This Row],[Location]])</f>
        <v>1</v>
      </c>
      <c r="I14" s="149">
        <f t="shared" si="1"/>
        <v>1</v>
      </c>
      <c r="J14" s="149"/>
      <c r="K14" s="149"/>
      <c r="L14" s="149"/>
    </row>
    <row r="15" spans="1:12">
      <c r="A15" s="148" t="s">
        <v>1293</v>
      </c>
      <c r="B15" s="148" t="s">
        <v>1294</v>
      </c>
      <c r="C15" s="149" t="str">
        <f t="shared" si="0"/>
        <v>AGAPUR</v>
      </c>
      <c r="D15" s="149"/>
      <c r="E15" s="149"/>
      <c r="F15" s="149"/>
      <c r="G15" s="149">
        <f>COUNTIF(RTARouteStages[StageCode],ShortCodes[[#This Row],[Stage Code]])</f>
        <v>0</v>
      </c>
      <c r="H15" s="149">
        <f>COUNTIF(ShortCodes[Location],ShortCodes[[#This Row],[Location]])</f>
        <v>1</v>
      </c>
      <c r="I15" s="149">
        <f t="shared" si="1"/>
        <v>1</v>
      </c>
      <c r="J15" s="149"/>
      <c r="K15" s="149"/>
      <c r="L15" s="149"/>
    </row>
    <row r="16" spans="1:12">
      <c r="A16" s="148" t="s">
        <v>1295</v>
      </c>
      <c r="B16" s="148" t="s">
        <v>1296</v>
      </c>
      <c r="C16" s="149" t="str">
        <f t="shared" si="0"/>
        <v>AGAPUR SHMR</v>
      </c>
      <c r="D16" s="149"/>
      <c r="E16" s="149"/>
      <c r="F16" s="149"/>
      <c r="G16" s="149">
        <f>COUNTIF(RTARouteStages[StageCode],ShortCodes[[#This Row],[Stage Code]])</f>
        <v>0</v>
      </c>
      <c r="H16" s="149">
        <f>COUNTIF(ShortCodes[Location],ShortCodes[[#This Row],[Location]])</f>
        <v>1</v>
      </c>
      <c r="I16" s="149">
        <f t="shared" si="1"/>
        <v>1</v>
      </c>
      <c r="J16" s="149"/>
      <c r="K16" s="149"/>
      <c r="L16" s="149"/>
    </row>
    <row r="17" spans="1:12">
      <c r="A17" s="148" t="s">
        <v>1297</v>
      </c>
      <c r="B17" s="148" t="s">
        <v>1298</v>
      </c>
      <c r="C17" s="149" t="str">
        <f t="shared" si="0"/>
        <v>AGAR</v>
      </c>
      <c r="D17" s="149"/>
      <c r="E17" s="149"/>
      <c r="F17" s="149"/>
      <c r="G17" s="149">
        <f>COUNTIF(RTARouteStages[StageCode],ShortCodes[[#This Row],[Stage Code]])</f>
        <v>0</v>
      </c>
      <c r="H17" s="149">
        <f>COUNTIF(ShortCodes[Location],ShortCodes[[#This Row],[Location]])</f>
        <v>1</v>
      </c>
      <c r="I17" s="149">
        <f t="shared" si="1"/>
        <v>1</v>
      </c>
      <c r="J17" s="149"/>
      <c r="K17" s="149"/>
      <c r="L17" s="149"/>
    </row>
    <row r="18" spans="1:12">
      <c r="A18" s="148" t="s">
        <v>1299</v>
      </c>
      <c r="B18" s="148" t="s">
        <v>1300</v>
      </c>
      <c r="C18" s="149" t="str">
        <f t="shared" si="0"/>
        <v>AGARWADA</v>
      </c>
      <c r="D18" s="149"/>
      <c r="E18" s="149"/>
      <c r="F18" s="149"/>
      <c r="G18" s="149">
        <f>COUNTIF(RTARouteStages[StageCode],ShortCodes[[#This Row],[Stage Code]])</f>
        <v>0</v>
      </c>
      <c r="H18" s="149">
        <f>COUNTIF(ShortCodes[Location],ShortCodes[[#This Row],[Location]])</f>
        <v>1</v>
      </c>
      <c r="I18" s="149">
        <f t="shared" si="1"/>
        <v>1</v>
      </c>
      <c r="J18" s="149"/>
      <c r="K18" s="149"/>
      <c r="L18" s="149"/>
    </row>
    <row r="19" spans="1:12">
      <c r="A19" s="148" t="s">
        <v>1301</v>
      </c>
      <c r="B19" s="148" t="s">
        <v>1302</v>
      </c>
      <c r="C19" s="149" t="str">
        <f t="shared" si="0"/>
        <v>AGARWADA DP</v>
      </c>
      <c r="D19" s="149"/>
      <c r="E19" s="149"/>
      <c r="F19" s="149"/>
      <c r="G19" s="149">
        <f>COUNTIF(RTARouteStages[StageCode],ShortCodes[[#This Row],[Stage Code]])</f>
        <v>0</v>
      </c>
      <c r="H19" s="149">
        <f>COUNTIF(ShortCodes[Location],ShortCodes[[#This Row],[Location]])</f>
        <v>1</v>
      </c>
      <c r="I19" s="149">
        <f t="shared" si="1"/>
        <v>1</v>
      </c>
      <c r="J19" s="149"/>
      <c r="K19" s="149"/>
      <c r="L19" s="149"/>
    </row>
    <row r="20" spans="1:12">
      <c r="A20" s="148" t="s">
        <v>1303</v>
      </c>
      <c r="B20" s="148" t="s">
        <v>1304</v>
      </c>
      <c r="C20" s="149" t="str">
        <f t="shared" si="0"/>
        <v>AGASSAIM</v>
      </c>
      <c r="D20" s="149"/>
      <c r="E20" s="149"/>
      <c r="F20" s="149"/>
      <c r="G20" s="149">
        <f>COUNTIF(RTARouteStages[StageCode],ShortCodes[[#This Row],[Stage Code]])</f>
        <v>0</v>
      </c>
      <c r="H20" s="149">
        <f>COUNTIF(ShortCodes[Location],ShortCodes[[#This Row],[Location]])</f>
        <v>1</v>
      </c>
      <c r="I20" s="149">
        <f t="shared" si="1"/>
        <v>1</v>
      </c>
      <c r="J20" s="149"/>
      <c r="K20" s="149"/>
      <c r="L20" s="149"/>
    </row>
    <row r="21" spans="1:12">
      <c r="A21" s="148" t="s">
        <v>1305</v>
      </c>
      <c r="B21" s="148" t="s">
        <v>1306</v>
      </c>
      <c r="C21" s="149" t="str">
        <f t="shared" si="0"/>
        <v>AGLOTI</v>
      </c>
      <c r="D21" s="149"/>
      <c r="E21" s="149"/>
      <c r="F21" s="149"/>
      <c r="G21" s="149">
        <f>COUNTIF(RTARouteStages[StageCode],ShortCodes[[#This Row],[Stage Code]])</f>
        <v>0</v>
      </c>
      <c r="H21" s="149">
        <f>COUNTIF(ShortCodes[Location],ShortCodes[[#This Row],[Location]])</f>
        <v>1</v>
      </c>
      <c r="I21" s="149">
        <f t="shared" si="1"/>
        <v>1</v>
      </c>
      <c r="J21" s="149"/>
      <c r="K21" s="149"/>
      <c r="L21" s="149"/>
    </row>
    <row r="22" spans="1:12">
      <c r="A22" s="148" t="s">
        <v>1307</v>
      </c>
      <c r="B22" s="148" t="s">
        <v>1308</v>
      </c>
      <c r="C22" s="149" t="str">
        <f t="shared" si="0"/>
        <v>AGNEL ASHRM</v>
      </c>
      <c r="D22" s="149"/>
      <c r="E22" s="149"/>
      <c r="F22" s="149"/>
      <c r="G22" s="149">
        <f>COUNTIF(RTARouteStages[StageCode],ShortCodes[[#This Row],[Stage Code]])</f>
        <v>0</v>
      </c>
      <c r="H22" s="149">
        <f>COUNTIF(ShortCodes[Location],ShortCodes[[#This Row],[Location]])</f>
        <v>1</v>
      </c>
      <c r="I22" s="149">
        <f t="shared" si="1"/>
        <v>1</v>
      </c>
      <c r="J22" s="149"/>
      <c r="K22" s="149"/>
      <c r="L22" s="149"/>
    </row>
    <row r="23" spans="1:12">
      <c r="A23" s="148" t="s">
        <v>1309</v>
      </c>
      <c r="B23" s="148" t="s">
        <v>1310</v>
      </c>
      <c r="C23" s="149" t="str">
        <f t="shared" si="0"/>
        <v>AGONDA CHRC</v>
      </c>
      <c r="D23" s="149"/>
      <c r="E23" s="149"/>
      <c r="F23" s="149"/>
      <c r="G23" s="149">
        <f>COUNTIF(RTARouteStages[StageCode],ShortCodes[[#This Row],[Stage Code]])</f>
        <v>0</v>
      </c>
      <c r="H23" s="149">
        <f>COUNTIF(ShortCodes[Location],ShortCodes[[#This Row],[Location]])</f>
        <v>1</v>
      </c>
      <c r="I23" s="149">
        <f t="shared" si="1"/>
        <v>1</v>
      </c>
      <c r="J23" s="149"/>
      <c r="K23" s="149"/>
      <c r="L23" s="149"/>
    </row>
    <row r="24" spans="1:12">
      <c r="A24" s="148" t="s">
        <v>1311</v>
      </c>
      <c r="B24" s="148" t="s">
        <v>1312</v>
      </c>
      <c r="C24" s="149" t="str">
        <f t="shared" si="0"/>
        <v>AIRPORT</v>
      </c>
      <c r="D24" s="149"/>
      <c r="E24" s="149"/>
      <c r="F24" s="149"/>
      <c r="G24" s="149">
        <f>COUNTIF(RTARouteStages[StageCode],ShortCodes[[#This Row],[Stage Code]])</f>
        <v>0</v>
      </c>
      <c r="H24" s="149">
        <f>COUNTIF(ShortCodes[Location],ShortCodes[[#This Row],[Location]])</f>
        <v>1</v>
      </c>
      <c r="I24" s="149">
        <f t="shared" si="1"/>
        <v>1</v>
      </c>
      <c r="J24" s="149"/>
      <c r="K24" s="149"/>
      <c r="L24" s="149"/>
    </row>
    <row r="25" spans="1:12">
      <c r="A25" s="152" t="s">
        <v>1313</v>
      </c>
      <c r="B25" s="152" t="s">
        <v>1314</v>
      </c>
      <c r="C25" s="149" t="str">
        <f t="shared" si="0"/>
        <v>AITD Assagao</v>
      </c>
      <c r="D25" s="149"/>
      <c r="E25" s="149"/>
      <c r="F25" s="149"/>
      <c r="G25" s="149">
        <f>COUNTIF(RTARouteStages[StageCode],ShortCodes[[#This Row],[Stage Code]])</f>
        <v>0</v>
      </c>
      <c r="H25" s="149">
        <f>COUNTIF(ShortCodes[Location],ShortCodes[[#This Row],[Location]])</f>
        <v>1</v>
      </c>
      <c r="I25" s="149">
        <f t="shared" si="1"/>
        <v>1</v>
      </c>
      <c r="J25" s="149" t="s">
        <v>1315</v>
      </c>
      <c r="K25" s="149"/>
      <c r="L25" s="149"/>
    </row>
    <row r="26" spans="1:12">
      <c r="A26" s="148" t="s">
        <v>1316</v>
      </c>
      <c r="B26" s="148" t="s">
        <v>1317</v>
      </c>
      <c r="C26" s="149" t="str">
        <f t="shared" si="0"/>
        <v>AJGAO/TIROD</v>
      </c>
      <c r="D26" s="149"/>
      <c r="E26" s="149"/>
      <c r="F26" s="149"/>
      <c r="G26" s="149">
        <f>COUNTIF(RTARouteStages[StageCode],ShortCodes[[#This Row],[Stage Code]])</f>
        <v>0</v>
      </c>
      <c r="H26" s="149">
        <f>COUNTIF(ShortCodes[Location],ShortCodes[[#This Row],[Location]])</f>
        <v>1</v>
      </c>
      <c r="I26" s="149">
        <f t="shared" si="1"/>
        <v>1</v>
      </c>
      <c r="J26" s="149"/>
      <c r="K26" s="149"/>
      <c r="L26" s="149"/>
    </row>
    <row r="27" spans="1:12">
      <c r="A27" s="148" t="s">
        <v>1318</v>
      </c>
      <c r="B27" s="148" t="s">
        <v>1319</v>
      </c>
      <c r="C27" s="149" t="str">
        <f t="shared" si="0"/>
        <v>AJOBA TMP</v>
      </c>
      <c r="D27" s="149"/>
      <c r="E27" s="149"/>
      <c r="F27" s="149"/>
      <c r="G27" s="149">
        <f>COUNTIF(RTARouteStages[StageCode],ShortCodes[[#This Row],[Stage Code]])</f>
        <v>0</v>
      </c>
      <c r="H27" s="149">
        <f>COUNTIF(ShortCodes[Location],ShortCodes[[#This Row],[Location]])</f>
        <v>1</v>
      </c>
      <c r="I27" s="149">
        <f t="shared" si="1"/>
        <v>1</v>
      </c>
      <c r="J27" s="149"/>
      <c r="K27" s="149"/>
      <c r="L27" s="149"/>
    </row>
    <row r="28" spans="1:12">
      <c r="A28" s="148" t="s">
        <v>1320</v>
      </c>
      <c r="B28" s="148" t="s">
        <v>1321</v>
      </c>
      <c r="C28" s="149" t="str">
        <f t="shared" si="0"/>
        <v>AJRA FATA</v>
      </c>
      <c r="D28" s="149"/>
      <c r="E28" s="149"/>
      <c r="F28" s="149"/>
      <c r="G28" s="149">
        <f>COUNTIF(RTARouteStages[StageCode],ShortCodes[[#This Row],[Stage Code]])</f>
        <v>0</v>
      </c>
      <c r="H28" s="149">
        <f>COUNTIF(ShortCodes[Location],ShortCodes[[#This Row],[Location]])</f>
        <v>1</v>
      </c>
      <c r="I28" s="149">
        <f t="shared" si="1"/>
        <v>1</v>
      </c>
      <c r="J28" s="149"/>
      <c r="K28" s="149"/>
      <c r="L28" s="149"/>
    </row>
    <row r="29" spans="1:12">
      <c r="A29" s="148" t="s">
        <v>1322</v>
      </c>
      <c r="B29" s="148" t="s">
        <v>1323</v>
      </c>
      <c r="C29" s="149" t="str">
        <f t="shared" si="0"/>
        <v>AKAMOL</v>
      </c>
      <c r="D29" s="149"/>
      <c r="E29" s="149"/>
      <c r="F29" s="149"/>
      <c r="G29" s="149">
        <f>COUNTIF(RTARouteStages[StageCode],ShortCodes[[#This Row],[Stage Code]])</f>
        <v>0</v>
      </c>
      <c r="H29" s="149">
        <f>COUNTIF(ShortCodes[Location],ShortCodes[[#This Row],[Location]])</f>
        <v>1</v>
      </c>
      <c r="I29" s="149">
        <f t="shared" si="1"/>
        <v>1</v>
      </c>
      <c r="J29" s="149"/>
      <c r="K29" s="149"/>
      <c r="L29" s="149"/>
    </row>
    <row r="30" spans="1:12">
      <c r="A30" s="148" t="s">
        <v>1324</v>
      </c>
      <c r="B30" s="148" t="s">
        <v>1325</v>
      </c>
      <c r="C30" s="149" t="str">
        <f t="shared" si="0"/>
        <v>AKASWANI</v>
      </c>
      <c r="D30" s="149"/>
      <c r="E30" s="149"/>
      <c r="F30" s="149"/>
      <c r="G30" s="149">
        <f>COUNTIF(RTARouteStages[StageCode],ShortCodes[[#This Row],[Stage Code]])</f>
        <v>0</v>
      </c>
      <c r="H30" s="149">
        <f>COUNTIF(ShortCodes[Location],ShortCodes[[#This Row],[Location]])</f>
        <v>1</v>
      </c>
      <c r="I30" s="149">
        <f t="shared" si="1"/>
        <v>1</v>
      </c>
      <c r="J30" s="149"/>
      <c r="K30" s="149"/>
      <c r="L30" s="149"/>
    </row>
    <row r="31" spans="1:12">
      <c r="A31" s="148" t="s">
        <v>1326</v>
      </c>
      <c r="B31" s="148" t="s">
        <v>1327</v>
      </c>
      <c r="C31" s="149" t="str">
        <f t="shared" si="0"/>
        <v>AKERI</v>
      </c>
      <c r="D31" s="149"/>
      <c r="E31" s="149"/>
      <c r="F31" s="149"/>
      <c r="G31" s="149">
        <f>COUNTIF(RTARouteStages[StageCode],ShortCodes[[#This Row],[Stage Code]])</f>
        <v>0</v>
      </c>
      <c r="H31" s="149">
        <f>COUNTIF(ShortCodes[Location],ShortCodes[[#This Row],[Location]])</f>
        <v>1</v>
      </c>
      <c r="I31" s="149">
        <f t="shared" si="1"/>
        <v>1</v>
      </c>
      <c r="J31" s="149"/>
      <c r="K31" s="149"/>
      <c r="L31" s="149"/>
    </row>
    <row r="32" spans="1:12">
      <c r="A32" s="148" t="s">
        <v>1328</v>
      </c>
      <c r="B32" s="148" t="s">
        <v>1329</v>
      </c>
      <c r="C32" s="149" t="str">
        <f t="shared" si="0"/>
        <v>AKHADA</v>
      </c>
      <c r="D32" s="149"/>
      <c r="E32" s="149"/>
      <c r="F32" s="149"/>
      <c r="G32" s="149">
        <f>COUNTIF(RTARouteStages[StageCode],ShortCodes[[#This Row],[Stage Code]])</f>
        <v>0</v>
      </c>
      <c r="H32" s="149">
        <f>COUNTIF(ShortCodes[Location],ShortCodes[[#This Row],[Location]])</f>
        <v>1</v>
      </c>
      <c r="I32" s="149">
        <f t="shared" si="1"/>
        <v>1</v>
      </c>
      <c r="J32" s="149"/>
      <c r="K32" s="149"/>
      <c r="L32" s="149"/>
    </row>
    <row r="33" spans="1:12">
      <c r="A33" s="151" t="s">
        <v>1330</v>
      </c>
      <c r="B33" s="151" t="s">
        <v>1331</v>
      </c>
      <c r="C33" s="149" t="str">
        <f t="shared" si="0"/>
        <v>AKOI</v>
      </c>
      <c r="D33" s="149"/>
      <c r="E33" s="149"/>
      <c r="F33" s="149"/>
      <c r="G33" s="149">
        <f>COUNTIF(RTARouteStages[StageCode],ShortCodes[[#This Row],[Stage Code]])</f>
        <v>0</v>
      </c>
      <c r="H33" s="149">
        <f>COUNTIF(ShortCodes[Location],ShortCodes[[#This Row],[Location]])</f>
        <v>1</v>
      </c>
      <c r="I33" s="149">
        <f t="shared" si="1"/>
        <v>1</v>
      </c>
      <c r="J33" s="149"/>
      <c r="K33" s="149"/>
      <c r="L33" s="149"/>
    </row>
    <row r="34" spans="1:12">
      <c r="A34" s="151" t="s">
        <v>1332</v>
      </c>
      <c r="B34" s="151" t="s">
        <v>1333</v>
      </c>
      <c r="C34" s="149" t="str">
        <f t="shared" si="0"/>
        <v>AKOI CLUB</v>
      </c>
      <c r="D34" s="149"/>
      <c r="E34" s="149"/>
      <c r="F34" s="149"/>
      <c r="G34" s="149">
        <f>COUNTIF(RTARouteStages[StageCode],ShortCodes[[#This Row],[Stage Code]])</f>
        <v>0</v>
      </c>
      <c r="H34" s="149">
        <f>COUNTIF(ShortCodes[Location],ShortCodes[[#This Row],[Location]])</f>
        <v>1</v>
      </c>
      <c r="I34" s="149">
        <f t="shared" si="1"/>
        <v>1</v>
      </c>
      <c r="J34" s="149"/>
      <c r="K34" s="149"/>
      <c r="L34" s="149"/>
    </row>
    <row r="35" spans="1:12">
      <c r="A35" s="148" t="s">
        <v>1334</v>
      </c>
      <c r="B35" s="148" t="s">
        <v>1335</v>
      </c>
      <c r="C35" s="149" t="str">
        <f t="shared" si="0"/>
        <v>AKSHEM</v>
      </c>
      <c r="D35" s="149"/>
      <c r="E35" s="149"/>
      <c r="F35" s="149"/>
      <c r="G35" s="149">
        <f>COUNTIF(RTARouteStages[StageCode],ShortCodes[[#This Row],[Stage Code]])</f>
        <v>0</v>
      </c>
      <c r="H35" s="149">
        <f>COUNTIF(ShortCodes[Location],ShortCodes[[#This Row],[Location]])</f>
        <v>1</v>
      </c>
      <c r="I35" s="149">
        <f t="shared" si="1"/>
        <v>1</v>
      </c>
      <c r="J35" s="149"/>
      <c r="K35" s="149"/>
      <c r="L35" s="149"/>
    </row>
    <row r="36" spans="1:12">
      <c r="A36" s="153" t="s">
        <v>1336</v>
      </c>
      <c r="B36" s="148" t="s">
        <v>1337</v>
      </c>
      <c r="C36" s="149" t="str">
        <f t="shared" si="0"/>
        <v>ALDONA</v>
      </c>
      <c r="D36" s="149"/>
      <c r="E36" s="149"/>
      <c r="F36" s="149"/>
      <c r="G36" s="149">
        <f>COUNTIF(RTARouteStages[StageCode],ShortCodes[[#This Row],[Stage Code]])</f>
        <v>0</v>
      </c>
      <c r="H36" s="149">
        <f>COUNTIF(ShortCodes[Location],ShortCodes[[#This Row],[Location]])</f>
        <v>1</v>
      </c>
      <c r="I36" s="149">
        <f t="shared" si="1"/>
        <v>1</v>
      </c>
      <c r="J36" s="149"/>
      <c r="K36" s="149"/>
      <c r="L36" s="149"/>
    </row>
    <row r="37" spans="1:12">
      <c r="A37" s="148" t="s">
        <v>1338</v>
      </c>
      <c r="B37" s="148" t="s">
        <v>1339</v>
      </c>
      <c r="C37" s="149" t="str">
        <f t="shared" si="0"/>
        <v>ALMEL</v>
      </c>
      <c r="D37" s="149"/>
      <c r="E37" s="149"/>
      <c r="F37" s="149"/>
      <c r="G37" s="149">
        <f>COUNTIF(RTARouteStages[StageCode],ShortCodes[[#This Row],[Stage Code]])</f>
        <v>0</v>
      </c>
      <c r="H37" s="149">
        <f>COUNTIF(ShortCodes[Location],ShortCodes[[#This Row],[Location]])</f>
        <v>1</v>
      </c>
      <c r="I37" s="149">
        <f t="shared" si="1"/>
        <v>1</v>
      </c>
      <c r="J37" s="149"/>
      <c r="K37" s="149"/>
      <c r="L37" s="149"/>
    </row>
    <row r="38" spans="1:12">
      <c r="A38" s="148" t="s">
        <v>1340</v>
      </c>
      <c r="B38" s="148" t="s">
        <v>1341</v>
      </c>
      <c r="C38" s="149" t="str">
        <f t="shared" si="0"/>
        <v>ALNAVAR</v>
      </c>
      <c r="D38" s="149"/>
      <c r="E38" s="149"/>
      <c r="F38" s="149"/>
      <c r="G38" s="149">
        <f>COUNTIF(RTARouteStages[StageCode],ShortCodes[[#This Row],[Stage Code]])</f>
        <v>0</v>
      </c>
      <c r="H38" s="149">
        <f>COUNTIF(ShortCodes[Location],ShortCodes[[#This Row],[Location]])</f>
        <v>1</v>
      </c>
      <c r="I38" s="149">
        <f t="shared" si="1"/>
        <v>1</v>
      </c>
      <c r="J38" s="149"/>
      <c r="K38" s="149"/>
      <c r="L38" s="149"/>
    </row>
    <row r="39" spans="1:12">
      <c r="A39" s="148" t="s">
        <v>1342</v>
      </c>
      <c r="B39" s="148" t="s">
        <v>1343</v>
      </c>
      <c r="C39" s="149" t="str">
        <f t="shared" si="0"/>
        <v>ALORNA FORT</v>
      </c>
      <c r="D39" s="149"/>
      <c r="E39" s="149"/>
      <c r="F39" s="149"/>
      <c r="G39" s="149">
        <f>COUNTIF(RTARouteStages[StageCode],ShortCodes[[#This Row],[Stage Code]])</f>
        <v>0</v>
      </c>
      <c r="H39" s="149">
        <f>COUNTIF(ShortCodes[Location],ShortCodes[[#This Row],[Location]])</f>
        <v>1</v>
      </c>
      <c r="I39" s="149">
        <f t="shared" si="1"/>
        <v>1</v>
      </c>
      <c r="J39" s="149"/>
      <c r="K39" s="149"/>
      <c r="L39" s="149"/>
    </row>
    <row r="40" spans="1:12">
      <c r="A40" s="153" t="s">
        <v>1344</v>
      </c>
      <c r="B40" s="148" t="s">
        <v>1345</v>
      </c>
      <c r="C40" s="149" t="str">
        <f t="shared" si="0"/>
        <v>ALTINHO</v>
      </c>
      <c r="D40" s="149"/>
      <c r="E40" s="149"/>
      <c r="F40" s="149"/>
      <c r="G40" s="149">
        <f>COUNTIF(RTARouteStages[StageCode],ShortCodes[[#This Row],[Stage Code]])</f>
        <v>0</v>
      </c>
      <c r="H40" s="149">
        <f>COUNTIF(ShortCodes[Location],ShortCodes[[#This Row],[Location]])</f>
        <v>1</v>
      </c>
      <c r="I40" s="149">
        <f t="shared" si="1"/>
        <v>1</v>
      </c>
      <c r="J40" s="149"/>
      <c r="K40" s="149"/>
      <c r="L40" s="149"/>
    </row>
    <row r="41" spans="1:12">
      <c r="A41" s="148" t="s">
        <v>1346</v>
      </c>
      <c r="B41" s="148" t="s">
        <v>1347</v>
      </c>
      <c r="C41" s="149" t="str">
        <f t="shared" si="0"/>
        <v>AMADI</v>
      </c>
      <c r="D41" s="149"/>
      <c r="E41" s="149"/>
      <c r="F41" s="149"/>
      <c r="G41" s="149">
        <f>COUNTIF(RTARouteStages[StageCode],ShortCodes[[#This Row],[Stage Code]])</f>
        <v>0</v>
      </c>
      <c r="H41" s="149">
        <f>COUNTIF(ShortCodes[Location],ShortCodes[[#This Row],[Location]])</f>
        <v>1</v>
      </c>
      <c r="I41" s="149">
        <f t="shared" si="1"/>
        <v>1</v>
      </c>
      <c r="J41" s="149"/>
      <c r="K41" s="149"/>
      <c r="L41" s="149"/>
    </row>
    <row r="42" spans="1:12">
      <c r="A42" s="148" t="s">
        <v>1348</v>
      </c>
      <c r="B42" s="148" t="s">
        <v>1349</v>
      </c>
      <c r="C42" s="149" t="str">
        <f t="shared" si="0"/>
        <v>AMADI/CALVI</v>
      </c>
      <c r="D42" s="149"/>
      <c r="E42" s="149"/>
      <c r="F42" s="149"/>
      <c r="G42" s="149">
        <f>COUNTIF(RTARouteStages[StageCode],ShortCodes[[#This Row],[Stage Code]])</f>
        <v>0</v>
      </c>
      <c r="H42" s="149">
        <f>COUNTIF(ShortCodes[Location],ShortCodes[[#This Row],[Location]])</f>
        <v>1</v>
      </c>
      <c r="I42" s="149">
        <f t="shared" si="1"/>
        <v>1</v>
      </c>
      <c r="J42" s="149"/>
      <c r="K42" s="149"/>
      <c r="L42" s="149"/>
    </row>
    <row r="43" spans="1:12">
      <c r="A43" s="148" t="s">
        <v>1350</v>
      </c>
      <c r="B43" s="148" t="s">
        <v>1351</v>
      </c>
      <c r="C43" s="149" t="str">
        <f t="shared" si="0"/>
        <v>AMBAULIM</v>
      </c>
      <c r="D43" s="149"/>
      <c r="E43" s="149"/>
      <c r="F43" s="149"/>
      <c r="G43" s="149">
        <f>COUNTIF(RTARouteStages[StageCode],ShortCodes[[#This Row],[Stage Code]])</f>
        <v>0</v>
      </c>
      <c r="H43" s="149">
        <f>COUNTIF(ShortCodes[Location],ShortCodes[[#This Row],[Location]])</f>
        <v>1</v>
      </c>
      <c r="I43" s="149">
        <f t="shared" si="1"/>
        <v>1</v>
      </c>
      <c r="J43" s="149"/>
      <c r="K43" s="149"/>
      <c r="L43" s="149"/>
    </row>
    <row r="44" spans="1:12">
      <c r="A44" s="148" t="s">
        <v>1352</v>
      </c>
      <c r="B44" s="148" t="s">
        <v>1353</v>
      </c>
      <c r="C44" s="149" t="str">
        <f t="shared" si="0"/>
        <v>AMBDKR CRCL</v>
      </c>
      <c r="D44" s="149"/>
      <c r="E44" s="149"/>
      <c r="F44" s="149"/>
      <c r="G44" s="149">
        <f>COUNTIF(RTARouteStages[StageCode],ShortCodes[[#This Row],[Stage Code]])</f>
        <v>0</v>
      </c>
      <c r="H44" s="149">
        <f>COUNTIF(ShortCodes[Location],ShortCodes[[#This Row],[Location]])</f>
        <v>1</v>
      </c>
      <c r="I44" s="149">
        <f t="shared" si="1"/>
        <v>1</v>
      </c>
      <c r="J44" s="149"/>
      <c r="K44" s="149"/>
      <c r="L44" s="149"/>
    </row>
    <row r="45" spans="1:12">
      <c r="A45" s="148" t="s">
        <v>1354</v>
      </c>
      <c r="B45" s="148" t="s">
        <v>1355</v>
      </c>
      <c r="C45" s="149" t="str">
        <f t="shared" si="0"/>
        <v>AMBEDEM</v>
      </c>
      <c r="D45" s="149"/>
      <c r="E45" s="149"/>
      <c r="F45" s="149"/>
      <c r="G45" s="149">
        <f>COUNTIF(RTARouteStages[StageCode],ShortCodes[[#This Row],[Stage Code]])</f>
        <v>0</v>
      </c>
      <c r="H45" s="149">
        <f>COUNTIF(ShortCodes[Location],ShortCodes[[#This Row],[Location]])</f>
        <v>1</v>
      </c>
      <c r="I45" s="149">
        <f t="shared" si="1"/>
        <v>1</v>
      </c>
      <c r="J45" s="149"/>
      <c r="K45" s="149"/>
      <c r="L45" s="149"/>
    </row>
    <row r="46" spans="1:12">
      <c r="A46" s="151" t="s">
        <v>1356</v>
      </c>
      <c r="B46" s="151" t="s">
        <v>1357</v>
      </c>
      <c r="C46" s="149" t="str">
        <f t="shared" si="0"/>
        <v>AMBEDGAO</v>
      </c>
      <c r="D46" s="149"/>
      <c r="E46" s="149"/>
      <c r="F46" s="149"/>
      <c r="G46" s="149">
        <f>COUNTIF(RTARouteStages[StageCode],ShortCodes[[#This Row],[Stage Code]])</f>
        <v>0</v>
      </c>
      <c r="H46" s="149">
        <f>COUNTIF(ShortCodes[Location],ShortCodes[[#This Row],[Location]])</f>
        <v>1</v>
      </c>
      <c r="I46" s="149">
        <f t="shared" si="1"/>
        <v>1</v>
      </c>
      <c r="J46" s="149"/>
      <c r="K46" s="149"/>
      <c r="L46" s="149"/>
    </row>
    <row r="47" spans="1:12">
      <c r="A47" s="148" t="s">
        <v>1358</v>
      </c>
      <c r="B47" s="148" t="s">
        <v>1359</v>
      </c>
      <c r="C47" s="149" t="str">
        <f t="shared" si="0"/>
        <v>AMBELI</v>
      </c>
      <c r="D47" s="149"/>
      <c r="E47" s="149"/>
      <c r="F47" s="149"/>
      <c r="G47" s="149">
        <f>COUNTIF(RTARouteStages[StageCode],ShortCodes[[#This Row],[Stage Code]])</f>
        <v>0</v>
      </c>
      <c r="H47" s="149">
        <f>COUNTIF(ShortCodes[Location],ShortCodes[[#This Row],[Location]])</f>
        <v>1</v>
      </c>
      <c r="I47" s="149">
        <f t="shared" si="1"/>
        <v>1</v>
      </c>
      <c r="J47" s="149"/>
      <c r="K47" s="149"/>
      <c r="L47" s="149"/>
    </row>
    <row r="48" spans="1:12">
      <c r="A48" s="148" t="s">
        <v>1360</v>
      </c>
      <c r="B48" s="148" t="s">
        <v>1361</v>
      </c>
      <c r="C48" s="149" t="str">
        <f t="shared" si="0"/>
        <v>AMBESHI BDG</v>
      </c>
      <c r="D48" s="149"/>
      <c r="E48" s="149"/>
      <c r="F48" s="149"/>
      <c r="G48" s="149">
        <f>COUNTIF(RTARouteStages[StageCode],ShortCodes[[#This Row],[Stage Code]])</f>
        <v>0</v>
      </c>
      <c r="H48" s="149">
        <f>COUNTIF(ShortCodes[Location],ShortCodes[[#This Row],[Location]])</f>
        <v>1</v>
      </c>
      <c r="I48" s="149">
        <f t="shared" si="1"/>
        <v>1</v>
      </c>
      <c r="J48" s="149"/>
      <c r="K48" s="149"/>
      <c r="L48" s="149"/>
    </row>
    <row r="49" spans="1:12">
      <c r="A49" s="148" t="s">
        <v>1362</v>
      </c>
      <c r="B49" s="148" t="s">
        <v>1363</v>
      </c>
      <c r="C49" s="149" t="str">
        <f t="shared" si="0"/>
        <v>AMBEUDAK</v>
      </c>
      <c r="D49" s="149"/>
      <c r="E49" s="149"/>
      <c r="F49" s="149"/>
      <c r="G49" s="149">
        <f>COUNTIF(RTARouteStages[StageCode],ShortCodes[[#This Row],[Stage Code]])</f>
        <v>0</v>
      </c>
      <c r="H49" s="149">
        <f>COUNTIF(ShortCodes[Location],ShortCodes[[#This Row],[Location]])</f>
        <v>1</v>
      </c>
      <c r="I49" s="149">
        <f t="shared" si="1"/>
        <v>1</v>
      </c>
      <c r="J49" s="149"/>
      <c r="K49" s="149"/>
      <c r="L49" s="149"/>
    </row>
    <row r="50" spans="1:12">
      <c r="A50" s="148" t="s">
        <v>1364</v>
      </c>
      <c r="B50" s="148" t="s">
        <v>1365</v>
      </c>
      <c r="C50" s="149" t="str">
        <f t="shared" si="0"/>
        <v>AMBOLI</v>
      </c>
      <c r="D50" s="149"/>
      <c r="E50" s="149"/>
      <c r="F50" s="149"/>
      <c r="G50" s="149">
        <f>COUNTIF(RTARouteStages[StageCode],ShortCodes[[#This Row],[Stage Code]])</f>
        <v>0</v>
      </c>
      <c r="H50" s="149">
        <f>COUNTIF(ShortCodes[Location],ShortCodes[[#This Row],[Location]])</f>
        <v>1</v>
      </c>
      <c r="I50" s="149">
        <f t="shared" si="1"/>
        <v>1</v>
      </c>
      <c r="J50" s="149"/>
      <c r="K50" s="149"/>
      <c r="L50" s="149"/>
    </row>
    <row r="51" spans="1:12">
      <c r="A51" s="148" t="s">
        <v>1366</v>
      </c>
      <c r="B51" s="148" t="s">
        <v>1367</v>
      </c>
      <c r="C51" s="149" t="str">
        <f t="shared" si="0"/>
        <v>AMINGAD</v>
      </c>
      <c r="D51" s="149"/>
      <c r="E51" s="149"/>
      <c r="F51" s="149"/>
      <c r="G51" s="149">
        <f>COUNTIF(RTARouteStages[StageCode],ShortCodes[[#This Row],[Stage Code]])</f>
        <v>0</v>
      </c>
      <c r="H51" s="149">
        <f>COUNTIF(ShortCodes[Location],ShortCodes[[#This Row],[Location]])</f>
        <v>1</v>
      </c>
      <c r="I51" s="149">
        <f t="shared" si="1"/>
        <v>1</v>
      </c>
      <c r="J51" s="149"/>
      <c r="K51" s="149"/>
      <c r="L51" s="149"/>
    </row>
    <row r="52" spans="1:12">
      <c r="A52" s="152" t="s">
        <v>1368</v>
      </c>
      <c r="B52" s="152" t="s">
        <v>1369</v>
      </c>
      <c r="C52" s="149" t="str">
        <f t="shared" si="0"/>
        <v>AMINIA HS</v>
      </c>
      <c r="D52" s="149"/>
      <c r="E52" s="149"/>
      <c r="F52" s="149"/>
      <c r="G52" s="149">
        <f>COUNTIF(RTARouteStages[StageCode],ShortCodes[[#This Row],[Stage Code]])</f>
        <v>0</v>
      </c>
      <c r="H52" s="149">
        <f>COUNTIF(ShortCodes[Location],ShortCodes[[#This Row],[Location]])</f>
        <v>1</v>
      </c>
      <c r="I52" s="149">
        <f t="shared" si="1"/>
        <v>1</v>
      </c>
      <c r="J52" s="149"/>
      <c r="K52" s="149" t="s">
        <v>1370</v>
      </c>
      <c r="L52" s="149"/>
    </row>
    <row r="53" spans="1:12">
      <c r="A53" s="148" t="s">
        <v>1371</v>
      </c>
      <c r="B53" s="148" t="s">
        <v>1372</v>
      </c>
      <c r="C53" s="149" t="str">
        <f t="shared" si="0"/>
        <v>AMLI</v>
      </c>
      <c r="D53" s="149"/>
      <c r="E53" s="149"/>
      <c r="F53" s="149"/>
      <c r="G53" s="149">
        <f>COUNTIF(RTARouteStages[StageCode],ShortCodes[[#This Row],[Stage Code]])</f>
        <v>0</v>
      </c>
      <c r="H53" s="149">
        <f>COUNTIF(ShortCodes[Location],ShortCodes[[#This Row],[Location]])</f>
        <v>1</v>
      </c>
      <c r="I53" s="149">
        <f t="shared" si="1"/>
        <v>1</v>
      </c>
      <c r="J53" s="149"/>
      <c r="K53" s="149"/>
      <c r="L53" s="149"/>
    </row>
    <row r="54" spans="1:12">
      <c r="A54" s="148" t="s">
        <v>1373</v>
      </c>
      <c r="B54" s="148" t="s">
        <v>1374</v>
      </c>
      <c r="C54" s="149" t="str">
        <f t="shared" si="0"/>
        <v>AMOLEM</v>
      </c>
      <c r="D54" s="149"/>
      <c r="E54" s="149"/>
      <c r="F54" s="149"/>
      <c r="G54" s="149">
        <f>COUNTIF(RTARouteStages[StageCode],ShortCodes[[#This Row],[Stage Code]])</f>
        <v>0</v>
      </c>
      <c r="H54" s="149">
        <f>COUNTIF(ShortCodes[Location],ShortCodes[[#This Row],[Location]])</f>
        <v>1</v>
      </c>
      <c r="I54" s="149">
        <f t="shared" si="1"/>
        <v>1</v>
      </c>
      <c r="J54" s="149"/>
      <c r="K54" s="149"/>
      <c r="L54" s="149"/>
    </row>
    <row r="55" spans="1:12">
      <c r="A55" s="148" t="s">
        <v>1375</v>
      </c>
      <c r="B55" s="148" t="s">
        <v>1376</v>
      </c>
      <c r="C55" s="149" t="str">
        <f t="shared" si="0"/>
        <v>AMONA</v>
      </c>
      <c r="D55" s="149"/>
      <c r="E55" s="149"/>
      <c r="F55" s="149"/>
      <c r="G55" s="149">
        <f>COUNTIF(RTARouteStages[StageCode],ShortCodes[[#This Row],[Stage Code]])</f>
        <v>0</v>
      </c>
      <c r="H55" s="149">
        <f>COUNTIF(ShortCodes[Location],ShortCodes[[#This Row],[Location]])</f>
        <v>1</v>
      </c>
      <c r="I55" s="149">
        <f t="shared" si="1"/>
        <v>1</v>
      </c>
      <c r="J55" s="149"/>
      <c r="K55" s="149"/>
      <c r="L55" s="149"/>
    </row>
    <row r="56" spans="1:12">
      <c r="A56" s="148" t="s">
        <v>1377</v>
      </c>
      <c r="B56" s="148" t="s">
        <v>1378</v>
      </c>
      <c r="C56" s="149" t="str">
        <f t="shared" si="0"/>
        <v>AMONA PNCHY</v>
      </c>
      <c r="D56" s="149"/>
      <c r="E56" s="149"/>
      <c r="F56" s="149"/>
      <c r="G56" s="149">
        <f>COUNTIF(RTARouteStages[StageCode],ShortCodes[[#This Row],[Stage Code]])</f>
        <v>0</v>
      </c>
      <c r="H56" s="149">
        <f>COUNTIF(ShortCodes[Location],ShortCodes[[#This Row],[Location]])</f>
        <v>1</v>
      </c>
      <c r="I56" s="149">
        <f t="shared" si="1"/>
        <v>1</v>
      </c>
      <c r="J56" s="149"/>
      <c r="K56" s="149"/>
      <c r="L56" s="149"/>
    </row>
    <row r="57" spans="1:12">
      <c r="A57" s="148" t="s">
        <v>1379</v>
      </c>
      <c r="B57" s="148" t="s">
        <v>1380</v>
      </c>
      <c r="C57" s="149" t="str">
        <f t="shared" si="0"/>
        <v>AMORA</v>
      </c>
      <c r="D57" s="149"/>
      <c r="E57" s="149"/>
      <c r="F57" s="149"/>
      <c r="G57" s="149">
        <f>COUNTIF(RTARouteStages[StageCode],ShortCodes[[#This Row],[Stage Code]])</f>
        <v>0</v>
      </c>
      <c r="H57" s="149">
        <f>COUNTIF(ShortCodes[Location],ShortCodes[[#This Row],[Location]])</f>
        <v>1</v>
      </c>
      <c r="I57" s="149">
        <f t="shared" si="1"/>
        <v>1</v>
      </c>
      <c r="J57" s="149"/>
      <c r="K57" s="149"/>
      <c r="L57" s="149"/>
    </row>
    <row r="58" spans="1:12">
      <c r="A58" s="148" t="s">
        <v>1381</v>
      </c>
      <c r="B58" s="148" t="s">
        <v>1382</v>
      </c>
      <c r="C58" s="149" t="str">
        <f t="shared" si="0"/>
        <v>AMTA</v>
      </c>
      <c r="D58" s="149"/>
      <c r="E58" s="149"/>
      <c r="F58" s="149"/>
      <c r="G58" s="149">
        <f>COUNTIF(RTARouteStages[StageCode],ShortCodes[[#This Row],[Stage Code]])</f>
        <v>0</v>
      </c>
      <c r="H58" s="149">
        <f>COUNTIF(ShortCodes[Location],ShortCodes[[#This Row],[Location]])</f>
        <v>1</v>
      </c>
      <c r="I58" s="149">
        <f t="shared" si="1"/>
        <v>1</v>
      </c>
      <c r="J58" s="149"/>
      <c r="K58" s="149"/>
      <c r="L58" s="149"/>
    </row>
    <row r="59" spans="1:12">
      <c r="A59" s="148" t="s">
        <v>1383</v>
      </c>
      <c r="B59" s="148" t="s">
        <v>1384</v>
      </c>
      <c r="C59" s="149" t="str">
        <f t="shared" si="0"/>
        <v>AMTHANE</v>
      </c>
      <c r="D59" s="149"/>
      <c r="E59" s="149"/>
      <c r="F59" s="149"/>
      <c r="G59" s="149">
        <f>COUNTIF(RTARouteStages[StageCode],ShortCodes[[#This Row],[Stage Code]])</f>
        <v>0</v>
      </c>
      <c r="H59" s="149">
        <f>COUNTIF(ShortCodes[Location],ShortCodes[[#This Row],[Location]])</f>
        <v>1</v>
      </c>
      <c r="I59" s="149">
        <f t="shared" si="1"/>
        <v>1</v>
      </c>
      <c r="J59" s="149"/>
      <c r="K59" s="149"/>
      <c r="L59" s="149"/>
    </row>
    <row r="60" spans="1:12">
      <c r="A60" s="148" t="s">
        <v>1385</v>
      </c>
      <c r="B60" s="148" t="s">
        <v>1386</v>
      </c>
      <c r="C60" s="149" t="str">
        <f t="shared" si="0"/>
        <v>AMULI</v>
      </c>
      <c r="D60" s="149"/>
      <c r="E60" s="149"/>
      <c r="F60" s="149"/>
      <c r="G60" s="149">
        <f>COUNTIF(RTARouteStages[StageCode],ShortCodes[[#This Row],[Stage Code]])</f>
        <v>0</v>
      </c>
      <c r="H60" s="149">
        <f>COUNTIF(ShortCodes[Location],ShortCodes[[#This Row],[Location]])</f>
        <v>1</v>
      </c>
      <c r="I60" s="149">
        <f t="shared" si="1"/>
        <v>1</v>
      </c>
      <c r="J60" s="149"/>
      <c r="K60" s="149"/>
      <c r="L60" s="149"/>
    </row>
    <row r="61" spans="1:12">
      <c r="A61" s="148" t="s">
        <v>1387</v>
      </c>
      <c r="B61" s="148" t="s">
        <v>1388</v>
      </c>
      <c r="C61" s="149" t="str">
        <f t="shared" si="0"/>
        <v>ANAND/G.DKN</v>
      </c>
      <c r="D61" s="149"/>
      <c r="E61" s="149"/>
      <c r="F61" s="149"/>
      <c r="G61" s="149">
        <f>COUNTIF(RTARouteStages[StageCode],ShortCodes[[#This Row],[Stage Code]])</f>
        <v>0</v>
      </c>
      <c r="H61" s="149">
        <f>COUNTIF(ShortCodes[Location],ShortCodes[[#This Row],[Location]])</f>
        <v>1</v>
      </c>
      <c r="I61" s="149">
        <f t="shared" si="1"/>
        <v>1</v>
      </c>
      <c r="J61" s="149"/>
      <c r="K61" s="149"/>
      <c r="L61" s="149"/>
    </row>
    <row r="62" spans="1:12">
      <c r="A62" s="148" t="s">
        <v>1389</v>
      </c>
      <c r="B62" s="148" t="s">
        <v>1390</v>
      </c>
      <c r="C62" s="149" t="str">
        <f t="shared" si="0"/>
        <v>ANANDWADI</v>
      </c>
      <c r="D62" s="149"/>
      <c r="E62" s="149"/>
      <c r="F62" s="149"/>
      <c r="G62" s="149">
        <f>COUNTIF(RTARouteStages[StageCode],ShortCodes[[#This Row],[Stage Code]])</f>
        <v>0</v>
      </c>
      <c r="H62" s="149">
        <f>COUNTIF(ShortCodes[Location],ShortCodes[[#This Row],[Location]])</f>
        <v>1</v>
      </c>
      <c r="I62" s="149">
        <f t="shared" si="1"/>
        <v>1</v>
      </c>
      <c r="J62" s="149"/>
      <c r="K62" s="149"/>
      <c r="L62" s="149"/>
    </row>
    <row r="63" spans="1:12">
      <c r="A63" s="148" t="s">
        <v>1391</v>
      </c>
      <c r="B63" s="148" t="s">
        <v>1392</v>
      </c>
      <c r="C63" s="149" t="str">
        <f t="shared" si="0"/>
        <v>ANGDI</v>
      </c>
      <c r="D63" s="149"/>
      <c r="E63" s="149"/>
      <c r="F63" s="149"/>
      <c r="G63" s="149">
        <f>COUNTIF(RTARouteStages[StageCode],ShortCodes[[#This Row],[Stage Code]])</f>
        <v>0</v>
      </c>
      <c r="H63" s="149">
        <f>COUNTIF(ShortCodes[Location],ShortCodes[[#This Row],[Location]])</f>
        <v>1</v>
      </c>
      <c r="I63" s="149">
        <f t="shared" si="1"/>
        <v>1</v>
      </c>
      <c r="J63" s="149"/>
      <c r="K63" s="149"/>
      <c r="L63" s="149"/>
    </row>
    <row r="64" spans="1:12">
      <c r="A64" s="148" t="s">
        <v>1393</v>
      </c>
      <c r="B64" s="148" t="s">
        <v>1394</v>
      </c>
      <c r="C64" s="149" t="str">
        <f t="shared" si="0"/>
        <v>ANJUNA</v>
      </c>
      <c r="D64" s="149"/>
      <c r="E64" s="149"/>
      <c r="F64" s="149"/>
      <c r="G64" s="149">
        <f>COUNTIF(RTARouteStages[StageCode],ShortCodes[[#This Row],[Stage Code]])</f>
        <v>0</v>
      </c>
      <c r="H64" s="149">
        <f>COUNTIF(ShortCodes[Location],ShortCodes[[#This Row],[Location]])</f>
        <v>1</v>
      </c>
      <c r="I64" s="149">
        <f t="shared" si="1"/>
        <v>1</v>
      </c>
      <c r="J64" s="149"/>
      <c r="K64" s="149"/>
      <c r="L64" s="149"/>
    </row>
    <row r="65" spans="1:12">
      <c r="A65" s="148" t="s">
        <v>1395</v>
      </c>
      <c r="B65" s="148" t="s">
        <v>1396</v>
      </c>
      <c r="C65" s="149" t="str">
        <f t="shared" si="0"/>
        <v>ANJUNE DAM</v>
      </c>
      <c r="D65" s="149"/>
      <c r="E65" s="149"/>
      <c r="F65" s="149"/>
      <c r="G65" s="149">
        <f>COUNTIF(RTARouteStages[StageCode],ShortCodes[[#This Row],[Stage Code]])</f>
        <v>0</v>
      </c>
      <c r="H65" s="149">
        <f>COUNTIF(ShortCodes[Location],ShortCodes[[#This Row],[Location]])</f>
        <v>1</v>
      </c>
      <c r="I65" s="149">
        <f t="shared" si="1"/>
        <v>1</v>
      </c>
      <c r="J65" s="149"/>
      <c r="K65" s="149"/>
      <c r="L65" s="149"/>
    </row>
    <row r="66" spans="1:12">
      <c r="A66" s="148" t="s">
        <v>1397</v>
      </c>
      <c r="B66" s="148" t="s">
        <v>1398</v>
      </c>
      <c r="C66" s="149" t="str">
        <f t="shared" ref="C66:C129" si="2">A66</f>
        <v>ANKOLA</v>
      </c>
      <c r="D66" s="149"/>
      <c r="E66" s="149"/>
      <c r="F66" s="149"/>
      <c r="G66" s="149">
        <f>COUNTIF(RTARouteStages[StageCode],ShortCodes[[#This Row],[Stage Code]])</f>
        <v>0</v>
      </c>
      <c r="H66" s="149">
        <f>COUNTIF(ShortCodes[Location],ShortCodes[[#This Row],[Location]])</f>
        <v>1</v>
      </c>
      <c r="I66" s="149">
        <f t="shared" ref="I66:I129" si="3">COUNTIF($B$2:$B$4841,B66)</f>
        <v>1</v>
      </c>
      <c r="J66" s="149"/>
      <c r="K66" s="149"/>
      <c r="L66" s="149"/>
    </row>
    <row r="67" spans="1:12">
      <c r="A67" s="148" t="s">
        <v>1399</v>
      </c>
      <c r="B67" s="148" t="s">
        <v>1400</v>
      </c>
      <c r="C67" s="149" t="str">
        <f t="shared" si="2"/>
        <v>ANMOD</v>
      </c>
      <c r="D67" s="149"/>
      <c r="E67" s="149"/>
      <c r="F67" s="149"/>
      <c r="G67" s="149">
        <f>COUNTIF(RTARouteStages[StageCode],ShortCodes[[#This Row],[Stage Code]])</f>
        <v>0</v>
      </c>
      <c r="H67" s="149">
        <f>COUNTIF(ShortCodes[Location],ShortCodes[[#This Row],[Location]])</f>
        <v>1</v>
      </c>
      <c r="I67" s="149">
        <f t="shared" si="3"/>
        <v>1</v>
      </c>
      <c r="J67" s="149"/>
      <c r="K67" s="149"/>
      <c r="L67" s="149"/>
    </row>
    <row r="68" spans="1:12">
      <c r="A68" s="148" t="s">
        <v>1401</v>
      </c>
      <c r="B68" s="148" t="s">
        <v>1402</v>
      </c>
      <c r="C68" s="149" t="str">
        <f t="shared" si="2"/>
        <v>ANNIGERI</v>
      </c>
      <c r="D68" s="149"/>
      <c r="E68" s="149"/>
      <c r="F68" s="149"/>
      <c r="G68" s="149">
        <f>COUNTIF(RTARouteStages[StageCode],ShortCodes[[#This Row],[Stage Code]])</f>
        <v>0</v>
      </c>
      <c r="H68" s="149">
        <f>COUNTIF(ShortCodes[Location],ShortCodes[[#This Row],[Location]])</f>
        <v>1</v>
      </c>
      <c r="I68" s="149">
        <f t="shared" si="3"/>
        <v>1</v>
      </c>
      <c r="J68" s="149"/>
      <c r="K68" s="149"/>
      <c r="L68" s="149"/>
    </row>
    <row r="69" spans="1:12">
      <c r="A69" s="148" t="s">
        <v>1403</v>
      </c>
      <c r="B69" s="148" t="s">
        <v>1404</v>
      </c>
      <c r="C69" s="149" t="str">
        <f t="shared" si="2"/>
        <v>ANSOLEM</v>
      </c>
      <c r="D69" s="149"/>
      <c r="E69" s="149"/>
      <c r="F69" s="149"/>
      <c r="G69" s="149">
        <f>COUNTIF(RTARouteStages[StageCode],ShortCodes[[#This Row],[Stage Code]])</f>
        <v>0</v>
      </c>
      <c r="H69" s="149">
        <f>COUNTIF(ShortCodes[Location],ShortCodes[[#This Row],[Location]])</f>
        <v>1</v>
      </c>
      <c r="I69" s="149">
        <f t="shared" si="3"/>
        <v>1</v>
      </c>
      <c r="J69" s="149"/>
      <c r="K69" s="149"/>
      <c r="L69" s="149"/>
    </row>
    <row r="70" spans="1:12">
      <c r="A70" s="148" t="s">
        <v>1405</v>
      </c>
      <c r="B70" s="148" t="s">
        <v>1406</v>
      </c>
      <c r="C70" s="149" t="str">
        <f t="shared" si="2"/>
        <v>ANTHNY CPEL</v>
      </c>
      <c r="D70" s="149"/>
      <c r="E70" s="149"/>
      <c r="F70" s="149"/>
      <c r="G70" s="149">
        <f>COUNTIF(RTARouteStages[StageCode],ShortCodes[[#This Row],[Stage Code]])</f>
        <v>0</v>
      </c>
      <c r="H70" s="149">
        <f>COUNTIF(ShortCodes[Location],ShortCodes[[#This Row],[Location]])</f>
        <v>1</v>
      </c>
      <c r="I70" s="149">
        <f t="shared" si="3"/>
        <v>1</v>
      </c>
      <c r="J70" s="149"/>
      <c r="K70" s="149"/>
      <c r="L70" s="149"/>
    </row>
    <row r="71" spans="1:12">
      <c r="A71" s="148" t="s">
        <v>1407</v>
      </c>
      <c r="B71" s="148" t="s">
        <v>1408</v>
      </c>
      <c r="C71" s="149" t="str">
        <f t="shared" si="2"/>
        <v>APEWAL</v>
      </c>
      <c r="D71" s="149"/>
      <c r="E71" s="149"/>
      <c r="F71" s="149"/>
      <c r="G71" s="149">
        <f>COUNTIF(RTARouteStages[StageCode],ShortCodes[[#This Row],[Stage Code]])</f>
        <v>0</v>
      </c>
      <c r="H71" s="149">
        <f>COUNTIF(ShortCodes[Location],ShortCodes[[#This Row],[Location]])</f>
        <v>1</v>
      </c>
      <c r="I71" s="149">
        <f t="shared" si="3"/>
        <v>1</v>
      </c>
      <c r="J71" s="149"/>
      <c r="K71" s="149"/>
      <c r="L71" s="149"/>
    </row>
    <row r="72" spans="1:12">
      <c r="A72" s="152" t="s">
        <v>1409</v>
      </c>
      <c r="B72" s="152" t="s">
        <v>1410</v>
      </c>
      <c r="C72" s="149" t="str">
        <f t="shared" si="2"/>
        <v>AQUEM ST. JOSEPH</v>
      </c>
      <c r="D72" s="149"/>
      <c r="E72" s="149"/>
      <c r="F72" s="149"/>
      <c r="G72" s="149">
        <f>COUNTIF(RTARouteStages[StageCode],ShortCodes[[#This Row],[Stage Code]])</f>
        <v>0</v>
      </c>
      <c r="H72" s="149">
        <f>COUNTIF(ShortCodes[Location],ShortCodes[[#This Row],[Location]])</f>
        <v>1</v>
      </c>
      <c r="I72" s="149">
        <f t="shared" si="3"/>
        <v>1</v>
      </c>
      <c r="J72" s="149"/>
      <c r="K72" s="149" t="s">
        <v>1370</v>
      </c>
      <c r="L72" s="149"/>
    </row>
    <row r="73" spans="1:12">
      <c r="A73" s="148" t="s">
        <v>1411</v>
      </c>
      <c r="B73" s="148" t="s">
        <v>1412</v>
      </c>
      <c r="C73" s="149" t="str">
        <f t="shared" si="2"/>
        <v>ARABO</v>
      </c>
      <c r="D73" s="149"/>
      <c r="E73" s="149"/>
      <c r="F73" s="149"/>
      <c r="G73" s="149">
        <f>COUNTIF(RTARouteStages[StageCode],ShortCodes[[#This Row],[Stage Code]])</f>
        <v>0</v>
      </c>
      <c r="H73" s="149">
        <f>COUNTIF(ShortCodes[Location],ShortCodes[[#This Row],[Location]])</f>
        <v>1</v>
      </c>
      <c r="I73" s="149">
        <f t="shared" si="3"/>
        <v>1</v>
      </c>
      <c r="J73" s="149"/>
      <c r="K73" s="149"/>
      <c r="L73" s="149"/>
    </row>
    <row r="74" spans="1:12">
      <c r="A74" s="148" t="s">
        <v>1413</v>
      </c>
      <c r="B74" s="148" t="s">
        <v>1414</v>
      </c>
      <c r="C74" s="149" t="str">
        <f t="shared" si="2"/>
        <v>ARADI</v>
      </c>
      <c r="D74" s="149"/>
      <c r="E74" s="149"/>
      <c r="F74" s="149"/>
      <c r="G74" s="149">
        <f>COUNTIF(RTARouteStages[StageCode],ShortCodes[[#This Row],[Stage Code]])</f>
        <v>0</v>
      </c>
      <c r="H74" s="149">
        <f>COUNTIF(ShortCodes[Location],ShortCodes[[#This Row],[Location]])</f>
        <v>1</v>
      </c>
      <c r="I74" s="149">
        <f t="shared" si="3"/>
        <v>1</v>
      </c>
      <c r="J74" s="149"/>
      <c r="K74" s="149"/>
      <c r="L74" s="149"/>
    </row>
    <row r="75" spans="1:12">
      <c r="A75" s="152" t="s">
        <v>1415</v>
      </c>
      <c r="B75" s="152" t="s">
        <v>1416</v>
      </c>
      <c r="C75" s="149" t="str">
        <f t="shared" si="2"/>
        <v>Aradi Bandh</v>
      </c>
      <c r="D75" s="149"/>
      <c r="E75" s="149"/>
      <c r="F75" s="149"/>
      <c r="G75" s="149">
        <f>COUNTIF(RTARouteStages[StageCode],ShortCodes[[#This Row],[Stage Code]])</f>
        <v>0</v>
      </c>
      <c r="H75" s="149">
        <f>COUNTIF(ShortCodes[Location],ShortCodes[[#This Row],[Location]])</f>
        <v>1</v>
      </c>
      <c r="I75" s="149">
        <f t="shared" si="3"/>
        <v>1</v>
      </c>
      <c r="J75" s="149"/>
      <c r="K75" s="149"/>
      <c r="L75" s="149"/>
    </row>
    <row r="76" spans="1:12">
      <c r="A76" s="148" t="s">
        <v>1417</v>
      </c>
      <c r="B76" s="148" t="s">
        <v>1418</v>
      </c>
      <c r="C76" s="149" t="str">
        <f t="shared" si="2"/>
        <v>ARAVLI</v>
      </c>
      <c r="D76" s="149"/>
      <c r="E76" s="149"/>
      <c r="F76" s="149"/>
      <c r="G76" s="149">
        <f>COUNTIF(RTARouteStages[StageCode],ShortCodes[[#This Row],[Stage Code]])</f>
        <v>0</v>
      </c>
      <c r="H76" s="149">
        <f>COUNTIF(ShortCodes[Location],ShortCodes[[#This Row],[Location]])</f>
        <v>1</v>
      </c>
      <c r="I76" s="149">
        <f t="shared" si="3"/>
        <v>1</v>
      </c>
      <c r="J76" s="149"/>
      <c r="K76" s="149"/>
      <c r="L76" s="149"/>
    </row>
    <row r="77" spans="1:12">
      <c r="A77" s="148" t="s">
        <v>1419</v>
      </c>
      <c r="B77" s="148" t="s">
        <v>1420</v>
      </c>
      <c r="C77" s="149" t="str">
        <f t="shared" si="2"/>
        <v>ARDOFOND</v>
      </c>
      <c r="D77" s="149"/>
      <c r="E77" s="149"/>
      <c r="F77" s="149"/>
      <c r="G77" s="149">
        <f>COUNTIF(RTARouteStages[StageCode],ShortCodes[[#This Row],[Stage Code]])</f>
        <v>0</v>
      </c>
      <c r="H77" s="149">
        <f>COUNTIF(ShortCodes[Location],ShortCodes[[#This Row],[Location]])</f>
        <v>1</v>
      </c>
      <c r="I77" s="149">
        <f t="shared" si="3"/>
        <v>1</v>
      </c>
      <c r="J77" s="149"/>
      <c r="K77" s="149"/>
      <c r="L77" s="149"/>
    </row>
    <row r="78" spans="1:12">
      <c r="A78" s="148" t="s">
        <v>1421</v>
      </c>
      <c r="B78" s="148" t="s">
        <v>1422</v>
      </c>
      <c r="C78" s="149" t="str">
        <f t="shared" si="2"/>
        <v>ARLA</v>
      </c>
      <c r="D78" s="149"/>
      <c r="E78" s="149"/>
      <c r="F78" s="149"/>
      <c r="G78" s="149">
        <f>COUNTIF(RTARouteStages[StageCode],ShortCodes[[#This Row],[Stage Code]])</f>
        <v>0</v>
      </c>
      <c r="H78" s="149">
        <f>COUNTIF(ShortCodes[Location],ShortCodes[[#This Row],[Location]])</f>
        <v>1</v>
      </c>
      <c r="I78" s="149">
        <f t="shared" si="3"/>
        <v>1</v>
      </c>
      <c r="J78" s="149"/>
      <c r="K78" s="149"/>
      <c r="L78" s="149"/>
    </row>
    <row r="79" spans="1:12">
      <c r="A79" s="148" t="s">
        <v>1423</v>
      </c>
      <c r="B79" s="148" t="s">
        <v>1424</v>
      </c>
      <c r="C79" s="149" t="str">
        <f t="shared" si="2"/>
        <v>ARLEM</v>
      </c>
      <c r="D79" s="149"/>
      <c r="E79" s="149"/>
      <c r="F79" s="149"/>
      <c r="G79" s="149">
        <f>COUNTIF(RTARouteStages[StageCode],ShortCodes[[#This Row],[Stage Code]])</f>
        <v>0</v>
      </c>
      <c r="H79" s="149">
        <f>COUNTIF(ShortCodes[Location],ShortCodes[[#This Row],[Location]])</f>
        <v>1</v>
      </c>
      <c r="I79" s="149">
        <f t="shared" si="3"/>
        <v>1</v>
      </c>
      <c r="J79" s="149"/>
      <c r="K79" s="149"/>
      <c r="L79" s="149"/>
    </row>
    <row r="80" spans="1:12">
      <c r="A80" s="148" t="s">
        <v>1425</v>
      </c>
      <c r="B80" s="148" t="s">
        <v>1426</v>
      </c>
      <c r="C80" s="149" t="str">
        <f t="shared" si="2"/>
        <v>ARONDA CROS</v>
      </c>
      <c r="D80" s="149"/>
      <c r="E80" s="149"/>
      <c r="F80" s="149"/>
      <c r="G80" s="149">
        <f>COUNTIF(RTARouteStages[StageCode],ShortCodes[[#This Row],[Stage Code]])</f>
        <v>0</v>
      </c>
      <c r="H80" s="149">
        <f>COUNTIF(ShortCodes[Location],ShortCodes[[#This Row],[Location]])</f>
        <v>1</v>
      </c>
      <c r="I80" s="149">
        <f t="shared" si="3"/>
        <v>1</v>
      </c>
      <c r="J80" s="149"/>
      <c r="K80" s="149"/>
      <c r="L80" s="149"/>
    </row>
    <row r="81" spans="1:12">
      <c r="A81" s="148" t="s">
        <v>1427</v>
      </c>
      <c r="B81" s="148" t="s">
        <v>1428</v>
      </c>
      <c r="C81" s="149" t="str">
        <f t="shared" si="2"/>
        <v>AROS TITA</v>
      </c>
      <c r="D81" s="149"/>
      <c r="E81" s="149"/>
      <c r="F81" s="149"/>
      <c r="G81" s="149">
        <f>COUNTIF(RTARouteStages[StageCode],ShortCodes[[#This Row],[Stage Code]])</f>
        <v>0</v>
      </c>
      <c r="H81" s="149">
        <f>COUNTIF(ShortCodes[Location],ShortCodes[[#This Row],[Location]])</f>
        <v>1</v>
      </c>
      <c r="I81" s="149">
        <f t="shared" si="3"/>
        <v>1</v>
      </c>
      <c r="J81" s="149"/>
      <c r="K81" s="149"/>
      <c r="L81" s="149"/>
    </row>
    <row r="82" spans="1:12">
      <c r="A82" s="148" t="s">
        <v>1429</v>
      </c>
      <c r="B82" s="148" t="s">
        <v>1430</v>
      </c>
      <c r="C82" s="149" t="str">
        <f t="shared" si="2"/>
        <v>AROSSIM</v>
      </c>
      <c r="D82" s="149"/>
      <c r="E82" s="149"/>
      <c r="F82" s="149"/>
      <c r="G82" s="149">
        <f>COUNTIF(RTARouteStages[StageCode],ShortCodes[[#This Row],[Stage Code]])</f>
        <v>0</v>
      </c>
      <c r="H82" s="149">
        <f>COUNTIF(ShortCodes[Location],ShortCodes[[#This Row],[Location]])</f>
        <v>1</v>
      </c>
      <c r="I82" s="149">
        <f t="shared" si="3"/>
        <v>1</v>
      </c>
      <c r="J82" s="149"/>
      <c r="K82" s="149"/>
      <c r="L82" s="149"/>
    </row>
    <row r="83" spans="1:12">
      <c r="A83" s="148" t="s">
        <v>1431</v>
      </c>
      <c r="B83" s="148" t="s">
        <v>1432</v>
      </c>
      <c r="C83" s="149" t="str">
        <f t="shared" si="2"/>
        <v>ARPORA</v>
      </c>
      <c r="D83" s="149"/>
      <c r="E83" s="149"/>
      <c r="F83" s="149"/>
      <c r="G83" s="149">
        <f>COUNTIF(RTARouteStages[StageCode],ShortCodes[[#This Row],[Stage Code]])</f>
        <v>0</v>
      </c>
      <c r="H83" s="149">
        <f>COUNTIF(ShortCodes[Location],ShortCodes[[#This Row],[Location]])</f>
        <v>1</v>
      </c>
      <c r="I83" s="149">
        <f t="shared" si="3"/>
        <v>1</v>
      </c>
      <c r="J83" s="149"/>
      <c r="K83" s="149"/>
      <c r="L83" s="149"/>
    </row>
    <row r="84" spans="1:12">
      <c r="A84" s="148" t="s">
        <v>1433</v>
      </c>
      <c r="B84" s="148" t="s">
        <v>1434</v>
      </c>
      <c r="C84" s="149" t="str">
        <f t="shared" si="2"/>
        <v>ARSIKERE</v>
      </c>
      <c r="D84" s="149"/>
      <c r="E84" s="149"/>
      <c r="F84" s="149"/>
      <c r="G84" s="149">
        <f>COUNTIF(RTARouteStages[StageCode],ShortCodes[[#This Row],[Stage Code]])</f>
        <v>0</v>
      </c>
      <c r="H84" s="149">
        <f>COUNTIF(ShortCodes[Location],ShortCodes[[#This Row],[Location]])</f>
        <v>1</v>
      </c>
      <c r="I84" s="149">
        <f t="shared" si="3"/>
        <v>1</v>
      </c>
      <c r="J84" s="149"/>
      <c r="K84" s="149"/>
      <c r="L84" s="149"/>
    </row>
    <row r="85" spans="1:12">
      <c r="A85" s="148" t="s">
        <v>1435</v>
      </c>
      <c r="B85" s="148" t="s">
        <v>1436</v>
      </c>
      <c r="C85" s="149" t="str">
        <f t="shared" si="2"/>
        <v>ARVALEM</v>
      </c>
      <c r="D85" s="149"/>
      <c r="E85" s="149"/>
      <c r="F85" s="149"/>
      <c r="G85" s="149">
        <f>COUNTIF(RTARouteStages[StageCode],ShortCodes[[#This Row],[Stage Code]])</f>
        <v>0</v>
      </c>
      <c r="H85" s="149">
        <f>COUNTIF(ShortCodes[Location],ShortCodes[[#This Row],[Location]])</f>
        <v>1</v>
      </c>
      <c r="I85" s="149">
        <f t="shared" si="3"/>
        <v>1</v>
      </c>
      <c r="J85" s="149"/>
      <c r="K85" s="149"/>
      <c r="L85" s="149"/>
    </row>
    <row r="86" spans="1:12">
      <c r="A86" s="148" t="s">
        <v>1437</v>
      </c>
      <c r="B86" s="148" t="s">
        <v>1438</v>
      </c>
      <c r="C86" s="149" t="str">
        <f t="shared" si="2"/>
        <v>ASHVE</v>
      </c>
      <c r="D86" s="149"/>
      <c r="E86" s="149"/>
      <c r="F86" s="149"/>
      <c r="G86" s="149">
        <f>COUNTIF(RTARouteStages[StageCode],ShortCodes[[#This Row],[Stage Code]])</f>
        <v>0</v>
      </c>
      <c r="H86" s="149">
        <f>COUNTIF(ShortCodes[Location],ShortCodes[[#This Row],[Location]])</f>
        <v>1</v>
      </c>
      <c r="I86" s="149">
        <f t="shared" si="3"/>
        <v>1</v>
      </c>
      <c r="J86" s="149"/>
      <c r="K86" s="149"/>
      <c r="L86" s="149"/>
    </row>
    <row r="87" spans="1:12">
      <c r="A87" s="148" t="s">
        <v>1439</v>
      </c>
      <c r="B87" s="148" t="s">
        <v>1440</v>
      </c>
      <c r="C87" s="149" t="str">
        <f t="shared" si="2"/>
        <v>ASKAWADA</v>
      </c>
      <c r="D87" s="149"/>
      <c r="E87" s="149"/>
      <c r="F87" s="149"/>
      <c r="G87" s="149">
        <f>COUNTIF(RTARouteStages[StageCode],ShortCodes[[#This Row],[Stage Code]])</f>
        <v>0</v>
      </c>
      <c r="H87" s="149">
        <f>COUNTIF(ShortCodes[Location],ShortCodes[[#This Row],[Location]])</f>
        <v>1</v>
      </c>
      <c r="I87" s="149">
        <f t="shared" si="3"/>
        <v>1</v>
      </c>
      <c r="J87" s="149"/>
      <c r="K87" s="149"/>
      <c r="L87" s="149"/>
    </row>
    <row r="88" spans="1:12">
      <c r="A88" s="148" t="s">
        <v>1441</v>
      </c>
      <c r="B88" s="148" t="s">
        <v>1442</v>
      </c>
      <c r="C88" s="149" t="str">
        <f t="shared" si="2"/>
        <v>ASN MANSHER</v>
      </c>
      <c r="D88" s="149"/>
      <c r="E88" s="149"/>
      <c r="F88" s="149"/>
      <c r="G88" s="149">
        <f>COUNTIF(RTARouteStages[StageCode],ShortCodes[[#This Row],[Stage Code]])</f>
        <v>0</v>
      </c>
      <c r="H88" s="149">
        <f>COUNTIF(ShortCodes[Location],ShortCodes[[#This Row],[Location]])</f>
        <v>1</v>
      </c>
      <c r="I88" s="149">
        <f t="shared" si="3"/>
        <v>1</v>
      </c>
      <c r="J88" s="149"/>
      <c r="K88" s="149"/>
      <c r="L88" s="149"/>
    </row>
    <row r="89" spans="1:12">
      <c r="A89" s="148" t="s">
        <v>1443</v>
      </c>
      <c r="B89" s="148" t="s">
        <v>1444</v>
      </c>
      <c r="C89" s="149" t="str">
        <f t="shared" si="2"/>
        <v>ASODEM</v>
      </c>
      <c r="D89" s="149"/>
      <c r="E89" s="149"/>
      <c r="F89" s="149"/>
      <c r="G89" s="149">
        <f>COUNTIF(RTARouteStages[StageCode],ShortCodes[[#This Row],[Stage Code]])</f>
        <v>0</v>
      </c>
      <c r="H89" s="149">
        <f>COUNTIF(ShortCodes[Location],ShortCodes[[#This Row],[Location]])</f>
        <v>1</v>
      </c>
      <c r="I89" s="149">
        <f t="shared" si="3"/>
        <v>1</v>
      </c>
      <c r="J89" s="149"/>
      <c r="K89" s="149"/>
      <c r="L89" s="149"/>
    </row>
    <row r="90" spans="1:12">
      <c r="A90" s="148" t="s">
        <v>1445</v>
      </c>
      <c r="B90" s="148" t="s">
        <v>1446</v>
      </c>
      <c r="C90" s="149" t="str">
        <f t="shared" si="2"/>
        <v>ASSAGAO</v>
      </c>
      <c r="D90" s="149"/>
      <c r="E90" s="149"/>
      <c r="F90" s="149"/>
      <c r="G90" s="149">
        <f>COUNTIF(RTARouteStages[StageCode],ShortCodes[[#This Row],[Stage Code]])</f>
        <v>0</v>
      </c>
      <c r="H90" s="149">
        <f>COUNTIF(ShortCodes[Location],ShortCodes[[#This Row],[Location]])</f>
        <v>1</v>
      </c>
      <c r="I90" s="149">
        <f t="shared" si="3"/>
        <v>1</v>
      </c>
      <c r="J90" s="149"/>
      <c r="K90" s="149"/>
      <c r="L90" s="149"/>
    </row>
    <row r="91" spans="1:12">
      <c r="A91" s="148" t="s">
        <v>1447</v>
      </c>
      <c r="B91" s="148" t="s">
        <v>1448</v>
      </c>
      <c r="C91" s="149" t="str">
        <f t="shared" si="2"/>
        <v>ASSNODA</v>
      </c>
      <c r="D91" s="149"/>
      <c r="E91" s="149" t="s">
        <v>1449</v>
      </c>
      <c r="F91" s="149"/>
      <c r="G91" s="149">
        <f>COUNTIF(RTARouteStages[StageCode],ShortCodes[[#This Row],[Stage Code]])</f>
        <v>0</v>
      </c>
      <c r="H91" s="149">
        <f>COUNTIF(ShortCodes[Location],ShortCodes[[#This Row],[Location]])</f>
        <v>1</v>
      </c>
      <c r="I91" s="149">
        <f t="shared" si="3"/>
        <v>1</v>
      </c>
      <c r="J91" s="149" t="s">
        <v>1450</v>
      </c>
      <c r="K91" s="149"/>
      <c r="L91" s="149"/>
    </row>
    <row r="92" spans="1:12">
      <c r="A92" s="148" t="s">
        <v>1451</v>
      </c>
      <c r="B92" s="148" t="s">
        <v>1452</v>
      </c>
      <c r="C92" s="149" t="str">
        <f t="shared" si="2"/>
        <v>ASSOLDA</v>
      </c>
      <c r="D92" s="149"/>
      <c r="E92" s="149"/>
      <c r="F92" s="149"/>
      <c r="G92" s="149">
        <f>COUNTIF(RTARouteStages[StageCode],ShortCodes[[#This Row],[Stage Code]])</f>
        <v>0</v>
      </c>
      <c r="H92" s="149">
        <f>COUNTIF(ShortCodes[Location],ShortCodes[[#This Row],[Location]])</f>
        <v>1</v>
      </c>
      <c r="I92" s="149">
        <f t="shared" si="3"/>
        <v>1</v>
      </c>
      <c r="J92" s="149"/>
      <c r="K92" s="149"/>
      <c r="L92" s="149"/>
    </row>
    <row r="93" spans="1:12">
      <c r="A93" s="148" t="s">
        <v>1453</v>
      </c>
      <c r="B93" s="148" t="s">
        <v>1454</v>
      </c>
      <c r="C93" s="149" t="str">
        <f t="shared" si="2"/>
        <v>ASSOLEM JNC</v>
      </c>
      <c r="D93" s="149"/>
      <c r="E93" s="149"/>
      <c r="F93" s="149"/>
      <c r="G93" s="149">
        <f>COUNTIF(RTARouteStages[StageCode],ShortCodes[[#This Row],[Stage Code]])</f>
        <v>0</v>
      </c>
      <c r="H93" s="149">
        <f>COUNTIF(ShortCodes[Location],ShortCodes[[#This Row],[Location]])</f>
        <v>1</v>
      </c>
      <c r="I93" s="149">
        <f t="shared" si="3"/>
        <v>1</v>
      </c>
      <c r="J93" s="149"/>
      <c r="K93" s="149"/>
      <c r="L93" s="149"/>
    </row>
    <row r="94" spans="1:12">
      <c r="A94" s="148" t="s">
        <v>1455</v>
      </c>
      <c r="B94" s="148" t="s">
        <v>1456</v>
      </c>
      <c r="C94" s="149" t="str">
        <f t="shared" si="2"/>
        <v>ASSOLNA</v>
      </c>
      <c r="D94" s="149"/>
      <c r="E94" s="149"/>
      <c r="F94" s="149"/>
      <c r="G94" s="149">
        <f>COUNTIF(RTARouteStages[StageCode],ShortCodes[[#This Row],[Stage Code]])</f>
        <v>0</v>
      </c>
      <c r="H94" s="149">
        <f>COUNTIF(ShortCodes[Location],ShortCodes[[#This Row],[Location]])</f>
        <v>1</v>
      </c>
      <c r="I94" s="149">
        <f t="shared" si="3"/>
        <v>1</v>
      </c>
      <c r="J94" s="149"/>
      <c r="K94" s="149"/>
      <c r="L94" s="149"/>
    </row>
    <row r="95" spans="1:12">
      <c r="A95" s="151" t="s">
        <v>1457</v>
      </c>
      <c r="B95" s="151" t="s">
        <v>1458</v>
      </c>
      <c r="C95" s="149" t="str">
        <f t="shared" si="2"/>
        <v>ATNUR</v>
      </c>
      <c r="D95" s="149"/>
      <c r="E95" s="149"/>
      <c r="F95" s="149"/>
      <c r="G95" s="149">
        <f>COUNTIF(RTARouteStages[StageCode],ShortCodes[[#This Row],[Stage Code]])</f>
        <v>0</v>
      </c>
      <c r="H95" s="149">
        <f>COUNTIF(ShortCodes[Location],ShortCodes[[#This Row],[Location]])</f>
        <v>1</v>
      </c>
      <c r="I95" s="149">
        <f t="shared" si="3"/>
        <v>1</v>
      </c>
      <c r="J95" s="149"/>
      <c r="K95" s="149"/>
      <c r="L95" s="149"/>
    </row>
    <row r="96" spans="1:12">
      <c r="A96" s="148" t="s">
        <v>1459</v>
      </c>
      <c r="B96" s="148" t="s">
        <v>1460</v>
      </c>
      <c r="C96" s="149" t="str">
        <f t="shared" si="2"/>
        <v>AVEM</v>
      </c>
      <c r="D96" s="149"/>
      <c r="E96" s="149"/>
      <c r="F96" s="149"/>
      <c r="G96" s="149">
        <f>COUNTIF(RTARouteStages[StageCode],ShortCodes[[#This Row],[Stage Code]])</f>
        <v>0</v>
      </c>
      <c r="H96" s="149">
        <f>COUNTIF(ShortCodes[Location],ShortCodes[[#This Row],[Location]])</f>
        <v>1</v>
      </c>
      <c r="I96" s="149">
        <f t="shared" si="3"/>
        <v>1</v>
      </c>
      <c r="J96" s="149"/>
      <c r="K96" s="149"/>
      <c r="L96" s="149"/>
    </row>
    <row r="97" spans="1:12">
      <c r="A97" s="148" t="s">
        <v>1461</v>
      </c>
      <c r="B97" s="148" t="s">
        <v>1462</v>
      </c>
      <c r="C97" s="149" t="str">
        <f t="shared" si="2"/>
        <v>AWADA</v>
      </c>
      <c r="D97" s="149"/>
      <c r="E97" s="149"/>
      <c r="F97" s="149"/>
      <c r="G97" s="149">
        <f>COUNTIF(RTARouteStages[StageCode],ShortCodes[[#This Row],[Stage Code]])</f>
        <v>0</v>
      </c>
      <c r="H97" s="149">
        <f>COUNTIF(ShortCodes[Location],ShortCodes[[#This Row],[Location]])</f>
        <v>1</v>
      </c>
      <c r="I97" s="149">
        <f t="shared" si="3"/>
        <v>1</v>
      </c>
      <c r="J97" s="149"/>
      <c r="K97" s="149"/>
      <c r="L97" s="149"/>
    </row>
    <row r="98" spans="1:12">
      <c r="A98" s="148" t="s">
        <v>1463</v>
      </c>
      <c r="B98" s="148" t="s">
        <v>1464</v>
      </c>
      <c r="C98" s="149" t="str">
        <f t="shared" si="2"/>
        <v>AWARSA</v>
      </c>
      <c r="D98" s="149"/>
      <c r="E98" s="149"/>
      <c r="F98" s="149"/>
      <c r="G98" s="149">
        <f>COUNTIF(RTARouteStages[StageCode],ShortCodes[[#This Row],[Stage Code]])</f>
        <v>0</v>
      </c>
      <c r="H98" s="149">
        <f>COUNTIF(ShortCodes[Location],ShortCodes[[#This Row],[Location]])</f>
        <v>1</v>
      </c>
      <c r="I98" s="149">
        <f t="shared" si="3"/>
        <v>1</v>
      </c>
      <c r="J98" s="149"/>
      <c r="K98" s="149"/>
      <c r="L98" s="149"/>
    </row>
    <row r="99" spans="1:12">
      <c r="A99" s="148" t="s">
        <v>1465</v>
      </c>
      <c r="B99" s="148" t="s">
        <v>1466</v>
      </c>
      <c r="C99" s="149" t="str">
        <f t="shared" si="2"/>
        <v>AWERA PULL</v>
      </c>
      <c r="D99" s="149"/>
      <c r="E99" s="149"/>
      <c r="F99" s="149"/>
      <c r="G99" s="149">
        <f>COUNTIF(RTARouteStages[StageCode],ShortCodes[[#This Row],[Stage Code]])</f>
        <v>0</v>
      </c>
      <c r="H99" s="149">
        <f>COUNTIF(ShortCodes[Location],ShortCodes[[#This Row],[Location]])</f>
        <v>1</v>
      </c>
      <c r="I99" s="149">
        <f t="shared" si="3"/>
        <v>1</v>
      </c>
      <c r="J99" s="149"/>
      <c r="K99" s="149"/>
      <c r="L99" s="149"/>
    </row>
    <row r="100" spans="1:12">
      <c r="A100" s="151" t="s">
        <v>1467</v>
      </c>
      <c r="B100" s="151" t="s">
        <v>1468</v>
      </c>
      <c r="C100" s="149" t="str">
        <f t="shared" si="2"/>
        <v>AYEE C.POST</v>
      </c>
      <c r="D100" s="149"/>
      <c r="E100" s="149"/>
      <c r="F100" s="149"/>
      <c r="G100" s="149">
        <f>COUNTIF(RTARouteStages[StageCode],ShortCodes[[#This Row],[Stage Code]])</f>
        <v>0</v>
      </c>
      <c r="H100" s="149">
        <f>COUNTIF(ShortCodes[Location],ShortCodes[[#This Row],[Location]])</f>
        <v>1</v>
      </c>
      <c r="I100" s="149">
        <f t="shared" si="3"/>
        <v>1</v>
      </c>
      <c r="J100" s="149"/>
      <c r="K100" s="149"/>
      <c r="L100" s="149"/>
    </row>
    <row r="101" spans="1:12">
      <c r="A101" s="148" t="s">
        <v>1469</v>
      </c>
      <c r="B101" s="148" t="s">
        <v>1470</v>
      </c>
      <c r="C101" s="149" t="str">
        <f t="shared" si="2"/>
        <v>AZAD MAIDAN</v>
      </c>
      <c r="D101" s="149"/>
      <c r="E101" s="149"/>
      <c r="F101" s="149"/>
      <c r="G101" s="149">
        <f>COUNTIF(RTARouteStages[StageCode],ShortCodes[[#This Row],[Stage Code]])</f>
        <v>0</v>
      </c>
      <c r="H101" s="149">
        <f>COUNTIF(ShortCodes[Location],ShortCodes[[#This Row],[Location]])</f>
        <v>1</v>
      </c>
      <c r="I101" s="149">
        <f t="shared" si="3"/>
        <v>1</v>
      </c>
      <c r="J101" s="149"/>
      <c r="K101" s="149"/>
      <c r="L101" s="149"/>
    </row>
    <row r="102" spans="1:12">
      <c r="A102" s="148" t="s">
        <v>1471</v>
      </c>
      <c r="B102" s="148" t="s">
        <v>1472</v>
      </c>
      <c r="C102" s="149" t="str">
        <f t="shared" si="2"/>
        <v>AZGAONKAR</v>
      </c>
      <c r="D102" s="149"/>
      <c r="E102" s="149"/>
      <c r="F102" s="149"/>
      <c r="G102" s="149">
        <f>COUNTIF(RTARouteStages[StageCode],ShortCodes[[#This Row],[Stage Code]])</f>
        <v>0</v>
      </c>
      <c r="H102" s="149">
        <f>COUNTIF(ShortCodes[Location],ShortCodes[[#This Row],[Location]])</f>
        <v>1</v>
      </c>
      <c r="I102" s="149">
        <f t="shared" si="3"/>
        <v>1</v>
      </c>
      <c r="J102" s="149"/>
      <c r="K102" s="149"/>
      <c r="L102" s="149"/>
    </row>
    <row r="103" spans="1:12">
      <c r="A103" s="148" t="s">
        <v>1473</v>
      </c>
      <c r="B103" s="148" t="s">
        <v>1474</v>
      </c>
      <c r="C103" s="149" t="str">
        <f t="shared" si="2"/>
        <v>AZOSHI</v>
      </c>
      <c r="D103" s="149"/>
      <c r="E103" s="149"/>
      <c r="F103" s="149"/>
      <c r="G103" s="149">
        <f>COUNTIF(RTARouteStages[StageCode],ShortCodes[[#This Row],[Stage Code]])</f>
        <v>0</v>
      </c>
      <c r="H103" s="149">
        <f>COUNTIF(ShortCodes[Location],ShortCodes[[#This Row],[Location]])</f>
        <v>1</v>
      </c>
      <c r="I103" s="149">
        <f t="shared" si="3"/>
        <v>1</v>
      </c>
      <c r="J103" s="149"/>
      <c r="K103" s="149"/>
      <c r="L103" s="149"/>
    </row>
    <row r="104" spans="1:12">
      <c r="A104" s="148" t="s">
        <v>1475</v>
      </c>
      <c r="B104" s="148" t="s">
        <v>1476</v>
      </c>
      <c r="C104" s="149" t="str">
        <f t="shared" si="2"/>
        <v>B.WADA/NX</v>
      </c>
      <c r="D104" s="149"/>
      <c r="E104" s="149"/>
      <c r="F104" s="149"/>
      <c r="G104" s="149">
        <f>COUNTIF(RTARouteStages[StageCode],ShortCodes[[#This Row],[Stage Code]])</f>
        <v>0</v>
      </c>
      <c r="H104" s="149">
        <f>COUNTIF(ShortCodes[Location],ShortCodes[[#This Row],[Location]])</f>
        <v>1</v>
      </c>
      <c r="I104" s="149">
        <f t="shared" si="3"/>
        <v>1</v>
      </c>
      <c r="J104" s="149"/>
      <c r="K104" s="149"/>
      <c r="L104" s="149"/>
    </row>
    <row r="105" spans="1:12">
      <c r="A105" s="148" t="s">
        <v>1477</v>
      </c>
      <c r="B105" s="148" t="s">
        <v>1478</v>
      </c>
      <c r="C105" s="149" t="str">
        <f t="shared" si="2"/>
        <v>BABLESHWAR</v>
      </c>
      <c r="D105" s="149"/>
      <c r="E105" s="149"/>
      <c r="F105" s="149"/>
      <c r="G105" s="149">
        <f>COUNTIF(RTARouteStages[StageCode],ShortCodes[[#This Row],[Stage Code]])</f>
        <v>0</v>
      </c>
      <c r="H105" s="149">
        <f>COUNTIF(ShortCodes[Location],ShortCodes[[#This Row],[Location]])</f>
        <v>1</v>
      </c>
      <c r="I105" s="149">
        <f t="shared" si="3"/>
        <v>1</v>
      </c>
      <c r="J105" s="149"/>
      <c r="K105" s="149"/>
      <c r="L105" s="149"/>
    </row>
    <row r="106" spans="1:12">
      <c r="A106" s="148" t="s">
        <v>1479</v>
      </c>
      <c r="B106" s="148" t="s">
        <v>1480</v>
      </c>
      <c r="C106" s="149" t="str">
        <f t="shared" si="2"/>
        <v>BADAMI</v>
      </c>
      <c r="D106" s="149"/>
      <c r="E106" s="149"/>
      <c r="F106" s="149"/>
      <c r="G106" s="149">
        <f>COUNTIF(RTARouteStages[StageCode],ShortCodes[[#This Row],[Stage Code]])</f>
        <v>0</v>
      </c>
      <c r="H106" s="149">
        <f>COUNTIF(ShortCodes[Location],ShortCodes[[#This Row],[Location]])</f>
        <v>1</v>
      </c>
      <c r="I106" s="149">
        <f t="shared" si="3"/>
        <v>1</v>
      </c>
      <c r="J106" s="149"/>
      <c r="K106" s="149"/>
      <c r="L106" s="149"/>
    </row>
    <row r="107" spans="1:12">
      <c r="A107" s="148" t="s">
        <v>1481</v>
      </c>
      <c r="B107" s="148" t="s">
        <v>1482</v>
      </c>
      <c r="C107" s="149" t="str">
        <f t="shared" si="2"/>
        <v>BADEM</v>
      </c>
      <c r="D107" s="149"/>
      <c r="E107" s="149"/>
      <c r="F107" s="149"/>
      <c r="G107" s="149">
        <f>COUNTIF(RTARouteStages[StageCode],ShortCodes[[#This Row],[Stage Code]])</f>
        <v>0</v>
      </c>
      <c r="H107" s="149">
        <f>COUNTIF(ShortCodes[Location],ShortCodes[[#This Row],[Location]])</f>
        <v>1</v>
      </c>
      <c r="I107" s="149">
        <f t="shared" si="3"/>
        <v>1</v>
      </c>
      <c r="J107" s="149"/>
      <c r="K107" s="149"/>
      <c r="L107" s="149"/>
    </row>
    <row r="108" spans="1:12">
      <c r="A108" s="148" t="s">
        <v>1483</v>
      </c>
      <c r="B108" s="148" t="s">
        <v>1484</v>
      </c>
      <c r="C108" s="149" t="str">
        <f t="shared" si="2"/>
        <v>BAGA</v>
      </c>
      <c r="D108" s="149"/>
      <c r="E108" s="149"/>
      <c r="F108" s="149"/>
      <c r="G108" s="149">
        <f>COUNTIF(RTARouteStages[StageCode],ShortCodes[[#This Row],[Stage Code]])</f>
        <v>0</v>
      </c>
      <c r="H108" s="149">
        <f>COUNTIF(ShortCodes[Location],ShortCodes[[#This Row],[Location]])</f>
        <v>1</v>
      </c>
      <c r="I108" s="149">
        <f t="shared" si="3"/>
        <v>1</v>
      </c>
      <c r="J108" s="149"/>
      <c r="K108" s="149"/>
      <c r="L108" s="149"/>
    </row>
    <row r="109" spans="1:12">
      <c r="A109" s="148" t="s">
        <v>1485</v>
      </c>
      <c r="B109" s="148" t="s">
        <v>1486</v>
      </c>
      <c r="C109" s="149" t="str">
        <f t="shared" si="2"/>
        <v>BAGALKOT</v>
      </c>
      <c r="D109" s="149"/>
      <c r="E109" s="149"/>
      <c r="F109" s="149"/>
      <c r="G109" s="149">
        <f>COUNTIF(RTARouteStages[StageCode],ShortCodes[[#This Row],[Stage Code]])</f>
        <v>0</v>
      </c>
      <c r="H109" s="149">
        <f>COUNTIF(ShortCodes[Location],ShortCodes[[#This Row],[Location]])</f>
        <v>1</v>
      </c>
      <c r="I109" s="149">
        <f t="shared" si="3"/>
        <v>1</v>
      </c>
      <c r="J109" s="149"/>
      <c r="K109" s="149"/>
      <c r="L109" s="149"/>
    </row>
    <row r="110" spans="1:12">
      <c r="A110" s="148" t="s">
        <v>1487</v>
      </c>
      <c r="B110" s="148" t="s">
        <v>1488</v>
      </c>
      <c r="C110" s="149" t="str">
        <f t="shared" si="2"/>
        <v>BAGEWADI</v>
      </c>
      <c r="D110" s="149"/>
      <c r="E110" s="149"/>
      <c r="F110" s="149"/>
      <c r="G110" s="149">
        <f>COUNTIF(RTARouteStages[StageCode],ShortCodes[[#This Row],[Stage Code]])</f>
        <v>0</v>
      </c>
      <c r="H110" s="149">
        <f>COUNTIF(ShortCodes[Location],ShortCodes[[#This Row],[Location]])</f>
        <v>1</v>
      </c>
      <c r="I110" s="149">
        <f t="shared" si="3"/>
        <v>1</v>
      </c>
      <c r="J110" s="149"/>
      <c r="K110" s="149"/>
      <c r="L110" s="149"/>
    </row>
    <row r="111" spans="1:12">
      <c r="A111" s="148" t="s">
        <v>1489</v>
      </c>
      <c r="B111" s="148" t="s">
        <v>1490</v>
      </c>
      <c r="C111" s="149" t="str">
        <f t="shared" si="2"/>
        <v>BAIKADE</v>
      </c>
      <c r="D111" s="149"/>
      <c r="E111" s="149"/>
      <c r="F111" s="149"/>
      <c r="G111" s="149">
        <f>COUNTIF(RTARouteStages[StageCode],ShortCodes[[#This Row],[Stage Code]])</f>
        <v>0</v>
      </c>
      <c r="H111" s="149">
        <f>COUNTIF(ShortCodes[Location],ShortCodes[[#This Row],[Location]])</f>
        <v>1</v>
      </c>
      <c r="I111" s="149">
        <f t="shared" si="3"/>
        <v>1</v>
      </c>
      <c r="J111" s="149"/>
      <c r="K111" s="149"/>
      <c r="L111" s="149"/>
    </row>
    <row r="112" spans="1:12">
      <c r="A112" s="148" t="s">
        <v>1491</v>
      </c>
      <c r="B112" s="148" t="s">
        <v>1492</v>
      </c>
      <c r="C112" s="149" t="str">
        <f t="shared" si="2"/>
        <v>BAILPAR</v>
      </c>
      <c r="D112" s="149"/>
      <c r="E112" s="149"/>
      <c r="F112" s="149"/>
      <c r="G112" s="149">
        <f>COUNTIF(RTARouteStages[StageCode],ShortCodes[[#This Row],[Stage Code]])</f>
        <v>0</v>
      </c>
      <c r="H112" s="149">
        <f>COUNTIF(ShortCodes[Location],ShortCodes[[#This Row],[Location]])</f>
        <v>1</v>
      </c>
      <c r="I112" s="149">
        <f t="shared" si="3"/>
        <v>1</v>
      </c>
      <c r="J112" s="149"/>
      <c r="K112" s="149"/>
      <c r="L112" s="149"/>
    </row>
    <row r="113" spans="1:12">
      <c r="A113" s="148" t="s">
        <v>1493</v>
      </c>
      <c r="B113" s="148" t="s">
        <v>1494</v>
      </c>
      <c r="C113" s="149" t="str">
        <f t="shared" si="2"/>
        <v>BAILUNGAL</v>
      </c>
      <c r="D113" s="149"/>
      <c r="E113" s="149"/>
      <c r="F113" s="149"/>
      <c r="G113" s="149">
        <f>COUNTIF(RTARouteStages[StageCode],ShortCodes[[#This Row],[Stage Code]])</f>
        <v>0</v>
      </c>
      <c r="H113" s="149">
        <f>COUNTIF(ShortCodes[Location],ShortCodes[[#This Row],[Location]])</f>
        <v>1</v>
      </c>
      <c r="I113" s="149">
        <f t="shared" si="3"/>
        <v>1</v>
      </c>
      <c r="J113" s="149"/>
      <c r="K113" s="149"/>
      <c r="L113" s="149"/>
    </row>
    <row r="114" spans="1:12">
      <c r="A114" s="152" t="s">
        <v>1495</v>
      </c>
      <c r="B114" s="152" t="s">
        <v>1496</v>
      </c>
      <c r="C114" s="149" t="str">
        <f t="shared" si="2"/>
        <v>BAINA</v>
      </c>
      <c r="D114" s="149"/>
      <c r="E114" s="149"/>
      <c r="F114" s="149"/>
      <c r="G114" s="149">
        <f>COUNTIF(RTARouteStages[StageCode],ShortCodes[[#This Row],[Stage Code]])</f>
        <v>0</v>
      </c>
      <c r="H114" s="149">
        <f>COUNTIF(ShortCodes[Location],ShortCodes[[#This Row],[Location]])</f>
        <v>1</v>
      </c>
      <c r="I114" s="149">
        <f t="shared" si="3"/>
        <v>1</v>
      </c>
      <c r="J114" s="149"/>
      <c r="K114" s="149"/>
      <c r="L114" s="149"/>
    </row>
    <row r="115" spans="1:12">
      <c r="A115" s="148" t="s">
        <v>1497</v>
      </c>
      <c r="B115" s="148" t="s">
        <v>1498</v>
      </c>
      <c r="C115" s="149" t="str">
        <f t="shared" si="2"/>
        <v>BAINGINI</v>
      </c>
      <c r="D115" s="149"/>
      <c r="E115" s="149"/>
      <c r="F115" s="149"/>
      <c r="G115" s="149">
        <f>COUNTIF(RTARouteStages[StageCode],ShortCodes[[#This Row],[Stage Code]])</f>
        <v>0</v>
      </c>
      <c r="H115" s="149">
        <f>COUNTIF(ShortCodes[Location],ShortCodes[[#This Row],[Location]])</f>
        <v>1</v>
      </c>
      <c r="I115" s="149">
        <f t="shared" si="3"/>
        <v>1</v>
      </c>
      <c r="J115" s="149"/>
      <c r="K115" s="149"/>
      <c r="L115" s="149"/>
    </row>
    <row r="116" spans="1:12">
      <c r="A116" s="148" t="s">
        <v>1499</v>
      </c>
      <c r="B116" s="148" t="s">
        <v>1500</v>
      </c>
      <c r="C116" s="149" t="str">
        <f t="shared" si="2"/>
        <v>BALLI</v>
      </c>
      <c r="D116" s="149"/>
      <c r="E116" s="149"/>
      <c r="F116" s="149"/>
      <c r="G116" s="149">
        <f>COUNTIF(RTARouteStages[StageCode],ShortCodes[[#This Row],[Stage Code]])</f>
        <v>0</v>
      </c>
      <c r="H116" s="149">
        <f>COUNTIF(ShortCodes[Location],ShortCodes[[#This Row],[Location]])</f>
        <v>1</v>
      </c>
      <c r="I116" s="149">
        <f t="shared" si="3"/>
        <v>1</v>
      </c>
      <c r="J116" s="149"/>
      <c r="K116" s="149"/>
      <c r="L116" s="149"/>
    </row>
    <row r="117" spans="1:12">
      <c r="A117" s="148" t="s">
        <v>1501</v>
      </c>
      <c r="B117" s="148" t="s">
        <v>1502</v>
      </c>
      <c r="C117" s="149" t="str">
        <f t="shared" si="2"/>
        <v>BAMADO</v>
      </c>
      <c r="D117" s="149"/>
      <c r="E117" s="149"/>
      <c r="F117" s="149"/>
      <c r="G117" s="149">
        <f>COUNTIF(RTARouteStages[StageCode],ShortCodes[[#This Row],[Stage Code]])</f>
        <v>0</v>
      </c>
      <c r="H117" s="149">
        <f>COUNTIF(ShortCodes[Location],ShortCodes[[#This Row],[Location]])</f>
        <v>1</v>
      </c>
      <c r="I117" s="149">
        <f t="shared" si="3"/>
        <v>1</v>
      </c>
      <c r="J117" s="149"/>
      <c r="K117" s="149"/>
      <c r="L117" s="149"/>
    </row>
    <row r="118" spans="1:12">
      <c r="A118" s="148" t="s">
        <v>1503</v>
      </c>
      <c r="B118" s="148" t="s">
        <v>1504</v>
      </c>
      <c r="C118" s="149" t="str">
        <f t="shared" si="2"/>
        <v>BAMBER</v>
      </c>
      <c r="D118" s="149"/>
      <c r="E118" s="149"/>
      <c r="F118" s="149"/>
      <c r="G118" s="149">
        <f>COUNTIF(RTARouteStages[StageCode],ShortCodes[[#This Row],[Stage Code]])</f>
        <v>0</v>
      </c>
      <c r="H118" s="149">
        <f>COUNTIF(ShortCodes[Location],ShortCodes[[#This Row],[Location]])</f>
        <v>1</v>
      </c>
      <c r="I118" s="149">
        <f t="shared" si="3"/>
        <v>1</v>
      </c>
      <c r="J118" s="149"/>
      <c r="K118" s="149"/>
      <c r="L118" s="149"/>
    </row>
    <row r="119" spans="1:12">
      <c r="A119" s="148" t="s">
        <v>1505</v>
      </c>
      <c r="B119" s="148" t="s">
        <v>1506</v>
      </c>
      <c r="C119" s="149" t="str">
        <f t="shared" si="2"/>
        <v>BAMBOLI GMC</v>
      </c>
      <c r="D119" s="149"/>
      <c r="E119" s="149"/>
      <c r="F119" s="149"/>
      <c r="G119" s="149">
        <f>COUNTIF(RTARouteStages[StageCode],ShortCodes[[#This Row],[Stage Code]])</f>
        <v>0</v>
      </c>
      <c r="H119" s="149">
        <f>COUNTIF(ShortCodes[Location],ShortCodes[[#This Row],[Location]])</f>
        <v>1</v>
      </c>
      <c r="I119" s="149">
        <f t="shared" si="3"/>
        <v>1</v>
      </c>
      <c r="J119" s="149"/>
      <c r="K119" s="149"/>
      <c r="L119" s="149"/>
    </row>
    <row r="120" spans="1:12">
      <c r="A120" s="148" t="s">
        <v>1507</v>
      </c>
      <c r="B120" s="148" t="s">
        <v>1508</v>
      </c>
      <c r="C120" s="149" t="str">
        <f t="shared" si="2"/>
        <v>BAMBOLI W/S</v>
      </c>
      <c r="D120" s="149"/>
      <c r="E120" s="149"/>
      <c r="F120" s="149"/>
      <c r="G120" s="149">
        <f>COUNTIF(RTARouteStages[StageCode],ShortCodes[[#This Row],[Stage Code]])</f>
        <v>0</v>
      </c>
      <c r="H120" s="149">
        <f>COUNTIF(ShortCodes[Location],ShortCodes[[#This Row],[Location]])</f>
        <v>1</v>
      </c>
      <c r="I120" s="149">
        <f t="shared" si="3"/>
        <v>1</v>
      </c>
      <c r="J120" s="149"/>
      <c r="K120" s="149"/>
      <c r="L120" s="149"/>
    </row>
    <row r="121" spans="1:12">
      <c r="A121" s="148" t="s">
        <v>1509</v>
      </c>
      <c r="B121" s="148" t="s">
        <v>1510</v>
      </c>
      <c r="C121" s="149" t="str">
        <f t="shared" si="2"/>
        <v>BANAPUR</v>
      </c>
      <c r="D121" s="149"/>
      <c r="E121" s="149"/>
      <c r="F121" s="149"/>
      <c r="G121" s="149">
        <f>COUNTIF(RTARouteStages[StageCode],ShortCodes[[#This Row],[Stage Code]])</f>
        <v>0</v>
      </c>
      <c r="H121" s="149">
        <f>COUNTIF(ShortCodes[Location],ShortCodes[[#This Row],[Location]])</f>
        <v>1</v>
      </c>
      <c r="I121" s="149">
        <f t="shared" si="3"/>
        <v>1</v>
      </c>
      <c r="J121" s="149"/>
      <c r="K121" s="149"/>
      <c r="L121" s="149"/>
    </row>
    <row r="122" spans="1:12">
      <c r="A122" s="148" t="s">
        <v>1511</v>
      </c>
      <c r="B122" s="148" t="s">
        <v>1512</v>
      </c>
      <c r="C122" s="149" t="str">
        <f t="shared" si="2"/>
        <v>BANASTARI</v>
      </c>
      <c r="D122" s="149"/>
      <c r="E122" s="149"/>
      <c r="F122" s="149"/>
      <c r="G122" s="149">
        <f>COUNTIF(RTARouteStages[StageCode],ShortCodes[[#This Row],[Stage Code]])</f>
        <v>0</v>
      </c>
      <c r="H122" s="149">
        <f>COUNTIF(ShortCodes[Location],ShortCodes[[#This Row],[Location]])</f>
        <v>1</v>
      </c>
      <c r="I122" s="149">
        <f t="shared" si="3"/>
        <v>1</v>
      </c>
      <c r="J122" s="149"/>
      <c r="K122" s="149"/>
      <c r="L122" s="149"/>
    </row>
    <row r="123" spans="1:12">
      <c r="A123" s="148" t="s">
        <v>1513</v>
      </c>
      <c r="B123" s="148" t="s">
        <v>1514</v>
      </c>
      <c r="C123" s="149" t="str">
        <f t="shared" si="2"/>
        <v>BANDA</v>
      </c>
      <c r="D123" s="149"/>
      <c r="E123" s="149"/>
      <c r="F123" s="149"/>
      <c r="G123" s="149">
        <f>COUNTIF(RTARouteStages[StageCode],ShortCodes[[#This Row],[Stage Code]])</f>
        <v>0</v>
      </c>
      <c r="H123" s="149">
        <f>COUNTIF(ShortCodes[Location],ShortCodes[[#This Row],[Location]])</f>
        <v>1</v>
      </c>
      <c r="I123" s="149">
        <f t="shared" si="3"/>
        <v>1</v>
      </c>
      <c r="J123" s="149"/>
      <c r="K123" s="149"/>
      <c r="L123" s="149"/>
    </row>
    <row r="124" spans="1:12">
      <c r="A124" s="151" t="s">
        <v>1515</v>
      </c>
      <c r="B124" s="151" t="s">
        <v>1516</v>
      </c>
      <c r="C124" s="149" t="str">
        <f t="shared" si="2"/>
        <v>BANDOL SCHL</v>
      </c>
      <c r="D124" s="149"/>
      <c r="E124" s="149"/>
      <c r="F124" s="149"/>
      <c r="G124" s="149">
        <f>COUNTIF(RTARouteStages[StageCode],ShortCodes[[#This Row],[Stage Code]])</f>
        <v>0</v>
      </c>
      <c r="H124" s="149">
        <f>COUNTIF(ShortCodes[Location],ShortCodes[[#This Row],[Location]])</f>
        <v>1</v>
      </c>
      <c r="I124" s="149">
        <f t="shared" si="3"/>
        <v>1</v>
      </c>
      <c r="J124" s="149"/>
      <c r="K124" s="149"/>
      <c r="L124" s="149"/>
    </row>
    <row r="125" spans="1:12">
      <c r="A125" s="148" t="s">
        <v>1517</v>
      </c>
      <c r="B125" s="148" t="s">
        <v>1518</v>
      </c>
      <c r="C125" s="149" t="str">
        <f t="shared" si="2"/>
        <v>BANDOLI</v>
      </c>
      <c r="D125" s="149"/>
      <c r="E125" s="149"/>
      <c r="F125" s="149"/>
      <c r="G125" s="149">
        <f>COUNTIF(RTARouteStages[StageCode],ShortCodes[[#This Row],[Stage Code]])</f>
        <v>0</v>
      </c>
      <c r="H125" s="149">
        <f>COUNTIF(ShortCodes[Location],ShortCodes[[#This Row],[Location]])</f>
        <v>1</v>
      </c>
      <c r="I125" s="149">
        <f t="shared" si="3"/>
        <v>1</v>
      </c>
      <c r="J125" s="149"/>
      <c r="K125" s="149"/>
      <c r="L125" s="149"/>
    </row>
    <row r="126" spans="1:12">
      <c r="A126" s="148" t="s">
        <v>1519</v>
      </c>
      <c r="B126" s="148" t="s">
        <v>1520</v>
      </c>
      <c r="C126" s="149" t="str">
        <f t="shared" si="2"/>
        <v>BANDOLI PMP</v>
      </c>
      <c r="D126" s="149"/>
      <c r="E126" s="149"/>
      <c r="F126" s="149"/>
      <c r="G126" s="149">
        <f>COUNTIF(RTARouteStages[StageCode],ShortCodes[[#This Row],[Stage Code]])</f>
        <v>0</v>
      </c>
      <c r="H126" s="149">
        <f>COUNTIF(ShortCodes[Location],ShortCodes[[#This Row],[Location]])</f>
        <v>1</v>
      </c>
      <c r="I126" s="149">
        <f t="shared" si="3"/>
        <v>1</v>
      </c>
      <c r="J126" s="149"/>
      <c r="K126" s="149"/>
      <c r="L126" s="149"/>
    </row>
    <row r="127" spans="1:12">
      <c r="A127" s="148" t="s">
        <v>1521</v>
      </c>
      <c r="B127" s="148" t="s">
        <v>1522</v>
      </c>
      <c r="C127" s="149" t="str">
        <f t="shared" si="2"/>
        <v>BANE CHAPLE</v>
      </c>
      <c r="D127" s="149"/>
      <c r="E127" s="149"/>
      <c r="F127" s="149"/>
      <c r="G127" s="149">
        <f>COUNTIF(RTARouteStages[StageCode],ShortCodes[[#This Row],[Stage Code]])</f>
        <v>0</v>
      </c>
      <c r="H127" s="149">
        <f>COUNTIF(ShortCodes[Location],ShortCodes[[#This Row],[Location]])</f>
        <v>1</v>
      </c>
      <c r="I127" s="149">
        <f t="shared" si="3"/>
        <v>1</v>
      </c>
      <c r="J127" s="149"/>
      <c r="K127" s="149"/>
      <c r="L127" s="149"/>
    </row>
    <row r="128" spans="1:12">
      <c r="A128" s="148" t="s">
        <v>1523</v>
      </c>
      <c r="B128" s="148" t="s">
        <v>1524</v>
      </c>
      <c r="C128" s="149" t="str">
        <f t="shared" si="2"/>
        <v>BANNIKOPPA</v>
      </c>
      <c r="D128" s="149"/>
      <c r="E128" s="149"/>
      <c r="F128" s="149"/>
      <c r="G128" s="149">
        <f>COUNTIF(RTARouteStages[StageCode],ShortCodes[[#This Row],[Stage Code]])</f>
        <v>0</v>
      </c>
      <c r="H128" s="149">
        <f>COUNTIF(ShortCodes[Location],ShortCodes[[#This Row],[Location]])</f>
        <v>1</v>
      </c>
      <c r="I128" s="149">
        <f t="shared" si="3"/>
        <v>1</v>
      </c>
      <c r="J128" s="149"/>
      <c r="K128" s="149"/>
      <c r="L128" s="149"/>
    </row>
    <row r="129" spans="1:12">
      <c r="A129" s="148" t="s">
        <v>1525</v>
      </c>
      <c r="B129" s="148" t="s">
        <v>1526</v>
      </c>
      <c r="C129" s="149" t="str">
        <f t="shared" si="2"/>
        <v>BANSAI</v>
      </c>
      <c r="D129" s="149"/>
      <c r="E129" s="149"/>
      <c r="F129" s="149"/>
      <c r="G129" s="149">
        <f>COUNTIF(RTARouteStages[StageCode],ShortCodes[[#This Row],[Stage Code]])</f>
        <v>0</v>
      </c>
      <c r="H129" s="149">
        <f>COUNTIF(ShortCodes[Location],ShortCodes[[#This Row],[Location]])</f>
        <v>1</v>
      </c>
      <c r="I129" s="149">
        <f t="shared" si="3"/>
        <v>1</v>
      </c>
      <c r="J129" s="149"/>
      <c r="K129" s="149"/>
      <c r="L129" s="149"/>
    </row>
    <row r="130" spans="1:12">
      <c r="A130" s="148" t="s">
        <v>1527</v>
      </c>
      <c r="B130" s="148" t="s">
        <v>1528</v>
      </c>
      <c r="C130" s="149" t="str">
        <f t="shared" ref="C130:C193" si="4">A130</f>
        <v>BAPARDE</v>
      </c>
      <c r="D130" s="149"/>
      <c r="E130" s="149"/>
      <c r="F130" s="149"/>
      <c r="G130" s="149">
        <f>COUNTIF(RTARouteStages[StageCode],ShortCodes[[#This Row],[Stage Code]])</f>
        <v>0</v>
      </c>
      <c r="H130" s="149">
        <f>COUNTIF(ShortCodes[Location],ShortCodes[[#This Row],[Location]])</f>
        <v>1</v>
      </c>
      <c r="I130" s="149">
        <f t="shared" ref="I130:I193" si="5">COUNTIF($B$2:$B$4841,B130)</f>
        <v>1</v>
      </c>
      <c r="J130" s="149"/>
      <c r="K130" s="149"/>
      <c r="L130" s="149"/>
    </row>
    <row r="131" spans="1:12">
      <c r="A131" s="148" t="s">
        <v>1529</v>
      </c>
      <c r="B131" s="148" t="s">
        <v>1530</v>
      </c>
      <c r="C131" s="149" t="str">
        <f t="shared" si="4"/>
        <v>BARADI</v>
      </c>
      <c r="D131" s="149"/>
      <c r="E131" s="149"/>
      <c r="F131" s="149"/>
      <c r="G131" s="149">
        <f>COUNTIF(RTARouteStages[StageCode],ShortCodes[[#This Row],[Stage Code]])</f>
        <v>0</v>
      </c>
      <c r="H131" s="149">
        <f>COUNTIF(ShortCodes[Location],ShortCodes[[#This Row],[Location]])</f>
        <v>1</v>
      </c>
      <c r="I131" s="149">
        <f t="shared" si="5"/>
        <v>1</v>
      </c>
      <c r="J131" s="149"/>
      <c r="K131" s="149"/>
      <c r="L131" s="149"/>
    </row>
    <row r="132" spans="1:12">
      <c r="A132" s="148" t="s">
        <v>1531</v>
      </c>
      <c r="B132" s="148" t="s">
        <v>1532</v>
      </c>
      <c r="C132" s="149" t="str">
        <f t="shared" si="4"/>
        <v>BARAZAN</v>
      </c>
      <c r="D132" s="149"/>
      <c r="E132" s="149"/>
      <c r="F132" s="149"/>
      <c r="G132" s="149">
        <f>COUNTIF(RTARouteStages[StageCode],ShortCodes[[#This Row],[Stage Code]])</f>
        <v>0</v>
      </c>
      <c r="H132" s="149">
        <f>COUNTIF(ShortCodes[Location],ShortCodes[[#This Row],[Location]])</f>
        <v>1</v>
      </c>
      <c r="I132" s="149">
        <f t="shared" si="5"/>
        <v>1</v>
      </c>
      <c r="J132" s="149"/>
      <c r="K132" s="149"/>
      <c r="L132" s="149"/>
    </row>
    <row r="133" spans="1:12">
      <c r="A133" s="148" t="s">
        <v>1533</v>
      </c>
      <c r="B133" s="148" t="s">
        <v>1534</v>
      </c>
      <c r="C133" s="149" t="str">
        <f t="shared" si="4"/>
        <v>BARAZAN TIT</v>
      </c>
      <c r="D133" s="149"/>
      <c r="E133" s="149"/>
      <c r="F133" s="149"/>
      <c r="G133" s="149">
        <f>COUNTIF(RTARouteStages[StageCode],ShortCodes[[#This Row],[Stage Code]])</f>
        <v>0</v>
      </c>
      <c r="H133" s="149">
        <f>COUNTIF(ShortCodes[Location],ShortCodes[[#This Row],[Location]])</f>
        <v>1</v>
      </c>
      <c r="I133" s="149">
        <f t="shared" si="5"/>
        <v>1</v>
      </c>
      <c r="J133" s="149"/>
      <c r="K133" s="149"/>
      <c r="L133" s="149"/>
    </row>
    <row r="134" spans="1:12">
      <c r="A134" s="148" t="s">
        <v>1535</v>
      </c>
      <c r="B134" s="148" t="s">
        <v>1536</v>
      </c>
      <c r="C134" s="149" t="str">
        <f t="shared" si="4"/>
        <v>BARAZAN TSK</v>
      </c>
      <c r="D134" s="149"/>
      <c r="E134" s="149"/>
      <c r="F134" s="149"/>
      <c r="G134" s="149">
        <f>COUNTIF(RTARouteStages[StageCode],ShortCodes[[#This Row],[Stage Code]])</f>
        <v>0</v>
      </c>
      <c r="H134" s="149">
        <f>COUNTIF(ShortCodes[Location],ShortCodes[[#This Row],[Location]])</f>
        <v>1</v>
      </c>
      <c r="I134" s="149">
        <f t="shared" si="5"/>
        <v>1</v>
      </c>
      <c r="J134" s="149"/>
      <c r="K134" s="149"/>
      <c r="L134" s="149"/>
    </row>
    <row r="135" spans="1:12">
      <c r="A135" s="148" t="s">
        <v>1537</v>
      </c>
      <c r="B135" s="148" t="s">
        <v>1538</v>
      </c>
      <c r="C135" s="149" t="str">
        <f t="shared" si="4"/>
        <v>BARAZANWADA</v>
      </c>
      <c r="D135" s="149"/>
      <c r="E135" s="149"/>
      <c r="F135" s="149"/>
      <c r="G135" s="149">
        <f>COUNTIF(RTARouteStages[StageCode],ShortCodes[[#This Row],[Stage Code]])</f>
        <v>0</v>
      </c>
      <c r="H135" s="149">
        <f>COUNTIF(ShortCodes[Location],ShortCodes[[#This Row],[Location]])</f>
        <v>1</v>
      </c>
      <c r="I135" s="149">
        <f t="shared" si="5"/>
        <v>1</v>
      </c>
      <c r="J135" s="149"/>
      <c r="K135" s="149"/>
      <c r="L135" s="149"/>
    </row>
    <row r="136" spans="1:12">
      <c r="A136" s="148" t="s">
        <v>1539</v>
      </c>
      <c r="B136" s="148" t="s">
        <v>1540</v>
      </c>
      <c r="C136" s="149" t="str">
        <f t="shared" si="4"/>
        <v>BARROS WADO</v>
      </c>
      <c r="D136" s="149"/>
      <c r="E136" s="149"/>
      <c r="F136" s="149"/>
      <c r="G136" s="149">
        <f>COUNTIF(RTARouteStages[StageCode],ShortCodes[[#This Row],[Stage Code]])</f>
        <v>0</v>
      </c>
      <c r="H136" s="149">
        <f>COUNTIF(ShortCodes[Location],ShortCodes[[#This Row],[Location]])</f>
        <v>1</v>
      </c>
      <c r="I136" s="149">
        <f t="shared" si="5"/>
        <v>1</v>
      </c>
      <c r="J136" s="149"/>
      <c r="K136" s="149"/>
      <c r="L136" s="149"/>
    </row>
    <row r="137" spans="1:12">
      <c r="A137" s="148" t="s">
        <v>1541</v>
      </c>
      <c r="B137" s="148" t="s">
        <v>1542</v>
      </c>
      <c r="C137" s="149" t="str">
        <f t="shared" si="4"/>
        <v>BASTODA</v>
      </c>
      <c r="D137" s="149"/>
      <c r="E137" s="149"/>
      <c r="F137" s="149"/>
      <c r="G137" s="149">
        <f>COUNTIF(RTARouteStages[StageCode],ShortCodes[[#This Row],[Stage Code]])</f>
        <v>0</v>
      </c>
      <c r="H137" s="149">
        <f>COUNTIF(ShortCodes[Location],ShortCodes[[#This Row],[Location]])</f>
        <v>1</v>
      </c>
      <c r="I137" s="149">
        <f t="shared" si="5"/>
        <v>1</v>
      </c>
      <c r="J137" s="149"/>
      <c r="K137" s="149"/>
      <c r="L137" s="149"/>
    </row>
    <row r="138" spans="1:12">
      <c r="A138" s="154" t="s">
        <v>1543</v>
      </c>
      <c r="B138" s="154" t="s">
        <v>1544</v>
      </c>
      <c r="C138" s="149" t="str">
        <f t="shared" si="4"/>
        <v>BATIM</v>
      </c>
      <c r="D138" s="149"/>
      <c r="E138" s="149"/>
      <c r="F138" s="149"/>
      <c r="G138" s="149">
        <f>COUNTIF(RTARouteStages[StageCode],ShortCodes[[#This Row],[Stage Code]])</f>
        <v>0</v>
      </c>
      <c r="H138" s="149">
        <f>COUNTIF(ShortCodes[Location],ShortCodes[[#This Row],[Location]])</f>
        <v>1</v>
      </c>
      <c r="I138" s="149">
        <f t="shared" si="5"/>
        <v>1</v>
      </c>
      <c r="J138" s="149"/>
      <c r="K138" s="149"/>
      <c r="L138" s="149"/>
    </row>
    <row r="139" spans="1:12">
      <c r="A139" s="148" t="s">
        <v>1545</v>
      </c>
      <c r="B139" s="148" t="s">
        <v>1546</v>
      </c>
      <c r="C139" s="149" t="str">
        <f t="shared" si="4"/>
        <v>BEILWADI</v>
      </c>
      <c r="D139" s="149"/>
      <c r="E139" s="149"/>
      <c r="F139" s="149"/>
      <c r="G139" s="149">
        <f>COUNTIF(RTARouteStages[StageCode],ShortCodes[[#This Row],[Stage Code]])</f>
        <v>0</v>
      </c>
      <c r="H139" s="149">
        <f>COUNTIF(ShortCodes[Location],ShortCodes[[#This Row],[Location]])</f>
        <v>1</v>
      </c>
      <c r="I139" s="149">
        <f t="shared" si="5"/>
        <v>1</v>
      </c>
      <c r="J139" s="149"/>
      <c r="K139" s="149"/>
      <c r="L139" s="149"/>
    </row>
    <row r="140" spans="1:12">
      <c r="A140" s="148" t="s">
        <v>1547</v>
      </c>
      <c r="B140" s="148" t="s">
        <v>1548</v>
      </c>
      <c r="C140" s="149" t="str">
        <f t="shared" si="4"/>
        <v>BELABHT/PMB</v>
      </c>
      <c r="D140" s="149"/>
      <c r="E140" s="149"/>
      <c r="F140" s="149"/>
      <c r="G140" s="149">
        <f>COUNTIF(RTARouteStages[StageCode],ShortCodes[[#This Row],[Stage Code]])</f>
        <v>0</v>
      </c>
      <c r="H140" s="149">
        <f>COUNTIF(ShortCodes[Location],ShortCodes[[#This Row],[Location]])</f>
        <v>1</v>
      </c>
      <c r="I140" s="149">
        <f t="shared" si="5"/>
        <v>1</v>
      </c>
      <c r="J140" s="149"/>
      <c r="K140" s="149"/>
      <c r="L140" s="149"/>
    </row>
    <row r="141" spans="1:12">
      <c r="A141" s="151" t="s">
        <v>1549</v>
      </c>
      <c r="B141" s="151" t="s">
        <v>1550</v>
      </c>
      <c r="C141" s="149" t="str">
        <f t="shared" si="4"/>
        <v>BELGAO</v>
      </c>
      <c r="D141" s="149"/>
      <c r="E141" s="149"/>
      <c r="F141" s="149"/>
      <c r="G141" s="149">
        <f>COUNTIF(RTARouteStages[StageCode],ShortCodes[[#This Row],[Stage Code]])</f>
        <v>0</v>
      </c>
      <c r="H141" s="149">
        <f>COUNTIF(ShortCodes[Location],ShortCodes[[#This Row],[Location]])</f>
        <v>1</v>
      </c>
      <c r="I141" s="149">
        <f t="shared" si="5"/>
        <v>1</v>
      </c>
      <c r="J141" s="149"/>
      <c r="K141" s="149"/>
      <c r="L141" s="149"/>
    </row>
    <row r="142" spans="1:12">
      <c r="A142" s="148" t="s">
        <v>1551</v>
      </c>
      <c r="B142" s="148" t="s">
        <v>1552</v>
      </c>
      <c r="C142" s="149" t="str">
        <f t="shared" si="4"/>
        <v>BELGAVI CBT</v>
      </c>
      <c r="D142" s="149"/>
      <c r="E142" s="149"/>
      <c r="F142" s="149"/>
      <c r="G142" s="149">
        <f>COUNTIF(RTARouteStages[StageCode],ShortCodes[[#This Row],[Stage Code]])</f>
        <v>0</v>
      </c>
      <c r="H142" s="149">
        <f>COUNTIF(ShortCodes[Location],ShortCodes[[#This Row],[Location]])</f>
        <v>1</v>
      </c>
      <c r="I142" s="149">
        <f t="shared" si="5"/>
        <v>1</v>
      </c>
      <c r="J142" s="149"/>
      <c r="K142" s="149"/>
      <c r="L142" s="149"/>
    </row>
    <row r="143" spans="1:12">
      <c r="A143" s="148" t="s">
        <v>1553</v>
      </c>
      <c r="B143" s="148" t="s">
        <v>1554</v>
      </c>
      <c r="C143" s="149" t="str">
        <f t="shared" si="4"/>
        <v>BELGAVI RLY</v>
      </c>
      <c r="D143" s="149"/>
      <c r="E143" s="149"/>
      <c r="F143" s="149"/>
      <c r="G143" s="149">
        <f>COUNTIF(RTARouteStages[StageCode],ShortCodes[[#This Row],[Stage Code]])</f>
        <v>0</v>
      </c>
      <c r="H143" s="149">
        <f>COUNTIF(ShortCodes[Location],ShortCodes[[#This Row],[Location]])</f>
        <v>1</v>
      </c>
      <c r="I143" s="149">
        <f t="shared" si="5"/>
        <v>1</v>
      </c>
      <c r="J143" s="149"/>
      <c r="K143" s="149"/>
      <c r="L143" s="149"/>
    </row>
    <row r="144" spans="1:12">
      <c r="A144" s="152" t="s">
        <v>1555</v>
      </c>
      <c r="B144" s="152" t="s">
        <v>1556</v>
      </c>
      <c r="C144" s="149" t="str">
        <f t="shared" si="4"/>
        <v>BENGALURU</v>
      </c>
      <c r="D144" s="149"/>
      <c r="E144" s="149"/>
      <c r="F144" s="149"/>
      <c r="G144" s="149">
        <f>COUNTIF(RTARouteStages[StageCode],ShortCodes[[#This Row],[Stage Code]])</f>
        <v>0</v>
      </c>
      <c r="H144" s="149">
        <f>COUNTIF(ShortCodes[Location],ShortCodes[[#This Row],[Location]])</f>
        <v>1</v>
      </c>
      <c r="I144" s="149">
        <f t="shared" si="5"/>
        <v>1</v>
      </c>
      <c r="J144" s="149"/>
      <c r="K144" s="149"/>
      <c r="L144" s="149"/>
    </row>
    <row r="145" spans="1:12">
      <c r="A145" s="148" t="s">
        <v>1557</v>
      </c>
      <c r="B145" s="148" t="s">
        <v>1558</v>
      </c>
      <c r="C145" s="149" t="str">
        <f t="shared" si="4"/>
        <v>BENNE</v>
      </c>
      <c r="D145" s="149"/>
      <c r="E145" s="149"/>
      <c r="F145" s="149"/>
      <c r="G145" s="149">
        <f>COUNTIF(RTARouteStages[StageCode],ShortCodes[[#This Row],[Stage Code]])</f>
        <v>0</v>
      </c>
      <c r="H145" s="149">
        <f>COUNTIF(ShortCodes[Location],ShortCodes[[#This Row],[Location]])</f>
        <v>1</v>
      </c>
      <c r="I145" s="149">
        <f t="shared" si="5"/>
        <v>1</v>
      </c>
      <c r="J145" s="149"/>
      <c r="K145" s="149"/>
      <c r="L145" s="149"/>
    </row>
    <row r="146" spans="1:12">
      <c r="A146" s="148" t="s">
        <v>1559</v>
      </c>
      <c r="B146" s="148" t="s">
        <v>1560</v>
      </c>
      <c r="C146" s="149" t="str">
        <f t="shared" si="4"/>
        <v>BENODE</v>
      </c>
      <c r="D146" s="149"/>
      <c r="E146" s="149"/>
      <c r="F146" s="149"/>
      <c r="G146" s="149">
        <f>COUNTIF(RTARouteStages[StageCode],ShortCodes[[#This Row],[Stage Code]])</f>
        <v>0</v>
      </c>
      <c r="H146" s="149">
        <f>COUNTIF(ShortCodes[Location],ShortCodes[[#This Row],[Location]])</f>
        <v>1</v>
      </c>
      <c r="I146" s="149">
        <f t="shared" si="5"/>
        <v>1</v>
      </c>
      <c r="J146" s="149"/>
      <c r="K146" s="149"/>
      <c r="L146" s="149"/>
    </row>
    <row r="147" spans="1:12">
      <c r="A147" s="152" t="s">
        <v>1561</v>
      </c>
      <c r="B147" s="152" t="s">
        <v>1562</v>
      </c>
      <c r="C147" s="149" t="str">
        <f t="shared" si="4"/>
        <v>Bethoda</v>
      </c>
      <c r="D147" s="149"/>
      <c r="E147" s="149"/>
      <c r="F147" s="149"/>
      <c r="G147" s="149">
        <f>COUNTIF(RTARouteStages[StageCode],ShortCodes[[#This Row],[Stage Code]])</f>
        <v>0</v>
      </c>
      <c r="H147" s="149">
        <f>COUNTIF(ShortCodes[Location],ShortCodes[[#This Row],[Location]])</f>
        <v>1</v>
      </c>
      <c r="I147" s="149">
        <f t="shared" si="5"/>
        <v>1</v>
      </c>
      <c r="J147" s="149"/>
      <c r="K147" s="149"/>
      <c r="L147" s="149"/>
    </row>
    <row r="148" spans="1:12">
      <c r="A148" s="148" t="s">
        <v>1563</v>
      </c>
      <c r="B148" s="148" t="s">
        <v>1564</v>
      </c>
      <c r="C148" s="149" t="str">
        <f t="shared" si="4"/>
        <v>BETIM</v>
      </c>
      <c r="D148" s="149"/>
      <c r="E148" s="149"/>
      <c r="F148" s="149"/>
      <c r="G148" s="149">
        <f>COUNTIF(RTARouteStages[StageCode],ShortCodes[[#This Row],[Stage Code]])</f>
        <v>0</v>
      </c>
      <c r="H148" s="149">
        <f>COUNTIF(ShortCodes[Location],ShortCodes[[#This Row],[Location]])</f>
        <v>1</v>
      </c>
      <c r="I148" s="149">
        <f t="shared" si="5"/>
        <v>1</v>
      </c>
      <c r="J148" s="149"/>
      <c r="K148" s="149"/>
      <c r="L148" s="149"/>
    </row>
    <row r="149" spans="1:12">
      <c r="A149" s="148" t="s">
        <v>1565</v>
      </c>
      <c r="B149" s="148" t="s">
        <v>1566</v>
      </c>
      <c r="C149" s="149" t="str">
        <f t="shared" si="4"/>
        <v>BETIM FERRY</v>
      </c>
      <c r="D149" s="149"/>
      <c r="E149" s="149"/>
      <c r="F149" s="149"/>
      <c r="G149" s="149">
        <f>COUNTIF(RTARouteStages[StageCode],ShortCodes[[#This Row],[Stage Code]])</f>
        <v>0</v>
      </c>
      <c r="H149" s="149">
        <f>COUNTIF(ShortCodes[Location],ShortCodes[[#This Row],[Location]])</f>
        <v>1</v>
      </c>
      <c r="I149" s="149">
        <f t="shared" si="5"/>
        <v>1</v>
      </c>
      <c r="J149" s="149"/>
      <c r="K149" s="149"/>
      <c r="L149" s="149"/>
    </row>
    <row r="150" spans="1:12">
      <c r="A150" s="148" t="s">
        <v>1567</v>
      </c>
      <c r="B150" s="148" t="s">
        <v>1568</v>
      </c>
      <c r="C150" s="149" t="str">
        <f t="shared" si="4"/>
        <v>BETKI</v>
      </c>
      <c r="D150" s="149"/>
      <c r="E150" s="149"/>
      <c r="F150" s="149"/>
      <c r="G150" s="149">
        <f>COUNTIF(RTARouteStages[StageCode],ShortCodes[[#This Row],[Stage Code]])</f>
        <v>0</v>
      </c>
      <c r="H150" s="149">
        <f>COUNTIF(ShortCodes[Location],ShortCodes[[#This Row],[Location]])</f>
        <v>1</v>
      </c>
      <c r="I150" s="149">
        <f t="shared" si="5"/>
        <v>1</v>
      </c>
      <c r="J150" s="149"/>
      <c r="K150" s="149"/>
      <c r="L150" s="149"/>
    </row>
    <row r="151" spans="1:12">
      <c r="A151" s="148" t="s">
        <v>1569</v>
      </c>
      <c r="B151" s="148" t="s">
        <v>1570</v>
      </c>
      <c r="C151" s="149" t="str">
        <f t="shared" si="4"/>
        <v>BETKI HSPTL</v>
      </c>
      <c r="D151" s="149"/>
      <c r="E151" s="149"/>
      <c r="F151" s="149"/>
      <c r="G151" s="149">
        <f>COUNTIF(RTARouteStages[StageCode],ShortCodes[[#This Row],[Stage Code]])</f>
        <v>0</v>
      </c>
      <c r="H151" s="149">
        <f>COUNTIF(ShortCodes[Location],ShortCodes[[#This Row],[Location]])</f>
        <v>1</v>
      </c>
      <c r="I151" s="149">
        <f t="shared" si="5"/>
        <v>1</v>
      </c>
      <c r="J151" s="149"/>
      <c r="K151" s="149"/>
      <c r="L151" s="149"/>
    </row>
    <row r="152" spans="1:12">
      <c r="A152" s="148" t="s">
        <v>1571</v>
      </c>
      <c r="B152" s="148" t="s">
        <v>1572</v>
      </c>
      <c r="C152" s="149" t="str">
        <f t="shared" si="4"/>
        <v>BETNE</v>
      </c>
      <c r="D152" s="149"/>
      <c r="E152" s="149"/>
      <c r="F152" s="149"/>
      <c r="G152" s="149">
        <f>COUNTIF(RTARouteStages[StageCode],ShortCodes[[#This Row],[Stage Code]])</f>
        <v>0</v>
      </c>
      <c r="H152" s="149">
        <f>COUNTIF(ShortCodes[Location],ShortCodes[[#This Row],[Location]])</f>
        <v>1</v>
      </c>
      <c r="I152" s="149">
        <f t="shared" si="5"/>
        <v>1</v>
      </c>
      <c r="J152" s="149"/>
      <c r="K152" s="149"/>
      <c r="L152" s="149"/>
    </row>
    <row r="153" spans="1:12">
      <c r="A153" s="148" t="s">
        <v>1573</v>
      </c>
      <c r="B153" s="148" t="s">
        <v>1574</v>
      </c>
      <c r="C153" s="149" t="str">
        <f t="shared" si="4"/>
        <v>BETODA</v>
      </c>
      <c r="D153" s="149"/>
      <c r="E153" s="149"/>
      <c r="F153" s="149"/>
      <c r="G153" s="149">
        <f>COUNTIF(RTARouteStages[StageCode],ShortCodes[[#This Row],[Stage Code]])</f>
        <v>0</v>
      </c>
      <c r="H153" s="149">
        <f>COUNTIF(ShortCodes[Location],ShortCodes[[#This Row],[Location]])</f>
        <v>1</v>
      </c>
      <c r="I153" s="149">
        <f t="shared" si="5"/>
        <v>1</v>
      </c>
      <c r="J153" s="149"/>
      <c r="K153" s="149"/>
      <c r="L153" s="149"/>
    </row>
    <row r="154" spans="1:12">
      <c r="A154" s="148" t="s">
        <v>1575</v>
      </c>
      <c r="B154" s="148" t="s">
        <v>1576</v>
      </c>
      <c r="C154" s="149" t="str">
        <f t="shared" si="4"/>
        <v>BETODA IDC</v>
      </c>
      <c r="D154" s="149"/>
      <c r="E154" s="149"/>
      <c r="F154" s="149"/>
      <c r="G154" s="149">
        <f>COUNTIF(RTARouteStages[StageCode],ShortCodes[[#This Row],[Stage Code]])</f>
        <v>0</v>
      </c>
      <c r="H154" s="149">
        <f>COUNTIF(ShortCodes[Location],ShortCodes[[#This Row],[Location]])</f>
        <v>1</v>
      </c>
      <c r="I154" s="149">
        <f t="shared" si="5"/>
        <v>1</v>
      </c>
      <c r="J154" s="149"/>
      <c r="K154" s="149"/>
      <c r="L154" s="149"/>
    </row>
    <row r="155" spans="1:12">
      <c r="A155" s="148" t="s">
        <v>1577</v>
      </c>
      <c r="B155" s="148" t="s">
        <v>1578</v>
      </c>
      <c r="C155" s="149" t="str">
        <f t="shared" si="4"/>
        <v>BETODA VP.</v>
      </c>
      <c r="D155" s="149"/>
      <c r="E155" s="149"/>
      <c r="F155" s="149"/>
      <c r="G155" s="149">
        <f>COUNTIF(RTARouteStages[StageCode],ShortCodes[[#This Row],[Stage Code]])</f>
        <v>0</v>
      </c>
      <c r="H155" s="149">
        <f>COUNTIF(ShortCodes[Location],ShortCodes[[#This Row],[Location]])</f>
        <v>1</v>
      </c>
      <c r="I155" s="149">
        <f t="shared" si="5"/>
        <v>1</v>
      </c>
      <c r="J155" s="149"/>
      <c r="K155" s="149"/>
      <c r="L155" s="149"/>
    </row>
    <row r="156" spans="1:12">
      <c r="A156" s="151" t="s">
        <v>1579</v>
      </c>
      <c r="B156" s="151" t="s">
        <v>1580</v>
      </c>
      <c r="C156" s="149" t="str">
        <f t="shared" si="4"/>
        <v>BETORA IND</v>
      </c>
      <c r="D156" s="149"/>
      <c r="E156" s="149"/>
      <c r="F156" s="149"/>
      <c r="G156" s="149">
        <f>COUNTIF(RTARouteStages[StageCode],ShortCodes[[#This Row],[Stage Code]])</f>
        <v>0</v>
      </c>
      <c r="H156" s="149">
        <f>COUNTIF(ShortCodes[Location],ShortCodes[[#This Row],[Location]])</f>
        <v>1</v>
      </c>
      <c r="I156" s="149">
        <f t="shared" si="5"/>
        <v>1</v>
      </c>
      <c r="J156" s="149"/>
      <c r="K156" s="149"/>
      <c r="L156" s="149"/>
    </row>
    <row r="157" spans="1:12">
      <c r="A157" s="151" t="s">
        <v>1581</v>
      </c>
      <c r="B157" s="151" t="s">
        <v>1582</v>
      </c>
      <c r="C157" s="149" t="str">
        <f t="shared" si="4"/>
        <v>BETORA JUNC</v>
      </c>
      <c r="D157" s="149"/>
      <c r="E157" s="149"/>
      <c r="F157" s="149"/>
      <c r="G157" s="149">
        <f>COUNTIF(RTARouteStages[StageCode],ShortCodes[[#This Row],[Stage Code]])</f>
        <v>0</v>
      </c>
      <c r="H157" s="149">
        <f>COUNTIF(ShortCodes[Location],ShortCodes[[#This Row],[Location]])</f>
        <v>1</v>
      </c>
      <c r="I157" s="149">
        <f t="shared" si="5"/>
        <v>1</v>
      </c>
      <c r="J157" s="149"/>
      <c r="K157" s="149"/>
      <c r="L157" s="149"/>
    </row>
    <row r="158" spans="1:12">
      <c r="A158" s="148" t="s">
        <v>1583</v>
      </c>
      <c r="B158" s="148" t="s">
        <v>1584</v>
      </c>
      <c r="C158" s="149" t="str">
        <f t="shared" si="4"/>
        <v>BETUL</v>
      </c>
      <c r="D158" s="149"/>
      <c r="E158" s="149"/>
      <c r="F158" s="149"/>
      <c r="G158" s="149">
        <f>COUNTIF(RTARouteStages[StageCode],ShortCodes[[#This Row],[Stage Code]])</f>
        <v>0</v>
      </c>
      <c r="H158" s="149">
        <f>COUNTIF(ShortCodes[Location],ShortCodes[[#This Row],[Location]])</f>
        <v>1</v>
      </c>
      <c r="I158" s="149">
        <f t="shared" si="5"/>
        <v>1</v>
      </c>
      <c r="J158" s="149"/>
      <c r="K158" s="149"/>
      <c r="L158" s="149"/>
    </row>
    <row r="159" spans="1:12">
      <c r="A159" s="148" t="s">
        <v>1585</v>
      </c>
      <c r="B159" s="148" t="s">
        <v>1586</v>
      </c>
      <c r="C159" s="149" t="str">
        <f t="shared" si="4"/>
        <v>BETUL X</v>
      </c>
      <c r="D159" s="149"/>
      <c r="E159" s="149"/>
      <c r="F159" s="149"/>
      <c r="G159" s="149">
        <f>COUNTIF(RTARouteStages[StageCode],ShortCodes[[#This Row],[Stage Code]])</f>
        <v>0</v>
      </c>
      <c r="H159" s="149">
        <f>COUNTIF(ShortCodes[Location],ShortCodes[[#This Row],[Location]])</f>
        <v>1</v>
      </c>
      <c r="I159" s="149">
        <f t="shared" si="5"/>
        <v>1</v>
      </c>
      <c r="J159" s="149"/>
      <c r="K159" s="149"/>
      <c r="L159" s="149"/>
    </row>
    <row r="160" spans="1:12">
      <c r="A160" s="148" t="s">
        <v>1587</v>
      </c>
      <c r="B160" s="148" t="s">
        <v>1588</v>
      </c>
      <c r="C160" s="149" t="str">
        <f t="shared" si="4"/>
        <v>BGWTI TMP K</v>
      </c>
      <c r="D160" s="149"/>
      <c r="E160" s="149"/>
      <c r="F160" s="149"/>
      <c r="G160" s="149">
        <f>COUNTIF(RTARouteStages[StageCode],ShortCodes[[#This Row],[Stage Code]])</f>
        <v>0</v>
      </c>
      <c r="H160" s="149">
        <f>COUNTIF(ShortCodes[Location],ShortCodes[[#This Row],[Location]])</f>
        <v>1</v>
      </c>
      <c r="I160" s="149">
        <f t="shared" si="5"/>
        <v>1</v>
      </c>
      <c r="J160" s="149"/>
      <c r="K160" s="149"/>
      <c r="L160" s="149"/>
    </row>
    <row r="161" spans="1:12">
      <c r="A161" s="148" t="s">
        <v>1589</v>
      </c>
      <c r="B161" s="148" t="s">
        <v>1590</v>
      </c>
      <c r="C161" s="149" t="str">
        <f t="shared" si="4"/>
        <v>BHADRAVATI</v>
      </c>
      <c r="D161" s="149"/>
      <c r="E161" s="149"/>
      <c r="F161" s="149"/>
      <c r="G161" s="149">
        <f>COUNTIF(RTARouteStages[StageCode],ShortCodes[[#This Row],[Stage Code]])</f>
        <v>0</v>
      </c>
      <c r="H161" s="149">
        <f>COUNTIF(ShortCodes[Location],ShortCodes[[#This Row],[Location]])</f>
        <v>1</v>
      </c>
      <c r="I161" s="149">
        <f t="shared" si="5"/>
        <v>1</v>
      </c>
      <c r="J161" s="149"/>
      <c r="K161" s="149"/>
      <c r="L161" s="149"/>
    </row>
    <row r="162" spans="1:12">
      <c r="A162" s="148" t="s">
        <v>1591</v>
      </c>
      <c r="B162" s="148" t="s">
        <v>1592</v>
      </c>
      <c r="C162" s="149" t="str">
        <f t="shared" si="4"/>
        <v>BHAIDWADA</v>
      </c>
      <c r="D162" s="149"/>
      <c r="E162" s="149"/>
      <c r="F162" s="149"/>
      <c r="G162" s="149">
        <f>COUNTIF(RTARouteStages[StageCode],ShortCodes[[#This Row],[Stage Code]])</f>
        <v>0</v>
      </c>
      <c r="H162" s="149">
        <f>COUNTIF(ShortCodes[Location],ShortCodes[[#This Row],[Location]])</f>
        <v>1</v>
      </c>
      <c r="I162" s="149">
        <f t="shared" si="5"/>
        <v>1</v>
      </c>
      <c r="J162" s="149"/>
      <c r="K162" s="149"/>
      <c r="L162" s="149"/>
    </row>
    <row r="163" spans="1:12">
      <c r="A163" s="148" t="s">
        <v>1593</v>
      </c>
      <c r="B163" s="148" t="s">
        <v>1594</v>
      </c>
      <c r="C163" s="149" t="str">
        <f t="shared" si="4"/>
        <v>BHAMAI</v>
      </c>
      <c r="D163" s="149"/>
      <c r="E163" s="149"/>
      <c r="F163" s="149"/>
      <c r="G163" s="149">
        <f>COUNTIF(RTARouteStages[StageCode],ShortCodes[[#This Row],[Stage Code]])</f>
        <v>0</v>
      </c>
      <c r="H163" s="149">
        <f>COUNTIF(ShortCodes[Location],ShortCodes[[#This Row],[Location]])</f>
        <v>1</v>
      </c>
      <c r="I163" s="149">
        <f t="shared" si="5"/>
        <v>1</v>
      </c>
      <c r="J163" s="149"/>
      <c r="K163" s="149"/>
      <c r="L163" s="149"/>
    </row>
    <row r="164" spans="1:12">
      <c r="A164" s="152" t="s">
        <v>1595</v>
      </c>
      <c r="B164" s="152" t="s">
        <v>1596</v>
      </c>
      <c r="C164" s="149" t="str">
        <f t="shared" si="4"/>
        <v>BHARADE</v>
      </c>
      <c r="D164" s="149"/>
      <c r="E164" s="149"/>
      <c r="F164" s="149"/>
      <c r="G164" s="149">
        <f>COUNTIF(RTARouteStages[StageCode],ShortCodes[[#This Row],[Stage Code]])</f>
        <v>0</v>
      </c>
      <c r="H164" s="149">
        <f>COUNTIF(ShortCodes[Location],ShortCodes[[#This Row],[Location]])</f>
        <v>1</v>
      </c>
      <c r="I164" s="149">
        <f t="shared" si="5"/>
        <v>1</v>
      </c>
      <c r="J164" s="149"/>
      <c r="K164" s="149"/>
      <c r="L164" s="149"/>
    </row>
    <row r="165" spans="1:12">
      <c r="A165" s="148" t="s">
        <v>1597</v>
      </c>
      <c r="B165" s="148" t="s">
        <v>1598</v>
      </c>
      <c r="C165" s="149" t="str">
        <f t="shared" si="4"/>
        <v>BHATI</v>
      </c>
      <c r="D165" s="149"/>
      <c r="E165" s="149"/>
      <c r="F165" s="149"/>
      <c r="G165" s="149">
        <f>COUNTIF(RTARouteStages[StageCode],ShortCodes[[#This Row],[Stage Code]])</f>
        <v>0</v>
      </c>
      <c r="H165" s="149">
        <f>COUNTIF(ShortCodes[Location],ShortCodes[[#This Row],[Location]])</f>
        <v>1</v>
      </c>
      <c r="I165" s="149">
        <f t="shared" si="5"/>
        <v>1</v>
      </c>
      <c r="J165" s="149"/>
      <c r="K165" s="149"/>
      <c r="L165" s="149"/>
    </row>
    <row r="166" spans="1:12">
      <c r="A166" s="148" t="s">
        <v>1599</v>
      </c>
      <c r="B166" s="148" t="s">
        <v>1600</v>
      </c>
      <c r="C166" s="149" t="str">
        <f t="shared" si="4"/>
        <v>BHATPAL</v>
      </c>
      <c r="D166" s="149"/>
      <c r="E166" s="149"/>
      <c r="F166" s="149"/>
      <c r="G166" s="149">
        <f>COUNTIF(RTARouteStages[StageCode],ShortCodes[[#This Row],[Stage Code]])</f>
        <v>0</v>
      </c>
      <c r="H166" s="149">
        <f>COUNTIF(ShortCodes[Location],ShortCodes[[#This Row],[Location]])</f>
        <v>1</v>
      </c>
      <c r="I166" s="149">
        <f t="shared" si="5"/>
        <v>1</v>
      </c>
      <c r="J166" s="149"/>
      <c r="K166" s="149"/>
      <c r="L166" s="149"/>
    </row>
    <row r="167" spans="1:12">
      <c r="A167" s="148" t="s">
        <v>1601</v>
      </c>
      <c r="B167" s="148" t="s">
        <v>1602</v>
      </c>
      <c r="C167" s="149" t="str">
        <f t="shared" si="4"/>
        <v>BHATPAONI</v>
      </c>
      <c r="D167" s="149"/>
      <c r="E167" s="149"/>
      <c r="F167" s="149"/>
      <c r="G167" s="149">
        <f>COUNTIF(RTARouteStages[StageCode],ShortCodes[[#This Row],[Stage Code]])</f>
        <v>0</v>
      </c>
      <c r="H167" s="149">
        <f>COUNTIF(ShortCodes[Location],ShortCodes[[#This Row],[Location]])</f>
        <v>1</v>
      </c>
      <c r="I167" s="149">
        <f t="shared" si="5"/>
        <v>1</v>
      </c>
      <c r="J167" s="149"/>
      <c r="K167" s="149"/>
      <c r="L167" s="149"/>
    </row>
    <row r="168" spans="1:12">
      <c r="A168" s="148" t="s">
        <v>1603</v>
      </c>
      <c r="B168" s="148" t="s">
        <v>1604</v>
      </c>
      <c r="C168" s="149" t="str">
        <f t="shared" si="4"/>
        <v>BHATPL GATE</v>
      </c>
      <c r="D168" s="149"/>
      <c r="E168" s="149"/>
      <c r="F168" s="149"/>
      <c r="G168" s="149">
        <f>COUNTIF(RTARouteStages[StageCode],ShortCodes[[#This Row],[Stage Code]])</f>
        <v>0</v>
      </c>
      <c r="H168" s="149">
        <f>COUNTIF(ShortCodes[Location],ShortCodes[[#This Row],[Location]])</f>
        <v>1</v>
      </c>
      <c r="I168" s="149">
        <f t="shared" si="5"/>
        <v>1</v>
      </c>
      <c r="J168" s="149"/>
      <c r="K168" s="149"/>
      <c r="L168" s="149"/>
    </row>
    <row r="169" spans="1:12">
      <c r="A169" s="148" t="s">
        <v>1605</v>
      </c>
      <c r="B169" s="148" t="s">
        <v>1606</v>
      </c>
      <c r="C169" s="149" t="str">
        <f t="shared" si="4"/>
        <v>BHATWADI</v>
      </c>
      <c r="D169" s="149"/>
      <c r="E169" s="149"/>
      <c r="F169" s="149"/>
      <c r="G169" s="149">
        <f>COUNTIF(RTARouteStages[StageCode],ShortCodes[[#This Row],[Stage Code]])</f>
        <v>0</v>
      </c>
      <c r="H169" s="149">
        <f>COUNTIF(ShortCodes[Location],ShortCodes[[#This Row],[Location]])</f>
        <v>1</v>
      </c>
      <c r="I169" s="149">
        <f t="shared" si="5"/>
        <v>1</v>
      </c>
      <c r="J169" s="149"/>
      <c r="K169" s="149"/>
      <c r="L169" s="149"/>
    </row>
    <row r="170" spans="1:12">
      <c r="A170" s="148" t="s">
        <v>1607</v>
      </c>
      <c r="B170" s="148" t="s">
        <v>1608</v>
      </c>
      <c r="C170" s="149" t="str">
        <f t="shared" si="4"/>
        <v>BHATWADI TK</v>
      </c>
      <c r="D170" s="149"/>
      <c r="E170" s="149"/>
      <c r="F170" s="149"/>
      <c r="G170" s="149">
        <f>COUNTIF(RTARouteStages[StageCode],ShortCodes[[#This Row],[Stage Code]])</f>
        <v>0</v>
      </c>
      <c r="H170" s="149">
        <f>COUNTIF(ShortCodes[Location],ShortCodes[[#This Row],[Location]])</f>
        <v>1</v>
      </c>
      <c r="I170" s="149">
        <f t="shared" si="5"/>
        <v>1</v>
      </c>
      <c r="J170" s="149"/>
      <c r="K170" s="149"/>
      <c r="L170" s="149"/>
    </row>
    <row r="171" spans="1:12">
      <c r="A171" s="148" t="s">
        <v>1609</v>
      </c>
      <c r="B171" s="148" t="s">
        <v>1610</v>
      </c>
      <c r="C171" s="149" t="str">
        <f t="shared" si="4"/>
        <v>BHAVKAI</v>
      </c>
      <c r="D171" s="149"/>
      <c r="E171" s="149"/>
      <c r="F171" s="149"/>
      <c r="G171" s="149">
        <f>COUNTIF(RTARouteStages[StageCode],ShortCodes[[#This Row],[Stage Code]])</f>
        <v>0</v>
      </c>
      <c r="H171" s="149">
        <f>COUNTIF(ShortCodes[Location],ShortCodes[[#This Row],[Location]])</f>
        <v>1</v>
      </c>
      <c r="I171" s="149">
        <f t="shared" si="5"/>
        <v>1</v>
      </c>
      <c r="J171" s="149"/>
      <c r="K171" s="149"/>
      <c r="L171" s="149"/>
    </row>
    <row r="172" spans="1:12">
      <c r="A172" s="148" t="s">
        <v>1611</v>
      </c>
      <c r="B172" s="148" t="s">
        <v>1612</v>
      </c>
      <c r="C172" s="149" t="str">
        <f t="shared" si="4"/>
        <v>BHEDSHI</v>
      </c>
      <c r="D172" s="149"/>
      <c r="E172" s="149"/>
      <c r="F172" s="149"/>
      <c r="G172" s="149">
        <f>COUNTIF(RTARouteStages[StageCode],ShortCodes[[#This Row],[Stage Code]])</f>
        <v>0</v>
      </c>
      <c r="H172" s="149">
        <f>COUNTIF(ShortCodes[Location],ShortCodes[[#This Row],[Location]])</f>
        <v>1</v>
      </c>
      <c r="I172" s="149">
        <f t="shared" si="5"/>
        <v>1</v>
      </c>
      <c r="J172" s="149"/>
      <c r="K172" s="149"/>
      <c r="L172" s="149"/>
    </row>
    <row r="173" spans="1:12">
      <c r="A173" s="148" t="s">
        <v>1613</v>
      </c>
      <c r="B173" s="148" t="s">
        <v>1614</v>
      </c>
      <c r="C173" s="149" t="str">
        <f t="shared" si="4"/>
        <v>BHGWATI TMP</v>
      </c>
      <c r="D173" s="149"/>
      <c r="E173" s="149"/>
      <c r="F173" s="149"/>
      <c r="G173" s="149">
        <f>COUNTIF(RTARouteStages[StageCode],ShortCodes[[#This Row],[Stage Code]])</f>
        <v>0</v>
      </c>
      <c r="H173" s="149">
        <f>COUNTIF(ShortCodes[Location],ShortCodes[[#This Row],[Location]])</f>
        <v>1</v>
      </c>
      <c r="I173" s="149">
        <f t="shared" si="5"/>
        <v>1</v>
      </c>
      <c r="J173" s="149"/>
      <c r="K173" s="149"/>
      <c r="L173" s="149"/>
    </row>
    <row r="174" spans="1:12">
      <c r="A174" s="148" t="s">
        <v>1615</v>
      </c>
      <c r="B174" s="148" t="s">
        <v>1616</v>
      </c>
      <c r="C174" s="149" t="str">
        <f t="shared" si="4"/>
        <v>BHIRONDA</v>
      </c>
      <c r="D174" s="149"/>
      <c r="E174" s="149"/>
      <c r="F174" s="149"/>
      <c r="G174" s="149">
        <f>COUNTIF(RTARouteStages[StageCode],ShortCodes[[#This Row],[Stage Code]])</f>
        <v>0</v>
      </c>
      <c r="H174" s="149">
        <f>COUNTIF(ShortCodes[Location],ShortCodes[[#This Row],[Location]])</f>
        <v>1</v>
      </c>
      <c r="I174" s="149">
        <f t="shared" si="5"/>
        <v>1</v>
      </c>
      <c r="J174" s="149"/>
      <c r="K174" s="149"/>
      <c r="L174" s="149"/>
    </row>
    <row r="175" spans="1:12">
      <c r="A175" s="148" t="s">
        <v>1617</v>
      </c>
      <c r="B175" s="148" t="s">
        <v>1618</v>
      </c>
      <c r="C175" s="149" t="str">
        <f t="shared" si="4"/>
        <v>BHOGAWATI</v>
      </c>
      <c r="D175" s="149"/>
      <c r="E175" s="149"/>
      <c r="F175" s="149"/>
      <c r="G175" s="149">
        <f>COUNTIF(RTARouteStages[StageCode],ShortCodes[[#This Row],[Stage Code]])</f>
        <v>0</v>
      </c>
      <c r="H175" s="149">
        <f>COUNTIF(ShortCodes[Location],ShortCodes[[#This Row],[Location]])</f>
        <v>1</v>
      </c>
      <c r="I175" s="149">
        <f t="shared" si="5"/>
        <v>1</v>
      </c>
      <c r="J175" s="149"/>
      <c r="K175" s="149"/>
      <c r="L175" s="149"/>
    </row>
    <row r="176" spans="1:12">
      <c r="A176" s="148" t="s">
        <v>1619</v>
      </c>
      <c r="B176" s="148" t="s">
        <v>1620</v>
      </c>
      <c r="C176" s="149" t="str">
        <f t="shared" si="4"/>
        <v>BHOMA</v>
      </c>
      <c r="D176" s="149"/>
      <c r="E176" s="149"/>
      <c r="F176" s="149"/>
      <c r="G176" s="149">
        <f>COUNTIF(RTARouteStages[StageCode],ShortCodes[[#This Row],[Stage Code]])</f>
        <v>0</v>
      </c>
      <c r="H176" s="149">
        <f>COUNTIF(ShortCodes[Location],ShortCodes[[#This Row],[Location]])</f>
        <v>1</v>
      </c>
      <c r="I176" s="149">
        <f t="shared" si="5"/>
        <v>1</v>
      </c>
      <c r="J176" s="149"/>
      <c r="K176" s="149"/>
      <c r="L176" s="149"/>
    </row>
    <row r="177" spans="1:12">
      <c r="A177" s="148" t="s">
        <v>1621</v>
      </c>
      <c r="B177" s="148" t="s">
        <v>1622</v>
      </c>
      <c r="C177" s="149" t="str">
        <f t="shared" si="4"/>
        <v>BHUIPAL</v>
      </c>
      <c r="D177" s="149"/>
      <c r="E177" s="149"/>
      <c r="F177" s="149"/>
      <c r="G177" s="149">
        <f>COUNTIF(RTARouteStages[StageCode],ShortCodes[[#This Row],[Stage Code]])</f>
        <v>0</v>
      </c>
      <c r="H177" s="149">
        <f>COUNTIF(ShortCodes[Location],ShortCodes[[#This Row],[Location]])</f>
        <v>1</v>
      </c>
      <c r="I177" s="149">
        <f t="shared" si="5"/>
        <v>1</v>
      </c>
      <c r="J177" s="149"/>
      <c r="K177" s="149"/>
      <c r="L177" s="149"/>
    </row>
    <row r="178" spans="1:12">
      <c r="A178" s="148" t="s">
        <v>1623</v>
      </c>
      <c r="B178" s="148" t="s">
        <v>1624</v>
      </c>
      <c r="C178" s="149" t="str">
        <f t="shared" si="4"/>
        <v>BHUTWADI</v>
      </c>
      <c r="D178" s="149"/>
      <c r="E178" s="149"/>
      <c r="F178" s="149"/>
      <c r="G178" s="149">
        <f>COUNTIF(RTARouteStages[StageCode],ShortCodes[[#This Row],[Stage Code]])</f>
        <v>0</v>
      </c>
      <c r="H178" s="149">
        <f>COUNTIF(ShortCodes[Location],ShortCodes[[#This Row],[Location]])</f>
        <v>1</v>
      </c>
      <c r="I178" s="149">
        <f t="shared" si="5"/>
        <v>1</v>
      </c>
      <c r="J178" s="149"/>
      <c r="K178" s="149"/>
      <c r="L178" s="149"/>
    </row>
    <row r="179" spans="1:12">
      <c r="A179" s="152" t="s">
        <v>1625</v>
      </c>
      <c r="B179" s="152" t="s">
        <v>1626</v>
      </c>
      <c r="C179" s="149" t="str">
        <f t="shared" si="4"/>
        <v>BHUWAN HS</v>
      </c>
      <c r="D179" s="149"/>
      <c r="E179" s="149"/>
      <c r="F179" s="149"/>
      <c r="G179" s="149">
        <f>COUNTIF(RTARouteStages[StageCode],ShortCodes[[#This Row],[Stage Code]])</f>
        <v>0</v>
      </c>
      <c r="H179" s="149">
        <f>COUNTIF(ShortCodes[Location],ShortCodes[[#This Row],[Location]])</f>
        <v>1</v>
      </c>
      <c r="I179" s="149">
        <f t="shared" si="5"/>
        <v>1</v>
      </c>
      <c r="J179" s="149"/>
      <c r="K179" s="149" t="s">
        <v>1370</v>
      </c>
      <c r="L179" s="149"/>
    </row>
    <row r="180" spans="1:12">
      <c r="A180" s="148" t="s">
        <v>1627</v>
      </c>
      <c r="B180" s="148" t="s">
        <v>1628</v>
      </c>
      <c r="C180" s="149" t="str">
        <f t="shared" si="4"/>
        <v>BIBAL</v>
      </c>
      <c r="D180" s="149"/>
      <c r="E180" s="149"/>
      <c r="F180" s="149"/>
      <c r="G180" s="149">
        <f>COUNTIF(RTARouteStages[StageCode],ShortCodes[[#This Row],[Stage Code]])</f>
        <v>0</v>
      </c>
      <c r="H180" s="149">
        <f>COUNTIF(ShortCodes[Location],ShortCodes[[#This Row],[Location]])</f>
        <v>1</v>
      </c>
      <c r="I180" s="149">
        <f t="shared" si="5"/>
        <v>1</v>
      </c>
      <c r="J180" s="149"/>
      <c r="K180" s="149"/>
      <c r="L180" s="149"/>
    </row>
    <row r="181" spans="1:12">
      <c r="A181" s="148" t="s">
        <v>434</v>
      </c>
      <c r="B181" s="148" t="s">
        <v>1629</v>
      </c>
      <c r="C181" s="149" t="str">
        <f t="shared" si="4"/>
        <v>BICHOLIM</v>
      </c>
      <c r="D181" s="149"/>
      <c r="E181" s="149" t="s">
        <v>1449</v>
      </c>
      <c r="F181" s="149"/>
      <c r="G181" s="149">
        <f>COUNTIF(RTARouteStages[StageCode],ShortCodes[[#This Row],[Stage Code]])</f>
        <v>1</v>
      </c>
      <c r="H181" s="149">
        <f>COUNTIF(ShortCodes[Location],ShortCodes[[#This Row],[Location]])</f>
        <v>1</v>
      </c>
      <c r="I181" s="149">
        <f t="shared" si="5"/>
        <v>1</v>
      </c>
      <c r="J181" s="149" t="s">
        <v>1450</v>
      </c>
      <c r="K181" s="149"/>
      <c r="L181" s="149"/>
    </row>
    <row r="182" spans="1:12">
      <c r="A182" s="148" t="s">
        <v>1630</v>
      </c>
      <c r="B182" s="148" t="s">
        <v>1631</v>
      </c>
      <c r="C182" s="149" t="str">
        <f t="shared" si="4"/>
        <v>BIDI</v>
      </c>
      <c r="D182" s="149"/>
      <c r="E182" s="149"/>
      <c r="F182" s="149"/>
      <c r="G182" s="149">
        <f>COUNTIF(RTARouteStages[StageCode],ShortCodes[[#This Row],[Stage Code]])</f>
        <v>0</v>
      </c>
      <c r="H182" s="149">
        <f>COUNTIF(ShortCodes[Location],ShortCodes[[#This Row],[Location]])</f>
        <v>1</v>
      </c>
      <c r="I182" s="149">
        <f t="shared" si="5"/>
        <v>1</v>
      </c>
      <c r="J182" s="149"/>
      <c r="K182" s="149"/>
      <c r="L182" s="149"/>
    </row>
    <row r="183" spans="1:12">
      <c r="A183" s="148" t="s">
        <v>1632</v>
      </c>
      <c r="B183" s="148" t="s">
        <v>1633</v>
      </c>
      <c r="C183" s="149" t="str">
        <f t="shared" si="4"/>
        <v>BIJAPUR</v>
      </c>
      <c r="D183" s="149"/>
      <c r="E183" s="149"/>
      <c r="F183" s="149"/>
      <c r="G183" s="149">
        <f>COUNTIF(RTARouteStages[StageCode],ShortCodes[[#This Row],[Stage Code]])</f>
        <v>0</v>
      </c>
      <c r="H183" s="149">
        <f>COUNTIF(ShortCodes[Location],ShortCodes[[#This Row],[Location]])</f>
        <v>1</v>
      </c>
      <c r="I183" s="149">
        <f t="shared" si="5"/>
        <v>1</v>
      </c>
      <c r="J183" s="149"/>
      <c r="K183" s="149"/>
      <c r="L183" s="149"/>
    </row>
    <row r="184" spans="1:12">
      <c r="A184" s="148" t="s">
        <v>1634</v>
      </c>
      <c r="B184" s="148" t="s">
        <v>1635</v>
      </c>
      <c r="C184" s="149" t="str">
        <f t="shared" si="4"/>
        <v>BIMBAL</v>
      </c>
      <c r="D184" s="149"/>
      <c r="E184" s="149"/>
      <c r="F184" s="149"/>
      <c r="G184" s="149">
        <f>COUNTIF(RTARouteStages[StageCode],ShortCodes[[#This Row],[Stage Code]])</f>
        <v>0</v>
      </c>
      <c r="H184" s="149">
        <f>COUNTIF(ShortCodes[Location],ShortCodes[[#This Row],[Location]])</f>
        <v>1</v>
      </c>
      <c r="I184" s="149">
        <f t="shared" si="5"/>
        <v>1</v>
      </c>
      <c r="J184" s="149"/>
      <c r="K184" s="149"/>
      <c r="L184" s="149"/>
    </row>
    <row r="185" spans="1:12">
      <c r="A185" s="148" t="s">
        <v>1636</v>
      </c>
      <c r="B185" s="148" t="s">
        <v>1637</v>
      </c>
      <c r="C185" s="149" t="str">
        <f t="shared" si="4"/>
        <v>BINANI</v>
      </c>
      <c r="D185" s="149"/>
      <c r="E185" s="149"/>
      <c r="F185" s="149"/>
      <c r="G185" s="149">
        <f>COUNTIF(RTARouteStages[StageCode],ShortCodes[[#This Row],[Stage Code]])</f>
        <v>0</v>
      </c>
      <c r="H185" s="149">
        <f>COUNTIF(ShortCodes[Location],ShortCodes[[#This Row],[Location]])</f>
        <v>1</v>
      </c>
      <c r="I185" s="149">
        <f t="shared" si="5"/>
        <v>1</v>
      </c>
      <c r="J185" s="149"/>
      <c r="K185" s="149"/>
      <c r="L185" s="149"/>
    </row>
    <row r="186" spans="1:12">
      <c r="A186" s="148" t="s">
        <v>1638</v>
      </c>
      <c r="B186" s="148" t="s">
        <v>1639</v>
      </c>
      <c r="C186" s="149" t="str">
        <f t="shared" si="4"/>
        <v>BIRLA</v>
      </c>
      <c r="D186" s="149"/>
      <c r="E186" s="149"/>
      <c r="F186" s="149"/>
      <c r="G186" s="149">
        <f>COUNTIF(RTARouteStages[StageCode],ShortCodes[[#This Row],[Stage Code]])</f>
        <v>0</v>
      </c>
      <c r="H186" s="149">
        <f>COUNTIF(ShortCodes[Location],ShortCodes[[#This Row],[Location]])</f>
        <v>1</v>
      </c>
      <c r="I186" s="149">
        <f t="shared" si="5"/>
        <v>1</v>
      </c>
      <c r="J186" s="149"/>
      <c r="K186" s="149"/>
      <c r="L186" s="149"/>
    </row>
    <row r="187" spans="1:12">
      <c r="A187" s="148" t="s">
        <v>1640</v>
      </c>
      <c r="B187" s="148" t="s">
        <v>1641</v>
      </c>
      <c r="C187" s="149" t="str">
        <f t="shared" si="4"/>
        <v>BIRUR</v>
      </c>
      <c r="D187" s="149"/>
      <c r="E187" s="149"/>
      <c r="F187" s="149"/>
      <c r="G187" s="149">
        <f>COUNTIF(RTARouteStages[StageCode],ShortCodes[[#This Row],[Stage Code]])</f>
        <v>0</v>
      </c>
      <c r="H187" s="149">
        <f>COUNTIF(ShortCodes[Location],ShortCodes[[#This Row],[Location]])</f>
        <v>1</v>
      </c>
      <c r="I187" s="149">
        <f t="shared" si="5"/>
        <v>1</v>
      </c>
      <c r="J187" s="149"/>
      <c r="K187" s="149"/>
      <c r="L187" s="149"/>
    </row>
    <row r="188" spans="1:12">
      <c r="A188" s="148" t="s">
        <v>1642</v>
      </c>
      <c r="B188" s="148" t="s">
        <v>1643</v>
      </c>
      <c r="C188" s="149" t="str">
        <f t="shared" si="4"/>
        <v>BIVSA</v>
      </c>
      <c r="D188" s="149"/>
      <c r="E188" s="149"/>
      <c r="F188" s="149"/>
      <c r="G188" s="149">
        <f>COUNTIF(RTARouteStages[StageCode],ShortCodes[[#This Row],[Stage Code]])</f>
        <v>0</v>
      </c>
      <c r="H188" s="149">
        <f>COUNTIF(ShortCodes[Location],ShortCodes[[#This Row],[Location]])</f>
        <v>1</v>
      </c>
      <c r="I188" s="149">
        <f t="shared" si="5"/>
        <v>1</v>
      </c>
      <c r="J188" s="149"/>
      <c r="K188" s="149"/>
      <c r="L188" s="149"/>
    </row>
    <row r="189" spans="1:12">
      <c r="A189" s="148" t="s">
        <v>1644</v>
      </c>
      <c r="B189" s="148" t="s">
        <v>1645</v>
      </c>
      <c r="C189" s="149" t="str">
        <f t="shared" si="4"/>
        <v>BMBOLI IPHB</v>
      </c>
      <c r="D189" s="149"/>
      <c r="E189" s="149"/>
      <c r="F189" s="149"/>
      <c r="G189" s="149">
        <f>COUNTIF(RTARouteStages[StageCode],ShortCodes[[#This Row],[Stage Code]])</f>
        <v>0</v>
      </c>
      <c r="H189" s="149">
        <f>COUNTIF(ShortCodes[Location],ShortCodes[[#This Row],[Location]])</f>
        <v>1</v>
      </c>
      <c r="I189" s="149">
        <f t="shared" si="5"/>
        <v>1</v>
      </c>
      <c r="J189" s="149"/>
      <c r="K189" s="149"/>
      <c r="L189" s="149"/>
    </row>
    <row r="190" spans="1:12">
      <c r="A190" s="148" t="s">
        <v>1646</v>
      </c>
      <c r="B190" s="148" t="s">
        <v>1647</v>
      </c>
      <c r="C190" s="149" t="str">
        <f t="shared" si="4"/>
        <v>BNDI/GIRYE</v>
      </c>
      <c r="D190" s="149"/>
      <c r="E190" s="149"/>
      <c r="F190" s="149"/>
      <c r="G190" s="149">
        <f>COUNTIF(RTARouteStages[StageCode],ShortCodes[[#This Row],[Stage Code]])</f>
        <v>0</v>
      </c>
      <c r="H190" s="149">
        <f>COUNTIF(ShortCodes[Location],ShortCodes[[#This Row],[Location]])</f>
        <v>1</v>
      </c>
      <c r="I190" s="149">
        <f t="shared" si="5"/>
        <v>1</v>
      </c>
      <c r="J190" s="149"/>
      <c r="K190" s="149"/>
      <c r="L190" s="149"/>
    </row>
    <row r="191" spans="1:12">
      <c r="A191" s="148" t="s">
        <v>1648</v>
      </c>
      <c r="B191" s="148" t="s">
        <v>1649</v>
      </c>
      <c r="C191" s="149" t="str">
        <f t="shared" si="4"/>
        <v>BOBBY STORE</v>
      </c>
      <c r="D191" s="149"/>
      <c r="E191" s="149"/>
      <c r="F191" s="149"/>
      <c r="G191" s="149">
        <f>COUNTIF(RTARouteStages[StageCode],ShortCodes[[#This Row],[Stage Code]])</f>
        <v>0</v>
      </c>
      <c r="H191" s="149">
        <f>COUNTIF(ShortCodes[Location],ShortCodes[[#This Row],[Location]])</f>
        <v>1</v>
      </c>
      <c r="I191" s="149">
        <f t="shared" si="5"/>
        <v>1</v>
      </c>
      <c r="J191" s="149"/>
      <c r="K191" s="149"/>
      <c r="L191" s="149"/>
    </row>
    <row r="192" spans="1:12">
      <c r="A192" s="152" t="s">
        <v>1650</v>
      </c>
      <c r="B192" s="152" t="s">
        <v>1651</v>
      </c>
      <c r="C192" s="149" t="str">
        <f t="shared" si="4"/>
        <v>BOGMALO</v>
      </c>
      <c r="D192" s="149"/>
      <c r="E192" s="149"/>
      <c r="F192" s="149"/>
      <c r="G192" s="149">
        <f>COUNTIF(RTARouteStages[StageCode],ShortCodes[[#This Row],[Stage Code]])</f>
        <v>0</v>
      </c>
      <c r="H192" s="149">
        <f>COUNTIF(ShortCodes[Location],ShortCodes[[#This Row],[Location]])</f>
        <v>1</v>
      </c>
      <c r="I192" s="149">
        <f t="shared" si="5"/>
        <v>1</v>
      </c>
      <c r="J192" s="149"/>
      <c r="K192" s="149"/>
      <c r="L192" s="149"/>
    </row>
    <row r="193" spans="1:12">
      <c r="A193" s="148" t="s">
        <v>1652</v>
      </c>
      <c r="B193" s="148" t="s">
        <v>1653</v>
      </c>
      <c r="C193" s="149" t="str">
        <f t="shared" si="4"/>
        <v>BOLKARNE</v>
      </c>
      <c r="D193" s="149"/>
      <c r="E193" s="149"/>
      <c r="F193" s="149"/>
      <c r="G193" s="149">
        <f>COUNTIF(RTARouteStages[StageCode],ShortCodes[[#This Row],[Stage Code]])</f>
        <v>0</v>
      </c>
      <c r="H193" s="149">
        <f>COUNTIF(ShortCodes[Location],ShortCodes[[#This Row],[Location]])</f>
        <v>1</v>
      </c>
      <c r="I193" s="149">
        <f t="shared" si="5"/>
        <v>1</v>
      </c>
      <c r="J193" s="149"/>
      <c r="K193" s="149"/>
      <c r="L193" s="149"/>
    </row>
    <row r="194" spans="1:12">
      <c r="A194" s="148" t="s">
        <v>1654</v>
      </c>
      <c r="B194" s="148" t="s">
        <v>1655</v>
      </c>
      <c r="C194" s="149" t="str">
        <f t="shared" ref="C194:C257" si="6">A194</f>
        <v>BORALWADA</v>
      </c>
      <c r="D194" s="149"/>
      <c r="E194" s="149"/>
      <c r="F194" s="149"/>
      <c r="G194" s="149">
        <f>COUNTIF(RTARouteStages[StageCode],ShortCodes[[#This Row],[Stage Code]])</f>
        <v>0</v>
      </c>
      <c r="H194" s="149">
        <f>COUNTIF(ShortCodes[Location],ShortCodes[[#This Row],[Location]])</f>
        <v>1</v>
      </c>
      <c r="I194" s="149">
        <f t="shared" ref="I194:I257" si="7">COUNTIF($B$2:$B$4841,B194)</f>
        <v>1</v>
      </c>
      <c r="J194" s="149"/>
      <c r="K194" s="149"/>
      <c r="L194" s="149"/>
    </row>
    <row r="195" spans="1:12">
      <c r="A195" s="148" t="s">
        <v>1656</v>
      </c>
      <c r="B195" s="148" t="s">
        <v>1657</v>
      </c>
      <c r="C195" s="149" t="str">
        <f t="shared" si="6"/>
        <v>BORAVNE</v>
      </c>
      <c r="D195" s="149"/>
      <c r="E195" s="149"/>
      <c r="F195" s="149"/>
      <c r="G195" s="149">
        <f>COUNTIF(RTARouteStages[StageCode],ShortCodes[[#This Row],[Stage Code]])</f>
        <v>0</v>
      </c>
      <c r="H195" s="149">
        <f>COUNTIF(ShortCodes[Location],ShortCodes[[#This Row],[Location]])</f>
        <v>1</v>
      </c>
      <c r="I195" s="149">
        <f t="shared" si="7"/>
        <v>1</v>
      </c>
      <c r="J195" s="149"/>
      <c r="K195" s="149"/>
      <c r="L195" s="149"/>
    </row>
    <row r="196" spans="1:12">
      <c r="A196" s="148" t="s">
        <v>1658</v>
      </c>
      <c r="B196" s="148" t="s">
        <v>1659</v>
      </c>
      <c r="C196" s="149" t="str">
        <f t="shared" si="6"/>
        <v>BORDA</v>
      </c>
      <c r="D196" s="149"/>
      <c r="E196" s="149"/>
      <c r="F196" s="149"/>
      <c r="G196" s="149">
        <f>COUNTIF(RTARouteStages[StageCode],ShortCodes[[#This Row],[Stage Code]])</f>
        <v>0</v>
      </c>
      <c r="H196" s="149">
        <f>COUNTIF(ShortCodes[Location],ShortCodes[[#This Row],[Location]])</f>
        <v>1</v>
      </c>
      <c r="I196" s="149">
        <f t="shared" si="7"/>
        <v>1</v>
      </c>
      <c r="J196" s="149"/>
      <c r="K196" s="149"/>
      <c r="L196" s="149"/>
    </row>
    <row r="197" spans="1:12">
      <c r="A197" s="148" t="s">
        <v>1660</v>
      </c>
      <c r="B197" s="148" t="s">
        <v>1661</v>
      </c>
      <c r="C197" s="149" t="str">
        <f t="shared" si="6"/>
        <v>BORI BRDG</v>
      </c>
      <c r="D197" s="149"/>
      <c r="E197" s="149"/>
      <c r="F197" s="149"/>
      <c r="G197" s="149">
        <f>COUNTIF(RTARouteStages[StageCode],ShortCodes[[#This Row],[Stage Code]])</f>
        <v>0</v>
      </c>
      <c r="H197" s="149">
        <f>COUNTIF(ShortCodes[Location],ShortCodes[[#This Row],[Location]])</f>
        <v>1</v>
      </c>
      <c r="I197" s="149">
        <f t="shared" si="7"/>
        <v>1</v>
      </c>
      <c r="J197" s="149"/>
      <c r="K197" s="149"/>
      <c r="L197" s="149"/>
    </row>
    <row r="198" spans="1:12">
      <c r="A198" s="148" t="s">
        <v>1662</v>
      </c>
      <c r="B198" s="148" t="s">
        <v>1663</v>
      </c>
      <c r="C198" s="149" t="str">
        <f t="shared" si="6"/>
        <v>BORI SKVR</v>
      </c>
      <c r="D198" s="149"/>
      <c r="E198" s="149"/>
      <c r="F198" s="149"/>
      <c r="G198" s="149">
        <f>COUNTIF(RTARouteStages[StageCode],ShortCodes[[#This Row],[Stage Code]])</f>
        <v>0</v>
      </c>
      <c r="H198" s="149">
        <f>COUNTIF(ShortCodes[Location],ShortCodes[[#This Row],[Location]])</f>
        <v>1</v>
      </c>
      <c r="I198" s="149">
        <f t="shared" si="7"/>
        <v>1</v>
      </c>
      <c r="J198" s="149"/>
      <c r="K198" s="149"/>
      <c r="L198" s="149"/>
    </row>
    <row r="199" spans="1:12">
      <c r="A199" s="148" t="s">
        <v>1664</v>
      </c>
      <c r="B199" s="148" t="s">
        <v>1665</v>
      </c>
      <c r="C199" s="149" t="str">
        <f t="shared" si="6"/>
        <v>BORIM</v>
      </c>
      <c r="D199" s="149"/>
      <c r="E199" s="149"/>
      <c r="F199" s="149"/>
      <c r="G199" s="149">
        <f>COUNTIF(RTARouteStages[StageCode],ShortCodes[[#This Row],[Stage Code]])</f>
        <v>0</v>
      </c>
      <c r="H199" s="149">
        <f>COUNTIF(ShortCodes[Location],ShortCodes[[#This Row],[Location]])</f>
        <v>1</v>
      </c>
      <c r="I199" s="149">
        <f t="shared" si="7"/>
        <v>1</v>
      </c>
      <c r="J199" s="149"/>
      <c r="K199" s="149"/>
      <c r="L199" s="149"/>
    </row>
    <row r="200" spans="1:12">
      <c r="A200" s="152" t="s">
        <v>1666</v>
      </c>
      <c r="B200" s="152" t="s">
        <v>1667</v>
      </c>
      <c r="C200" s="149" t="str">
        <f t="shared" si="6"/>
        <v>BORIVLI</v>
      </c>
      <c r="D200" s="149"/>
      <c r="E200" s="149"/>
      <c r="F200" s="149"/>
      <c r="G200" s="149">
        <f>COUNTIF(RTARouteStages[StageCode],ShortCodes[[#This Row],[Stage Code]])</f>
        <v>0</v>
      </c>
      <c r="H200" s="149">
        <f>COUNTIF(ShortCodes[Location],ShortCodes[[#This Row],[Location]])</f>
        <v>1</v>
      </c>
      <c r="I200" s="149">
        <f t="shared" si="7"/>
        <v>1</v>
      </c>
      <c r="J200" s="149"/>
      <c r="K200" s="149"/>
      <c r="L200" s="149"/>
    </row>
    <row r="201" spans="1:12">
      <c r="A201" s="151" t="s">
        <v>1668</v>
      </c>
      <c r="B201" s="151" t="s">
        <v>1669</v>
      </c>
      <c r="C201" s="149" t="str">
        <f t="shared" si="6"/>
        <v>BOSCH</v>
      </c>
      <c r="D201" s="149"/>
      <c r="E201" s="149"/>
      <c r="F201" s="149"/>
      <c r="G201" s="149">
        <f>COUNTIF(RTARouteStages[StageCode],ShortCodes[[#This Row],[Stage Code]])</f>
        <v>0</v>
      </c>
      <c r="H201" s="149">
        <f>COUNTIF(ShortCodes[Location],ShortCodes[[#This Row],[Location]])</f>
        <v>1</v>
      </c>
      <c r="I201" s="149">
        <f t="shared" si="7"/>
        <v>1</v>
      </c>
      <c r="J201" s="149"/>
      <c r="K201" s="149"/>
      <c r="L201" s="149"/>
    </row>
    <row r="202" spans="1:12">
      <c r="A202" s="148" t="s">
        <v>1670</v>
      </c>
      <c r="B202" s="148" t="s">
        <v>1671</v>
      </c>
      <c r="C202" s="149" t="str">
        <f t="shared" si="6"/>
        <v>BOURS</v>
      </c>
      <c r="D202" s="149"/>
      <c r="E202" s="149"/>
      <c r="F202" s="149"/>
      <c r="G202" s="149">
        <f>COUNTIF(RTARouteStages[StageCode],ShortCodes[[#This Row],[Stage Code]])</f>
        <v>0</v>
      </c>
      <c r="H202" s="149">
        <f>COUNTIF(ShortCodes[Location],ShortCodes[[#This Row],[Location]])</f>
        <v>1</v>
      </c>
      <c r="I202" s="149">
        <f t="shared" si="7"/>
        <v>1</v>
      </c>
      <c r="J202" s="149"/>
      <c r="K202" s="149"/>
      <c r="L202" s="149"/>
    </row>
    <row r="203" spans="1:12">
      <c r="A203" s="148" t="s">
        <v>1672</v>
      </c>
      <c r="B203" s="148" t="s">
        <v>1673</v>
      </c>
      <c r="C203" s="149" t="str">
        <f t="shared" si="6"/>
        <v>BRAMKARMALI</v>
      </c>
      <c r="D203" s="149"/>
      <c r="E203" s="149"/>
      <c r="F203" s="149"/>
      <c r="G203" s="149">
        <f>COUNTIF(RTARouteStages[StageCode],ShortCodes[[#This Row],[Stage Code]])</f>
        <v>0</v>
      </c>
      <c r="H203" s="149">
        <f>COUNTIF(ShortCodes[Location],ShortCodes[[#This Row],[Location]])</f>
        <v>1</v>
      </c>
      <c r="I203" s="149">
        <f t="shared" si="7"/>
        <v>1</v>
      </c>
      <c r="J203" s="149"/>
      <c r="K203" s="149"/>
      <c r="L203" s="149"/>
    </row>
    <row r="204" spans="1:12">
      <c r="A204" s="148" t="s">
        <v>1674</v>
      </c>
      <c r="B204" s="148" t="s">
        <v>1675</v>
      </c>
      <c r="C204" s="149" t="str">
        <f t="shared" si="6"/>
        <v>BRANCOS X</v>
      </c>
      <c r="D204" s="149"/>
      <c r="E204" s="149"/>
      <c r="F204" s="149"/>
      <c r="G204" s="149">
        <f>COUNTIF(RTARouteStages[StageCode],ShortCodes[[#This Row],[Stage Code]])</f>
        <v>0</v>
      </c>
      <c r="H204" s="149">
        <f>COUNTIF(ShortCodes[Location],ShortCodes[[#This Row],[Location]])</f>
        <v>1</v>
      </c>
      <c r="I204" s="149">
        <f t="shared" si="7"/>
        <v>1</v>
      </c>
      <c r="J204" s="149"/>
      <c r="K204" s="149"/>
      <c r="L204" s="149"/>
    </row>
    <row r="205" spans="1:12">
      <c r="A205" s="148" t="s">
        <v>1676</v>
      </c>
      <c r="B205" s="148" t="s">
        <v>1677</v>
      </c>
      <c r="C205" s="149" t="str">
        <f t="shared" si="6"/>
        <v>BRIDI KANUR</v>
      </c>
      <c r="D205" s="149"/>
      <c r="E205" s="149"/>
      <c r="F205" s="149"/>
      <c r="G205" s="149">
        <f>COUNTIF(RTARouteStages[StageCode],ShortCodes[[#This Row],[Stage Code]])</f>
        <v>0</v>
      </c>
      <c r="H205" s="149">
        <f>COUNTIF(ShortCodes[Location],ShortCodes[[#This Row],[Location]])</f>
        <v>1</v>
      </c>
      <c r="I205" s="149">
        <f t="shared" si="7"/>
        <v>1</v>
      </c>
      <c r="J205" s="149"/>
      <c r="K205" s="149"/>
      <c r="L205" s="149"/>
    </row>
    <row r="206" spans="1:12">
      <c r="A206" s="148" t="s">
        <v>1678</v>
      </c>
      <c r="B206" s="148" t="s">
        <v>1679</v>
      </c>
      <c r="C206" s="149" t="str">
        <f t="shared" si="6"/>
        <v>BRITTONA</v>
      </c>
      <c r="D206" s="149"/>
      <c r="E206" s="149"/>
      <c r="F206" s="149"/>
      <c r="G206" s="149">
        <f>COUNTIF(RTARouteStages[StageCode],ShortCodes[[#This Row],[Stage Code]])</f>
        <v>0</v>
      </c>
      <c r="H206" s="149">
        <f>COUNTIF(ShortCodes[Location],ShortCodes[[#This Row],[Location]])</f>
        <v>1</v>
      </c>
      <c r="I206" s="149">
        <f t="shared" si="7"/>
        <v>1</v>
      </c>
      <c r="J206" s="149"/>
      <c r="K206" s="149"/>
      <c r="L206" s="149"/>
    </row>
    <row r="207" spans="1:12">
      <c r="A207" s="148" t="s">
        <v>1680</v>
      </c>
      <c r="B207" s="148" t="s">
        <v>1681</v>
      </c>
      <c r="C207" s="149" t="str">
        <f t="shared" si="6"/>
        <v>BURWAWADE</v>
      </c>
      <c r="D207" s="149"/>
      <c r="E207" s="149"/>
      <c r="F207" s="149"/>
      <c r="G207" s="149">
        <f>COUNTIF(RTARouteStages[StageCode],ShortCodes[[#This Row],[Stage Code]])</f>
        <v>0</v>
      </c>
      <c r="H207" s="149">
        <f>COUNTIF(ShortCodes[Location],ShortCodes[[#This Row],[Location]])</f>
        <v>1</v>
      </c>
      <c r="I207" s="149">
        <f t="shared" si="7"/>
        <v>1</v>
      </c>
      <c r="J207" s="149"/>
      <c r="K207" s="149"/>
      <c r="L207" s="149"/>
    </row>
    <row r="208" spans="1:12">
      <c r="A208" s="148" t="s">
        <v>1682</v>
      </c>
      <c r="B208" s="148" t="s">
        <v>1683</v>
      </c>
      <c r="C208" s="149" t="str">
        <f t="shared" si="6"/>
        <v>C HUSIG BRD</v>
      </c>
      <c r="D208" s="149"/>
      <c r="E208" s="149"/>
      <c r="F208" s="149"/>
      <c r="G208" s="149">
        <f>COUNTIF(RTARouteStages[StageCode],ShortCodes[[#This Row],[Stage Code]])</f>
        <v>0</v>
      </c>
      <c r="H208" s="149">
        <f>COUNTIF(ShortCodes[Location],ShortCodes[[#This Row],[Location]])</f>
        <v>1</v>
      </c>
      <c r="I208" s="149">
        <f t="shared" si="7"/>
        <v>1</v>
      </c>
      <c r="J208" s="149"/>
      <c r="K208" s="149"/>
      <c r="L208" s="149"/>
    </row>
    <row r="209" spans="1:12">
      <c r="A209" s="148" t="s">
        <v>1684</v>
      </c>
      <c r="B209" s="148" t="s">
        <v>1685</v>
      </c>
      <c r="C209" s="149" t="str">
        <f t="shared" si="6"/>
        <v>C WADYAR</v>
      </c>
      <c r="D209" s="149"/>
      <c r="E209" s="149"/>
      <c r="F209" s="149"/>
      <c r="G209" s="149">
        <f>COUNTIF(RTARouteStages[StageCode],ShortCodes[[#This Row],[Stage Code]])</f>
        <v>0</v>
      </c>
      <c r="H209" s="149">
        <f>COUNTIF(ShortCodes[Location],ShortCodes[[#This Row],[Location]])</f>
        <v>1</v>
      </c>
      <c r="I209" s="149">
        <f t="shared" si="7"/>
        <v>1</v>
      </c>
      <c r="J209" s="149"/>
      <c r="K209" s="149"/>
      <c r="L209" s="149"/>
    </row>
    <row r="210" spans="1:12">
      <c r="A210" s="148" t="s">
        <v>1686</v>
      </c>
      <c r="B210" s="148" t="s">
        <v>1687</v>
      </c>
      <c r="C210" s="149" t="str">
        <f t="shared" si="6"/>
        <v>C.AMONA</v>
      </c>
      <c r="D210" s="149"/>
      <c r="E210" s="149"/>
      <c r="F210" s="149"/>
      <c r="G210" s="149">
        <f>COUNTIF(RTARouteStages[StageCode],ShortCodes[[#This Row],[Stage Code]])</f>
        <v>0</v>
      </c>
      <c r="H210" s="149">
        <f>COUNTIF(ShortCodes[Location],ShortCodes[[#This Row],[Location]])</f>
        <v>1</v>
      </c>
      <c r="I210" s="149">
        <f t="shared" si="7"/>
        <v>1</v>
      </c>
      <c r="J210" s="149"/>
      <c r="K210" s="149"/>
      <c r="L210" s="149"/>
    </row>
    <row r="211" spans="1:12">
      <c r="A211" s="148" t="s">
        <v>1688</v>
      </c>
      <c r="B211" s="148" t="s">
        <v>1689</v>
      </c>
      <c r="C211" s="149" t="str">
        <f t="shared" si="6"/>
        <v>C.D.R.BEACH</v>
      </c>
      <c r="D211" s="149"/>
      <c r="E211" s="149"/>
      <c r="F211" s="149"/>
      <c r="G211" s="149">
        <f>COUNTIF(RTARouteStages[StageCode],ShortCodes[[#This Row],[Stage Code]])</f>
        <v>0</v>
      </c>
      <c r="H211" s="149">
        <f>COUNTIF(ShortCodes[Location],ShortCodes[[#This Row],[Location]])</f>
        <v>1</v>
      </c>
      <c r="I211" s="149">
        <f t="shared" si="7"/>
        <v>1</v>
      </c>
      <c r="J211" s="149"/>
      <c r="K211" s="149"/>
      <c r="L211" s="149"/>
    </row>
    <row r="212" spans="1:12">
      <c r="A212" s="148" t="s">
        <v>1690</v>
      </c>
      <c r="B212" s="148" t="s">
        <v>1691</v>
      </c>
      <c r="C212" s="149" t="str">
        <f t="shared" si="6"/>
        <v>C.K.T.</v>
      </c>
      <c r="D212" s="149"/>
      <c r="E212" s="149"/>
      <c r="F212" s="149"/>
      <c r="G212" s="149">
        <f>COUNTIF(RTARouteStages[StageCode],ShortCodes[[#This Row],[Stage Code]])</f>
        <v>0</v>
      </c>
      <c r="H212" s="149">
        <f>COUNTIF(ShortCodes[Location],ShortCodes[[#This Row],[Location]])</f>
        <v>1</v>
      </c>
      <c r="I212" s="149">
        <f t="shared" si="7"/>
        <v>1</v>
      </c>
      <c r="J212" s="149"/>
      <c r="K212" s="149"/>
      <c r="L212" s="149"/>
    </row>
    <row r="213" spans="1:12">
      <c r="A213" s="148" t="s">
        <v>1692</v>
      </c>
      <c r="B213" s="148" t="s">
        <v>1693</v>
      </c>
      <c r="C213" s="149" t="str">
        <f t="shared" si="6"/>
        <v>CAB-DE-RAM</v>
      </c>
      <c r="D213" s="149"/>
      <c r="E213" s="149"/>
      <c r="F213" s="149"/>
      <c r="G213" s="149">
        <f>COUNTIF(RTARouteStages[StageCode],ShortCodes[[#This Row],[Stage Code]])</f>
        <v>0</v>
      </c>
      <c r="H213" s="149">
        <f>COUNTIF(ShortCodes[Location],ShortCodes[[#This Row],[Location]])</f>
        <v>1</v>
      </c>
      <c r="I213" s="149">
        <f t="shared" si="7"/>
        <v>1</v>
      </c>
      <c r="J213" s="149"/>
      <c r="K213" s="149"/>
      <c r="L213" s="149"/>
    </row>
    <row r="214" spans="1:12">
      <c r="A214" s="151" t="s">
        <v>1694</v>
      </c>
      <c r="B214" s="151" t="s">
        <v>1695</v>
      </c>
      <c r="C214" s="149" t="str">
        <f t="shared" si="6"/>
        <v>CACORA</v>
      </c>
      <c r="D214" s="149"/>
      <c r="E214" s="149"/>
      <c r="F214" s="149"/>
      <c r="G214" s="149">
        <f>COUNTIF(RTARouteStages[StageCode],ShortCodes[[#This Row],[Stage Code]])</f>
        <v>0</v>
      </c>
      <c r="H214" s="149">
        <f>COUNTIF(ShortCodes[Location],ShortCodes[[#This Row],[Location]])</f>
        <v>1</v>
      </c>
      <c r="I214" s="149">
        <f t="shared" si="7"/>
        <v>1</v>
      </c>
      <c r="J214" s="149"/>
      <c r="K214" s="149"/>
      <c r="L214" s="149"/>
    </row>
    <row r="215" spans="1:12">
      <c r="A215" s="148" t="s">
        <v>1696</v>
      </c>
      <c r="B215" s="148" t="s">
        <v>1697</v>
      </c>
      <c r="C215" s="149" t="str">
        <f t="shared" si="6"/>
        <v>CALANGUTE</v>
      </c>
      <c r="D215" s="149"/>
      <c r="E215" s="149"/>
      <c r="F215" s="149"/>
      <c r="G215" s="149">
        <f>COUNTIF(RTARouteStages[StageCode],ShortCodes[[#This Row],[Stage Code]])</f>
        <v>0</v>
      </c>
      <c r="H215" s="149">
        <f>COUNTIF(ShortCodes[Location],ShortCodes[[#This Row],[Location]])</f>
        <v>1</v>
      </c>
      <c r="I215" s="149">
        <f t="shared" si="7"/>
        <v>1</v>
      </c>
      <c r="J215" s="149"/>
      <c r="K215" s="149"/>
      <c r="L215" s="149"/>
    </row>
    <row r="216" spans="1:12">
      <c r="A216" s="148" t="s">
        <v>1698</v>
      </c>
      <c r="B216" s="148" t="s">
        <v>1699</v>
      </c>
      <c r="C216" s="149" t="str">
        <f t="shared" si="6"/>
        <v>CALVI TAR</v>
      </c>
      <c r="D216" s="149"/>
      <c r="E216" s="149"/>
      <c r="F216" s="149"/>
      <c r="G216" s="149">
        <f>COUNTIF(RTARouteStages[StageCode],ShortCodes[[#This Row],[Stage Code]])</f>
        <v>0</v>
      </c>
      <c r="H216" s="149">
        <f>COUNTIF(ShortCodes[Location],ShortCodes[[#This Row],[Location]])</f>
        <v>1</v>
      </c>
      <c r="I216" s="149">
        <f t="shared" si="7"/>
        <v>1</v>
      </c>
      <c r="J216" s="149"/>
      <c r="K216" s="149"/>
      <c r="L216" s="149"/>
    </row>
    <row r="217" spans="1:12">
      <c r="A217" s="148" t="s">
        <v>1700</v>
      </c>
      <c r="B217" s="148" t="s">
        <v>1701</v>
      </c>
      <c r="C217" s="149" t="str">
        <f t="shared" si="6"/>
        <v>CAMPAL</v>
      </c>
      <c r="D217" s="149"/>
      <c r="E217" s="149"/>
      <c r="F217" s="149"/>
      <c r="G217" s="149">
        <f>COUNTIF(RTARouteStages[StageCode],ShortCodes[[#This Row],[Stage Code]])</f>
        <v>0</v>
      </c>
      <c r="H217" s="149">
        <f>COUNTIF(ShortCodes[Location],ShortCodes[[#This Row],[Location]])</f>
        <v>1</v>
      </c>
      <c r="I217" s="149">
        <f t="shared" si="7"/>
        <v>1</v>
      </c>
      <c r="J217" s="149"/>
      <c r="K217" s="149"/>
      <c r="L217" s="149"/>
    </row>
    <row r="218" spans="1:12">
      <c r="A218" s="148" t="s">
        <v>1702</v>
      </c>
      <c r="B218" s="148" t="s">
        <v>1703</v>
      </c>
      <c r="C218" s="149" t="str">
        <f t="shared" si="6"/>
        <v>CAMURLI FRY</v>
      </c>
      <c r="D218" s="149"/>
      <c r="E218" s="149"/>
      <c r="F218" s="149"/>
      <c r="G218" s="149">
        <f>COUNTIF(RTARouteStages[StageCode],ShortCodes[[#This Row],[Stage Code]])</f>
        <v>0</v>
      </c>
      <c r="H218" s="149">
        <f>COUNTIF(ShortCodes[Location],ShortCodes[[#This Row],[Location]])</f>
        <v>1</v>
      </c>
      <c r="I218" s="149">
        <f t="shared" si="7"/>
        <v>1</v>
      </c>
      <c r="J218" s="149"/>
      <c r="K218" s="149"/>
      <c r="L218" s="149"/>
    </row>
    <row r="219" spans="1:12">
      <c r="A219" s="148" t="s">
        <v>1704</v>
      </c>
      <c r="B219" s="148" t="s">
        <v>1705</v>
      </c>
      <c r="C219" s="149" t="str">
        <f t="shared" si="6"/>
        <v>CAMURLI PCH</v>
      </c>
      <c r="D219" s="149"/>
      <c r="E219" s="149"/>
      <c r="F219" s="149"/>
      <c r="G219" s="149">
        <f>COUNTIF(RTARouteStages[StageCode],ShortCodes[[#This Row],[Stage Code]])</f>
        <v>0</v>
      </c>
      <c r="H219" s="149">
        <f>COUNTIF(ShortCodes[Location],ShortCodes[[#This Row],[Location]])</f>
        <v>1</v>
      </c>
      <c r="I219" s="149">
        <f t="shared" si="7"/>
        <v>1</v>
      </c>
      <c r="J219" s="149"/>
      <c r="K219" s="149"/>
      <c r="L219" s="149"/>
    </row>
    <row r="220" spans="1:12">
      <c r="A220" s="148" t="s">
        <v>1706</v>
      </c>
      <c r="B220" s="148" t="s">
        <v>1707</v>
      </c>
      <c r="C220" s="149" t="str">
        <f t="shared" si="6"/>
        <v>CAMURLI TAR</v>
      </c>
      <c r="D220" s="149"/>
      <c r="E220" s="149"/>
      <c r="F220" s="149"/>
      <c r="G220" s="149">
        <f>COUNTIF(RTARouteStages[StageCode],ShortCodes[[#This Row],[Stage Code]])</f>
        <v>0</v>
      </c>
      <c r="H220" s="149">
        <f>COUNTIF(ShortCodes[Location],ShortCodes[[#This Row],[Location]])</f>
        <v>1</v>
      </c>
      <c r="I220" s="149">
        <f t="shared" si="7"/>
        <v>1</v>
      </c>
      <c r="J220" s="149"/>
      <c r="K220" s="149"/>
      <c r="L220" s="149"/>
    </row>
    <row r="221" spans="1:12">
      <c r="A221" s="148" t="s">
        <v>1708</v>
      </c>
      <c r="B221" s="148" t="s">
        <v>1709</v>
      </c>
      <c r="C221" s="149" t="str">
        <f t="shared" si="6"/>
        <v>CANACONA</v>
      </c>
      <c r="D221" s="149"/>
      <c r="E221" s="149" t="s">
        <v>1449</v>
      </c>
      <c r="F221" s="149"/>
      <c r="G221" s="149">
        <f>COUNTIF(RTARouteStages[StageCode],ShortCodes[[#This Row],[Stage Code]])</f>
        <v>0</v>
      </c>
      <c r="H221" s="149">
        <f>COUNTIF(ShortCodes[Location],ShortCodes[[#This Row],[Location]])</f>
        <v>1</v>
      </c>
      <c r="I221" s="149">
        <f t="shared" si="7"/>
        <v>1</v>
      </c>
      <c r="J221" s="149" t="s">
        <v>1450</v>
      </c>
      <c r="K221" s="149"/>
      <c r="L221" s="149"/>
    </row>
    <row r="222" spans="1:12">
      <c r="A222" s="148" t="s">
        <v>1710</v>
      </c>
      <c r="B222" s="148" t="s">
        <v>1711</v>
      </c>
      <c r="C222" s="149" t="str">
        <f t="shared" si="6"/>
        <v>CANCA X</v>
      </c>
      <c r="D222" s="149"/>
      <c r="E222" s="149"/>
      <c r="F222" s="149"/>
      <c r="G222" s="149">
        <f>COUNTIF(RTARouteStages[StageCode],ShortCodes[[#This Row],[Stage Code]])</f>
        <v>0</v>
      </c>
      <c r="H222" s="149">
        <f>COUNTIF(ShortCodes[Location],ShortCodes[[#This Row],[Location]])</f>
        <v>1</v>
      </c>
      <c r="I222" s="149">
        <f t="shared" si="7"/>
        <v>1</v>
      </c>
      <c r="J222" s="149"/>
      <c r="K222" s="149"/>
      <c r="L222" s="149"/>
    </row>
    <row r="223" spans="1:12">
      <c r="A223" s="148" t="s">
        <v>1712</v>
      </c>
      <c r="B223" s="148" t="s">
        <v>1713</v>
      </c>
      <c r="C223" s="149" t="str">
        <f t="shared" si="6"/>
        <v>CANDOLIM</v>
      </c>
      <c r="D223" s="149"/>
      <c r="E223" s="149"/>
      <c r="F223" s="149"/>
      <c r="G223" s="149">
        <f>COUNTIF(RTARouteStages[StageCode],ShortCodes[[#This Row],[Stage Code]])</f>
        <v>0</v>
      </c>
      <c r="H223" s="149">
        <f>COUNTIF(ShortCodes[Location],ShortCodes[[#This Row],[Location]])</f>
        <v>1</v>
      </c>
      <c r="I223" s="149">
        <f t="shared" si="7"/>
        <v>1</v>
      </c>
      <c r="J223" s="149"/>
      <c r="K223" s="149"/>
      <c r="L223" s="149"/>
    </row>
    <row r="224" spans="1:12">
      <c r="A224" s="148" t="s">
        <v>1714</v>
      </c>
      <c r="B224" s="148" t="s">
        <v>1715</v>
      </c>
      <c r="C224" s="149" t="str">
        <f t="shared" si="6"/>
        <v>CANSA BRD</v>
      </c>
      <c r="D224" s="149"/>
      <c r="E224" s="149"/>
      <c r="F224" s="149"/>
      <c r="G224" s="149">
        <f>COUNTIF(RTARouteStages[StageCode],ShortCodes[[#This Row],[Stage Code]])</f>
        <v>0</v>
      </c>
      <c r="H224" s="149">
        <f>COUNTIF(ShortCodes[Location],ShortCodes[[#This Row],[Location]])</f>
        <v>1</v>
      </c>
      <c r="I224" s="149">
        <f t="shared" si="7"/>
        <v>1</v>
      </c>
      <c r="J224" s="149"/>
      <c r="K224" s="149"/>
      <c r="L224" s="149"/>
    </row>
    <row r="225" spans="1:12">
      <c r="A225" s="148" t="s">
        <v>1716</v>
      </c>
      <c r="B225" s="148" t="s">
        <v>1717</v>
      </c>
      <c r="C225" s="149" t="str">
        <f t="shared" si="6"/>
        <v>CANSAULIM</v>
      </c>
      <c r="D225" s="149"/>
      <c r="E225" s="149"/>
      <c r="F225" s="149"/>
      <c r="G225" s="149">
        <f>COUNTIF(RTARouteStages[StageCode],ShortCodes[[#This Row],[Stage Code]])</f>
        <v>0</v>
      </c>
      <c r="H225" s="149">
        <f>COUNTIF(ShortCodes[Location],ShortCodes[[#This Row],[Location]])</f>
        <v>1</v>
      </c>
      <c r="I225" s="149">
        <f t="shared" si="7"/>
        <v>1</v>
      </c>
      <c r="J225" s="149"/>
      <c r="K225" s="149"/>
      <c r="L225" s="149"/>
    </row>
    <row r="226" spans="1:12">
      <c r="A226" s="148" t="s">
        <v>1718</v>
      </c>
      <c r="B226" s="148" t="s">
        <v>1719</v>
      </c>
      <c r="C226" s="149" t="str">
        <f t="shared" si="6"/>
        <v>CAPXEM</v>
      </c>
      <c r="D226" s="149"/>
      <c r="E226" s="149"/>
      <c r="F226" s="149"/>
      <c r="G226" s="149">
        <f>COUNTIF(RTARouteStages[StageCode],ShortCodes[[#This Row],[Stage Code]])</f>
        <v>0</v>
      </c>
      <c r="H226" s="149">
        <f>COUNTIF(ShortCodes[Location],ShortCodes[[#This Row],[Location]])</f>
        <v>1</v>
      </c>
      <c r="I226" s="149">
        <f t="shared" si="7"/>
        <v>1</v>
      </c>
      <c r="J226" s="149"/>
      <c r="K226" s="149"/>
      <c r="L226" s="149"/>
    </row>
    <row r="227" spans="1:12">
      <c r="A227" s="152" t="s">
        <v>1720</v>
      </c>
      <c r="B227" s="152" t="s">
        <v>1721</v>
      </c>
      <c r="C227" s="149" t="str">
        <f t="shared" si="6"/>
        <v>Caranzalem</v>
      </c>
      <c r="D227" s="149"/>
      <c r="E227" s="149"/>
      <c r="F227" s="149"/>
      <c r="G227" s="149">
        <f>COUNTIF(RTARouteStages[StageCode],ShortCodes[[#This Row],[Stage Code]])</f>
        <v>0</v>
      </c>
      <c r="H227" s="149">
        <f>COUNTIF(ShortCodes[Location],ShortCodes[[#This Row],[Location]])</f>
        <v>1</v>
      </c>
      <c r="I227" s="149">
        <f t="shared" si="7"/>
        <v>1</v>
      </c>
      <c r="J227" s="149"/>
      <c r="K227" s="149"/>
      <c r="L227" s="149"/>
    </row>
    <row r="228" spans="1:12">
      <c r="A228" s="148" t="s">
        <v>1722</v>
      </c>
      <c r="B228" s="148" t="s">
        <v>1723</v>
      </c>
      <c r="C228" s="149" t="str">
        <f t="shared" si="6"/>
        <v>CARMALI</v>
      </c>
      <c r="D228" s="149"/>
      <c r="E228" s="149"/>
      <c r="F228" s="149"/>
      <c r="G228" s="149">
        <f>COUNTIF(RTARouteStages[StageCode],ShortCodes[[#This Row],[Stage Code]])</f>
        <v>0</v>
      </c>
      <c r="H228" s="149">
        <f>COUNTIF(ShortCodes[Location],ShortCodes[[#This Row],[Location]])</f>
        <v>1</v>
      </c>
      <c r="I228" s="149">
        <f t="shared" si="7"/>
        <v>1</v>
      </c>
      <c r="J228" s="149"/>
      <c r="K228" s="149"/>
      <c r="L228" s="149"/>
    </row>
    <row r="229" spans="1:12">
      <c r="A229" s="148" t="s">
        <v>1724</v>
      </c>
      <c r="B229" s="148" t="s">
        <v>1725</v>
      </c>
      <c r="C229" s="149" t="str">
        <f t="shared" si="6"/>
        <v>CARME CHAPL</v>
      </c>
      <c r="D229" s="149"/>
      <c r="E229" s="149"/>
      <c r="F229" s="149"/>
      <c r="G229" s="149">
        <f>COUNTIF(RTARouteStages[StageCode],ShortCodes[[#This Row],[Stage Code]])</f>
        <v>0</v>
      </c>
      <c r="H229" s="149">
        <f>COUNTIF(ShortCodes[Location],ShortCodes[[#This Row],[Location]])</f>
        <v>1</v>
      </c>
      <c r="I229" s="149">
        <f t="shared" si="7"/>
        <v>1</v>
      </c>
      <c r="J229" s="149"/>
      <c r="K229" s="149"/>
      <c r="L229" s="149"/>
    </row>
    <row r="230" spans="1:12">
      <c r="A230" s="148" t="s">
        <v>1726</v>
      </c>
      <c r="B230" s="148" t="s">
        <v>1727</v>
      </c>
      <c r="C230" s="149" t="str">
        <f t="shared" si="6"/>
        <v>CAROL</v>
      </c>
      <c r="D230" s="149"/>
      <c r="E230" s="149"/>
      <c r="F230" s="149"/>
      <c r="G230" s="149">
        <f>COUNTIF(RTARouteStages[StageCode],ShortCodes[[#This Row],[Stage Code]])</f>
        <v>0</v>
      </c>
      <c r="H230" s="149">
        <f>COUNTIF(ShortCodes[Location],ShortCodes[[#This Row],[Location]])</f>
        <v>1</v>
      </c>
      <c r="I230" s="149">
        <f t="shared" si="7"/>
        <v>1</v>
      </c>
      <c r="J230" s="149"/>
      <c r="K230" s="149"/>
      <c r="L230" s="149"/>
    </row>
    <row r="231" spans="1:12">
      <c r="A231" s="148" t="s">
        <v>1728</v>
      </c>
      <c r="B231" s="148" t="s">
        <v>1729</v>
      </c>
      <c r="C231" s="149" t="str">
        <f t="shared" si="6"/>
        <v>CARONA</v>
      </c>
      <c r="D231" s="149"/>
      <c r="E231" s="149"/>
      <c r="F231" s="149"/>
      <c r="G231" s="149">
        <f>COUNTIF(RTARouteStages[StageCode],ShortCodes[[#This Row],[Stage Code]])</f>
        <v>0</v>
      </c>
      <c r="H231" s="149">
        <f>COUNTIF(ShortCodes[Location],ShortCodes[[#This Row],[Location]])</f>
        <v>1</v>
      </c>
      <c r="I231" s="149">
        <f t="shared" si="7"/>
        <v>1</v>
      </c>
      <c r="J231" s="149"/>
      <c r="K231" s="149"/>
      <c r="L231" s="149"/>
    </row>
    <row r="232" spans="1:12">
      <c r="A232" s="148" t="s">
        <v>1730</v>
      </c>
      <c r="B232" s="148" t="s">
        <v>1731</v>
      </c>
      <c r="C232" s="149" t="str">
        <f t="shared" si="6"/>
        <v>CARXCT</v>
      </c>
      <c r="D232" s="149"/>
      <c r="E232" s="149"/>
      <c r="F232" s="149"/>
      <c r="G232" s="149">
        <f>COUNTIF(RTARouteStages[StageCode],ShortCodes[[#This Row],[Stage Code]])</f>
        <v>0</v>
      </c>
      <c r="H232" s="149">
        <f>COUNTIF(ShortCodes[Location],ShortCodes[[#This Row],[Location]])</f>
        <v>1</v>
      </c>
      <c r="I232" s="149">
        <f t="shared" si="7"/>
        <v>1</v>
      </c>
      <c r="J232" s="149"/>
      <c r="K232" s="149"/>
      <c r="L232" s="149"/>
    </row>
    <row r="233" spans="1:12">
      <c r="A233" s="148" t="s">
        <v>1732</v>
      </c>
      <c r="B233" s="148" t="s">
        <v>1733</v>
      </c>
      <c r="C233" s="149" t="str">
        <f t="shared" si="6"/>
        <v>CASARVARNE</v>
      </c>
      <c r="D233" s="149"/>
      <c r="E233" s="149"/>
      <c r="F233" s="149"/>
      <c r="G233" s="149">
        <f>COUNTIF(RTARouteStages[StageCode],ShortCodes[[#This Row],[Stage Code]])</f>
        <v>0</v>
      </c>
      <c r="H233" s="149">
        <f>COUNTIF(ShortCodes[Location],ShortCodes[[#This Row],[Location]])</f>
        <v>1</v>
      </c>
      <c r="I233" s="149">
        <f t="shared" si="7"/>
        <v>1</v>
      </c>
      <c r="J233" s="149"/>
      <c r="K233" s="149"/>
      <c r="L233" s="149"/>
    </row>
    <row r="234" spans="1:12">
      <c r="A234" s="148" t="s">
        <v>1734</v>
      </c>
      <c r="B234" s="148" t="s">
        <v>1735</v>
      </c>
      <c r="C234" s="149" t="str">
        <f t="shared" si="6"/>
        <v>CAVREM</v>
      </c>
      <c r="D234" s="149"/>
      <c r="E234" s="149"/>
      <c r="F234" s="149"/>
      <c r="G234" s="149">
        <f>COUNTIF(RTARouteStages[StageCode],ShortCodes[[#This Row],[Stage Code]])</f>
        <v>0</v>
      </c>
      <c r="H234" s="149">
        <f>COUNTIF(ShortCodes[Location],ShortCodes[[#This Row],[Location]])</f>
        <v>1</v>
      </c>
      <c r="I234" s="149">
        <f t="shared" si="7"/>
        <v>1</v>
      </c>
      <c r="J234" s="149"/>
      <c r="K234" s="149"/>
      <c r="L234" s="149"/>
    </row>
    <row r="235" spans="1:12">
      <c r="A235" s="151" t="s">
        <v>1736</v>
      </c>
      <c r="B235" s="151" t="s">
        <v>1737</v>
      </c>
      <c r="C235" s="149" t="str">
        <f t="shared" si="6"/>
        <v>CAVREM TISK</v>
      </c>
      <c r="D235" s="149"/>
      <c r="E235" s="149"/>
      <c r="F235" s="149"/>
      <c r="G235" s="149">
        <f>COUNTIF(RTARouteStages[StageCode],ShortCodes[[#This Row],[Stage Code]])</f>
        <v>0</v>
      </c>
      <c r="H235" s="149">
        <f>COUNTIF(ShortCodes[Location],ShortCodes[[#This Row],[Location]])</f>
        <v>1</v>
      </c>
      <c r="I235" s="149">
        <f t="shared" si="7"/>
        <v>1</v>
      </c>
      <c r="J235" s="149"/>
      <c r="K235" s="149"/>
      <c r="L235" s="149"/>
    </row>
    <row r="236" spans="1:12">
      <c r="A236" s="148" t="s">
        <v>1738</v>
      </c>
      <c r="B236" s="148" t="s">
        <v>1739</v>
      </c>
      <c r="C236" s="149" t="str">
        <f t="shared" si="6"/>
        <v>CAZUR</v>
      </c>
      <c r="D236" s="149"/>
      <c r="E236" s="149"/>
      <c r="F236" s="149"/>
      <c r="G236" s="149">
        <f>COUNTIF(RTARouteStages[StageCode],ShortCodes[[#This Row],[Stage Code]])</f>
        <v>0</v>
      </c>
      <c r="H236" s="149">
        <f>COUNTIF(ShortCodes[Location],ShortCodes[[#This Row],[Location]])</f>
        <v>1</v>
      </c>
      <c r="I236" s="149">
        <f t="shared" si="7"/>
        <v>1</v>
      </c>
      <c r="J236" s="149"/>
      <c r="K236" s="149"/>
      <c r="L236" s="149"/>
    </row>
    <row r="237" spans="1:12">
      <c r="A237" s="148" t="s">
        <v>1740</v>
      </c>
      <c r="B237" s="148" t="s">
        <v>1741</v>
      </c>
      <c r="C237" s="149" t="str">
        <f t="shared" si="6"/>
        <v>CCLO/ST.INZ</v>
      </c>
      <c r="D237" s="149"/>
      <c r="E237" s="149"/>
      <c r="F237" s="149"/>
      <c r="G237" s="149">
        <f>COUNTIF(RTARouteStages[StageCode],ShortCodes[[#This Row],[Stage Code]])</f>
        <v>0</v>
      </c>
      <c r="H237" s="149">
        <f>COUNTIF(ShortCodes[Location],ShortCodes[[#This Row],[Location]])</f>
        <v>1</v>
      </c>
      <c r="I237" s="149">
        <f t="shared" si="7"/>
        <v>1</v>
      </c>
      <c r="J237" s="149"/>
      <c r="K237" s="149"/>
      <c r="L237" s="149"/>
    </row>
    <row r="238" spans="1:12">
      <c r="A238" s="148" t="s">
        <v>1742</v>
      </c>
      <c r="B238" s="148" t="s">
        <v>1743</v>
      </c>
      <c r="C238" s="149" t="str">
        <f t="shared" si="6"/>
        <v>CEMENT FACT</v>
      </c>
      <c r="D238" s="149"/>
      <c r="E238" s="149"/>
      <c r="F238" s="149"/>
      <c r="G238" s="149">
        <f>COUNTIF(RTARouteStages[StageCode],ShortCodes[[#This Row],[Stage Code]])</f>
        <v>0</v>
      </c>
      <c r="H238" s="149">
        <f>COUNTIF(ShortCodes[Location],ShortCodes[[#This Row],[Location]])</f>
        <v>1</v>
      </c>
      <c r="I238" s="149">
        <f t="shared" si="7"/>
        <v>1</v>
      </c>
      <c r="J238" s="149"/>
      <c r="K238" s="149"/>
      <c r="L238" s="149"/>
    </row>
    <row r="239" spans="1:12">
      <c r="A239" s="148" t="s">
        <v>1744</v>
      </c>
      <c r="B239" s="148" t="s">
        <v>1745</v>
      </c>
      <c r="C239" s="149" t="str">
        <f t="shared" si="6"/>
        <v>CHAD.TMP AG</v>
      </c>
      <c r="D239" s="149"/>
      <c r="E239" s="149"/>
      <c r="F239" s="149"/>
      <c r="G239" s="149">
        <f>COUNTIF(RTARouteStages[StageCode],ShortCodes[[#This Row],[Stage Code]])</f>
        <v>0</v>
      </c>
      <c r="H239" s="149">
        <f>COUNTIF(ShortCodes[Location],ShortCodes[[#This Row],[Location]])</f>
        <v>1</v>
      </c>
      <c r="I239" s="149">
        <f t="shared" si="7"/>
        <v>1</v>
      </c>
      <c r="J239" s="149"/>
      <c r="K239" s="149"/>
      <c r="L239" s="149"/>
    </row>
    <row r="240" spans="1:12">
      <c r="A240" s="148" t="s">
        <v>1746</v>
      </c>
      <c r="B240" s="148" t="s">
        <v>1747</v>
      </c>
      <c r="C240" s="149" t="str">
        <f t="shared" si="6"/>
        <v>CHAFEGAL</v>
      </c>
      <c r="D240" s="149"/>
      <c r="E240" s="149"/>
      <c r="F240" s="149"/>
      <c r="G240" s="149">
        <f>COUNTIF(RTARouteStages[StageCode],ShortCodes[[#This Row],[Stage Code]])</f>
        <v>0</v>
      </c>
      <c r="H240" s="149">
        <f>COUNTIF(ShortCodes[Location],ShortCodes[[#This Row],[Location]])</f>
        <v>1</v>
      </c>
      <c r="I240" s="149">
        <f t="shared" si="7"/>
        <v>1</v>
      </c>
      <c r="J240" s="149"/>
      <c r="K240" s="149"/>
      <c r="L240" s="149"/>
    </row>
    <row r="241" spans="1:12">
      <c r="A241" s="148" t="s">
        <v>1748</v>
      </c>
      <c r="B241" s="148" t="s">
        <v>1749</v>
      </c>
      <c r="C241" s="149" t="str">
        <f t="shared" si="6"/>
        <v>CHAIEWADA</v>
      </c>
      <c r="D241" s="149"/>
      <c r="E241" s="149"/>
      <c r="F241" s="149"/>
      <c r="G241" s="149">
        <f>COUNTIF(RTARouteStages[StageCode],ShortCodes[[#This Row],[Stage Code]])</f>
        <v>0</v>
      </c>
      <c r="H241" s="149">
        <f>COUNTIF(ShortCodes[Location],ShortCodes[[#This Row],[Location]])</f>
        <v>1</v>
      </c>
      <c r="I241" s="149">
        <f t="shared" si="7"/>
        <v>1</v>
      </c>
      <c r="J241" s="149"/>
      <c r="K241" s="149"/>
      <c r="L241" s="149"/>
    </row>
    <row r="242" spans="1:12">
      <c r="A242" s="148" t="s">
        <v>1750</v>
      </c>
      <c r="B242" s="148" t="s">
        <v>1751</v>
      </c>
      <c r="C242" s="149" t="str">
        <f t="shared" si="6"/>
        <v>CHANDEL</v>
      </c>
      <c r="D242" s="149"/>
      <c r="E242" s="149"/>
      <c r="F242" s="149"/>
      <c r="G242" s="149">
        <f>COUNTIF(RTARouteStages[StageCode],ShortCodes[[#This Row],[Stage Code]])</f>
        <v>0</v>
      </c>
      <c r="H242" s="149">
        <f>COUNTIF(ShortCodes[Location],ShortCodes[[#This Row],[Location]])</f>
        <v>1</v>
      </c>
      <c r="I242" s="149">
        <f t="shared" si="7"/>
        <v>1</v>
      </c>
      <c r="J242" s="149"/>
      <c r="K242" s="149"/>
      <c r="L242" s="149"/>
    </row>
    <row r="243" spans="1:12">
      <c r="A243" s="152" t="s">
        <v>1752</v>
      </c>
      <c r="B243" s="152" t="s">
        <v>1753</v>
      </c>
      <c r="C243" s="149" t="str">
        <f t="shared" si="6"/>
        <v>CHANDOR</v>
      </c>
      <c r="D243" s="149"/>
      <c r="E243" s="149"/>
      <c r="F243" s="149"/>
      <c r="G243" s="149">
        <f>COUNTIF(RTARouteStages[StageCode],ShortCodes[[#This Row],[Stage Code]])</f>
        <v>0</v>
      </c>
      <c r="H243" s="149">
        <f>COUNTIF(ShortCodes[Location],ShortCodes[[#This Row],[Location]])</f>
        <v>1</v>
      </c>
      <c r="I243" s="149">
        <f t="shared" si="7"/>
        <v>1</v>
      </c>
      <c r="J243" s="149"/>
      <c r="K243" s="149"/>
      <c r="L243" s="149"/>
    </row>
    <row r="244" spans="1:12">
      <c r="A244" s="148" t="s">
        <v>1754</v>
      </c>
      <c r="B244" s="148" t="s">
        <v>1755</v>
      </c>
      <c r="C244" s="149" t="str">
        <f t="shared" si="6"/>
        <v>CHANDRAPTNA</v>
      </c>
      <c r="D244" s="149"/>
      <c r="E244" s="149"/>
      <c r="F244" s="149"/>
      <c r="G244" s="149">
        <f>COUNTIF(RTARouteStages[StageCode],ShortCodes[[#This Row],[Stage Code]])</f>
        <v>0</v>
      </c>
      <c r="H244" s="149">
        <f>COUNTIF(ShortCodes[Location],ShortCodes[[#This Row],[Location]])</f>
        <v>1</v>
      </c>
      <c r="I244" s="149">
        <f t="shared" si="7"/>
        <v>1</v>
      </c>
      <c r="J244" s="149"/>
      <c r="K244" s="149"/>
      <c r="L244" s="149"/>
    </row>
    <row r="245" spans="1:12">
      <c r="A245" s="148" t="s">
        <v>1756</v>
      </c>
      <c r="B245" s="148" t="s">
        <v>1757</v>
      </c>
      <c r="C245" s="149" t="str">
        <f t="shared" si="6"/>
        <v>CHANGAD X</v>
      </c>
      <c r="D245" s="149"/>
      <c r="E245" s="149"/>
      <c r="F245" s="149"/>
      <c r="G245" s="149">
        <f>COUNTIF(RTARouteStages[StageCode],ShortCodes[[#This Row],[Stage Code]])</f>
        <v>0</v>
      </c>
      <c r="H245" s="149">
        <f>COUNTIF(ShortCodes[Location],ShortCodes[[#This Row],[Location]])</f>
        <v>1</v>
      </c>
      <c r="I245" s="149">
        <f t="shared" si="7"/>
        <v>1</v>
      </c>
      <c r="J245" s="149"/>
      <c r="K245" s="149"/>
      <c r="L245" s="149"/>
    </row>
    <row r="246" spans="1:12">
      <c r="A246" s="148" t="s">
        <v>1758</v>
      </c>
      <c r="B246" s="148" t="s">
        <v>1759</v>
      </c>
      <c r="C246" s="149" t="str">
        <f t="shared" si="6"/>
        <v>CHAPEL X</v>
      </c>
      <c r="D246" s="149"/>
      <c r="E246" s="149"/>
      <c r="F246" s="149"/>
      <c r="G246" s="149">
        <f>COUNTIF(RTARouteStages[StageCode],ShortCodes[[#This Row],[Stage Code]])</f>
        <v>0</v>
      </c>
      <c r="H246" s="149">
        <f>COUNTIF(ShortCodes[Location],ShortCodes[[#This Row],[Location]])</f>
        <v>1</v>
      </c>
      <c r="I246" s="149">
        <f t="shared" si="7"/>
        <v>1</v>
      </c>
      <c r="J246" s="149"/>
      <c r="K246" s="149"/>
      <c r="L246" s="149"/>
    </row>
    <row r="247" spans="1:12">
      <c r="A247" s="148" t="s">
        <v>1760</v>
      </c>
      <c r="B247" s="148" t="s">
        <v>1761</v>
      </c>
      <c r="C247" s="149" t="str">
        <f t="shared" si="6"/>
        <v>CHAR RASTA</v>
      </c>
      <c r="D247" s="149"/>
      <c r="E247" s="149"/>
      <c r="F247" s="149"/>
      <c r="G247" s="149">
        <f>COUNTIF(RTARouteStages[StageCode],ShortCodes[[#This Row],[Stage Code]])</f>
        <v>0</v>
      </c>
      <c r="H247" s="149">
        <f>COUNTIF(ShortCodes[Location],ShortCodes[[#This Row],[Location]])</f>
        <v>1</v>
      </c>
      <c r="I247" s="149">
        <f t="shared" si="7"/>
        <v>1</v>
      </c>
      <c r="J247" s="149"/>
      <c r="K247" s="149"/>
      <c r="L247" s="149"/>
    </row>
    <row r="248" spans="1:12">
      <c r="A248" s="148" t="s">
        <v>1762</v>
      </c>
      <c r="B248" s="148" t="s">
        <v>1763</v>
      </c>
      <c r="C248" s="149" t="str">
        <f t="shared" si="6"/>
        <v>CHARAVNE X</v>
      </c>
      <c r="D248" s="149"/>
      <c r="E248" s="149"/>
      <c r="F248" s="149"/>
      <c r="G248" s="149">
        <f>COUNTIF(RTARouteStages[StageCode],ShortCodes[[#This Row],[Stage Code]])</f>
        <v>0</v>
      </c>
      <c r="H248" s="149">
        <f>COUNTIF(ShortCodes[Location],ShortCodes[[#This Row],[Location]])</f>
        <v>1</v>
      </c>
      <c r="I248" s="149">
        <f t="shared" si="7"/>
        <v>1</v>
      </c>
      <c r="J248" s="149"/>
      <c r="K248" s="149"/>
      <c r="L248" s="149"/>
    </row>
    <row r="249" spans="1:12">
      <c r="A249" s="148" t="s">
        <v>1764</v>
      </c>
      <c r="B249" s="148" t="s">
        <v>1765</v>
      </c>
      <c r="C249" s="149" t="str">
        <f t="shared" si="6"/>
        <v>CHAUDAPUR</v>
      </c>
      <c r="D249" s="149"/>
      <c r="E249" s="149"/>
      <c r="F249" s="149"/>
      <c r="G249" s="149">
        <f>COUNTIF(RTARouteStages[StageCode],ShortCodes[[#This Row],[Stage Code]])</f>
        <v>0</v>
      </c>
      <c r="H249" s="149">
        <f>COUNTIF(ShortCodes[Location],ShortCodes[[#This Row],[Location]])</f>
        <v>1</v>
      </c>
      <c r="I249" s="149">
        <f t="shared" si="7"/>
        <v>1</v>
      </c>
      <c r="J249" s="149"/>
      <c r="K249" s="149"/>
      <c r="L249" s="149"/>
    </row>
    <row r="250" spans="1:12">
      <c r="A250" s="148" t="s">
        <v>1766</v>
      </c>
      <c r="B250" s="148" t="s">
        <v>1767</v>
      </c>
      <c r="C250" s="149" t="str">
        <f t="shared" si="6"/>
        <v>CHAUKE</v>
      </c>
      <c r="D250" s="149"/>
      <c r="E250" s="149"/>
      <c r="F250" s="149"/>
      <c r="G250" s="149">
        <f>COUNTIF(RTARouteStages[StageCode],ShortCodes[[#This Row],[Stage Code]])</f>
        <v>0</v>
      </c>
      <c r="H250" s="149">
        <f>COUNTIF(ShortCodes[Location],ShortCodes[[#This Row],[Location]])</f>
        <v>1</v>
      </c>
      <c r="I250" s="149">
        <f t="shared" si="7"/>
        <v>1</v>
      </c>
      <c r="J250" s="149"/>
      <c r="K250" s="149"/>
      <c r="L250" s="149"/>
    </row>
    <row r="251" spans="1:12">
      <c r="A251" s="148" t="s">
        <v>1768</v>
      </c>
      <c r="B251" s="148" t="s">
        <v>1769</v>
      </c>
      <c r="C251" s="149" t="str">
        <f t="shared" si="6"/>
        <v>CHAUKI</v>
      </c>
      <c r="D251" s="149"/>
      <c r="E251" s="149"/>
      <c r="F251" s="149"/>
      <c r="G251" s="149">
        <f>COUNTIF(RTARouteStages[StageCode],ShortCodes[[#This Row],[Stage Code]])</f>
        <v>0</v>
      </c>
      <c r="H251" s="149">
        <f>COUNTIF(ShortCodes[Location],ShortCodes[[#This Row],[Location]])</f>
        <v>1</v>
      </c>
      <c r="I251" s="149">
        <f t="shared" si="7"/>
        <v>1</v>
      </c>
      <c r="J251" s="149"/>
      <c r="K251" s="149"/>
      <c r="L251" s="149"/>
    </row>
    <row r="252" spans="1:12">
      <c r="A252" s="148" t="s">
        <v>1770</v>
      </c>
      <c r="B252" s="148" t="s">
        <v>1771</v>
      </c>
      <c r="C252" s="149" t="str">
        <f t="shared" si="6"/>
        <v>CHECK POST</v>
      </c>
      <c r="D252" s="149"/>
      <c r="E252" s="149"/>
      <c r="F252" s="149"/>
      <c r="G252" s="149">
        <f>COUNTIF(RTARouteStages[StageCode],ShortCodes[[#This Row],[Stage Code]])</f>
        <v>0</v>
      </c>
      <c r="H252" s="149">
        <f>COUNTIF(ShortCodes[Location],ShortCodes[[#This Row],[Location]])</f>
        <v>1</v>
      </c>
      <c r="I252" s="149">
        <f t="shared" si="7"/>
        <v>1</v>
      </c>
      <c r="J252" s="149"/>
      <c r="K252" s="149"/>
      <c r="L252" s="149"/>
    </row>
    <row r="253" spans="1:12">
      <c r="A253" s="148" t="s">
        <v>1772</v>
      </c>
      <c r="B253" s="148" t="s">
        <v>1773</v>
      </c>
      <c r="C253" s="149" t="str">
        <f t="shared" si="6"/>
        <v>CHEMRAN</v>
      </c>
      <c r="D253" s="149"/>
      <c r="E253" s="149"/>
      <c r="F253" s="149"/>
      <c r="G253" s="149">
        <f>COUNTIF(RTARouteStages[StageCode],ShortCodes[[#This Row],[Stage Code]])</f>
        <v>0</v>
      </c>
      <c r="H253" s="149">
        <f>COUNTIF(ShortCodes[Location],ShortCodes[[#This Row],[Location]])</f>
        <v>1</v>
      </c>
      <c r="I253" s="149">
        <f t="shared" si="7"/>
        <v>1</v>
      </c>
      <c r="J253" s="149"/>
      <c r="K253" s="149"/>
      <c r="L253" s="149"/>
    </row>
    <row r="254" spans="1:12">
      <c r="A254" s="148" t="s">
        <v>1774</v>
      </c>
      <c r="B254" s="148" t="s">
        <v>1775</v>
      </c>
      <c r="C254" s="149" t="str">
        <f t="shared" si="6"/>
        <v>CHICALIM</v>
      </c>
      <c r="D254" s="149"/>
      <c r="E254" s="149"/>
      <c r="F254" s="149"/>
      <c r="G254" s="149">
        <f>COUNTIF(RTARouteStages[StageCode],ShortCodes[[#This Row],[Stage Code]])</f>
        <v>0</v>
      </c>
      <c r="H254" s="149">
        <f>COUNTIF(ShortCodes[Location],ShortCodes[[#This Row],[Location]])</f>
        <v>1</v>
      </c>
      <c r="I254" s="149">
        <f t="shared" si="7"/>
        <v>1</v>
      </c>
      <c r="J254" s="149"/>
      <c r="K254" s="149"/>
      <c r="L254" s="149"/>
    </row>
    <row r="255" spans="1:12">
      <c r="A255" s="152" t="s">
        <v>1776</v>
      </c>
      <c r="B255" s="152" t="s">
        <v>1777</v>
      </c>
      <c r="C255" s="149" t="str">
        <f t="shared" si="6"/>
        <v>CHICOLNA</v>
      </c>
      <c r="D255" s="149"/>
      <c r="E255" s="149"/>
      <c r="F255" s="149"/>
      <c r="G255" s="149">
        <f>COUNTIF(RTARouteStages[StageCode],ShortCodes[[#This Row],[Stage Code]])</f>
        <v>0</v>
      </c>
      <c r="H255" s="149">
        <f>COUNTIF(ShortCodes[Location],ShortCodes[[#This Row],[Location]])</f>
        <v>1</v>
      </c>
      <c r="I255" s="149">
        <f t="shared" si="7"/>
        <v>1</v>
      </c>
      <c r="J255" s="149"/>
      <c r="K255" s="149" t="s">
        <v>1370</v>
      </c>
      <c r="L255" s="149"/>
    </row>
    <row r="256" spans="1:12">
      <c r="A256" s="148" t="s">
        <v>1778</v>
      </c>
      <c r="B256" s="148" t="s">
        <v>1779</v>
      </c>
      <c r="C256" s="149" t="str">
        <f t="shared" si="6"/>
        <v>CHIKNEM</v>
      </c>
      <c r="D256" s="149"/>
      <c r="E256" s="149"/>
      <c r="F256" s="149"/>
      <c r="G256" s="149">
        <f>COUNTIF(RTARouteStages[StageCode],ShortCodes[[#This Row],[Stage Code]])</f>
        <v>0</v>
      </c>
      <c r="H256" s="149">
        <f>COUNTIF(ShortCodes[Location],ShortCodes[[#This Row],[Location]])</f>
        <v>1</v>
      </c>
      <c r="I256" s="149">
        <f t="shared" si="7"/>
        <v>1</v>
      </c>
      <c r="J256" s="149"/>
      <c r="K256" s="149"/>
      <c r="L256" s="149"/>
    </row>
    <row r="257" spans="1:12">
      <c r="A257" s="154" t="s">
        <v>1780</v>
      </c>
      <c r="B257" s="154" t="s">
        <v>1781</v>
      </c>
      <c r="C257" s="149" t="str">
        <f t="shared" si="6"/>
        <v>Chimbel</v>
      </c>
      <c r="D257" s="149"/>
      <c r="E257" s="149"/>
      <c r="F257" s="149"/>
      <c r="G257" s="149">
        <f>COUNTIF(RTARouteStages[StageCode],ShortCodes[[#This Row],[Stage Code]])</f>
        <v>0</v>
      </c>
      <c r="H257" s="149">
        <f>COUNTIF(ShortCodes[Location],ShortCodes[[#This Row],[Location]])</f>
        <v>1</v>
      </c>
      <c r="I257" s="149">
        <f t="shared" si="7"/>
        <v>1</v>
      </c>
      <c r="J257" s="149"/>
      <c r="K257" s="149"/>
      <c r="L257" s="149"/>
    </row>
    <row r="258" spans="1:12">
      <c r="A258" s="148" t="s">
        <v>1782</v>
      </c>
      <c r="B258" s="148" t="s">
        <v>1783</v>
      </c>
      <c r="C258" s="149" t="str">
        <f t="shared" ref="C258:C321" si="8">A258</f>
        <v>CHINCHANI</v>
      </c>
      <c r="D258" s="149"/>
      <c r="E258" s="149"/>
      <c r="F258" s="149"/>
      <c r="G258" s="149">
        <f>COUNTIF(RTARouteStages[StageCode],ShortCodes[[#This Row],[Stage Code]])</f>
        <v>0</v>
      </c>
      <c r="H258" s="149">
        <f>COUNTIF(ShortCodes[Location],ShortCodes[[#This Row],[Location]])</f>
        <v>1</v>
      </c>
      <c r="I258" s="149">
        <f t="shared" ref="I258:I321" si="9">COUNTIF($B$2:$B$4841,B258)</f>
        <v>1</v>
      </c>
      <c r="J258" s="149"/>
      <c r="K258" s="149"/>
      <c r="L258" s="149"/>
    </row>
    <row r="259" spans="1:12">
      <c r="A259" s="148" t="s">
        <v>1784</v>
      </c>
      <c r="B259" s="148" t="s">
        <v>1785</v>
      </c>
      <c r="C259" s="149" t="str">
        <f t="shared" si="8"/>
        <v>CHINCHINI X</v>
      </c>
      <c r="D259" s="149"/>
      <c r="E259" s="149"/>
      <c r="F259" s="149"/>
      <c r="G259" s="149">
        <f>COUNTIF(RTARouteStages[StageCode],ShortCodes[[#This Row],[Stage Code]])</f>
        <v>0</v>
      </c>
      <c r="H259" s="149">
        <f>COUNTIF(ShortCodes[Location],ShortCodes[[#This Row],[Location]])</f>
        <v>1</v>
      </c>
      <c r="I259" s="149">
        <f t="shared" si="9"/>
        <v>1</v>
      </c>
      <c r="J259" s="149"/>
      <c r="K259" s="149"/>
      <c r="L259" s="149"/>
    </row>
    <row r="260" spans="1:12">
      <c r="A260" s="148" t="s">
        <v>1786</v>
      </c>
      <c r="B260" s="148" t="s">
        <v>1787</v>
      </c>
      <c r="C260" s="149" t="str">
        <f t="shared" si="8"/>
        <v>CHINCHMALA</v>
      </c>
      <c r="D260" s="149"/>
      <c r="E260" s="149"/>
      <c r="F260" s="149"/>
      <c r="G260" s="149">
        <f>COUNTIF(RTARouteStages[StageCode],ShortCodes[[#This Row],[Stage Code]])</f>
        <v>0</v>
      </c>
      <c r="H260" s="149">
        <f>COUNTIF(ShortCodes[Location],ShortCodes[[#This Row],[Location]])</f>
        <v>1</v>
      </c>
      <c r="I260" s="149">
        <f t="shared" si="9"/>
        <v>1</v>
      </c>
      <c r="J260" s="149"/>
      <c r="K260" s="149"/>
      <c r="L260" s="149"/>
    </row>
    <row r="261" spans="1:12">
      <c r="A261" s="148" t="s">
        <v>1788</v>
      </c>
      <c r="B261" s="148" t="s">
        <v>1789</v>
      </c>
      <c r="C261" s="149" t="str">
        <f t="shared" si="8"/>
        <v>CHIPLEM</v>
      </c>
      <c r="D261" s="149"/>
      <c r="E261" s="149"/>
      <c r="F261" s="149"/>
      <c r="G261" s="149">
        <f>COUNTIF(RTARouteStages[StageCode],ShortCodes[[#This Row],[Stage Code]])</f>
        <v>0</v>
      </c>
      <c r="H261" s="149">
        <f>COUNTIF(ShortCodes[Location],ShortCodes[[#This Row],[Location]])</f>
        <v>1</v>
      </c>
      <c r="I261" s="149">
        <f t="shared" si="9"/>
        <v>1</v>
      </c>
      <c r="J261" s="149"/>
      <c r="K261" s="149"/>
      <c r="L261" s="149"/>
    </row>
    <row r="262" spans="1:12">
      <c r="A262" s="148" t="s">
        <v>1790</v>
      </c>
      <c r="B262" s="148" t="s">
        <v>1791</v>
      </c>
      <c r="C262" s="149" t="str">
        <f t="shared" si="8"/>
        <v>CHIRWAL</v>
      </c>
      <c r="D262" s="149"/>
      <c r="E262" s="149"/>
      <c r="F262" s="149"/>
      <c r="G262" s="149">
        <f>COUNTIF(RTARouteStages[StageCode],ShortCodes[[#This Row],[Stage Code]])</f>
        <v>0</v>
      </c>
      <c r="H262" s="149">
        <f>COUNTIF(ShortCodes[Location],ShortCodes[[#This Row],[Location]])</f>
        <v>1</v>
      </c>
      <c r="I262" s="149">
        <f t="shared" si="9"/>
        <v>1</v>
      </c>
      <c r="J262" s="149"/>
      <c r="K262" s="149"/>
      <c r="L262" s="149"/>
    </row>
    <row r="263" spans="1:12">
      <c r="A263" s="148" t="s">
        <v>1792</v>
      </c>
      <c r="B263" s="148" t="s">
        <v>1793</v>
      </c>
      <c r="C263" s="149" t="str">
        <f t="shared" si="8"/>
        <v>CHOPDE</v>
      </c>
      <c r="D263" s="149"/>
      <c r="E263" s="149"/>
      <c r="F263" s="149"/>
      <c r="G263" s="149">
        <f>COUNTIF(RTARouteStages[StageCode],ShortCodes[[#This Row],[Stage Code]])</f>
        <v>0</v>
      </c>
      <c r="H263" s="149">
        <f>COUNTIF(ShortCodes[Location],ShortCodes[[#This Row],[Location]])</f>
        <v>1</v>
      </c>
      <c r="I263" s="149">
        <f t="shared" si="9"/>
        <v>1</v>
      </c>
      <c r="J263" s="149"/>
      <c r="K263" s="149"/>
      <c r="L263" s="149"/>
    </row>
    <row r="264" spans="1:12">
      <c r="A264" s="152" t="s">
        <v>1794</v>
      </c>
      <c r="B264" s="152" t="s">
        <v>1795</v>
      </c>
      <c r="C264" s="149" t="str">
        <f t="shared" si="8"/>
        <v>Chopdekar HS</v>
      </c>
      <c r="D264" s="149"/>
      <c r="E264" s="149"/>
      <c r="F264" s="149"/>
      <c r="G264" s="149">
        <f>COUNTIF(RTARouteStages[StageCode],ShortCodes[[#This Row],[Stage Code]])</f>
        <v>0</v>
      </c>
      <c r="H264" s="149">
        <f>COUNTIF(ShortCodes[Location],ShortCodes[[#This Row],[Location]])</f>
        <v>1</v>
      </c>
      <c r="I264" s="149">
        <f t="shared" si="9"/>
        <v>1</v>
      </c>
      <c r="J264" s="149"/>
      <c r="K264" s="149"/>
      <c r="L264" s="149"/>
    </row>
    <row r="265" spans="1:12">
      <c r="A265" s="148" t="s">
        <v>1796</v>
      </c>
      <c r="B265" s="148" t="s">
        <v>1797</v>
      </c>
      <c r="C265" s="149" t="str">
        <f t="shared" si="8"/>
        <v>CHORLA</v>
      </c>
      <c r="D265" s="149"/>
      <c r="E265" s="149"/>
      <c r="F265" s="149"/>
      <c r="G265" s="149">
        <f>COUNTIF(RTARouteStages[StageCode],ShortCodes[[#This Row],[Stage Code]])</f>
        <v>0</v>
      </c>
      <c r="H265" s="149">
        <f>COUNTIF(ShortCodes[Location],ShortCodes[[#This Row],[Location]])</f>
        <v>1</v>
      </c>
      <c r="I265" s="149">
        <f t="shared" si="9"/>
        <v>1</v>
      </c>
      <c r="J265" s="149"/>
      <c r="K265" s="149"/>
      <c r="L265" s="149"/>
    </row>
    <row r="266" spans="1:12">
      <c r="A266" s="148" t="s">
        <v>1798</v>
      </c>
      <c r="B266" s="148" t="s">
        <v>1799</v>
      </c>
      <c r="C266" s="149" t="str">
        <f t="shared" si="8"/>
        <v>CHORLA BDR</v>
      </c>
      <c r="D266" s="149"/>
      <c r="E266" s="149"/>
      <c r="F266" s="149"/>
      <c r="G266" s="149">
        <f>COUNTIF(RTARouteStages[StageCode],ShortCodes[[#This Row],[Stage Code]])</f>
        <v>0</v>
      </c>
      <c r="H266" s="149">
        <f>COUNTIF(ShortCodes[Location],ShortCodes[[#This Row],[Location]])</f>
        <v>1</v>
      </c>
      <c r="I266" s="149">
        <f t="shared" si="9"/>
        <v>1</v>
      </c>
      <c r="J266" s="149"/>
      <c r="K266" s="149"/>
      <c r="L266" s="149"/>
    </row>
    <row r="267" spans="1:12">
      <c r="A267" s="151" t="s">
        <v>1800</v>
      </c>
      <c r="B267" s="151" t="s">
        <v>1801</v>
      </c>
      <c r="C267" s="149" t="str">
        <f t="shared" si="8"/>
        <v>CHORLA BOAR</v>
      </c>
      <c r="D267" s="149"/>
      <c r="E267" s="149"/>
      <c r="F267" s="149"/>
      <c r="G267" s="149">
        <f>COUNTIF(RTARouteStages[StageCode],ShortCodes[[#This Row],[Stage Code]])</f>
        <v>0</v>
      </c>
      <c r="H267" s="149">
        <f>COUNTIF(ShortCodes[Location],ShortCodes[[#This Row],[Location]])</f>
        <v>1</v>
      </c>
      <c r="I267" s="149">
        <f t="shared" si="9"/>
        <v>1</v>
      </c>
      <c r="J267" s="149"/>
      <c r="K267" s="149"/>
      <c r="L267" s="149"/>
    </row>
    <row r="268" spans="1:12">
      <c r="A268" s="148" t="s">
        <v>1802</v>
      </c>
      <c r="B268" s="148" t="s">
        <v>1803</v>
      </c>
      <c r="C268" s="149" t="str">
        <f t="shared" si="8"/>
        <v>CHURCH</v>
      </c>
      <c r="D268" s="149"/>
      <c r="E268" s="149"/>
      <c r="F268" s="149"/>
      <c r="G268" s="149">
        <f>COUNTIF(RTARouteStages[StageCode],ShortCodes[[#This Row],[Stage Code]])</f>
        <v>0</v>
      </c>
      <c r="H268" s="149">
        <f>COUNTIF(ShortCodes[Location],ShortCodes[[#This Row],[Location]])</f>
        <v>1</v>
      </c>
      <c r="I268" s="149">
        <f t="shared" si="9"/>
        <v>1</v>
      </c>
      <c r="J268" s="149"/>
      <c r="K268" s="149"/>
      <c r="L268" s="149"/>
    </row>
    <row r="269" spans="1:12">
      <c r="A269" s="148" t="s">
        <v>1804</v>
      </c>
      <c r="B269" s="148" t="s">
        <v>1805</v>
      </c>
      <c r="C269" s="149" t="str">
        <f t="shared" si="8"/>
        <v>CHURNG TMP</v>
      </c>
      <c r="D269" s="149"/>
      <c r="E269" s="149"/>
      <c r="F269" s="149"/>
      <c r="G269" s="149">
        <f>COUNTIF(RTARouteStages[StageCode],ShortCodes[[#This Row],[Stage Code]])</f>
        <v>0</v>
      </c>
      <c r="H269" s="149">
        <f>COUNTIF(ShortCodes[Location],ShortCodes[[#This Row],[Location]])</f>
        <v>1</v>
      </c>
      <c r="I269" s="149">
        <f t="shared" si="9"/>
        <v>1</v>
      </c>
      <c r="J269" s="149"/>
      <c r="K269" s="149"/>
      <c r="L269" s="149"/>
    </row>
    <row r="270" spans="1:12">
      <c r="A270" s="148" t="s">
        <v>1806</v>
      </c>
      <c r="B270" s="148" t="s">
        <v>1807</v>
      </c>
      <c r="C270" s="149" t="str">
        <f t="shared" si="8"/>
        <v>CHWGUL W/S</v>
      </c>
      <c r="D270" s="149"/>
      <c r="E270" s="149"/>
      <c r="F270" s="149"/>
      <c r="G270" s="149">
        <f>COUNTIF(RTARouteStages[StageCode],ShortCodes[[#This Row],[Stage Code]])</f>
        <v>0</v>
      </c>
      <c r="H270" s="149">
        <f>COUNTIF(ShortCodes[Location],ShortCodes[[#This Row],[Location]])</f>
        <v>1</v>
      </c>
      <c r="I270" s="149">
        <f t="shared" si="9"/>
        <v>1</v>
      </c>
      <c r="J270" s="149"/>
      <c r="K270" s="149"/>
      <c r="L270" s="149"/>
    </row>
    <row r="271" spans="1:12">
      <c r="A271" s="148" t="s">
        <v>1808</v>
      </c>
      <c r="B271" s="148" t="s">
        <v>1809</v>
      </c>
      <c r="C271" s="149" t="str">
        <f t="shared" si="8"/>
        <v>CHWGULE CLG</v>
      </c>
      <c r="D271" s="149"/>
      <c r="E271" s="149"/>
      <c r="F271" s="149"/>
      <c r="G271" s="149">
        <f>COUNTIF(RTARouteStages[StageCode],ShortCodes[[#This Row],[Stage Code]])</f>
        <v>0</v>
      </c>
      <c r="H271" s="149">
        <f>COUNTIF(ShortCodes[Location],ShortCodes[[#This Row],[Location]])</f>
        <v>1</v>
      </c>
      <c r="I271" s="149">
        <f t="shared" si="9"/>
        <v>1</v>
      </c>
      <c r="J271" s="149"/>
      <c r="K271" s="149"/>
      <c r="L271" s="149"/>
    </row>
    <row r="272" spans="1:12">
      <c r="A272" s="148" t="s">
        <v>1810</v>
      </c>
      <c r="B272" s="148" t="s">
        <v>1811</v>
      </c>
      <c r="C272" s="149" t="str">
        <f t="shared" si="8"/>
        <v>CHWGULE DOK</v>
      </c>
      <c r="D272" s="149"/>
      <c r="E272" s="149"/>
      <c r="F272" s="149"/>
      <c r="G272" s="149">
        <f>COUNTIF(RTARouteStages[StageCode],ShortCodes[[#This Row],[Stage Code]])</f>
        <v>0</v>
      </c>
      <c r="H272" s="149">
        <f>COUNTIF(ShortCodes[Location],ShortCodes[[#This Row],[Location]])</f>
        <v>1</v>
      </c>
      <c r="I272" s="149">
        <f t="shared" si="9"/>
        <v>1</v>
      </c>
      <c r="J272" s="149"/>
      <c r="K272" s="149"/>
      <c r="L272" s="149"/>
    </row>
    <row r="273" spans="1:12">
      <c r="A273" s="152" t="s">
        <v>1812</v>
      </c>
      <c r="B273" s="152" t="s">
        <v>1813</v>
      </c>
      <c r="C273" s="149" t="str">
        <f t="shared" si="8"/>
        <v>CIFC</v>
      </c>
      <c r="D273" s="149"/>
      <c r="E273" s="149"/>
      <c r="F273" s="149"/>
      <c r="G273" s="149">
        <f>COUNTIF(RTARouteStages[StageCode],ShortCodes[[#This Row],[Stage Code]])</f>
        <v>0</v>
      </c>
      <c r="H273" s="149">
        <f>COUNTIF(ShortCodes[Location],ShortCodes[[#This Row],[Location]])</f>
        <v>1</v>
      </c>
      <c r="I273" s="149">
        <f t="shared" si="9"/>
        <v>1</v>
      </c>
      <c r="J273" s="149"/>
      <c r="K273" s="149"/>
      <c r="L273" s="149"/>
    </row>
    <row r="274" spans="1:12">
      <c r="A274" s="148" t="s">
        <v>1814</v>
      </c>
      <c r="B274" s="148" t="s">
        <v>1815</v>
      </c>
      <c r="C274" s="149" t="str">
        <f t="shared" si="8"/>
        <v>CIPLA</v>
      </c>
      <c r="D274" s="149"/>
      <c r="E274" s="149"/>
      <c r="F274" s="149"/>
      <c r="G274" s="149">
        <f>COUNTIF(RTARouteStages[StageCode],ShortCodes[[#This Row],[Stage Code]])</f>
        <v>0</v>
      </c>
      <c r="H274" s="149">
        <f>COUNTIF(ShortCodes[Location],ShortCodes[[#This Row],[Location]])</f>
        <v>1</v>
      </c>
      <c r="I274" s="149">
        <f t="shared" si="9"/>
        <v>1</v>
      </c>
      <c r="J274" s="149"/>
      <c r="K274" s="149"/>
      <c r="L274" s="149"/>
    </row>
    <row r="275" spans="1:12">
      <c r="A275" s="148" t="s">
        <v>1816</v>
      </c>
      <c r="B275" s="148" t="s">
        <v>1817</v>
      </c>
      <c r="C275" s="149" t="str">
        <f t="shared" si="8"/>
        <v>CLERRA SCOL</v>
      </c>
      <c r="D275" s="149"/>
      <c r="E275" s="149"/>
      <c r="F275" s="149"/>
      <c r="G275" s="149">
        <f>COUNTIF(RTARouteStages[StageCode],ShortCodes[[#This Row],[Stage Code]])</f>
        <v>0</v>
      </c>
      <c r="H275" s="149">
        <f>COUNTIF(ShortCodes[Location],ShortCodes[[#This Row],[Location]])</f>
        <v>1</v>
      </c>
      <c r="I275" s="149">
        <f t="shared" si="9"/>
        <v>1</v>
      </c>
      <c r="J275" s="149"/>
      <c r="K275" s="149"/>
      <c r="L275" s="149"/>
    </row>
    <row r="276" spans="1:12">
      <c r="A276" s="148" t="s">
        <v>1818</v>
      </c>
      <c r="B276" s="148" t="s">
        <v>1819</v>
      </c>
      <c r="C276" s="149" t="str">
        <f t="shared" si="8"/>
        <v>CLNGT CIRCL</v>
      </c>
      <c r="D276" s="149"/>
      <c r="E276" s="149"/>
      <c r="F276" s="149"/>
      <c r="G276" s="149">
        <f>COUNTIF(RTARouteStages[StageCode],ShortCodes[[#This Row],[Stage Code]])</f>
        <v>0</v>
      </c>
      <c r="H276" s="149">
        <f>COUNTIF(ShortCodes[Location],ShortCodes[[#This Row],[Location]])</f>
        <v>1</v>
      </c>
      <c r="I276" s="149">
        <f t="shared" si="9"/>
        <v>1</v>
      </c>
      <c r="J276" s="149"/>
      <c r="K276" s="149"/>
      <c r="L276" s="149"/>
    </row>
    <row r="277" spans="1:12">
      <c r="A277" s="148" t="s">
        <v>1820</v>
      </c>
      <c r="B277" s="148" t="s">
        <v>1821</v>
      </c>
      <c r="C277" s="149" t="str">
        <f t="shared" si="8"/>
        <v>CNDOLI BECH</v>
      </c>
      <c r="D277" s="149"/>
      <c r="E277" s="149"/>
      <c r="F277" s="149"/>
      <c r="G277" s="149">
        <f>COUNTIF(RTARouteStages[StageCode],ShortCodes[[#This Row],[Stage Code]])</f>
        <v>0</v>
      </c>
      <c r="H277" s="149">
        <f>COUNTIF(ShortCodes[Location],ShortCodes[[#This Row],[Location]])</f>
        <v>1</v>
      </c>
      <c r="I277" s="149">
        <f t="shared" si="9"/>
        <v>1</v>
      </c>
      <c r="J277" s="149"/>
      <c r="K277" s="149"/>
      <c r="L277" s="149"/>
    </row>
    <row r="278" spans="1:12">
      <c r="A278" s="148" t="s">
        <v>1822</v>
      </c>
      <c r="B278" s="148" t="s">
        <v>1823</v>
      </c>
      <c r="C278" s="149" t="str">
        <f t="shared" si="8"/>
        <v>CNDOLI CHUR</v>
      </c>
      <c r="D278" s="149"/>
      <c r="E278" s="149"/>
      <c r="F278" s="149"/>
      <c r="G278" s="149">
        <f>COUNTIF(RTARouteStages[StageCode],ShortCodes[[#This Row],[Stage Code]])</f>
        <v>0</v>
      </c>
      <c r="H278" s="149">
        <f>COUNTIF(ShortCodes[Location],ShortCodes[[#This Row],[Location]])</f>
        <v>1</v>
      </c>
      <c r="I278" s="149">
        <f t="shared" si="9"/>
        <v>1</v>
      </c>
      <c r="J278" s="149"/>
      <c r="K278" s="149"/>
      <c r="L278" s="149"/>
    </row>
    <row r="279" spans="1:12">
      <c r="A279" s="148" t="s">
        <v>1824</v>
      </c>
      <c r="B279" s="148" t="s">
        <v>1825</v>
      </c>
      <c r="C279" s="149" t="str">
        <f t="shared" si="8"/>
        <v>CODLI TISK</v>
      </c>
      <c r="D279" s="149"/>
      <c r="E279" s="149"/>
      <c r="F279" s="149"/>
      <c r="G279" s="149">
        <f>COUNTIF(RTARouteStages[StageCode],ShortCodes[[#This Row],[Stage Code]])</f>
        <v>0</v>
      </c>
      <c r="H279" s="149">
        <f>COUNTIF(ShortCodes[Location],ShortCodes[[#This Row],[Location]])</f>
        <v>1</v>
      </c>
      <c r="I279" s="149">
        <f t="shared" si="9"/>
        <v>1</v>
      </c>
      <c r="J279" s="149"/>
      <c r="K279" s="149"/>
      <c r="L279" s="149"/>
    </row>
    <row r="280" spans="1:12">
      <c r="A280" s="148" t="s">
        <v>1826</v>
      </c>
      <c r="B280" s="148" t="s">
        <v>1827</v>
      </c>
      <c r="C280" s="149" t="str">
        <f t="shared" si="8"/>
        <v>COLLEM</v>
      </c>
      <c r="D280" s="149"/>
      <c r="E280" s="149"/>
      <c r="F280" s="149"/>
      <c r="G280" s="149">
        <f>COUNTIF(RTARouteStages[StageCode],ShortCodes[[#This Row],[Stage Code]])</f>
        <v>0</v>
      </c>
      <c r="H280" s="149">
        <f>COUNTIF(ShortCodes[Location],ShortCodes[[#This Row],[Location]])</f>
        <v>1</v>
      </c>
      <c r="I280" s="149">
        <f t="shared" si="9"/>
        <v>1</v>
      </c>
      <c r="J280" s="149"/>
      <c r="K280" s="149"/>
      <c r="L280" s="149"/>
    </row>
    <row r="281" spans="1:12">
      <c r="A281" s="148" t="s">
        <v>1828</v>
      </c>
      <c r="B281" s="148" t="s">
        <v>1829</v>
      </c>
      <c r="C281" s="149" t="str">
        <f t="shared" si="8"/>
        <v>COLOUMBA</v>
      </c>
      <c r="D281" s="149"/>
      <c r="E281" s="149"/>
      <c r="F281" s="149"/>
      <c r="G281" s="149">
        <f>COUNTIF(RTARouteStages[StageCode],ShortCodes[[#This Row],[Stage Code]])</f>
        <v>0</v>
      </c>
      <c r="H281" s="149">
        <f>COUNTIF(ShortCodes[Location],ShortCodes[[#This Row],[Location]])</f>
        <v>1</v>
      </c>
      <c r="I281" s="149">
        <f t="shared" si="9"/>
        <v>1</v>
      </c>
      <c r="J281" s="149"/>
      <c r="K281" s="149"/>
      <c r="L281" s="149"/>
    </row>
    <row r="282" spans="1:12">
      <c r="A282" s="152" t="s">
        <v>1830</v>
      </c>
      <c r="B282" s="152" t="s">
        <v>1831</v>
      </c>
      <c r="C282" s="149" t="str">
        <f t="shared" si="8"/>
        <v>COLVA</v>
      </c>
      <c r="D282" s="149"/>
      <c r="E282" s="149"/>
      <c r="F282" s="149"/>
      <c r="G282" s="149">
        <f>COUNTIF(RTARouteStages[StageCode],ShortCodes[[#This Row],[Stage Code]])</f>
        <v>0</v>
      </c>
      <c r="H282" s="149">
        <f>COUNTIF(ShortCodes[Location],ShortCodes[[#This Row],[Location]])</f>
        <v>1</v>
      </c>
      <c r="I282" s="149">
        <f t="shared" si="9"/>
        <v>1</v>
      </c>
      <c r="J282" s="149"/>
      <c r="K282" s="149"/>
      <c r="L282" s="149"/>
    </row>
    <row r="283" spans="1:12">
      <c r="A283" s="148" t="s">
        <v>1832</v>
      </c>
      <c r="B283" s="148" t="s">
        <v>1833</v>
      </c>
      <c r="C283" s="149" t="str">
        <f t="shared" si="8"/>
        <v>COLVALE</v>
      </c>
      <c r="D283" s="149"/>
      <c r="E283" s="149"/>
      <c r="F283" s="149"/>
      <c r="G283" s="149">
        <f>COUNTIF(RTARouteStages[StageCode],ShortCodes[[#This Row],[Stage Code]])</f>
        <v>0</v>
      </c>
      <c r="H283" s="149">
        <f>COUNTIF(ShortCodes[Location],ShortCodes[[#This Row],[Location]])</f>
        <v>1</v>
      </c>
      <c r="I283" s="149">
        <f t="shared" si="9"/>
        <v>1</v>
      </c>
      <c r="J283" s="149"/>
      <c r="K283" s="149"/>
      <c r="L283" s="149"/>
    </row>
    <row r="284" spans="1:12">
      <c r="A284" s="148" t="s">
        <v>1834</v>
      </c>
      <c r="B284" s="148" t="s">
        <v>1835</v>
      </c>
      <c r="C284" s="149" t="str">
        <f t="shared" si="8"/>
        <v>COLVALE TAR</v>
      </c>
      <c r="D284" s="149"/>
      <c r="E284" s="149"/>
      <c r="F284" s="149"/>
      <c r="G284" s="149">
        <f>COUNTIF(RTARouteStages[StageCode],ShortCodes[[#This Row],[Stage Code]])</f>
        <v>0</v>
      </c>
      <c r="H284" s="149">
        <f>COUNTIF(ShortCodes[Location],ShortCodes[[#This Row],[Location]])</f>
        <v>1</v>
      </c>
      <c r="I284" s="149">
        <f t="shared" si="9"/>
        <v>1</v>
      </c>
      <c r="J284" s="149"/>
      <c r="K284" s="149"/>
      <c r="L284" s="149"/>
    </row>
    <row r="285" spans="1:12">
      <c r="A285" s="151" t="s">
        <v>1836</v>
      </c>
      <c r="B285" s="151" t="s">
        <v>1837</v>
      </c>
      <c r="C285" s="149" t="str">
        <f t="shared" si="8"/>
        <v>COMMSCOPE</v>
      </c>
      <c r="D285" s="149"/>
      <c r="E285" s="149"/>
      <c r="F285" s="149"/>
      <c r="G285" s="149">
        <f>COUNTIF(RTARouteStages[StageCode],ShortCodes[[#This Row],[Stage Code]])</f>
        <v>0</v>
      </c>
      <c r="H285" s="149">
        <f>COUNTIF(ShortCodes[Location],ShortCodes[[#This Row],[Location]])</f>
        <v>1</v>
      </c>
      <c r="I285" s="149">
        <f t="shared" si="9"/>
        <v>1</v>
      </c>
      <c r="J285" s="149"/>
      <c r="K285" s="149"/>
      <c r="L285" s="149"/>
    </row>
    <row r="286" spans="1:12">
      <c r="A286" s="151" t="s">
        <v>1838</v>
      </c>
      <c r="B286" s="151" t="s">
        <v>1839</v>
      </c>
      <c r="C286" s="149" t="str">
        <f t="shared" si="8"/>
        <v>COMSCOPE</v>
      </c>
      <c r="D286" s="149"/>
      <c r="E286" s="149"/>
      <c r="F286" s="149"/>
      <c r="G286" s="149">
        <f>COUNTIF(RTARouteStages[StageCode],ShortCodes[[#This Row],[Stage Code]])</f>
        <v>0</v>
      </c>
      <c r="H286" s="149">
        <f>COUNTIF(ShortCodes[Location],ShortCodes[[#This Row],[Location]])</f>
        <v>1</v>
      </c>
      <c r="I286" s="149">
        <f t="shared" si="9"/>
        <v>1</v>
      </c>
      <c r="J286" s="149"/>
      <c r="K286" s="149"/>
      <c r="L286" s="149"/>
    </row>
    <row r="287" spans="1:12">
      <c r="A287" s="148" t="s">
        <v>1840</v>
      </c>
      <c r="B287" s="148" t="s">
        <v>1841</v>
      </c>
      <c r="C287" s="149" t="str">
        <f t="shared" si="8"/>
        <v>CONVENT</v>
      </c>
      <c r="D287" s="149"/>
      <c r="E287" s="149"/>
      <c r="F287" s="149"/>
      <c r="G287" s="149">
        <f>COUNTIF(RTARouteStages[StageCode],ShortCodes[[#This Row],[Stage Code]])</f>
        <v>0</v>
      </c>
      <c r="H287" s="149">
        <f>COUNTIF(ShortCodes[Location],ShortCodes[[#This Row],[Location]])</f>
        <v>1</v>
      </c>
      <c r="I287" s="149">
        <f t="shared" si="9"/>
        <v>1</v>
      </c>
      <c r="J287" s="149"/>
      <c r="K287" s="149"/>
      <c r="L287" s="149"/>
    </row>
    <row r="288" spans="1:12">
      <c r="A288" s="148" t="s">
        <v>1842</v>
      </c>
      <c r="B288" s="148" t="s">
        <v>1843</v>
      </c>
      <c r="C288" s="149" t="str">
        <f t="shared" si="8"/>
        <v>COPARDE</v>
      </c>
      <c r="D288" s="149"/>
      <c r="E288" s="149"/>
      <c r="F288" s="149"/>
      <c r="G288" s="149">
        <f>COUNTIF(RTARouteStages[StageCode],ShortCodes[[#This Row],[Stage Code]])</f>
        <v>0</v>
      </c>
      <c r="H288" s="149">
        <f>COUNTIF(ShortCodes[Location],ShortCodes[[#This Row],[Location]])</f>
        <v>1</v>
      </c>
      <c r="I288" s="149">
        <f t="shared" si="9"/>
        <v>1</v>
      </c>
      <c r="J288" s="149"/>
      <c r="K288" s="149"/>
      <c r="L288" s="149"/>
    </row>
    <row r="289" spans="1:12">
      <c r="A289" s="151" t="s">
        <v>1844</v>
      </c>
      <c r="B289" s="151" t="s">
        <v>1845</v>
      </c>
      <c r="C289" s="149" t="str">
        <f t="shared" si="8"/>
        <v>COPARDE X</v>
      </c>
      <c r="D289" s="149"/>
      <c r="E289" s="149"/>
      <c r="F289" s="149"/>
      <c r="G289" s="149">
        <f>COUNTIF(RTARouteStages[StageCode],ShortCodes[[#This Row],[Stage Code]])</f>
        <v>0</v>
      </c>
      <c r="H289" s="149">
        <f>COUNTIF(ShortCodes[Location],ShortCodes[[#This Row],[Location]])</f>
        <v>1</v>
      </c>
      <c r="I289" s="149">
        <f t="shared" si="9"/>
        <v>1</v>
      </c>
      <c r="J289" s="149"/>
      <c r="K289" s="149"/>
      <c r="L289" s="149"/>
    </row>
    <row r="290" spans="1:12">
      <c r="A290" s="148" t="s">
        <v>1846</v>
      </c>
      <c r="B290" s="148" t="s">
        <v>1847</v>
      </c>
      <c r="C290" s="149" t="str">
        <f t="shared" si="8"/>
        <v>CORLI PUMP</v>
      </c>
      <c r="D290" s="149"/>
      <c r="E290" s="149"/>
      <c r="F290" s="149"/>
      <c r="G290" s="149">
        <f>COUNTIF(RTARouteStages[StageCode],ShortCodes[[#This Row],[Stage Code]])</f>
        <v>0</v>
      </c>
      <c r="H290" s="149">
        <f>COUNTIF(ShortCodes[Location],ShortCodes[[#This Row],[Location]])</f>
        <v>1</v>
      </c>
      <c r="I290" s="149">
        <f t="shared" si="9"/>
        <v>1</v>
      </c>
      <c r="J290" s="149"/>
      <c r="K290" s="149"/>
      <c r="L290" s="149"/>
    </row>
    <row r="291" spans="1:12">
      <c r="A291" s="148" t="s">
        <v>1848</v>
      </c>
      <c r="B291" s="148" t="s">
        <v>1849</v>
      </c>
      <c r="C291" s="149" t="str">
        <f t="shared" si="8"/>
        <v>CORLIM</v>
      </c>
      <c r="D291" s="149"/>
      <c r="E291" s="149"/>
      <c r="F291" s="149"/>
      <c r="G291" s="149">
        <f>COUNTIF(RTARouteStages[StageCode],ShortCodes[[#This Row],[Stage Code]])</f>
        <v>0</v>
      </c>
      <c r="H291" s="149">
        <f>COUNTIF(ShortCodes[Location],ShortCodes[[#This Row],[Location]])</f>
        <v>1</v>
      </c>
      <c r="I291" s="149">
        <f t="shared" si="9"/>
        <v>1</v>
      </c>
      <c r="J291" s="149"/>
      <c r="K291" s="149"/>
      <c r="L291" s="149"/>
    </row>
    <row r="292" spans="1:12">
      <c r="A292" s="148" t="s">
        <v>1850</v>
      </c>
      <c r="B292" s="148" t="s">
        <v>1851</v>
      </c>
      <c r="C292" s="149" t="str">
        <f t="shared" si="8"/>
        <v>CORPAWADA</v>
      </c>
      <c r="D292" s="149"/>
      <c r="E292" s="149"/>
      <c r="F292" s="149"/>
      <c r="G292" s="149">
        <f>COUNTIF(RTARouteStages[StageCode],ShortCodes[[#This Row],[Stage Code]])</f>
        <v>0</v>
      </c>
      <c r="H292" s="149">
        <f>COUNTIF(ShortCodes[Location],ShortCodes[[#This Row],[Location]])</f>
        <v>1</v>
      </c>
      <c r="I292" s="149">
        <f t="shared" si="9"/>
        <v>1</v>
      </c>
      <c r="J292" s="149"/>
      <c r="K292" s="149"/>
      <c r="L292" s="149"/>
    </row>
    <row r="293" spans="1:12">
      <c r="A293" s="151" t="s">
        <v>1852</v>
      </c>
      <c r="B293" s="151" t="s">
        <v>1853</v>
      </c>
      <c r="C293" s="149" t="str">
        <f t="shared" si="8"/>
        <v>CORTALI FRY</v>
      </c>
      <c r="D293" s="149"/>
      <c r="E293" s="149"/>
      <c r="F293" s="149"/>
      <c r="G293" s="149">
        <f>COUNTIF(RTARouteStages[StageCode],ShortCodes[[#This Row],[Stage Code]])</f>
        <v>0</v>
      </c>
      <c r="H293" s="149">
        <f>COUNTIF(ShortCodes[Location],ShortCodes[[#This Row],[Location]])</f>
        <v>1</v>
      </c>
      <c r="I293" s="149">
        <f t="shared" si="9"/>
        <v>1</v>
      </c>
      <c r="J293" s="149"/>
      <c r="K293" s="149"/>
      <c r="L293" s="149"/>
    </row>
    <row r="294" spans="1:12">
      <c r="A294" s="148" t="s">
        <v>1854</v>
      </c>
      <c r="B294" s="148" t="s">
        <v>1855</v>
      </c>
      <c r="C294" s="149" t="str">
        <f t="shared" si="8"/>
        <v>CORTALIM</v>
      </c>
      <c r="D294" s="149"/>
      <c r="E294" s="149"/>
      <c r="F294" s="149"/>
      <c r="G294" s="149">
        <f>COUNTIF(RTARouteStages[StageCode],ShortCodes[[#This Row],[Stage Code]])</f>
        <v>0</v>
      </c>
      <c r="H294" s="149">
        <f>COUNTIF(ShortCodes[Location],ShortCodes[[#This Row],[Location]])</f>
        <v>1</v>
      </c>
      <c r="I294" s="149">
        <f t="shared" si="9"/>
        <v>1</v>
      </c>
      <c r="J294" s="149"/>
      <c r="K294" s="149"/>
      <c r="L294" s="149"/>
    </row>
    <row r="295" spans="1:12">
      <c r="A295" s="148" t="s">
        <v>1856</v>
      </c>
      <c r="B295" s="148" t="s">
        <v>1857</v>
      </c>
      <c r="C295" s="149" t="str">
        <f t="shared" si="8"/>
        <v>CORTALIM X</v>
      </c>
      <c r="D295" s="149"/>
      <c r="E295" s="149"/>
      <c r="F295" s="149"/>
      <c r="G295" s="149">
        <f>COUNTIF(RTARouteStages[StageCode],ShortCodes[[#This Row],[Stage Code]])</f>
        <v>0</v>
      </c>
      <c r="H295" s="149">
        <f>COUNTIF(ShortCodes[Location],ShortCodes[[#This Row],[Location]])</f>
        <v>1</v>
      </c>
      <c r="I295" s="149">
        <f t="shared" si="9"/>
        <v>1</v>
      </c>
      <c r="J295" s="149"/>
      <c r="K295" s="149"/>
      <c r="L295" s="149"/>
    </row>
    <row r="296" spans="1:12">
      <c r="A296" s="148" t="s">
        <v>1858</v>
      </c>
      <c r="B296" s="148" t="s">
        <v>1859</v>
      </c>
      <c r="C296" s="149" t="str">
        <f t="shared" si="8"/>
        <v>COTTA</v>
      </c>
      <c r="D296" s="149"/>
      <c r="E296" s="149"/>
      <c r="F296" s="149"/>
      <c r="G296" s="149">
        <f>COUNTIF(RTARouteStages[StageCode],ShortCodes[[#This Row],[Stage Code]])</f>
        <v>0</v>
      </c>
      <c r="H296" s="149">
        <f>COUNTIF(ShortCodes[Location],ShortCodes[[#This Row],[Location]])</f>
        <v>1</v>
      </c>
      <c r="I296" s="149">
        <f t="shared" si="9"/>
        <v>1</v>
      </c>
      <c r="J296" s="149"/>
      <c r="K296" s="149"/>
      <c r="L296" s="149"/>
    </row>
    <row r="297" spans="1:12">
      <c r="A297" s="148" t="s">
        <v>1860</v>
      </c>
      <c r="B297" s="148" t="s">
        <v>1861</v>
      </c>
      <c r="C297" s="149" t="str">
        <f t="shared" si="8"/>
        <v>CRNZALE BCH</v>
      </c>
      <c r="D297" s="149"/>
      <c r="E297" s="149"/>
      <c r="F297" s="149"/>
      <c r="G297" s="149">
        <f>COUNTIF(RTARouteStages[StageCode],ShortCodes[[#This Row],[Stage Code]])</f>
        <v>0</v>
      </c>
      <c r="H297" s="149">
        <f>COUNTIF(ShortCodes[Location],ShortCodes[[#This Row],[Location]])</f>
        <v>1</v>
      </c>
      <c r="I297" s="149">
        <f t="shared" si="9"/>
        <v>1</v>
      </c>
      <c r="J297" s="149"/>
      <c r="K297" s="149"/>
      <c r="L297" s="149"/>
    </row>
    <row r="298" spans="1:12">
      <c r="A298" s="148" t="s">
        <v>1862</v>
      </c>
      <c r="B298" s="148" t="s">
        <v>1863</v>
      </c>
      <c r="C298" s="149" t="str">
        <f t="shared" si="8"/>
        <v>CUDSEM</v>
      </c>
      <c r="D298" s="149"/>
      <c r="E298" s="149"/>
      <c r="F298" s="149"/>
      <c r="G298" s="149">
        <f>COUNTIF(RTARouteStages[StageCode],ShortCodes[[#This Row],[Stage Code]])</f>
        <v>0</v>
      </c>
      <c r="H298" s="149">
        <f>COUNTIF(ShortCodes[Location],ShortCodes[[#This Row],[Location]])</f>
        <v>1</v>
      </c>
      <c r="I298" s="149">
        <f t="shared" si="9"/>
        <v>1</v>
      </c>
      <c r="J298" s="149"/>
      <c r="K298" s="149"/>
      <c r="L298" s="149"/>
    </row>
    <row r="299" spans="1:12">
      <c r="A299" s="148" t="s">
        <v>1864</v>
      </c>
      <c r="B299" s="148" t="s">
        <v>1865</v>
      </c>
      <c r="C299" s="149" t="str">
        <f t="shared" si="8"/>
        <v>CUDSEM JNC</v>
      </c>
      <c r="D299" s="149"/>
      <c r="E299" s="149"/>
      <c r="F299" s="149"/>
      <c r="G299" s="149">
        <f>COUNTIF(RTARouteStages[StageCode],ShortCodes[[#This Row],[Stage Code]])</f>
        <v>0</v>
      </c>
      <c r="H299" s="149">
        <f>COUNTIF(ShortCodes[Location],ShortCodes[[#This Row],[Location]])</f>
        <v>1</v>
      </c>
      <c r="I299" s="149">
        <f t="shared" si="9"/>
        <v>1</v>
      </c>
      <c r="J299" s="149"/>
      <c r="K299" s="149"/>
      <c r="L299" s="149"/>
    </row>
    <row r="300" spans="1:12">
      <c r="A300" s="152" t="s">
        <v>1866</v>
      </c>
      <c r="B300" s="152" t="s">
        <v>1867</v>
      </c>
      <c r="C300" s="149" t="str">
        <f t="shared" si="8"/>
        <v>CUJIRA</v>
      </c>
      <c r="D300" s="149"/>
      <c r="E300" s="149"/>
      <c r="F300" s="149"/>
      <c r="G300" s="149">
        <f>COUNTIF(RTARouteStages[StageCode],ShortCodes[[#This Row],[Stage Code]])</f>
        <v>0</v>
      </c>
      <c r="H300" s="149">
        <f>COUNTIF(ShortCodes[Location],ShortCodes[[#This Row],[Location]])</f>
        <v>1</v>
      </c>
      <c r="I300" s="149">
        <f t="shared" si="9"/>
        <v>1</v>
      </c>
      <c r="J300" s="149" t="s">
        <v>1868</v>
      </c>
      <c r="K300" s="149"/>
      <c r="L300" s="149"/>
    </row>
    <row r="301" spans="1:12">
      <c r="A301" s="152" t="s">
        <v>1869</v>
      </c>
      <c r="B301" s="152" t="s">
        <v>1870</v>
      </c>
      <c r="C301" s="149" t="str">
        <f t="shared" si="8"/>
        <v>CUJIRA - Dhempe</v>
      </c>
      <c r="D301" s="149"/>
      <c r="E301" s="149"/>
      <c r="F301" s="149"/>
      <c r="G301" s="149">
        <f>COUNTIF(RTARouteStages[StageCode],ShortCodes[[#This Row],[Stage Code]])</f>
        <v>0</v>
      </c>
      <c r="H301" s="149">
        <f>COUNTIF(ShortCodes[Location],ShortCodes[[#This Row],[Location]])</f>
        <v>1</v>
      </c>
      <c r="I301" s="149">
        <f t="shared" si="9"/>
        <v>1</v>
      </c>
      <c r="J301" s="149" t="s">
        <v>1315</v>
      </c>
      <c r="K301" s="149"/>
      <c r="L301" s="149"/>
    </row>
    <row r="302" spans="1:12">
      <c r="A302" s="148" t="s">
        <v>1871</v>
      </c>
      <c r="B302" s="148" t="s">
        <v>1872</v>
      </c>
      <c r="C302" s="149" t="str">
        <f t="shared" si="8"/>
        <v>CUNCOLIEM</v>
      </c>
      <c r="D302" s="149"/>
      <c r="E302" s="149"/>
      <c r="F302" s="149"/>
      <c r="G302" s="149">
        <f>COUNTIF(RTARouteStages[StageCode],ShortCodes[[#This Row],[Stage Code]])</f>
        <v>0</v>
      </c>
      <c r="H302" s="149">
        <f>COUNTIF(ShortCodes[Location],ShortCodes[[#This Row],[Location]])</f>
        <v>1</v>
      </c>
      <c r="I302" s="149">
        <f t="shared" si="9"/>
        <v>1</v>
      </c>
      <c r="J302" s="149"/>
      <c r="K302" s="149"/>
      <c r="L302" s="149"/>
    </row>
    <row r="303" spans="1:12">
      <c r="A303" s="148" t="s">
        <v>1873</v>
      </c>
      <c r="B303" s="148" t="s">
        <v>1874</v>
      </c>
      <c r="C303" s="149" t="str">
        <f t="shared" si="8"/>
        <v>CUNCOLIM</v>
      </c>
      <c r="D303" s="149"/>
      <c r="E303" s="149" t="s">
        <v>1449</v>
      </c>
      <c r="F303" s="149"/>
      <c r="G303" s="149">
        <f>COUNTIF(RTARouteStages[StageCode],ShortCodes[[#This Row],[Stage Code]])</f>
        <v>0</v>
      </c>
      <c r="H303" s="149">
        <f>COUNTIF(ShortCodes[Location],ShortCodes[[#This Row],[Location]])</f>
        <v>1</v>
      </c>
      <c r="I303" s="149">
        <f t="shared" si="9"/>
        <v>1</v>
      </c>
      <c r="J303" s="149" t="s">
        <v>1450</v>
      </c>
      <c r="K303" s="149"/>
      <c r="L303" s="149"/>
    </row>
    <row r="304" spans="1:12">
      <c r="A304" s="148" t="s">
        <v>1875</v>
      </c>
      <c r="B304" s="148" t="s">
        <v>1876</v>
      </c>
      <c r="C304" s="149" t="str">
        <f t="shared" si="8"/>
        <v>CUPA</v>
      </c>
      <c r="D304" s="149"/>
      <c r="E304" s="149"/>
      <c r="F304" s="149"/>
      <c r="G304" s="149">
        <f>COUNTIF(RTARouteStages[StageCode],ShortCodes[[#This Row],[Stage Code]])</f>
        <v>0</v>
      </c>
      <c r="H304" s="149">
        <f>COUNTIF(ShortCodes[Location],ShortCodes[[#This Row],[Location]])</f>
        <v>1</v>
      </c>
      <c r="I304" s="149">
        <f t="shared" si="9"/>
        <v>1</v>
      </c>
      <c r="J304" s="149"/>
      <c r="K304" s="149"/>
      <c r="L304" s="149"/>
    </row>
    <row r="305" spans="1:12">
      <c r="A305" s="148" t="s">
        <v>1877</v>
      </c>
      <c r="B305" s="148" t="s">
        <v>1878</v>
      </c>
      <c r="C305" s="149" t="str">
        <f t="shared" si="8"/>
        <v>CURCH GPC</v>
      </c>
      <c r="D305" s="149"/>
      <c r="E305" s="149"/>
      <c r="F305" s="149"/>
      <c r="G305" s="149">
        <f>COUNTIF(RTARouteStages[StageCode],ShortCodes[[#This Row],[Stage Code]])</f>
        <v>0</v>
      </c>
      <c r="H305" s="149">
        <f>COUNTIF(ShortCodes[Location],ShortCodes[[#This Row],[Location]])</f>
        <v>1</v>
      </c>
      <c r="I305" s="149">
        <f t="shared" si="9"/>
        <v>1</v>
      </c>
      <c r="J305" s="149"/>
      <c r="K305" s="149"/>
      <c r="L305" s="149"/>
    </row>
    <row r="306" spans="1:12">
      <c r="A306" s="148" t="s">
        <v>1879</v>
      </c>
      <c r="B306" s="148" t="s">
        <v>1880</v>
      </c>
      <c r="C306" s="149" t="str">
        <f t="shared" si="8"/>
        <v>CURCHOREM</v>
      </c>
      <c r="D306" s="149"/>
      <c r="E306" s="149" t="s">
        <v>1449</v>
      </c>
      <c r="F306" s="149"/>
      <c r="G306" s="149">
        <f>COUNTIF(RTARouteStages[StageCode],ShortCodes[[#This Row],[Stage Code]])</f>
        <v>0</v>
      </c>
      <c r="H306" s="149">
        <f>COUNTIF(ShortCodes[Location],ShortCodes[[#This Row],[Location]])</f>
        <v>1</v>
      </c>
      <c r="I306" s="149">
        <f t="shared" si="9"/>
        <v>1</v>
      </c>
      <c r="J306" s="149" t="s">
        <v>1450</v>
      </c>
      <c r="K306" s="149"/>
      <c r="L306" s="149"/>
    </row>
    <row r="307" spans="1:12">
      <c r="A307" s="151" t="s">
        <v>1881</v>
      </c>
      <c r="B307" s="151" t="s">
        <v>1882</v>
      </c>
      <c r="C307" s="149" t="str">
        <f t="shared" si="8"/>
        <v>CURPEM</v>
      </c>
      <c r="D307" s="149"/>
      <c r="E307" s="149"/>
      <c r="F307" s="149"/>
      <c r="G307" s="149">
        <f>COUNTIF(RTARouteStages[StageCode],ShortCodes[[#This Row],[Stage Code]])</f>
        <v>0</v>
      </c>
      <c r="H307" s="149">
        <f>COUNTIF(ShortCodes[Location],ShortCodes[[#This Row],[Location]])</f>
        <v>1</v>
      </c>
      <c r="I307" s="149">
        <f t="shared" si="9"/>
        <v>1</v>
      </c>
      <c r="J307" s="149"/>
      <c r="K307" s="149"/>
      <c r="L307" s="149"/>
    </row>
    <row r="308" spans="1:12">
      <c r="A308" s="148" t="s">
        <v>1883</v>
      </c>
      <c r="B308" s="148" t="s">
        <v>1884</v>
      </c>
      <c r="C308" s="149" t="str">
        <f t="shared" si="8"/>
        <v>CURTI</v>
      </c>
      <c r="D308" s="149"/>
      <c r="E308" s="149"/>
      <c r="F308" s="149"/>
      <c r="G308" s="149">
        <f>COUNTIF(RTARouteStages[StageCode],ShortCodes[[#This Row],[Stage Code]])</f>
        <v>0</v>
      </c>
      <c r="H308" s="149">
        <f>COUNTIF(ShortCodes[Location],ShortCodes[[#This Row],[Location]])</f>
        <v>1</v>
      </c>
      <c r="I308" s="149">
        <f t="shared" si="9"/>
        <v>1</v>
      </c>
      <c r="J308" s="149"/>
      <c r="K308" s="149"/>
      <c r="L308" s="149"/>
    </row>
    <row r="309" spans="1:12">
      <c r="A309" s="148" t="s">
        <v>1885</v>
      </c>
      <c r="B309" s="148" t="s">
        <v>1886</v>
      </c>
      <c r="C309" s="149" t="str">
        <f t="shared" si="8"/>
        <v>CURTORIM</v>
      </c>
      <c r="D309" s="149"/>
      <c r="E309" s="149"/>
      <c r="F309" s="149"/>
      <c r="G309" s="149">
        <f>COUNTIF(RTARouteStages[StageCode],ShortCodes[[#This Row],[Stage Code]])</f>
        <v>0</v>
      </c>
      <c r="H309" s="149">
        <f>COUNTIF(ShortCodes[Location],ShortCodes[[#This Row],[Location]])</f>
        <v>1</v>
      </c>
      <c r="I309" s="149">
        <f t="shared" si="9"/>
        <v>1</v>
      </c>
      <c r="J309" s="149"/>
      <c r="K309" s="149"/>
      <c r="L309" s="149"/>
    </row>
    <row r="310" spans="1:12">
      <c r="A310" s="148" t="s">
        <v>1887</v>
      </c>
      <c r="B310" s="148" t="s">
        <v>1888</v>
      </c>
      <c r="C310" s="149" t="str">
        <f t="shared" si="8"/>
        <v>CUTBONA</v>
      </c>
      <c r="D310" s="149"/>
      <c r="E310" s="149"/>
      <c r="F310" s="149"/>
      <c r="G310" s="149">
        <f>COUNTIF(RTARouteStages[StageCode],ShortCodes[[#This Row],[Stage Code]])</f>
        <v>0</v>
      </c>
      <c r="H310" s="149">
        <f>COUNTIF(ShortCodes[Location],ShortCodes[[#This Row],[Location]])</f>
        <v>1</v>
      </c>
      <c r="I310" s="149">
        <f t="shared" si="9"/>
        <v>1</v>
      </c>
      <c r="J310" s="149"/>
      <c r="K310" s="149"/>
      <c r="L310" s="149"/>
    </row>
    <row r="311" spans="1:12">
      <c r="A311" s="148" t="s">
        <v>1889</v>
      </c>
      <c r="B311" s="148" t="s">
        <v>1890</v>
      </c>
      <c r="C311" s="149" t="str">
        <f t="shared" si="8"/>
        <v>D. HIPPARGI</v>
      </c>
      <c r="D311" s="149"/>
      <c r="E311" s="149"/>
      <c r="F311" s="149"/>
      <c r="G311" s="149">
        <f>COUNTIF(RTARouteStages[StageCode],ShortCodes[[#This Row],[Stage Code]])</f>
        <v>0</v>
      </c>
      <c r="H311" s="149">
        <f>COUNTIF(ShortCodes[Location],ShortCodes[[#This Row],[Location]])</f>
        <v>1</v>
      </c>
      <c r="I311" s="149">
        <f t="shared" si="9"/>
        <v>1</v>
      </c>
      <c r="J311" s="149"/>
      <c r="K311" s="149"/>
      <c r="L311" s="149"/>
    </row>
    <row r="312" spans="1:12">
      <c r="A312" s="148" t="s">
        <v>1891</v>
      </c>
      <c r="B312" s="148" t="s">
        <v>1892</v>
      </c>
      <c r="C312" s="149" t="str">
        <f t="shared" si="8"/>
        <v>DABAL</v>
      </c>
      <c r="D312" s="149"/>
      <c r="E312" s="149"/>
      <c r="F312" s="149"/>
      <c r="G312" s="149">
        <f>COUNTIF(RTARouteStages[StageCode],ShortCodes[[#This Row],[Stage Code]])</f>
        <v>0</v>
      </c>
      <c r="H312" s="149">
        <f>COUNTIF(ShortCodes[Location],ShortCodes[[#This Row],[Location]])</f>
        <v>1</v>
      </c>
      <c r="I312" s="149">
        <f t="shared" si="9"/>
        <v>1</v>
      </c>
      <c r="J312" s="149"/>
      <c r="K312" s="149"/>
      <c r="L312" s="149"/>
    </row>
    <row r="313" spans="1:12">
      <c r="A313" s="148" t="s">
        <v>1893</v>
      </c>
      <c r="B313" s="148" t="s">
        <v>1894</v>
      </c>
      <c r="C313" s="149" t="str">
        <f t="shared" si="8"/>
        <v>DABAL PNCHY</v>
      </c>
      <c r="D313" s="149"/>
      <c r="E313" s="149"/>
      <c r="F313" s="149"/>
      <c r="G313" s="149">
        <f>COUNTIF(RTARouteStages[StageCode],ShortCodes[[#This Row],[Stage Code]])</f>
        <v>0</v>
      </c>
      <c r="H313" s="149">
        <f>COUNTIF(ShortCodes[Location],ShortCodes[[#This Row],[Location]])</f>
        <v>1</v>
      </c>
      <c r="I313" s="149">
        <f t="shared" si="9"/>
        <v>1</v>
      </c>
      <c r="J313" s="149"/>
      <c r="K313" s="149"/>
      <c r="L313" s="149"/>
    </row>
    <row r="314" spans="1:12">
      <c r="A314" s="148" t="s">
        <v>1895</v>
      </c>
      <c r="B314" s="148" t="s">
        <v>1896</v>
      </c>
      <c r="C314" s="149" t="str">
        <f t="shared" si="8"/>
        <v>DABEM</v>
      </c>
      <c r="D314" s="149"/>
      <c r="E314" s="149"/>
      <c r="F314" s="149"/>
      <c r="G314" s="149">
        <f>COUNTIF(RTARouteStages[StageCode],ShortCodes[[#This Row],[Stage Code]])</f>
        <v>0</v>
      </c>
      <c r="H314" s="149">
        <f>COUNTIF(ShortCodes[Location],ShortCodes[[#This Row],[Location]])</f>
        <v>1</v>
      </c>
      <c r="I314" s="149">
        <f t="shared" si="9"/>
        <v>1</v>
      </c>
      <c r="J314" s="149"/>
      <c r="K314" s="149"/>
      <c r="L314" s="149"/>
    </row>
    <row r="315" spans="1:12">
      <c r="A315" s="148" t="s">
        <v>1897</v>
      </c>
      <c r="B315" s="148" t="s">
        <v>1898</v>
      </c>
      <c r="C315" s="149" t="str">
        <f t="shared" si="8"/>
        <v>DABEM X</v>
      </c>
      <c r="D315" s="149"/>
      <c r="E315" s="149"/>
      <c r="F315" s="149"/>
      <c r="G315" s="149">
        <f>COUNTIF(RTARouteStages[StageCode],ShortCodes[[#This Row],[Stage Code]])</f>
        <v>0</v>
      </c>
      <c r="H315" s="149">
        <f>COUNTIF(ShortCodes[Location],ShortCodes[[#This Row],[Location]])</f>
        <v>1</v>
      </c>
      <c r="I315" s="149">
        <f t="shared" si="9"/>
        <v>1</v>
      </c>
      <c r="J315" s="149"/>
      <c r="K315" s="149"/>
      <c r="L315" s="149"/>
    </row>
    <row r="316" spans="1:12" s="157" customFormat="1">
      <c r="A316" s="155" t="s">
        <v>1899</v>
      </c>
      <c r="B316" s="155" t="s">
        <v>1900</v>
      </c>
      <c r="C316" s="156" t="str">
        <f t="shared" si="8"/>
        <v>DABOLI</v>
      </c>
      <c r="D316" s="156"/>
      <c r="E316" s="156"/>
      <c r="F316" s="156"/>
      <c r="G316" s="156">
        <f>COUNTIF(RTARouteStages[StageCode],ShortCodes[[#This Row],[Stage Code]])</f>
        <v>0</v>
      </c>
      <c r="H316" s="156">
        <f>COUNTIF(ShortCodes[Location],ShortCodes[[#This Row],[Location]])</f>
        <v>1</v>
      </c>
      <c r="I316" s="156">
        <f t="shared" si="9"/>
        <v>1</v>
      </c>
      <c r="J316" s="156"/>
      <c r="K316" s="156"/>
      <c r="L316" s="156"/>
    </row>
    <row r="317" spans="1:12" s="157" customFormat="1">
      <c r="A317" s="155" t="s">
        <v>1901</v>
      </c>
      <c r="B317" s="155" t="s">
        <v>1902</v>
      </c>
      <c r="C317" s="156" t="str">
        <f t="shared" si="8"/>
        <v>DABOLIM</v>
      </c>
      <c r="D317" s="156"/>
      <c r="E317" s="156"/>
      <c r="F317" s="156"/>
      <c r="G317" s="156">
        <f>COUNTIF(RTARouteStages[StageCode],ShortCodes[[#This Row],[Stage Code]])</f>
        <v>0</v>
      </c>
      <c r="H317" s="156">
        <f>COUNTIF(ShortCodes[Location],ShortCodes[[#This Row],[Location]])</f>
        <v>1</v>
      </c>
      <c r="I317" s="156">
        <f t="shared" si="9"/>
        <v>1</v>
      </c>
      <c r="J317" s="156"/>
      <c r="K317" s="156"/>
      <c r="L317" s="156"/>
    </row>
    <row r="318" spans="1:12">
      <c r="A318" s="148" t="s">
        <v>1903</v>
      </c>
      <c r="B318" s="148" t="s">
        <v>1904</v>
      </c>
      <c r="C318" s="149" t="str">
        <f t="shared" si="8"/>
        <v>DADACHI XOR</v>
      </c>
      <c r="D318" s="149"/>
      <c r="E318" s="149"/>
      <c r="F318" s="149"/>
      <c r="G318" s="149">
        <f>COUNTIF(RTARouteStages[StageCode],ShortCodes[[#This Row],[Stage Code]])</f>
        <v>0</v>
      </c>
      <c r="H318" s="149">
        <f>COUNTIF(ShortCodes[Location],ShortCodes[[#This Row],[Location]])</f>
        <v>1</v>
      </c>
      <c r="I318" s="149">
        <f t="shared" si="9"/>
        <v>1</v>
      </c>
      <c r="J318" s="149"/>
      <c r="K318" s="149"/>
      <c r="L318" s="149"/>
    </row>
    <row r="319" spans="1:12">
      <c r="A319" s="148" t="s">
        <v>1905</v>
      </c>
      <c r="B319" s="148" t="s">
        <v>1906</v>
      </c>
      <c r="C319" s="149" t="str">
        <f t="shared" si="8"/>
        <v>DADACHIWADI</v>
      </c>
      <c r="D319" s="149"/>
      <c r="E319" s="149"/>
      <c r="F319" s="149"/>
      <c r="G319" s="149">
        <f>COUNTIF(RTARouteStages[StageCode],ShortCodes[[#This Row],[Stage Code]])</f>
        <v>0</v>
      </c>
      <c r="H319" s="149">
        <f>COUNTIF(ShortCodes[Location],ShortCodes[[#This Row],[Location]])</f>
        <v>1</v>
      </c>
      <c r="I319" s="149">
        <f t="shared" si="9"/>
        <v>1</v>
      </c>
      <c r="J319" s="149"/>
      <c r="K319" s="149"/>
      <c r="L319" s="149"/>
    </row>
    <row r="320" spans="1:12">
      <c r="A320" s="148" t="s">
        <v>1907</v>
      </c>
      <c r="B320" s="148" t="s">
        <v>1908</v>
      </c>
      <c r="C320" s="149" t="str">
        <f t="shared" si="8"/>
        <v>DAJIPUR</v>
      </c>
      <c r="D320" s="149"/>
      <c r="E320" s="149"/>
      <c r="F320" s="149"/>
      <c r="G320" s="149">
        <f>COUNTIF(RTARouteStages[StageCode],ShortCodes[[#This Row],[Stage Code]])</f>
        <v>0</v>
      </c>
      <c r="H320" s="149">
        <f>COUNTIF(ShortCodes[Location],ShortCodes[[#This Row],[Location]])</f>
        <v>1</v>
      </c>
      <c r="I320" s="149">
        <f t="shared" si="9"/>
        <v>1</v>
      </c>
      <c r="J320" s="149"/>
      <c r="K320" s="149"/>
      <c r="L320" s="149"/>
    </row>
    <row r="321" spans="1:12">
      <c r="A321" s="158" t="s">
        <v>1909</v>
      </c>
      <c r="B321" s="152" t="s">
        <v>1910</v>
      </c>
      <c r="C321" s="149" t="str">
        <f t="shared" si="8"/>
        <v>DALVI School (Ponda)</v>
      </c>
      <c r="D321" s="149"/>
      <c r="E321" s="149"/>
      <c r="F321" s="149"/>
      <c r="G321" s="149">
        <f>COUNTIF(RTARouteStages[StageCode],ShortCodes[[#This Row],[Stage Code]])</f>
        <v>0</v>
      </c>
      <c r="H321" s="149">
        <f>COUNTIF(ShortCodes[Location],ShortCodes[[#This Row],[Location]])</f>
        <v>1</v>
      </c>
      <c r="I321" s="149">
        <f t="shared" si="9"/>
        <v>1</v>
      </c>
      <c r="J321" s="149"/>
      <c r="K321" s="149" t="s">
        <v>1370</v>
      </c>
      <c r="L321" s="149"/>
    </row>
    <row r="322" spans="1:12">
      <c r="A322" s="148" t="s">
        <v>1911</v>
      </c>
      <c r="B322" s="148" t="s">
        <v>1912</v>
      </c>
      <c r="C322" s="149" t="str">
        <f t="shared" ref="C322:C385" si="10">A322</f>
        <v>DAM ROAD</v>
      </c>
      <c r="D322" s="149"/>
      <c r="E322" s="149"/>
      <c r="F322" s="149"/>
      <c r="G322" s="149">
        <f>COUNTIF(RTARouteStages[StageCode],ShortCodes[[#This Row],[Stage Code]])</f>
        <v>0</v>
      </c>
      <c r="H322" s="149">
        <f>COUNTIF(ShortCodes[Location],ShortCodes[[#This Row],[Location]])</f>
        <v>1</v>
      </c>
      <c r="I322" s="149">
        <f t="shared" ref="I322:I385" si="11">COUNTIF($B$2:$B$4841,B322)</f>
        <v>1</v>
      </c>
      <c r="J322" s="149"/>
      <c r="K322" s="149"/>
      <c r="L322" s="149"/>
    </row>
    <row r="323" spans="1:12">
      <c r="A323" s="148" t="s">
        <v>1913</v>
      </c>
      <c r="B323" s="148" t="s">
        <v>1914</v>
      </c>
      <c r="C323" s="149" t="str">
        <f t="shared" si="10"/>
        <v>DANDEWADI</v>
      </c>
      <c r="D323" s="149"/>
      <c r="E323" s="149"/>
      <c r="F323" s="149"/>
      <c r="G323" s="149">
        <f>COUNTIF(RTARouteStages[StageCode],ShortCodes[[#This Row],[Stage Code]])</f>
        <v>0</v>
      </c>
      <c r="H323" s="149">
        <f>COUNTIF(ShortCodes[Location],ShortCodes[[#This Row],[Location]])</f>
        <v>1</v>
      </c>
      <c r="I323" s="149">
        <f t="shared" si="11"/>
        <v>1</v>
      </c>
      <c r="J323" s="149"/>
      <c r="K323" s="149"/>
      <c r="L323" s="149"/>
    </row>
    <row r="324" spans="1:12">
      <c r="A324" s="148" t="s">
        <v>1915</v>
      </c>
      <c r="B324" s="148" t="s">
        <v>1916</v>
      </c>
      <c r="C324" s="149" t="str">
        <f t="shared" si="10"/>
        <v>DANDO</v>
      </c>
      <c r="D324" s="149"/>
      <c r="E324" s="149"/>
      <c r="F324" s="149"/>
      <c r="G324" s="149">
        <f>COUNTIF(RTARouteStages[StageCode],ShortCodes[[#This Row],[Stage Code]])</f>
        <v>0</v>
      </c>
      <c r="H324" s="149">
        <f>COUNTIF(ShortCodes[Location],ShortCodes[[#This Row],[Location]])</f>
        <v>1</v>
      </c>
      <c r="I324" s="149">
        <f t="shared" si="11"/>
        <v>1</v>
      </c>
      <c r="J324" s="149"/>
      <c r="K324" s="149"/>
      <c r="L324" s="149"/>
    </row>
    <row r="325" spans="1:12">
      <c r="A325" s="148" t="s">
        <v>1917</v>
      </c>
      <c r="B325" s="148" t="s">
        <v>1918</v>
      </c>
      <c r="C325" s="149" t="str">
        <f t="shared" si="10"/>
        <v>DANDOLI</v>
      </c>
      <c r="D325" s="149"/>
      <c r="E325" s="149"/>
      <c r="F325" s="149"/>
      <c r="G325" s="149">
        <f>COUNTIF(RTARouteStages[StageCode],ShortCodes[[#This Row],[Stage Code]])</f>
        <v>0</v>
      </c>
      <c r="H325" s="149">
        <f>COUNTIF(ShortCodes[Location],ShortCodes[[#This Row],[Location]])</f>
        <v>1</v>
      </c>
      <c r="I325" s="149">
        <f t="shared" si="11"/>
        <v>1</v>
      </c>
      <c r="J325" s="149"/>
      <c r="K325" s="149"/>
      <c r="L325" s="149"/>
    </row>
    <row r="326" spans="1:12">
      <c r="A326" s="148" t="s">
        <v>1919</v>
      </c>
      <c r="B326" s="148" t="s">
        <v>1920</v>
      </c>
      <c r="C326" s="149" t="str">
        <f t="shared" si="10"/>
        <v>DANDOSWADA</v>
      </c>
      <c r="D326" s="149"/>
      <c r="E326" s="149"/>
      <c r="F326" s="149"/>
      <c r="G326" s="149">
        <f>COUNTIF(RTARouteStages[StageCode],ShortCodes[[#This Row],[Stage Code]])</f>
        <v>0</v>
      </c>
      <c r="H326" s="149">
        <f>COUNTIF(ShortCodes[Location],ShortCodes[[#This Row],[Location]])</f>
        <v>1</v>
      </c>
      <c r="I326" s="149">
        <f t="shared" si="11"/>
        <v>1</v>
      </c>
      <c r="J326" s="149"/>
      <c r="K326" s="149"/>
      <c r="L326" s="149"/>
    </row>
    <row r="327" spans="1:12">
      <c r="A327" s="148" t="s">
        <v>1921</v>
      </c>
      <c r="B327" s="148" t="s">
        <v>1922</v>
      </c>
      <c r="C327" s="149" t="str">
        <f t="shared" si="10"/>
        <v>DANGRWADA</v>
      </c>
      <c r="D327" s="149"/>
      <c r="E327" s="149"/>
      <c r="F327" s="149"/>
      <c r="G327" s="149">
        <f>COUNTIF(RTARouteStages[StageCode],ShortCodes[[#This Row],[Stage Code]])</f>
        <v>0</v>
      </c>
      <c r="H327" s="149">
        <f>COUNTIF(ShortCodes[Location],ShortCodes[[#This Row],[Location]])</f>
        <v>1</v>
      </c>
      <c r="I327" s="149">
        <f t="shared" si="11"/>
        <v>1</v>
      </c>
      <c r="J327" s="149"/>
      <c r="K327" s="149"/>
      <c r="L327" s="149"/>
    </row>
    <row r="328" spans="1:12">
      <c r="A328" s="148" t="s">
        <v>1923</v>
      </c>
      <c r="B328" s="148" t="s">
        <v>1924</v>
      </c>
      <c r="C328" s="149" t="str">
        <f t="shared" si="10"/>
        <v>DAPOT</v>
      </c>
      <c r="D328" s="149"/>
      <c r="E328" s="149"/>
      <c r="F328" s="149"/>
      <c r="G328" s="149">
        <f>COUNTIF(RTARouteStages[StageCode],ShortCodes[[#This Row],[Stage Code]])</f>
        <v>0</v>
      </c>
      <c r="H328" s="149">
        <f>COUNTIF(ShortCodes[Location],ShortCodes[[#This Row],[Location]])</f>
        <v>1</v>
      </c>
      <c r="I328" s="149">
        <f t="shared" si="11"/>
        <v>1</v>
      </c>
      <c r="J328" s="149"/>
      <c r="K328" s="149"/>
      <c r="L328" s="149"/>
    </row>
    <row r="329" spans="1:12">
      <c r="A329" s="148" t="s">
        <v>1925</v>
      </c>
      <c r="B329" s="148" t="s">
        <v>1926</v>
      </c>
      <c r="C329" s="149" t="str">
        <f t="shared" si="10"/>
        <v>DATTAMANDIR</v>
      </c>
      <c r="D329" s="149"/>
      <c r="E329" s="149"/>
      <c r="F329" s="149"/>
      <c r="G329" s="149">
        <f>COUNTIF(RTARouteStages[StageCode],ShortCodes[[#This Row],[Stage Code]])</f>
        <v>0</v>
      </c>
      <c r="H329" s="149">
        <f>COUNTIF(ShortCodes[Location],ShortCodes[[#This Row],[Location]])</f>
        <v>1</v>
      </c>
      <c r="I329" s="149">
        <f t="shared" si="11"/>
        <v>1</v>
      </c>
      <c r="J329" s="149"/>
      <c r="K329" s="149"/>
      <c r="L329" s="149"/>
    </row>
    <row r="330" spans="1:12">
      <c r="A330" s="148" t="s">
        <v>1927</v>
      </c>
      <c r="B330" s="148" t="s">
        <v>1928</v>
      </c>
      <c r="C330" s="149" t="str">
        <f t="shared" si="10"/>
        <v>DAWKUND</v>
      </c>
      <c r="D330" s="149"/>
      <c r="E330" s="149"/>
      <c r="F330" s="149"/>
      <c r="G330" s="149">
        <f>COUNTIF(RTARouteStages[StageCode],ShortCodes[[#This Row],[Stage Code]])</f>
        <v>0</v>
      </c>
      <c r="H330" s="149">
        <f>COUNTIF(ShortCodes[Location],ShortCodes[[#This Row],[Location]])</f>
        <v>1</v>
      </c>
      <c r="I330" s="149">
        <f t="shared" si="11"/>
        <v>1</v>
      </c>
      <c r="J330" s="149"/>
      <c r="K330" s="149"/>
      <c r="L330" s="149"/>
    </row>
    <row r="331" spans="1:12">
      <c r="A331" s="152" t="s">
        <v>1929</v>
      </c>
      <c r="B331" s="152" t="s">
        <v>1930</v>
      </c>
      <c r="C331" s="149" t="str">
        <f t="shared" si="10"/>
        <v>DEEPVIHAR</v>
      </c>
      <c r="D331" s="149"/>
      <c r="E331" s="149"/>
      <c r="F331" s="149"/>
      <c r="G331" s="149">
        <f>COUNTIF(RTARouteStages[StageCode],ShortCodes[[#This Row],[Stage Code]])</f>
        <v>0</v>
      </c>
      <c r="H331" s="149">
        <f>COUNTIF(ShortCodes[Location],ShortCodes[[#This Row],[Location]])</f>
        <v>1</v>
      </c>
      <c r="I331" s="149">
        <f t="shared" si="11"/>
        <v>1</v>
      </c>
      <c r="J331" s="149"/>
      <c r="K331" s="149" t="s">
        <v>1370</v>
      </c>
      <c r="L331" s="149"/>
    </row>
    <row r="332" spans="1:12">
      <c r="A332" s="148" t="s">
        <v>1931</v>
      </c>
      <c r="B332" s="148" t="s">
        <v>1932</v>
      </c>
      <c r="C332" s="149" t="str">
        <f t="shared" si="10"/>
        <v>DEGVE</v>
      </c>
      <c r="D332" s="149"/>
      <c r="E332" s="149"/>
      <c r="F332" s="149"/>
      <c r="G332" s="149">
        <f>COUNTIF(RTARouteStages[StageCode],ShortCodes[[#This Row],[Stage Code]])</f>
        <v>0</v>
      </c>
      <c r="H332" s="149">
        <f>COUNTIF(ShortCodes[Location],ShortCodes[[#This Row],[Location]])</f>
        <v>1</v>
      </c>
      <c r="I332" s="149">
        <f t="shared" si="11"/>
        <v>1</v>
      </c>
      <c r="J332" s="149"/>
      <c r="K332" s="149"/>
      <c r="L332" s="149"/>
    </row>
    <row r="333" spans="1:12">
      <c r="A333" s="148" t="s">
        <v>1933</v>
      </c>
      <c r="B333" s="148" t="s">
        <v>1934</v>
      </c>
      <c r="C333" s="149" t="str">
        <f t="shared" si="10"/>
        <v>DEMANI</v>
      </c>
      <c r="D333" s="149"/>
      <c r="E333" s="149"/>
      <c r="F333" s="149"/>
      <c r="G333" s="149">
        <f>COUNTIF(RTARouteStages[StageCode],ShortCodes[[#This Row],[Stage Code]])</f>
        <v>0</v>
      </c>
      <c r="H333" s="149">
        <f>COUNTIF(ShortCodes[Location],ShortCodes[[#This Row],[Location]])</f>
        <v>1</v>
      </c>
      <c r="I333" s="149">
        <f t="shared" si="11"/>
        <v>1</v>
      </c>
      <c r="J333" s="149"/>
      <c r="K333" s="149"/>
      <c r="L333" s="149"/>
    </row>
    <row r="334" spans="1:12">
      <c r="A334" s="148" t="s">
        <v>1935</v>
      </c>
      <c r="B334" s="148" t="s">
        <v>1936</v>
      </c>
      <c r="C334" s="149" t="str">
        <f t="shared" si="10"/>
        <v>DESSAIWADA</v>
      </c>
      <c r="D334" s="149"/>
      <c r="E334" s="149"/>
      <c r="F334" s="149"/>
      <c r="G334" s="149">
        <f>COUNTIF(RTARouteStages[StageCode],ShortCodes[[#This Row],[Stage Code]])</f>
        <v>0</v>
      </c>
      <c r="H334" s="149">
        <f>COUNTIF(ShortCodes[Location],ShortCodes[[#This Row],[Location]])</f>
        <v>1</v>
      </c>
      <c r="I334" s="149">
        <f t="shared" si="11"/>
        <v>1</v>
      </c>
      <c r="J334" s="149"/>
      <c r="K334" s="149"/>
      <c r="L334" s="149"/>
    </row>
    <row r="335" spans="1:12">
      <c r="A335" s="148" t="s">
        <v>1937</v>
      </c>
      <c r="B335" s="148" t="s">
        <v>1938</v>
      </c>
      <c r="C335" s="149" t="str">
        <f t="shared" si="10"/>
        <v>DEULWADA</v>
      </c>
      <c r="D335" s="149"/>
      <c r="E335" s="149"/>
      <c r="F335" s="149"/>
      <c r="G335" s="149">
        <f>COUNTIF(RTARouteStages[StageCode],ShortCodes[[#This Row],[Stage Code]])</f>
        <v>0</v>
      </c>
      <c r="H335" s="149">
        <f>COUNTIF(ShortCodes[Location],ShortCodes[[#This Row],[Location]])</f>
        <v>1</v>
      </c>
      <c r="I335" s="149">
        <f t="shared" si="11"/>
        <v>1</v>
      </c>
      <c r="J335" s="149"/>
      <c r="K335" s="149"/>
      <c r="L335" s="149"/>
    </row>
    <row r="336" spans="1:12">
      <c r="A336" s="148" t="s">
        <v>1939</v>
      </c>
      <c r="B336" s="148" t="s">
        <v>1940</v>
      </c>
      <c r="C336" s="149" t="str">
        <f t="shared" si="10"/>
        <v>DEUNAMOL</v>
      </c>
      <c r="D336" s="149"/>
      <c r="E336" s="149"/>
      <c r="F336" s="149"/>
      <c r="G336" s="149">
        <f>COUNTIF(RTARouteStages[StageCode],ShortCodes[[#This Row],[Stage Code]])</f>
        <v>0</v>
      </c>
      <c r="H336" s="149">
        <f>COUNTIF(ShortCodes[Location],ShortCodes[[#This Row],[Location]])</f>
        <v>1</v>
      </c>
      <c r="I336" s="149">
        <f t="shared" si="11"/>
        <v>1</v>
      </c>
      <c r="J336" s="149"/>
      <c r="K336" s="149"/>
      <c r="L336" s="149"/>
    </row>
    <row r="337" spans="1:12">
      <c r="A337" s="148" t="s">
        <v>1941</v>
      </c>
      <c r="B337" s="148" t="s">
        <v>1942</v>
      </c>
      <c r="C337" s="149" t="str">
        <f t="shared" si="10"/>
        <v>DEVANGAO</v>
      </c>
      <c r="D337" s="149"/>
      <c r="E337" s="149"/>
      <c r="F337" s="149"/>
      <c r="G337" s="149">
        <f>COUNTIF(RTARouteStages[StageCode],ShortCodes[[#This Row],[Stage Code]])</f>
        <v>0</v>
      </c>
      <c r="H337" s="149">
        <f>COUNTIF(ShortCodes[Location],ShortCodes[[#This Row],[Location]])</f>
        <v>1</v>
      </c>
      <c r="I337" s="149">
        <f t="shared" si="11"/>
        <v>1</v>
      </c>
      <c r="J337" s="149"/>
      <c r="K337" s="149"/>
      <c r="L337" s="149"/>
    </row>
    <row r="338" spans="1:12">
      <c r="A338" s="148" t="s">
        <v>1943</v>
      </c>
      <c r="B338" s="148" t="s">
        <v>1944</v>
      </c>
      <c r="C338" s="149" t="str">
        <f t="shared" si="10"/>
        <v>DEVBAG</v>
      </c>
      <c r="D338" s="149"/>
      <c r="E338" s="149"/>
      <c r="F338" s="149"/>
      <c r="G338" s="149">
        <f>COUNTIF(RTARouteStages[StageCode],ShortCodes[[#This Row],[Stage Code]])</f>
        <v>0</v>
      </c>
      <c r="H338" s="149">
        <f>COUNTIF(ShortCodes[Location],ShortCodes[[#This Row],[Location]])</f>
        <v>1</v>
      </c>
      <c r="I338" s="149">
        <f t="shared" si="11"/>
        <v>1</v>
      </c>
      <c r="J338" s="149"/>
      <c r="K338" s="149"/>
      <c r="L338" s="149"/>
    </row>
    <row r="339" spans="1:12">
      <c r="A339" s="148" t="s">
        <v>1945</v>
      </c>
      <c r="B339" s="148" t="s">
        <v>1946</v>
      </c>
      <c r="C339" s="149" t="str">
        <f t="shared" si="10"/>
        <v>DEVGIN</v>
      </c>
      <c r="D339" s="149"/>
      <c r="E339" s="149"/>
      <c r="F339" s="149"/>
      <c r="G339" s="149">
        <f>COUNTIF(RTARouteStages[StageCode],ShortCodes[[#This Row],[Stage Code]])</f>
        <v>0</v>
      </c>
      <c r="H339" s="149">
        <f>COUNTIF(ShortCodes[Location],ShortCodes[[#This Row],[Location]])</f>
        <v>1</v>
      </c>
      <c r="I339" s="149">
        <f t="shared" si="11"/>
        <v>1</v>
      </c>
      <c r="J339" s="149"/>
      <c r="K339" s="149"/>
      <c r="L339" s="149"/>
    </row>
    <row r="340" spans="1:12">
      <c r="A340" s="148" t="s">
        <v>1947</v>
      </c>
      <c r="B340" s="148" t="s">
        <v>1948</v>
      </c>
      <c r="C340" s="149" t="str">
        <f t="shared" si="10"/>
        <v>DEVJIN</v>
      </c>
      <c r="D340" s="149"/>
      <c r="E340" s="149"/>
      <c r="F340" s="149"/>
      <c r="G340" s="149">
        <f>COUNTIF(RTARouteStages[StageCode],ShortCodes[[#This Row],[Stage Code]])</f>
        <v>0</v>
      </c>
      <c r="H340" s="149">
        <f>COUNTIF(ShortCodes[Location],ShortCodes[[#This Row],[Location]])</f>
        <v>1</v>
      </c>
      <c r="I340" s="149">
        <f t="shared" si="11"/>
        <v>1</v>
      </c>
      <c r="J340" s="149"/>
      <c r="K340" s="149"/>
      <c r="L340" s="149"/>
    </row>
    <row r="341" spans="1:12">
      <c r="A341" s="148" t="s">
        <v>1949</v>
      </c>
      <c r="B341" s="148" t="s">
        <v>1950</v>
      </c>
      <c r="C341" s="149" t="str">
        <f t="shared" si="10"/>
        <v>DEVNA</v>
      </c>
      <c r="D341" s="149"/>
      <c r="E341" s="149"/>
      <c r="F341" s="149"/>
      <c r="G341" s="149">
        <f>COUNTIF(RTARouteStages[StageCode],ShortCodes[[#This Row],[Stage Code]])</f>
        <v>0</v>
      </c>
      <c r="H341" s="149">
        <f>COUNTIF(ShortCodes[Location],ShortCodes[[#This Row],[Location]])</f>
        <v>1</v>
      </c>
      <c r="I341" s="149">
        <f t="shared" si="11"/>
        <v>1</v>
      </c>
      <c r="J341" s="149"/>
      <c r="K341" s="149"/>
      <c r="L341" s="149"/>
    </row>
    <row r="342" spans="1:12">
      <c r="A342" s="148" t="s">
        <v>1951</v>
      </c>
      <c r="B342" s="148" t="s">
        <v>1952</v>
      </c>
      <c r="C342" s="149" t="str">
        <f t="shared" si="10"/>
        <v>DEVRE</v>
      </c>
      <c r="D342" s="149"/>
      <c r="E342" s="149"/>
      <c r="F342" s="149"/>
      <c r="G342" s="149">
        <f>COUNTIF(RTARouteStages[StageCode],ShortCodes[[#This Row],[Stage Code]])</f>
        <v>0</v>
      </c>
      <c r="H342" s="149">
        <f>COUNTIF(ShortCodes[Location],ShortCodes[[#This Row],[Location]])</f>
        <v>1</v>
      </c>
      <c r="I342" s="149">
        <f t="shared" si="11"/>
        <v>1</v>
      </c>
      <c r="J342" s="149"/>
      <c r="K342" s="149"/>
      <c r="L342" s="149"/>
    </row>
    <row r="343" spans="1:12">
      <c r="A343" s="148" t="s">
        <v>1953</v>
      </c>
      <c r="B343" s="148" t="s">
        <v>1954</v>
      </c>
      <c r="C343" s="149" t="str">
        <f t="shared" si="10"/>
        <v>DEVSU</v>
      </c>
      <c r="D343" s="149"/>
      <c r="E343" s="149"/>
      <c r="F343" s="149"/>
      <c r="G343" s="149">
        <f>COUNTIF(RTARouteStages[StageCode],ShortCodes[[#This Row],[Stage Code]])</f>
        <v>0</v>
      </c>
      <c r="H343" s="149">
        <f>COUNTIF(ShortCodes[Location],ShortCodes[[#This Row],[Location]])</f>
        <v>1</v>
      </c>
      <c r="I343" s="149">
        <f t="shared" si="11"/>
        <v>1</v>
      </c>
      <c r="J343" s="149"/>
      <c r="K343" s="149"/>
      <c r="L343" s="149"/>
    </row>
    <row r="344" spans="1:12">
      <c r="A344" s="148" t="s">
        <v>1955</v>
      </c>
      <c r="B344" s="148" t="s">
        <v>1956</v>
      </c>
      <c r="C344" s="149" t="str">
        <f t="shared" si="10"/>
        <v>DFNS COLONY</v>
      </c>
      <c r="D344" s="149"/>
      <c r="E344" s="149"/>
      <c r="F344" s="149"/>
      <c r="G344" s="149">
        <f>COUNTIF(RTARouteStages[StageCode],ShortCodes[[#This Row],[Stage Code]])</f>
        <v>0</v>
      </c>
      <c r="H344" s="149">
        <f>COUNTIF(ShortCodes[Location],ShortCodes[[#This Row],[Location]])</f>
        <v>1</v>
      </c>
      <c r="I344" s="149">
        <f t="shared" si="11"/>
        <v>1</v>
      </c>
      <c r="J344" s="149"/>
      <c r="K344" s="149"/>
      <c r="L344" s="149"/>
    </row>
    <row r="345" spans="1:12">
      <c r="A345" s="148" t="s">
        <v>1957</v>
      </c>
      <c r="B345" s="148" t="s">
        <v>1958</v>
      </c>
      <c r="C345" s="149" t="str">
        <f t="shared" si="10"/>
        <v>DHABA</v>
      </c>
      <c r="D345" s="149"/>
      <c r="E345" s="149"/>
      <c r="F345" s="149"/>
      <c r="G345" s="149">
        <f>COUNTIF(RTARouteStages[StageCode],ShortCodes[[#This Row],[Stage Code]])</f>
        <v>0</v>
      </c>
      <c r="H345" s="149">
        <f>COUNTIF(ShortCodes[Location],ShortCodes[[#This Row],[Location]])</f>
        <v>1</v>
      </c>
      <c r="I345" s="149">
        <f t="shared" si="11"/>
        <v>1</v>
      </c>
      <c r="J345" s="149"/>
      <c r="K345" s="149"/>
      <c r="L345" s="149"/>
    </row>
    <row r="346" spans="1:12">
      <c r="A346" s="148" t="s">
        <v>1959</v>
      </c>
      <c r="B346" s="148" t="s">
        <v>1960</v>
      </c>
      <c r="C346" s="149" t="str">
        <f t="shared" si="10"/>
        <v>DHABDHABA</v>
      </c>
      <c r="D346" s="149"/>
      <c r="E346" s="149"/>
      <c r="F346" s="149"/>
      <c r="G346" s="149">
        <f>COUNTIF(RTARouteStages[StageCode],ShortCodes[[#This Row],[Stage Code]])</f>
        <v>0</v>
      </c>
      <c r="H346" s="149">
        <f>COUNTIF(ShortCodes[Location],ShortCodes[[#This Row],[Location]])</f>
        <v>1</v>
      </c>
      <c r="I346" s="149">
        <f t="shared" si="11"/>
        <v>1</v>
      </c>
      <c r="J346" s="149"/>
      <c r="K346" s="149"/>
      <c r="L346" s="149"/>
    </row>
    <row r="347" spans="1:12">
      <c r="A347" s="148" t="s">
        <v>1961</v>
      </c>
      <c r="B347" s="148" t="s">
        <v>1962</v>
      </c>
      <c r="C347" s="149" t="str">
        <f t="shared" si="10"/>
        <v>DHADA</v>
      </c>
      <c r="D347" s="149"/>
      <c r="E347" s="149"/>
      <c r="F347" s="149"/>
      <c r="G347" s="149">
        <f>COUNTIF(RTARouteStages[StageCode],ShortCodes[[#This Row],[Stage Code]])</f>
        <v>0</v>
      </c>
      <c r="H347" s="149">
        <f>COUNTIF(ShortCodes[Location],ShortCodes[[#This Row],[Location]])</f>
        <v>1</v>
      </c>
      <c r="I347" s="149">
        <f t="shared" si="11"/>
        <v>1</v>
      </c>
      <c r="J347" s="149"/>
      <c r="K347" s="149"/>
      <c r="L347" s="149"/>
    </row>
    <row r="348" spans="1:12">
      <c r="A348" s="148" t="s">
        <v>1963</v>
      </c>
      <c r="B348" s="148" t="s">
        <v>1964</v>
      </c>
      <c r="C348" s="149" t="str">
        <f t="shared" si="10"/>
        <v>DHADE</v>
      </c>
      <c r="D348" s="149"/>
      <c r="E348" s="149"/>
      <c r="F348" s="149"/>
      <c r="G348" s="149">
        <f>COUNTIF(RTARouteStages[StageCode],ShortCodes[[#This Row],[Stage Code]])</f>
        <v>0</v>
      </c>
      <c r="H348" s="149">
        <f>COUNTIF(ShortCodes[Location],ShortCodes[[#This Row],[Location]])</f>
        <v>1</v>
      </c>
      <c r="I348" s="149">
        <f t="shared" si="11"/>
        <v>1</v>
      </c>
      <c r="J348" s="149"/>
      <c r="K348" s="149"/>
      <c r="L348" s="149"/>
    </row>
    <row r="349" spans="1:12">
      <c r="A349" s="148" t="s">
        <v>1965</v>
      </c>
      <c r="B349" s="148" t="s">
        <v>1966</v>
      </c>
      <c r="C349" s="149" t="str">
        <f t="shared" si="10"/>
        <v>DHAMAPUR</v>
      </c>
      <c r="D349" s="149"/>
      <c r="E349" s="149"/>
      <c r="F349" s="149"/>
      <c r="G349" s="149">
        <f>COUNTIF(RTARouteStages[StageCode],ShortCodes[[#This Row],[Stage Code]])</f>
        <v>0</v>
      </c>
      <c r="H349" s="149">
        <f>COUNTIF(ShortCodes[Location],ShortCodes[[#This Row],[Location]])</f>
        <v>1</v>
      </c>
      <c r="I349" s="149">
        <f t="shared" si="11"/>
        <v>1</v>
      </c>
      <c r="J349" s="149"/>
      <c r="K349" s="149"/>
      <c r="L349" s="149"/>
    </row>
    <row r="350" spans="1:12">
      <c r="A350" s="148" t="s">
        <v>1967</v>
      </c>
      <c r="B350" s="148" t="s">
        <v>1968</v>
      </c>
      <c r="C350" s="149" t="str">
        <f t="shared" si="10"/>
        <v>DHAMSHE</v>
      </c>
      <c r="D350" s="149"/>
      <c r="E350" s="149"/>
      <c r="F350" s="149"/>
      <c r="G350" s="149">
        <f>COUNTIF(RTARouteStages[StageCode],ShortCodes[[#This Row],[Stage Code]])</f>
        <v>0</v>
      </c>
      <c r="H350" s="149">
        <f>COUNTIF(ShortCodes[Location],ShortCodes[[#This Row],[Location]])</f>
        <v>1</v>
      </c>
      <c r="I350" s="149">
        <f t="shared" si="11"/>
        <v>1</v>
      </c>
      <c r="J350" s="149"/>
      <c r="K350" s="149"/>
      <c r="L350" s="149"/>
    </row>
    <row r="351" spans="1:12">
      <c r="A351" s="148" t="s">
        <v>1969</v>
      </c>
      <c r="B351" s="148" t="s">
        <v>1970</v>
      </c>
      <c r="C351" s="149" t="str">
        <f t="shared" si="10"/>
        <v>DHAMSIRE</v>
      </c>
      <c r="D351" s="149"/>
      <c r="E351" s="149"/>
      <c r="F351" s="149"/>
      <c r="G351" s="149">
        <f>COUNTIF(RTARouteStages[StageCode],ShortCodes[[#This Row],[Stage Code]])</f>
        <v>0</v>
      </c>
      <c r="H351" s="149">
        <f>COUNTIF(ShortCodes[Location],ShortCodes[[#This Row],[Location]])</f>
        <v>1</v>
      </c>
      <c r="I351" s="149">
        <f t="shared" si="11"/>
        <v>1</v>
      </c>
      <c r="J351" s="149"/>
      <c r="K351" s="149"/>
      <c r="L351" s="149"/>
    </row>
    <row r="352" spans="1:12">
      <c r="A352" s="148" t="s">
        <v>1971</v>
      </c>
      <c r="B352" s="148" t="s">
        <v>1972</v>
      </c>
      <c r="C352" s="149" t="str">
        <f t="shared" si="10"/>
        <v>DHARBANDORA</v>
      </c>
      <c r="D352" s="149"/>
      <c r="E352" s="149"/>
      <c r="F352" s="149"/>
      <c r="G352" s="149">
        <f>COUNTIF(RTARouteStages[StageCode],ShortCodes[[#This Row],[Stage Code]])</f>
        <v>0</v>
      </c>
      <c r="H352" s="149">
        <f>COUNTIF(ShortCodes[Location],ShortCodes[[#This Row],[Location]])</f>
        <v>1</v>
      </c>
      <c r="I352" s="149">
        <f t="shared" si="11"/>
        <v>1</v>
      </c>
      <c r="J352" s="149"/>
      <c r="K352" s="149"/>
      <c r="L352" s="149"/>
    </row>
    <row r="353" spans="1:12">
      <c r="A353" s="148" t="s">
        <v>1973</v>
      </c>
      <c r="B353" s="148" t="s">
        <v>1974</v>
      </c>
      <c r="C353" s="149" t="str">
        <f t="shared" si="10"/>
        <v>DHARGAL</v>
      </c>
      <c r="D353" s="149"/>
      <c r="E353" s="149"/>
      <c r="F353" s="149"/>
      <c r="G353" s="149">
        <f>COUNTIF(RTARouteStages[StageCode],ShortCodes[[#This Row],[Stage Code]])</f>
        <v>0</v>
      </c>
      <c r="H353" s="149">
        <f>COUNTIF(ShortCodes[Location],ShortCodes[[#This Row],[Location]])</f>
        <v>1</v>
      </c>
      <c r="I353" s="149">
        <f t="shared" si="11"/>
        <v>1</v>
      </c>
      <c r="J353" s="149"/>
      <c r="K353" s="149"/>
      <c r="L353" s="149"/>
    </row>
    <row r="354" spans="1:12">
      <c r="A354" s="148" t="s">
        <v>1975</v>
      </c>
      <c r="B354" s="148" t="s">
        <v>1976</v>
      </c>
      <c r="C354" s="149" t="str">
        <f t="shared" si="10"/>
        <v>DHARGAL DK</v>
      </c>
      <c r="D354" s="149"/>
      <c r="E354" s="149"/>
      <c r="F354" s="149"/>
      <c r="G354" s="149">
        <f>COUNTIF(RTARouteStages[StageCode],ShortCodes[[#This Row],[Stage Code]])</f>
        <v>0</v>
      </c>
      <c r="H354" s="149">
        <f>COUNTIF(ShortCodes[Location],ShortCodes[[#This Row],[Location]])</f>
        <v>1</v>
      </c>
      <c r="I354" s="149">
        <f t="shared" si="11"/>
        <v>1</v>
      </c>
      <c r="J354" s="149"/>
      <c r="K354" s="149"/>
      <c r="L354" s="149"/>
    </row>
    <row r="355" spans="1:12">
      <c r="A355" s="148" t="s">
        <v>1977</v>
      </c>
      <c r="B355" s="148" t="s">
        <v>1978</v>
      </c>
      <c r="C355" s="149" t="str">
        <f t="shared" si="10"/>
        <v>DHARGAL TMP</v>
      </c>
      <c r="D355" s="149"/>
      <c r="E355" s="149"/>
      <c r="F355" s="149"/>
      <c r="G355" s="149">
        <f>COUNTIF(RTARouteStages[StageCode],ShortCodes[[#This Row],[Stage Code]])</f>
        <v>0</v>
      </c>
      <c r="H355" s="149">
        <f>COUNTIF(ShortCodes[Location],ShortCodes[[#This Row],[Location]])</f>
        <v>1</v>
      </c>
      <c r="I355" s="149">
        <f t="shared" si="11"/>
        <v>1</v>
      </c>
      <c r="J355" s="149"/>
      <c r="K355" s="149"/>
      <c r="L355" s="149"/>
    </row>
    <row r="356" spans="1:12">
      <c r="A356" s="148" t="s">
        <v>1979</v>
      </c>
      <c r="B356" s="148" t="s">
        <v>1980</v>
      </c>
      <c r="C356" s="149" t="str">
        <f t="shared" si="10"/>
        <v>DHARGE</v>
      </c>
      <c r="D356" s="149"/>
      <c r="E356" s="149"/>
      <c r="F356" s="149"/>
      <c r="G356" s="149">
        <f>COUNTIF(RTARouteStages[StageCode],ShortCodes[[#This Row],[Stage Code]])</f>
        <v>0</v>
      </c>
      <c r="H356" s="149">
        <f>COUNTIF(ShortCodes[Location],ShortCodes[[#This Row],[Location]])</f>
        <v>1</v>
      </c>
      <c r="I356" s="149">
        <f t="shared" si="11"/>
        <v>1</v>
      </c>
      <c r="J356" s="149"/>
      <c r="K356" s="149"/>
      <c r="L356" s="149"/>
    </row>
    <row r="357" spans="1:12">
      <c r="A357" s="148" t="s">
        <v>1981</v>
      </c>
      <c r="B357" s="148" t="s">
        <v>1982</v>
      </c>
      <c r="C357" s="149" t="str">
        <f t="shared" si="10"/>
        <v>DHARMAPUR</v>
      </c>
      <c r="D357" s="149"/>
      <c r="E357" s="149"/>
      <c r="F357" s="149"/>
      <c r="G357" s="149">
        <f>COUNTIF(RTARouteStages[StageCode],ShortCodes[[#This Row],[Stage Code]])</f>
        <v>0</v>
      </c>
      <c r="H357" s="149">
        <f>COUNTIF(ShortCodes[Location],ShortCodes[[#This Row],[Location]])</f>
        <v>1</v>
      </c>
      <c r="I357" s="149">
        <f t="shared" si="11"/>
        <v>1</v>
      </c>
      <c r="J357" s="149"/>
      <c r="K357" s="149"/>
      <c r="L357" s="149"/>
    </row>
    <row r="358" spans="1:12">
      <c r="A358" s="152" t="s">
        <v>1983</v>
      </c>
      <c r="B358" s="152" t="s">
        <v>1984</v>
      </c>
      <c r="C358" s="149" t="str">
        <f t="shared" si="10"/>
        <v>Dharmapur HS</v>
      </c>
      <c r="D358" s="149"/>
      <c r="E358" s="149"/>
      <c r="F358" s="149"/>
      <c r="G358" s="149">
        <f>COUNTIF(RTARouteStages[StageCode],ShortCodes[[#This Row],[Stage Code]])</f>
        <v>0</v>
      </c>
      <c r="H358" s="149">
        <f>COUNTIF(ShortCodes[Location],ShortCodes[[#This Row],[Location]])</f>
        <v>1</v>
      </c>
      <c r="I358" s="149">
        <f t="shared" si="11"/>
        <v>1</v>
      </c>
      <c r="J358" s="149"/>
      <c r="K358" s="149" t="s">
        <v>1370</v>
      </c>
      <c r="L358" s="149"/>
    </row>
    <row r="359" spans="1:12">
      <c r="A359" s="148" t="s">
        <v>1985</v>
      </c>
      <c r="B359" s="148" t="s">
        <v>1986</v>
      </c>
      <c r="C359" s="149" t="str">
        <f t="shared" si="10"/>
        <v>DHARWAD</v>
      </c>
      <c r="D359" s="149"/>
      <c r="E359" s="149"/>
      <c r="F359" s="149"/>
      <c r="G359" s="149">
        <f>COUNTIF(RTARouteStages[StageCode],ShortCodes[[#This Row],[Stage Code]])</f>
        <v>0</v>
      </c>
      <c r="H359" s="149">
        <f>COUNTIF(ShortCodes[Location],ShortCodes[[#This Row],[Location]])</f>
        <v>1</v>
      </c>
      <c r="I359" s="149">
        <f t="shared" si="11"/>
        <v>1</v>
      </c>
      <c r="J359" s="149"/>
      <c r="K359" s="149"/>
      <c r="L359" s="149"/>
    </row>
    <row r="360" spans="1:12">
      <c r="A360" s="151" t="s">
        <v>1987</v>
      </c>
      <c r="B360" s="151" t="s">
        <v>1988</v>
      </c>
      <c r="C360" s="149" t="str">
        <f t="shared" si="10"/>
        <v>DHATFARM</v>
      </c>
      <c r="D360" s="149"/>
      <c r="E360" s="149"/>
      <c r="F360" s="149"/>
      <c r="G360" s="149">
        <f>COUNTIF(RTARouteStages[StageCode],ShortCodes[[#This Row],[Stage Code]])</f>
        <v>0</v>
      </c>
      <c r="H360" s="149">
        <f>COUNTIF(ShortCodes[Location],ShortCodes[[#This Row],[Location]])</f>
        <v>1</v>
      </c>
      <c r="I360" s="149">
        <f t="shared" si="11"/>
        <v>1</v>
      </c>
      <c r="J360" s="149"/>
      <c r="K360" s="149"/>
      <c r="L360" s="149"/>
    </row>
    <row r="361" spans="1:12">
      <c r="A361" s="148" t="s">
        <v>1989</v>
      </c>
      <c r="B361" s="148" t="s">
        <v>1990</v>
      </c>
      <c r="C361" s="149" t="str">
        <f t="shared" si="10"/>
        <v>DHAVE</v>
      </c>
      <c r="D361" s="149"/>
      <c r="E361" s="149"/>
      <c r="F361" s="149"/>
      <c r="G361" s="149">
        <f>COUNTIF(RTARouteStages[StageCode],ShortCodes[[#This Row],[Stage Code]])</f>
        <v>0</v>
      </c>
      <c r="H361" s="149">
        <f>COUNTIF(ShortCodes[Location],ShortCodes[[#This Row],[Location]])</f>
        <v>1</v>
      </c>
      <c r="I361" s="149">
        <f t="shared" si="11"/>
        <v>1</v>
      </c>
      <c r="J361" s="149"/>
      <c r="K361" s="149"/>
      <c r="L361" s="149"/>
    </row>
    <row r="362" spans="1:12">
      <c r="A362" s="148" t="s">
        <v>1991</v>
      </c>
      <c r="B362" s="148" t="s">
        <v>1992</v>
      </c>
      <c r="C362" s="149" t="str">
        <f t="shared" si="10"/>
        <v>DHAVLI</v>
      </c>
      <c r="D362" s="149"/>
      <c r="E362" s="149"/>
      <c r="F362" s="149"/>
      <c r="G362" s="149">
        <f>COUNTIF(RTARouteStages[StageCode],ShortCodes[[#This Row],[Stage Code]])</f>
        <v>0</v>
      </c>
      <c r="H362" s="149">
        <f>COUNTIF(ShortCodes[Location],ShortCodes[[#This Row],[Location]])</f>
        <v>1</v>
      </c>
      <c r="I362" s="149">
        <f t="shared" si="11"/>
        <v>1</v>
      </c>
      <c r="J362" s="149"/>
      <c r="K362" s="149"/>
      <c r="L362" s="149"/>
    </row>
    <row r="363" spans="1:12">
      <c r="A363" s="148" t="s">
        <v>1993</v>
      </c>
      <c r="B363" s="148" t="s">
        <v>1994</v>
      </c>
      <c r="C363" s="149" t="str">
        <f t="shared" si="10"/>
        <v>DHULAPI</v>
      </c>
      <c r="D363" s="149"/>
      <c r="E363" s="149"/>
      <c r="F363" s="149"/>
      <c r="G363" s="149">
        <f>COUNTIF(RTARouteStages[StageCode],ShortCodes[[#This Row],[Stage Code]])</f>
        <v>0</v>
      </c>
      <c r="H363" s="149">
        <f>COUNTIF(ShortCodes[Location],ShortCodes[[#This Row],[Location]])</f>
        <v>1</v>
      </c>
      <c r="I363" s="149">
        <f t="shared" si="11"/>
        <v>1</v>
      </c>
      <c r="J363" s="149"/>
      <c r="K363" s="149"/>
      <c r="L363" s="149"/>
    </row>
    <row r="364" spans="1:12">
      <c r="A364" s="148" t="s">
        <v>1995</v>
      </c>
      <c r="B364" s="148" t="s">
        <v>1996</v>
      </c>
      <c r="C364" s="149" t="str">
        <f t="shared" si="10"/>
        <v>DHUMASHE</v>
      </c>
      <c r="D364" s="149"/>
      <c r="E364" s="149"/>
      <c r="F364" s="149"/>
      <c r="G364" s="149">
        <f>COUNTIF(RTARouteStages[StageCode],ShortCodes[[#This Row],[Stage Code]])</f>
        <v>0</v>
      </c>
      <c r="H364" s="149">
        <f>COUNTIF(ShortCodes[Location],ShortCodes[[#This Row],[Location]])</f>
        <v>1</v>
      </c>
      <c r="I364" s="149">
        <f t="shared" si="11"/>
        <v>1</v>
      </c>
      <c r="J364" s="149"/>
      <c r="K364" s="149"/>
      <c r="L364" s="149"/>
    </row>
    <row r="365" spans="1:12">
      <c r="A365" s="148" t="s">
        <v>1997</v>
      </c>
      <c r="B365" s="148" t="s">
        <v>1998</v>
      </c>
      <c r="C365" s="149" t="str">
        <f t="shared" si="10"/>
        <v>DHURIWADI</v>
      </c>
      <c r="D365" s="149"/>
      <c r="E365" s="149"/>
      <c r="F365" s="149"/>
      <c r="G365" s="149">
        <f>COUNTIF(RTARouteStages[StageCode],ShortCodes[[#This Row],[Stage Code]])</f>
        <v>0</v>
      </c>
      <c r="H365" s="149">
        <f>COUNTIF(ShortCodes[Location],ShortCodes[[#This Row],[Location]])</f>
        <v>1</v>
      </c>
      <c r="I365" s="149">
        <f t="shared" si="11"/>
        <v>1</v>
      </c>
      <c r="J365" s="149"/>
      <c r="K365" s="149"/>
      <c r="L365" s="149"/>
    </row>
    <row r="366" spans="1:12">
      <c r="A366" s="148" t="s">
        <v>1999</v>
      </c>
      <c r="B366" s="148" t="s">
        <v>2000</v>
      </c>
      <c r="C366" s="149" t="str">
        <f t="shared" si="10"/>
        <v>DHUSKI</v>
      </c>
      <c r="D366" s="149"/>
      <c r="E366" s="149"/>
      <c r="F366" s="149"/>
      <c r="G366" s="149">
        <f>COUNTIF(RTARouteStages[StageCode],ShortCodes[[#This Row],[Stage Code]])</f>
        <v>0</v>
      </c>
      <c r="H366" s="149">
        <f>COUNTIF(ShortCodes[Location],ShortCodes[[#This Row],[Location]])</f>
        <v>1</v>
      </c>
      <c r="I366" s="149">
        <f t="shared" si="11"/>
        <v>1</v>
      </c>
      <c r="J366" s="149"/>
      <c r="K366" s="149"/>
      <c r="L366" s="149"/>
    </row>
    <row r="367" spans="1:12">
      <c r="A367" s="148" t="s">
        <v>2001</v>
      </c>
      <c r="B367" s="148" t="s">
        <v>2002</v>
      </c>
      <c r="C367" s="149" t="str">
        <f t="shared" si="10"/>
        <v>DIGNE</v>
      </c>
      <c r="D367" s="149"/>
      <c r="E367" s="149"/>
      <c r="F367" s="149"/>
      <c r="G367" s="149">
        <f>COUNTIF(RTARouteStages[StageCode],ShortCodes[[#This Row],[Stage Code]])</f>
        <v>0</v>
      </c>
      <c r="H367" s="149">
        <f>COUNTIF(ShortCodes[Location],ShortCodes[[#This Row],[Location]])</f>
        <v>1</v>
      </c>
      <c r="I367" s="149">
        <f t="shared" si="11"/>
        <v>1</v>
      </c>
      <c r="J367" s="149"/>
      <c r="K367" s="149"/>
      <c r="L367" s="149"/>
    </row>
    <row r="368" spans="1:12">
      <c r="A368" s="148" t="s">
        <v>2003</v>
      </c>
      <c r="B368" s="148" t="s">
        <v>2004</v>
      </c>
      <c r="C368" s="149" t="str">
        <f t="shared" si="10"/>
        <v>DIKARPAL</v>
      </c>
      <c r="D368" s="149"/>
      <c r="E368" s="149"/>
      <c r="F368" s="149"/>
      <c r="G368" s="149">
        <f>COUNTIF(RTARouteStages[StageCode],ShortCodes[[#This Row],[Stage Code]])</f>
        <v>0</v>
      </c>
      <c r="H368" s="149">
        <f>COUNTIF(ShortCodes[Location],ShortCodes[[#This Row],[Location]])</f>
        <v>1</v>
      </c>
      <c r="I368" s="149">
        <f t="shared" si="11"/>
        <v>1</v>
      </c>
      <c r="J368" s="149"/>
      <c r="K368" s="149"/>
      <c r="L368" s="149"/>
    </row>
    <row r="369" spans="1:12" ht="29">
      <c r="A369" s="152" t="s">
        <v>2005</v>
      </c>
      <c r="B369" s="152" t="s">
        <v>2006</v>
      </c>
      <c r="C369" s="149" t="str">
        <f t="shared" si="10"/>
        <v>Directorate of Education</v>
      </c>
      <c r="D369" s="149"/>
      <c r="E369" s="149"/>
      <c r="F369" s="149"/>
      <c r="G369" s="149">
        <f>COUNTIF(RTARouteStages[StageCode],ShortCodes[[#This Row],[Stage Code]])</f>
        <v>0</v>
      </c>
      <c r="H369" s="149">
        <f>COUNTIF(ShortCodes[Location],ShortCodes[[#This Row],[Location]])</f>
        <v>1</v>
      </c>
      <c r="I369" s="149">
        <f t="shared" si="11"/>
        <v>1</v>
      </c>
      <c r="J369" s="149" t="s">
        <v>2007</v>
      </c>
      <c r="K369" s="149"/>
      <c r="L369" s="149"/>
    </row>
    <row r="370" spans="1:12">
      <c r="A370" s="148" t="s">
        <v>2008</v>
      </c>
      <c r="B370" s="148" t="s">
        <v>2009</v>
      </c>
      <c r="C370" s="149" t="str">
        <f t="shared" si="10"/>
        <v>DIST. HSPTL</v>
      </c>
      <c r="D370" s="149"/>
      <c r="E370" s="149"/>
      <c r="F370" s="149"/>
      <c r="G370" s="149">
        <f>COUNTIF(RTARouteStages[StageCode],ShortCodes[[#This Row],[Stage Code]])</f>
        <v>0</v>
      </c>
      <c r="H370" s="149">
        <f>COUNTIF(ShortCodes[Location],ShortCodes[[#This Row],[Location]])</f>
        <v>1</v>
      </c>
      <c r="I370" s="149">
        <f t="shared" si="11"/>
        <v>1</v>
      </c>
      <c r="J370" s="149"/>
      <c r="K370" s="149"/>
      <c r="L370" s="149"/>
    </row>
    <row r="371" spans="1:12">
      <c r="A371" s="148" t="s">
        <v>2010</v>
      </c>
      <c r="B371" s="148" t="s">
        <v>2011</v>
      </c>
      <c r="C371" s="149" t="str">
        <f t="shared" si="10"/>
        <v>DIVAR SCHOL</v>
      </c>
      <c r="D371" s="149"/>
      <c r="E371" s="149"/>
      <c r="F371" s="149"/>
      <c r="G371" s="149">
        <f>COUNTIF(RTARouteStages[StageCode],ShortCodes[[#This Row],[Stage Code]])</f>
        <v>0</v>
      </c>
      <c r="H371" s="149">
        <f>COUNTIF(ShortCodes[Location],ShortCodes[[#This Row],[Location]])</f>
        <v>1</v>
      </c>
      <c r="I371" s="149">
        <f t="shared" si="11"/>
        <v>1</v>
      </c>
      <c r="J371" s="149"/>
      <c r="K371" s="149"/>
      <c r="L371" s="149"/>
    </row>
    <row r="372" spans="1:12">
      <c r="A372" s="148" t="s">
        <v>2012</v>
      </c>
      <c r="B372" s="148" t="s">
        <v>2013</v>
      </c>
      <c r="C372" s="149" t="str">
        <f t="shared" si="10"/>
        <v>DIWAR CENTR</v>
      </c>
      <c r="D372" s="149"/>
      <c r="E372" s="149"/>
      <c r="F372" s="149"/>
      <c r="G372" s="149">
        <f>COUNTIF(RTARouteStages[StageCode],ShortCodes[[#This Row],[Stage Code]])</f>
        <v>0</v>
      </c>
      <c r="H372" s="149">
        <f>COUNTIF(ShortCodes[Location],ShortCodes[[#This Row],[Location]])</f>
        <v>1</v>
      </c>
      <c r="I372" s="149">
        <f t="shared" si="11"/>
        <v>1</v>
      </c>
      <c r="J372" s="149"/>
      <c r="K372" s="149"/>
      <c r="L372" s="149"/>
    </row>
    <row r="373" spans="1:12">
      <c r="A373" s="152" t="s">
        <v>2014</v>
      </c>
      <c r="B373" s="152" t="s">
        <v>2015</v>
      </c>
      <c r="C373" s="149" t="str">
        <f t="shared" si="10"/>
        <v>Diwar Ferry</v>
      </c>
      <c r="D373" s="149"/>
      <c r="E373" s="149"/>
      <c r="F373" s="149"/>
      <c r="G373" s="149">
        <f>COUNTIF(RTARouteStages[StageCode],ShortCodes[[#This Row],[Stage Code]])</f>
        <v>0</v>
      </c>
      <c r="H373" s="149">
        <f>COUNTIF(ShortCodes[Location],ShortCodes[[#This Row],[Location]])</f>
        <v>1</v>
      </c>
      <c r="I373" s="149">
        <f t="shared" si="11"/>
        <v>1</v>
      </c>
      <c r="J373" s="149"/>
      <c r="K373" s="149"/>
      <c r="L373" s="149"/>
    </row>
    <row r="374" spans="1:12">
      <c r="A374" s="148" t="s">
        <v>2016</v>
      </c>
      <c r="B374" s="148" t="s">
        <v>2017</v>
      </c>
      <c r="C374" s="149" t="str">
        <f t="shared" si="10"/>
        <v>DMC COLLAGE</v>
      </c>
      <c r="D374" s="149"/>
      <c r="E374" s="149"/>
      <c r="F374" s="149"/>
      <c r="G374" s="149">
        <f>COUNTIF(RTARouteStages[StageCode],ShortCodes[[#This Row],[Stage Code]])</f>
        <v>0</v>
      </c>
      <c r="H374" s="149">
        <f>COUNTIF(ShortCodes[Location],ShortCodes[[#This Row],[Location]])</f>
        <v>1</v>
      </c>
      <c r="I374" s="149">
        <f t="shared" si="11"/>
        <v>1</v>
      </c>
      <c r="J374" s="149"/>
      <c r="K374" s="149"/>
      <c r="L374" s="149"/>
    </row>
    <row r="375" spans="1:12">
      <c r="A375" s="152" t="s">
        <v>2018</v>
      </c>
      <c r="B375" s="152" t="s">
        <v>2019</v>
      </c>
      <c r="C375" s="149" t="str">
        <f t="shared" si="10"/>
        <v>DMC HS</v>
      </c>
      <c r="D375" s="149"/>
      <c r="E375" s="149"/>
      <c r="F375" s="149"/>
      <c r="G375" s="149">
        <f>COUNTIF(RTARouteStages[StageCode],ShortCodes[[#This Row],[Stage Code]])</f>
        <v>0</v>
      </c>
      <c r="H375" s="149">
        <f>COUNTIF(ShortCodes[Location],ShortCodes[[#This Row],[Location]])</f>
        <v>1</v>
      </c>
      <c r="I375" s="149">
        <f t="shared" si="11"/>
        <v>1</v>
      </c>
      <c r="J375" s="149"/>
      <c r="K375" s="149"/>
      <c r="L375" s="149"/>
    </row>
    <row r="376" spans="1:12">
      <c r="A376" s="148" t="s">
        <v>2020</v>
      </c>
      <c r="B376" s="148" t="s">
        <v>2021</v>
      </c>
      <c r="C376" s="149" t="str">
        <f t="shared" si="10"/>
        <v>DMDR TMP/MR</v>
      </c>
      <c r="D376" s="149"/>
      <c r="E376" s="149"/>
      <c r="F376" s="149"/>
      <c r="G376" s="149">
        <f>COUNTIF(RTARouteStages[StageCode],ShortCodes[[#This Row],[Stage Code]])</f>
        <v>0</v>
      </c>
      <c r="H376" s="149">
        <f>COUNTIF(ShortCodes[Location],ShortCodes[[#This Row],[Location]])</f>
        <v>1</v>
      </c>
      <c r="I376" s="149">
        <f t="shared" si="11"/>
        <v>1</v>
      </c>
      <c r="J376" s="149"/>
      <c r="K376" s="149"/>
      <c r="L376" s="149"/>
    </row>
    <row r="377" spans="1:12">
      <c r="A377" s="148" t="s">
        <v>2022</v>
      </c>
      <c r="B377" s="148" t="s">
        <v>2023</v>
      </c>
      <c r="C377" s="149" t="str">
        <f t="shared" si="10"/>
        <v>DODAMARG</v>
      </c>
      <c r="D377" s="149"/>
      <c r="E377" s="149"/>
      <c r="F377" s="149"/>
      <c r="G377" s="149">
        <f>COUNTIF(RTARouteStages[StageCode],ShortCodes[[#This Row],[Stage Code]])</f>
        <v>0</v>
      </c>
      <c r="H377" s="149">
        <f>COUNTIF(ShortCodes[Location],ShortCodes[[#This Row],[Location]])</f>
        <v>1</v>
      </c>
      <c r="I377" s="149">
        <f t="shared" si="11"/>
        <v>1</v>
      </c>
      <c r="J377" s="149"/>
      <c r="K377" s="149"/>
      <c r="L377" s="149"/>
    </row>
    <row r="378" spans="1:12">
      <c r="A378" s="148" t="s">
        <v>2024</v>
      </c>
      <c r="B378" s="148" t="s">
        <v>2025</v>
      </c>
      <c r="C378" s="149" t="str">
        <f t="shared" si="10"/>
        <v>DOLFIN CIRC</v>
      </c>
      <c r="D378" s="149"/>
      <c r="E378" s="149"/>
      <c r="F378" s="149"/>
      <c r="G378" s="149">
        <f>COUNTIF(RTARouteStages[StageCode],ShortCodes[[#This Row],[Stage Code]])</f>
        <v>0</v>
      </c>
      <c r="H378" s="149">
        <f>COUNTIF(ShortCodes[Location],ShortCodes[[#This Row],[Location]])</f>
        <v>1</v>
      </c>
      <c r="I378" s="149">
        <f t="shared" si="11"/>
        <v>1</v>
      </c>
      <c r="J378" s="149"/>
      <c r="K378" s="149"/>
      <c r="L378" s="149"/>
    </row>
    <row r="379" spans="1:12">
      <c r="A379" s="148" t="s">
        <v>2026</v>
      </c>
      <c r="B379" s="148" t="s">
        <v>2027</v>
      </c>
      <c r="C379" s="149" t="str">
        <f t="shared" si="10"/>
        <v>DON BOSCO</v>
      </c>
      <c r="D379" s="149"/>
      <c r="E379" s="149"/>
      <c r="F379" s="149"/>
      <c r="G379" s="149">
        <f>COUNTIF(RTARouteStages[StageCode],ShortCodes[[#This Row],[Stage Code]])</f>
        <v>0</v>
      </c>
      <c r="H379" s="149">
        <f>COUNTIF(ShortCodes[Location],ShortCodes[[#This Row],[Location]])</f>
        <v>1</v>
      </c>
      <c r="I379" s="149">
        <f t="shared" si="11"/>
        <v>1</v>
      </c>
      <c r="J379" s="149"/>
      <c r="K379" s="149"/>
      <c r="L379" s="149"/>
    </row>
    <row r="380" spans="1:12">
      <c r="A380" s="152" t="s">
        <v>2028</v>
      </c>
      <c r="B380" s="152" t="s">
        <v>2029</v>
      </c>
      <c r="C380" s="149" t="str">
        <f t="shared" si="10"/>
        <v>Don Bosco(Panjim)</v>
      </c>
      <c r="D380" s="149"/>
      <c r="E380" s="149"/>
      <c r="F380" s="149"/>
      <c r="G380" s="149">
        <f>COUNTIF(RTARouteStages[StageCode],ShortCodes[[#This Row],[Stage Code]])</f>
        <v>0</v>
      </c>
      <c r="H380" s="149">
        <f>COUNTIF(ShortCodes[Location],ShortCodes[[#This Row],[Location]])</f>
        <v>1</v>
      </c>
      <c r="I380" s="149">
        <f t="shared" si="11"/>
        <v>1</v>
      </c>
      <c r="J380" s="149"/>
      <c r="K380" s="149"/>
      <c r="L380" s="149"/>
    </row>
    <row r="381" spans="1:12">
      <c r="A381" s="148" t="s">
        <v>2030</v>
      </c>
      <c r="B381" s="148" t="s">
        <v>2031</v>
      </c>
      <c r="C381" s="149" t="str">
        <f t="shared" si="10"/>
        <v>DON KHAMB</v>
      </c>
      <c r="D381" s="149"/>
      <c r="E381" s="149"/>
      <c r="F381" s="149"/>
      <c r="G381" s="149">
        <f>COUNTIF(RTARouteStages[StageCode],ShortCodes[[#This Row],[Stage Code]])</f>
        <v>0</v>
      </c>
      <c r="H381" s="149">
        <f>COUNTIF(ShortCodes[Location],ShortCodes[[#This Row],[Location]])</f>
        <v>1</v>
      </c>
      <c r="I381" s="149">
        <f t="shared" si="11"/>
        <v>1</v>
      </c>
      <c r="J381" s="149"/>
      <c r="K381" s="149"/>
      <c r="L381" s="149"/>
    </row>
    <row r="382" spans="1:12">
      <c r="A382" s="148" t="s">
        <v>2032</v>
      </c>
      <c r="B382" s="148" t="s">
        <v>2033</v>
      </c>
      <c r="C382" s="149" t="str">
        <f t="shared" si="10"/>
        <v>DON KHURIS</v>
      </c>
      <c r="D382" s="149"/>
      <c r="E382" s="149"/>
      <c r="F382" s="149"/>
      <c r="G382" s="149">
        <f>COUNTIF(RTARouteStages[StageCode],ShortCodes[[#This Row],[Stage Code]])</f>
        <v>0</v>
      </c>
      <c r="H382" s="149">
        <f>COUNTIF(ShortCodes[Location],ShortCodes[[#This Row],[Location]])</f>
        <v>1</v>
      </c>
      <c r="I382" s="149">
        <f t="shared" si="11"/>
        <v>1</v>
      </c>
      <c r="J382" s="149"/>
      <c r="K382" s="149"/>
      <c r="L382" s="149"/>
    </row>
    <row r="383" spans="1:12">
      <c r="A383" s="148" t="s">
        <v>2034</v>
      </c>
      <c r="B383" s="148" t="s">
        <v>2035</v>
      </c>
      <c r="C383" s="149" t="str">
        <f t="shared" si="10"/>
        <v>DONAPAULA</v>
      </c>
      <c r="D383" s="149"/>
      <c r="E383" s="149"/>
      <c r="F383" s="149"/>
      <c r="G383" s="149">
        <f>COUNTIF(RTARouteStages[StageCode],ShortCodes[[#This Row],[Stage Code]])</f>
        <v>0</v>
      </c>
      <c r="H383" s="149">
        <f>COUNTIF(ShortCodes[Location],ShortCodes[[#This Row],[Location]])</f>
        <v>1</v>
      </c>
      <c r="I383" s="149">
        <f t="shared" si="11"/>
        <v>1</v>
      </c>
      <c r="J383" s="149"/>
      <c r="K383" s="149"/>
      <c r="L383" s="149"/>
    </row>
    <row r="384" spans="1:12">
      <c r="A384" s="151" t="s">
        <v>2036</v>
      </c>
      <c r="B384" s="151" t="s">
        <v>2037</v>
      </c>
      <c r="C384" s="149" t="str">
        <f t="shared" si="10"/>
        <v>DONGURLIM</v>
      </c>
      <c r="D384" s="149"/>
      <c r="E384" s="149"/>
      <c r="F384" s="149"/>
      <c r="G384" s="149">
        <f>COUNTIF(RTARouteStages[StageCode],ShortCodes[[#This Row],[Stage Code]])</f>
        <v>0</v>
      </c>
      <c r="H384" s="149">
        <f>COUNTIF(ShortCodes[Location],ShortCodes[[#This Row],[Location]])</f>
        <v>1</v>
      </c>
      <c r="I384" s="149">
        <f t="shared" si="11"/>
        <v>1</v>
      </c>
      <c r="J384" s="149"/>
      <c r="K384" s="149"/>
      <c r="L384" s="149"/>
    </row>
    <row r="385" spans="1:12">
      <c r="A385" s="151" t="s">
        <v>2038</v>
      </c>
      <c r="B385" s="151" t="s">
        <v>2039</v>
      </c>
      <c r="C385" s="149" t="str">
        <f t="shared" si="10"/>
        <v>DONWADO</v>
      </c>
      <c r="D385" s="149"/>
      <c r="E385" s="149"/>
      <c r="F385" s="149"/>
      <c r="G385" s="149">
        <f>COUNTIF(RTARouteStages[StageCode],ShortCodes[[#This Row],[Stage Code]])</f>
        <v>0</v>
      </c>
      <c r="H385" s="149">
        <f>COUNTIF(ShortCodes[Location],ShortCodes[[#This Row],[Location]])</f>
        <v>1</v>
      </c>
      <c r="I385" s="149">
        <f t="shared" si="11"/>
        <v>1</v>
      </c>
      <c r="J385" s="149"/>
      <c r="K385" s="149"/>
      <c r="L385" s="149"/>
    </row>
    <row r="386" spans="1:12">
      <c r="A386" s="148" t="s">
        <v>2040</v>
      </c>
      <c r="B386" s="148" t="s">
        <v>2041</v>
      </c>
      <c r="C386" s="149" t="str">
        <f t="shared" ref="C386:C449" si="12">A386</f>
        <v>DRMAPUR SCH</v>
      </c>
      <c r="D386" s="149"/>
      <c r="E386" s="149"/>
      <c r="F386" s="149"/>
      <c r="G386" s="149">
        <f>COUNTIF(RTARouteStages[StageCode],ShortCodes[[#This Row],[Stage Code]])</f>
        <v>0</v>
      </c>
      <c r="H386" s="149">
        <f>COUNTIF(ShortCodes[Location],ShortCodes[[#This Row],[Location]])</f>
        <v>1</v>
      </c>
      <c r="I386" s="149">
        <f t="shared" ref="I386:I449" si="13">COUNTIF($B$2:$B$4841,B386)</f>
        <v>1</v>
      </c>
      <c r="J386" s="149"/>
      <c r="K386" s="149"/>
      <c r="L386" s="149"/>
    </row>
    <row r="387" spans="1:12">
      <c r="A387" s="148" t="s">
        <v>2042</v>
      </c>
      <c r="B387" s="148" t="s">
        <v>2043</v>
      </c>
      <c r="C387" s="149" t="str">
        <f t="shared" si="12"/>
        <v>DUDSAGR HTL</v>
      </c>
      <c r="D387" s="149"/>
      <c r="E387" s="149"/>
      <c r="F387" s="149"/>
      <c r="G387" s="149">
        <f>COUNTIF(RTARouteStages[StageCode],ShortCodes[[#This Row],[Stage Code]])</f>
        <v>0</v>
      </c>
      <c r="H387" s="149">
        <f>COUNTIF(ShortCodes[Location],ShortCodes[[#This Row],[Location]])</f>
        <v>1</v>
      </c>
      <c r="I387" s="149">
        <f t="shared" si="13"/>
        <v>1</v>
      </c>
      <c r="J387" s="149"/>
      <c r="K387" s="149"/>
      <c r="L387" s="149"/>
    </row>
    <row r="388" spans="1:12">
      <c r="A388" s="148" t="s">
        <v>2044</v>
      </c>
      <c r="B388" s="148" t="s">
        <v>2045</v>
      </c>
      <c r="C388" s="149" t="str">
        <f t="shared" si="12"/>
        <v>DUKEN</v>
      </c>
      <c r="D388" s="149"/>
      <c r="E388" s="149"/>
      <c r="F388" s="149"/>
      <c r="G388" s="149">
        <f>COUNTIF(RTARouteStages[StageCode],ShortCodes[[#This Row],[Stage Code]])</f>
        <v>0</v>
      </c>
      <c r="H388" s="149">
        <f>COUNTIF(ShortCodes[Location],ShortCodes[[#This Row],[Location]])</f>
        <v>1</v>
      </c>
      <c r="I388" s="149">
        <f t="shared" si="13"/>
        <v>1</v>
      </c>
      <c r="J388" s="149"/>
      <c r="K388" s="149"/>
      <c r="L388" s="149"/>
    </row>
    <row r="389" spans="1:12">
      <c r="A389" s="148" t="s">
        <v>2046</v>
      </c>
      <c r="B389" s="148" t="s">
        <v>2047</v>
      </c>
      <c r="C389" s="149" t="str">
        <f t="shared" si="12"/>
        <v>DUKN/MOCHMD</v>
      </c>
      <c r="D389" s="149"/>
      <c r="E389" s="149"/>
      <c r="F389" s="149"/>
      <c r="G389" s="149">
        <f>COUNTIF(RTARouteStages[StageCode],ShortCodes[[#This Row],[Stage Code]])</f>
        <v>0</v>
      </c>
      <c r="H389" s="149">
        <f>COUNTIF(ShortCodes[Location],ShortCodes[[#This Row],[Location]])</f>
        <v>1</v>
      </c>
      <c r="I389" s="149">
        <f t="shared" si="13"/>
        <v>1</v>
      </c>
      <c r="J389" s="149"/>
      <c r="K389" s="149"/>
      <c r="L389" s="149"/>
    </row>
    <row r="390" spans="1:12">
      <c r="A390" s="148" t="s">
        <v>2048</v>
      </c>
      <c r="B390" s="148" t="s">
        <v>2049</v>
      </c>
      <c r="C390" s="149" t="str">
        <f t="shared" si="12"/>
        <v>DULER</v>
      </c>
      <c r="D390" s="149"/>
      <c r="E390" s="149"/>
      <c r="F390" s="149"/>
      <c r="G390" s="149">
        <f>COUNTIF(RTARouteStages[StageCode],ShortCodes[[#This Row],[Stage Code]])</f>
        <v>0</v>
      </c>
      <c r="H390" s="149">
        <f>COUNTIF(ShortCodes[Location],ShortCodes[[#This Row],[Location]])</f>
        <v>1</v>
      </c>
      <c r="I390" s="149">
        <f t="shared" si="13"/>
        <v>1</v>
      </c>
      <c r="J390" s="149"/>
      <c r="K390" s="149"/>
      <c r="L390" s="149"/>
    </row>
    <row r="391" spans="1:12">
      <c r="A391" s="148" t="s">
        <v>2050</v>
      </c>
      <c r="B391" s="148" t="s">
        <v>2051</v>
      </c>
      <c r="C391" s="149" t="str">
        <f t="shared" si="12"/>
        <v>DUMANE</v>
      </c>
      <c r="D391" s="149"/>
      <c r="E391" s="149"/>
      <c r="F391" s="149"/>
      <c r="G391" s="149">
        <f>COUNTIF(RTARouteStages[StageCode],ShortCodes[[#This Row],[Stage Code]])</f>
        <v>0</v>
      </c>
      <c r="H391" s="149">
        <f>COUNTIF(ShortCodes[Location],ShortCodes[[#This Row],[Location]])</f>
        <v>1</v>
      </c>
      <c r="I391" s="149">
        <f t="shared" si="13"/>
        <v>1</v>
      </c>
      <c r="J391" s="149"/>
      <c r="K391" s="149"/>
      <c r="L391" s="149"/>
    </row>
    <row r="392" spans="1:12">
      <c r="A392" s="148" t="s">
        <v>2052</v>
      </c>
      <c r="B392" s="148" t="s">
        <v>2053</v>
      </c>
      <c r="C392" s="149" t="str">
        <f t="shared" si="12"/>
        <v>DURBHAT</v>
      </c>
      <c r="D392" s="149"/>
      <c r="E392" s="149"/>
      <c r="F392" s="149"/>
      <c r="G392" s="149">
        <f>COUNTIF(RTARouteStages[StageCode],ShortCodes[[#This Row],[Stage Code]])</f>
        <v>0</v>
      </c>
      <c r="H392" s="149">
        <f>COUNTIF(ShortCodes[Location],ShortCodes[[#This Row],[Location]])</f>
        <v>1</v>
      </c>
      <c r="I392" s="149">
        <f t="shared" si="13"/>
        <v>1</v>
      </c>
      <c r="J392" s="149"/>
      <c r="K392" s="149"/>
      <c r="L392" s="149"/>
    </row>
    <row r="393" spans="1:12">
      <c r="A393" s="148" t="s">
        <v>2054</v>
      </c>
      <c r="B393" s="148" t="s">
        <v>2055</v>
      </c>
      <c r="C393" s="149" t="str">
        <f t="shared" si="12"/>
        <v>DUSRO WADO</v>
      </c>
      <c r="D393" s="149"/>
      <c r="E393" s="149"/>
      <c r="F393" s="149"/>
      <c r="G393" s="149">
        <f>COUNTIF(RTARouteStages[StageCode],ShortCodes[[#This Row],[Stage Code]])</f>
        <v>0</v>
      </c>
      <c r="H393" s="149">
        <f>COUNTIF(ShortCodes[Location],ShortCodes[[#This Row],[Location]])</f>
        <v>1</v>
      </c>
      <c r="I393" s="149">
        <f t="shared" si="13"/>
        <v>1</v>
      </c>
      <c r="J393" s="149"/>
      <c r="K393" s="149"/>
      <c r="L393" s="149"/>
    </row>
    <row r="394" spans="1:12">
      <c r="A394" s="148" t="s">
        <v>2056</v>
      </c>
      <c r="B394" s="148" t="s">
        <v>2057</v>
      </c>
      <c r="C394" s="149" t="str">
        <f t="shared" si="12"/>
        <v>DVE X JMBKD</v>
      </c>
      <c r="D394" s="149"/>
      <c r="E394" s="149"/>
      <c r="F394" s="149"/>
      <c r="G394" s="149">
        <f>COUNTIF(RTARouteStages[StageCode],ShortCodes[[#This Row],[Stage Code]])</f>
        <v>0</v>
      </c>
      <c r="H394" s="149">
        <f>COUNTIF(ShortCodes[Location],ShortCodes[[#This Row],[Location]])</f>
        <v>1</v>
      </c>
      <c r="I394" s="149">
        <f t="shared" si="13"/>
        <v>1</v>
      </c>
      <c r="J394" s="149"/>
      <c r="K394" s="149"/>
      <c r="L394" s="149"/>
    </row>
    <row r="395" spans="1:12">
      <c r="A395" s="148" t="s">
        <v>2058</v>
      </c>
      <c r="B395" s="148" t="s">
        <v>2059</v>
      </c>
      <c r="C395" s="149" t="str">
        <f t="shared" si="12"/>
        <v>ECOXIM</v>
      </c>
      <c r="D395" s="149"/>
      <c r="E395" s="149"/>
      <c r="F395" s="149"/>
      <c r="G395" s="149">
        <f>COUNTIF(RTARouteStages[StageCode],ShortCodes[[#This Row],[Stage Code]])</f>
        <v>0</v>
      </c>
      <c r="H395" s="149">
        <f>COUNTIF(ShortCodes[Location],ShortCodes[[#This Row],[Location]])</f>
        <v>1</v>
      </c>
      <c r="I395" s="149">
        <f t="shared" si="13"/>
        <v>1</v>
      </c>
      <c r="J395" s="149"/>
      <c r="K395" s="149"/>
      <c r="L395" s="149"/>
    </row>
    <row r="396" spans="1:12">
      <c r="A396" s="151" t="s">
        <v>2060</v>
      </c>
      <c r="B396" s="151" t="s">
        <v>2061</v>
      </c>
      <c r="C396" s="149" t="str">
        <f t="shared" si="12"/>
        <v>FAKIRFATA</v>
      </c>
      <c r="D396" s="149"/>
      <c r="E396" s="149"/>
      <c r="F396" s="149"/>
      <c r="G396" s="149">
        <f>COUNTIF(RTARouteStages[StageCode],ShortCodes[[#This Row],[Stage Code]])</f>
        <v>0</v>
      </c>
      <c r="H396" s="149">
        <f>COUNTIF(ShortCodes[Location],ShortCodes[[#This Row],[Location]])</f>
        <v>1</v>
      </c>
      <c r="I396" s="149">
        <f t="shared" si="13"/>
        <v>1</v>
      </c>
      <c r="J396" s="149"/>
      <c r="K396" s="149"/>
      <c r="L396" s="149"/>
    </row>
    <row r="397" spans="1:12">
      <c r="A397" s="148" t="s">
        <v>2062</v>
      </c>
      <c r="B397" s="148" t="s">
        <v>2062</v>
      </c>
      <c r="C397" s="149" t="str">
        <f t="shared" si="12"/>
        <v>FAL</v>
      </c>
      <c r="D397" s="149"/>
      <c r="E397" s="149"/>
      <c r="F397" s="149"/>
      <c r="G397" s="149">
        <f>COUNTIF(RTARouteStages[StageCode],ShortCodes[[#This Row],[Stage Code]])</f>
        <v>0</v>
      </c>
      <c r="H397" s="149">
        <f>COUNTIF(ShortCodes[Location],ShortCodes[[#This Row],[Location]])</f>
        <v>1</v>
      </c>
      <c r="I397" s="149">
        <f t="shared" si="13"/>
        <v>1</v>
      </c>
      <c r="J397" s="149"/>
      <c r="K397" s="149"/>
      <c r="L397" s="149"/>
    </row>
    <row r="398" spans="1:12">
      <c r="A398" s="148" t="s">
        <v>2063</v>
      </c>
      <c r="B398" s="148" t="s">
        <v>2064</v>
      </c>
      <c r="C398" s="149" t="str">
        <f t="shared" si="12"/>
        <v>FANASWADI</v>
      </c>
      <c r="D398" s="149"/>
      <c r="E398" s="149"/>
      <c r="F398" s="149"/>
      <c r="G398" s="149">
        <f>COUNTIF(RTARouteStages[StageCode],ShortCodes[[#This Row],[Stage Code]])</f>
        <v>0</v>
      </c>
      <c r="H398" s="149">
        <f>COUNTIF(ShortCodes[Location],ShortCodes[[#This Row],[Location]])</f>
        <v>1</v>
      </c>
      <c r="I398" s="149">
        <f t="shared" si="13"/>
        <v>1</v>
      </c>
      <c r="J398" s="149"/>
      <c r="K398" s="149"/>
      <c r="L398" s="149"/>
    </row>
    <row r="399" spans="1:12">
      <c r="A399" s="148" t="s">
        <v>2065</v>
      </c>
      <c r="B399" s="148" t="s">
        <v>2066</v>
      </c>
      <c r="C399" s="149" t="str">
        <f t="shared" si="12"/>
        <v>FARMAGUDI</v>
      </c>
      <c r="D399" s="149"/>
      <c r="E399" s="149"/>
      <c r="F399" s="149"/>
      <c r="G399" s="149">
        <f>COUNTIF(RTARouteStages[StageCode],ShortCodes[[#This Row],[Stage Code]])</f>
        <v>0</v>
      </c>
      <c r="H399" s="149">
        <f>COUNTIF(ShortCodes[Location],ShortCodes[[#This Row],[Location]])</f>
        <v>1</v>
      </c>
      <c r="I399" s="149">
        <f t="shared" si="13"/>
        <v>1</v>
      </c>
      <c r="J399" s="149"/>
      <c r="K399" s="149"/>
      <c r="L399" s="149"/>
    </row>
    <row r="400" spans="1:12">
      <c r="A400" s="148" t="s">
        <v>2067</v>
      </c>
      <c r="B400" s="148" t="s">
        <v>2068</v>
      </c>
      <c r="C400" s="149" t="str">
        <f t="shared" si="12"/>
        <v>FATORDA</v>
      </c>
      <c r="D400" s="149"/>
      <c r="E400" s="149"/>
      <c r="F400" s="149"/>
      <c r="G400" s="149">
        <f>COUNTIF(RTARouteStages[StageCode],ShortCodes[[#This Row],[Stage Code]])</f>
        <v>0</v>
      </c>
      <c r="H400" s="149">
        <f>COUNTIF(ShortCodes[Location],ShortCodes[[#This Row],[Location]])</f>
        <v>1</v>
      </c>
      <c r="I400" s="149">
        <f t="shared" si="13"/>
        <v>1</v>
      </c>
      <c r="J400" s="149"/>
      <c r="K400" s="149"/>
      <c r="L400" s="149"/>
    </row>
    <row r="401" spans="1:12">
      <c r="A401" s="148" t="s">
        <v>2069</v>
      </c>
      <c r="B401" s="148" t="s">
        <v>2070</v>
      </c>
      <c r="C401" s="149" t="str">
        <f t="shared" si="12"/>
        <v>FATORPA</v>
      </c>
      <c r="D401" s="149"/>
      <c r="E401" s="149"/>
      <c r="F401" s="149"/>
      <c r="G401" s="149">
        <f>COUNTIF(RTARouteStages[StageCode],ShortCodes[[#This Row],[Stage Code]])</f>
        <v>0</v>
      </c>
      <c r="H401" s="149">
        <f>COUNTIF(ShortCodes[Location],ShortCodes[[#This Row],[Location]])</f>
        <v>1</v>
      </c>
      <c r="I401" s="149">
        <f t="shared" si="13"/>
        <v>1</v>
      </c>
      <c r="J401" s="149"/>
      <c r="K401" s="149"/>
      <c r="L401" s="149"/>
    </row>
    <row r="402" spans="1:12">
      <c r="A402" s="148" t="s">
        <v>2071</v>
      </c>
      <c r="B402" s="148" t="s">
        <v>2072</v>
      </c>
      <c r="C402" s="149" t="str">
        <f t="shared" si="12"/>
        <v>FATORPA TMP</v>
      </c>
      <c r="D402" s="149"/>
      <c r="E402" s="149"/>
      <c r="F402" s="149"/>
      <c r="G402" s="149">
        <f>COUNTIF(RTARouteStages[StageCode],ShortCodes[[#This Row],[Stage Code]])</f>
        <v>0</v>
      </c>
      <c r="H402" s="149">
        <f>COUNTIF(ShortCodes[Location],ShortCodes[[#This Row],[Location]])</f>
        <v>1</v>
      </c>
      <c r="I402" s="149">
        <f t="shared" si="13"/>
        <v>1</v>
      </c>
      <c r="J402" s="149"/>
      <c r="K402" s="149"/>
      <c r="L402" s="149"/>
    </row>
    <row r="403" spans="1:12">
      <c r="A403" s="148" t="s">
        <v>2073</v>
      </c>
      <c r="B403" s="148" t="s">
        <v>2074</v>
      </c>
      <c r="C403" s="149" t="str">
        <f t="shared" si="12"/>
        <v>FERRY BOAT</v>
      </c>
      <c r="D403" s="149"/>
      <c r="E403" s="149"/>
      <c r="F403" s="149"/>
      <c r="G403" s="149">
        <f>COUNTIF(RTARouteStages[StageCode],ShortCodes[[#This Row],[Stage Code]])</f>
        <v>0</v>
      </c>
      <c r="H403" s="149">
        <f>COUNTIF(ShortCodes[Location],ShortCodes[[#This Row],[Location]])</f>
        <v>1</v>
      </c>
      <c r="I403" s="149">
        <f t="shared" si="13"/>
        <v>1</v>
      </c>
      <c r="J403" s="149"/>
      <c r="K403" s="149"/>
      <c r="L403" s="149"/>
    </row>
    <row r="404" spans="1:12">
      <c r="A404" s="148" t="s">
        <v>2075</v>
      </c>
      <c r="B404" s="148" t="s">
        <v>2076</v>
      </c>
      <c r="C404" s="149" t="str">
        <f t="shared" si="12"/>
        <v>FMD CIRCLE</v>
      </c>
      <c r="D404" s="149"/>
      <c r="E404" s="149"/>
      <c r="F404" s="149"/>
      <c r="G404" s="149">
        <f>COUNTIF(RTARouteStages[StageCode],ShortCodes[[#This Row],[Stage Code]])</f>
        <v>0</v>
      </c>
      <c r="H404" s="149">
        <f>COUNTIF(ShortCodes[Location],ShortCodes[[#This Row],[Location]])</f>
        <v>1</v>
      </c>
      <c r="I404" s="149">
        <f t="shared" si="13"/>
        <v>1</v>
      </c>
      <c r="J404" s="149"/>
      <c r="K404" s="149"/>
      <c r="L404" s="149"/>
    </row>
    <row r="405" spans="1:12">
      <c r="A405" s="148" t="s">
        <v>2077</v>
      </c>
      <c r="B405" s="148" t="s">
        <v>2078</v>
      </c>
      <c r="C405" s="149" t="str">
        <f t="shared" si="12"/>
        <v>FMD ENG CLG</v>
      </c>
      <c r="D405" s="149"/>
      <c r="E405" s="149"/>
      <c r="F405" s="149"/>
      <c r="G405" s="149">
        <f>COUNTIF(RTARouteStages[StageCode],ShortCodes[[#This Row],[Stage Code]])</f>
        <v>0</v>
      </c>
      <c r="H405" s="149">
        <f>COUNTIF(ShortCodes[Location],ShortCodes[[#This Row],[Location]])</f>
        <v>1</v>
      </c>
      <c r="I405" s="149">
        <f t="shared" si="13"/>
        <v>1</v>
      </c>
      <c r="J405" s="149"/>
      <c r="K405" s="149"/>
      <c r="L405" s="149"/>
    </row>
    <row r="406" spans="1:12">
      <c r="A406" s="148" t="s">
        <v>2079</v>
      </c>
      <c r="B406" s="148" t="s">
        <v>2080</v>
      </c>
      <c r="C406" s="149" t="str">
        <f t="shared" si="12"/>
        <v>FONDAGHAT</v>
      </c>
      <c r="D406" s="149"/>
      <c r="E406" s="149"/>
      <c r="F406" s="149"/>
      <c r="G406" s="149">
        <f>COUNTIF(RTARouteStages[StageCode],ShortCodes[[#This Row],[Stage Code]])</f>
        <v>0</v>
      </c>
      <c r="H406" s="149">
        <f>COUNTIF(ShortCodes[Location],ShortCodes[[#This Row],[Location]])</f>
        <v>1</v>
      </c>
      <c r="I406" s="149">
        <f t="shared" si="13"/>
        <v>1</v>
      </c>
      <c r="J406" s="149"/>
      <c r="K406" s="149"/>
      <c r="L406" s="149"/>
    </row>
    <row r="407" spans="1:12">
      <c r="A407" s="148" t="s">
        <v>2081</v>
      </c>
      <c r="B407" s="148" t="s">
        <v>2082</v>
      </c>
      <c r="C407" s="149" t="str">
        <f t="shared" si="12"/>
        <v>FOREST CHUK</v>
      </c>
      <c r="D407" s="149"/>
      <c r="E407" s="149"/>
      <c r="F407" s="149"/>
      <c r="G407" s="149">
        <f>COUNTIF(RTARouteStages[StageCode],ShortCodes[[#This Row],[Stage Code]])</f>
        <v>0</v>
      </c>
      <c r="H407" s="149">
        <f>COUNTIF(ShortCodes[Location],ShortCodes[[#This Row],[Location]])</f>
        <v>1</v>
      </c>
      <c r="I407" s="149">
        <f t="shared" si="13"/>
        <v>1</v>
      </c>
      <c r="J407" s="149"/>
      <c r="K407" s="149"/>
      <c r="L407" s="149"/>
    </row>
    <row r="408" spans="1:12">
      <c r="A408" s="148" t="s">
        <v>2083</v>
      </c>
      <c r="B408" s="148" t="s">
        <v>2084</v>
      </c>
      <c r="C408" s="149" t="str">
        <f t="shared" si="12"/>
        <v>G.HEALTH CT</v>
      </c>
      <c r="D408" s="149"/>
      <c r="E408" s="149"/>
      <c r="F408" s="149"/>
      <c r="G408" s="149">
        <f>COUNTIF(RTARouteStages[StageCode],ShortCodes[[#This Row],[Stage Code]])</f>
        <v>0</v>
      </c>
      <c r="H408" s="149">
        <f>COUNTIF(ShortCodes[Location],ShortCodes[[#This Row],[Location]])</f>
        <v>1</v>
      </c>
      <c r="I408" s="149">
        <f t="shared" si="13"/>
        <v>1</v>
      </c>
      <c r="J408" s="149"/>
      <c r="K408" s="149"/>
      <c r="L408" s="149"/>
    </row>
    <row r="409" spans="1:12">
      <c r="A409" s="148" t="s">
        <v>2085</v>
      </c>
      <c r="B409" s="148" t="s">
        <v>2086</v>
      </c>
      <c r="C409" s="149" t="str">
        <f t="shared" si="12"/>
        <v>GA DDMRG</v>
      </c>
      <c r="D409" s="149"/>
      <c r="E409" s="149"/>
      <c r="F409" s="149"/>
      <c r="G409" s="149">
        <f>COUNTIF(RTARouteStages[StageCode],ShortCodes[[#This Row],[Stage Code]])</f>
        <v>0</v>
      </c>
      <c r="H409" s="149">
        <f>COUNTIF(ShortCodes[Location],ShortCodes[[#This Row],[Location]])</f>
        <v>1</v>
      </c>
      <c r="I409" s="149">
        <f t="shared" si="13"/>
        <v>1</v>
      </c>
      <c r="J409" s="149"/>
      <c r="K409" s="149"/>
      <c r="L409" s="149"/>
    </row>
    <row r="410" spans="1:12">
      <c r="A410" s="148" t="s">
        <v>2087</v>
      </c>
      <c r="B410" s="148" t="s">
        <v>2088</v>
      </c>
      <c r="C410" s="149" t="str">
        <f t="shared" si="12"/>
        <v>GADAG</v>
      </c>
      <c r="D410" s="149"/>
      <c r="E410" s="149"/>
      <c r="F410" s="149"/>
      <c r="G410" s="149">
        <f>COUNTIF(RTARouteStages[StageCode],ShortCodes[[#This Row],[Stage Code]])</f>
        <v>0</v>
      </c>
      <c r="H410" s="149">
        <f>COUNTIF(ShortCodes[Location],ShortCodes[[#This Row],[Location]])</f>
        <v>1</v>
      </c>
      <c r="I410" s="149">
        <f t="shared" si="13"/>
        <v>1</v>
      </c>
      <c r="J410" s="149"/>
      <c r="K410" s="149"/>
      <c r="L410" s="149"/>
    </row>
    <row r="411" spans="1:12">
      <c r="A411" s="148" t="s">
        <v>2089</v>
      </c>
      <c r="B411" s="148" t="s">
        <v>2090</v>
      </c>
      <c r="C411" s="149" t="str">
        <f t="shared" si="12"/>
        <v>GADANGIRI X</v>
      </c>
      <c r="D411" s="149"/>
      <c r="E411" s="149"/>
      <c r="F411" s="149"/>
      <c r="G411" s="149">
        <f>COUNTIF(RTARouteStages[StageCode],ShortCodes[[#This Row],[Stage Code]])</f>
        <v>0</v>
      </c>
      <c r="H411" s="149">
        <f>COUNTIF(ShortCodes[Location],ShortCodes[[#This Row],[Location]])</f>
        <v>1</v>
      </c>
      <c r="I411" s="149">
        <f t="shared" si="13"/>
        <v>1</v>
      </c>
      <c r="J411" s="149"/>
      <c r="K411" s="149"/>
      <c r="L411" s="149"/>
    </row>
    <row r="412" spans="1:12">
      <c r="A412" s="148" t="s">
        <v>2091</v>
      </c>
      <c r="B412" s="148" t="s">
        <v>2092</v>
      </c>
      <c r="C412" s="149" t="str">
        <f t="shared" si="12"/>
        <v>GAGANBAWDA</v>
      </c>
      <c r="D412" s="149"/>
      <c r="E412" s="149"/>
      <c r="F412" s="149"/>
      <c r="G412" s="149">
        <f>COUNTIF(RTARouteStages[StageCode],ShortCodes[[#This Row],[Stage Code]])</f>
        <v>0</v>
      </c>
      <c r="H412" s="149">
        <f>COUNTIF(ShortCodes[Location],ShortCodes[[#This Row],[Location]])</f>
        <v>1</v>
      </c>
      <c r="I412" s="149">
        <f t="shared" si="13"/>
        <v>1</v>
      </c>
      <c r="J412" s="149"/>
      <c r="K412" s="149"/>
      <c r="L412" s="149"/>
    </row>
    <row r="413" spans="1:12">
      <c r="A413" s="148" t="s">
        <v>2093</v>
      </c>
      <c r="B413" s="148" t="s">
        <v>2094</v>
      </c>
      <c r="C413" s="149" t="str">
        <f t="shared" si="12"/>
        <v>GALGIBAG</v>
      </c>
      <c r="D413" s="149"/>
      <c r="E413" s="149"/>
      <c r="F413" s="149"/>
      <c r="G413" s="149">
        <f>COUNTIF(RTARouteStages[StageCode],ShortCodes[[#This Row],[Stage Code]])</f>
        <v>0</v>
      </c>
      <c r="H413" s="149">
        <f>COUNTIF(ShortCodes[Location],ShortCodes[[#This Row],[Location]])</f>
        <v>1</v>
      </c>
      <c r="I413" s="149">
        <f t="shared" si="13"/>
        <v>1</v>
      </c>
      <c r="J413" s="149"/>
      <c r="K413" s="149"/>
      <c r="L413" s="149"/>
    </row>
    <row r="414" spans="1:12">
      <c r="A414" s="148" t="s">
        <v>2095</v>
      </c>
      <c r="B414" s="148" t="s">
        <v>2096</v>
      </c>
      <c r="C414" s="149" t="str">
        <f t="shared" si="12"/>
        <v>GALLIM</v>
      </c>
      <c r="D414" s="149"/>
      <c r="E414" s="149"/>
      <c r="F414" s="149"/>
      <c r="G414" s="149">
        <f>COUNTIF(RTARouteStages[StageCode],ShortCodes[[#This Row],[Stage Code]])</f>
        <v>0</v>
      </c>
      <c r="H414" s="149">
        <f>COUNTIF(ShortCodes[Location],ShortCodes[[#This Row],[Location]])</f>
        <v>1</v>
      </c>
      <c r="I414" s="149">
        <f t="shared" si="13"/>
        <v>1</v>
      </c>
      <c r="J414" s="149"/>
      <c r="K414" s="149"/>
      <c r="L414" s="149"/>
    </row>
    <row r="415" spans="1:12">
      <c r="A415" s="148" t="s">
        <v>2097</v>
      </c>
      <c r="B415" s="148" t="s">
        <v>2098</v>
      </c>
      <c r="C415" s="149" t="str">
        <f t="shared" si="12"/>
        <v>GALVAR</v>
      </c>
      <c r="D415" s="149"/>
      <c r="E415" s="149"/>
      <c r="F415" s="149"/>
      <c r="G415" s="149">
        <f>COUNTIF(RTARouteStages[StageCode],ShortCodes[[#This Row],[Stage Code]])</f>
        <v>0</v>
      </c>
      <c r="H415" s="149">
        <f>COUNTIF(ShortCodes[Location],ShortCodes[[#This Row],[Location]])</f>
        <v>1</v>
      </c>
      <c r="I415" s="149">
        <f t="shared" si="13"/>
        <v>1</v>
      </c>
      <c r="J415" s="149"/>
      <c r="K415" s="149"/>
      <c r="L415" s="149"/>
    </row>
    <row r="416" spans="1:12">
      <c r="A416" s="148" t="s">
        <v>2099</v>
      </c>
      <c r="B416" s="148" t="s">
        <v>2100</v>
      </c>
      <c r="C416" s="149" t="str">
        <f t="shared" si="12"/>
        <v>GANDHINAGAR</v>
      </c>
      <c r="D416" s="149"/>
      <c r="E416" s="149"/>
      <c r="F416" s="149"/>
      <c r="G416" s="149">
        <f>COUNTIF(RTARouteStages[StageCode],ShortCodes[[#This Row],[Stage Code]])</f>
        <v>0</v>
      </c>
      <c r="H416" s="149">
        <f>COUNTIF(ShortCodes[Location],ShortCodes[[#This Row],[Location]])</f>
        <v>1</v>
      </c>
      <c r="I416" s="149">
        <f t="shared" si="13"/>
        <v>1</v>
      </c>
      <c r="J416" s="149"/>
      <c r="K416" s="149"/>
      <c r="L416" s="149"/>
    </row>
    <row r="417" spans="1:12">
      <c r="A417" s="148" t="s">
        <v>2101</v>
      </c>
      <c r="B417" s="148" t="s">
        <v>2102</v>
      </c>
      <c r="C417" s="149" t="str">
        <f t="shared" si="12"/>
        <v>GANESH TMP</v>
      </c>
      <c r="D417" s="149"/>
      <c r="E417" s="149"/>
      <c r="F417" s="149"/>
      <c r="G417" s="149">
        <f>COUNTIF(RTARouteStages[StageCode],ShortCodes[[#This Row],[Stage Code]])</f>
        <v>0</v>
      </c>
      <c r="H417" s="149">
        <f>COUNTIF(ShortCodes[Location],ShortCodes[[#This Row],[Location]])</f>
        <v>1</v>
      </c>
      <c r="I417" s="149">
        <f t="shared" si="13"/>
        <v>1</v>
      </c>
      <c r="J417" s="149"/>
      <c r="K417" s="149"/>
      <c r="L417" s="149"/>
    </row>
    <row r="418" spans="1:12">
      <c r="A418" s="148" t="s">
        <v>2103</v>
      </c>
      <c r="B418" s="148" t="s">
        <v>2104</v>
      </c>
      <c r="C418" s="149" t="str">
        <f t="shared" si="12"/>
        <v>GANGA TILES</v>
      </c>
      <c r="D418" s="149"/>
      <c r="E418" s="149"/>
      <c r="F418" s="149"/>
      <c r="G418" s="149">
        <f>COUNTIF(RTARouteStages[StageCode],ShortCodes[[#This Row],[Stage Code]])</f>
        <v>0</v>
      </c>
      <c r="H418" s="149">
        <f>COUNTIF(ShortCodes[Location],ShortCodes[[#This Row],[Location]])</f>
        <v>1</v>
      </c>
      <c r="I418" s="149">
        <f t="shared" si="13"/>
        <v>1</v>
      </c>
      <c r="J418" s="149"/>
      <c r="K418" s="149"/>
      <c r="L418" s="149"/>
    </row>
    <row r="419" spans="1:12">
      <c r="A419" s="148" t="s">
        <v>2105</v>
      </c>
      <c r="B419" s="148" t="s">
        <v>2106</v>
      </c>
      <c r="C419" s="149" t="str">
        <f t="shared" si="12"/>
        <v>GANGAPUR</v>
      </c>
      <c r="D419" s="149"/>
      <c r="E419" s="149"/>
      <c r="F419" s="149"/>
      <c r="G419" s="149">
        <f>COUNTIF(RTARouteStages[StageCode],ShortCodes[[#This Row],[Stage Code]])</f>
        <v>0</v>
      </c>
      <c r="H419" s="149">
        <f>COUNTIF(ShortCodes[Location],ShortCodes[[#This Row],[Location]])</f>
        <v>1</v>
      </c>
      <c r="I419" s="149">
        <f t="shared" si="13"/>
        <v>1</v>
      </c>
      <c r="J419" s="149"/>
      <c r="K419" s="149"/>
      <c r="L419" s="149"/>
    </row>
    <row r="420" spans="1:12">
      <c r="A420" s="151" t="s">
        <v>2107</v>
      </c>
      <c r="B420" s="151" t="s">
        <v>2108</v>
      </c>
      <c r="C420" s="149" t="str">
        <f t="shared" si="12"/>
        <v>GANGOR</v>
      </c>
      <c r="D420" s="149"/>
      <c r="E420" s="149"/>
      <c r="F420" s="149"/>
      <c r="G420" s="149">
        <f>COUNTIF(RTARouteStages[StageCode],ShortCodes[[#This Row],[Stage Code]])</f>
        <v>0</v>
      </c>
      <c r="H420" s="149">
        <f>COUNTIF(ShortCodes[Location],ShortCodes[[#This Row],[Location]])</f>
        <v>1</v>
      </c>
      <c r="I420" s="149">
        <f t="shared" si="13"/>
        <v>1</v>
      </c>
      <c r="J420" s="149"/>
      <c r="K420" s="149"/>
      <c r="L420" s="149"/>
    </row>
    <row r="421" spans="1:12">
      <c r="A421" s="148" t="s">
        <v>2109</v>
      </c>
      <c r="B421" s="148" t="s">
        <v>2110</v>
      </c>
      <c r="C421" s="149" t="str">
        <f t="shared" si="12"/>
        <v>GANJE</v>
      </c>
      <c r="D421" s="149"/>
      <c r="E421" s="149"/>
      <c r="F421" s="149"/>
      <c r="G421" s="149">
        <f>COUNTIF(RTARouteStages[StageCode],ShortCodes[[#This Row],[Stage Code]])</f>
        <v>0</v>
      </c>
      <c r="H421" s="149">
        <f>COUNTIF(ShortCodes[Location],ShortCodes[[#This Row],[Location]])</f>
        <v>1</v>
      </c>
      <c r="I421" s="149">
        <f t="shared" si="13"/>
        <v>1</v>
      </c>
      <c r="J421" s="149"/>
      <c r="K421" s="149"/>
      <c r="L421" s="149"/>
    </row>
    <row r="422" spans="1:12">
      <c r="A422" s="148" t="s">
        <v>2111</v>
      </c>
      <c r="B422" s="148" t="s">
        <v>2112</v>
      </c>
      <c r="C422" s="149" t="str">
        <f t="shared" si="12"/>
        <v>GANPATI TMP</v>
      </c>
      <c r="D422" s="149"/>
      <c r="E422" s="149"/>
      <c r="F422" s="149"/>
      <c r="G422" s="149">
        <f>COUNTIF(RTARouteStages[StageCode],ShortCodes[[#This Row],[Stage Code]])</f>
        <v>0</v>
      </c>
      <c r="H422" s="149">
        <f>COUNTIF(ShortCodes[Location],ShortCodes[[#This Row],[Location]])</f>
        <v>1</v>
      </c>
      <c r="I422" s="149">
        <f t="shared" si="13"/>
        <v>1</v>
      </c>
      <c r="J422" s="149"/>
      <c r="K422" s="149"/>
      <c r="L422" s="149"/>
    </row>
    <row r="423" spans="1:12">
      <c r="A423" s="148" t="s">
        <v>2113</v>
      </c>
      <c r="B423" s="148" t="s">
        <v>2114</v>
      </c>
      <c r="C423" s="149" t="str">
        <f t="shared" si="12"/>
        <v>GAODONGARI</v>
      </c>
      <c r="D423" s="149"/>
      <c r="E423" s="149"/>
      <c r="F423" s="149"/>
      <c r="G423" s="149">
        <f>COUNTIF(RTARouteStages[StageCode],ShortCodes[[#This Row],[Stage Code]])</f>
        <v>0</v>
      </c>
      <c r="H423" s="149">
        <f>COUNTIF(ShortCodes[Location],ShortCodes[[#This Row],[Location]])</f>
        <v>1</v>
      </c>
      <c r="I423" s="149">
        <f t="shared" si="13"/>
        <v>1</v>
      </c>
      <c r="J423" s="149"/>
      <c r="K423" s="149"/>
      <c r="L423" s="149"/>
    </row>
    <row r="424" spans="1:12">
      <c r="A424" s="148" t="s">
        <v>2115</v>
      </c>
      <c r="B424" s="148" t="s">
        <v>2116</v>
      </c>
      <c r="C424" s="149" t="str">
        <f t="shared" si="12"/>
        <v>GAONKAR WDO</v>
      </c>
      <c r="D424" s="149"/>
      <c r="E424" s="149"/>
      <c r="F424" s="149"/>
      <c r="G424" s="149">
        <f>COUNTIF(RTARouteStages[StageCode],ShortCodes[[#This Row],[Stage Code]])</f>
        <v>0</v>
      </c>
      <c r="H424" s="149">
        <f>COUNTIF(ShortCodes[Location],ShortCodes[[#This Row],[Location]])</f>
        <v>1</v>
      </c>
      <c r="I424" s="149">
        <f t="shared" si="13"/>
        <v>1</v>
      </c>
      <c r="J424" s="149"/>
      <c r="K424" s="149"/>
      <c r="L424" s="149"/>
    </row>
    <row r="425" spans="1:12">
      <c r="A425" s="148" t="s">
        <v>2117</v>
      </c>
      <c r="B425" s="148" t="s">
        <v>2118</v>
      </c>
      <c r="C425" s="149" t="str">
        <f t="shared" si="12"/>
        <v>GAONKARWADA</v>
      </c>
      <c r="D425" s="149"/>
      <c r="E425" s="149"/>
      <c r="F425" s="149"/>
      <c r="G425" s="149">
        <f>COUNTIF(RTARouteStages[StageCode],ShortCodes[[#This Row],[Stage Code]])</f>
        <v>0</v>
      </c>
      <c r="H425" s="149">
        <f>COUNTIF(ShortCodes[Location],ShortCodes[[#This Row],[Location]])</f>
        <v>1</v>
      </c>
      <c r="I425" s="149">
        <f t="shared" si="13"/>
        <v>1</v>
      </c>
      <c r="J425" s="149"/>
      <c r="K425" s="149"/>
      <c r="L425" s="149"/>
    </row>
    <row r="426" spans="1:12">
      <c r="A426" s="148" t="s">
        <v>2119</v>
      </c>
      <c r="B426" s="148" t="s">
        <v>2120</v>
      </c>
      <c r="C426" s="149" t="str">
        <f t="shared" si="12"/>
        <v>GARAGE</v>
      </c>
      <c r="D426" s="149"/>
      <c r="E426" s="149"/>
      <c r="F426" s="149"/>
      <c r="G426" s="149">
        <f>COUNTIF(RTARouteStages[StageCode],ShortCodes[[#This Row],[Stage Code]])</f>
        <v>0</v>
      </c>
      <c r="H426" s="149">
        <f>COUNTIF(ShortCodes[Location],ShortCodes[[#This Row],[Location]])</f>
        <v>1</v>
      </c>
      <c r="I426" s="149">
        <f t="shared" si="13"/>
        <v>1</v>
      </c>
      <c r="J426" s="149"/>
      <c r="K426" s="149"/>
      <c r="L426" s="149"/>
    </row>
    <row r="427" spans="1:12">
      <c r="A427" s="148" t="s">
        <v>2121</v>
      </c>
      <c r="B427" s="148" t="s">
        <v>2122</v>
      </c>
      <c r="C427" s="149" t="str">
        <f t="shared" si="12"/>
        <v>GATE/TBHUMI</v>
      </c>
      <c r="D427" s="149"/>
      <c r="E427" s="149"/>
      <c r="F427" s="149"/>
      <c r="G427" s="149">
        <f>COUNTIF(RTARouteStages[StageCode],ShortCodes[[#This Row],[Stage Code]])</f>
        <v>0</v>
      </c>
      <c r="H427" s="149">
        <f>COUNTIF(ShortCodes[Location],ShortCodes[[#This Row],[Location]])</f>
        <v>1</v>
      </c>
      <c r="I427" s="149">
        <f t="shared" si="13"/>
        <v>1</v>
      </c>
      <c r="J427" s="149"/>
      <c r="K427" s="149"/>
      <c r="L427" s="149"/>
    </row>
    <row r="428" spans="1:12">
      <c r="A428" s="148" t="s">
        <v>2123</v>
      </c>
      <c r="B428" s="148" t="s">
        <v>2124</v>
      </c>
      <c r="C428" s="149" t="str">
        <f t="shared" si="12"/>
        <v>GAULAR</v>
      </c>
      <c r="D428" s="149"/>
      <c r="E428" s="149"/>
      <c r="F428" s="149"/>
      <c r="G428" s="149">
        <f>COUNTIF(RTARouteStages[StageCode],ShortCodes[[#This Row],[Stage Code]])</f>
        <v>0</v>
      </c>
      <c r="H428" s="149">
        <f>COUNTIF(ShortCodes[Location],ShortCodes[[#This Row],[Location]])</f>
        <v>1</v>
      </c>
      <c r="I428" s="149">
        <f t="shared" si="13"/>
        <v>1</v>
      </c>
      <c r="J428" s="149"/>
      <c r="K428" s="149"/>
      <c r="L428" s="149"/>
    </row>
    <row r="429" spans="1:12">
      <c r="A429" s="148" t="s">
        <v>2125</v>
      </c>
      <c r="B429" s="148" t="s">
        <v>2126</v>
      </c>
      <c r="C429" s="149" t="str">
        <f t="shared" si="12"/>
        <v>GAVALDEV</v>
      </c>
      <c r="D429" s="149"/>
      <c r="E429" s="149"/>
      <c r="F429" s="149"/>
      <c r="G429" s="149">
        <f>COUNTIF(RTARouteStages[StageCode],ShortCodes[[#This Row],[Stage Code]])</f>
        <v>0</v>
      </c>
      <c r="H429" s="149">
        <f>COUNTIF(ShortCodes[Location],ShortCodes[[#This Row],[Location]])</f>
        <v>1</v>
      </c>
      <c r="I429" s="149">
        <f t="shared" si="13"/>
        <v>1</v>
      </c>
      <c r="J429" s="149"/>
      <c r="K429" s="149"/>
      <c r="L429" s="149"/>
    </row>
    <row r="430" spans="1:12">
      <c r="A430" s="148" t="s">
        <v>2127</v>
      </c>
      <c r="B430" s="148" t="s">
        <v>2128</v>
      </c>
      <c r="C430" s="149" t="str">
        <f t="shared" si="12"/>
        <v>GAVNE</v>
      </c>
      <c r="D430" s="149"/>
      <c r="E430" s="149"/>
      <c r="F430" s="149"/>
      <c r="G430" s="149">
        <f>COUNTIF(RTARouteStages[StageCode],ShortCodes[[#This Row],[Stage Code]])</f>
        <v>0</v>
      </c>
      <c r="H430" s="149">
        <f>COUNTIF(ShortCodes[Location],ShortCodes[[#This Row],[Location]])</f>
        <v>1</v>
      </c>
      <c r="I430" s="149">
        <f t="shared" si="13"/>
        <v>1</v>
      </c>
      <c r="J430" s="149"/>
      <c r="K430" s="149"/>
      <c r="L430" s="149"/>
    </row>
    <row r="431" spans="1:12">
      <c r="A431" s="148" t="s">
        <v>2129</v>
      </c>
      <c r="B431" s="148" t="s">
        <v>2130</v>
      </c>
      <c r="C431" s="149" t="str">
        <f t="shared" si="12"/>
        <v>GAVNE TISK</v>
      </c>
      <c r="D431" s="149"/>
      <c r="E431" s="149"/>
      <c r="F431" s="149"/>
      <c r="G431" s="149">
        <f>COUNTIF(RTARouteStages[StageCode],ShortCodes[[#This Row],[Stage Code]])</f>
        <v>0</v>
      </c>
      <c r="H431" s="149">
        <f>COUNTIF(ShortCodes[Location],ShortCodes[[#This Row],[Location]])</f>
        <v>1</v>
      </c>
      <c r="I431" s="149">
        <f t="shared" si="13"/>
        <v>1</v>
      </c>
      <c r="J431" s="149"/>
      <c r="K431" s="149"/>
      <c r="L431" s="149"/>
    </row>
    <row r="432" spans="1:12">
      <c r="A432" s="148" t="s">
        <v>2131</v>
      </c>
      <c r="B432" s="148" t="s">
        <v>2132</v>
      </c>
      <c r="C432" s="149" t="str">
        <f t="shared" si="12"/>
        <v>GAWANDALI</v>
      </c>
      <c r="D432" s="149"/>
      <c r="E432" s="149"/>
      <c r="F432" s="149"/>
      <c r="G432" s="149">
        <f>COUNTIF(RTARouteStages[StageCode],ShortCodes[[#This Row],[Stage Code]])</f>
        <v>0</v>
      </c>
      <c r="H432" s="149">
        <f>COUNTIF(ShortCodes[Location],ShortCodes[[#This Row],[Location]])</f>
        <v>1</v>
      </c>
      <c r="I432" s="149">
        <f t="shared" si="13"/>
        <v>1</v>
      </c>
      <c r="J432" s="149"/>
      <c r="K432" s="149"/>
      <c r="L432" s="149"/>
    </row>
    <row r="433" spans="1:12">
      <c r="A433" s="148" t="s">
        <v>2133</v>
      </c>
      <c r="B433" s="148" t="s">
        <v>2134</v>
      </c>
      <c r="C433" s="149" t="str">
        <f t="shared" si="12"/>
        <v>GAWANE</v>
      </c>
      <c r="D433" s="149"/>
      <c r="E433" s="149"/>
      <c r="F433" s="149"/>
      <c r="G433" s="149">
        <f>COUNTIF(RTARouteStages[StageCode],ShortCodes[[#This Row],[Stage Code]])</f>
        <v>0</v>
      </c>
      <c r="H433" s="149">
        <f>COUNTIF(ShortCodes[Location],ShortCodes[[#This Row],[Location]])</f>
        <v>1</v>
      </c>
      <c r="I433" s="149">
        <f t="shared" si="13"/>
        <v>1</v>
      </c>
      <c r="J433" s="149"/>
      <c r="K433" s="149"/>
      <c r="L433" s="149"/>
    </row>
    <row r="434" spans="1:12">
      <c r="A434" s="148" t="s">
        <v>2135</v>
      </c>
      <c r="B434" s="148" t="s">
        <v>2136</v>
      </c>
      <c r="C434" s="149" t="str">
        <f t="shared" si="12"/>
        <v>GAWRAI</v>
      </c>
      <c r="D434" s="149"/>
      <c r="E434" s="149"/>
      <c r="F434" s="149"/>
      <c r="G434" s="149">
        <f>COUNTIF(RTARouteStages[StageCode],ShortCodes[[#This Row],[Stage Code]])</f>
        <v>0</v>
      </c>
      <c r="H434" s="149">
        <f>COUNTIF(ShortCodes[Location],ShortCodes[[#This Row],[Location]])</f>
        <v>1</v>
      </c>
      <c r="I434" s="149">
        <f t="shared" si="13"/>
        <v>1</v>
      </c>
      <c r="J434" s="149"/>
      <c r="K434" s="149"/>
      <c r="L434" s="149"/>
    </row>
    <row r="435" spans="1:12">
      <c r="A435" s="148" t="s">
        <v>2137</v>
      </c>
      <c r="B435" s="148" t="s">
        <v>2138</v>
      </c>
      <c r="C435" s="149" t="str">
        <f t="shared" si="12"/>
        <v>GAWTHAN</v>
      </c>
      <c r="D435" s="149"/>
      <c r="E435" s="149"/>
      <c r="F435" s="149"/>
      <c r="G435" s="149">
        <f>COUNTIF(RTARouteStages[StageCode],ShortCodes[[#This Row],[Stage Code]])</f>
        <v>0</v>
      </c>
      <c r="H435" s="149">
        <f>COUNTIF(ShortCodes[Location],ShortCodes[[#This Row],[Location]])</f>
        <v>1</v>
      </c>
      <c r="I435" s="149">
        <f t="shared" si="13"/>
        <v>1</v>
      </c>
      <c r="J435" s="149"/>
      <c r="K435" s="149"/>
      <c r="L435" s="149"/>
    </row>
    <row r="436" spans="1:12">
      <c r="A436" s="148" t="s">
        <v>2139</v>
      </c>
      <c r="B436" s="148" t="s">
        <v>2140</v>
      </c>
      <c r="C436" s="149" t="str">
        <f t="shared" si="12"/>
        <v>GERUSOPPA</v>
      </c>
      <c r="D436" s="149"/>
      <c r="E436" s="149"/>
      <c r="F436" s="149"/>
      <c r="G436" s="149">
        <f>COUNTIF(RTARouteStages[StageCode],ShortCodes[[#This Row],[Stage Code]])</f>
        <v>0</v>
      </c>
      <c r="H436" s="149">
        <f>COUNTIF(ShortCodes[Location],ShortCodes[[#This Row],[Location]])</f>
        <v>1</v>
      </c>
      <c r="I436" s="149">
        <f t="shared" si="13"/>
        <v>1</v>
      </c>
      <c r="J436" s="149"/>
      <c r="K436" s="149"/>
      <c r="L436" s="149"/>
    </row>
    <row r="437" spans="1:12">
      <c r="A437" s="148" t="s">
        <v>2141</v>
      </c>
      <c r="B437" s="148" t="s">
        <v>2142</v>
      </c>
      <c r="C437" s="149" t="str">
        <f t="shared" si="12"/>
        <v>GHADIWADA</v>
      </c>
      <c r="D437" s="149"/>
      <c r="E437" s="149"/>
      <c r="F437" s="149"/>
      <c r="G437" s="149">
        <f>COUNTIF(RTARouteStages[StageCode],ShortCodes[[#This Row],[Stage Code]])</f>
        <v>0</v>
      </c>
      <c r="H437" s="149">
        <f>COUNTIF(ShortCodes[Location],ShortCodes[[#This Row],[Location]])</f>
        <v>1</v>
      </c>
      <c r="I437" s="149">
        <f t="shared" si="13"/>
        <v>1</v>
      </c>
      <c r="J437" s="149"/>
      <c r="K437" s="149"/>
      <c r="L437" s="149"/>
    </row>
    <row r="438" spans="1:12">
      <c r="A438" s="148" t="s">
        <v>2143</v>
      </c>
      <c r="B438" s="148" t="s">
        <v>2144</v>
      </c>
      <c r="C438" s="149" t="str">
        <f t="shared" si="12"/>
        <v>GHANO</v>
      </c>
      <c r="D438" s="149"/>
      <c r="E438" s="149"/>
      <c r="F438" s="149"/>
      <c r="G438" s="149">
        <f>COUNTIF(RTARouteStages[StageCode],ShortCodes[[#This Row],[Stage Code]])</f>
        <v>0</v>
      </c>
      <c r="H438" s="149">
        <f>COUNTIF(ShortCodes[Location],ShortCodes[[#This Row],[Location]])</f>
        <v>1</v>
      </c>
      <c r="I438" s="149">
        <f t="shared" si="13"/>
        <v>1</v>
      </c>
      <c r="J438" s="149"/>
      <c r="K438" s="149"/>
      <c r="L438" s="149"/>
    </row>
    <row r="439" spans="1:12">
      <c r="A439" s="148" t="s">
        <v>2145</v>
      </c>
      <c r="B439" s="148" t="s">
        <v>2146</v>
      </c>
      <c r="C439" s="149" t="str">
        <f t="shared" si="12"/>
        <v>GHANSI</v>
      </c>
      <c r="D439" s="149"/>
      <c r="E439" s="149"/>
      <c r="F439" s="149"/>
      <c r="G439" s="149">
        <f>COUNTIF(RTARouteStages[StageCode],ShortCodes[[#This Row],[Stage Code]])</f>
        <v>0</v>
      </c>
      <c r="H439" s="149">
        <f>COUNTIF(ShortCodes[Location],ShortCodes[[#This Row],[Location]])</f>
        <v>1</v>
      </c>
      <c r="I439" s="149">
        <f t="shared" si="13"/>
        <v>1</v>
      </c>
      <c r="J439" s="149"/>
      <c r="K439" s="149"/>
      <c r="L439" s="149"/>
    </row>
    <row r="440" spans="1:12">
      <c r="A440" s="148" t="s">
        <v>2147</v>
      </c>
      <c r="B440" s="148" t="s">
        <v>2148</v>
      </c>
      <c r="C440" s="149" t="str">
        <f t="shared" si="12"/>
        <v>GHODEMUKH</v>
      </c>
      <c r="D440" s="149"/>
      <c r="E440" s="149"/>
      <c r="F440" s="149"/>
      <c r="G440" s="149">
        <f>COUNTIF(RTARouteStages[StageCode],ShortCodes[[#This Row],[Stage Code]])</f>
        <v>0</v>
      </c>
      <c r="H440" s="149">
        <f>COUNTIF(ShortCodes[Location],ShortCodes[[#This Row],[Location]])</f>
        <v>1</v>
      </c>
      <c r="I440" s="149">
        <f t="shared" si="13"/>
        <v>1</v>
      </c>
      <c r="J440" s="149"/>
      <c r="K440" s="149"/>
      <c r="L440" s="149"/>
    </row>
    <row r="441" spans="1:12">
      <c r="A441" s="148" t="s">
        <v>2149</v>
      </c>
      <c r="B441" s="148" t="s">
        <v>2150</v>
      </c>
      <c r="C441" s="149" t="str">
        <f t="shared" si="12"/>
        <v>GHOTELI</v>
      </c>
      <c r="D441" s="149"/>
      <c r="E441" s="149"/>
      <c r="F441" s="149"/>
      <c r="G441" s="149">
        <f>COUNTIF(RTARouteStages[StageCode],ShortCodes[[#This Row],[Stage Code]])</f>
        <v>0</v>
      </c>
      <c r="H441" s="149">
        <f>COUNTIF(ShortCodes[Location],ShortCodes[[#This Row],[Location]])</f>
        <v>1</v>
      </c>
      <c r="I441" s="149">
        <f t="shared" si="13"/>
        <v>1</v>
      </c>
      <c r="J441" s="149"/>
      <c r="K441" s="149"/>
      <c r="L441" s="149"/>
    </row>
    <row r="442" spans="1:12">
      <c r="A442" s="148" t="s">
        <v>2151</v>
      </c>
      <c r="B442" s="148" t="s">
        <v>2152</v>
      </c>
      <c r="C442" s="149" t="str">
        <f t="shared" si="12"/>
        <v>GHOTGEWADI</v>
      </c>
      <c r="D442" s="149"/>
      <c r="E442" s="149"/>
      <c r="F442" s="149"/>
      <c r="G442" s="149">
        <f>COUNTIF(RTARouteStages[StageCode],ShortCodes[[#This Row],[Stage Code]])</f>
        <v>0</v>
      </c>
      <c r="H442" s="149">
        <f>COUNTIF(ShortCodes[Location],ShortCodes[[#This Row],[Location]])</f>
        <v>1</v>
      </c>
      <c r="I442" s="149">
        <f t="shared" si="13"/>
        <v>1</v>
      </c>
      <c r="J442" s="149"/>
      <c r="K442" s="149"/>
      <c r="L442" s="149"/>
    </row>
    <row r="443" spans="1:12">
      <c r="A443" s="148" t="s">
        <v>2153</v>
      </c>
      <c r="B443" s="148" t="s">
        <v>2154</v>
      </c>
      <c r="C443" s="149" t="str">
        <f t="shared" si="12"/>
        <v>GIMONE</v>
      </c>
      <c r="D443" s="149"/>
      <c r="E443" s="149"/>
      <c r="F443" s="149"/>
      <c r="G443" s="149">
        <f>COUNTIF(RTARouteStages[StageCode],ShortCodes[[#This Row],[Stage Code]])</f>
        <v>0</v>
      </c>
      <c r="H443" s="149">
        <f>COUNTIF(ShortCodes[Location],ShortCodes[[#This Row],[Location]])</f>
        <v>1</v>
      </c>
      <c r="I443" s="149">
        <f t="shared" si="13"/>
        <v>1</v>
      </c>
      <c r="J443" s="149"/>
      <c r="K443" s="149"/>
      <c r="L443" s="149"/>
    </row>
    <row r="444" spans="1:12">
      <c r="A444" s="148" t="s">
        <v>2155</v>
      </c>
      <c r="B444" s="148" t="s">
        <v>2156</v>
      </c>
      <c r="C444" s="149" t="str">
        <f t="shared" si="12"/>
        <v>GINGERA</v>
      </c>
      <c r="D444" s="149"/>
      <c r="E444" s="149"/>
      <c r="F444" s="149"/>
      <c r="G444" s="149">
        <f>COUNTIF(RTARouteStages[StageCode],ShortCodes[[#This Row],[Stage Code]])</f>
        <v>0</v>
      </c>
      <c r="H444" s="149">
        <f>COUNTIF(ShortCodes[Location],ShortCodes[[#This Row],[Location]])</f>
        <v>1</v>
      </c>
      <c r="I444" s="149">
        <f t="shared" si="13"/>
        <v>1</v>
      </c>
      <c r="J444" s="149"/>
      <c r="K444" s="149"/>
      <c r="L444" s="149"/>
    </row>
    <row r="445" spans="1:12">
      <c r="A445" s="151" t="s">
        <v>2157</v>
      </c>
      <c r="B445" s="151" t="s">
        <v>2158</v>
      </c>
      <c r="C445" s="149" t="str">
        <f t="shared" si="12"/>
        <v>GIRI CHAPEL</v>
      </c>
      <c r="D445" s="149"/>
      <c r="E445" s="149"/>
      <c r="F445" s="149"/>
      <c r="G445" s="149">
        <f>COUNTIF(RTARouteStages[StageCode],ShortCodes[[#This Row],[Stage Code]])</f>
        <v>0</v>
      </c>
      <c r="H445" s="149">
        <f>COUNTIF(ShortCodes[Location],ShortCodes[[#This Row],[Location]])</f>
        <v>1</v>
      </c>
      <c r="I445" s="149">
        <f t="shared" si="13"/>
        <v>1</v>
      </c>
      <c r="J445" s="149"/>
      <c r="K445" s="149"/>
      <c r="L445" s="149"/>
    </row>
    <row r="446" spans="1:12">
      <c r="A446" s="148" t="s">
        <v>2159</v>
      </c>
      <c r="B446" s="148" t="s">
        <v>2160</v>
      </c>
      <c r="C446" s="149" t="str">
        <f t="shared" si="12"/>
        <v>GIRI CROSS</v>
      </c>
      <c r="D446" s="149"/>
      <c r="E446" s="149"/>
      <c r="F446" s="149"/>
      <c r="G446" s="149">
        <f>COUNTIF(RTARouteStages[StageCode],ShortCodes[[#This Row],[Stage Code]])</f>
        <v>0</v>
      </c>
      <c r="H446" s="149">
        <f>COUNTIF(ShortCodes[Location],ShortCodes[[#This Row],[Location]])</f>
        <v>1</v>
      </c>
      <c r="I446" s="149">
        <f t="shared" si="13"/>
        <v>1</v>
      </c>
      <c r="J446" s="149"/>
      <c r="K446" s="149"/>
      <c r="L446" s="149"/>
    </row>
    <row r="447" spans="1:12">
      <c r="A447" s="148" t="s">
        <v>2161</v>
      </c>
      <c r="B447" s="148" t="s">
        <v>2162</v>
      </c>
      <c r="C447" s="149" t="str">
        <f t="shared" si="12"/>
        <v>GIRI PARK</v>
      </c>
      <c r="D447" s="149"/>
      <c r="E447" s="149"/>
      <c r="F447" s="149"/>
      <c r="G447" s="149">
        <f>COUNTIF(RTARouteStages[StageCode],ShortCodes[[#This Row],[Stage Code]])</f>
        <v>0</v>
      </c>
      <c r="H447" s="149">
        <f>COUNTIF(ShortCodes[Location],ShortCodes[[#This Row],[Location]])</f>
        <v>1</v>
      </c>
      <c r="I447" s="149">
        <f t="shared" si="13"/>
        <v>1</v>
      </c>
      <c r="J447" s="149"/>
      <c r="K447" s="149"/>
      <c r="L447" s="149"/>
    </row>
    <row r="448" spans="1:12">
      <c r="A448" s="148" t="s">
        <v>2163</v>
      </c>
      <c r="B448" s="148" t="s">
        <v>2164</v>
      </c>
      <c r="C448" s="149" t="str">
        <f t="shared" si="12"/>
        <v>GOA BORDER</v>
      </c>
      <c r="D448" s="149"/>
      <c r="E448" s="149"/>
      <c r="F448" s="149"/>
      <c r="G448" s="149">
        <f>COUNTIF(RTARouteStages[StageCode],ShortCodes[[#This Row],[Stage Code]])</f>
        <v>0</v>
      </c>
      <c r="H448" s="149">
        <f>COUNTIF(ShortCodes[Location],ShortCodes[[#This Row],[Location]])</f>
        <v>1</v>
      </c>
      <c r="I448" s="149">
        <f t="shared" si="13"/>
        <v>1</v>
      </c>
      <c r="J448" s="149"/>
      <c r="K448" s="149"/>
      <c r="L448" s="149"/>
    </row>
    <row r="449" spans="1:12">
      <c r="A449" s="148" t="s">
        <v>2165</v>
      </c>
      <c r="B449" s="148" t="s">
        <v>2166</v>
      </c>
      <c r="C449" s="149" t="str">
        <f t="shared" si="12"/>
        <v>GOA INTERNA</v>
      </c>
      <c r="D449" s="149"/>
      <c r="E449" s="149"/>
      <c r="F449" s="149"/>
      <c r="G449" s="149">
        <f>COUNTIF(RTARouteStages[StageCode],ShortCodes[[#This Row],[Stage Code]])</f>
        <v>0</v>
      </c>
      <c r="H449" s="149">
        <f>COUNTIF(ShortCodes[Location],ShortCodes[[#This Row],[Location]])</f>
        <v>1</v>
      </c>
      <c r="I449" s="149">
        <f t="shared" si="13"/>
        <v>1</v>
      </c>
      <c r="J449" s="149"/>
      <c r="K449" s="149"/>
      <c r="L449" s="149"/>
    </row>
    <row r="450" spans="1:12">
      <c r="A450" s="148" t="s">
        <v>2167</v>
      </c>
      <c r="B450" s="148" t="s">
        <v>2168</v>
      </c>
      <c r="C450" s="149" t="str">
        <f t="shared" ref="C450:C513" si="14">A450</f>
        <v>GOA UNVRSTY</v>
      </c>
      <c r="D450" s="149"/>
      <c r="E450" s="149"/>
      <c r="F450" s="149"/>
      <c r="G450" s="149">
        <f>COUNTIF(RTARouteStages[StageCode],ShortCodes[[#This Row],[Stage Code]])</f>
        <v>0</v>
      </c>
      <c r="H450" s="149">
        <f>COUNTIF(ShortCodes[Location],ShortCodes[[#This Row],[Location]])</f>
        <v>1</v>
      </c>
      <c r="I450" s="149">
        <f t="shared" ref="I450:I513" si="15">COUNTIF($B$2:$B$4841,B450)</f>
        <v>1</v>
      </c>
      <c r="J450" s="149"/>
      <c r="K450" s="149"/>
      <c r="L450" s="149"/>
    </row>
    <row r="451" spans="1:12">
      <c r="A451" s="148" t="s">
        <v>2169</v>
      </c>
      <c r="B451" s="148" t="s">
        <v>2170</v>
      </c>
      <c r="C451" s="149" t="str">
        <f t="shared" si="14"/>
        <v>GOA VELHA</v>
      </c>
      <c r="D451" s="149"/>
      <c r="E451" s="149"/>
      <c r="F451" s="149"/>
      <c r="G451" s="149">
        <f>COUNTIF(RTARouteStages[StageCode],ShortCodes[[#This Row],[Stage Code]])</f>
        <v>0</v>
      </c>
      <c r="H451" s="149">
        <f>COUNTIF(ShortCodes[Location],ShortCodes[[#This Row],[Location]])</f>
        <v>1</v>
      </c>
      <c r="I451" s="149">
        <f t="shared" si="15"/>
        <v>1</v>
      </c>
      <c r="J451" s="149"/>
      <c r="K451" s="149"/>
      <c r="L451" s="149"/>
    </row>
    <row r="452" spans="1:12">
      <c r="A452" s="148" t="s">
        <v>2171</v>
      </c>
      <c r="B452" s="148" t="s">
        <v>2172</v>
      </c>
      <c r="C452" s="149" t="str">
        <f t="shared" si="14"/>
        <v>GODEWAL</v>
      </c>
      <c r="D452" s="149"/>
      <c r="E452" s="149"/>
      <c r="F452" s="149"/>
      <c r="G452" s="149">
        <f>COUNTIF(RTARouteStages[StageCode],ShortCodes[[#This Row],[Stage Code]])</f>
        <v>0</v>
      </c>
      <c r="H452" s="149">
        <f>COUNTIF(ShortCodes[Location],ShortCodes[[#This Row],[Location]])</f>
        <v>1</v>
      </c>
      <c r="I452" s="149">
        <f t="shared" si="15"/>
        <v>1</v>
      </c>
      <c r="J452" s="149"/>
      <c r="K452" s="149"/>
      <c r="L452" s="149"/>
    </row>
    <row r="453" spans="1:12">
      <c r="A453" s="148" t="s">
        <v>2173</v>
      </c>
      <c r="B453" s="148" t="s">
        <v>2174</v>
      </c>
      <c r="C453" s="149" t="str">
        <f t="shared" si="14"/>
        <v>GODHALI</v>
      </c>
      <c r="D453" s="149"/>
      <c r="E453" s="149"/>
      <c r="F453" s="149"/>
      <c r="G453" s="149">
        <f>COUNTIF(RTARouteStages[StageCode],ShortCodes[[#This Row],[Stage Code]])</f>
        <v>0</v>
      </c>
      <c r="H453" s="149">
        <f>COUNTIF(ShortCodes[Location],ShortCodes[[#This Row],[Location]])</f>
        <v>1</v>
      </c>
      <c r="I453" s="149">
        <f t="shared" si="15"/>
        <v>1</v>
      </c>
      <c r="J453" s="149"/>
      <c r="K453" s="149"/>
      <c r="L453" s="149"/>
    </row>
    <row r="454" spans="1:12">
      <c r="A454" s="148" t="s">
        <v>2175</v>
      </c>
      <c r="B454" s="148" t="s">
        <v>2176</v>
      </c>
      <c r="C454" s="149" t="str">
        <f t="shared" si="14"/>
        <v>GODHANWADI</v>
      </c>
      <c r="D454" s="149"/>
      <c r="E454" s="149"/>
      <c r="F454" s="149"/>
      <c r="G454" s="149">
        <f>COUNTIF(RTARouteStages[StageCode],ShortCodes[[#This Row],[Stage Code]])</f>
        <v>0</v>
      </c>
      <c r="H454" s="149">
        <f>COUNTIF(ShortCodes[Location],ShortCodes[[#This Row],[Location]])</f>
        <v>1</v>
      </c>
      <c r="I454" s="149">
        <f t="shared" si="15"/>
        <v>1</v>
      </c>
      <c r="J454" s="149"/>
      <c r="K454" s="149"/>
      <c r="L454" s="149"/>
    </row>
    <row r="455" spans="1:12">
      <c r="A455" s="148" t="s">
        <v>2177</v>
      </c>
      <c r="B455" s="148" t="s">
        <v>2178</v>
      </c>
      <c r="C455" s="149" t="str">
        <f t="shared" si="14"/>
        <v>GODKUMAL</v>
      </c>
      <c r="D455" s="149"/>
      <c r="E455" s="149"/>
      <c r="F455" s="149"/>
      <c r="G455" s="149">
        <f>COUNTIF(RTARouteStages[StageCode],ShortCodes[[#This Row],[Stage Code]])</f>
        <v>0</v>
      </c>
      <c r="H455" s="149">
        <f>COUNTIF(ShortCodes[Location],ShortCodes[[#This Row],[Location]])</f>
        <v>1</v>
      </c>
      <c r="I455" s="149">
        <f t="shared" si="15"/>
        <v>1</v>
      </c>
      <c r="J455" s="149"/>
      <c r="K455" s="149"/>
      <c r="L455" s="149"/>
    </row>
    <row r="456" spans="1:12">
      <c r="A456" s="148" t="s">
        <v>2179</v>
      </c>
      <c r="B456" s="148" t="s">
        <v>2180</v>
      </c>
      <c r="C456" s="149" t="str">
        <f t="shared" si="14"/>
        <v>GOKARNA</v>
      </c>
      <c r="D456" s="149"/>
      <c r="E456" s="149"/>
      <c r="F456" s="149"/>
      <c r="G456" s="149">
        <f>COUNTIF(RTARouteStages[StageCode],ShortCodes[[#This Row],[Stage Code]])</f>
        <v>0</v>
      </c>
      <c r="H456" s="149">
        <f>COUNTIF(ShortCodes[Location],ShortCodes[[#This Row],[Location]])</f>
        <v>1</v>
      </c>
      <c r="I456" s="149">
        <f t="shared" si="15"/>
        <v>1</v>
      </c>
      <c r="J456" s="149"/>
      <c r="K456" s="149"/>
      <c r="L456" s="149"/>
    </row>
    <row r="457" spans="1:12">
      <c r="A457" s="148" t="s">
        <v>2181</v>
      </c>
      <c r="B457" s="148" t="s">
        <v>2182</v>
      </c>
      <c r="C457" s="149" t="str">
        <f t="shared" si="14"/>
        <v>GOLAWALI</v>
      </c>
      <c r="D457" s="149"/>
      <c r="E457" s="149"/>
      <c r="F457" s="149"/>
      <c r="G457" s="149">
        <f>COUNTIF(RTARouteStages[StageCode],ShortCodes[[#This Row],[Stage Code]])</f>
        <v>0</v>
      </c>
      <c r="H457" s="149">
        <f>COUNTIF(ShortCodes[Location],ShortCodes[[#This Row],[Location]])</f>
        <v>1</v>
      </c>
      <c r="I457" s="149">
        <f t="shared" si="15"/>
        <v>1</v>
      </c>
      <c r="J457" s="149"/>
      <c r="K457" s="149"/>
      <c r="L457" s="149"/>
    </row>
    <row r="458" spans="1:12">
      <c r="A458" s="148" t="s">
        <v>2183</v>
      </c>
      <c r="B458" s="148" t="s">
        <v>2184</v>
      </c>
      <c r="C458" s="149" t="str">
        <f t="shared" si="14"/>
        <v>GOLIBA TMP</v>
      </c>
      <c r="D458" s="149"/>
      <c r="E458" s="149"/>
      <c r="F458" s="149"/>
      <c r="G458" s="149">
        <f>COUNTIF(RTARouteStages[StageCode],ShortCodes[[#This Row],[Stage Code]])</f>
        <v>0</v>
      </c>
      <c r="H458" s="149">
        <f>COUNTIF(ShortCodes[Location],ShortCodes[[#This Row],[Location]])</f>
        <v>1</v>
      </c>
      <c r="I458" s="149">
        <f t="shared" si="15"/>
        <v>1</v>
      </c>
      <c r="J458" s="149"/>
      <c r="K458" s="149"/>
      <c r="L458" s="149"/>
    </row>
    <row r="459" spans="1:12">
      <c r="A459" s="148" t="s">
        <v>2185</v>
      </c>
      <c r="B459" s="148" t="s">
        <v>2186</v>
      </c>
      <c r="C459" s="149" t="str">
        <f t="shared" si="14"/>
        <v>GOLJUVEM</v>
      </c>
      <c r="D459" s="149"/>
      <c r="E459" s="149"/>
      <c r="F459" s="149"/>
      <c r="G459" s="149">
        <f>COUNTIF(RTARouteStages[StageCode],ShortCodes[[#This Row],[Stage Code]])</f>
        <v>0</v>
      </c>
      <c r="H459" s="149">
        <f>COUNTIF(ShortCodes[Location],ShortCodes[[#This Row],[Location]])</f>
        <v>1</v>
      </c>
      <c r="I459" s="149">
        <f t="shared" si="15"/>
        <v>1</v>
      </c>
      <c r="J459" s="149"/>
      <c r="K459" s="149"/>
      <c r="L459" s="149"/>
    </row>
    <row r="460" spans="1:12">
      <c r="A460" s="148" t="s">
        <v>2187</v>
      </c>
      <c r="B460" s="148" t="s">
        <v>2188</v>
      </c>
      <c r="C460" s="149" t="str">
        <f t="shared" si="14"/>
        <v>GOVLAR</v>
      </c>
      <c r="D460" s="149"/>
      <c r="E460" s="149"/>
      <c r="F460" s="149"/>
      <c r="G460" s="149">
        <f>COUNTIF(RTARouteStages[StageCode],ShortCodes[[#This Row],[Stage Code]])</f>
        <v>0</v>
      </c>
      <c r="H460" s="149">
        <f>COUNTIF(ShortCodes[Location],ShortCodes[[#This Row],[Location]])</f>
        <v>1</v>
      </c>
      <c r="I460" s="149">
        <f t="shared" si="15"/>
        <v>1</v>
      </c>
      <c r="J460" s="149"/>
      <c r="K460" s="149"/>
      <c r="L460" s="149"/>
    </row>
    <row r="461" spans="1:12">
      <c r="A461" s="148" t="s">
        <v>2189</v>
      </c>
      <c r="B461" s="148" t="s">
        <v>2190</v>
      </c>
      <c r="C461" s="149" t="str">
        <f t="shared" si="14"/>
        <v>GOVOL</v>
      </c>
      <c r="D461" s="149"/>
      <c r="E461" s="149"/>
      <c r="F461" s="149"/>
      <c r="G461" s="149">
        <f>COUNTIF(RTARouteStages[StageCode],ShortCodes[[#This Row],[Stage Code]])</f>
        <v>0</v>
      </c>
      <c r="H461" s="149">
        <f>COUNTIF(ShortCodes[Location],ShortCodes[[#This Row],[Location]])</f>
        <v>1</v>
      </c>
      <c r="I461" s="149">
        <f t="shared" si="15"/>
        <v>1</v>
      </c>
      <c r="J461" s="149"/>
      <c r="K461" s="149"/>
      <c r="L461" s="149"/>
    </row>
    <row r="462" spans="1:12">
      <c r="A462" s="148" t="s">
        <v>2191</v>
      </c>
      <c r="B462" s="148" t="s">
        <v>2192</v>
      </c>
      <c r="C462" s="149" t="str">
        <f t="shared" si="14"/>
        <v>GOVT QTRS</v>
      </c>
      <c r="D462" s="149"/>
      <c r="E462" s="149"/>
      <c r="F462" s="149"/>
      <c r="G462" s="149">
        <f>COUNTIF(RTARouteStages[StageCode],ShortCodes[[#This Row],[Stage Code]])</f>
        <v>0</v>
      </c>
      <c r="H462" s="149">
        <f>COUNTIF(ShortCodes[Location],ShortCodes[[#This Row],[Location]])</f>
        <v>1</v>
      </c>
      <c r="I462" s="149">
        <f t="shared" si="15"/>
        <v>1</v>
      </c>
      <c r="J462" s="149"/>
      <c r="K462" s="149"/>
      <c r="L462" s="149"/>
    </row>
    <row r="463" spans="1:12">
      <c r="A463" s="148" t="s">
        <v>2193</v>
      </c>
      <c r="B463" s="148" t="s">
        <v>2194</v>
      </c>
      <c r="C463" s="149" t="str">
        <f t="shared" si="14"/>
        <v>GOYNA</v>
      </c>
      <c r="D463" s="149"/>
      <c r="E463" s="149"/>
      <c r="F463" s="149"/>
      <c r="G463" s="149">
        <f>COUNTIF(RTARouteStages[StageCode],ShortCodes[[#This Row],[Stage Code]])</f>
        <v>0</v>
      </c>
      <c r="H463" s="149">
        <f>COUNTIF(ShortCodes[Location],ShortCodes[[#This Row],[Location]])</f>
        <v>1</v>
      </c>
      <c r="I463" s="149">
        <f t="shared" si="15"/>
        <v>1</v>
      </c>
      <c r="J463" s="149"/>
      <c r="K463" s="149"/>
      <c r="L463" s="149"/>
    </row>
    <row r="464" spans="1:12">
      <c r="A464" s="152" t="s">
        <v>2195</v>
      </c>
      <c r="B464" s="152" t="s">
        <v>2196</v>
      </c>
      <c r="C464" s="149" t="str">
        <f t="shared" si="14"/>
        <v>GPSCB</v>
      </c>
      <c r="D464" s="149"/>
      <c r="E464" s="149"/>
      <c r="F464" s="149"/>
      <c r="G464" s="149">
        <f>COUNTIF(RTARouteStages[StageCode],ShortCodes[[#This Row],[Stage Code]])</f>
        <v>0</v>
      </c>
      <c r="H464" s="149">
        <f>COUNTIF(ShortCodes[Location],ShortCodes[[#This Row],[Location]])</f>
        <v>1</v>
      </c>
      <c r="I464" s="149">
        <f t="shared" si="15"/>
        <v>1</v>
      </c>
      <c r="J464" s="149" t="s">
        <v>2007</v>
      </c>
      <c r="K464" s="149"/>
      <c r="L464" s="149" t="s">
        <v>1370</v>
      </c>
    </row>
    <row r="465" spans="1:12">
      <c r="A465" s="148" t="s">
        <v>2197</v>
      </c>
      <c r="B465" s="148" t="s">
        <v>2198</v>
      </c>
      <c r="C465" s="149" t="str">
        <f t="shared" si="14"/>
        <v>GREEN PARK</v>
      </c>
      <c r="D465" s="149"/>
      <c r="E465" s="149"/>
      <c r="F465" s="149"/>
      <c r="G465" s="149">
        <f>COUNTIF(RTARouteStages[StageCode],ShortCodes[[#This Row],[Stage Code]])</f>
        <v>0</v>
      </c>
      <c r="H465" s="149">
        <f>COUNTIF(ShortCodes[Location],ShortCodes[[#This Row],[Location]])</f>
        <v>1</v>
      </c>
      <c r="I465" s="149">
        <f t="shared" si="15"/>
        <v>1</v>
      </c>
      <c r="J465" s="149"/>
      <c r="K465" s="149"/>
      <c r="L465" s="149"/>
    </row>
    <row r="466" spans="1:12" ht="29">
      <c r="A466" s="152" t="s">
        <v>2199</v>
      </c>
      <c r="B466" s="152" t="s">
        <v>2200</v>
      </c>
      <c r="C466" s="149" t="str">
        <f t="shared" si="14"/>
        <v>Green Rosary(Dona Paula)</v>
      </c>
      <c r="D466" s="149"/>
      <c r="E466" s="149"/>
      <c r="F466" s="149"/>
      <c r="G466" s="149">
        <f>COUNTIF(RTARouteStages[StageCode],ShortCodes[[#This Row],[Stage Code]])</f>
        <v>0</v>
      </c>
      <c r="H466" s="149">
        <f>COUNTIF(ShortCodes[Location],ShortCodes[[#This Row],[Location]])</f>
        <v>1</v>
      </c>
      <c r="I466" s="149">
        <f t="shared" si="15"/>
        <v>1</v>
      </c>
      <c r="J466" s="149" t="s">
        <v>1265</v>
      </c>
      <c r="K466" s="149"/>
      <c r="L466" s="149"/>
    </row>
    <row r="467" spans="1:12">
      <c r="A467" s="151" t="s">
        <v>2201</v>
      </c>
      <c r="B467" s="151" t="s">
        <v>2202</v>
      </c>
      <c r="C467" s="149" t="str">
        <f t="shared" si="14"/>
        <v>GSPCB</v>
      </c>
      <c r="D467" s="149"/>
      <c r="E467" s="149"/>
      <c r="F467" s="149"/>
      <c r="G467" s="149">
        <f>COUNTIF(RTARouteStages[StageCode],ShortCodes[[#This Row],[Stage Code]])</f>
        <v>0</v>
      </c>
      <c r="H467" s="149">
        <f>COUNTIF(ShortCodes[Location],ShortCodes[[#This Row],[Location]])</f>
        <v>1</v>
      </c>
      <c r="I467" s="149">
        <f t="shared" si="15"/>
        <v>1</v>
      </c>
      <c r="J467" s="149"/>
      <c r="K467" s="149"/>
      <c r="L467" s="149"/>
    </row>
    <row r="468" spans="1:12">
      <c r="A468" s="148" t="s">
        <v>2203</v>
      </c>
      <c r="B468" s="148" t="s">
        <v>2204</v>
      </c>
      <c r="C468" s="149" t="str">
        <f t="shared" si="14"/>
        <v>GUDDEM</v>
      </c>
      <c r="D468" s="149"/>
      <c r="E468" s="149"/>
      <c r="F468" s="149"/>
      <c r="G468" s="149">
        <f>COUNTIF(RTARouteStages[StageCode],ShortCodes[[#This Row],[Stage Code]])</f>
        <v>0</v>
      </c>
      <c r="H468" s="149">
        <f>COUNTIF(ShortCodes[Location],ShortCodes[[#This Row],[Location]])</f>
        <v>1</v>
      </c>
      <c r="I468" s="149">
        <f t="shared" si="15"/>
        <v>1</v>
      </c>
      <c r="J468" s="149"/>
      <c r="K468" s="149"/>
      <c r="L468" s="149"/>
    </row>
    <row r="469" spans="1:12">
      <c r="A469" s="148" t="s">
        <v>2205</v>
      </c>
      <c r="B469" s="148" t="s">
        <v>2206</v>
      </c>
      <c r="C469" s="149" t="str">
        <f t="shared" si="14"/>
        <v>GUDDEMOL</v>
      </c>
      <c r="D469" s="149"/>
      <c r="E469" s="149"/>
      <c r="F469" s="149"/>
      <c r="G469" s="149">
        <f>COUNTIF(RTARouteStages[StageCode],ShortCodes[[#This Row],[Stage Code]])</f>
        <v>0</v>
      </c>
      <c r="H469" s="149">
        <f>COUNTIF(ShortCodes[Location],ShortCodes[[#This Row],[Location]])</f>
        <v>1</v>
      </c>
      <c r="I469" s="149">
        <f t="shared" si="15"/>
        <v>1</v>
      </c>
      <c r="J469" s="149"/>
      <c r="K469" s="149"/>
      <c r="L469" s="149"/>
    </row>
    <row r="470" spans="1:12">
      <c r="A470" s="148" t="s">
        <v>2207</v>
      </c>
      <c r="B470" s="148" t="s">
        <v>2208</v>
      </c>
      <c r="C470" s="149" t="str">
        <f t="shared" si="14"/>
        <v>GUDI</v>
      </c>
      <c r="D470" s="149"/>
      <c r="E470" s="149"/>
      <c r="F470" s="149"/>
      <c r="G470" s="149">
        <f>COUNTIF(RTARouteStages[StageCode],ShortCodes[[#This Row],[Stage Code]])</f>
        <v>0</v>
      </c>
      <c r="H470" s="149">
        <f>COUNTIF(ShortCodes[Location],ShortCodes[[#This Row],[Location]])</f>
        <v>1</v>
      </c>
      <c r="I470" s="149">
        <f t="shared" si="15"/>
        <v>1</v>
      </c>
      <c r="J470" s="149"/>
      <c r="K470" s="149"/>
      <c r="L470" s="149"/>
    </row>
    <row r="471" spans="1:12">
      <c r="A471" s="148" t="s">
        <v>2209</v>
      </c>
      <c r="B471" s="148" t="s">
        <v>2210</v>
      </c>
      <c r="C471" s="149" t="str">
        <f t="shared" si="14"/>
        <v>GUIRDOLIM</v>
      </c>
      <c r="D471" s="149"/>
      <c r="E471" s="149"/>
      <c r="F471" s="149"/>
      <c r="G471" s="149">
        <f>COUNTIF(RTARouteStages[StageCode],ShortCodes[[#This Row],[Stage Code]])</f>
        <v>0</v>
      </c>
      <c r="H471" s="149">
        <f>COUNTIF(ShortCodes[Location],ShortCodes[[#This Row],[Location]])</f>
        <v>1</v>
      </c>
      <c r="I471" s="149">
        <f t="shared" si="15"/>
        <v>1</v>
      </c>
      <c r="J471" s="149"/>
      <c r="K471" s="149"/>
      <c r="L471" s="149"/>
    </row>
    <row r="472" spans="1:12">
      <c r="A472" s="148" t="s">
        <v>2211</v>
      </c>
      <c r="B472" s="148" t="s">
        <v>2212</v>
      </c>
      <c r="C472" s="149" t="str">
        <f t="shared" si="14"/>
        <v>GUIRIM</v>
      </c>
      <c r="D472" s="149"/>
      <c r="E472" s="149"/>
      <c r="F472" s="149"/>
      <c r="G472" s="149">
        <f>COUNTIF(RTARouteStages[StageCode],ShortCodes[[#This Row],[Stage Code]])</f>
        <v>0</v>
      </c>
      <c r="H472" s="149">
        <f>COUNTIF(ShortCodes[Location],ShortCodes[[#This Row],[Location]])</f>
        <v>1</v>
      </c>
      <c r="I472" s="149">
        <f t="shared" si="15"/>
        <v>1</v>
      </c>
      <c r="J472" s="149"/>
      <c r="K472" s="149"/>
      <c r="L472" s="149"/>
    </row>
    <row r="473" spans="1:12">
      <c r="A473" s="148" t="s">
        <v>2213</v>
      </c>
      <c r="B473" s="148" t="s">
        <v>2214</v>
      </c>
      <c r="C473" s="149" t="str">
        <f t="shared" si="14"/>
        <v>GULBARGA</v>
      </c>
      <c r="D473" s="149"/>
      <c r="E473" s="149"/>
      <c r="F473" s="149"/>
      <c r="G473" s="149">
        <f>COUNTIF(RTARouteStages[StageCode],ShortCodes[[#This Row],[Stage Code]])</f>
        <v>0</v>
      </c>
      <c r="H473" s="149">
        <f>COUNTIF(ShortCodes[Location],ShortCodes[[#This Row],[Location]])</f>
        <v>1</v>
      </c>
      <c r="I473" s="149">
        <f t="shared" si="15"/>
        <v>1</v>
      </c>
      <c r="J473" s="149"/>
      <c r="K473" s="149"/>
      <c r="L473" s="149"/>
    </row>
    <row r="474" spans="1:12">
      <c r="A474" s="148" t="s">
        <v>2215</v>
      </c>
      <c r="B474" s="148" t="s">
        <v>2216</v>
      </c>
      <c r="C474" s="149" t="str">
        <f t="shared" si="14"/>
        <v>GULELGUD</v>
      </c>
      <c r="D474" s="149"/>
      <c r="E474" s="149"/>
      <c r="F474" s="149"/>
      <c r="G474" s="149">
        <f>COUNTIF(RTARouteStages[StageCode],ShortCodes[[#This Row],[Stage Code]])</f>
        <v>0</v>
      </c>
      <c r="H474" s="149">
        <f>COUNTIF(ShortCodes[Location],ShortCodes[[#This Row],[Location]])</f>
        <v>1</v>
      </c>
      <c r="I474" s="149">
        <f t="shared" si="15"/>
        <v>1</v>
      </c>
      <c r="J474" s="149"/>
      <c r="K474" s="149"/>
      <c r="L474" s="149"/>
    </row>
    <row r="475" spans="1:12">
      <c r="A475" s="148" t="s">
        <v>2217</v>
      </c>
      <c r="B475" s="148" t="s">
        <v>2218</v>
      </c>
      <c r="C475" s="149" t="str">
        <f t="shared" si="14"/>
        <v>GULELI</v>
      </c>
      <c r="D475" s="149"/>
      <c r="E475" s="149"/>
      <c r="F475" s="149"/>
      <c r="G475" s="149">
        <f>COUNTIF(RTARouteStages[StageCode],ShortCodes[[#This Row],[Stage Code]])</f>
        <v>0</v>
      </c>
      <c r="H475" s="149">
        <f>COUNTIF(ShortCodes[Location],ShortCodes[[#This Row],[Location]])</f>
        <v>1</v>
      </c>
      <c r="I475" s="149">
        <f t="shared" si="15"/>
        <v>1</v>
      </c>
      <c r="J475" s="149"/>
      <c r="K475" s="149"/>
      <c r="L475" s="149"/>
    </row>
    <row r="476" spans="1:12">
      <c r="A476" s="148" t="s">
        <v>2219</v>
      </c>
      <c r="B476" s="148" t="s">
        <v>2220</v>
      </c>
      <c r="C476" s="149" t="str">
        <f t="shared" si="14"/>
        <v>GULEM</v>
      </c>
      <c r="D476" s="149"/>
      <c r="E476" s="149"/>
      <c r="F476" s="149"/>
      <c r="G476" s="149">
        <f>COUNTIF(RTARouteStages[StageCode],ShortCodes[[#This Row],[Stage Code]])</f>
        <v>0</v>
      </c>
      <c r="H476" s="149">
        <f>COUNTIF(ShortCodes[Location],ShortCodes[[#This Row],[Location]])</f>
        <v>1</v>
      </c>
      <c r="I476" s="149">
        <f t="shared" si="15"/>
        <v>1</v>
      </c>
      <c r="J476" s="149"/>
      <c r="K476" s="149"/>
      <c r="L476" s="149"/>
    </row>
    <row r="477" spans="1:12">
      <c r="A477" s="148" t="s">
        <v>2221</v>
      </c>
      <c r="B477" s="148" t="s">
        <v>2222</v>
      </c>
      <c r="C477" s="149" t="str">
        <f t="shared" si="14"/>
        <v>GULYAKADE</v>
      </c>
      <c r="D477" s="149"/>
      <c r="E477" s="149"/>
      <c r="F477" s="149"/>
      <c r="G477" s="149">
        <f>COUNTIF(RTARouteStages[StageCode],ShortCodes[[#This Row],[Stage Code]])</f>
        <v>0</v>
      </c>
      <c r="H477" s="149">
        <f>COUNTIF(ShortCodes[Location],ShortCodes[[#This Row],[Location]])</f>
        <v>1</v>
      </c>
      <c r="I477" s="149">
        <f t="shared" si="15"/>
        <v>1</v>
      </c>
      <c r="J477" s="149"/>
      <c r="K477" s="149"/>
      <c r="L477" s="149"/>
    </row>
    <row r="478" spans="1:12">
      <c r="A478" s="148" t="s">
        <v>2223</v>
      </c>
      <c r="B478" s="148" t="s">
        <v>2224</v>
      </c>
      <c r="C478" s="149" t="str">
        <f t="shared" si="14"/>
        <v>GUNJI</v>
      </c>
      <c r="D478" s="149"/>
      <c r="E478" s="149"/>
      <c r="F478" s="149"/>
      <c r="G478" s="149">
        <f>COUNTIF(RTARouteStages[StageCode],ShortCodes[[#This Row],[Stage Code]])</f>
        <v>0</v>
      </c>
      <c r="H478" s="149">
        <f>COUNTIF(ShortCodes[Location],ShortCodes[[#This Row],[Location]])</f>
        <v>1</v>
      </c>
      <c r="I478" s="149">
        <f t="shared" si="15"/>
        <v>1</v>
      </c>
      <c r="J478" s="149"/>
      <c r="K478" s="149"/>
      <c r="L478" s="149"/>
    </row>
    <row r="479" spans="1:12">
      <c r="A479" s="148" t="s">
        <v>2225</v>
      </c>
      <c r="B479" s="148" t="s">
        <v>2226</v>
      </c>
      <c r="C479" s="149" t="str">
        <f t="shared" si="14"/>
        <v>HALARNA</v>
      </c>
      <c r="D479" s="149"/>
      <c r="E479" s="149"/>
      <c r="F479" s="149"/>
      <c r="G479" s="149">
        <f>COUNTIF(RTARouteStages[StageCode],ShortCodes[[#This Row],[Stage Code]])</f>
        <v>0</v>
      </c>
      <c r="H479" s="149">
        <f>COUNTIF(ShortCodes[Location],ShortCodes[[#This Row],[Location]])</f>
        <v>1</v>
      </c>
      <c r="I479" s="149">
        <f t="shared" si="15"/>
        <v>1</v>
      </c>
      <c r="J479" s="149"/>
      <c r="K479" s="149"/>
      <c r="L479" s="149"/>
    </row>
    <row r="480" spans="1:12">
      <c r="A480" s="148" t="s">
        <v>2227</v>
      </c>
      <c r="B480" s="148" t="s">
        <v>2228</v>
      </c>
      <c r="C480" s="149" t="str">
        <f t="shared" si="14"/>
        <v>HALDANWADI</v>
      </c>
      <c r="D480" s="149"/>
      <c r="E480" s="149"/>
      <c r="F480" s="149"/>
      <c r="G480" s="149">
        <f>COUNTIF(RTARouteStages[StageCode],ShortCodes[[#This Row],[Stage Code]])</f>
        <v>0</v>
      </c>
      <c r="H480" s="149">
        <f>COUNTIF(ShortCodes[Location],ShortCodes[[#This Row],[Location]])</f>
        <v>1</v>
      </c>
      <c r="I480" s="149">
        <f t="shared" si="15"/>
        <v>1</v>
      </c>
      <c r="J480" s="149"/>
      <c r="K480" s="149"/>
      <c r="L480" s="149"/>
    </row>
    <row r="481" spans="1:12">
      <c r="A481" s="148" t="s">
        <v>2229</v>
      </c>
      <c r="B481" s="148" t="s">
        <v>2230</v>
      </c>
      <c r="C481" s="149" t="str">
        <f t="shared" si="14"/>
        <v>HALI</v>
      </c>
      <c r="D481" s="149"/>
      <c r="E481" s="149"/>
      <c r="F481" s="149"/>
      <c r="G481" s="149">
        <f>COUNTIF(RTARouteStages[StageCode],ShortCodes[[#This Row],[Stage Code]])</f>
        <v>0</v>
      </c>
      <c r="H481" s="149">
        <f>COUNTIF(ShortCodes[Location],ShortCodes[[#This Row],[Location]])</f>
        <v>1</v>
      </c>
      <c r="I481" s="149">
        <f t="shared" si="15"/>
        <v>1</v>
      </c>
      <c r="J481" s="149"/>
      <c r="K481" s="149"/>
      <c r="L481" s="149"/>
    </row>
    <row r="482" spans="1:12">
      <c r="A482" s="148" t="s">
        <v>2231</v>
      </c>
      <c r="B482" s="148" t="s">
        <v>2232</v>
      </c>
      <c r="C482" s="149" t="str">
        <f t="shared" si="14"/>
        <v>HALKARNE</v>
      </c>
      <c r="D482" s="149"/>
      <c r="E482" s="149"/>
      <c r="F482" s="149"/>
      <c r="G482" s="149">
        <f>COUNTIF(RTARouteStages[StageCode],ShortCodes[[#This Row],[Stage Code]])</f>
        <v>0</v>
      </c>
      <c r="H482" s="149">
        <f>COUNTIF(ShortCodes[Location],ShortCodes[[#This Row],[Location]])</f>
        <v>1</v>
      </c>
      <c r="I482" s="149">
        <f t="shared" si="15"/>
        <v>1</v>
      </c>
      <c r="J482" s="149"/>
      <c r="K482" s="149"/>
      <c r="L482" s="149"/>
    </row>
    <row r="483" spans="1:12">
      <c r="A483" s="151" t="s">
        <v>2233</v>
      </c>
      <c r="B483" s="151" t="s">
        <v>2234</v>
      </c>
      <c r="C483" s="149" t="str">
        <f t="shared" si="14"/>
        <v>HALLULI</v>
      </c>
      <c r="D483" s="149"/>
      <c r="E483" s="149"/>
      <c r="F483" s="149"/>
      <c r="G483" s="149">
        <f>COUNTIF(RTARouteStages[StageCode],ShortCodes[[#This Row],[Stage Code]])</f>
        <v>0</v>
      </c>
      <c r="H483" s="149">
        <f>COUNTIF(ShortCodes[Location],ShortCodes[[#This Row],[Location]])</f>
        <v>1</v>
      </c>
      <c r="I483" s="149">
        <f t="shared" si="15"/>
        <v>1</v>
      </c>
      <c r="J483" s="149"/>
      <c r="K483" s="149"/>
      <c r="L483" s="149"/>
    </row>
    <row r="484" spans="1:12">
      <c r="A484" s="148" t="s">
        <v>2235</v>
      </c>
      <c r="B484" s="148" t="s">
        <v>2236</v>
      </c>
      <c r="C484" s="149" t="str">
        <f t="shared" si="14"/>
        <v>HANKHANE</v>
      </c>
      <c r="D484" s="149"/>
      <c r="E484" s="149"/>
      <c r="F484" s="149"/>
      <c r="G484" s="149">
        <f>COUNTIF(RTARouteStages[StageCode],ShortCodes[[#This Row],[Stage Code]])</f>
        <v>0</v>
      </c>
      <c r="H484" s="149">
        <f>COUNTIF(ShortCodes[Location],ShortCodes[[#This Row],[Location]])</f>
        <v>1</v>
      </c>
      <c r="I484" s="149">
        <f t="shared" si="15"/>
        <v>1</v>
      </c>
      <c r="J484" s="149"/>
      <c r="K484" s="149"/>
      <c r="L484" s="149"/>
    </row>
    <row r="485" spans="1:12">
      <c r="A485" s="151" t="s">
        <v>2237</v>
      </c>
      <c r="B485" s="151" t="s">
        <v>2238</v>
      </c>
      <c r="C485" s="149" t="str">
        <f t="shared" si="14"/>
        <v>HANNEKERI</v>
      </c>
      <c r="D485" s="149"/>
      <c r="E485" s="149"/>
      <c r="F485" s="149"/>
      <c r="G485" s="149">
        <f>COUNTIF(RTARouteStages[StageCode],ShortCodes[[#This Row],[Stage Code]])</f>
        <v>0</v>
      </c>
      <c r="H485" s="149">
        <f>COUNTIF(ShortCodes[Location],ShortCodes[[#This Row],[Location]])</f>
        <v>1</v>
      </c>
      <c r="I485" s="149">
        <f t="shared" si="15"/>
        <v>1</v>
      </c>
      <c r="J485" s="149"/>
      <c r="K485" s="149"/>
      <c r="L485" s="149"/>
    </row>
    <row r="486" spans="1:12">
      <c r="A486" s="148" t="s">
        <v>2239</v>
      </c>
      <c r="B486" s="148" t="s">
        <v>2240</v>
      </c>
      <c r="C486" s="149" t="str">
        <f t="shared" si="14"/>
        <v>HANUMAN TMP</v>
      </c>
      <c r="D486" s="149"/>
      <c r="E486" s="149"/>
      <c r="F486" s="149"/>
      <c r="G486" s="149">
        <f>COUNTIF(RTARouteStages[StageCode],ShortCodes[[#This Row],[Stage Code]])</f>
        <v>0</v>
      </c>
      <c r="H486" s="149">
        <f>COUNTIF(ShortCodes[Location],ShortCodes[[#This Row],[Location]])</f>
        <v>1</v>
      </c>
      <c r="I486" s="149">
        <f t="shared" si="15"/>
        <v>1</v>
      </c>
      <c r="J486" s="149"/>
      <c r="K486" s="149"/>
      <c r="L486" s="149"/>
    </row>
    <row r="487" spans="1:12">
      <c r="A487" s="148" t="s">
        <v>2241</v>
      </c>
      <c r="B487" s="148" t="s">
        <v>2242</v>
      </c>
      <c r="C487" s="149" t="str">
        <f t="shared" si="14"/>
        <v>HARBOUR</v>
      </c>
      <c r="D487" s="149"/>
      <c r="E487" s="149"/>
      <c r="F487" s="149"/>
      <c r="G487" s="149">
        <f>COUNTIF(RTARouteStages[StageCode],ShortCodes[[#This Row],[Stage Code]])</f>
        <v>0</v>
      </c>
      <c r="H487" s="149">
        <f>COUNTIF(ShortCodes[Location],ShortCodes[[#This Row],[Location]])</f>
        <v>1</v>
      </c>
      <c r="I487" s="149">
        <f t="shared" si="15"/>
        <v>1</v>
      </c>
      <c r="J487" s="149"/>
      <c r="K487" s="149"/>
      <c r="L487" s="149"/>
    </row>
    <row r="488" spans="1:12">
      <c r="A488" s="148" t="s">
        <v>2243</v>
      </c>
      <c r="B488" s="148" t="s">
        <v>2244</v>
      </c>
      <c r="C488" s="149" t="str">
        <f t="shared" si="14"/>
        <v>HARMAL</v>
      </c>
      <c r="D488" s="149"/>
      <c r="E488" s="149"/>
      <c r="F488" s="149"/>
      <c r="G488" s="149">
        <f>COUNTIF(RTARouteStages[StageCode],ShortCodes[[#This Row],[Stage Code]])</f>
        <v>0</v>
      </c>
      <c r="H488" s="149">
        <f>COUNTIF(ShortCodes[Location],ShortCodes[[#This Row],[Location]])</f>
        <v>1</v>
      </c>
      <c r="I488" s="149">
        <f t="shared" si="15"/>
        <v>1</v>
      </c>
      <c r="J488" s="149"/>
      <c r="K488" s="149"/>
      <c r="L488" s="149"/>
    </row>
    <row r="489" spans="1:12">
      <c r="A489" s="148" t="s">
        <v>2245</v>
      </c>
      <c r="B489" s="148" t="s">
        <v>2246</v>
      </c>
      <c r="C489" s="149" t="str">
        <f t="shared" si="14"/>
        <v>HARVALE</v>
      </c>
      <c r="D489" s="149"/>
      <c r="E489" s="149"/>
      <c r="F489" s="149"/>
      <c r="G489" s="149">
        <f>COUNTIF(RTARouteStages[StageCode],ShortCodes[[#This Row],[Stage Code]])</f>
        <v>0</v>
      </c>
      <c r="H489" s="149">
        <f>COUNTIF(ShortCodes[Location],ShortCodes[[#This Row],[Location]])</f>
        <v>1</v>
      </c>
      <c r="I489" s="149">
        <f t="shared" si="15"/>
        <v>1</v>
      </c>
      <c r="J489" s="149"/>
      <c r="K489" s="149"/>
      <c r="L489" s="149"/>
    </row>
    <row r="490" spans="1:12">
      <c r="A490" s="151" t="s">
        <v>2247</v>
      </c>
      <c r="B490" s="151" t="s">
        <v>2248</v>
      </c>
      <c r="C490" s="149" t="str">
        <f t="shared" si="14"/>
        <v>HARVALE PCH</v>
      </c>
      <c r="D490" s="149"/>
      <c r="E490" s="149"/>
      <c r="F490" s="149"/>
      <c r="G490" s="149">
        <f>COUNTIF(RTARouteStages[StageCode],ShortCodes[[#This Row],[Stage Code]])</f>
        <v>0</v>
      </c>
      <c r="H490" s="149">
        <f>COUNTIF(ShortCodes[Location],ShortCodes[[#This Row],[Location]])</f>
        <v>1</v>
      </c>
      <c r="I490" s="149">
        <f t="shared" si="15"/>
        <v>1</v>
      </c>
      <c r="J490" s="149"/>
      <c r="K490" s="149"/>
      <c r="L490" s="149"/>
    </row>
    <row r="491" spans="1:12">
      <c r="A491" s="148" t="s">
        <v>2249</v>
      </c>
      <c r="B491" s="148" t="s">
        <v>2250</v>
      </c>
      <c r="C491" s="149" t="str">
        <f t="shared" si="14"/>
        <v>HASAPR FARM</v>
      </c>
      <c r="D491" s="149"/>
      <c r="E491" s="149"/>
      <c r="F491" s="149"/>
      <c r="G491" s="149">
        <f>COUNTIF(RTARouteStages[StageCode],ShortCodes[[#This Row],[Stage Code]])</f>
        <v>0</v>
      </c>
      <c r="H491" s="149">
        <f>COUNTIF(ShortCodes[Location],ShortCodes[[#This Row],[Location]])</f>
        <v>1</v>
      </c>
      <c r="I491" s="149">
        <f t="shared" si="15"/>
        <v>1</v>
      </c>
      <c r="J491" s="149"/>
      <c r="K491" s="149"/>
      <c r="L491" s="149"/>
    </row>
    <row r="492" spans="1:12">
      <c r="A492" s="148" t="s">
        <v>2251</v>
      </c>
      <c r="B492" s="148" t="s">
        <v>2252</v>
      </c>
      <c r="C492" s="149" t="str">
        <f t="shared" si="14"/>
        <v>HASAPUR</v>
      </c>
      <c r="D492" s="149"/>
      <c r="E492" s="149"/>
      <c r="F492" s="149"/>
      <c r="G492" s="149">
        <f>COUNTIF(RTARouteStages[StageCode],ShortCodes[[#This Row],[Stage Code]])</f>
        <v>0</v>
      </c>
      <c r="H492" s="149">
        <f>COUNTIF(ShortCodes[Location],ShortCodes[[#This Row],[Location]])</f>
        <v>1</v>
      </c>
      <c r="I492" s="149">
        <f t="shared" si="15"/>
        <v>1</v>
      </c>
      <c r="J492" s="149"/>
      <c r="K492" s="149"/>
      <c r="L492" s="149"/>
    </row>
    <row r="493" spans="1:12">
      <c r="A493" s="159" t="s">
        <v>2253</v>
      </c>
      <c r="B493" s="159" t="s">
        <v>2254</v>
      </c>
      <c r="C493" s="160" t="str">
        <f t="shared" si="14"/>
        <v>HATHKALAGNE</v>
      </c>
      <c r="D493" s="160"/>
      <c r="E493" s="149"/>
      <c r="F493" s="149"/>
      <c r="G493" s="149">
        <f>COUNTIF(RTARouteStages[StageCode],ShortCodes[[#This Row],[Stage Code]])</f>
        <v>0</v>
      </c>
      <c r="H493" s="149">
        <f>COUNTIF(ShortCodes[Location],ShortCodes[[#This Row],[Location]])</f>
        <v>1</v>
      </c>
      <c r="I493" s="149">
        <f t="shared" si="15"/>
        <v>1</v>
      </c>
      <c r="J493" s="149"/>
      <c r="K493" s="149"/>
      <c r="L493" s="149"/>
    </row>
    <row r="494" spans="1:12">
      <c r="A494" s="148" t="s">
        <v>2255</v>
      </c>
      <c r="B494" s="148" t="s">
        <v>2256</v>
      </c>
      <c r="C494" s="149" t="str">
        <f t="shared" si="14"/>
        <v>HATTARGI</v>
      </c>
      <c r="D494" s="149"/>
      <c r="E494" s="149"/>
      <c r="F494" s="149"/>
      <c r="G494" s="149">
        <f>COUNTIF(RTARouteStages[StageCode],ShortCodes[[#This Row],[Stage Code]])</f>
        <v>0</v>
      </c>
      <c r="H494" s="149">
        <f>COUNTIF(ShortCodes[Location],ShortCodes[[#This Row],[Location]])</f>
        <v>1</v>
      </c>
      <c r="I494" s="149">
        <f t="shared" si="15"/>
        <v>1</v>
      </c>
      <c r="J494" s="149"/>
      <c r="K494" s="149"/>
      <c r="L494" s="149"/>
    </row>
    <row r="495" spans="1:12">
      <c r="A495" s="148" t="s">
        <v>2257</v>
      </c>
      <c r="B495" s="148" t="s">
        <v>2258</v>
      </c>
      <c r="C495" s="149" t="str">
        <f t="shared" si="14"/>
        <v>HATURLI</v>
      </c>
      <c r="D495" s="149"/>
      <c r="E495" s="149"/>
      <c r="F495" s="149"/>
      <c r="G495" s="149">
        <f>COUNTIF(RTARouteStages[StageCode],ShortCodes[[#This Row],[Stage Code]])</f>
        <v>0</v>
      </c>
      <c r="H495" s="149">
        <f>COUNTIF(ShortCodes[Location],ShortCodes[[#This Row],[Location]])</f>
        <v>1</v>
      </c>
      <c r="I495" s="149">
        <f t="shared" si="15"/>
        <v>1</v>
      </c>
      <c r="J495" s="149"/>
      <c r="K495" s="149"/>
      <c r="L495" s="149"/>
    </row>
    <row r="496" spans="1:12">
      <c r="A496" s="148" t="s">
        <v>2259</v>
      </c>
      <c r="B496" s="148" t="s">
        <v>2260</v>
      </c>
      <c r="C496" s="149" t="str">
        <f t="shared" si="14"/>
        <v>HATURLI MTH</v>
      </c>
      <c r="D496" s="149"/>
      <c r="E496" s="149"/>
      <c r="F496" s="149"/>
      <c r="G496" s="149">
        <f>COUNTIF(RTARouteStages[StageCode],ShortCodes[[#This Row],[Stage Code]])</f>
        <v>0</v>
      </c>
      <c r="H496" s="149">
        <f>COUNTIF(ShortCodes[Location],ShortCodes[[#This Row],[Location]])</f>
        <v>1</v>
      </c>
      <c r="I496" s="149">
        <f t="shared" si="15"/>
        <v>1</v>
      </c>
      <c r="J496" s="149"/>
      <c r="K496" s="149"/>
      <c r="L496" s="149"/>
    </row>
    <row r="497" spans="1:12">
      <c r="A497" s="152" t="s">
        <v>2261</v>
      </c>
      <c r="B497" s="152" t="s">
        <v>2262</v>
      </c>
      <c r="C497" s="149" t="str">
        <f t="shared" si="14"/>
        <v>Hedgewar(Cujira)</v>
      </c>
      <c r="D497" s="149"/>
      <c r="E497" s="149"/>
      <c r="F497" s="149"/>
      <c r="G497" s="149">
        <f>COUNTIF(RTARouteStages[StageCode],ShortCodes[[#This Row],[Stage Code]])</f>
        <v>0</v>
      </c>
      <c r="H497" s="149">
        <f>COUNTIF(ShortCodes[Location],ShortCodes[[#This Row],[Location]])</f>
        <v>1</v>
      </c>
      <c r="I497" s="149">
        <f t="shared" si="15"/>
        <v>1</v>
      </c>
      <c r="J497" s="149" t="s">
        <v>1265</v>
      </c>
      <c r="K497" s="149"/>
      <c r="L497" s="149"/>
    </row>
    <row r="498" spans="1:12">
      <c r="A498" s="151" t="s">
        <v>2263</v>
      </c>
      <c r="B498" s="151" t="s">
        <v>2264</v>
      </c>
      <c r="C498" s="149" t="str">
        <f t="shared" si="14"/>
        <v>HEDODE</v>
      </c>
      <c r="D498" s="149"/>
      <c r="E498" s="149"/>
      <c r="F498" s="149"/>
      <c r="G498" s="149">
        <f>COUNTIF(RTARouteStages[StageCode],ShortCodes[[#This Row],[Stage Code]])</f>
        <v>0</v>
      </c>
      <c r="H498" s="149">
        <f>COUNTIF(ShortCodes[Location],ShortCodes[[#This Row],[Location]])</f>
        <v>1</v>
      </c>
      <c r="I498" s="149">
        <f t="shared" si="15"/>
        <v>1</v>
      </c>
      <c r="J498" s="149"/>
      <c r="K498" s="149"/>
      <c r="L498" s="149"/>
    </row>
    <row r="499" spans="1:12">
      <c r="A499" s="148" t="s">
        <v>2265</v>
      </c>
      <c r="B499" s="148" t="s">
        <v>2266</v>
      </c>
      <c r="C499" s="149" t="str">
        <f t="shared" si="14"/>
        <v>HEDUS</v>
      </c>
      <c r="D499" s="149"/>
      <c r="E499" s="149"/>
      <c r="F499" s="149"/>
      <c r="G499" s="149">
        <f>COUNTIF(RTARouteStages[StageCode],ShortCodes[[#This Row],[Stage Code]])</f>
        <v>0</v>
      </c>
      <c r="H499" s="149">
        <f>COUNTIF(ShortCodes[Location],ShortCodes[[#This Row],[Location]])</f>
        <v>1</v>
      </c>
      <c r="I499" s="149">
        <f t="shared" si="15"/>
        <v>1</v>
      </c>
      <c r="J499" s="149"/>
      <c r="K499" s="149"/>
      <c r="L499" s="149"/>
    </row>
    <row r="500" spans="1:12">
      <c r="A500" s="148" t="s">
        <v>2267</v>
      </c>
      <c r="B500" s="148" t="s">
        <v>2268</v>
      </c>
      <c r="C500" s="149" t="str">
        <f t="shared" si="14"/>
        <v>HEDUSWADI</v>
      </c>
      <c r="D500" s="149"/>
      <c r="E500" s="149"/>
      <c r="F500" s="149"/>
      <c r="G500" s="149">
        <f>COUNTIF(RTARouteStages[StageCode],ShortCodes[[#This Row],[Stage Code]])</f>
        <v>0</v>
      </c>
      <c r="H500" s="149">
        <f>COUNTIF(ShortCodes[Location],ShortCodes[[#This Row],[Location]])</f>
        <v>1</v>
      </c>
      <c r="I500" s="149">
        <f t="shared" si="15"/>
        <v>1</v>
      </c>
      <c r="J500" s="149"/>
      <c r="K500" s="149"/>
      <c r="L500" s="149"/>
    </row>
    <row r="501" spans="1:12">
      <c r="A501" s="148" t="s">
        <v>2269</v>
      </c>
      <c r="B501" s="148" t="s">
        <v>2270</v>
      </c>
      <c r="C501" s="149" t="str">
        <f t="shared" si="14"/>
        <v>HIVRE</v>
      </c>
      <c r="D501" s="149"/>
      <c r="E501" s="149"/>
      <c r="F501" s="149"/>
      <c r="G501" s="149">
        <f>COUNTIF(RTARouteStages[StageCode],ShortCodes[[#This Row],[Stage Code]])</f>
        <v>0</v>
      </c>
      <c r="H501" s="149">
        <f>COUNTIF(ShortCodes[Location],ShortCodes[[#This Row],[Location]])</f>
        <v>1</v>
      </c>
      <c r="I501" s="149">
        <f t="shared" si="15"/>
        <v>1</v>
      </c>
      <c r="J501" s="149"/>
      <c r="K501" s="149"/>
      <c r="L501" s="149"/>
    </row>
    <row r="502" spans="1:12">
      <c r="A502" s="148" t="s">
        <v>2271</v>
      </c>
      <c r="B502" s="148" t="s">
        <v>2272</v>
      </c>
      <c r="C502" s="149" t="str">
        <f t="shared" si="14"/>
        <v>HLDNWDI TSK</v>
      </c>
      <c r="D502" s="149"/>
      <c r="E502" s="149"/>
      <c r="F502" s="149"/>
      <c r="G502" s="149">
        <f>COUNTIF(RTARouteStages[StageCode],ShortCodes[[#This Row],[Stage Code]])</f>
        <v>0</v>
      </c>
      <c r="H502" s="149">
        <f>COUNTIF(ShortCodes[Location],ShortCodes[[#This Row],[Location]])</f>
        <v>1</v>
      </c>
      <c r="I502" s="149">
        <f t="shared" si="15"/>
        <v>1</v>
      </c>
      <c r="J502" s="149"/>
      <c r="K502" s="149"/>
      <c r="L502" s="149"/>
    </row>
    <row r="503" spans="1:12">
      <c r="A503" s="148" t="s">
        <v>2273</v>
      </c>
      <c r="B503" s="148" t="s">
        <v>2274</v>
      </c>
      <c r="C503" s="149" t="str">
        <f t="shared" si="14"/>
        <v>HOLY CROSS</v>
      </c>
      <c r="D503" s="149"/>
      <c r="E503" s="149"/>
      <c r="F503" s="149"/>
      <c r="G503" s="149">
        <f>COUNTIF(RTARouteStages[StageCode],ShortCodes[[#This Row],[Stage Code]])</f>
        <v>0</v>
      </c>
      <c r="H503" s="149">
        <f>COUNTIF(ShortCodes[Location],ShortCodes[[#This Row],[Location]])</f>
        <v>1</v>
      </c>
      <c r="I503" s="149">
        <f t="shared" si="15"/>
        <v>1</v>
      </c>
      <c r="J503" s="149"/>
      <c r="K503" s="149"/>
      <c r="L503" s="149"/>
    </row>
    <row r="504" spans="1:12">
      <c r="A504" s="152" t="s">
        <v>2275</v>
      </c>
      <c r="B504" s="152" t="s">
        <v>2276</v>
      </c>
      <c r="C504" s="149" t="str">
        <f t="shared" si="14"/>
        <v>Homeopathy(Shiroda)</v>
      </c>
      <c r="D504" s="149"/>
      <c r="E504" s="149"/>
      <c r="F504" s="149"/>
      <c r="G504" s="149">
        <f>COUNTIF(RTARouteStages[StageCode],ShortCodes[[#This Row],[Stage Code]])</f>
        <v>0</v>
      </c>
      <c r="H504" s="149">
        <f>COUNTIF(ShortCodes[Location],ShortCodes[[#This Row],[Location]])</f>
        <v>1</v>
      </c>
      <c r="I504" s="149">
        <f t="shared" si="15"/>
        <v>1</v>
      </c>
      <c r="J504" s="149"/>
      <c r="K504" s="149"/>
      <c r="L504" s="149"/>
    </row>
    <row r="505" spans="1:12">
      <c r="A505" s="148" t="s">
        <v>2277</v>
      </c>
      <c r="B505" s="148" t="s">
        <v>2278</v>
      </c>
      <c r="C505" s="149" t="str">
        <f t="shared" si="14"/>
        <v>HONDA</v>
      </c>
      <c r="D505" s="149"/>
      <c r="E505" s="149" t="s">
        <v>1449</v>
      </c>
      <c r="F505" s="149"/>
      <c r="G505" s="149">
        <f>COUNTIF(RTARouteStages[StageCode],ShortCodes[[#This Row],[Stage Code]])</f>
        <v>0</v>
      </c>
      <c r="H505" s="149">
        <f>COUNTIF(ShortCodes[Location],ShortCodes[[#This Row],[Location]])</f>
        <v>1</v>
      </c>
      <c r="I505" s="149">
        <f t="shared" si="15"/>
        <v>1</v>
      </c>
      <c r="J505" s="149" t="s">
        <v>1450</v>
      </c>
      <c r="K505" s="149"/>
      <c r="L505" s="149"/>
    </row>
    <row r="506" spans="1:12">
      <c r="A506" s="148" t="s">
        <v>2279</v>
      </c>
      <c r="B506" s="148" t="s">
        <v>2280</v>
      </c>
      <c r="C506" s="149" t="str">
        <f t="shared" si="14"/>
        <v>HONDA VADAK</v>
      </c>
      <c r="D506" s="149"/>
      <c r="E506" s="149"/>
      <c r="F506" s="149"/>
      <c r="G506" s="149">
        <f>COUNTIF(RTARouteStages[StageCode],ShortCodes[[#This Row],[Stage Code]])</f>
        <v>0</v>
      </c>
      <c r="H506" s="149">
        <f>COUNTIF(ShortCodes[Location],ShortCodes[[#This Row],[Location]])</f>
        <v>1</v>
      </c>
      <c r="I506" s="149">
        <f t="shared" si="15"/>
        <v>1</v>
      </c>
      <c r="J506" s="149"/>
      <c r="K506" s="149"/>
      <c r="L506" s="149"/>
    </row>
    <row r="507" spans="1:12">
      <c r="A507" s="148" t="s">
        <v>2281</v>
      </c>
      <c r="B507" s="148" t="s">
        <v>2282</v>
      </c>
      <c r="C507" s="149" t="str">
        <f t="shared" si="14"/>
        <v>HONNAWAR</v>
      </c>
      <c r="D507" s="149"/>
      <c r="E507" s="149"/>
      <c r="F507" s="149"/>
      <c r="G507" s="149">
        <f>COUNTIF(RTARouteStages[StageCode],ShortCodes[[#This Row],[Stage Code]])</f>
        <v>0</v>
      </c>
      <c r="H507" s="149">
        <f>COUNTIF(ShortCodes[Location],ShortCodes[[#This Row],[Location]])</f>
        <v>1</v>
      </c>
      <c r="I507" s="149">
        <f t="shared" si="15"/>
        <v>1</v>
      </c>
      <c r="J507" s="149"/>
      <c r="K507" s="149"/>
      <c r="L507" s="149"/>
    </row>
    <row r="508" spans="1:12">
      <c r="A508" s="148" t="s">
        <v>2283</v>
      </c>
      <c r="B508" s="148" t="s">
        <v>2284</v>
      </c>
      <c r="C508" s="149" t="str">
        <f t="shared" si="14"/>
        <v>HOSPET</v>
      </c>
      <c r="D508" s="149"/>
      <c r="E508" s="149"/>
      <c r="F508" s="149"/>
      <c r="G508" s="149">
        <f>COUNTIF(RTARouteStages[StageCode],ShortCodes[[#This Row],[Stage Code]])</f>
        <v>0</v>
      </c>
      <c r="H508" s="149">
        <f>COUNTIF(ShortCodes[Location],ShortCodes[[#This Row],[Location]])</f>
        <v>1</v>
      </c>
      <c r="I508" s="149">
        <f t="shared" si="15"/>
        <v>1</v>
      </c>
      <c r="J508" s="149"/>
      <c r="K508" s="149"/>
      <c r="L508" s="149"/>
    </row>
    <row r="509" spans="1:12">
      <c r="A509" s="148" t="s">
        <v>2285</v>
      </c>
      <c r="B509" s="148" t="s">
        <v>2286</v>
      </c>
      <c r="C509" s="149" t="str">
        <f t="shared" si="14"/>
        <v>HOUSIN BRD</v>
      </c>
      <c r="D509" s="149"/>
      <c r="E509" s="149"/>
      <c r="F509" s="149"/>
      <c r="G509" s="149">
        <f>COUNTIF(RTARouteStages[StageCode],ShortCodes[[#This Row],[Stage Code]])</f>
        <v>0</v>
      </c>
      <c r="H509" s="149">
        <f>COUNTIF(ShortCodes[Location],ShortCodes[[#This Row],[Location]])</f>
        <v>1</v>
      </c>
      <c r="I509" s="149">
        <f t="shared" si="15"/>
        <v>1</v>
      </c>
      <c r="J509" s="149"/>
      <c r="K509" s="149"/>
      <c r="L509" s="149"/>
    </row>
    <row r="510" spans="1:12">
      <c r="A510" s="148" t="s">
        <v>2287</v>
      </c>
      <c r="B510" s="148" t="s">
        <v>2288</v>
      </c>
      <c r="C510" s="149" t="str">
        <f t="shared" si="14"/>
        <v>HR FRM/BENL</v>
      </c>
      <c r="D510" s="149"/>
      <c r="E510" s="149"/>
      <c r="F510" s="149"/>
      <c r="G510" s="149">
        <f>COUNTIF(RTARouteStages[StageCode],ShortCodes[[#This Row],[Stage Code]])</f>
        <v>0</v>
      </c>
      <c r="H510" s="149">
        <f>COUNTIF(ShortCodes[Location],ShortCodes[[#This Row],[Location]])</f>
        <v>1</v>
      </c>
      <c r="I510" s="149">
        <f t="shared" si="15"/>
        <v>1</v>
      </c>
      <c r="J510" s="149"/>
      <c r="K510" s="149"/>
      <c r="L510" s="149"/>
    </row>
    <row r="511" spans="1:12">
      <c r="A511" s="151" t="s">
        <v>2289</v>
      </c>
      <c r="B511" s="151" t="s">
        <v>2290</v>
      </c>
      <c r="C511" s="149" t="str">
        <f t="shared" si="14"/>
        <v>HRVL SIYA G</v>
      </c>
      <c r="D511" s="149"/>
      <c r="E511" s="149"/>
      <c r="F511" s="149"/>
      <c r="G511" s="149">
        <f>COUNTIF(RTARouteStages[StageCode],ShortCodes[[#This Row],[Stage Code]])</f>
        <v>0</v>
      </c>
      <c r="H511" s="149">
        <f>COUNTIF(ShortCodes[Location],ShortCodes[[#This Row],[Location]])</f>
        <v>1</v>
      </c>
      <c r="I511" s="149">
        <f t="shared" si="15"/>
        <v>1</v>
      </c>
      <c r="J511" s="149"/>
      <c r="K511" s="149"/>
      <c r="L511" s="149"/>
    </row>
    <row r="512" spans="1:12">
      <c r="A512" s="148" t="s">
        <v>2291</v>
      </c>
      <c r="B512" s="148" t="s">
        <v>2292</v>
      </c>
      <c r="C512" s="149" t="str">
        <f t="shared" si="14"/>
        <v>HUBALI</v>
      </c>
      <c r="D512" s="149"/>
      <c r="E512" s="149"/>
      <c r="F512" s="149"/>
      <c r="G512" s="149">
        <f>COUNTIF(RTARouteStages[StageCode],ShortCodes[[#This Row],[Stage Code]])</f>
        <v>0</v>
      </c>
      <c r="H512" s="149">
        <f>COUNTIF(ShortCodes[Location],ShortCodes[[#This Row],[Location]])</f>
        <v>1</v>
      </c>
      <c r="I512" s="149">
        <f t="shared" si="15"/>
        <v>1</v>
      </c>
      <c r="J512" s="149"/>
      <c r="K512" s="149"/>
      <c r="L512" s="149"/>
    </row>
    <row r="513" spans="1:12">
      <c r="A513" s="148" t="s">
        <v>2293</v>
      </c>
      <c r="B513" s="148" t="s">
        <v>2294</v>
      </c>
      <c r="C513" s="149" t="str">
        <f t="shared" si="14"/>
        <v>HUMARMALA</v>
      </c>
      <c r="D513" s="149"/>
      <c r="E513" s="149"/>
      <c r="F513" s="149"/>
      <c r="G513" s="149">
        <f>COUNTIF(RTARouteStages[StageCode],ShortCodes[[#This Row],[Stage Code]])</f>
        <v>0</v>
      </c>
      <c r="H513" s="149">
        <f>COUNTIF(ShortCodes[Location],ShortCodes[[#This Row],[Location]])</f>
        <v>1</v>
      </c>
      <c r="I513" s="149">
        <f t="shared" si="15"/>
        <v>1</v>
      </c>
      <c r="J513" s="149"/>
      <c r="K513" s="149"/>
      <c r="L513" s="149"/>
    </row>
    <row r="514" spans="1:12">
      <c r="A514" s="148" t="s">
        <v>2295</v>
      </c>
      <c r="B514" s="148" t="s">
        <v>2296</v>
      </c>
      <c r="C514" s="149" t="str">
        <f t="shared" ref="C514:C577" si="16">A514</f>
        <v>HUMRAT</v>
      </c>
      <c r="D514" s="149"/>
      <c r="E514" s="149"/>
      <c r="F514" s="149"/>
      <c r="G514" s="149">
        <f>COUNTIF(RTARouteStages[StageCode],ShortCodes[[#This Row],[Stage Code]])</f>
        <v>0</v>
      </c>
      <c r="H514" s="149">
        <f>COUNTIF(ShortCodes[Location],ShortCodes[[#This Row],[Location]])</f>
        <v>1</v>
      </c>
      <c r="I514" s="149">
        <f t="shared" ref="I514:I577" si="17">COUNTIF($B$2:$B$4841,B514)</f>
        <v>1</v>
      </c>
      <c r="J514" s="149"/>
      <c r="K514" s="149"/>
      <c r="L514" s="149"/>
    </row>
    <row r="515" spans="1:12">
      <c r="A515" s="148" t="s">
        <v>2297</v>
      </c>
      <c r="B515" s="148" t="s">
        <v>2298</v>
      </c>
      <c r="C515" s="149" t="str">
        <f t="shared" si="16"/>
        <v>HUNGUN</v>
      </c>
      <c r="D515" s="149"/>
      <c r="E515" s="149"/>
      <c r="F515" s="149"/>
      <c r="G515" s="149">
        <f>COUNTIF(RTARouteStages[StageCode],ShortCodes[[#This Row],[Stage Code]])</f>
        <v>0</v>
      </c>
      <c r="H515" s="149">
        <f>COUNTIF(ShortCodes[Location],ShortCodes[[#This Row],[Location]])</f>
        <v>1</v>
      </c>
      <c r="I515" s="149">
        <f t="shared" si="17"/>
        <v>1</v>
      </c>
      <c r="J515" s="149"/>
      <c r="K515" s="149"/>
      <c r="L515" s="149"/>
    </row>
    <row r="516" spans="1:12">
      <c r="A516" s="152" t="s">
        <v>2299</v>
      </c>
      <c r="B516" s="152" t="s">
        <v>2300</v>
      </c>
      <c r="C516" s="149" t="str">
        <f t="shared" si="16"/>
        <v>HYDERABAD</v>
      </c>
      <c r="D516" s="149"/>
      <c r="E516" s="149"/>
      <c r="F516" s="149"/>
      <c r="G516" s="149">
        <f>COUNTIF(RTARouteStages[StageCode],ShortCodes[[#This Row],[Stage Code]])</f>
        <v>0</v>
      </c>
      <c r="H516" s="149">
        <f>COUNTIF(ShortCodes[Location],ShortCodes[[#This Row],[Location]])</f>
        <v>1</v>
      </c>
      <c r="I516" s="149">
        <f t="shared" si="17"/>
        <v>1</v>
      </c>
      <c r="J516" s="149"/>
      <c r="K516" s="149"/>
      <c r="L516" s="149"/>
    </row>
    <row r="517" spans="1:12">
      <c r="A517" s="148" t="s">
        <v>2301</v>
      </c>
      <c r="B517" s="148" t="s">
        <v>2302</v>
      </c>
      <c r="C517" s="149" t="str">
        <f t="shared" si="16"/>
        <v>IBRAMPUR</v>
      </c>
      <c r="D517" s="149"/>
      <c r="E517" s="149"/>
      <c r="F517" s="149"/>
      <c r="G517" s="149">
        <f>COUNTIF(RTARouteStages[StageCode],ShortCodes[[#This Row],[Stage Code]])</f>
        <v>0</v>
      </c>
      <c r="H517" s="149">
        <f>COUNTIF(ShortCodes[Location],ShortCodes[[#This Row],[Location]])</f>
        <v>1</v>
      </c>
      <c r="I517" s="149">
        <f t="shared" si="17"/>
        <v>1</v>
      </c>
      <c r="J517" s="149"/>
      <c r="K517" s="149"/>
      <c r="L517" s="149"/>
    </row>
    <row r="518" spans="1:12">
      <c r="A518" s="148" t="s">
        <v>2303</v>
      </c>
      <c r="B518" s="148" t="s">
        <v>2304</v>
      </c>
      <c r="C518" s="149" t="str">
        <f t="shared" si="16"/>
        <v>IBRAMPUR X</v>
      </c>
      <c r="D518" s="149"/>
      <c r="E518" s="149"/>
      <c r="F518" s="149"/>
      <c r="G518" s="149">
        <f>COUNTIF(RTARouteStages[StageCode],ShortCodes[[#This Row],[Stage Code]])</f>
        <v>0</v>
      </c>
      <c r="H518" s="149">
        <f>COUNTIF(ShortCodes[Location],ShortCodes[[#This Row],[Location]])</f>
        <v>1</v>
      </c>
      <c r="I518" s="149">
        <f t="shared" si="17"/>
        <v>1</v>
      </c>
      <c r="J518" s="149"/>
      <c r="K518" s="149"/>
      <c r="L518" s="149"/>
    </row>
    <row r="519" spans="1:12">
      <c r="A519" s="148" t="s">
        <v>2305</v>
      </c>
      <c r="B519" s="148" t="s">
        <v>2306</v>
      </c>
      <c r="C519" s="149" t="str">
        <f t="shared" si="16"/>
        <v>ICE FACTORY</v>
      </c>
      <c r="D519" s="149"/>
      <c r="E519" s="149"/>
      <c r="F519" s="149"/>
      <c r="G519" s="149">
        <f>COUNTIF(RTARouteStages[StageCode],ShortCodes[[#This Row],[Stage Code]])</f>
        <v>0</v>
      </c>
      <c r="H519" s="149">
        <f>COUNTIF(ShortCodes[Location],ShortCodes[[#This Row],[Location]])</f>
        <v>1</v>
      </c>
      <c r="I519" s="149">
        <f t="shared" si="17"/>
        <v>1</v>
      </c>
      <c r="J519" s="149"/>
      <c r="K519" s="149"/>
      <c r="L519" s="149"/>
    </row>
    <row r="520" spans="1:12">
      <c r="A520" s="148" t="s">
        <v>2307</v>
      </c>
      <c r="B520" s="148" t="s">
        <v>2308</v>
      </c>
      <c r="C520" s="149" t="str">
        <f t="shared" si="16"/>
        <v>IDDAR</v>
      </c>
      <c r="D520" s="149"/>
      <c r="E520" s="149"/>
      <c r="F520" s="149"/>
      <c r="G520" s="149">
        <f>COUNTIF(RTARouteStages[StageCode],ShortCodes[[#This Row],[Stage Code]])</f>
        <v>0</v>
      </c>
      <c r="H520" s="149">
        <f>COUNTIF(ShortCodes[Location],ShortCodes[[#This Row],[Location]])</f>
        <v>1</v>
      </c>
      <c r="I520" s="149">
        <f t="shared" si="17"/>
        <v>1</v>
      </c>
      <c r="J520" s="149"/>
      <c r="K520" s="149"/>
      <c r="L520" s="149"/>
    </row>
    <row r="521" spans="1:12">
      <c r="A521" s="151" t="s">
        <v>2309</v>
      </c>
      <c r="B521" s="151" t="s">
        <v>2309</v>
      </c>
      <c r="C521" s="149" t="str">
        <f t="shared" si="16"/>
        <v>IFB</v>
      </c>
      <c r="D521" s="149"/>
      <c r="E521" s="149"/>
      <c r="F521" s="149"/>
      <c r="G521" s="149">
        <f>COUNTIF(RTARouteStages[StageCode],ShortCodes[[#This Row],[Stage Code]])</f>
        <v>0</v>
      </c>
      <c r="H521" s="149">
        <f>COUNTIF(ShortCodes[Location],ShortCodes[[#This Row],[Location]])</f>
        <v>1</v>
      </c>
      <c r="I521" s="149">
        <f t="shared" si="17"/>
        <v>1</v>
      </c>
      <c r="J521" s="149"/>
      <c r="K521" s="149"/>
      <c r="L521" s="149"/>
    </row>
    <row r="522" spans="1:12">
      <c r="A522" s="148" t="s">
        <v>2310</v>
      </c>
      <c r="B522" s="148" t="s">
        <v>2311</v>
      </c>
      <c r="C522" s="149" t="str">
        <f t="shared" si="16"/>
        <v>IGRAMOLL</v>
      </c>
      <c r="D522" s="149"/>
      <c r="E522" s="149"/>
      <c r="F522" s="149"/>
      <c r="G522" s="149">
        <f>COUNTIF(RTARouteStages[StageCode],ShortCodes[[#This Row],[Stage Code]])</f>
        <v>0</v>
      </c>
      <c r="H522" s="149">
        <f>COUNTIF(ShortCodes[Location],ShortCodes[[#This Row],[Location]])</f>
        <v>1</v>
      </c>
      <c r="I522" s="149">
        <f t="shared" si="17"/>
        <v>1</v>
      </c>
      <c r="J522" s="149"/>
      <c r="K522" s="149"/>
      <c r="L522" s="149"/>
    </row>
    <row r="523" spans="1:12">
      <c r="A523" s="148" t="s">
        <v>2312</v>
      </c>
      <c r="B523" s="148" t="s">
        <v>2313</v>
      </c>
      <c r="C523" s="149" t="str">
        <f t="shared" si="16"/>
        <v>ILKAL</v>
      </c>
      <c r="D523" s="149"/>
      <c r="E523" s="149"/>
      <c r="F523" s="149"/>
      <c r="G523" s="149">
        <f>COUNTIF(RTARouteStages[StageCode],ShortCodes[[#This Row],[Stage Code]])</f>
        <v>0</v>
      </c>
      <c r="H523" s="149">
        <f>COUNTIF(ShortCodes[Location],ShortCodes[[#This Row],[Location]])</f>
        <v>1</v>
      </c>
      <c r="I523" s="149">
        <f t="shared" si="17"/>
        <v>1</v>
      </c>
      <c r="J523" s="149"/>
      <c r="K523" s="149"/>
      <c r="L523" s="149"/>
    </row>
    <row r="524" spans="1:12">
      <c r="A524" s="148" t="s">
        <v>2314</v>
      </c>
      <c r="B524" s="148" t="s">
        <v>2315</v>
      </c>
      <c r="C524" s="149" t="str">
        <f t="shared" si="16"/>
        <v>INDRAWADO</v>
      </c>
      <c r="D524" s="149"/>
      <c r="E524" s="149"/>
      <c r="F524" s="149"/>
      <c r="G524" s="149">
        <f>COUNTIF(RTARouteStages[StageCode],ShortCodes[[#This Row],[Stage Code]])</f>
        <v>0</v>
      </c>
      <c r="H524" s="149">
        <f>COUNTIF(ShortCodes[Location],ShortCodes[[#This Row],[Location]])</f>
        <v>1</v>
      </c>
      <c r="I524" s="149">
        <f t="shared" si="17"/>
        <v>1</v>
      </c>
      <c r="J524" s="149"/>
      <c r="K524" s="149"/>
      <c r="L524" s="149"/>
    </row>
    <row r="525" spans="1:12">
      <c r="A525" s="152" t="s">
        <v>2316</v>
      </c>
      <c r="B525" s="152" t="s">
        <v>2317</v>
      </c>
      <c r="C525" s="149" t="str">
        <f t="shared" si="16"/>
        <v>INS(VEREM)</v>
      </c>
      <c r="D525" s="149"/>
      <c r="E525" s="149"/>
      <c r="F525" s="149"/>
      <c r="G525" s="149">
        <f>COUNTIF(RTARouteStages[StageCode],ShortCodes[[#This Row],[Stage Code]])</f>
        <v>0</v>
      </c>
      <c r="H525" s="149">
        <f>COUNTIF(ShortCodes[Location],ShortCodes[[#This Row],[Location]])</f>
        <v>1</v>
      </c>
      <c r="I525" s="149">
        <f t="shared" si="17"/>
        <v>1</v>
      </c>
      <c r="J525" s="149" t="s">
        <v>1265</v>
      </c>
      <c r="K525" s="149"/>
      <c r="L525" s="149"/>
    </row>
    <row r="526" spans="1:12">
      <c r="A526" s="151" t="s">
        <v>2318</v>
      </c>
      <c r="B526" s="151" t="s">
        <v>2319</v>
      </c>
      <c r="C526" s="149" t="str">
        <f t="shared" si="16"/>
        <v>INTERSTATE</v>
      </c>
      <c r="D526" s="149"/>
      <c r="E526" s="149"/>
      <c r="F526" s="149"/>
      <c r="G526" s="149">
        <f>COUNTIF(RTARouteStages[StageCode],ShortCodes[[#This Row],[Stage Code]])</f>
        <v>0</v>
      </c>
      <c r="H526" s="149">
        <f>COUNTIF(ShortCodes[Location],ShortCodes[[#This Row],[Location]])</f>
        <v>1</v>
      </c>
      <c r="I526" s="149">
        <f t="shared" si="17"/>
        <v>1</v>
      </c>
      <c r="J526" s="149"/>
      <c r="K526" s="149"/>
      <c r="L526" s="149"/>
    </row>
    <row r="527" spans="1:12">
      <c r="A527" s="148" t="s">
        <v>2320</v>
      </c>
      <c r="B527" s="148" t="s">
        <v>2321</v>
      </c>
      <c r="C527" s="149" t="str">
        <f t="shared" si="16"/>
        <v>JAISINGPUR</v>
      </c>
      <c r="D527" s="149"/>
      <c r="E527" s="149"/>
      <c r="F527" s="149"/>
      <c r="G527" s="149">
        <f>COUNTIF(RTARouteStages[StageCode],ShortCodes[[#This Row],[Stage Code]])</f>
        <v>0</v>
      </c>
      <c r="H527" s="149">
        <f>COUNTIF(ShortCodes[Location],ShortCodes[[#This Row],[Location]])</f>
        <v>1</v>
      </c>
      <c r="I527" s="149">
        <f t="shared" si="17"/>
        <v>1</v>
      </c>
      <c r="J527" s="149"/>
      <c r="K527" s="149"/>
      <c r="L527" s="149"/>
    </row>
    <row r="528" spans="1:12">
      <c r="A528" s="148" t="s">
        <v>2322</v>
      </c>
      <c r="B528" s="148" t="s">
        <v>2323</v>
      </c>
      <c r="C528" s="149" t="str">
        <f t="shared" si="16"/>
        <v>JAITPKR COL</v>
      </c>
      <c r="D528" s="149"/>
      <c r="E528" s="149"/>
      <c r="F528" s="149"/>
      <c r="G528" s="149">
        <f>COUNTIF(RTARouteStages[StageCode],ShortCodes[[#This Row],[Stage Code]])</f>
        <v>0</v>
      </c>
      <c r="H528" s="149">
        <f>COUNTIF(ShortCodes[Location],ShortCodes[[#This Row],[Location]])</f>
        <v>1</v>
      </c>
      <c r="I528" s="149">
        <f t="shared" si="17"/>
        <v>1</v>
      </c>
      <c r="J528" s="149"/>
      <c r="K528" s="149"/>
      <c r="L528" s="149"/>
    </row>
    <row r="529" spans="1:12">
      <c r="A529" s="148" t="s">
        <v>2324</v>
      </c>
      <c r="B529" s="148" t="s">
        <v>2325</v>
      </c>
      <c r="C529" s="149" t="str">
        <f t="shared" si="16"/>
        <v>JAKAT NAKA</v>
      </c>
      <c r="D529" s="149"/>
      <c r="E529" s="149"/>
      <c r="F529" s="149"/>
      <c r="G529" s="149">
        <f>COUNTIF(RTARouteStages[StageCode],ShortCodes[[#This Row],[Stage Code]])</f>
        <v>0</v>
      </c>
      <c r="H529" s="149">
        <f>COUNTIF(ShortCodes[Location],ShortCodes[[#This Row],[Location]])</f>
        <v>1</v>
      </c>
      <c r="I529" s="149">
        <f t="shared" si="17"/>
        <v>1</v>
      </c>
      <c r="J529" s="149"/>
      <c r="K529" s="149"/>
      <c r="L529" s="149"/>
    </row>
    <row r="530" spans="1:12">
      <c r="A530" s="151" t="s">
        <v>2326</v>
      </c>
      <c r="B530" s="151" t="s">
        <v>2327</v>
      </c>
      <c r="C530" s="149" t="str">
        <f t="shared" si="16"/>
        <v>JAKEM</v>
      </c>
      <c r="D530" s="149"/>
      <c r="E530" s="149"/>
      <c r="F530" s="149"/>
      <c r="G530" s="149">
        <f>COUNTIF(RTARouteStages[StageCode],ShortCodes[[#This Row],[Stage Code]])</f>
        <v>0</v>
      </c>
      <c r="H530" s="149">
        <f>COUNTIF(ShortCodes[Location],ShortCodes[[#This Row],[Location]])</f>
        <v>1</v>
      </c>
      <c r="I530" s="149">
        <f t="shared" si="17"/>
        <v>1</v>
      </c>
      <c r="J530" s="149"/>
      <c r="K530" s="149"/>
      <c r="L530" s="149"/>
    </row>
    <row r="531" spans="1:12">
      <c r="A531" s="148" t="s">
        <v>2328</v>
      </c>
      <c r="B531" s="148" t="s">
        <v>2329</v>
      </c>
      <c r="C531" s="149" t="str">
        <f t="shared" si="16"/>
        <v>JAMBLESHWAR</v>
      </c>
      <c r="D531" s="149"/>
      <c r="E531" s="149"/>
      <c r="F531" s="149"/>
      <c r="G531" s="149">
        <f>COUNTIF(RTARouteStages[StageCode],ShortCodes[[#This Row],[Stage Code]])</f>
        <v>0</v>
      </c>
      <c r="H531" s="149">
        <f>COUNTIF(ShortCodes[Location],ShortCodes[[#This Row],[Location]])</f>
        <v>1</v>
      </c>
      <c r="I531" s="149">
        <f t="shared" si="17"/>
        <v>1</v>
      </c>
      <c r="J531" s="149"/>
      <c r="K531" s="149"/>
      <c r="L531" s="149"/>
    </row>
    <row r="532" spans="1:12">
      <c r="A532" s="151" t="s">
        <v>2330</v>
      </c>
      <c r="B532" s="151" t="s">
        <v>2331</v>
      </c>
      <c r="C532" s="149" t="str">
        <f t="shared" si="16"/>
        <v>JAMBLIKADE</v>
      </c>
      <c r="D532" s="149"/>
      <c r="E532" s="149"/>
      <c r="F532" s="149"/>
      <c r="G532" s="149">
        <f>COUNTIF(RTARouteStages[StageCode],ShortCodes[[#This Row],[Stage Code]])</f>
        <v>0</v>
      </c>
      <c r="H532" s="149">
        <f>COUNTIF(ShortCodes[Location],ShortCodes[[#This Row],[Location]])</f>
        <v>1</v>
      </c>
      <c r="I532" s="149">
        <f t="shared" si="17"/>
        <v>1</v>
      </c>
      <c r="J532" s="149"/>
      <c r="K532" s="149"/>
      <c r="L532" s="149"/>
    </row>
    <row r="533" spans="1:12">
      <c r="A533" s="148" t="s">
        <v>2332</v>
      </c>
      <c r="B533" s="148" t="s">
        <v>2333</v>
      </c>
      <c r="C533" s="149" t="str">
        <f t="shared" si="16"/>
        <v>JAMBOTI</v>
      </c>
      <c r="D533" s="149"/>
      <c r="E533" s="149"/>
      <c r="F533" s="149"/>
      <c r="G533" s="149">
        <f>COUNTIF(RTARouteStages[StageCode],ShortCodes[[#This Row],[Stage Code]])</f>
        <v>0</v>
      </c>
      <c r="H533" s="149">
        <f>COUNTIF(ShortCodes[Location],ShortCodes[[#This Row],[Location]])</f>
        <v>1</v>
      </c>
      <c r="I533" s="149">
        <f t="shared" si="17"/>
        <v>1</v>
      </c>
      <c r="J533" s="149"/>
      <c r="K533" s="149"/>
      <c r="L533" s="149"/>
    </row>
    <row r="534" spans="1:12">
      <c r="A534" s="148" t="s">
        <v>2334</v>
      </c>
      <c r="B534" s="148" t="s">
        <v>2335</v>
      </c>
      <c r="C534" s="149" t="str">
        <f t="shared" si="16"/>
        <v>JAMKHANDI</v>
      </c>
      <c r="D534" s="149"/>
      <c r="E534" s="149"/>
      <c r="F534" s="149"/>
      <c r="G534" s="149">
        <f>COUNTIF(RTARouteStages[StageCode],ShortCodes[[#This Row],[Stage Code]])</f>
        <v>0</v>
      </c>
      <c r="H534" s="149">
        <f>COUNTIF(ShortCodes[Location],ShortCodes[[#This Row],[Location]])</f>
        <v>1</v>
      </c>
      <c r="I534" s="149">
        <f t="shared" si="17"/>
        <v>1</v>
      </c>
      <c r="J534" s="149"/>
      <c r="K534" s="149"/>
      <c r="L534" s="149"/>
    </row>
    <row r="535" spans="1:12">
      <c r="A535" s="148" t="s">
        <v>2336</v>
      </c>
      <c r="B535" s="148" t="s">
        <v>2337</v>
      </c>
      <c r="C535" s="149" t="str">
        <f t="shared" si="16"/>
        <v>JUNUSWADA</v>
      </c>
      <c r="D535" s="149"/>
      <c r="E535" s="149"/>
      <c r="F535" s="149"/>
      <c r="G535" s="149">
        <f>COUNTIF(RTARouteStages[StageCode],ShortCodes[[#This Row],[Stage Code]])</f>
        <v>0</v>
      </c>
      <c r="H535" s="149">
        <f>COUNTIF(ShortCodes[Location],ShortCodes[[#This Row],[Location]])</f>
        <v>1</v>
      </c>
      <c r="I535" s="149">
        <f t="shared" si="17"/>
        <v>1</v>
      </c>
      <c r="J535" s="149"/>
      <c r="K535" s="149"/>
      <c r="L535" s="149"/>
    </row>
    <row r="536" spans="1:12">
      <c r="A536" s="148" t="s">
        <v>2338</v>
      </c>
      <c r="B536" s="148" t="s">
        <v>2339</v>
      </c>
      <c r="C536" s="149" t="str">
        <f t="shared" si="16"/>
        <v>JUNUSWADA X</v>
      </c>
      <c r="D536" s="149"/>
      <c r="E536" s="149"/>
      <c r="F536" s="149"/>
      <c r="G536" s="149">
        <f>COUNTIF(RTARouteStages[StageCode],ShortCodes[[#This Row],[Stage Code]])</f>
        <v>0</v>
      </c>
      <c r="H536" s="149">
        <f>COUNTIF(ShortCodes[Location],ShortCodes[[#This Row],[Location]])</f>
        <v>1</v>
      </c>
      <c r="I536" s="149">
        <f t="shared" si="17"/>
        <v>1</v>
      </c>
      <c r="J536" s="149"/>
      <c r="K536" s="149"/>
      <c r="L536" s="149"/>
    </row>
    <row r="537" spans="1:12">
      <c r="A537" s="148" t="s">
        <v>2340</v>
      </c>
      <c r="B537" s="148" t="s">
        <v>2341</v>
      </c>
      <c r="C537" s="149" t="str">
        <f t="shared" si="16"/>
        <v>K R PETE</v>
      </c>
      <c r="D537" s="149"/>
      <c r="E537" s="149"/>
      <c r="F537" s="149"/>
      <c r="G537" s="149">
        <f>COUNTIF(RTARouteStages[StageCode],ShortCodes[[#This Row],[Stage Code]])</f>
        <v>0</v>
      </c>
      <c r="H537" s="149">
        <f>COUNTIF(ShortCodes[Location],ShortCodes[[#This Row],[Location]])</f>
        <v>1</v>
      </c>
      <c r="I537" s="149">
        <f t="shared" si="17"/>
        <v>1</v>
      </c>
      <c r="J537" s="149"/>
      <c r="K537" s="149"/>
      <c r="L537" s="149"/>
    </row>
    <row r="538" spans="1:12">
      <c r="A538" s="148" t="s">
        <v>2342</v>
      </c>
      <c r="B538" s="148" t="s">
        <v>2343</v>
      </c>
      <c r="C538" s="149" t="str">
        <f t="shared" si="16"/>
        <v>K. RAILWAY</v>
      </c>
      <c r="D538" s="149"/>
      <c r="E538" s="149"/>
      <c r="F538" s="149"/>
      <c r="G538" s="149">
        <f>COUNTIF(RTARouteStages[StageCode],ShortCodes[[#This Row],[Stage Code]])</f>
        <v>0</v>
      </c>
      <c r="H538" s="149">
        <f>COUNTIF(ShortCodes[Location],ShortCodes[[#This Row],[Location]])</f>
        <v>1</v>
      </c>
      <c r="I538" s="149">
        <f t="shared" si="17"/>
        <v>1</v>
      </c>
      <c r="J538" s="149"/>
      <c r="K538" s="149"/>
      <c r="L538" s="149"/>
    </row>
    <row r="539" spans="1:12">
      <c r="A539" s="148" t="s">
        <v>2344</v>
      </c>
      <c r="B539" s="148" t="s">
        <v>2345</v>
      </c>
      <c r="C539" s="149" t="str">
        <f t="shared" si="16"/>
        <v>KADIMACHIN</v>
      </c>
      <c r="D539" s="149"/>
      <c r="E539" s="149"/>
      <c r="F539" s="149"/>
      <c r="G539" s="149">
        <f>COUNTIF(RTARouteStages[StageCode],ShortCodes[[#This Row],[Stage Code]])</f>
        <v>0</v>
      </c>
      <c r="H539" s="149">
        <f>COUNTIF(ShortCodes[Location],ShortCodes[[#This Row],[Location]])</f>
        <v>1</v>
      </c>
      <c r="I539" s="149">
        <f t="shared" si="17"/>
        <v>1</v>
      </c>
      <c r="J539" s="149"/>
      <c r="K539" s="149"/>
      <c r="L539" s="149"/>
    </row>
    <row r="540" spans="1:12">
      <c r="A540" s="148" t="s">
        <v>2346</v>
      </c>
      <c r="B540" s="148" t="s">
        <v>2347</v>
      </c>
      <c r="C540" s="149" t="str">
        <f t="shared" si="16"/>
        <v>KADPAKADE</v>
      </c>
      <c r="D540" s="149"/>
      <c r="E540" s="149"/>
      <c r="F540" s="149"/>
      <c r="G540" s="149">
        <f>COUNTIF(RTARouteStages[StageCode],ShortCodes[[#This Row],[Stage Code]])</f>
        <v>0</v>
      </c>
      <c r="H540" s="149">
        <f>COUNTIF(ShortCodes[Location],ShortCodes[[#This Row],[Location]])</f>
        <v>1</v>
      </c>
      <c r="I540" s="149">
        <f t="shared" si="17"/>
        <v>1</v>
      </c>
      <c r="J540" s="149"/>
      <c r="K540" s="149"/>
      <c r="L540" s="149"/>
    </row>
    <row r="541" spans="1:12">
      <c r="A541" s="148" t="s">
        <v>2348</v>
      </c>
      <c r="B541" s="148" t="s">
        <v>2349</v>
      </c>
      <c r="C541" s="149" t="str">
        <f t="shared" si="16"/>
        <v>KADSHI</v>
      </c>
      <c r="D541" s="149"/>
      <c r="E541" s="149"/>
      <c r="F541" s="149"/>
      <c r="G541" s="149">
        <f>COUNTIF(RTARouteStages[StageCode],ShortCodes[[#This Row],[Stage Code]])</f>
        <v>0</v>
      </c>
      <c r="H541" s="149">
        <f>COUNTIF(ShortCodes[Location],ShortCodes[[#This Row],[Location]])</f>
        <v>1</v>
      </c>
      <c r="I541" s="149">
        <f t="shared" si="17"/>
        <v>1</v>
      </c>
      <c r="J541" s="149"/>
      <c r="K541" s="149"/>
      <c r="L541" s="149"/>
    </row>
    <row r="542" spans="1:12">
      <c r="A542" s="148" t="s">
        <v>2350</v>
      </c>
      <c r="B542" s="148" t="s">
        <v>2351</v>
      </c>
      <c r="C542" s="149" t="str">
        <f t="shared" si="16"/>
        <v>KADUR</v>
      </c>
      <c r="D542" s="149"/>
      <c r="E542" s="149"/>
      <c r="F542" s="149"/>
      <c r="G542" s="149">
        <f>COUNTIF(RTARouteStages[StageCode],ShortCodes[[#This Row],[Stage Code]])</f>
        <v>0</v>
      </c>
      <c r="H542" s="149">
        <f>COUNTIF(ShortCodes[Location],ShortCodes[[#This Row],[Location]])</f>
        <v>1</v>
      </c>
      <c r="I542" s="149">
        <f t="shared" si="17"/>
        <v>1</v>
      </c>
      <c r="J542" s="149"/>
      <c r="K542" s="149"/>
      <c r="L542" s="149"/>
    </row>
    <row r="543" spans="1:12">
      <c r="A543" s="148" t="s">
        <v>2352</v>
      </c>
      <c r="B543" s="148" t="s">
        <v>2353</v>
      </c>
      <c r="C543" s="149" t="str">
        <f t="shared" si="16"/>
        <v>KAGAL</v>
      </c>
      <c r="D543" s="149"/>
      <c r="E543" s="149"/>
      <c r="F543" s="149"/>
      <c r="G543" s="149">
        <f>COUNTIF(RTARouteStages[StageCode],ShortCodes[[#This Row],[Stage Code]])</f>
        <v>0</v>
      </c>
      <c r="H543" s="149">
        <f>COUNTIF(ShortCodes[Location],ShortCodes[[#This Row],[Location]])</f>
        <v>1</v>
      </c>
      <c r="I543" s="149">
        <f t="shared" si="17"/>
        <v>1</v>
      </c>
      <c r="J543" s="149"/>
      <c r="K543" s="149"/>
      <c r="L543" s="149"/>
    </row>
    <row r="544" spans="1:12">
      <c r="A544" s="148" t="s">
        <v>2354</v>
      </c>
      <c r="B544" s="148" t="s">
        <v>2355</v>
      </c>
      <c r="C544" s="149" t="str">
        <f t="shared" si="16"/>
        <v>KAIRAT</v>
      </c>
      <c r="D544" s="149"/>
      <c r="E544" s="149"/>
      <c r="F544" s="149"/>
      <c r="G544" s="149">
        <f>COUNTIF(RTARouteStages[StageCode],ShortCodes[[#This Row],[Stage Code]])</f>
        <v>0</v>
      </c>
      <c r="H544" s="149">
        <f>COUNTIF(ShortCodes[Location],ShortCodes[[#This Row],[Location]])</f>
        <v>1</v>
      </c>
      <c r="I544" s="149">
        <f t="shared" si="17"/>
        <v>1</v>
      </c>
      <c r="J544" s="149"/>
      <c r="K544" s="149"/>
      <c r="L544" s="149"/>
    </row>
    <row r="545" spans="1:12">
      <c r="A545" s="148" t="s">
        <v>2356</v>
      </c>
      <c r="B545" s="148" t="s">
        <v>2357</v>
      </c>
      <c r="C545" s="149" t="str">
        <f t="shared" si="16"/>
        <v>KAJULWADI</v>
      </c>
      <c r="D545" s="149"/>
      <c r="E545" s="149"/>
      <c r="F545" s="149"/>
      <c r="G545" s="149">
        <f>COUNTIF(RTARouteStages[StageCode],ShortCodes[[#This Row],[Stage Code]])</f>
        <v>0</v>
      </c>
      <c r="H545" s="149">
        <f>COUNTIF(ShortCodes[Location],ShortCodes[[#This Row],[Location]])</f>
        <v>1</v>
      </c>
      <c r="I545" s="149">
        <f t="shared" si="17"/>
        <v>1</v>
      </c>
      <c r="J545" s="149"/>
      <c r="K545" s="149"/>
      <c r="L545" s="149"/>
    </row>
    <row r="546" spans="1:12">
      <c r="A546" s="148" t="s">
        <v>2358</v>
      </c>
      <c r="B546" s="148" t="s">
        <v>2359</v>
      </c>
      <c r="C546" s="149" t="str">
        <f t="shared" si="16"/>
        <v>KAJUMOL</v>
      </c>
      <c r="D546" s="149"/>
      <c r="E546" s="149"/>
      <c r="F546" s="149"/>
      <c r="G546" s="149">
        <f>COUNTIF(RTARouteStages[StageCode],ShortCodes[[#This Row],[Stage Code]])</f>
        <v>0</v>
      </c>
      <c r="H546" s="149">
        <f>COUNTIF(ShortCodes[Location],ShortCodes[[#This Row],[Location]])</f>
        <v>1</v>
      </c>
      <c r="I546" s="149">
        <f t="shared" si="17"/>
        <v>1</v>
      </c>
      <c r="J546" s="149"/>
      <c r="K546" s="149"/>
      <c r="L546" s="149"/>
    </row>
    <row r="547" spans="1:12">
      <c r="A547" s="148" t="s">
        <v>2360</v>
      </c>
      <c r="B547" s="148" t="s">
        <v>2361</v>
      </c>
      <c r="C547" s="149" t="str">
        <f t="shared" si="16"/>
        <v>KAKODA</v>
      </c>
      <c r="D547" s="149"/>
      <c r="E547" s="149"/>
      <c r="F547" s="149"/>
      <c r="G547" s="149">
        <f>COUNTIF(RTARouteStages[StageCode],ShortCodes[[#This Row],[Stage Code]])</f>
        <v>0</v>
      </c>
      <c r="H547" s="149">
        <f>COUNTIF(ShortCodes[Location],ShortCodes[[#This Row],[Location]])</f>
        <v>1</v>
      </c>
      <c r="I547" s="149">
        <f t="shared" si="17"/>
        <v>1</v>
      </c>
      <c r="J547" s="149"/>
      <c r="K547" s="149"/>
      <c r="L547" s="149"/>
    </row>
    <row r="548" spans="1:12">
      <c r="A548" s="148" t="s">
        <v>2362</v>
      </c>
      <c r="B548" s="148" t="s">
        <v>2363</v>
      </c>
      <c r="C548" s="149" t="str">
        <f t="shared" si="16"/>
        <v>KAKUMADDI</v>
      </c>
      <c r="D548" s="149"/>
      <c r="E548" s="149"/>
      <c r="F548" s="149"/>
      <c r="G548" s="149">
        <f>COUNTIF(RTARouteStages[StageCode],ShortCodes[[#This Row],[Stage Code]])</f>
        <v>0</v>
      </c>
      <c r="H548" s="149">
        <f>COUNTIF(ShortCodes[Location],ShortCodes[[#This Row],[Location]])</f>
        <v>1</v>
      </c>
      <c r="I548" s="149">
        <f t="shared" si="17"/>
        <v>1</v>
      </c>
      <c r="J548" s="149"/>
      <c r="K548" s="149"/>
      <c r="L548" s="149"/>
    </row>
    <row r="549" spans="1:12">
      <c r="A549" s="148" t="s">
        <v>2364</v>
      </c>
      <c r="B549" s="148" t="s">
        <v>2365</v>
      </c>
      <c r="C549" s="149" t="str">
        <f t="shared" si="16"/>
        <v>KALATGI</v>
      </c>
      <c r="D549" s="149"/>
      <c r="E549" s="149"/>
      <c r="F549" s="149"/>
      <c r="G549" s="149">
        <f>COUNTIF(RTARouteStages[StageCode],ShortCodes[[#This Row],[Stage Code]])</f>
        <v>0</v>
      </c>
      <c r="H549" s="149">
        <f>COUNTIF(ShortCodes[Location],ShortCodes[[#This Row],[Location]])</f>
        <v>1</v>
      </c>
      <c r="I549" s="149">
        <f t="shared" si="17"/>
        <v>1</v>
      </c>
      <c r="J549" s="149"/>
      <c r="K549" s="149"/>
      <c r="L549" s="149"/>
    </row>
    <row r="550" spans="1:12">
      <c r="A550" s="148" t="s">
        <v>2366</v>
      </c>
      <c r="B550" s="148" t="s">
        <v>2367</v>
      </c>
      <c r="C550" s="149" t="str">
        <f t="shared" si="16"/>
        <v>KALAY</v>
      </c>
      <c r="D550" s="149"/>
      <c r="E550" s="149"/>
      <c r="F550" s="149"/>
      <c r="G550" s="149">
        <f>COUNTIF(RTARouteStages[StageCode],ShortCodes[[#This Row],[Stage Code]])</f>
        <v>0</v>
      </c>
      <c r="H550" s="149">
        <f>COUNTIF(ShortCodes[Location],ShortCodes[[#This Row],[Location]])</f>
        <v>1</v>
      </c>
      <c r="I550" s="149">
        <f t="shared" si="17"/>
        <v>1</v>
      </c>
      <c r="J550" s="149"/>
      <c r="K550" s="149"/>
      <c r="L550" s="149"/>
    </row>
    <row r="551" spans="1:12">
      <c r="A551" s="148" t="s">
        <v>2368</v>
      </c>
      <c r="B551" s="148" t="s">
        <v>2369</v>
      </c>
      <c r="C551" s="149" t="str">
        <f t="shared" si="16"/>
        <v>KALE</v>
      </c>
      <c r="D551" s="149"/>
      <c r="E551" s="149"/>
      <c r="F551" s="149"/>
      <c r="G551" s="149">
        <f>COUNTIF(RTARouteStages[StageCode],ShortCodes[[#This Row],[Stage Code]])</f>
        <v>0</v>
      </c>
      <c r="H551" s="149">
        <f>COUNTIF(ShortCodes[Location],ShortCodes[[#This Row],[Location]])</f>
        <v>1</v>
      </c>
      <c r="I551" s="149">
        <f t="shared" si="17"/>
        <v>1</v>
      </c>
      <c r="J551" s="149"/>
      <c r="K551" s="149"/>
      <c r="L551" s="149"/>
    </row>
    <row r="552" spans="1:12">
      <c r="A552" s="148" t="s">
        <v>2370</v>
      </c>
      <c r="B552" s="148" t="s">
        <v>2371</v>
      </c>
      <c r="C552" s="149" t="str">
        <f t="shared" si="16"/>
        <v>KALMAMOL</v>
      </c>
      <c r="D552" s="149"/>
      <c r="E552" s="149"/>
      <c r="F552" s="149"/>
      <c r="G552" s="149">
        <f>COUNTIF(RTARouteStages[StageCode],ShortCodes[[#This Row],[Stage Code]])</f>
        <v>0</v>
      </c>
      <c r="H552" s="149">
        <f>COUNTIF(ShortCodes[Location],ShortCodes[[#This Row],[Location]])</f>
        <v>1</v>
      </c>
      <c r="I552" s="149">
        <f t="shared" si="17"/>
        <v>1</v>
      </c>
      <c r="J552" s="149"/>
      <c r="K552" s="149"/>
      <c r="L552" s="149"/>
    </row>
    <row r="553" spans="1:12">
      <c r="A553" s="148" t="s">
        <v>2372</v>
      </c>
      <c r="B553" s="148" t="s">
        <v>2373</v>
      </c>
      <c r="C553" s="149" t="str">
        <f t="shared" si="16"/>
        <v>KALNE</v>
      </c>
      <c r="D553" s="149"/>
      <c r="E553" s="149"/>
      <c r="F553" s="149"/>
      <c r="G553" s="149">
        <f>COUNTIF(RTARouteStages[StageCode],ShortCodes[[#This Row],[Stage Code]])</f>
        <v>0</v>
      </c>
      <c r="H553" s="149">
        <f>COUNTIF(ShortCodes[Location],ShortCodes[[#This Row],[Location]])</f>
        <v>1</v>
      </c>
      <c r="I553" s="149">
        <f t="shared" si="17"/>
        <v>1</v>
      </c>
      <c r="J553" s="149"/>
      <c r="K553" s="149"/>
      <c r="L553" s="149"/>
    </row>
    <row r="554" spans="1:12">
      <c r="A554" s="148" t="s">
        <v>2374</v>
      </c>
      <c r="B554" s="148" t="s">
        <v>2375</v>
      </c>
      <c r="C554" s="149" t="str">
        <f t="shared" si="16"/>
        <v>KALOBA TMP</v>
      </c>
      <c r="D554" s="149"/>
      <c r="E554" s="149"/>
      <c r="F554" s="149"/>
      <c r="G554" s="149">
        <f>COUNTIF(RTARouteStages[StageCode],ShortCodes[[#This Row],[Stage Code]])</f>
        <v>0</v>
      </c>
      <c r="H554" s="149">
        <f>COUNTIF(ShortCodes[Location],ShortCodes[[#This Row],[Location]])</f>
        <v>1</v>
      </c>
      <c r="I554" s="149">
        <f t="shared" si="17"/>
        <v>1</v>
      </c>
      <c r="J554" s="149"/>
      <c r="K554" s="149"/>
      <c r="L554" s="149"/>
    </row>
    <row r="555" spans="1:12">
      <c r="A555" s="148" t="s">
        <v>2376</v>
      </c>
      <c r="B555" s="148" t="s">
        <v>2377</v>
      </c>
      <c r="C555" s="149" t="str">
        <f t="shared" si="16"/>
        <v>KALSHE</v>
      </c>
      <c r="D555" s="149"/>
      <c r="E555" s="149"/>
      <c r="F555" s="149"/>
      <c r="G555" s="149">
        <f>COUNTIF(RTARouteStages[StageCode],ShortCodes[[#This Row],[Stage Code]])</f>
        <v>0</v>
      </c>
      <c r="H555" s="149">
        <f>COUNTIF(ShortCodes[Location],ShortCodes[[#This Row],[Location]])</f>
        <v>1</v>
      </c>
      <c r="I555" s="149">
        <f t="shared" si="17"/>
        <v>1</v>
      </c>
      <c r="J555" s="149"/>
      <c r="K555" s="149"/>
      <c r="L555" s="149"/>
    </row>
    <row r="556" spans="1:12">
      <c r="A556" s="148" t="s">
        <v>2378</v>
      </c>
      <c r="B556" s="148" t="s">
        <v>2379</v>
      </c>
      <c r="C556" s="149" t="str">
        <f t="shared" si="16"/>
        <v>KALVI TITA</v>
      </c>
      <c r="D556" s="149"/>
      <c r="E556" s="149"/>
      <c r="F556" s="149"/>
      <c r="G556" s="149">
        <f>COUNTIF(RTARouteStages[StageCode],ShortCodes[[#This Row],[Stage Code]])</f>
        <v>0</v>
      </c>
      <c r="H556" s="149">
        <f>COUNTIF(ShortCodes[Location],ShortCodes[[#This Row],[Location]])</f>
        <v>1</v>
      </c>
      <c r="I556" s="149">
        <f t="shared" si="17"/>
        <v>1</v>
      </c>
      <c r="J556" s="149"/>
      <c r="K556" s="149"/>
      <c r="L556" s="149"/>
    </row>
    <row r="557" spans="1:12">
      <c r="A557" s="148" t="s">
        <v>2380</v>
      </c>
      <c r="B557" s="148" t="s">
        <v>2381</v>
      </c>
      <c r="C557" s="149" t="str">
        <f t="shared" si="16"/>
        <v>KAMI/PNCHYT</v>
      </c>
      <c r="D557" s="149"/>
      <c r="E557" s="149"/>
      <c r="F557" s="149"/>
      <c r="G557" s="149">
        <f>COUNTIF(RTARouteStages[StageCode],ShortCodes[[#This Row],[Stage Code]])</f>
        <v>0</v>
      </c>
      <c r="H557" s="149">
        <f>COUNTIF(ShortCodes[Location],ShortCodes[[#This Row],[Location]])</f>
        <v>1</v>
      </c>
      <c r="I557" s="149">
        <f t="shared" si="17"/>
        <v>1</v>
      </c>
      <c r="J557" s="149"/>
      <c r="K557" s="149"/>
      <c r="L557" s="149"/>
    </row>
    <row r="558" spans="1:12">
      <c r="A558" s="148" t="s">
        <v>2382</v>
      </c>
      <c r="B558" s="148" t="s">
        <v>2383</v>
      </c>
      <c r="C558" s="149" t="str">
        <f t="shared" si="16"/>
        <v>KAMORCOND</v>
      </c>
      <c r="D558" s="149"/>
      <c r="E558" s="149"/>
      <c r="F558" s="149"/>
      <c r="G558" s="149">
        <f>COUNTIF(RTARouteStages[StageCode],ShortCodes[[#This Row],[Stage Code]])</f>
        <v>0</v>
      </c>
      <c r="H558" s="149">
        <f>COUNTIF(ShortCodes[Location],ShortCodes[[#This Row],[Location]])</f>
        <v>1</v>
      </c>
      <c r="I558" s="149">
        <f t="shared" si="17"/>
        <v>1</v>
      </c>
      <c r="J558" s="149"/>
      <c r="K558" s="149"/>
      <c r="L558" s="149"/>
    </row>
    <row r="559" spans="1:12">
      <c r="A559" s="148" t="s">
        <v>2384</v>
      </c>
      <c r="B559" s="148" t="s">
        <v>2385</v>
      </c>
      <c r="C559" s="149" t="str">
        <f t="shared" si="16"/>
        <v>KANDOL TMP</v>
      </c>
      <c r="D559" s="149"/>
      <c r="E559" s="149"/>
      <c r="F559" s="149"/>
      <c r="G559" s="149">
        <f>COUNTIF(RTARouteStages[StageCode],ShortCodes[[#This Row],[Stage Code]])</f>
        <v>0</v>
      </c>
      <c r="H559" s="149">
        <f>COUNTIF(ShortCodes[Location],ShortCodes[[#This Row],[Location]])</f>
        <v>1</v>
      </c>
      <c r="I559" s="149">
        <f t="shared" si="17"/>
        <v>1</v>
      </c>
      <c r="J559" s="149"/>
      <c r="K559" s="149"/>
      <c r="L559" s="149"/>
    </row>
    <row r="560" spans="1:12">
      <c r="A560" s="148" t="s">
        <v>2386</v>
      </c>
      <c r="B560" s="148" t="s">
        <v>2387</v>
      </c>
      <c r="C560" s="149" t="str">
        <f t="shared" si="16"/>
        <v>KANGWADA</v>
      </c>
      <c r="D560" s="149"/>
      <c r="E560" s="149"/>
      <c r="F560" s="149"/>
      <c r="G560" s="149">
        <f>COUNTIF(RTARouteStages[StageCode],ShortCodes[[#This Row],[Stage Code]])</f>
        <v>0</v>
      </c>
      <c r="H560" s="149">
        <f>COUNTIF(ShortCodes[Location],ShortCodes[[#This Row],[Location]])</f>
        <v>1</v>
      </c>
      <c r="I560" s="149">
        <f t="shared" si="17"/>
        <v>1</v>
      </c>
      <c r="J560" s="149"/>
      <c r="K560" s="149"/>
      <c r="L560" s="149"/>
    </row>
    <row r="561" spans="1:12">
      <c r="A561" s="148" t="s">
        <v>2388</v>
      </c>
      <c r="B561" s="148" t="s">
        <v>2389</v>
      </c>
      <c r="C561" s="149" t="str">
        <f t="shared" si="16"/>
        <v>KANIBAG</v>
      </c>
      <c r="D561" s="149"/>
      <c r="E561" s="149"/>
      <c r="F561" s="149"/>
      <c r="G561" s="149">
        <f>COUNTIF(RTARouteStages[StageCode],ShortCodes[[#This Row],[Stage Code]])</f>
        <v>0</v>
      </c>
      <c r="H561" s="149">
        <f>COUNTIF(ShortCodes[Location],ShortCodes[[#This Row],[Location]])</f>
        <v>1</v>
      </c>
      <c r="I561" s="149">
        <f t="shared" si="17"/>
        <v>1</v>
      </c>
      <c r="J561" s="149"/>
      <c r="K561" s="149"/>
      <c r="L561" s="149"/>
    </row>
    <row r="562" spans="1:12">
      <c r="A562" s="148" t="s">
        <v>2390</v>
      </c>
      <c r="B562" s="148" t="s">
        <v>2391</v>
      </c>
      <c r="C562" s="149" t="str">
        <f t="shared" si="16"/>
        <v>KANKAVLI</v>
      </c>
      <c r="D562" s="149"/>
      <c r="E562" s="149"/>
      <c r="F562" s="149"/>
      <c r="G562" s="149">
        <f>COUNTIF(RTARouteStages[StageCode],ShortCodes[[#This Row],[Stage Code]])</f>
        <v>0</v>
      </c>
      <c r="H562" s="149">
        <f>COUNTIF(ShortCodes[Location],ShortCodes[[#This Row],[Location]])</f>
        <v>1</v>
      </c>
      <c r="I562" s="149">
        <f t="shared" si="17"/>
        <v>1</v>
      </c>
      <c r="J562" s="149"/>
      <c r="K562" s="149"/>
      <c r="L562" s="149"/>
    </row>
    <row r="563" spans="1:12">
      <c r="A563" s="148" t="s">
        <v>2392</v>
      </c>
      <c r="B563" s="148" t="s">
        <v>2393</v>
      </c>
      <c r="C563" s="149" t="str">
        <f t="shared" si="16"/>
        <v>KANKERI</v>
      </c>
      <c r="D563" s="149"/>
      <c r="E563" s="149"/>
      <c r="F563" s="149"/>
      <c r="G563" s="149">
        <f>COUNTIF(RTARouteStages[StageCode],ShortCodes[[#This Row],[Stage Code]])</f>
        <v>0</v>
      </c>
      <c r="H563" s="149">
        <f>COUNTIF(ShortCodes[Location],ShortCodes[[#This Row],[Location]])</f>
        <v>1</v>
      </c>
      <c r="I563" s="149">
        <f t="shared" si="17"/>
        <v>1</v>
      </c>
      <c r="J563" s="149"/>
      <c r="K563" s="149"/>
      <c r="L563" s="149"/>
    </row>
    <row r="564" spans="1:12">
      <c r="A564" s="148" t="s">
        <v>2394</v>
      </c>
      <c r="B564" s="148" t="s">
        <v>2395</v>
      </c>
      <c r="C564" s="149" t="str">
        <f t="shared" si="16"/>
        <v>KANKUMBI</v>
      </c>
      <c r="D564" s="149"/>
      <c r="E564" s="149"/>
      <c r="F564" s="149"/>
      <c r="G564" s="149">
        <f>COUNTIF(RTARouteStages[StageCode],ShortCodes[[#This Row],[Stage Code]])</f>
        <v>0</v>
      </c>
      <c r="H564" s="149">
        <f>COUNTIF(ShortCodes[Location],ShortCodes[[#This Row],[Location]])</f>
        <v>1</v>
      </c>
      <c r="I564" s="149">
        <f t="shared" si="17"/>
        <v>1</v>
      </c>
      <c r="J564" s="149"/>
      <c r="K564" s="149"/>
      <c r="L564" s="149"/>
    </row>
    <row r="565" spans="1:12">
      <c r="A565" s="148" t="s">
        <v>2396</v>
      </c>
      <c r="B565" s="148" t="s">
        <v>2397</v>
      </c>
      <c r="C565" s="149" t="str">
        <f t="shared" si="16"/>
        <v>KANUR</v>
      </c>
      <c r="D565" s="149"/>
      <c r="E565" s="149"/>
      <c r="F565" s="149"/>
      <c r="G565" s="149">
        <f>COUNTIF(RTARouteStages[StageCode],ShortCodes[[#This Row],[Stage Code]])</f>
        <v>0</v>
      </c>
      <c r="H565" s="149">
        <f>COUNTIF(ShortCodes[Location],ShortCodes[[#This Row],[Location]])</f>
        <v>1</v>
      </c>
      <c r="I565" s="149">
        <f t="shared" si="17"/>
        <v>1</v>
      </c>
      <c r="J565" s="149"/>
      <c r="K565" s="149"/>
      <c r="L565" s="149"/>
    </row>
    <row r="566" spans="1:12">
      <c r="A566" s="148" t="s">
        <v>2398</v>
      </c>
      <c r="B566" s="148" t="s">
        <v>2399</v>
      </c>
      <c r="C566" s="149" t="str">
        <f t="shared" si="16"/>
        <v>KAPILESHWAR</v>
      </c>
      <c r="D566" s="149"/>
      <c r="E566" s="149"/>
      <c r="F566" s="149"/>
      <c r="G566" s="149">
        <f>COUNTIF(RTARouteStages[StageCode],ShortCodes[[#This Row],[Stage Code]])</f>
        <v>0</v>
      </c>
      <c r="H566" s="149">
        <f>COUNTIF(ShortCodes[Location],ShortCodes[[#This Row],[Location]])</f>
        <v>1</v>
      </c>
      <c r="I566" s="149">
        <f t="shared" si="17"/>
        <v>1</v>
      </c>
      <c r="J566" s="149"/>
      <c r="K566" s="149"/>
      <c r="L566" s="149"/>
    </row>
    <row r="567" spans="1:12">
      <c r="A567" s="148" t="s">
        <v>2400</v>
      </c>
      <c r="B567" s="148" t="s">
        <v>2401</v>
      </c>
      <c r="C567" s="149" t="str">
        <f t="shared" si="16"/>
        <v>KARABHAT</v>
      </c>
      <c r="D567" s="149"/>
      <c r="E567" s="149"/>
      <c r="F567" s="149"/>
      <c r="G567" s="149">
        <f>COUNTIF(RTARouteStages[StageCode],ShortCodes[[#This Row],[Stage Code]])</f>
        <v>0</v>
      </c>
      <c r="H567" s="149">
        <f>COUNTIF(ShortCodes[Location],ShortCodes[[#This Row],[Location]])</f>
        <v>1</v>
      </c>
      <c r="I567" s="149">
        <f t="shared" si="17"/>
        <v>1</v>
      </c>
      <c r="J567" s="149"/>
      <c r="K567" s="149"/>
      <c r="L567" s="149"/>
    </row>
    <row r="568" spans="1:12">
      <c r="A568" s="148" t="s">
        <v>2402</v>
      </c>
      <c r="B568" s="148" t="s">
        <v>2403</v>
      </c>
      <c r="C568" s="149" t="str">
        <f t="shared" si="16"/>
        <v>KARANZOL</v>
      </c>
      <c r="D568" s="149"/>
      <c r="E568" s="149"/>
      <c r="F568" s="149"/>
      <c r="G568" s="149">
        <f>COUNTIF(RTARouteStages[StageCode],ShortCodes[[#This Row],[Stage Code]])</f>
        <v>0</v>
      </c>
      <c r="H568" s="149">
        <f>COUNTIF(ShortCodes[Location],ShortCodes[[#This Row],[Location]])</f>
        <v>1</v>
      </c>
      <c r="I568" s="149">
        <f t="shared" si="17"/>
        <v>1</v>
      </c>
      <c r="J568" s="149"/>
      <c r="K568" s="149"/>
      <c r="L568" s="149"/>
    </row>
    <row r="569" spans="1:12">
      <c r="A569" s="148" t="s">
        <v>2404</v>
      </c>
      <c r="B569" s="148" t="s">
        <v>2405</v>
      </c>
      <c r="C569" s="149" t="str">
        <f t="shared" si="16"/>
        <v>KARAPUR</v>
      </c>
      <c r="D569" s="149"/>
      <c r="E569" s="149"/>
      <c r="F569" s="149"/>
      <c r="G569" s="149">
        <f>COUNTIF(RTARouteStages[StageCode],ShortCodes[[#This Row],[Stage Code]])</f>
        <v>0</v>
      </c>
      <c r="H569" s="149">
        <f>COUNTIF(ShortCodes[Location],ShortCodes[[#This Row],[Location]])</f>
        <v>1</v>
      </c>
      <c r="I569" s="149">
        <f t="shared" si="17"/>
        <v>1</v>
      </c>
      <c r="J569" s="149"/>
      <c r="K569" s="149"/>
      <c r="L569" s="149"/>
    </row>
    <row r="570" spans="1:12">
      <c r="A570" s="148" t="s">
        <v>2406</v>
      </c>
      <c r="B570" s="148" t="s">
        <v>2407</v>
      </c>
      <c r="C570" s="149" t="str">
        <f t="shared" si="16"/>
        <v>KARAPUR PHC</v>
      </c>
      <c r="D570" s="149"/>
      <c r="E570" s="149"/>
      <c r="F570" s="149"/>
      <c r="G570" s="149">
        <f>COUNTIF(RTARouteStages[StageCode],ShortCodes[[#This Row],[Stage Code]])</f>
        <v>0</v>
      </c>
      <c r="H570" s="149">
        <f>COUNTIF(ShortCodes[Location],ShortCodes[[#This Row],[Location]])</f>
        <v>1</v>
      </c>
      <c r="I570" s="149">
        <f t="shared" si="17"/>
        <v>1</v>
      </c>
      <c r="J570" s="149"/>
      <c r="K570" s="149"/>
      <c r="L570" s="149"/>
    </row>
    <row r="571" spans="1:12">
      <c r="A571" s="148" t="s">
        <v>2408</v>
      </c>
      <c r="B571" s="148" t="s">
        <v>2409</v>
      </c>
      <c r="C571" s="149" t="str">
        <f t="shared" si="16"/>
        <v>KARAPUR TSK</v>
      </c>
      <c r="D571" s="149"/>
      <c r="E571" s="149"/>
      <c r="F571" s="149"/>
      <c r="G571" s="149">
        <f>COUNTIF(RTARouteStages[StageCode],ShortCodes[[#This Row],[Stage Code]])</f>
        <v>0</v>
      </c>
      <c r="H571" s="149">
        <f>COUNTIF(ShortCodes[Location],ShortCodes[[#This Row],[Location]])</f>
        <v>1</v>
      </c>
      <c r="I571" s="149">
        <f t="shared" si="17"/>
        <v>1</v>
      </c>
      <c r="J571" s="149"/>
      <c r="K571" s="149"/>
      <c r="L571" s="149"/>
    </row>
    <row r="572" spans="1:12">
      <c r="A572" s="148" t="s">
        <v>2410</v>
      </c>
      <c r="B572" s="148" t="s">
        <v>2411</v>
      </c>
      <c r="C572" s="149" t="str">
        <f t="shared" si="16"/>
        <v>KARASWADA</v>
      </c>
      <c r="D572" s="149"/>
      <c r="E572" s="149"/>
      <c r="F572" s="149"/>
      <c r="G572" s="149">
        <f>COUNTIF(RTARouteStages[StageCode],ShortCodes[[#This Row],[Stage Code]])</f>
        <v>0</v>
      </c>
      <c r="H572" s="149">
        <f>COUNTIF(ShortCodes[Location],ShortCodes[[#This Row],[Location]])</f>
        <v>1</v>
      </c>
      <c r="I572" s="149">
        <f t="shared" si="17"/>
        <v>1</v>
      </c>
      <c r="J572" s="149"/>
      <c r="K572" s="149"/>
      <c r="L572" s="149"/>
    </row>
    <row r="573" spans="1:12">
      <c r="A573" s="148" t="s">
        <v>2412</v>
      </c>
      <c r="B573" s="148" t="s">
        <v>2413</v>
      </c>
      <c r="C573" s="149" t="str">
        <f t="shared" si="16"/>
        <v>KARAY</v>
      </c>
      <c r="D573" s="149"/>
      <c r="E573" s="149"/>
      <c r="F573" s="149"/>
      <c r="G573" s="149">
        <f>COUNTIF(RTARouteStages[StageCode],ShortCodes[[#This Row],[Stage Code]])</f>
        <v>0</v>
      </c>
      <c r="H573" s="149">
        <f>COUNTIF(ShortCodes[Location],ShortCodes[[#This Row],[Location]])</f>
        <v>1</v>
      </c>
      <c r="I573" s="149">
        <f t="shared" si="17"/>
        <v>1</v>
      </c>
      <c r="J573" s="149"/>
      <c r="K573" s="149"/>
      <c r="L573" s="149"/>
    </row>
    <row r="574" spans="1:12">
      <c r="A574" s="148" t="s">
        <v>2414</v>
      </c>
      <c r="B574" s="148" t="s">
        <v>2415</v>
      </c>
      <c r="C574" s="149" t="str">
        <f t="shared" si="16"/>
        <v>KAREKHAJAN</v>
      </c>
      <c r="D574" s="149"/>
      <c r="E574" s="149"/>
      <c r="F574" s="149"/>
      <c r="G574" s="149">
        <f>COUNTIF(RTARouteStages[StageCode],ShortCodes[[#This Row],[Stage Code]])</f>
        <v>0</v>
      </c>
      <c r="H574" s="149">
        <f>COUNTIF(ShortCodes[Location],ShortCodes[[#This Row],[Location]])</f>
        <v>1</v>
      </c>
      <c r="I574" s="149">
        <f t="shared" si="17"/>
        <v>1</v>
      </c>
      <c r="J574" s="149"/>
      <c r="K574" s="149"/>
      <c r="L574" s="149"/>
    </row>
    <row r="575" spans="1:12">
      <c r="A575" s="152" t="s">
        <v>2416</v>
      </c>
      <c r="B575" s="152" t="s">
        <v>2417</v>
      </c>
      <c r="C575" s="149" t="str">
        <f t="shared" si="16"/>
        <v>KARLI</v>
      </c>
      <c r="D575" s="149"/>
      <c r="E575" s="149"/>
      <c r="F575" s="149"/>
      <c r="G575" s="149">
        <f>COUNTIF(RTARouteStages[StageCode],ShortCodes[[#This Row],[Stage Code]])</f>
        <v>0</v>
      </c>
      <c r="H575" s="149">
        <f>COUNTIF(ShortCodes[Location],ShortCodes[[#This Row],[Location]])</f>
        <v>1</v>
      </c>
      <c r="I575" s="149">
        <f t="shared" si="17"/>
        <v>1</v>
      </c>
      <c r="J575" s="149"/>
      <c r="K575" s="149"/>
      <c r="L575" s="149"/>
    </row>
    <row r="576" spans="1:12">
      <c r="A576" s="148" t="s">
        <v>2418</v>
      </c>
      <c r="B576" s="148" t="s">
        <v>2419</v>
      </c>
      <c r="C576" s="149" t="str">
        <f t="shared" si="16"/>
        <v>KARMALI</v>
      </c>
      <c r="D576" s="149"/>
      <c r="E576" s="149"/>
      <c r="F576" s="149"/>
      <c r="G576" s="149">
        <f>COUNTIF(RTARouteStages[StageCode],ShortCodes[[#This Row],[Stage Code]])</f>
        <v>0</v>
      </c>
      <c r="H576" s="149">
        <f>COUNTIF(ShortCodes[Location],ShortCodes[[#This Row],[Location]])</f>
        <v>1</v>
      </c>
      <c r="I576" s="149">
        <f t="shared" si="17"/>
        <v>1</v>
      </c>
      <c r="J576" s="149"/>
      <c r="K576" s="149"/>
      <c r="L576" s="149"/>
    </row>
    <row r="577" spans="1:12">
      <c r="A577" s="148" t="s">
        <v>2420</v>
      </c>
      <c r="B577" s="148" t="s">
        <v>2421</v>
      </c>
      <c r="C577" s="149" t="str">
        <f t="shared" si="16"/>
        <v>KARMANE</v>
      </c>
      <c r="D577" s="149"/>
      <c r="E577" s="149"/>
      <c r="F577" s="149"/>
      <c r="G577" s="149">
        <f>COUNTIF(RTARouteStages[StageCode],ShortCodes[[#This Row],[Stage Code]])</f>
        <v>0</v>
      </c>
      <c r="H577" s="149">
        <f>COUNTIF(ShortCodes[Location],ShortCodes[[#This Row],[Location]])</f>
        <v>1</v>
      </c>
      <c r="I577" s="149">
        <f t="shared" si="17"/>
        <v>1</v>
      </c>
      <c r="J577" s="149"/>
      <c r="K577" s="149"/>
      <c r="L577" s="149"/>
    </row>
    <row r="578" spans="1:12">
      <c r="A578" s="148" t="s">
        <v>2422</v>
      </c>
      <c r="B578" s="148" t="s">
        <v>2423</v>
      </c>
      <c r="C578" s="149" t="str">
        <f t="shared" ref="C578:C641" si="18">A578</f>
        <v>KARNALE</v>
      </c>
      <c r="D578" s="149"/>
      <c r="E578" s="149"/>
      <c r="F578" s="149"/>
      <c r="G578" s="149">
        <f>COUNTIF(RTARouteStages[StageCode],ShortCodes[[#This Row],[Stage Code]])</f>
        <v>0</v>
      </c>
      <c r="H578" s="149">
        <f>COUNTIF(ShortCodes[Location],ShortCodes[[#This Row],[Location]])</f>
        <v>1</v>
      </c>
      <c r="I578" s="149">
        <f t="shared" ref="I578:I641" si="19">COUNTIF($B$2:$B$4841,B578)</f>
        <v>1</v>
      </c>
      <c r="J578" s="149"/>
      <c r="K578" s="149"/>
      <c r="L578" s="149"/>
    </row>
    <row r="579" spans="1:12">
      <c r="A579" s="148" t="s">
        <v>2424</v>
      </c>
      <c r="B579" s="148" t="s">
        <v>2425</v>
      </c>
      <c r="C579" s="149" t="str">
        <f t="shared" si="18"/>
        <v>KARSHIMOL</v>
      </c>
      <c r="D579" s="149"/>
      <c r="E579" s="149"/>
      <c r="F579" s="149"/>
      <c r="G579" s="149">
        <f>COUNTIF(RTARouteStages[StageCode],ShortCodes[[#This Row],[Stage Code]])</f>
        <v>0</v>
      </c>
      <c r="H579" s="149">
        <f>COUNTIF(ShortCodes[Location],ShortCodes[[#This Row],[Location]])</f>
        <v>1</v>
      </c>
      <c r="I579" s="149">
        <f t="shared" si="19"/>
        <v>1</v>
      </c>
      <c r="J579" s="149"/>
      <c r="K579" s="149"/>
      <c r="L579" s="149"/>
    </row>
    <row r="580" spans="1:12">
      <c r="A580" s="148" t="s">
        <v>2426</v>
      </c>
      <c r="B580" s="148" t="s">
        <v>2427</v>
      </c>
      <c r="C580" s="149" t="str">
        <f t="shared" si="18"/>
        <v>KARULWADA</v>
      </c>
      <c r="D580" s="149"/>
      <c r="E580" s="149"/>
      <c r="F580" s="149"/>
      <c r="G580" s="149">
        <f>COUNTIF(RTARouteStages[StageCode],ShortCodes[[#This Row],[Stage Code]])</f>
        <v>0</v>
      </c>
      <c r="H580" s="149">
        <f>COUNTIF(ShortCodes[Location],ShortCodes[[#This Row],[Location]])</f>
        <v>1</v>
      </c>
      <c r="I580" s="149">
        <f t="shared" si="19"/>
        <v>1</v>
      </c>
      <c r="J580" s="149"/>
      <c r="K580" s="149"/>
      <c r="L580" s="149"/>
    </row>
    <row r="581" spans="1:12">
      <c r="A581" s="148" t="s">
        <v>2428</v>
      </c>
      <c r="B581" s="148" t="s">
        <v>2429</v>
      </c>
      <c r="C581" s="149" t="str">
        <f t="shared" si="18"/>
        <v>KARVE</v>
      </c>
      <c r="D581" s="149"/>
      <c r="E581" s="149"/>
      <c r="F581" s="149"/>
      <c r="G581" s="149">
        <f>COUNTIF(RTARouteStages[StageCode],ShortCodes[[#This Row],[Stage Code]])</f>
        <v>0</v>
      </c>
      <c r="H581" s="149">
        <f>COUNTIF(ShortCodes[Location],ShortCodes[[#This Row],[Location]])</f>
        <v>1</v>
      </c>
      <c r="I581" s="149">
        <f t="shared" si="19"/>
        <v>1</v>
      </c>
      <c r="J581" s="149"/>
      <c r="K581" s="149"/>
      <c r="L581" s="149"/>
    </row>
    <row r="582" spans="1:12">
      <c r="A582" s="148" t="s">
        <v>2430</v>
      </c>
      <c r="B582" s="148" t="s">
        <v>2431</v>
      </c>
      <c r="C582" s="149" t="str">
        <f t="shared" si="18"/>
        <v>KARWAR</v>
      </c>
      <c r="D582" s="149"/>
      <c r="E582" s="149"/>
      <c r="F582" s="149"/>
      <c r="G582" s="149">
        <f>COUNTIF(RTARouteStages[StageCode],ShortCodes[[#This Row],[Stage Code]])</f>
        <v>0</v>
      </c>
      <c r="H582" s="149">
        <f>COUNTIF(ShortCodes[Location],ShortCodes[[#This Row],[Location]])</f>
        <v>1</v>
      </c>
      <c r="I582" s="149">
        <f t="shared" si="19"/>
        <v>1</v>
      </c>
      <c r="J582" s="149"/>
      <c r="K582" s="149"/>
      <c r="L582" s="149"/>
    </row>
    <row r="583" spans="1:12">
      <c r="A583" s="148" t="s">
        <v>2432</v>
      </c>
      <c r="B583" s="148" t="s">
        <v>2433</v>
      </c>
      <c r="C583" s="149" t="str">
        <f t="shared" si="18"/>
        <v>KASAL</v>
      </c>
      <c r="D583" s="149"/>
      <c r="E583" s="149"/>
      <c r="F583" s="149"/>
      <c r="G583" s="149">
        <f>COUNTIF(RTARouteStages[StageCode],ShortCodes[[#This Row],[Stage Code]])</f>
        <v>0</v>
      </c>
      <c r="H583" s="149">
        <f>COUNTIF(ShortCodes[Location],ShortCodes[[#This Row],[Location]])</f>
        <v>1</v>
      </c>
      <c r="I583" s="149">
        <f t="shared" si="19"/>
        <v>1</v>
      </c>
      <c r="J583" s="149"/>
      <c r="K583" s="149"/>
      <c r="L583" s="149"/>
    </row>
    <row r="584" spans="1:12">
      <c r="A584" s="148" t="s">
        <v>2434</v>
      </c>
      <c r="B584" s="148" t="s">
        <v>2435</v>
      </c>
      <c r="C584" s="149" t="str">
        <f t="shared" si="18"/>
        <v>KASARPAL</v>
      </c>
      <c r="D584" s="149"/>
      <c r="E584" s="149"/>
      <c r="F584" s="149"/>
      <c r="G584" s="149">
        <f>COUNTIF(RTARouteStages[StageCode],ShortCodes[[#This Row],[Stage Code]])</f>
        <v>0</v>
      </c>
      <c r="H584" s="149">
        <f>COUNTIF(ShortCodes[Location],ShortCodes[[#This Row],[Location]])</f>
        <v>1</v>
      </c>
      <c r="I584" s="149">
        <f t="shared" si="19"/>
        <v>1</v>
      </c>
      <c r="J584" s="149"/>
      <c r="K584" s="149"/>
      <c r="L584" s="149"/>
    </row>
    <row r="585" spans="1:12">
      <c r="A585" s="152" t="s">
        <v>2436</v>
      </c>
      <c r="B585" s="152" t="s">
        <v>2437</v>
      </c>
      <c r="C585" s="149" t="str">
        <f t="shared" si="18"/>
        <v>Kasturba HS</v>
      </c>
      <c r="D585" s="149"/>
      <c r="E585" s="149"/>
      <c r="F585" s="149"/>
      <c r="G585" s="149">
        <f>COUNTIF(RTARouteStages[StageCode],ShortCodes[[#This Row],[Stage Code]])</f>
        <v>0</v>
      </c>
      <c r="H585" s="149">
        <f>COUNTIF(ShortCodes[Location],ShortCodes[[#This Row],[Location]])</f>
        <v>1</v>
      </c>
      <c r="I585" s="149">
        <f t="shared" si="19"/>
        <v>1</v>
      </c>
      <c r="J585" s="149"/>
      <c r="K585" s="149"/>
      <c r="L585" s="149"/>
    </row>
    <row r="586" spans="1:12">
      <c r="A586" s="148" t="s">
        <v>2438</v>
      </c>
      <c r="B586" s="148" t="s">
        <v>2439</v>
      </c>
      <c r="C586" s="149" t="str">
        <f t="shared" si="18"/>
        <v>KATEBAG</v>
      </c>
      <c r="D586" s="149"/>
      <c r="E586" s="149"/>
      <c r="F586" s="149"/>
      <c r="G586" s="149">
        <f>COUNTIF(RTARouteStages[StageCode],ShortCodes[[#This Row],[Stage Code]])</f>
        <v>0</v>
      </c>
      <c r="H586" s="149">
        <f>COUNTIF(ShortCodes[Location],ShortCodes[[#This Row],[Location]])</f>
        <v>1</v>
      </c>
      <c r="I586" s="149">
        <f t="shared" si="19"/>
        <v>1</v>
      </c>
      <c r="J586" s="149"/>
      <c r="K586" s="149"/>
      <c r="L586" s="149"/>
    </row>
    <row r="587" spans="1:12">
      <c r="A587" s="148" t="s">
        <v>2440</v>
      </c>
      <c r="B587" s="148" t="s">
        <v>2441</v>
      </c>
      <c r="C587" s="149" t="str">
        <f t="shared" si="18"/>
        <v>KATTA</v>
      </c>
      <c r="D587" s="149"/>
      <c r="E587" s="149"/>
      <c r="F587" s="149"/>
      <c r="G587" s="149">
        <f>COUNTIF(RTARouteStages[StageCode],ShortCodes[[#This Row],[Stage Code]])</f>
        <v>0</v>
      </c>
      <c r="H587" s="149">
        <f>COUNTIF(ShortCodes[Location],ShortCodes[[#This Row],[Location]])</f>
        <v>1</v>
      </c>
      <c r="I587" s="149">
        <f t="shared" si="19"/>
        <v>1</v>
      </c>
      <c r="J587" s="149"/>
      <c r="K587" s="149"/>
      <c r="L587" s="149"/>
    </row>
    <row r="588" spans="1:12">
      <c r="A588" s="148" t="s">
        <v>2442</v>
      </c>
      <c r="B588" s="148" t="s">
        <v>2443</v>
      </c>
      <c r="C588" s="149" t="str">
        <f t="shared" si="18"/>
        <v>KAVLE TEMPL</v>
      </c>
      <c r="D588" s="149"/>
      <c r="E588" s="149"/>
      <c r="F588" s="149"/>
      <c r="G588" s="149">
        <f>COUNTIF(RTARouteStages[StageCode],ShortCodes[[#This Row],[Stage Code]])</f>
        <v>0</v>
      </c>
      <c r="H588" s="149">
        <f>COUNTIF(ShortCodes[Location],ShortCodes[[#This Row],[Location]])</f>
        <v>1</v>
      </c>
      <c r="I588" s="149">
        <f t="shared" si="19"/>
        <v>1</v>
      </c>
      <c r="J588" s="149"/>
      <c r="K588" s="149"/>
      <c r="L588" s="149"/>
    </row>
    <row r="589" spans="1:12">
      <c r="A589" s="148" t="s">
        <v>2444</v>
      </c>
      <c r="B589" s="148" t="s">
        <v>2445</v>
      </c>
      <c r="C589" s="149" t="str">
        <f t="shared" si="18"/>
        <v>KAWEKUTTI</v>
      </c>
      <c r="D589" s="149"/>
      <c r="E589" s="149"/>
      <c r="F589" s="149"/>
      <c r="G589" s="149">
        <f>COUNTIF(RTARouteStages[StageCode],ShortCodes[[#This Row],[Stage Code]])</f>
        <v>0</v>
      </c>
      <c r="H589" s="149">
        <f>COUNTIF(ShortCodes[Location],ShortCodes[[#This Row],[Location]])</f>
        <v>1</v>
      </c>
      <c r="I589" s="149">
        <f t="shared" si="19"/>
        <v>1</v>
      </c>
      <c r="J589" s="149"/>
      <c r="K589" s="149"/>
      <c r="L589" s="149"/>
    </row>
    <row r="590" spans="1:12">
      <c r="A590" s="148" t="s">
        <v>2446</v>
      </c>
      <c r="B590" s="148" t="s">
        <v>2447</v>
      </c>
      <c r="C590" s="149" t="str">
        <f t="shared" si="18"/>
        <v>KAWTAL</v>
      </c>
      <c r="D590" s="149"/>
      <c r="E590" s="149"/>
      <c r="F590" s="149"/>
      <c r="G590" s="149">
        <f>COUNTIF(RTARouteStages[StageCode],ShortCodes[[#This Row],[Stage Code]])</f>
        <v>0</v>
      </c>
      <c r="H590" s="149">
        <f>COUNTIF(ShortCodes[Location],ShortCodes[[#This Row],[Location]])</f>
        <v>1</v>
      </c>
      <c r="I590" s="149">
        <f t="shared" si="19"/>
        <v>1</v>
      </c>
      <c r="J590" s="149"/>
      <c r="K590" s="149"/>
      <c r="L590" s="149"/>
    </row>
    <row r="591" spans="1:12">
      <c r="A591" s="148" t="s">
        <v>2448</v>
      </c>
      <c r="B591" s="148" t="s">
        <v>2449</v>
      </c>
      <c r="C591" s="149" t="str">
        <f t="shared" si="18"/>
        <v>KDPR S. TMP</v>
      </c>
      <c r="D591" s="149"/>
      <c r="E591" s="149"/>
      <c r="F591" s="149"/>
      <c r="G591" s="149">
        <f>COUNTIF(RTARouteStages[StageCode],ShortCodes[[#This Row],[Stage Code]])</f>
        <v>0</v>
      </c>
      <c r="H591" s="149">
        <f>COUNTIF(ShortCodes[Location],ShortCodes[[#This Row],[Location]])</f>
        <v>1</v>
      </c>
      <c r="I591" s="149">
        <f t="shared" si="19"/>
        <v>1</v>
      </c>
      <c r="J591" s="149"/>
      <c r="K591" s="149"/>
      <c r="L591" s="149"/>
    </row>
    <row r="592" spans="1:12">
      <c r="A592" s="148" t="s">
        <v>2450</v>
      </c>
      <c r="B592" s="148" t="s">
        <v>2451</v>
      </c>
      <c r="C592" s="149" t="str">
        <f t="shared" si="18"/>
        <v>KEL JUNCTIN</v>
      </c>
      <c r="D592" s="149"/>
      <c r="E592" s="149"/>
      <c r="F592" s="149"/>
      <c r="G592" s="149">
        <f>COUNTIF(RTARouteStages[StageCode],ShortCodes[[#This Row],[Stage Code]])</f>
        <v>0</v>
      </c>
      <c r="H592" s="149">
        <f>COUNTIF(ShortCodes[Location],ShortCodes[[#This Row],[Location]])</f>
        <v>1</v>
      </c>
      <c r="I592" s="149">
        <f t="shared" si="19"/>
        <v>1</v>
      </c>
      <c r="J592" s="149"/>
      <c r="K592" s="149"/>
      <c r="L592" s="149"/>
    </row>
    <row r="593" spans="1:12">
      <c r="A593" s="148" t="s">
        <v>2452</v>
      </c>
      <c r="B593" s="148" t="s">
        <v>2453</v>
      </c>
      <c r="C593" s="149" t="str">
        <f t="shared" si="18"/>
        <v>KELINI</v>
      </c>
      <c r="D593" s="149"/>
      <c r="E593" s="149"/>
      <c r="F593" s="149"/>
      <c r="G593" s="149">
        <f>COUNTIF(RTARouteStages[StageCode],ShortCodes[[#This Row],[Stage Code]])</f>
        <v>0</v>
      </c>
      <c r="H593" s="149">
        <f>COUNTIF(ShortCodes[Location],ShortCodes[[#This Row],[Location]])</f>
        <v>1</v>
      </c>
      <c r="I593" s="149">
        <f t="shared" si="19"/>
        <v>1</v>
      </c>
      <c r="J593" s="149"/>
      <c r="K593" s="149"/>
      <c r="L593" s="149"/>
    </row>
    <row r="594" spans="1:12">
      <c r="A594" s="148" t="s">
        <v>2454</v>
      </c>
      <c r="B594" s="148" t="s">
        <v>2455</v>
      </c>
      <c r="C594" s="149" t="str">
        <f t="shared" si="18"/>
        <v>KELOSI</v>
      </c>
      <c r="D594" s="149"/>
      <c r="E594" s="149"/>
      <c r="F594" s="149"/>
      <c r="G594" s="149">
        <f>COUNTIF(RTARouteStages[StageCode],ShortCodes[[#This Row],[Stage Code]])</f>
        <v>0</v>
      </c>
      <c r="H594" s="149">
        <f>COUNTIF(ShortCodes[Location],ShortCodes[[#This Row],[Location]])</f>
        <v>1</v>
      </c>
      <c r="I594" s="149">
        <f t="shared" si="19"/>
        <v>1</v>
      </c>
      <c r="J594" s="149"/>
      <c r="K594" s="149"/>
      <c r="L594" s="149"/>
    </row>
    <row r="595" spans="1:12">
      <c r="A595" s="148" t="s">
        <v>2456</v>
      </c>
      <c r="B595" s="148" t="s">
        <v>2457</v>
      </c>
      <c r="C595" s="149" t="str">
        <f t="shared" si="18"/>
        <v>KELUS</v>
      </c>
      <c r="D595" s="149"/>
      <c r="E595" s="149"/>
      <c r="F595" s="149"/>
      <c r="G595" s="149">
        <f>COUNTIF(RTARouteStages[StageCode],ShortCodes[[#This Row],[Stage Code]])</f>
        <v>0</v>
      </c>
      <c r="H595" s="149">
        <f>COUNTIF(ShortCodes[Location],ShortCodes[[#This Row],[Location]])</f>
        <v>1</v>
      </c>
      <c r="I595" s="149">
        <f t="shared" si="19"/>
        <v>1</v>
      </c>
      <c r="J595" s="149"/>
      <c r="K595" s="149"/>
      <c r="L595" s="149"/>
    </row>
    <row r="596" spans="1:12">
      <c r="A596" s="148" t="s">
        <v>2458</v>
      </c>
      <c r="B596" s="148" t="s">
        <v>2459</v>
      </c>
      <c r="C596" s="149" t="str">
        <f t="shared" si="18"/>
        <v>KELVONA</v>
      </c>
      <c r="D596" s="149"/>
      <c r="E596" s="149"/>
      <c r="F596" s="149"/>
      <c r="G596" s="149">
        <f>COUNTIF(RTARouteStages[StageCode],ShortCodes[[#This Row],[Stage Code]])</f>
        <v>0</v>
      </c>
      <c r="H596" s="149">
        <f>COUNTIF(ShortCodes[Location],ShortCodes[[#This Row],[Location]])</f>
        <v>1</v>
      </c>
      <c r="I596" s="149">
        <f t="shared" si="19"/>
        <v>1</v>
      </c>
      <c r="J596" s="149"/>
      <c r="K596" s="149"/>
      <c r="L596" s="149"/>
    </row>
    <row r="597" spans="1:12">
      <c r="A597" s="152" t="s">
        <v>2460</v>
      </c>
      <c r="B597" s="152" t="s">
        <v>2461</v>
      </c>
      <c r="C597" s="149" t="str">
        <f t="shared" si="18"/>
        <v>KENDRIYA VIDYALAY 1</v>
      </c>
      <c r="D597" s="149"/>
      <c r="E597" s="149"/>
      <c r="F597" s="149"/>
      <c r="G597" s="149">
        <f>COUNTIF(RTARouteStages[StageCode],ShortCodes[[#This Row],[Stage Code]])</f>
        <v>0</v>
      </c>
      <c r="H597" s="149">
        <f>COUNTIF(ShortCodes[Location],ShortCodes[[#This Row],[Location]])</f>
        <v>1</v>
      </c>
      <c r="I597" s="149">
        <f t="shared" si="19"/>
        <v>1</v>
      </c>
      <c r="J597" s="149"/>
      <c r="K597" s="149"/>
      <c r="L597" s="149"/>
    </row>
    <row r="598" spans="1:12">
      <c r="A598" s="152" t="s">
        <v>2462</v>
      </c>
      <c r="B598" s="152" t="s">
        <v>2463</v>
      </c>
      <c r="C598" s="149" t="str">
        <f t="shared" si="18"/>
        <v>KENDRIYA VIDYALAY 2</v>
      </c>
      <c r="D598" s="149"/>
      <c r="E598" s="149"/>
      <c r="F598" s="149"/>
      <c r="G598" s="149">
        <f>COUNTIF(RTARouteStages[StageCode],ShortCodes[[#This Row],[Stage Code]])</f>
        <v>0</v>
      </c>
      <c r="H598" s="149">
        <f>COUNTIF(ShortCodes[Location],ShortCodes[[#This Row],[Location]])</f>
        <v>1</v>
      </c>
      <c r="I598" s="149">
        <f t="shared" si="19"/>
        <v>1</v>
      </c>
      <c r="J598" s="149"/>
      <c r="K598" s="149"/>
      <c r="L598" s="149"/>
    </row>
    <row r="599" spans="1:12">
      <c r="A599" s="148" t="s">
        <v>2464</v>
      </c>
      <c r="B599" s="148" t="s">
        <v>2465</v>
      </c>
      <c r="C599" s="149" t="str">
        <f t="shared" si="18"/>
        <v>KEPKARWADA</v>
      </c>
      <c r="D599" s="149"/>
      <c r="E599" s="149"/>
      <c r="F599" s="149"/>
      <c r="G599" s="149">
        <f>COUNTIF(RTARouteStages[StageCode],ShortCodes[[#This Row],[Stage Code]])</f>
        <v>0</v>
      </c>
      <c r="H599" s="149">
        <f>COUNTIF(ShortCodes[Location],ShortCodes[[#This Row],[Location]])</f>
        <v>1</v>
      </c>
      <c r="I599" s="149">
        <f t="shared" si="19"/>
        <v>1</v>
      </c>
      <c r="J599" s="149"/>
      <c r="K599" s="149"/>
      <c r="L599" s="149"/>
    </row>
    <row r="600" spans="1:12">
      <c r="A600" s="148" t="s">
        <v>2466</v>
      </c>
      <c r="B600" s="148" t="s">
        <v>2466</v>
      </c>
      <c r="C600" s="149" t="str">
        <f t="shared" si="18"/>
        <v>KER</v>
      </c>
      <c r="D600" s="149"/>
      <c r="E600" s="149"/>
      <c r="F600" s="149"/>
      <c r="G600" s="149">
        <f>COUNTIF(RTARouteStages[StageCode],ShortCodes[[#This Row],[Stage Code]])</f>
        <v>0</v>
      </c>
      <c r="H600" s="149">
        <f>COUNTIF(ShortCodes[Location],ShortCodes[[#This Row],[Location]])</f>
        <v>1</v>
      </c>
      <c r="I600" s="149">
        <f t="shared" si="19"/>
        <v>1</v>
      </c>
      <c r="J600" s="149"/>
      <c r="K600" s="149"/>
      <c r="L600" s="149"/>
    </row>
    <row r="601" spans="1:12">
      <c r="A601" s="148" t="s">
        <v>2467</v>
      </c>
      <c r="B601" s="148" t="s">
        <v>2468</v>
      </c>
      <c r="C601" s="149" t="str">
        <f t="shared" si="18"/>
        <v>KERE DVKD</v>
      </c>
      <c r="D601" s="149"/>
      <c r="E601" s="149"/>
      <c r="F601" s="149"/>
      <c r="G601" s="149">
        <f>COUNTIF(RTARouteStages[StageCode],ShortCodes[[#This Row],[Stage Code]])</f>
        <v>0</v>
      </c>
      <c r="H601" s="149">
        <f>COUNTIF(ShortCodes[Location],ShortCodes[[#This Row],[Location]])</f>
        <v>1</v>
      </c>
      <c r="I601" s="149">
        <f t="shared" si="19"/>
        <v>1</v>
      </c>
      <c r="J601" s="149"/>
      <c r="K601" s="149"/>
      <c r="L601" s="149"/>
    </row>
    <row r="602" spans="1:12">
      <c r="A602" s="148" t="s">
        <v>2469</v>
      </c>
      <c r="B602" s="148" t="s">
        <v>2470</v>
      </c>
      <c r="C602" s="149" t="str">
        <f t="shared" si="18"/>
        <v>KERI</v>
      </c>
      <c r="D602" s="149"/>
      <c r="E602" s="149"/>
      <c r="F602" s="149"/>
      <c r="G602" s="149">
        <f>COUNTIF(RTARouteStages[StageCode],ShortCodes[[#This Row],[Stage Code]])</f>
        <v>0</v>
      </c>
      <c r="H602" s="149">
        <f>COUNTIF(ShortCodes[Location],ShortCodes[[#This Row],[Location]])</f>
        <v>1</v>
      </c>
      <c r="I602" s="149">
        <f t="shared" si="19"/>
        <v>1</v>
      </c>
      <c r="J602" s="149"/>
      <c r="K602" s="149"/>
      <c r="L602" s="149"/>
    </row>
    <row r="603" spans="1:12">
      <c r="A603" s="148" t="s">
        <v>2471</v>
      </c>
      <c r="B603" s="148" t="s">
        <v>2472</v>
      </c>
      <c r="C603" s="149" t="str">
        <f t="shared" si="18"/>
        <v>KERI CHURCH</v>
      </c>
      <c r="D603" s="149"/>
      <c r="E603" s="149"/>
      <c r="F603" s="149"/>
      <c r="G603" s="149">
        <f>COUNTIF(RTARouteStages[StageCode],ShortCodes[[#This Row],[Stage Code]])</f>
        <v>0</v>
      </c>
      <c r="H603" s="149">
        <f>COUNTIF(ShortCodes[Location],ShortCodes[[#This Row],[Location]])</f>
        <v>1</v>
      </c>
      <c r="I603" s="149">
        <f t="shared" si="19"/>
        <v>1</v>
      </c>
      <c r="J603" s="149"/>
      <c r="K603" s="149"/>
      <c r="L603" s="149"/>
    </row>
    <row r="604" spans="1:12">
      <c r="A604" s="148" t="s">
        <v>2473</v>
      </c>
      <c r="B604" s="148" t="s">
        <v>2474</v>
      </c>
      <c r="C604" s="149" t="str">
        <f t="shared" si="18"/>
        <v>KERI TEMPLE</v>
      </c>
      <c r="D604" s="149"/>
      <c r="E604" s="149"/>
      <c r="F604" s="149"/>
      <c r="G604" s="149">
        <f>COUNTIF(RTARouteStages[StageCode],ShortCodes[[#This Row],[Stage Code]])</f>
        <v>0</v>
      </c>
      <c r="H604" s="149">
        <f>COUNTIF(ShortCodes[Location],ShortCodes[[#This Row],[Location]])</f>
        <v>1</v>
      </c>
      <c r="I604" s="149">
        <f t="shared" si="19"/>
        <v>1</v>
      </c>
      <c r="J604" s="149"/>
      <c r="K604" s="149"/>
      <c r="L604" s="149"/>
    </row>
    <row r="605" spans="1:12">
      <c r="A605" s="148" t="s">
        <v>2475</v>
      </c>
      <c r="B605" s="148" t="s">
        <v>2476</v>
      </c>
      <c r="C605" s="149" t="str">
        <f t="shared" si="18"/>
        <v>KERI TOLL N</v>
      </c>
      <c r="D605" s="149"/>
      <c r="E605" s="149"/>
      <c r="F605" s="149"/>
      <c r="G605" s="149">
        <f>COUNTIF(RTARouteStages[StageCode],ShortCodes[[#This Row],[Stage Code]])</f>
        <v>0</v>
      </c>
      <c r="H605" s="149">
        <f>COUNTIF(ShortCodes[Location],ShortCodes[[#This Row],[Location]])</f>
        <v>1</v>
      </c>
      <c r="I605" s="149">
        <f t="shared" si="19"/>
        <v>1</v>
      </c>
      <c r="J605" s="149"/>
      <c r="K605" s="149"/>
      <c r="L605" s="149"/>
    </row>
    <row r="606" spans="1:12">
      <c r="A606" s="154" t="s">
        <v>2477</v>
      </c>
      <c r="B606" s="154" t="s">
        <v>2478</v>
      </c>
      <c r="C606" s="149" t="str">
        <f t="shared" si="18"/>
        <v>Kevnem</v>
      </c>
      <c r="D606" s="149"/>
      <c r="E606" s="149"/>
      <c r="F606" s="149"/>
      <c r="G606" s="149">
        <f>COUNTIF(RTARouteStages[StageCode],ShortCodes[[#This Row],[Stage Code]])</f>
        <v>0</v>
      </c>
      <c r="H606" s="149">
        <f>COUNTIF(ShortCodes[Location],ShortCodes[[#This Row],[Location]])</f>
        <v>1</v>
      </c>
      <c r="I606" s="149">
        <f t="shared" si="19"/>
        <v>1</v>
      </c>
      <c r="J606" s="149"/>
      <c r="K606" s="149"/>
      <c r="L606" s="149"/>
    </row>
    <row r="607" spans="1:12">
      <c r="A607" s="148" t="s">
        <v>2479</v>
      </c>
      <c r="B607" s="148" t="s">
        <v>2480</v>
      </c>
      <c r="C607" s="149" t="str">
        <f t="shared" si="18"/>
        <v>KHADKI</v>
      </c>
      <c r="D607" s="149"/>
      <c r="E607" s="149"/>
      <c r="F607" s="149"/>
      <c r="G607" s="149">
        <f>COUNTIF(RTARouteStages[StageCode],ShortCodes[[#This Row],[Stage Code]])</f>
        <v>0</v>
      </c>
      <c r="H607" s="149">
        <f>COUNTIF(ShortCodes[Location],ShortCodes[[#This Row],[Location]])</f>
        <v>1</v>
      </c>
      <c r="I607" s="149">
        <f t="shared" si="19"/>
        <v>1</v>
      </c>
      <c r="J607" s="149"/>
      <c r="K607" s="149"/>
      <c r="L607" s="149"/>
    </row>
    <row r="608" spans="1:12">
      <c r="A608" s="148" t="s">
        <v>2481</v>
      </c>
      <c r="B608" s="148" t="s">
        <v>2482</v>
      </c>
      <c r="C608" s="149" t="str">
        <f t="shared" si="18"/>
        <v>KHAJNE</v>
      </c>
      <c r="D608" s="149"/>
      <c r="E608" s="149"/>
      <c r="F608" s="149"/>
      <c r="G608" s="149">
        <f>COUNTIF(RTARouteStages[StageCode],ShortCodes[[#This Row],[Stage Code]])</f>
        <v>0</v>
      </c>
      <c r="H608" s="149">
        <f>COUNTIF(ShortCodes[Location],ShortCodes[[#This Row],[Location]])</f>
        <v>1</v>
      </c>
      <c r="I608" s="149">
        <f t="shared" si="19"/>
        <v>1</v>
      </c>
      <c r="J608" s="149"/>
      <c r="K608" s="149"/>
      <c r="L608" s="149"/>
    </row>
    <row r="609" spans="1:12">
      <c r="A609" s="148" t="s">
        <v>2483</v>
      </c>
      <c r="B609" s="148" t="s">
        <v>2484</v>
      </c>
      <c r="C609" s="149" t="str">
        <f t="shared" si="18"/>
        <v>KHANAPUR</v>
      </c>
      <c r="D609" s="149"/>
      <c r="E609" s="149"/>
      <c r="F609" s="149"/>
      <c r="G609" s="149">
        <f>COUNTIF(RTARouteStages[StageCode],ShortCodes[[#This Row],[Stage Code]])</f>
        <v>0</v>
      </c>
      <c r="H609" s="149">
        <f>COUNTIF(ShortCodes[Location],ShortCodes[[#This Row],[Location]])</f>
        <v>1</v>
      </c>
      <c r="I609" s="149">
        <f t="shared" si="19"/>
        <v>1</v>
      </c>
      <c r="J609" s="149"/>
      <c r="K609" s="149"/>
      <c r="L609" s="149"/>
    </row>
    <row r="610" spans="1:12">
      <c r="A610" s="148" t="s">
        <v>2485</v>
      </c>
      <c r="B610" s="148" t="s">
        <v>2486</v>
      </c>
      <c r="C610" s="149" t="str">
        <f t="shared" si="18"/>
        <v>KHANDEPAR</v>
      </c>
      <c r="D610" s="149"/>
      <c r="E610" s="149"/>
      <c r="F610" s="149"/>
      <c r="G610" s="149">
        <f>COUNTIF(RTARouteStages[StageCode],ShortCodes[[#This Row],[Stage Code]])</f>
        <v>0</v>
      </c>
      <c r="H610" s="149">
        <f>COUNTIF(ShortCodes[Location],ShortCodes[[#This Row],[Location]])</f>
        <v>1</v>
      </c>
      <c r="I610" s="149">
        <f t="shared" si="19"/>
        <v>1</v>
      </c>
      <c r="J610" s="149"/>
      <c r="K610" s="149"/>
      <c r="L610" s="149"/>
    </row>
    <row r="611" spans="1:12">
      <c r="A611" s="148" t="s">
        <v>2487</v>
      </c>
      <c r="B611" s="148" t="s">
        <v>2488</v>
      </c>
      <c r="C611" s="149" t="str">
        <f t="shared" si="18"/>
        <v>KHANDIR</v>
      </c>
      <c r="D611" s="149"/>
      <c r="E611" s="149"/>
      <c r="F611" s="149"/>
      <c r="G611" s="149">
        <f>COUNTIF(RTARouteStages[StageCode],ShortCodes[[#This Row],[Stage Code]])</f>
        <v>0</v>
      </c>
      <c r="H611" s="149">
        <f>COUNTIF(ShortCodes[Location],ShortCodes[[#This Row],[Location]])</f>
        <v>1</v>
      </c>
      <c r="I611" s="149">
        <f t="shared" si="19"/>
        <v>1</v>
      </c>
      <c r="J611" s="149"/>
      <c r="K611" s="149"/>
      <c r="L611" s="149"/>
    </row>
    <row r="612" spans="1:12">
      <c r="A612" s="154" t="s">
        <v>2489</v>
      </c>
      <c r="B612" s="154" t="s">
        <v>2490</v>
      </c>
      <c r="C612" s="149" t="str">
        <f t="shared" si="18"/>
        <v>Khandola</v>
      </c>
      <c r="D612" s="149"/>
      <c r="E612" s="149"/>
      <c r="F612" s="149"/>
      <c r="G612" s="149">
        <f>COUNTIF(RTARouteStages[StageCode],ShortCodes[[#This Row],[Stage Code]])</f>
        <v>0</v>
      </c>
      <c r="H612" s="149">
        <f>COUNTIF(ShortCodes[Location],ShortCodes[[#This Row],[Location]])</f>
        <v>1</v>
      </c>
      <c r="I612" s="149">
        <f t="shared" si="19"/>
        <v>1</v>
      </c>
      <c r="J612" s="149"/>
      <c r="K612" s="149"/>
      <c r="L612" s="149"/>
    </row>
    <row r="613" spans="1:12">
      <c r="A613" s="152" t="s">
        <v>2491</v>
      </c>
      <c r="B613" s="152" t="s">
        <v>2492</v>
      </c>
      <c r="C613" s="149" t="str">
        <f t="shared" si="18"/>
        <v>Khandola Ferry</v>
      </c>
      <c r="D613" s="149"/>
      <c r="E613" s="149"/>
      <c r="F613" s="149"/>
      <c r="G613" s="149">
        <f>COUNTIF(RTARouteStages[StageCode],ShortCodes[[#This Row],[Stage Code]])</f>
        <v>0</v>
      </c>
      <c r="H613" s="149">
        <f>COUNTIF(ShortCodes[Location],ShortCodes[[#This Row],[Location]])</f>
        <v>1</v>
      </c>
      <c r="I613" s="149">
        <f t="shared" si="19"/>
        <v>1</v>
      </c>
      <c r="J613" s="149"/>
      <c r="K613" s="149"/>
      <c r="L613" s="149"/>
    </row>
    <row r="614" spans="1:12" ht="29">
      <c r="A614" s="152" t="s">
        <v>2493</v>
      </c>
      <c r="B614" s="152" t="s">
        <v>2494</v>
      </c>
      <c r="C614" s="149" t="str">
        <f t="shared" si="18"/>
        <v>Khandola Govt. College</v>
      </c>
      <c r="D614" s="149"/>
      <c r="E614" s="149"/>
      <c r="F614" s="149"/>
      <c r="G614" s="149">
        <f>COUNTIF(RTARouteStages[StageCode],ShortCodes[[#This Row],[Stage Code]])</f>
        <v>0</v>
      </c>
      <c r="H614" s="149">
        <f>COUNTIF(ShortCodes[Location],ShortCodes[[#This Row],[Location]])</f>
        <v>1</v>
      </c>
      <c r="I614" s="149">
        <f t="shared" si="19"/>
        <v>1</v>
      </c>
      <c r="J614" s="149"/>
      <c r="K614" s="149"/>
      <c r="L614" s="149"/>
    </row>
    <row r="615" spans="1:12">
      <c r="A615" s="148" t="s">
        <v>2495</v>
      </c>
      <c r="B615" s="148" t="s">
        <v>2496</v>
      </c>
      <c r="C615" s="149" t="str">
        <f t="shared" si="18"/>
        <v>KHANGUINIM</v>
      </c>
      <c r="D615" s="149"/>
      <c r="E615" s="149"/>
      <c r="F615" s="149"/>
      <c r="G615" s="149">
        <f>COUNTIF(RTARouteStages[StageCode],ShortCodes[[#This Row],[Stage Code]])</f>
        <v>0</v>
      </c>
      <c r="H615" s="149">
        <f>COUNTIF(ShortCodes[Location],ShortCodes[[#This Row],[Location]])</f>
        <v>1</v>
      </c>
      <c r="I615" s="149">
        <f t="shared" si="19"/>
        <v>1</v>
      </c>
      <c r="J615" s="149"/>
      <c r="K615" s="149"/>
      <c r="L615" s="149"/>
    </row>
    <row r="616" spans="1:12">
      <c r="A616" s="148" t="s">
        <v>2497</v>
      </c>
      <c r="B616" s="148" t="s">
        <v>2498</v>
      </c>
      <c r="C616" s="149" t="str">
        <f t="shared" si="18"/>
        <v>KHARGAL</v>
      </c>
      <c r="D616" s="149"/>
      <c r="E616" s="149"/>
      <c r="F616" s="149"/>
      <c r="G616" s="149">
        <f>COUNTIF(RTARouteStages[StageCode],ShortCodes[[#This Row],[Stage Code]])</f>
        <v>0</v>
      </c>
      <c r="H616" s="149">
        <f>COUNTIF(ShortCodes[Location],ShortCodes[[#This Row],[Location]])</f>
        <v>1</v>
      </c>
      <c r="I616" s="149">
        <f t="shared" si="19"/>
        <v>1</v>
      </c>
      <c r="J616" s="149"/>
      <c r="K616" s="149"/>
      <c r="L616" s="149"/>
    </row>
    <row r="617" spans="1:12">
      <c r="A617" s="148" t="s">
        <v>2499</v>
      </c>
      <c r="B617" s="148" t="s">
        <v>2500</v>
      </c>
      <c r="C617" s="149" t="str">
        <f t="shared" si="18"/>
        <v>KHARWADE</v>
      </c>
      <c r="D617" s="149"/>
      <c r="E617" s="149"/>
      <c r="F617" s="149"/>
      <c r="G617" s="149">
        <f>COUNTIF(RTARouteStages[StageCode],ShortCodes[[#This Row],[Stage Code]])</f>
        <v>0</v>
      </c>
      <c r="H617" s="149">
        <f>COUNTIF(ShortCodes[Location],ShortCodes[[#This Row],[Location]])</f>
        <v>1</v>
      </c>
      <c r="I617" s="149">
        <f t="shared" si="19"/>
        <v>1</v>
      </c>
      <c r="J617" s="149"/>
      <c r="K617" s="149"/>
      <c r="L617" s="149"/>
    </row>
    <row r="618" spans="1:12">
      <c r="A618" s="148" t="s">
        <v>2501</v>
      </c>
      <c r="B618" s="148" t="s">
        <v>2502</v>
      </c>
      <c r="C618" s="149" t="str">
        <f t="shared" si="18"/>
        <v>KHIREE</v>
      </c>
      <c r="D618" s="149"/>
      <c r="E618" s="149"/>
      <c r="F618" s="149"/>
      <c r="G618" s="149">
        <f>COUNTIF(RTARouteStages[StageCode],ShortCodes[[#This Row],[Stage Code]])</f>
        <v>0</v>
      </c>
      <c r="H618" s="149">
        <f>COUNTIF(ShortCodes[Location],ShortCodes[[#This Row],[Location]])</f>
        <v>1</v>
      </c>
      <c r="I618" s="149">
        <f t="shared" si="19"/>
        <v>1</v>
      </c>
      <c r="J618" s="149"/>
      <c r="K618" s="149"/>
      <c r="L618" s="149"/>
    </row>
    <row r="619" spans="1:12">
      <c r="A619" s="148" t="s">
        <v>2503</v>
      </c>
      <c r="B619" s="148" t="s">
        <v>2504</v>
      </c>
      <c r="C619" s="149" t="str">
        <f t="shared" si="18"/>
        <v>KHODGINI</v>
      </c>
      <c r="D619" s="149"/>
      <c r="E619" s="149"/>
      <c r="F619" s="149"/>
      <c r="G619" s="149">
        <f>COUNTIF(RTARouteStages[StageCode],ShortCodes[[#This Row],[Stage Code]])</f>
        <v>0</v>
      </c>
      <c r="H619" s="149">
        <f>COUNTIF(ShortCodes[Location],ShortCodes[[#This Row],[Location]])</f>
        <v>1</v>
      </c>
      <c r="I619" s="149">
        <f t="shared" si="19"/>
        <v>1</v>
      </c>
      <c r="J619" s="149"/>
      <c r="K619" s="149"/>
      <c r="L619" s="149"/>
    </row>
    <row r="620" spans="1:12">
      <c r="A620" s="148" t="s">
        <v>2505</v>
      </c>
      <c r="B620" s="148" t="s">
        <v>2506</v>
      </c>
      <c r="C620" s="149" t="str">
        <f t="shared" si="18"/>
        <v>KHODYE</v>
      </c>
      <c r="D620" s="149"/>
      <c r="E620" s="149"/>
      <c r="F620" s="149"/>
      <c r="G620" s="149">
        <f>COUNTIF(RTARouteStages[StageCode],ShortCodes[[#This Row],[Stage Code]])</f>
        <v>0</v>
      </c>
      <c r="H620" s="149">
        <f>COUNTIF(ShortCodes[Location],ShortCodes[[#This Row],[Location]])</f>
        <v>1</v>
      </c>
      <c r="I620" s="149">
        <f t="shared" si="19"/>
        <v>1</v>
      </c>
      <c r="J620" s="149"/>
      <c r="K620" s="149"/>
      <c r="L620" s="149"/>
    </row>
    <row r="621" spans="1:12">
      <c r="A621" s="148" t="s">
        <v>2507</v>
      </c>
      <c r="B621" s="148" t="s">
        <v>2508</v>
      </c>
      <c r="C621" s="149" t="str">
        <f t="shared" si="18"/>
        <v>KHOKRL TITA</v>
      </c>
      <c r="D621" s="149"/>
      <c r="E621" s="149"/>
      <c r="F621" s="149"/>
      <c r="G621" s="149">
        <f>COUNTIF(RTARouteStages[StageCode],ShortCodes[[#This Row],[Stage Code]])</f>
        <v>0</v>
      </c>
      <c r="H621" s="149">
        <f>COUNTIF(ShortCodes[Location],ShortCodes[[#This Row],[Location]])</f>
        <v>1</v>
      </c>
      <c r="I621" s="149">
        <f t="shared" si="19"/>
        <v>1</v>
      </c>
      <c r="J621" s="149"/>
      <c r="K621" s="149"/>
      <c r="L621" s="149"/>
    </row>
    <row r="622" spans="1:12">
      <c r="A622" s="148" t="s">
        <v>2509</v>
      </c>
      <c r="B622" s="148" t="s">
        <v>2510</v>
      </c>
      <c r="C622" s="149" t="str">
        <f t="shared" si="18"/>
        <v>KHORJUVEM</v>
      </c>
      <c r="D622" s="149"/>
      <c r="E622" s="149"/>
      <c r="F622" s="149"/>
      <c r="G622" s="149">
        <f>COUNTIF(RTARouteStages[StageCode],ShortCodes[[#This Row],[Stage Code]])</f>
        <v>0</v>
      </c>
      <c r="H622" s="149">
        <f>COUNTIF(ShortCodes[Location],ShortCodes[[#This Row],[Location]])</f>
        <v>1</v>
      </c>
      <c r="I622" s="149">
        <f t="shared" si="19"/>
        <v>1</v>
      </c>
      <c r="J622" s="149"/>
      <c r="K622" s="149"/>
      <c r="L622" s="149"/>
    </row>
    <row r="623" spans="1:12">
      <c r="A623" s="148" t="s">
        <v>2511</v>
      </c>
      <c r="B623" s="148" t="s">
        <v>2512</v>
      </c>
      <c r="C623" s="149" t="str">
        <f t="shared" si="18"/>
        <v>KHORJVE BDG</v>
      </c>
      <c r="D623" s="149"/>
      <c r="E623" s="149"/>
      <c r="F623" s="149"/>
      <c r="G623" s="149">
        <f>COUNTIF(RTARouteStages[StageCode],ShortCodes[[#This Row],[Stage Code]])</f>
        <v>0</v>
      </c>
      <c r="H623" s="149">
        <f>COUNTIF(ShortCodes[Location],ShortCodes[[#This Row],[Location]])</f>
        <v>1</v>
      </c>
      <c r="I623" s="149">
        <f t="shared" si="19"/>
        <v>1</v>
      </c>
      <c r="J623" s="149"/>
      <c r="K623" s="149"/>
      <c r="L623" s="149"/>
    </row>
    <row r="624" spans="1:12">
      <c r="A624" s="148" t="s">
        <v>2513</v>
      </c>
      <c r="B624" s="148" t="s">
        <v>2514</v>
      </c>
      <c r="C624" s="149" t="str">
        <f t="shared" si="18"/>
        <v>KHORJVE CLB</v>
      </c>
      <c r="D624" s="149"/>
      <c r="E624" s="149"/>
      <c r="F624" s="149"/>
      <c r="G624" s="149">
        <f>COUNTIF(RTARouteStages[StageCode],ShortCodes[[#This Row],[Stage Code]])</f>
        <v>0</v>
      </c>
      <c r="H624" s="149">
        <f>COUNTIF(ShortCodes[Location],ShortCodes[[#This Row],[Location]])</f>
        <v>1</v>
      </c>
      <c r="I624" s="149">
        <f t="shared" si="19"/>
        <v>1</v>
      </c>
      <c r="J624" s="149"/>
      <c r="K624" s="149"/>
      <c r="L624" s="149"/>
    </row>
    <row r="625" spans="1:12">
      <c r="A625" s="148" t="s">
        <v>2515</v>
      </c>
      <c r="B625" s="148" t="s">
        <v>2516</v>
      </c>
      <c r="C625" s="149" t="str">
        <f t="shared" si="18"/>
        <v>KHORLIM</v>
      </c>
      <c r="D625" s="149"/>
      <c r="E625" s="149"/>
      <c r="F625" s="149"/>
      <c r="G625" s="149">
        <f>COUNTIF(RTARouteStages[StageCode],ShortCodes[[#This Row],[Stage Code]])</f>
        <v>0</v>
      </c>
      <c r="H625" s="149">
        <f>COUNTIF(ShortCodes[Location],ShortCodes[[#This Row],[Location]])</f>
        <v>1</v>
      </c>
      <c r="I625" s="149">
        <f t="shared" si="19"/>
        <v>1</v>
      </c>
      <c r="J625" s="149"/>
      <c r="K625" s="149"/>
      <c r="L625" s="149"/>
    </row>
    <row r="626" spans="1:12">
      <c r="A626" s="148" t="s">
        <v>2517</v>
      </c>
      <c r="B626" s="148" t="s">
        <v>2518</v>
      </c>
      <c r="C626" s="149" t="str">
        <f t="shared" si="18"/>
        <v>KHOTODE</v>
      </c>
      <c r="D626" s="149"/>
      <c r="E626" s="149"/>
      <c r="F626" s="149"/>
      <c r="G626" s="149">
        <f>COUNTIF(RTARouteStages[StageCode],ShortCodes[[#This Row],[Stage Code]])</f>
        <v>0</v>
      </c>
      <c r="H626" s="149">
        <f>COUNTIF(ShortCodes[Location],ShortCodes[[#This Row],[Location]])</f>
        <v>1</v>
      </c>
      <c r="I626" s="149">
        <f t="shared" si="19"/>
        <v>1</v>
      </c>
      <c r="J626" s="149"/>
      <c r="K626" s="149"/>
      <c r="L626" s="149"/>
    </row>
    <row r="627" spans="1:12">
      <c r="A627" s="148" t="s">
        <v>2519</v>
      </c>
      <c r="B627" s="148" t="s">
        <v>2520</v>
      </c>
      <c r="C627" s="149" t="str">
        <f t="shared" si="18"/>
        <v>KHUTWAL</v>
      </c>
      <c r="D627" s="149"/>
      <c r="E627" s="149"/>
      <c r="F627" s="149"/>
      <c r="G627" s="149">
        <f>COUNTIF(RTARouteStages[StageCode],ShortCodes[[#This Row],[Stage Code]])</f>
        <v>0</v>
      </c>
      <c r="H627" s="149">
        <f>COUNTIF(ShortCodes[Location],ShortCodes[[#This Row],[Location]])</f>
        <v>1</v>
      </c>
      <c r="I627" s="149">
        <f t="shared" si="19"/>
        <v>1</v>
      </c>
      <c r="J627" s="149"/>
      <c r="K627" s="149"/>
      <c r="L627" s="149"/>
    </row>
    <row r="628" spans="1:12">
      <c r="A628" s="148" t="s">
        <v>2521</v>
      </c>
      <c r="B628" s="148" t="s">
        <v>2522</v>
      </c>
      <c r="C628" s="149" t="str">
        <f t="shared" si="18"/>
        <v>KIKKERI</v>
      </c>
      <c r="D628" s="149"/>
      <c r="E628" s="149"/>
      <c r="F628" s="149"/>
      <c r="G628" s="149">
        <f>COUNTIF(RTARouteStages[StageCode],ShortCodes[[#This Row],[Stage Code]])</f>
        <v>0</v>
      </c>
      <c r="H628" s="149">
        <f>COUNTIF(ShortCodes[Location],ShortCodes[[#This Row],[Location]])</f>
        <v>1</v>
      </c>
      <c r="I628" s="149">
        <f t="shared" si="19"/>
        <v>1</v>
      </c>
      <c r="J628" s="149"/>
      <c r="K628" s="149"/>
      <c r="L628" s="149"/>
    </row>
    <row r="629" spans="1:12">
      <c r="A629" s="148" t="s">
        <v>2523</v>
      </c>
      <c r="B629" s="148" t="s">
        <v>2524</v>
      </c>
      <c r="C629" s="149" t="str">
        <f t="shared" si="18"/>
        <v>KIRANPANI</v>
      </c>
      <c r="D629" s="149"/>
      <c r="E629" s="149"/>
      <c r="F629" s="149"/>
      <c r="G629" s="149">
        <f>COUNTIF(RTARouteStages[StageCode],ShortCodes[[#This Row],[Stage Code]])</f>
        <v>0</v>
      </c>
      <c r="H629" s="149">
        <f>COUNTIF(ShortCodes[Location],ShortCodes[[#This Row],[Location]])</f>
        <v>1</v>
      </c>
      <c r="I629" s="149">
        <f t="shared" si="19"/>
        <v>1</v>
      </c>
      <c r="J629" s="149"/>
      <c r="K629" s="149"/>
      <c r="L629" s="149"/>
    </row>
    <row r="630" spans="1:12">
      <c r="A630" s="148" t="s">
        <v>2525</v>
      </c>
      <c r="B630" s="148" t="s">
        <v>2526</v>
      </c>
      <c r="C630" s="149" t="str">
        <f t="shared" si="18"/>
        <v>KIRLPAL</v>
      </c>
      <c r="D630" s="149"/>
      <c r="E630" s="149"/>
      <c r="F630" s="149"/>
      <c r="G630" s="149">
        <f>COUNTIF(RTARouteStages[StageCode],ShortCodes[[#This Row],[Stage Code]])</f>
        <v>0</v>
      </c>
      <c r="H630" s="149">
        <f>COUNTIF(ShortCodes[Location],ShortCodes[[#This Row],[Location]])</f>
        <v>1</v>
      </c>
      <c r="I630" s="149">
        <f t="shared" si="19"/>
        <v>1</v>
      </c>
      <c r="J630" s="149"/>
      <c r="K630" s="149"/>
      <c r="L630" s="149"/>
    </row>
    <row r="631" spans="1:12">
      <c r="A631" s="148" t="s">
        <v>2527</v>
      </c>
      <c r="B631" s="148" t="s">
        <v>2528</v>
      </c>
      <c r="C631" s="149" t="str">
        <f t="shared" si="18"/>
        <v>KNDRI VIDYA</v>
      </c>
      <c r="D631" s="149"/>
      <c r="E631" s="149"/>
      <c r="F631" s="149"/>
      <c r="G631" s="149">
        <f>COUNTIF(RTARouteStages[StageCode],ShortCodes[[#This Row],[Stage Code]])</f>
        <v>0</v>
      </c>
      <c r="H631" s="149">
        <f>COUNTIF(ShortCodes[Location],ShortCodes[[#This Row],[Location]])</f>
        <v>1</v>
      </c>
      <c r="I631" s="149">
        <f t="shared" si="19"/>
        <v>1</v>
      </c>
      <c r="J631" s="149"/>
      <c r="K631" s="149"/>
      <c r="L631" s="149"/>
    </row>
    <row r="632" spans="1:12">
      <c r="A632" s="148" t="s">
        <v>2529</v>
      </c>
      <c r="B632" s="148" t="s">
        <v>2530</v>
      </c>
      <c r="C632" s="149" t="str">
        <f t="shared" si="18"/>
        <v>KODAL</v>
      </c>
      <c r="D632" s="149"/>
      <c r="E632" s="149"/>
      <c r="F632" s="149"/>
      <c r="G632" s="149">
        <f>COUNTIF(RTARouteStages[StageCode],ShortCodes[[#This Row],[Stage Code]])</f>
        <v>0</v>
      </c>
      <c r="H632" s="149">
        <f>COUNTIF(ShortCodes[Location],ShortCodes[[#This Row],[Location]])</f>
        <v>1</v>
      </c>
      <c r="I632" s="149">
        <f t="shared" si="19"/>
        <v>1</v>
      </c>
      <c r="J632" s="149"/>
      <c r="K632" s="149"/>
      <c r="L632" s="149"/>
    </row>
    <row r="633" spans="1:12">
      <c r="A633" s="148" t="s">
        <v>2531</v>
      </c>
      <c r="B633" s="148" t="s">
        <v>2532</v>
      </c>
      <c r="C633" s="149" t="str">
        <f t="shared" si="18"/>
        <v>KOLHAPUR</v>
      </c>
      <c r="D633" s="149"/>
      <c r="E633" s="149"/>
      <c r="F633" s="149"/>
      <c r="G633" s="149">
        <f>COUNTIF(RTARouteStages[StageCode],ShortCodes[[#This Row],[Stage Code]])</f>
        <v>0</v>
      </c>
      <c r="H633" s="149">
        <f>COUNTIF(ShortCodes[Location],ShortCodes[[#This Row],[Location]])</f>
        <v>1</v>
      </c>
      <c r="I633" s="149">
        <f t="shared" si="19"/>
        <v>1</v>
      </c>
      <c r="J633" s="149"/>
      <c r="K633" s="149"/>
      <c r="L633" s="149"/>
    </row>
    <row r="634" spans="1:12">
      <c r="A634" s="148" t="s">
        <v>2533</v>
      </c>
      <c r="B634" s="148" t="s">
        <v>2534</v>
      </c>
      <c r="C634" s="149" t="str">
        <f t="shared" si="18"/>
        <v>KONADI</v>
      </c>
      <c r="D634" s="149"/>
      <c r="E634" s="149"/>
      <c r="F634" s="149"/>
      <c r="G634" s="149">
        <f>COUNTIF(RTARouteStages[StageCode],ShortCodes[[#This Row],[Stage Code]])</f>
        <v>0</v>
      </c>
      <c r="H634" s="149">
        <f>COUNTIF(ShortCodes[Location],ShortCodes[[#This Row],[Location]])</f>
        <v>1</v>
      </c>
      <c r="I634" s="149">
        <f t="shared" si="19"/>
        <v>1</v>
      </c>
      <c r="J634" s="149"/>
      <c r="K634" s="149"/>
      <c r="L634" s="149"/>
    </row>
    <row r="635" spans="1:12">
      <c r="A635" s="148" t="s">
        <v>2535</v>
      </c>
      <c r="B635" s="148" t="s">
        <v>2536</v>
      </c>
      <c r="C635" s="149" t="str">
        <f t="shared" si="18"/>
        <v>KONAL KATTA</v>
      </c>
      <c r="D635" s="149"/>
      <c r="E635" s="149"/>
      <c r="F635" s="149"/>
      <c r="G635" s="149">
        <f>COUNTIF(RTARouteStages[StageCode],ShortCodes[[#This Row],[Stage Code]])</f>
        <v>0</v>
      </c>
      <c r="H635" s="149">
        <f>COUNTIF(ShortCodes[Location],ShortCodes[[#This Row],[Location]])</f>
        <v>1</v>
      </c>
      <c r="I635" s="149">
        <f t="shared" si="19"/>
        <v>1</v>
      </c>
      <c r="J635" s="149"/>
      <c r="K635" s="149"/>
      <c r="L635" s="149"/>
    </row>
    <row r="636" spans="1:12">
      <c r="A636" s="148" t="s">
        <v>2537</v>
      </c>
      <c r="B636" s="148" t="s">
        <v>2538</v>
      </c>
      <c r="C636" s="149" t="str">
        <f t="shared" si="18"/>
        <v>KONDURA TIT</v>
      </c>
      <c r="D636" s="149"/>
      <c r="E636" s="149"/>
      <c r="F636" s="149"/>
      <c r="G636" s="149">
        <f>COUNTIF(RTARouteStages[StageCode],ShortCodes[[#This Row],[Stage Code]])</f>
        <v>0</v>
      </c>
      <c r="H636" s="149">
        <f>COUNTIF(ShortCodes[Location],ShortCodes[[#This Row],[Location]])</f>
        <v>1</v>
      </c>
      <c r="I636" s="149">
        <f t="shared" si="19"/>
        <v>1</v>
      </c>
      <c r="J636" s="149"/>
      <c r="K636" s="149"/>
      <c r="L636" s="149"/>
    </row>
    <row r="637" spans="1:12">
      <c r="A637" s="148" t="s">
        <v>2539</v>
      </c>
      <c r="B637" s="148" t="s">
        <v>2540</v>
      </c>
      <c r="C637" s="149" t="str">
        <f t="shared" si="18"/>
        <v>KONDWADA</v>
      </c>
      <c r="D637" s="149"/>
      <c r="E637" s="149"/>
      <c r="F637" s="149"/>
      <c r="G637" s="149">
        <f>COUNTIF(RTARouteStages[StageCode],ShortCodes[[#This Row],[Stage Code]])</f>
        <v>0</v>
      </c>
      <c r="H637" s="149">
        <f>COUNTIF(ShortCodes[Location],ShortCodes[[#This Row],[Location]])</f>
        <v>1</v>
      </c>
      <c r="I637" s="149">
        <f t="shared" si="19"/>
        <v>1</v>
      </c>
      <c r="J637" s="149"/>
      <c r="K637" s="149"/>
      <c r="L637" s="149"/>
    </row>
    <row r="638" spans="1:12">
      <c r="A638" s="148" t="s">
        <v>2541</v>
      </c>
      <c r="B638" s="148" t="s">
        <v>2542</v>
      </c>
      <c r="C638" s="149" t="str">
        <f t="shared" si="18"/>
        <v>KONSHEM</v>
      </c>
      <c r="D638" s="149"/>
      <c r="E638" s="149"/>
      <c r="F638" s="149"/>
      <c r="G638" s="149">
        <f>COUNTIF(RTARouteStages[StageCode],ShortCodes[[#This Row],[Stage Code]])</f>
        <v>0</v>
      </c>
      <c r="H638" s="149">
        <f>COUNTIF(ShortCodes[Location],ShortCodes[[#This Row],[Location]])</f>
        <v>1</v>
      </c>
      <c r="I638" s="149">
        <f t="shared" si="19"/>
        <v>1</v>
      </c>
      <c r="J638" s="149"/>
      <c r="K638" s="149"/>
      <c r="L638" s="149"/>
    </row>
    <row r="639" spans="1:12">
      <c r="A639" s="148" t="s">
        <v>2543</v>
      </c>
      <c r="B639" s="148" t="s">
        <v>2544</v>
      </c>
      <c r="C639" s="149" t="str">
        <f t="shared" si="18"/>
        <v>KOPPAL</v>
      </c>
      <c r="D639" s="149"/>
      <c r="E639" s="149"/>
      <c r="F639" s="149"/>
      <c r="G639" s="149">
        <f>COUNTIF(RTARouteStages[StageCode],ShortCodes[[#This Row],[Stage Code]])</f>
        <v>0</v>
      </c>
      <c r="H639" s="149">
        <f>COUNTIF(ShortCodes[Location],ShortCodes[[#This Row],[Location]])</f>
        <v>1</v>
      </c>
      <c r="I639" s="149">
        <f t="shared" si="19"/>
        <v>1</v>
      </c>
      <c r="J639" s="149"/>
      <c r="K639" s="149"/>
      <c r="L639" s="149"/>
    </row>
    <row r="640" spans="1:12">
      <c r="A640" s="148" t="s">
        <v>2545</v>
      </c>
      <c r="B640" s="148" t="s">
        <v>2546</v>
      </c>
      <c r="C640" s="149" t="str">
        <f t="shared" si="18"/>
        <v>KORGAO</v>
      </c>
      <c r="D640" s="149"/>
      <c r="E640" s="149"/>
      <c r="F640" s="149"/>
      <c r="G640" s="149">
        <f>COUNTIF(RTARouteStages[StageCode],ShortCodes[[#This Row],[Stage Code]])</f>
        <v>0</v>
      </c>
      <c r="H640" s="149">
        <f>COUNTIF(ShortCodes[Location],ShortCodes[[#This Row],[Location]])</f>
        <v>1</v>
      </c>
      <c r="I640" s="149">
        <f t="shared" si="19"/>
        <v>1</v>
      </c>
      <c r="J640" s="149"/>
      <c r="K640" s="149"/>
      <c r="L640" s="149"/>
    </row>
    <row r="641" spans="1:12">
      <c r="A641" s="148" t="s">
        <v>2547</v>
      </c>
      <c r="B641" s="148" t="s">
        <v>2548</v>
      </c>
      <c r="C641" s="149" t="str">
        <f t="shared" si="18"/>
        <v>KORJAI</v>
      </c>
      <c r="D641" s="149"/>
      <c r="E641" s="149"/>
      <c r="F641" s="149"/>
      <c r="G641" s="149">
        <f>COUNTIF(RTARouteStages[StageCode],ShortCodes[[#This Row],[Stage Code]])</f>
        <v>0</v>
      </c>
      <c r="H641" s="149">
        <f>COUNTIF(ShortCodes[Location],ShortCodes[[#This Row],[Location]])</f>
        <v>1</v>
      </c>
      <c r="I641" s="149">
        <f t="shared" si="19"/>
        <v>1</v>
      </c>
      <c r="J641" s="149"/>
      <c r="K641" s="149"/>
      <c r="L641" s="149"/>
    </row>
    <row r="642" spans="1:12">
      <c r="A642" s="148" t="s">
        <v>2549</v>
      </c>
      <c r="B642" s="148" t="s">
        <v>2550</v>
      </c>
      <c r="C642" s="149" t="str">
        <f t="shared" ref="C642:C705" si="20">A642</f>
        <v>KOTHAMBI</v>
      </c>
      <c r="D642" s="149"/>
      <c r="E642" s="149"/>
      <c r="F642" s="149"/>
      <c r="G642" s="149">
        <f>COUNTIF(RTARouteStages[StageCode],ShortCodes[[#This Row],[Stage Code]])</f>
        <v>0</v>
      </c>
      <c r="H642" s="149">
        <f>COUNTIF(ShortCodes[Location],ShortCodes[[#This Row],[Location]])</f>
        <v>1</v>
      </c>
      <c r="I642" s="149">
        <f t="shared" ref="I642:I705" si="21">COUNTIF($B$2:$B$4841,B642)</f>
        <v>1</v>
      </c>
      <c r="J642" s="149"/>
      <c r="K642" s="149"/>
      <c r="L642" s="149"/>
    </row>
    <row r="643" spans="1:12">
      <c r="A643" s="148" t="s">
        <v>2551</v>
      </c>
      <c r="B643" s="148" t="s">
        <v>2552</v>
      </c>
      <c r="C643" s="149" t="str">
        <f t="shared" si="20"/>
        <v>KOTHAMBI X</v>
      </c>
      <c r="D643" s="149"/>
      <c r="E643" s="149"/>
      <c r="F643" s="149"/>
      <c r="G643" s="149">
        <f>COUNTIF(RTARouteStages[StageCode],ShortCodes[[#This Row],[Stage Code]])</f>
        <v>0</v>
      </c>
      <c r="H643" s="149">
        <f>COUNTIF(ShortCodes[Location],ShortCodes[[#This Row],[Location]])</f>
        <v>1</v>
      </c>
      <c r="I643" s="149">
        <f t="shared" si="21"/>
        <v>1</v>
      </c>
      <c r="J643" s="149"/>
      <c r="K643" s="149"/>
      <c r="L643" s="149"/>
    </row>
    <row r="644" spans="1:12">
      <c r="A644" s="148" t="s">
        <v>2553</v>
      </c>
      <c r="B644" s="148" t="s">
        <v>2554</v>
      </c>
      <c r="C644" s="149" t="str">
        <f t="shared" si="20"/>
        <v>KOTMBI/SURL</v>
      </c>
      <c r="D644" s="149"/>
      <c r="E644" s="149"/>
      <c r="F644" s="149"/>
      <c r="G644" s="149">
        <f>COUNTIF(RTARouteStages[StageCode],ShortCodes[[#This Row],[Stage Code]])</f>
        <v>0</v>
      </c>
      <c r="H644" s="149">
        <f>COUNTIF(ShortCodes[Location],ShortCodes[[#This Row],[Location]])</f>
        <v>1</v>
      </c>
      <c r="I644" s="149">
        <f t="shared" si="21"/>
        <v>1</v>
      </c>
      <c r="J644" s="149"/>
      <c r="K644" s="149"/>
      <c r="L644" s="149"/>
    </row>
    <row r="645" spans="1:12">
      <c r="A645" s="148" t="s">
        <v>2555</v>
      </c>
      <c r="B645" s="148" t="s">
        <v>2556</v>
      </c>
      <c r="C645" s="149" t="str">
        <f t="shared" si="20"/>
        <v>KRI PANCHYT</v>
      </c>
      <c r="D645" s="149"/>
      <c r="E645" s="149"/>
      <c r="F645" s="149"/>
      <c r="G645" s="149">
        <f>COUNTIF(RTARouteStages[StageCode],ShortCodes[[#This Row],[Stage Code]])</f>
        <v>0</v>
      </c>
      <c r="H645" s="149">
        <f>COUNTIF(ShortCodes[Location],ShortCodes[[#This Row],[Location]])</f>
        <v>1</v>
      </c>
      <c r="I645" s="149">
        <f t="shared" si="21"/>
        <v>1</v>
      </c>
      <c r="J645" s="149"/>
      <c r="K645" s="149"/>
      <c r="L645" s="149"/>
    </row>
    <row r="646" spans="1:12">
      <c r="A646" s="148" t="s">
        <v>2557</v>
      </c>
      <c r="B646" s="148" t="s">
        <v>2558</v>
      </c>
      <c r="C646" s="149" t="str">
        <f t="shared" si="20"/>
        <v>KSRL/BRLA X</v>
      </c>
      <c r="D646" s="149"/>
      <c r="E646" s="149"/>
      <c r="F646" s="149"/>
      <c r="G646" s="149">
        <f>COUNTIF(RTARouteStages[StageCode],ShortCodes[[#This Row],[Stage Code]])</f>
        <v>0</v>
      </c>
      <c r="H646" s="149">
        <f>COUNTIF(ShortCodes[Location],ShortCodes[[#This Row],[Location]])</f>
        <v>1</v>
      </c>
      <c r="I646" s="149">
        <f t="shared" si="21"/>
        <v>1</v>
      </c>
      <c r="J646" s="149"/>
      <c r="K646" s="149"/>
      <c r="L646" s="149"/>
    </row>
    <row r="647" spans="1:12">
      <c r="A647" s="148" t="s">
        <v>2559</v>
      </c>
      <c r="B647" s="148" t="s">
        <v>2560</v>
      </c>
      <c r="C647" s="149" t="str">
        <f t="shared" si="20"/>
        <v>KUCHELI</v>
      </c>
      <c r="D647" s="149"/>
      <c r="E647" s="149"/>
      <c r="F647" s="149"/>
      <c r="G647" s="149">
        <f>COUNTIF(RTARouteStages[StageCode],ShortCodes[[#This Row],[Stage Code]])</f>
        <v>0</v>
      </c>
      <c r="H647" s="149">
        <f>COUNTIF(ShortCodes[Location],ShortCodes[[#This Row],[Location]])</f>
        <v>1</v>
      </c>
      <c r="I647" s="149">
        <f t="shared" si="21"/>
        <v>1</v>
      </c>
      <c r="J647" s="149"/>
      <c r="K647" s="149"/>
      <c r="L647" s="149"/>
    </row>
    <row r="648" spans="1:12">
      <c r="A648" s="148" t="s">
        <v>2561</v>
      </c>
      <c r="B648" s="148" t="s">
        <v>2562</v>
      </c>
      <c r="C648" s="149" t="str">
        <f t="shared" si="20"/>
        <v>KUDAL</v>
      </c>
      <c r="D648" s="149"/>
      <c r="E648" s="149"/>
      <c r="F648" s="149"/>
      <c r="G648" s="149">
        <f>COUNTIF(RTARouteStages[StageCode],ShortCodes[[#This Row],[Stage Code]])</f>
        <v>0</v>
      </c>
      <c r="H648" s="149">
        <f>COUNTIF(ShortCodes[Location],ShortCodes[[#This Row],[Location]])</f>
        <v>1</v>
      </c>
      <c r="I648" s="149">
        <f t="shared" si="21"/>
        <v>1</v>
      </c>
      <c r="J648" s="149"/>
      <c r="K648" s="149"/>
      <c r="L648" s="149"/>
    </row>
    <row r="649" spans="1:12">
      <c r="A649" s="148" t="s">
        <v>2563</v>
      </c>
      <c r="B649" s="148" t="s">
        <v>2564</v>
      </c>
      <c r="C649" s="149" t="str">
        <f t="shared" si="20"/>
        <v>KUDAS TITA</v>
      </c>
      <c r="D649" s="149"/>
      <c r="E649" s="149"/>
      <c r="F649" s="149"/>
      <c r="G649" s="149">
        <f>COUNTIF(RTARouteStages[StageCode],ShortCodes[[#This Row],[Stage Code]])</f>
        <v>0</v>
      </c>
      <c r="H649" s="149">
        <f>COUNTIF(ShortCodes[Location],ShortCodes[[#This Row],[Location]])</f>
        <v>1</v>
      </c>
      <c r="I649" s="149">
        <f t="shared" si="21"/>
        <v>1</v>
      </c>
      <c r="J649" s="149"/>
      <c r="K649" s="149"/>
      <c r="L649" s="149"/>
    </row>
    <row r="650" spans="1:12">
      <c r="A650" s="148" t="s">
        <v>2565</v>
      </c>
      <c r="B650" s="148" t="s">
        <v>2566</v>
      </c>
      <c r="C650" s="149" t="str">
        <f t="shared" si="20"/>
        <v>KUDCHIRE</v>
      </c>
      <c r="D650" s="149"/>
      <c r="E650" s="149"/>
      <c r="F650" s="149"/>
      <c r="G650" s="149">
        <f>COUNTIF(RTARouteStages[StageCode],ShortCodes[[#This Row],[Stage Code]])</f>
        <v>0</v>
      </c>
      <c r="H650" s="149">
        <f>COUNTIF(ShortCodes[Location],ShortCodes[[#This Row],[Location]])</f>
        <v>1</v>
      </c>
      <c r="I650" s="149">
        <f t="shared" si="21"/>
        <v>1</v>
      </c>
      <c r="J650" s="149"/>
      <c r="K650" s="149"/>
      <c r="L650" s="149"/>
    </row>
    <row r="651" spans="1:12">
      <c r="A651" s="151" t="s">
        <v>2567</v>
      </c>
      <c r="B651" s="151" t="s">
        <v>2568</v>
      </c>
      <c r="C651" s="149" t="str">
        <f t="shared" si="20"/>
        <v>KUDCHRE JNC</v>
      </c>
      <c r="D651" s="149"/>
      <c r="E651" s="149"/>
      <c r="F651" s="149"/>
      <c r="G651" s="149">
        <f>COUNTIF(RTARouteStages[StageCode],ShortCodes[[#This Row],[Stage Code]])</f>
        <v>0</v>
      </c>
      <c r="H651" s="149">
        <f>COUNTIF(ShortCodes[Location],ShortCodes[[#This Row],[Location]])</f>
        <v>1</v>
      </c>
      <c r="I651" s="149">
        <f t="shared" si="21"/>
        <v>1</v>
      </c>
      <c r="J651" s="149"/>
      <c r="K651" s="149"/>
      <c r="L651" s="149"/>
    </row>
    <row r="652" spans="1:12">
      <c r="A652" s="148" t="s">
        <v>2569</v>
      </c>
      <c r="B652" s="148" t="s">
        <v>2570</v>
      </c>
      <c r="C652" s="149" t="str">
        <f t="shared" si="20"/>
        <v>KUDCHRE TMP</v>
      </c>
      <c r="D652" s="149"/>
      <c r="E652" s="149"/>
      <c r="F652" s="149"/>
      <c r="G652" s="149">
        <f>COUNTIF(RTARouteStages[StageCode],ShortCodes[[#This Row],[Stage Code]])</f>
        <v>0</v>
      </c>
      <c r="H652" s="149">
        <f>COUNTIF(ShortCodes[Location],ShortCodes[[#This Row],[Location]])</f>
        <v>1</v>
      </c>
      <c r="I652" s="149">
        <f t="shared" si="21"/>
        <v>1</v>
      </c>
      <c r="J652" s="149"/>
      <c r="K652" s="149"/>
      <c r="L652" s="149"/>
    </row>
    <row r="653" spans="1:12">
      <c r="A653" s="148" t="s">
        <v>2571</v>
      </c>
      <c r="B653" s="148" t="s">
        <v>2572</v>
      </c>
      <c r="C653" s="149" t="str">
        <f t="shared" si="20"/>
        <v>KUDNE</v>
      </c>
      <c r="D653" s="149"/>
      <c r="E653" s="149"/>
      <c r="F653" s="149"/>
      <c r="G653" s="149">
        <f>COUNTIF(RTARouteStages[StageCode],ShortCodes[[#This Row],[Stage Code]])</f>
        <v>0</v>
      </c>
      <c r="H653" s="149">
        <f>COUNTIF(ShortCodes[Location],ShortCodes[[#This Row],[Location]])</f>
        <v>1</v>
      </c>
      <c r="I653" s="149">
        <f t="shared" si="21"/>
        <v>1</v>
      </c>
      <c r="J653" s="149"/>
      <c r="K653" s="149"/>
      <c r="L653" s="149"/>
    </row>
    <row r="654" spans="1:12">
      <c r="A654" s="148" t="s">
        <v>2573</v>
      </c>
      <c r="B654" s="148" t="s">
        <v>2574</v>
      </c>
      <c r="C654" s="149" t="str">
        <f t="shared" si="20"/>
        <v>KUDNE TMP</v>
      </c>
      <c r="D654" s="149"/>
      <c r="E654" s="149"/>
      <c r="F654" s="149"/>
      <c r="G654" s="149">
        <f>COUNTIF(RTARouteStages[StageCode],ShortCodes[[#This Row],[Stage Code]])</f>
        <v>0</v>
      </c>
      <c r="H654" s="149">
        <f>COUNTIF(ShortCodes[Location],ShortCodes[[#This Row],[Location]])</f>
        <v>1</v>
      </c>
      <c r="I654" s="149">
        <f t="shared" si="21"/>
        <v>1</v>
      </c>
      <c r="J654" s="149"/>
      <c r="K654" s="149"/>
      <c r="L654" s="149"/>
    </row>
    <row r="655" spans="1:12">
      <c r="A655" s="148" t="s">
        <v>2575</v>
      </c>
      <c r="B655" s="148" t="s">
        <v>2576</v>
      </c>
      <c r="C655" s="149" t="str">
        <f t="shared" si="20"/>
        <v>KULAN</v>
      </c>
      <c r="D655" s="149"/>
      <c r="E655" s="149"/>
      <c r="F655" s="149"/>
      <c r="G655" s="149">
        <f>COUNTIF(RTARouteStages[StageCode],ShortCodes[[#This Row],[Stage Code]])</f>
        <v>0</v>
      </c>
      <c r="H655" s="149">
        <f>COUNTIF(ShortCodes[Location],ShortCodes[[#This Row],[Location]])</f>
        <v>1</v>
      </c>
      <c r="I655" s="149">
        <f t="shared" si="21"/>
        <v>1</v>
      </c>
      <c r="J655" s="149"/>
      <c r="K655" s="149"/>
      <c r="L655" s="149"/>
    </row>
    <row r="656" spans="1:12">
      <c r="A656" s="148" t="s">
        <v>2577</v>
      </c>
      <c r="B656" s="148" t="s">
        <v>2578</v>
      </c>
      <c r="C656" s="149" t="str">
        <f t="shared" si="20"/>
        <v>KUMARKHAN</v>
      </c>
      <c r="D656" s="149"/>
      <c r="E656" s="149"/>
      <c r="F656" s="149"/>
      <c r="G656" s="149">
        <f>COUNTIF(RTARouteStages[StageCode],ShortCodes[[#This Row],[Stage Code]])</f>
        <v>0</v>
      </c>
      <c r="H656" s="149">
        <f>COUNTIF(ShortCodes[Location],ShortCodes[[#This Row],[Location]])</f>
        <v>1</v>
      </c>
      <c r="I656" s="149">
        <f t="shared" si="21"/>
        <v>1</v>
      </c>
      <c r="J656" s="149"/>
      <c r="K656" s="149"/>
      <c r="L656" s="149"/>
    </row>
    <row r="657" spans="1:12">
      <c r="A657" s="148" t="s">
        <v>2579</v>
      </c>
      <c r="B657" s="148" t="s">
        <v>2580</v>
      </c>
      <c r="C657" s="149" t="str">
        <f t="shared" si="20"/>
        <v>KUMARWADA</v>
      </c>
      <c r="D657" s="149"/>
      <c r="E657" s="149"/>
      <c r="F657" s="149"/>
      <c r="G657" s="149">
        <f>COUNTIF(RTARouteStages[StageCode],ShortCodes[[#This Row],[Stage Code]])</f>
        <v>0</v>
      </c>
      <c r="H657" s="149">
        <f>COUNTIF(ShortCodes[Location],ShortCodes[[#This Row],[Location]])</f>
        <v>1</v>
      </c>
      <c r="I657" s="149">
        <f t="shared" si="21"/>
        <v>1</v>
      </c>
      <c r="J657" s="149"/>
      <c r="K657" s="149"/>
      <c r="L657" s="149"/>
    </row>
    <row r="658" spans="1:12">
      <c r="A658" s="148" t="s">
        <v>2581</v>
      </c>
      <c r="B658" s="148" t="s">
        <v>2582</v>
      </c>
      <c r="C658" s="149" t="str">
        <f t="shared" si="20"/>
        <v>KUMBARDA</v>
      </c>
      <c r="D658" s="149"/>
      <c r="E658" s="149"/>
      <c r="F658" s="149"/>
      <c r="G658" s="149">
        <f>COUNTIF(RTARouteStages[StageCode],ShortCodes[[#This Row],[Stage Code]])</f>
        <v>0</v>
      </c>
      <c r="H658" s="149">
        <f>COUNTIF(ShortCodes[Location],ShortCodes[[#This Row],[Location]])</f>
        <v>1</v>
      </c>
      <c r="I658" s="149">
        <f t="shared" si="21"/>
        <v>1</v>
      </c>
      <c r="J658" s="149"/>
      <c r="K658" s="149"/>
      <c r="L658" s="149"/>
    </row>
    <row r="659" spans="1:12">
      <c r="A659" s="148" t="s">
        <v>2583</v>
      </c>
      <c r="B659" s="148" t="s">
        <v>2584</v>
      </c>
      <c r="C659" s="149" t="str">
        <f t="shared" si="20"/>
        <v>KUMBHARJUA</v>
      </c>
      <c r="D659" s="149"/>
      <c r="E659" s="149"/>
      <c r="F659" s="149"/>
      <c r="G659" s="149">
        <f>COUNTIF(RTARouteStages[StageCode],ShortCodes[[#This Row],[Stage Code]])</f>
        <v>0</v>
      </c>
      <c r="H659" s="149">
        <f>COUNTIF(ShortCodes[Location],ShortCodes[[#This Row],[Location]])</f>
        <v>1</v>
      </c>
      <c r="I659" s="149">
        <f t="shared" si="21"/>
        <v>1</v>
      </c>
      <c r="J659" s="149"/>
      <c r="K659" s="149"/>
      <c r="L659" s="149"/>
    </row>
    <row r="660" spans="1:12">
      <c r="A660" s="154" t="s">
        <v>2585</v>
      </c>
      <c r="B660" s="154" t="s">
        <v>2586</v>
      </c>
      <c r="C660" s="149" t="str">
        <f t="shared" si="20"/>
        <v>Kumbharjua Gawant</v>
      </c>
      <c r="D660" s="149"/>
      <c r="E660" s="149"/>
      <c r="F660" s="149"/>
      <c r="G660" s="149">
        <f>COUNTIF(RTARouteStages[StageCode],ShortCodes[[#This Row],[Stage Code]])</f>
        <v>0</v>
      </c>
      <c r="H660" s="149">
        <f>COUNTIF(ShortCodes[Location],ShortCodes[[#This Row],[Location]])</f>
        <v>1</v>
      </c>
      <c r="I660" s="149">
        <f t="shared" si="21"/>
        <v>1</v>
      </c>
      <c r="J660" s="149"/>
      <c r="K660" s="149"/>
      <c r="L660" s="149"/>
    </row>
    <row r="661" spans="1:12">
      <c r="A661" s="148" t="s">
        <v>2587</v>
      </c>
      <c r="B661" s="148" t="s">
        <v>2588</v>
      </c>
      <c r="C661" s="149" t="str">
        <f t="shared" si="20"/>
        <v>KUMBHARMATH</v>
      </c>
      <c r="D661" s="149"/>
      <c r="E661" s="149"/>
      <c r="F661" s="149"/>
      <c r="G661" s="149">
        <f>COUNTIF(RTARouteStages[StageCode],ShortCodes[[#This Row],[Stage Code]])</f>
        <v>0</v>
      </c>
      <c r="H661" s="149">
        <f>COUNTIF(ShortCodes[Location],ShortCodes[[#This Row],[Location]])</f>
        <v>1</v>
      </c>
      <c r="I661" s="149">
        <f t="shared" si="21"/>
        <v>1</v>
      </c>
      <c r="J661" s="149"/>
      <c r="K661" s="149"/>
      <c r="L661" s="149"/>
    </row>
    <row r="662" spans="1:12">
      <c r="A662" s="148" t="s">
        <v>2589</v>
      </c>
      <c r="B662" s="148" t="s">
        <v>2590</v>
      </c>
      <c r="C662" s="149" t="str">
        <f t="shared" si="20"/>
        <v>KUMTA</v>
      </c>
      <c r="D662" s="149"/>
      <c r="E662" s="149"/>
      <c r="F662" s="149"/>
      <c r="G662" s="149">
        <f>COUNTIF(RTARouteStages[StageCode],ShortCodes[[#This Row],[Stage Code]])</f>
        <v>0</v>
      </c>
      <c r="H662" s="149">
        <f>COUNTIF(ShortCodes[Location],ShortCodes[[#This Row],[Location]])</f>
        <v>1</v>
      </c>
      <c r="I662" s="149">
        <f t="shared" si="21"/>
        <v>1</v>
      </c>
      <c r="J662" s="149"/>
      <c r="K662" s="149"/>
      <c r="L662" s="149"/>
    </row>
    <row r="663" spans="1:12">
      <c r="A663" s="148" t="s">
        <v>2591</v>
      </c>
      <c r="B663" s="148" t="s">
        <v>2592</v>
      </c>
      <c r="C663" s="149" t="str">
        <f t="shared" si="20"/>
        <v>KUMTHAL</v>
      </c>
      <c r="D663" s="149"/>
      <c r="E663" s="149"/>
      <c r="F663" s="149"/>
      <c r="G663" s="149">
        <f>COUNTIF(RTARouteStages[StageCode],ShortCodes[[#This Row],[Stage Code]])</f>
        <v>0</v>
      </c>
      <c r="H663" s="149">
        <f>COUNTIF(ShortCodes[Location],ShortCodes[[#This Row],[Location]])</f>
        <v>1</v>
      </c>
      <c r="I663" s="149">
        <f t="shared" si="21"/>
        <v>1</v>
      </c>
      <c r="J663" s="149"/>
      <c r="K663" s="149"/>
      <c r="L663" s="149"/>
    </row>
    <row r="664" spans="1:12">
      <c r="A664" s="151" t="s">
        <v>2593</v>
      </c>
      <c r="B664" s="151" t="s">
        <v>2594</v>
      </c>
      <c r="C664" s="149" t="str">
        <f t="shared" si="20"/>
        <v>KUMYACHOWAL</v>
      </c>
      <c r="D664" s="149"/>
      <c r="E664" s="149"/>
      <c r="F664" s="149"/>
      <c r="G664" s="149">
        <f>COUNTIF(RTARouteStages[StageCode],ShortCodes[[#This Row],[Stage Code]])</f>
        <v>0</v>
      </c>
      <c r="H664" s="149">
        <f>COUNTIF(ShortCodes[Location],ShortCodes[[#This Row],[Location]])</f>
        <v>1</v>
      </c>
      <c r="I664" s="149">
        <f t="shared" si="21"/>
        <v>1</v>
      </c>
      <c r="J664" s="149"/>
      <c r="K664" s="149"/>
      <c r="L664" s="149"/>
    </row>
    <row r="665" spans="1:12">
      <c r="A665" s="148" t="s">
        <v>2595</v>
      </c>
      <c r="B665" s="148" t="s">
        <v>2596</v>
      </c>
      <c r="C665" s="149" t="str">
        <f t="shared" si="20"/>
        <v>KUMYAGAL</v>
      </c>
      <c r="D665" s="149"/>
      <c r="E665" s="149"/>
      <c r="F665" s="149"/>
      <c r="G665" s="149">
        <f>COUNTIF(RTARouteStages[StageCode],ShortCodes[[#This Row],[Stage Code]])</f>
        <v>0</v>
      </c>
      <c r="H665" s="149">
        <f>COUNTIF(ShortCodes[Location],ShortCodes[[#This Row],[Location]])</f>
        <v>1</v>
      </c>
      <c r="I665" s="149">
        <f t="shared" si="21"/>
        <v>1</v>
      </c>
      <c r="J665" s="149"/>
      <c r="K665" s="149"/>
      <c r="L665" s="149"/>
    </row>
    <row r="666" spans="1:12">
      <c r="A666" s="148" t="s">
        <v>2597</v>
      </c>
      <c r="B666" s="148" t="s">
        <v>2598</v>
      </c>
      <c r="C666" s="149" t="str">
        <f t="shared" si="20"/>
        <v>KUMYAKADE</v>
      </c>
      <c r="D666" s="149"/>
      <c r="E666" s="149"/>
      <c r="F666" s="149"/>
      <c r="G666" s="149">
        <f>COUNTIF(RTARouteStages[StageCode],ShortCodes[[#This Row],[Stage Code]])</f>
        <v>0</v>
      </c>
      <c r="H666" s="149">
        <f>COUNTIF(ShortCodes[Location],ShortCodes[[#This Row],[Location]])</f>
        <v>1</v>
      </c>
      <c r="I666" s="149">
        <f t="shared" si="21"/>
        <v>1</v>
      </c>
      <c r="J666" s="149"/>
      <c r="K666" s="149"/>
      <c r="L666" s="149"/>
    </row>
    <row r="667" spans="1:12">
      <c r="A667" s="148" t="s">
        <v>2599</v>
      </c>
      <c r="B667" s="148" t="s">
        <v>2600</v>
      </c>
      <c r="C667" s="149" t="str">
        <f t="shared" si="20"/>
        <v>KUMYAMAL</v>
      </c>
      <c r="D667" s="149"/>
      <c r="E667" s="149"/>
      <c r="F667" s="149"/>
      <c r="G667" s="149">
        <f>COUNTIF(RTARouteStages[StageCode],ShortCodes[[#This Row],[Stage Code]])</f>
        <v>0</v>
      </c>
      <c r="H667" s="149">
        <f>COUNTIF(ShortCodes[Location],ShortCodes[[#This Row],[Location]])</f>
        <v>1</v>
      </c>
      <c r="I667" s="149">
        <f t="shared" si="21"/>
        <v>1</v>
      </c>
      <c r="J667" s="149"/>
      <c r="K667" s="149"/>
      <c r="L667" s="149"/>
    </row>
    <row r="668" spans="1:12">
      <c r="A668" s="148" t="s">
        <v>2601</v>
      </c>
      <c r="B668" s="148" t="s">
        <v>2602</v>
      </c>
      <c r="C668" s="149" t="str">
        <f t="shared" si="20"/>
        <v>KUNDAI</v>
      </c>
      <c r="D668" s="149"/>
      <c r="E668" s="149"/>
      <c r="F668" s="149"/>
      <c r="G668" s="149">
        <f>COUNTIF(RTARouteStages[StageCode],ShortCodes[[#This Row],[Stage Code]])</f>
        <v>0</v>
      </c>
      <c r="H668" s="149">
        <f>COUNTIF(ShortCodes[Location],ShortCodes[[#This Row],[Location]])</f>
        <v>1</v>
      </c>
      <c r="I668" s="149">
        <f t="shared" si="21"/>
        <v>1</v>
      </c>
      <c r="J668" s="149"/>
      <c r="K668" s="149"/>
      <c r="L668" s="149"/>
    </row>
    <row r="669" spans="1:12">
      <c r="A669" s="152" t="s">
        <v>2603</v>
      </c>
      <c r="B669" s="152" t="s">
        <v>2604</v>
      </c>
      <c r="C669" s="149" t="str">
        <f t="shared" si="20"/>
        <v>Kundai Dharjewado</v>
      </c>
      <c r="D669" s="149"/>
      <c r="E669" s="149"/>
      <c r="F669" s="149"/>
      <c r="G669" s="149">
        <f>COUNTIF(RTARouteStages[StageCode],ShortCodes[[#This Row],[Stage Code]])</f>
        <v>0</v>
      </c>
      <c r="H669" s="149">
        <f>COUNTIF(ShortCodes[Location],ShortCodes[[#This Row],[Location]])</f>
        <v>1</v>
      </c>
      <c r="I669" s="149">
        <f t="shared" si="21"/>
        <v>1</v>
      </c>
      <c r="J669" s="149"/>
      <c r="K669" s="149"/>
      <c r="L669" s="149"/>
    </row>
    <row r="670" spans="1:12" ht="29">
      <c r="A670" s="152" t="s">
        <v>2605</v>
      </c>
      <c r="B670" s="152" t="s">
        <v>2606</v>
      </c>
      <c r="C670" s="149" t="str">
        <f t="shared" si="20"/>
        <v>Kundai Industrial Estate</v>
      </c>
      <c r="D670" s="149"/>
      <c r="E670" s="149"/>
      <c r="F670" s="149"/>
      <c r="G670" s="149">
        <f>COUNTIF(RTARouteStages[StageCode],ShortCodes[[#This Row],[Stage Code]])</f>
        <v>0</v>
      </c>
      <c r="H670" s="149">
        <f>COUNTIF(ShortCodes[Location],ShortCodes[[#This Row],[Location]])</f>
        <v>1</v>
      </c>
      <c r="I670" s="149">
        <f t="shared" si="21"/>
        <v>1</v>
      </c>
      <c r="J670" s="149"/>
      <c r="K670" s="149"/>
      <c r="L670" s="149"/>
    </row>
    <row r="671" spans="1:12">
      <c r="A671" s="148" t="s">
        <v>2607</v>
      </c>
      <c r="B671" s="148" t="s">
        <v>2608</v>
      </c>
      <c r="C671" s="149" t="str">
        <f t="shared" si="20"/>
        <v>KUNKAVLI</v>
      </c>
      <c r="D671" s="149"/>
      <c r="E671" s="149"/>
      <c r="F671" s="149"/>
      <c r="G671" s="149">
        <f>COUNTIF(RTARouteStages[StageCode],ShortCodes[[#This Row],[Stage Code]])</f>
        <v>0</v>
      </c>
      <c r="H671" s="149">
        <f>COUNTIF(ShortCodes[Location],ShortCodes[[#This Row],[Location]])</f>
        <v>1</v>
      </c>
      <c r="I671" s="149">
        <f t="shared" si="21"/>
        <v>1</v>
      </c>
      <c r="J671" s="149"/>
      <c r="K671" s="149"/>
      <c r="L671" s="149"/>
    </row>
    <row r="672" spans="1:12">
      <c r="A672" s="148" t="s">
        <v>2609</v>
      </c>
      <c r="B672" s="148" t="s">
        <v>2610</v>
      </c>
      <c r="C672" s="149" t="str">
        <f t="shared" si="20"/>
        <v>KUPAR</v>
      </c>
      <c r="D672" s="149"/>
      <c r="E672" s="149"/>
      <c r="F672" s="149"/>
      <c r="G672" s="149">
        <f>COUNTIF(RTARouteStages[StageCode],ShortCodes[[#This Row],[Stage Code]])</f>
        <v>0</v>
      </c>
      <c r="H672" s="149">
        <f>COUNTIF(ShortCodes[Location],ShortCodes[[#This Row],[Location]])</f>
        <v>1</v>
      </c>
      <c r="I672" s="149">
        <f t="shared" si="21"/>
        <v>1</v>
      </c>
      <c r="J672" s="149"/>
      <c r="K672" s="149"/>
      <c r="L672" s="149"/>
    </row>
    <row r="673" spans="1:12">
      <c r="A673" s="148" t="s">
        <v>2611</v>
      </c>
      <c r="B673" s="148" t="s">
        <v>2612</v>
      </c>
      <c r="C673" s="149" t="str">
        <f t="shared" si="20"/>
        <v>KUSKEM</v>
      </c>
      <c r="D673" s="149"/>
      <c r="E673" s="149"/>
      <c r="F673" s="149"/>
      <c r="G673" s="149">
        <f>COUNTIF(RTARouteStages[StageCode],ShortCodes[[#This Row],[Stage Code]])</f>
        <v>0</v>
      </c>
      <c r="H673" s="149">
        <f>COUNTIF(ShortCodes[Location],ShortCodes[[#This Row],[Location]])</f>
        <v>1</v>
      </c>
      <c r="I673" s="149">
        <f t="shared" si="21"/>
        <v>1</v>
      </c>
      <c r="J673" s="149"/>
      <c r="K673" s="149"/>
      <c r="L673" s="149"/>
    </row>
    <row r="674" spans="1:12">
      <c r="A674" s="152" t="s">
        <v>2613</v>
      </c>
      <c r="B674" s="152" t="s">
        <v>2614</v>
      </c>
      <c r="C674" s="149" t="str">
        <f t="shared" si="20"/>
        <v>L.D. SMNT</v>
      </c>
      <c r="D674" s="149"/>
      <c r="E674" s="149"/>
      <c r="F674" s="149"/>
      <c r="G674" s="149">
        <f>COUNTIF(RTARouteStages[StageCode],ShortCodes[[#This Row],[Stage Code]])</f>
        <v>0</v>
      </c>
      <c r="H674" s="149">
        <f>COUNTIF(ShortCodes[Location],ShortCodes[[#This Row],[Location]])</f>
        <v>1</v>
      </c>
      <c r="I674" s="149">
        <f t="shared" si="21"/>
        <v>1</v>
      </c>
      <c r="J674" s="149"/>
      <c r="K674" s="149"/>
      <c r="L674" s="149"/>
    </row>
    <row r="675" spans="1:12">
      <c r="A675" s="148" t="s">
        <v>2615</v>
      </c>
      <c r="B675" s="148" t="s">
        <v>2616</v>
      </c>
      <c r="C675" s="149" t="str">
        <f t="shared" si="20"/>
        <v>LADFE</v>
      </c>
      <c r="D675" s="149"/>
      <c r="E675" s="149"/>
      <c r="F675" s="149"/>
      <c r="G675" s="149">
        <f>COUNTIF(RTARouteStages[StageCode],ShortCodes[[#This Row],[Stage Code]])</f>
        <v>0</v>
      </c>
      <c r="H675" s="149">
        <f>COUNTIF(ShortCodes[Location],ShortCodes[[#This Row],[Location]])</f>
        <v>1</v>
      </c>
      <c r="I675" s="149">
        <f t="shared" si="21"/>
        <v>1</v>
      </c>
      <c r="J675" s="149"/>
      <c r="K675" s="149"/>
      <c r="L675" s="149"/>
    </row>
    <row r="676" spans="1:12">
      <c r="A676" s="148" t="s">
        <v>2617</v>
      </c>
      <c r="B676" s="148" t="s">
        <v>2618</v>
      </c>
      <c r="C676" s="149" t="str">
        <f t="shared" si="20"/>
        <v>LAKAKI/PALI</v>
      </c>
      <c r="D676" s="149"/>
      <c r="E676" s="149"/>
      <c r="F676" s="149"/>
      <c r="G676" s="149">
        <f>COUNTIF(RTARouteStages[StageCode],ShortCodes[[#This Row],[Stage Code]])</f>
        <v>0</v>
      </c>
      <c r="H676" s="149">
        <f>COUNTIF(ShortCodes[Location],ShortCodes[[#This Row],[Location]])</f>
        <v>1</v>
      </c>
      <c r="I676" s="149">
        <f t="shared" si="21"/>
        <v>1</v>
      </c>
      <c r="J676" s="149"/>
      <c r="K676" s="149"/>
      <c r="L676" s="149"/>
    </row>
    <row r="677" spans="1:12">
      <c r="A677" s="148" t="s">
        <v>2619</v>
      </c>
      <c r="B677" s="148" t="s">
        <v>2620</v>
      </c>
      <c r="C677" s="149" t="str">
        <f t="shared" si="20"/>
        <v>LAKERE</v>
      </c>
      <c r="D677" s="149"/>
      <c r="E677" s="149"/>
      <c r="F677" s="149"/>
      <c r="G677" s="149">
        <f>COUNTIF(RTARouteStages[StageCode],ShortCodes[[#This Row],[Stage Code]])</f>
        <v>0</v>
      </c>
      <c r="H677" s="149">
        <f>COUNTIF(ShortCodes[Location],ShortCodes[[#This Row],[Location]])</f>
        <v>1</v>
      </c>
      <c r="I677" s="149">
        <f t="shared" si="21"/>
        <v>1</v>
      </c>
      <c r="J677" s="149"/>
      <c r="K677" s="149"/>
      <c r="L677" s="149"/>
    </row>
    <row r="678" spans="1:12">
      <c r="A678" s="148" t="s">
        <v>2621</v>
      </c>
      <c r="B678" s="148" t="s">
        <v>2622</v>
      </c>
      <c r="C678" s="149" t="str">
        <f t="shared" si="20"/>
        <v>LAKERI</v>
      </c>
      <c r="D678" s="149"/>
      <c r="E678" s="149"/>
      <c r="F678" s="149"/>
      <c r="G678" s="149">
        <f>COUNTIF(RTARouteStages[StageCode],ShortCodes[[#This Row],[Stage Code]])</f>
        <v>0</v>
      </c>
      <c r="H678" s="149">
        <f>COUNTIF(ShortCodes[Location],ShortCodes[[#This Row],[Location]])</f>
        <v>1</v>
      </c>
      <c r="I678" s="149">
        <f t="shared" si="21"/>
        <v>1</v>
      </c>
      <c r="J678" s="149"/>
      <c r="K678" s="149"/>
      <c r="L678" s="149"/>
    </row>
    <row r="679" spans="1:12">
      <c r="A679" s="148" t="s">
        <v>2623</v>
      </c>
      <c r="B679" s="148" t="s">
        <v>2624</v>
      </c>
      <c r="C679" s="149" t="str">
        <f t="shared" si="20"/>
        <v>LAXIMI TMP</v>
      </c>
      <c r="D679" s="149"/>
      <c r="E679" s="149"/>
      <c r="F679" s="149"/>
      <c r="G679" s="149">
        <f>COUNTIF(RTARouteStages[StageCode],ShortCodes[[#This Row],[Stage Code]])</f>
        <v>0</v>
      </c>
      <c r="H679" s="149">
        <f>COUNTIF(ShortCodes[Location],ShortCodes[[#This Row],[Location]])</f>
        <v>1</v>
      </c>
      <c r="I679" s="149">
        <f t="shared" si="21"/>
        <v>1</v>
      </c>
      <c r="J679" s="149"/>
      <c r="K679" s="149"/>
      <c r="L679" s="149"/>
    </row>
    <row r="680" spans="1:12">
      <c r="A680" s="151" t="s">
        <v>2625</v>
      </c>
      <c r="B680" s="151" t="s">
        <v>2626</v>
      </c>
      <c r="C680" s="149" t="str">
        <f t="shared" si="20"/>
        <v>LENNY HOUSE</v>
      </c>
      <c r="D680" s="149"/>
      <c r="E680" s="149"/>
      <c r="F680" s="149"/>
      <c r="G680" s="149">
        <f>COUNTIF(RTARouteStages[StageCode],ShortCodes[[#This Row],[Stage Code]])</f>
        <v>0</v>
      </c>
      <c r="H680" s="149">
        <f>COUNTIF(ShortCodes[Location],ShortCodes[[#This Row],[Location]])</f>
        <v>1</v>
      </c>
      <c r="I680" s="149">
        <f t="shared" si="21"/>
        <v>1</v>
      </c>
      <c r="J680" s="149"/>
      <c r="K680" s="149"/>
      <c r="L680" s="149"/>
    </row>
    <row r="681" spans="1:12">
      <c r="A681" s="148" t="s">
        <v>2627</v>
      </c>
      <c r="B681" s="148" t="s">
        <v>2628</v>
      </c>
      <c r="C681" s="149" t="str">
        <f t="shared" si="20"/>
        <v>LINGSURU</v>
      </c>
      <c r="D681" s="149"/>
      <c r="E681" s="149"/>
      <c r="F681" s="149"/>
      <c r="G681" s="149">
        <f>COUNTIF(RTARouteStages[StageCode],ShortCodes[[#This Row],[Stage Code]])</f>
        <v>0</v>
      </c>
      <c r="H681" s="149">
        <f>COUNTIF(ShortCodes[Location],ShortCodes[[#This Row],[Location]])</f>
        <v>1</v>
      </c>
      <c r="I681" s="149">
        <f t="shared" si="21"/>
        <v>1</v>
      </c>
      <c r="J681" s="149"/>
      <c r="K681" s="149"/>
      <c r="L681" s="149"/>
    </row>
    <row r="682" spans="1:12">
      <c r="A682" s="148" t="s">
        <v>2629</v>
      </c>
      <c r="B682" s="148" t="s">
        <v>2630</v>
      </c>
      <c r="C682" s="149" t="str">
        <f t="shared" si="20"/>
        <v>LOKAPUR</v>
      </c>
      <c r="D682" s="149"/>
      <c r="E682" s="149"/>
      <c r="F682" s="149"/>
      <c r="G682" s="149">
        <f>COUNTIF(RTARouteStages[StageCode],ShortCodes[[#This Row],[Stage Code]])</f>
        <v>0</v>
      </c>
      <c r="H682" s="149">
        <f>COUNTIF(ShortCodes[Location],ShortCodes[[#This Row],[Location]])</f>
        <v>1</v>
      </c>
      <c r="I682" s="149">
        <f t="shared" si="21"/>
        <v>1</v>
      </c>
      <c r="J682" s="149"/>
      <c r="K682" s="149"/>
      <c r="L682" s="149"/>
    </row>
    <row r="683" spans="1:12">
      <c r="A683" s="148" t="s">
        <v>2631</v>
      </c>
      <c r="B683" s="148" t="s">
        <v>2632</v>
      </c>
      <c r="C683" s="149" t="str">
        <f t="shared" si="20"/>
        <v>LOLYE</v>
      </c>
      <c r="D683" s="149"/>
      <c r="E683" s="149"/>
      <c r="F683" s="149"/>
      <c r="G683" s="149">
        <f>COUNTIF(RTARouteStages[StageCode],ShortCodes[[#This Row],[Stage Code]])</f>
        <v>0</v>
      </c>
      <c r="H683" s="149">
        <f>COUNTIF(ShortCodes[Location],ShortCodes[[#This Row],[Location]])</f>
        <v>1</v>
      </c>
      <c r="I683" s="149">
        <f t="shared" si="21"/>
        <v>1</v>
      </c>
      <c r="J683" s="149"/>
      <c r="K683" s="149"/>
      <c r="L683" s="149"/>
    </row>
    <row r="684" spans="1:12">
      <c r="A684" s="148" t="s">
        <v>2633</v>
      </c>
      <c r="B684" s="148" t="s">
        <v>2634</v>
      </c>
      <c r="C684" s="149" t="str">
        <f t="shared" si="20"/>
        <v>LONDA</v>
      </c>
      <c r="D684" s="149"/>
      <c r="E684" s="149"/>
      <c r="F684" s="149"/>
      <c r="G684" s="149">
        <f>COUNTIF(RTARouteStages[StageCode],ShortCodes[[#This Row],[Stage Code]])</f>
        <v>0</v>
      </c>
      <c r="H684" s="149">
        <f>COUNTIF(ShortCodes[Location],ShortCodes[[#This Row],[Location]])</f>
        <v>1</v>
      </c>
      <c r="I684" s="149">
        <f t="shared" si="21"/>
        <v>1</v>
      </c>
      <c r="J684" s="149"/>
      <c r="K684" s="149"/>
      <c r="L684" s="149"/>
    </row>
    <row r="685" spans="1:12">
      <c r="A685" s="148" t="s">
        <v>2635</v>
      </c>
      <c r="B685" s="148" t="s">
        <v>2636</v>
      </c>
      <c r="C685" s="149" t="str">
        <f t="shared" si="20"/>
        <v>LOTULIM</v>
      </c>
      <c r="D685" s="149"/>
      <c r="E685" s="149"/>
      <c r="F685" s="149"/>
      <c r="G685" s="149">
        <f>COUNTIF(RTARouteStages[StageCode],ShortCodes[[#This Row],[Stage Code]])</f>
        <v>0</v>
      </c>
      <c r="H685" s="149">
        <f>COUNTIF(ShortCodes[Location],ShortCodes[[#This Row],[Location]])</f>
        <v>1</v>
      </c>
      <c r="I685" s="149">
        <f t="shared" si="21"/>
        <v>1</v>
      </c>
      <c r="J685" s="149"/>
      <c r="K685" s="149"/>
      <c r="L685" s="149"/>
    </row>
    <row r="686" spans="1:12">
      <c r="A686" s="148" t="s">
        <v>2637</v>
      </c>
      <c r="B686" s="148" t="s">
        <v>2638</v>
      </c>
      <c r="C686" s="149" t="str">
        <f t="shared" si="20"/>
        <v>M.BEACH CRO</v>
      </c>
      <c r="D686" s="149"/>
      <c r="E686" s="149"/>
      <c r="F686" s="149"/>
      <c r="G686" s="149">
        <f>COUNTIF(RTARouteStages[StageCode],ShortCodes[[#This Row],[Stage Code]])</f>
        <v>0</v>
      </c>
      <c r="H686" s="149">
        <f>COUNTIF(ShortCodes[Location],ShortCodes[[#This Row],[Location]])</f>
        <v>1</v>
      </c>
      <c r="I686" s="149">
        <f t="shared" si="21"/>
        <v>1</v>
      </c>
      <c r="J686" s="149"/>
      <c r="K686" s="149"/>
      <c r="L686" s="149"/>
    </row>
    <row r="687" spans="1:12">
      <c r="A687" s="148" t="s">
        <v>2639</v>
      </c>
      <c r="B687" s="148" t="s">
        <v>2640</v>
      </c>
      <c r="C687" s="149" t="str">
        <f t="shared" si="20"/>
        <v>MACAZAN</v>
      </c>
      <c r="D687" s="149"/>
      <c r="E687" s="149"/>
      <c r="F687" s="149"/>
      <c r="G687" s="149">
        <f>COUNTIF(RTARouteStages[StageCode],ShortCodes[[#This Row],[Stage Code]])</f>
        <v>0</v>
      </c>
      <c r="H687" s="149">
        <f>COUNTIF(ShortCodes[Location],ShortCodes[[#This Row],[Location]])</f>
        <v>1</v>
      </c>
      <c r="I687" s="149">
        <f t="shared" si="21"/>
        <v>1</v>
      </c>
      <c r="J687" s="149"/>
      <c r="K687" s="149"/>
      <c r="L687" s="149"/>
    </row>
    <row r="688" spans="1:12">
      <c r="A688" s="148" t="s">
        <v>2641</v>
      </c>
      <c r="B688" s="148" t="s">
        <v>2642</v>
      </c>
      <c r="C688" s="149" t="str">
        <f t="shared" si="20"/>
        <v>MADANGIRI</v>
      </c>
      <c r="D688" s="149"/>
      <c r="E688" s="149"/>
      <c r="F688" s="149"/>
      <c r="G688" s="149">
        <f>COUNTIF(RTARouteStages[StageCode],ShortCodes[[#This Row],[Stage Code]])</f>
        <v>0</v>
      </c>
      <c r="H688" s="149">
        <f>COUNTIF(ShortCodes[Location],ShortCodes[[#This Row],[Location]])</f>
        <v>1</v>
      </c>
      <c r="I688" s="149">
        <f t="shared" si="21"/>
        <v>1</v>
      </c>
      <c r="J688" s="149"/>
      <c r="K688" s="149"/>
      <c r="L688" s="149"/>
    </row>
    <row r="689" spans="1:12">
      <c r="A689" s="148" t="s">
        <v>2643</v>
      </c>
      <c r="B689" s="148" t="s">
        <v>2644</v>
      </c>
      <c r="C689" s="149" t="str">
        <f t="shared" si="20"/>
        <v>MADDER</v>
      </c>
      <c r="D689" s="149"/>
      <c r="E689" s="149"/>
      <c r="F689" s="149"/>
      <c r="G689" s="149">
        <f>COUNTIF(RTARouteStages[StageCode],ShortCodes[[#This Row],[Stage Code]])</f>
        <v>0</v>
      </c>
      <c r="H689" s="149">
        <f>COUNTIF(ShortCodes[Location],ShortCodes[[#This Row],[Location]])</f>
        <v>1</v>
      </c>
      <c r="I689" s="149">
        <f t="shared" si="21"/>
        <v>1</v>
      </c>
      <c r="J689" s="149"/>
      <c r="K689" s="149"/>
      <c r="L689" s="149"/>
    </row>
    <row r="690" spans="1:12">
      <c r="A690" s="148" t="s">
        <v>2645</v>
      </c>
      <c r="B690" s="148" t="s">
        <v>2646</v>
      </c>
      <c r="C690" s="149" t="str">
        <f t="shared" si="20"/>
        <v>MADEL</v>
      </c>
      <c r="D690" s="149"/>
      <c r="E690" s="149"/>
      <c r="F690" s="149"/>
      <c r="G690" s="149">
        <f>COUNTIF(RTARouteStages[StageCode],ShortCodes[[#This Row],[Stage Code]])</f>
        <v>0</v>
      </c>
      <c r="H690" s="149">
        <f>COUNTIF(ShortCodes[Location],ShortCodes[[#This Row],[Location]])</f>
        <v>1</v>
      </c>
      <c r="I690" s="149">
        <f t="shared" si="21"/>
        <v>1</v>
      </c>
      <c r="J690" s="149"/>
      <c r="K690" s="149"/>
      <c r="L690" s="149"/>
    </row>
    <row r="691" spans="1:12">
      <c r="A691" s="148" t="s">
        <v>2647</v>
      </c>
      <c r="B691" s="148" t="s">
        <v>2648</v>
      </c>
      <c r="C691" s="149" t="str">
        <f t="shared" si="20"/>
        <v>MADEL FERRY</v>
      </c>
      <c r="D691" s="149"/>
      <c r="E691" s="149"/>
      <c r="F691" s="149"/>
      <c r="G691" s="149">
        <f>COUNTIF(RTARouteStages[StageCode],ShortCodes[[#This Row],[Stage Code]])</f>
        <v>0</v>
      </c>
      <c r="H691" s="149">
        <f>COUNTIF(ShortCodes[Location],ShortCodes[[#This Row],[Location]])</f>
        <v>1</v>
      </c>
      <c r="I691" s="149">
        <f t="shared" si="21"/>
        <v>1</v>
      </c>
      <c r="J691" s="149"/>
      <c r="K691" s="149"/>
      <c r="L691" s="149"/>
    </row>
    <row r="692" spans="1:12">
      <c r="A692" s="148" t="s">
        <v>2649</v>
      </c>
      <c r="B692" s="148" t="s">
        <v>2650</v>
      </c>
      <c r="C692" s="149" t="str">
        <f t="shared" si="20"/>
        <v>MADHUBAN</v>
      </c>
      <c r="D692" s="149"/>
      <c r="E692" s="149"/>
      <c r="F692" s="149"/>
      <c r="G692" s="149">
        <f>COUNTIF(RTARouteStages[StageCode],ShortCodes[[#This Row],[Stage Code]])</f>
        <v>0</v>
      </c>
      <c r="H692" s="149">
        <f>COUNTIF(ShortCodes[Location],ShortCodes[[#This Row],[Location]])</f>
        <v>1</v>
      </c>
      <c r="I692" s="149">
        <f t="shared" si="21"/>
        <v>1</v>
      </c>
      <c r="J692" s="149"/>
      <c r="K692" s="149"/>
      <c r="L692" s="149"/>
    </row>
    <row r="693" spans="1:12">
      <c r="A693" s="148" t="s">
        <v>2651</v>
      </c>
      <c r="B693" s="148" t="s">
        <v>2652</v>
      </c>
      <c r="C693" s="149" t="str">
        <f t="shared" si="20"/>
        <v>MADKAI</v>
      </c>
      <c r="D693" s="149"/>
      <c r="E693" s="149"/>
      <c r="F693" s="149"/>
      <c r="G693" s="149">
        <f>COUNTIF(RTARouteStages[StageCode],ShortCodes[[#This Row],[Stage Code]])</f>
        <v>0</v>
      </c>
      <c r="H693" s="149">
        <f>COUNTIF(ShortCodes[Location],ShortCodes[[#This Row],[Location]])</f>
        <v>1</v>
      </c>
      <c r="I693" s="149">
        <f t="shared" si="21"/>
        <v>1</v>
      </c>
      <c r="J693" s="149"/>
      <c r="K693" s="149"/>
      <c r="L693" s="149"/>
    </row>
    <row r="694" spans="1:12">
      <c r="A694" s="148" t="s">
        <v>2653</v>
      </c>
      <c r="B694" s="148" t="s">
        <v>2654</v>
      </c>
      <c r="C694" s="149" t="str">
        <f t="shared" si="20"/>
        <v>MADKAI/B.P</v>
      </c>
      <c r="D694" s="149"/>
      <c r="E694" s="149"/>
      <c r="F694" s="149"/>
      <c r="G694" s="149">
        <f>COUNTIF(RTARouteStages[StageCode],ShortCodes[[#This Row],[Stage Code]])</f>
        <v>0</v>
      </c>
      <c r="H694" s="149">
        <f>COUNTIF(ShortCodes[Location],ShortCodes[[#This Row],[Location]])</f>
        <v>1</v>
      </c>
      <c r="I694" s="149">
        <f t="shared" si="21"/>
        <v>1</v>
      </c>
      <c r="J694" s="149"/>
      <c r="K694" s="149"/>
      <c r="L694" s="149"/>
    </row>
    <row r="695" spans="1:12">
      <c r="A695" s="148" t="s">
        <v>2655</v>
      </c>
      <c r="B695" s="148" t="s">
        <v>2656</v>
      </c>
      <c r="C695" s="149" t="str">
        <f t="shared" si="20"/>
        <v>MADLAMAZ</v>
      </c>
      <c r="D695" s="149"/>
      <c r="E695" s="149"/>
      <c r="F695" s="149"/>
      <c r="G695" s="149">
        <f>COUNTIF(RTARouteStages[StageCode],ShortCodes[[#This Row],[Stage Code]])</f>
        <v>0</v>
      </c>
      <c r="H695" s="149">
        <f>COUNTIF(ShortCodes[Location],ShortCodes[[#This Row],[Location]])</f>
        <v>1</v>
      </c>
      <c r="I695" s="149">
        <f t="shared" si="21"/>
        <v>1</v>
      </c>
      <c r="J695" s="149"/>
      <c r="K695" s="149"/>
      <c r="L695" s="149"/>
    </row>
    <row r="696" spans="1:12">
      <c r="A696" s="148" t="s">
        <v>2657</v>
      </c>
      <c r="B696" s="148" t="s">
        <v>2658</v>
      </c>
      <c r="C696" s="149" t="str">
        <f t="shared" si="20"/>
        <v>MADURA DEVL</v>
      </c>
      <c r="D696" s="149"/>
      <c r="E696" s="149"/>
      <c r="F696" s="149"/>
      <c r="G696" s="149">
        <f>COUNTIF(RTARouteStages[StageCode],ShortCodes[[#This Row],[Stage Code]])</f>
        <v>0</v>
      </c>
      <c r="H696" s="149">
        <f>COUNTIF(ShortCodes[Location],ShortCodes[[#This Row],[Location]])</f>
        <v>1</v>
      </c>
      <c r="I696" s="149">
        <f t="shared" si="21"/>
        <v>1</v>
      </c>
      <c r="J696" s="149"/>
      <c r="K696" s="149"/>
      <c r="L696" s="149"/>
    </row>
    <row r="697" spans="1:12">
      <c r="A697" s="148" t="s">
        <v>2659</v>
      </c>
      <c r="B697" s="148" t="s">
        <v>2660</v>
      </c>
      <c r="C697" s="149" t="str">
        <f t="shared" si="20"/>
        <v>MAHAKHAJAN</v>
      </c>
      <c r="D697" s="149"/>
      <c r="E697" s="149"/>
      <c r="F697" s="149"/>
      <c r="G697" s="149">
        <f>COUNTIF(RTARouteStages[StageCode],ShortCodes[[#This Row],[Stage Code]])</f>
        <v>0</v>
      </c>
      <c r="H697" s="149">
        <f>COUNTIF(ShortCodes[Location],ShortCodes[[#This Row],[Location]])</f>
        <v>1</v>
      </c>
      <c r="I697" s="149">
        <f t="shared" si="21"/>
        <v>1</v>
      </c>
      <c r="J697" s="149"/>
      <c r="K697" s="149"/>
      <c r="L697" s="149"/>
    </row>
    <row r="698" spans="1:12">
      <c r="A698" s="148" t="s">
        <v>2661</v>
      </c>
      <c r="B698" s="148" t="s">
        <v>2662</v>
      </c>
      <c r="C698" s="149" t="str">
        <f t="shared" si="20"/>
        <v>MAHOL</v>
      </c>
      <c r="D698" s="149"/>
      <c r="E698" s="149"/>
      <c r="F698" s="149"/>
      <c r="G698" s="149">
        <f>COUNTIF(RTARouteStages[StageCode],ShortCodes[[#This Row],[Stage Code]])</f>
        <v>0</v>
      </c>
      <c r="H698" s="149">
        <f>COUNTIF(ShortCodes[Location],ShortCodes[[#This Row],[Location]])</f>
        <v>1</v>
      </c>
      <c r="I698" s="149">
        <f t="shared" si="21"/>
        <v>1</v>
      </c>
      <c r="J698" s="149"/>
      <c r="K698" s="149"/>
      <c r="L698" s="149"/>
    </row>
    <row r="699" spans="1:12">
      <c r="A699" s="148" t="s">
        <v>2663</v>
      </c>
      <c r="B699" s="148" t="s">
        <v>2664</v>
      </c>
      <c r="C699" s="149" t="str">
        <f t="shared" si="20"/>
        <v>MAINA</v>
      </c>
      <c r="D699" s="149"/>
      <c r="E699" s="149"/>
      <c r="F699" s="149"/>
      <c r="G699" s="149">
        <f>COUNTIF(RTARouteStages[StageCode],ShortCodes[[#This Row],[Stage Code]])</f>
        <v>0</v>
      </c>
      <c r="H699" s="149">
        <f>COUNTIF(ShortCodes[Location],ShortCodes[[#This Row],[Location]])</f>
        <v>1</v>
      </c>
      <c r="I699" s="149">
        <f t="shared" si="21"/>
        <v>1</v>
      </c>
      <c r="J699" s="149"/>
      <c r="K699" s="149"/>
      <c r="L699" s="149"/>
    </row>
    <row r="700" spans="1:12">
      <c r="A700" s="148" t="s">
        <v>2665</v>
      </c>
      <c r="B700" s="148" t="s">
        <v>2666</v>
      </c>
      <c r="C700" s="149" t="str">
        <f t="shared" si="20"/>
        <v>MAINA SEZA</v>
      </c>
      <c r="D700" s="149"/>
      <c r="E700" s="149"/>
      <c r="F700" s="149"/>
      <c r="G700" s="149">
        <f>COUNTIF(RTARouteStages[StageCode],ShortCodes[[#This Row],[Stage Code]])</f>
        <v>0</v>
      </c>
      <c r="H700" s="149">
        <f>COUNTIF(ShortCodes[Location],ShortCodes[[#This Row],[Location]])</f>
        <v>1</v>
      </c>
      <c r="I700" s="149">
        <f t="shared" si="21"/>
        <v>1</v>
      </c>
      <c r="J700" s="149"/>
      <c r="K700" s="149"/>
      <c r="L700" s="149"/>
    </row>
    <row r="701" spans="1:12">
      <c r="A701" s="148" t="s">
        <v>2667</v>
      </c>
      <c r="B701" s="148" t="s">
        <v>2668</v>
      </c>
      <c r="C701" s="149" t="str">
        <f t="shared" si="20"/>
        <v>MAINGINE</v>
      </c>
      <c r="D701" s="149"/>
      <c r="E701" s="149"/>
      <c r="F701" s="149"/>
      <c r="G701" s="149">
        <f>COUNTIF(RTARouteStages[StageCode],ShortCodes[[#This Row],[Stage Code]])</f>
        <v>0</v>
      </c>
      <c r="H701" s="149">
        <f>COUNTIF(ShortCodes[Location],ShortCodes[[#This Row],[Location]])</f>
        <v>1</v>
      </c>
      <c r="I701" s="149">
        <f t="shared" si="21"/>
        <v>1</v>
      </c>
      <c r="J701" s="149"/>
      <c r="K701" s="149"/>
      <c r="L701" s="149"/>
    </row>
    <row r="702" spans="1:12">
      <c r="A702" s="148" t="s">
        <v>2669</v>
      </c>
      <c r="B702" s="148" t="s">
        <v>2670</v>
      </c>
      <c r="C702" s="149" t="str">
        <f t="shared" si="20"/>
        <v>MAJORDA</v>
      </c>
      <c r="D702" s="149"/>
      <c r="E702" s="149"/>
      <c r="F702" s="149"/>
      <c r="G702" s="149">
        <f>COUNTIF(RTARouteStages[StageCode],ShortCodes[[#This Row],[Stage Code]])</f>
        <v>0</v>
      </c>
      <c r="H702" s="149">
        <f>COUNTIF(ShortCodes[Location],ShortCodes[[#This Row],[Location]])</f>
        <v>1</v>
      </c>
      <c r="I702" s="149">
        <f t="shared" si="21"/>
        <v>1</v>
      </c>
      <c r="J702" s="149"/>
      <c r="K702" s="149"/>
      <c r="L702" s="149"/>
    </row>
    <row r="703" spans="1:12">
      <c r="A703" s="148" t="s">
        <v>2671</v>
      </c>
      <c r="B703" s="148" t="s">
        <v>2672</v>
      </c>
      <c r="C703" s="149" t="str">
        <f t="shared" si="20"/>
        <v>MALAR</v>
      </c>
      <c r="D703" s="149"/>
      <c r="E703" s="149"/>
      <c r="F703" s="149"/>
      <c r="G703" s="149">
        <f>COUNTIF(RTARouteStages[StageCode],ShortCodes[[#This Row],[Stage Code]])</f>
        <v>0</v>
      </c>
      <c r="H703" s="149">
        <f>COUNTIF(ShortCodes[Location],ShortCodes[[#This Row],[Location]])</f>
        <v>1</v>
      </c>
      <c r="I703" s="149">
        <f t="shared" si="21"/>
        <v>1</v>
      </c>
      <c r="J703" s="149"/>
      <c r="K703" s="149"/>
      <c r="L703" s="149"/>
    </row>
    <row r="704" spans="1:12">
      <c r="A704" s="148" t="s">
        <v>2673</v>
      </c>
      <c r="B704" s="148" t="s">
        <v>2674</v>
      </c>
      <c r="C704" s="149" t="str">
        <f t="shared" si="20"/>
        <v>MALEWAD</v>
      </c>
      <c r="D704" s="149"/>
      <c r="E704" s="149"/>
      <c r="F704" s="149"/>
      <c r="G704" s="149">
        <f>COUNTIF(RTARouteStages[StageCode],ShortCodes[[#This Row],[Stage Code]])</f>
        <v>0</v>
      </c>
      <c r="H704" s="149">
        <f>COUNTIF(ShortCodes[Location],ShortCodes[[#This Row],[Location]])</f>
        <v>1</v>
      </c>
      <c r="I704" s="149">
        <f t="shared" si="21"/>
        <v>1</v>
      </c>
      <c r="J704" s="149"/>
      <c r="K704" s="149"/>
      <c r="L704" s="149"/>
    </row>
    <row r="705" spans="1:12">
      <c r="A705" s="148" t="s">
        <v>2675</v>
      </c>
      <c r="B705" s="148" t="s">
        <v>2676</v>
      </c>
      <c r="C705" s="149" t="str">
        <f t="shared" si="20"/>
        <v>MALGAO BZR</v>
      </c>
      <c r="D705" s="149"/>
      <c r="E705" s="149"/>
      <c r="F705" s="149"/>
      <c r="G705" s="149">
        <f>COUNTIF(RTARouteStages[StageCode],ShortCodes[[#This Row],[Stage Code]])</f>
        <v>0</v>
      </c>
      <c r="H705" s="149">
        <f>COUNTIF(ShortCodes[Location],ShortCodes[[#This Row],[Location]])</f>
        <v>1</v>
      </c>
      <c r="I705" s="149">
        <f t="shared" si="21"/>
        <v>1</v>
      </c>
      <c r="J705" s="149"/>
      <c r="K705" s="149"/>
      <c r="L705" s="149"/>
    </row>
    <row r="706" spans="1:12">
      <c r="A706" s="159" t="s">
        <v>2677</v>
      </c>
      <c r="B706" s="159" t="s">
        <v>2678</v>
      </c>
      <c r="C706" s="160" t="str">
        <f t="shared" ref="C706:C769" si="22">A706</f>
        <v>MALGAO RLY</v>
      </c>
      <c r="D706" s="160"/>
      <c r="E706" s="149"/>
      <c r="F706" s="149"/>
      <c r="G706" s="149">
        <f>COUNTIF(RTARouteStages[StageCode],ShortCodes[[#This Row],[Stage Code]])</f>
        <v>0</v>
      </c>
      <c r="H706" s="149">
        <f>COUNTIF(ShortCodes[Location],ShortCodes[[#This Row],[Location]])</f>
        <v>1</v>
      </c>
      <c r="I706" s="149">
        <f t="shared" ref="I706:I769" si="23">COUNTIF($B$2:$B$4841,B706)</f>
        <v>1</v>
      </c>
      <c r="J706" s="149"/>
      <c r="K706" s="149"/>
      <c r="L706" s="149"/>
    </row>
    <row r="707" spans="1:12">
      <c r="A707" s="148" t="s">
        <v>2679</v>
      </c>
      <c r="B707" s="148" t="s">
        <v>2680</v>
      </c>
      <c r="C707" s="149" t="str">
        <f t="shared" si="22"/>
        <v>MALIM</v>
      </c>
      <c r="D707" s="149"/>
      <c r="E707" s="149"/>
      <c r="F707" s="149"/>
      <c r="G707" s="149">
        <f>COUNTIF(RTARouteStages[StageCode],ShortCodes[[#This Row],[Stage Code]])</f>
        <v>0</v>
      </c>
      <c r="H707" s="149">
        <f>COUNTIF(ShortCodes[Location],ShortCodes[[#This Row],[Location]])</f>
        <v>1</v>
      </c>
      <c r="I707" s="149">
        <f t="shared" si="23"/>
        <v>1</v>
      </c>
      <c r="J707" s="149"/>
      <c r="K707" s="149"/>
      <c r="L707" s="149"/>
    </row>
    <row r="708" spans="1:12">
      <c r="A708" s="148" t="s">
        <v>2681</v>
      </c>
      <c r="B708" s="148" t="s">
        <v>2682</v>
      </c>
      <c r="C708" s="149" t="str">
        <f t="shared" si="22"/>
        <v>MALLIKARJUN</v>
      </c>
      <c r="D708" s="149"/>
      <c r="E708" s="149"/>
      <c r="F708" s="149"/>
      <c r="G708" s="149">
        <f>COUNTIF(RTARouteStages[StageCode],ShortCodes[[#This Row],[Stage Code]])</f>
        <v>0</v>
      </c>
      <c r="H708" s="149">
        <f>COUNTIF(ShortCodes[Location],ShortCodes[[#This Row],[Location]])</f>
        <v>1</v>
      </c>
      <c r="I708" s="149">
        <f t="shared" si="23"/>
        <v>1</v>
      </c>
      <c r="J708" s="149"/>
      <c r="K708" s="149"/>
      <c r="L708" s="149"/>
    </row>
    <row r="709" spans="1:12">
      <c r="A709" s="148" t="s">
        <v>2683</v>
      </c>
      <c r="B709" s="148" t="s">
        <v>2684</v>
      </c>
      <c r="C709" s="149" t="str">
        <f t="shared" si="22"/>
        <v>MALOLI</v>
      </c>
      <c r="D709" s="149"/>
      <c r="E709" s="149"/>
      <c r="F709" s="149"/>
      <c r="G709" s="149">
        <f>COUNTIF(RTARouteStages[StageCode],ShortCodes[[#This Row],[Stage Code]])</f>
        <v>0</v>
      </c>
      <c r="H709" s="149">
        <f>COUNTIF(ShortCodes[Location],ShortCodes[[#This Row],[Location]])</f>
        <v>1</v>
      </c>
      <c r="I709" s="149">
        <f t="shared" si="23"/>
        <v>1</v>
      </c>
      <c r="J709" s="149"/>
      <c r="K709" s="149"/>
      <c r="L709" s="149"/>
    </row>
    <row r="710" spans="1:12">
      <c r="A710" s="148" t="s">
        <v>2685</v>
      </c>
      <c r="B710" s="148" t="s">
        <v>2686</v>
      </c>
      <c r="C710" s="149" t="str">
        <f t="shared" si="22"/>
        <v>MALPAN</v>
      </c>
      <c r="D710" s="149"/>
      <c r="E710" s="149"/>
      <c r="F710" s="149"/>
      <c r="G710" s="149">
        <f>COUNTIF(RTARouteStages[StageCode],ShortCodes[[#This Row],[Stage Code]])</f>
        <v>0</v>
      </c>
      <c r="H710" s="149">
        <f>COUNTIF(ShortCodes[Location],ShortCodes[[#This Row],[Location]])</f>
        <v>1</v>
      </c>
      <c r="I710" s="149">
        <f t="shared" si="23"/>
        <v>1</v>
      </c>
      <c r="J710" s="149"/>
      <c r="K710" s="149"/>
      <c r="L710" s="149"/>
    </row>
    <row r="711" spans="1:12">
      <c r="A711" s="148" t="s">
        <v>2687</v>
      </c>
      <c r="B711" s="148" t="s">
        <v>2688</v>
      </c>
      <c r="C711" s="149" t="str">
        <f t="shared" si="22"/>
        <v>MALPE</v>
      </c>
      <c r="D711" s="149"/>
      <c r="E711" s="149"/>
      <c r="F711" s="149"/>
      <c r="G711" s="149">
        <f>COUNTIF(RTARouteStages[StageCode],ShortCodes[[#This Row],[Stage Code]])</f>
        <v>0</v>
      </c>
      <c r="H711" s="149">
        <f>COUNTIF(ShortCodes[Location],ShortCodes[[#This Row],[Location]])</f>
        <v>1</v>
      </c>
      <c r="I711" s="149">
        <f t="shared" si="23"/>
        <v>1</v>
      </c>
      <c r="J711" s="149"/>
      <c r="K711" s="149"/>
      <c r="L711" s="149"/>
    </row>
    <row r="712" spans="1:12">
      <c r="A712" s="148" t="s">
        <v>2689</v>
      </c>
      <c r="B712" s="148" t="s">
        <v>2690</v>
      </c>
      <c r="C712" s="149" t="str">
        <f t="shared" si="22"/>
        <v>MALVAN</v>
      </c>
      <c r="D712" s="149"/>
      <c r="E712" s="149"/>
      <c r="F712" s="149"/>
      <c r="G712" s="149">
        <f>COUNTIF(RTARouteStages[StageCode],ShortCodes[[#This Row],[Stage Code]])</f>
        <v>0</v>
      </c>
      <c r="H712" s="149">
        <f>COUNTIF(ShortCodes[Location],ShortCodes[[#This Row],[Location]])</f>
        <v>1</v>
      </c>
      <c r="I712" s="149">
        <f t="shared" si="23"/>
        <v>1</v>
      </c>
      <c r="J712" s="149"/>
      <c r="K712" s="149"/>
      <c r="L712" s="149"/>
    </row>
    <row r="713" spans="1:12">
      <c r="A713" s="152" t="s">
        <v>2691</v>
      </c>
      <c r="B713" s="152" t="s">
        <v>2692</v>
      </c>
      <c r="C713" s="149" t="str">
        <f t="shared" si="22"/>
        <v>MANDOPA CROSS</v>
      </c>
      <c r="D713" s="149"/>
      <c r="E713" s="149"/>
      <c r="F713" s="149"/>
      <c r="G713" s="149">
        <f>COUNTIF(RTARouteStages[StageCode],ShortCodes[[#This Row],[Stage Code]])</f>
        <v>0</v>
      </c>
      <c r="H713" s="149">
        <f>COUNTIF(ShortCodes[Location],ShortCodes[[#This Row],[Location]])</f>
        <v>1</v>
      </c>
      <c r="I713" s="149">
        <f t="shared" si="23"/>
        <v>1</v>
      </c>
      <c r="J713" s="149"/>
      <c r="K713" s="149"/>
      <c r="L713" s="149"/>
    </row>
    <row r="714" spans="1:12">
      <c r="A714" s="148" t="s">
        <v>2693</v>
      </c>
      <c r="B714" s="148" t="s">
        <v>2694</v>
      </c>
      <c r="C714" s="149" t="str">
        <f t="shared" si="22"/>
        <v>MANDRE MDMZ</v>
      </c>
      <c r="D714" s="149"/>
      <c r="E714" s="149"/>
      <c r="F714" s="149"/>
      <c r="G714" s="149">
        <f>COUNTIF(RTARouteStages[StageCode],ShortCodes[[#This Row],[Stage Code]])</f>
        <v>0</v>
      </c>
      <c r="H714" s="149">
        <f>COUNTIF(ShortCodes[Location],ShortCodes[[#This Row],[Location]])</f>
        <v>1</v>
      </c>
      <c r="I714" s="149">
        <f t="shared" si="23"/>
        <v>1</v>
      </c>
      <c r="J714" s="149"/>
      <c r="K714" s="149"/>
      <c r="L714" s="149"/>
    </row>
    <row r="715" spans="1:12">
      <c r="A715" s="148" t="s">
        <v>2695</v>
      </c>
      <c r="B715" s="148" t="s">
        <v>2696</v>
      </c>
      <c r="C715" s="149" t="str">
        <f t="shared" si="22"/>
        <v>MANDTITA</v>
      </c>
      <c r="D715" s="149"/>
      <c r="E715" s="149"/>
      <c r="F715" s="149"/>
      <c r="G715" s="149">
        <f>COUNTIF(RTARouteStages[StageCode],ShortCodes[[#This Row],[Stage Code]])</f>
        <v>0</v>
      </c>
      <c r="H715" s="149">
        <f>COUNTIF(ShortCodes[Location],ShortCodes[[#This Row],[Location]])</f>
        <v>1</v>
      </c>
      <c r="I715" s="149">
        <f t="shared" si="23"/>
        <v>1</v>
      </c>
      <c r="J715" s="149"/>
      <c r="K715" s="149"/>
      <c r="L715" s="149"/>
    </row>
    <row r="716" spans="1:12">
      <c r="A716" s="148" t="s">
        <v>2697</v>
      </c>
      <c r="B716" s="148" t="s">
        <v>2698</v>
      </c>
      <c r="C716" s="149" t="str">
        <f t="shared" si="22"/>
        <v>MANDUR TITO</v>
      </c>
      <c r="D716" s="149"/>
      <c r="E716" s="149"/>
      <c r="F716" s="149"/>
      <c r="G716" s="149">
        <f>COUNTIF(RTARouteStages[StageCode],ShortCodes[[#This Row],[Stage Code]])</f>
        <v>0</v>
      </c>
      <c r="H716" s="149">
        <f>COUNTIF(ShortCodes[Location],ShortCodes[[#This Row],[Location]])</f>
        <v>1</v>
      </c>
      <c r="I716" s="149">
        <f t="shared" si="23"/>
        <v>1</v>
      </c>
      <c r="J716" s="149"/>
      <c r="K716" s="149"/>
      <c r="L716" s="149"/>
    </row>
    <row r="717" spans="1:12">
      <c r="A717" s="148" t="s">
        <v>2699</v>
      </c>
      <c r="B717" s="148" t="s">
        <v>2700</v>
      </c>
      <c r="C717" s="149" t="str">
        <f t="shared" si="22"/>
        <v>MANERI</v>
      </c>
      <c r="D717" s="149"/>
      <c r="E717" s="149"/>
      <c r="F717" s="149"/>
      <c r="G717" s="149">
        <f>COUNTIF(RTARouteStages[StageCode],ShortCodes[[#This Row],[Stage Code]])</f>
        <v>0</v>
      </c>
      <c r="H717" s="149">
        <f>COUNTIF(ShortCodes[Location],ShortCodes[[#This Row],[Location]])</f>
        <v>1</v>
      </c>
      <c r="I717" s="149">
        <f t="shared" si="23"/>
        <v>1</v>
      </c>
      <c r="J717" s="149"/>
      <c r="K717" s="149"/>
      <c r="L717" s="149"/>
    </row>
    <row r="718" spans="1:12">
      <c r="A718" s="151" t="s">
        <v>2701</v>
      </c>
      <c r="B718" s="151" t="s">
        <v>2702</v>
      </c>
      <c r="C718" s="149" t="str">
        <f t="shared" si="22"/>
        <v>MANGAL</v>
      </c>
      <c r="D718" s="149"/>
      <c r="E718" s="149"/>
      <c r="F718" s="149"/>
      <c r="G718" s="149">
        <f>COUNTIF(RTARouteStages[StageCode],ShortCodes[[#This Row],[Stage Code]])</f>
        <v>0</v>
      </c>
      <c r="H718" s="149">
        <f>COUNTIF(ShortCodes[Location],ShortCodes[[#This Row],[Location]])</f>
        <v>1</v>
      </c>
      <c r="I718" s="149">
        <f t="shared" si="23"/>
        <v>1</v>
      </c>
      <c r="J718" s="149"/>
      <c r="K718" s="149"/>
      <c r="L718" s="149"/>
    </row>
    <row r="719" spans="1:12">
      <c r="A719" s="151" t="s">
        <v>2703</v>
      </c>
      <c r="B719" s="151" t="s">
        <v>2704</v>
      </c>
      <c r="C719" s="149" t="str">
        <f t="shared" si="22"/>
        <v>MANGAL FO G</v>
      </c>
      <c r="D719" s="149"/>
      <c r="E719" s="149"/>
      <c r="F719" s="149"/>
      <c r="G719" s="149">
        <f>COUNTIF(RTARouteStages[StageCode],ShortCodes[[#This Row],[Stage Code]])</f>
        <v>0</v>
      </c>
      <c r="H719" s="149">
        <f>COUNTIF(ShortCodes[Location],ShortCodes[[#This Row],[Location]])</f>
        <v>1</v>
      </c>
      <c r="I719" s="149">
        <f t="shared" si="23"/>
        <v>1</v>
      </c>
      <c r="J719" s="149"/>
      <c r="K719" s="149"/>
      <c r="L719" s="149"/>
    </row>
    <row r="720" spans="1:12">
      <c r="A720" s="148" t="s">
        <v>2705</v>
      </c>
      <c r="B720" s="148" t="s">
        <v>2706</v>
      </c>
      <c r="C720" s="149" t="str">
        <f t="shared" si="22"/>
        <v>MANGESHI</v>
      </c>
      <c r="D720" s="149"/>
      <c r="E720" s="149"/>
      <c r="F720" s="149"/>
      <c r="G720" s="149">
        <f>COUNTIF(RTARouteStages[StageCode],ShortCodes[[#This Row],[Stage Code]])</f>
        <v>0</v>
      </c>
      <c r="H720" s="149">
        <f>COUNTIF(ShortCodes[Location],ShortCodes[[#This Row],[Location]])</f>
        <v>1</v>
      </c>
      <c r="I720" s="149">
        <f t="shared" si="23"/>
        <v>1</v>
      </c>
      <c r="J720" s="149"/>
      <c r="K720" s="149"/>
      <c r="L720" s="149"/>
    </row>
    <row r="721" spans="1:12">
      <c r="A721" s="148" t="s">
        <v>2707</v>
      </c>
      <c r="B721" s="148" t="s">
        <v>2708</v>
      </c>
      <c r="C721" s="149" t="str">
        <f t="shared" si="22"/>
        <v>MANKE</v>
      </c>
      <c r="D721" s="149"/>
      <c r="E721" s="149"/>
      <c r="F721" s="149"/>
      <c r="G721" s="149">
        <f>COUNTIF(RTARouteStages[StageCode],ShortCodes[[#This Row],[Stage Code]])</f>
        <v>0</v>
      </c>
      <c r="H721" s="149">
        <f>COUNTIF(ShortCodes[Location],ShortCodes[[#This Row],[Location]])</f>
        <v>1</v>
      </c>
      <c r="I721" s="149">
        <f t="shared" si="23"/>
        <v>1</v>
      </c>
      <c r="J721" s="149"/>
      <c r="K721" s="149"/>
      <c r="L721" s="149"/>
    </row>
    <row r="722" spans="1:12">
      <c r="A722" s="148" t="s">
        <v>2709</v>
      </c>
      <c r="B722" s="148" t="s">
        <v>2710</v>
      </c>
      <c r="C722" s="149" t="str">
        <f t="shared" si="22"/>
        <v>MANSHER</v>
      </c>
      <c r="D722" s="149"/>
      <c r="E722" s="149"/>
      <c r="F722" s="149"/>
      <c r="G722" s="149">
        <f>COUNTIF(RTARouteStages[StageCode],ShortCodes[[#This Row],[Stage Code]])</f>
        <v>0</v>
      </c>
      <c r="H722" s="149">
        <f>COUNTIF(ShortCodes[Location],ShortCodes[[#This Row],[Location]])</f>
        <v>1</v>
      </c>
      <c r="I722" s="149">
        <f t="shared" si="23"/>
        <v>1</v>
      </c>
      <c r="J722" s="149"/>
      <c r="K722" s="149"/>
      <c r="L722" s="149"/>
    </row>
    <row r="723" spans="1:12">
      <c r="A723" s="148" t="s">
        <v>2711</v>
      </c>
      <c r="B723" s="148" t="s">
        <v>2712</v>
      </c>
      <c r="C723" s="149" t="str">
        <f t="shared" si="22"/>
        <v>MAPA</v>
      </c>
      <c r="D723" s="149"/>
      <c r="E723" s="149"/>
      <c r="F723" s="149"/>
      <c r="G723" s="149">
        <f>COUNTIF(RTARouteStages[StageCode],ShortCodes[[#This Row],[Stage Code]])</f>
        <v>0</v>
      </c>
      <c r="H723" s="149">
        <f>COUNTIF(ShortCodes[Location],ShortCodes[[#This Row],[Location]])</f>
        <v>1</v>
      </c>
      <c r="I723" s="149">
        <f t="shared" si="23"/>
        <v>1</v>
      </c>
      <c r="J723" s="149"/>
      <c r="K723" s="149"/>
      <c r="L723" s="149"/>
    </row>
    <row r="724" spans="1:12">
      <c r="A724" s="148" t="s">
        <v>2713</v>
      </c>
      <c r="B724" s="148" t="s">
        <v>2714</v>
      </c>
      <c r="C724" s="149" t="str">
        <f t="shared" si="22"/>
        <v>MAPUSA</v>
      </c>
      <c r="D724" s="149"/>
      <c r="E724" s="149" t="s">
        <v>1449</v>
      </c>
      <c r="F724" s="149"/>
      <c r="G724" s="149">
        <f>COUNTIF(RTARouteStages[StageCode],ShortCodes[[#This Row],[Stage Code]])</f>
        <v>1</v>
      </c>
      <c r="H724" s="149">
        <f>COUNTIF(ShortCodes[Location],ShortCodes[[#This Row],[Location]])</f>
        <v>1</v>
      </c>
      <c r="I724" s="149">
        <f t="shared" si="23"/>
        <v>1</v>
      </c>
      <c r="J724" s="149" t="s">
        <v>1450</v>
      </c>
      <c r="K724" s="149"/>
      <c r="L724" s="149"/>
    </row>
    <row r="725" spans="1:12">
      <c r="A725" s="148" t="s">
        <v>2715</v>
      </c>
      <c r="B725" s="148" t="s">
        <v>2716</v>
      </c>
      <c r="C725" s="149" t="str">
        <f t="shared" si="22"/>
        <v>MARATHWADA</v>
      </c>
      <c r="D725" s="149"/>
      <c r="E725" s="149"/>
      <c r="F725" s="149"/>
      <c r="G725" s="149">
        <f>COUNTIF(RTARouteStages[StageCode],ShortCodes[[#This Row],[Stage Code]])</f>
        <v>0</v>
      </c>
      <c r="H725" s="149">
        <f>COUNTIF(ShortCodes[Location],ShortCodes[[#This Row],[Location]])</f>
        <v>1</v>
      </c>
      <c r="I725" s="149">
        <f t="shared" si="23"/>
        <v>1</v>
      </c>
      <c r="J725" s="149"/>
      <c r="K725" s="149"/>
      <c r="L725" s="149"/>
    </row>
    <row r="726" spans="1:12">
      <c r="A726" s="148" t="s">
        <v>2717</v>
      </c>
      <c r="B726" s="148" t="s">
        <v>2718</v>
      </c>
      <c r="C726" s="149" t="str">
        <f t="shared" si="22"/>
        <v>MARCEL</v>
      </c>
      <c r="D726" s="149"/>
      <c r="E726" s="149" t="s">
        <v>1449</v>
      </c>
      <c r="F726" s="149"/>
      <c r="G726" s="149">
        <f>COUNTIF(RTARouteStages[StageCode],ShortCodes[[#This Row],[Stage Code]])</f>
        <v>0</v>
      </c>
      <c r="H726" s="149">
        <f>COUNTIF(ShortCodes[Location],ShortCodes[[#This Row],[Location]])</f>
        <v>1</v>
      </c>
      <c r="I726" s="149">
        <f t="shared" si="23"/>
        <v>1</v>
      </c>
      <c r="J726" s="149" t="s">
        <v>1450</v>
      </c>
      <c r="K726" s="149"/>
      <c r="L726" s="149"/>
    </row>
    <row r="727" spans="1:12">
      <c r="A727" s="148" t="s">
        <v>2719</v>
      </c>
      <c r="B727" s="148" t="s">
        <v>2720</v>
      </c>
      <c r="C727" s="149" t="str">
        <f t="shared" si="22"/>
        <v>MARDOL</v>
      </c>
      <c r="D727" s="149"/>
      <c r="E727" s="149"/>
      <c r="F727" s="149"/>
      <c r="G727" s="149">
        <f>COUNTIF(RTARouteStages[StageCode],ShortCodes[[#This Row],[Stage Code]])</f>
        <v>0</v>
      </c>
      <c r="H727" s="149">
        <f>COUNTIF(ShortCodes[Location],ShortCodes[[#This Row],[Location]])</f>
        <v>1</v>
      </c>
      <c r="I727" s="149">
        <f t="shared" si="23"/>
        <v>1</v>
      </c>
      <c r="J727" s="149"/>
      <c r="K727" s="149"/>
      <c r="L727" s="149"/>
    </row>
    <row r="728" spans="1:12">
      <c r="A728" s="148" t="s">
        <v>2721</v>
      </c>
      <c r="B728" s="148" t="s">
        <v>2722</v>
      </c>
      <c r="C728" s="149" t="str">
        <f t="shared" si="22"/>
        <v>MARGAO</v>
      </c>
      <c r="D728" s="149"/>
      <c r="E728" s="149" t="s">
        <v>1449</v>
      </c>
      <c r="F728" s="149"/>
      <c r="G728" s="149">
        <f>COUNTIF(RTARouteStages[StageCode],ShortCodes[[#This Row],[Stage Code]])</f>
        <v>0</v>
      </c>
      <c r="H728" s="149">
        <f>COUNTIF(ShortCodes[Location],ShortCodes[[#This Row],[Location]])</f>
        <v>1</v>
      </c>
      <c r="I728" s="149">
        <f t="shared" si="23"/>
        <v>1</v>
      </c>
      <c r="J728" s="149" t="s">
        <v>1450</v>
      </c>
      <c r="K728" s="149"/>
      <c r="L728" s="149"/>
    </row>
    <row r="729" spans="1:12">
      <c r="A729" s="151" t="s">
        <v>2723</v>
      </c>
      <c r="B729" s="151" t="s">
        <v>2724</v>
      </c>
      <c r="C729" s="149" t="str">
        <f t="shared" si="22"/>
        <v>MARGAO MKT</v>
      </c>
      <c r="D729" s="149"/>
      <c r="E729" s="149"/>
      <c r="F729" s="149"/>
      <c r="G729" s="149">
        <f>COUNTIF(RTARouteStages[StageCode],ShortCodes[[#This Row],[Stage Code]])</f>
        <v>0</v>
      </c>
      <c r="H729" s="149">
        <f>COUNTIF(ShortCodes[Location],ShortCodes[[#This Row],[Location]])</f>
        <v>1</v>
      </c>
      <c r="I729" s="149">
        <f t="shared" si="23"/>
        <v>1</v>
      </c>
      <c r="J729" s="149"/>
      <c r="K729" s="149"/>
      <c r="L729" s="149"/>
    </row>
    <row r="730" spans="1:12">
      <c r="A730" s="148" t="s">
        <v>2725</v>
      </c>
      <c r="B730" s="148" t="s">
        <v>2726</v>
      </c>
      <c r="C730" s="149" t="str">
        <f t="shared" si="22"/>
        <v>MARGAO PWD</v>
      </c>
      <c r="D730" s="149"/>
      <c r="E730" s="149"/>
      <c r="F730" s="149"/>
      <c r="G730" s="149">
        <f>COUNTIF(RTARouteStages[StageCode],ShortCodes[[#This Row],[Stage Code]])</f>
        <v>0</v>
      </c>
      <c r="H730" s="149">
        <f>COUNTIF(ShortCodes[Location],ShortCodes[[#This Row],[Location]])</f>
        <v>1</v>
      </c>
      <c r="I730" s="149">
        <f t="shared" si="23"/>
        <v>1</v>
      </c>
      <c r="J730" s="149"/>
      <c r="K730" s="149"/>
      <c r="L730" s="149"/>
    </row>
    <row r="731" spans="1:12">
      <c r="A731" s="148" t="s">
        <v>2727</v>
      </c>
      <c r="B731" s="148" t="s">
        <v>2728</v>
      </c>
      <c r="C731" s="149" t="str">
        <f t="shared" si="22"/>
        <v>MARICO</v>
      </c>
      <c r="D731" s="149"/>
      <c r="E731" s="149"/>
      <c r="F731" s="149"/>
      <c r="G731" s="149">
        <f>COUNTIF(RTARouteStages[StageCode],ShortCodes[[#This Row],[Stage Code]])</f>
        <v>0</v>
      </c>
      <c r="H731" s="149">
        <f>COUNTIF(ShortCodes[Location],ShortCodes[[#This Row],[Location]])</f>
        <v>1</v>
      </c>
      <c r="I731" s="149">
        <f t="shared" si="23"/>
        <v>1</v>
      </c>
      <c r="J731" s="149"/>
      <c r="K731" s="149"/>
      <c r="L731" s="149"/>
    </row>
    <row r="732" spans="1:12">
      <c r="A732" s="148" t="s">
        <v>2729</v>
      </c>
      <c r="B732" s="148" t="s">
        <v>2730</v>
      </c>
      <c r="C732" s="149" t="str">
        <f t="shared" si="22"/>
        <v>MARITA BAKR</v>
      </c>
      <c r="D732" s="149"/>
      <c r="E732" s="149"/>
      <c r="F732" s="149"/>
      <c r="G732" s="149">
        <f>COUNTIF(RTARouteStages[StageCode],ShortCodes[[#This Row],[Stage Code]])</f>
        <v>0</v>
      </c>
      <c r="H732" s="149">
        <f>COUNTIF(ShortCodes[Location],ShortCodes[[#This Row],[Location]])</f>
        <v>1</v>
      </c>
      <c r="I732" s="149">
        <f t="shared" si="23"/>
        <v>1</v>
      </c>
      <c r="J732" s="149"/>
      <c r="K732" s="149"/>
      <c r="L732" s="149"/>
    </row>
    <row r="733" spans="1:12">
      <c r="A733" s="148" t="s">
        <v>2731</v>
      </c>
      <c r="B733" s="148" t="s">
        <v>2732</v>
      </c>
      <c r="C733" s="149" t="str">
        <f t="shared" si="22"/>
        <v>MARNA</v>
      </c>
      <c r="D733" s="149"/>
      <c r="E733" s="149"/>
      <c r="F733" s="149"/>
      <c r="G733" s="149">
        <f>COUNTIF(RTARouteStages[StageCode],ShortCodes[[#This Row],[Stage Code]])</f>
        <v>0</v>
      </c>
      <c r="H733" s="149">
        <f>COUNTIF(ShortCodes[Location],ShortCodes[[#This Row],[Location]])</f>
        <v>1</v>
      </c>
      <c r="I733" s="149">
        <f t="shared" si="23"/>
        <v>1</v>
      </c>
      <c r="J733" s="149"/>
      <c r="K733" s="149"/>
      <c r="L733" s="149"/>
    </row>
    <row r="734" spans="1:12">
      <c r="A734" s="148" t="s">
        <v>2733</v>
      </c>
      <c r="B734" s="148" t="s">
        <v>2734</v>
      </c>
      <c r="C734" s="149" t="str">
        <f t="shared" si="22"/>
        <v>MARUTI TMP</v>
      </c>
      <c r="D734" s="149"/>
      <c r="E734" s="149"/>
      <c r="F734" s="149"/>
      <c r="G734" s="149">
        <f>COUNTIF(RTARouteStages[StageCode],ShortCodes[[#This Row],[Stage Code]])</f>
        <v>0</v>
      </c>
      <c r="H734" s="149">
        <f>COUNTIF(ShortCodes[Location],ShortCodes[[#This Row],[Location]])</f>
        <v>1</v>
      </c>
      <c r="I734" s="149">
        <f t="shared" si="23"/>
        <v>1</v>
      </c>
      <c r="J734" s="149"/>
      <c r="K734" s="149"/>
      <c r="L734" s="149"/>
    </row>
    <row r="735" spans="1:12">
      <c r="A735" s="148" t="s">
        <v>2735</v>
      </c>
      <c r="B735" s="148" t="s">
        <v>2736</v>
      </c>
      <c r="C735" s="149" t="str">
        <f t="shared" si="22"/>
        <v>MARWADA</v>
      </c>
      <c r="D735" s="149"/>
      <c r="E735" s="149"/>
      <c r="F735" s="149"/>
      <c r="G735" s="149">
        <f>COUNTIF(RTARouteStages[StageCode],ShortCodes[[#This Row],[Stage Code]])</f>
        <v>0</v>
      </c>
      <c r="H735" s="149">
        <f>COUNTIF(ShortCodes[Location],ShortCodes[[#This Row],[Location]])</f>
        <v>1</v>
      </c>
      <c r="I735" s="149">
        <f t="shared" si="23"/>
        <v>1</v>
      </c>
      <c r="J735" s="149"/>
      <c r="K735" s="149"/>
      <c r="L735" s="149"/>
    </row>
    <row r="736" spans="1:12" ht="29">
      <c r="A736" s="152" t="s">
        <v>2737</v>
      </c>
      <c r="B736" s="152" t="s">
        <v>2738</v>
      </c>
      <c r="C736" s="149" t="str">
        <f t="shared" si="22"/>
        <v>Masan De Amorio(Panjim)</v>
      </c>
      <c r="D736" s="149"/>
      <c r="E736" s="149"/>
      <c r="F736" s="149"/>
      <c r="G736" s="149">
        <f>COUNTIF(RTARouteStages[StageCode],ShortCodes[[#This Row],[Stage Code]])</f>
        <v>0</v>
      </c>
      <c r="H736" s="149">
        <f>COUNTIF(ShortCodes[Location],ShortCodes[[#This Row],[Location]])</f>
        <v>1</v>
      </c>
      <c r="I736" s="149">
        <f t="shared" si="23"/>
        <v>1</v>
      </c>
      <c r="J736" s="149"/>
      <c r="K736" s="149"/>
      <c r="L736" s="149"/>
    </row>
    <row r="737" spans="1:12">
      <c r="A737" s="148" t="s">
        <v>2739</v>
      </c>
      <c r="B737" s="148" t="s">
        <v>2740</v>
      </c>
      <c r="C737" s="149" t="str">
        <f t="shared" si="22"/>
        <v>MASHEM</v>
      </c>
      <c r="D737" s="149"/>
      <c r="E737" s="149"/>
      <c r="F737" s="149"/>
      <c r="G737" s="149">
        <f>COUNTIF(RTARouteStages[StageCode],ShortCodes[[#This Row],[Stage Code]])</f>
        <v>0</v>
      </c>
      <c r="H737" s="149">
        <f>COUNTIF(ShortCodes[Location],ShortCodes[[#This Row],[Location]])</f>
        <v>1</v>
      </c>
      <c r="I737" s="149">
        <f t="shared" si="23"/>
        <v>1</v>
      </c>
      <c r="J737" s="149"/>
      <c r="K737" s="149"/>
      <c r="L737" s="149"/>
    </row>
    <row r="738" spans="1:12">
      <c r="A738" s="148" t="s">
        <v>2741</v>
      </c>
      <c r="B738" s="148" t="s">
        <v>2742</v>
      </c>
      <c r="C738" s="149" t="str">
        <f t="shared" si="22"/>
        <v>MASJID/BEND</v>
      </c>
      <c r="D738" s="149"/>
      <c r="E738" s="149"/>
      <c r="F738" s="149"/>
      <c r="G738" s="149">
        <f>COUNTIF(RTARouteStages[StageCode],ShortCodes[[#This Row],[Stage Code]])</f>
        <v>0</v>
      </c>
      <c r="H738" s="149">
        <f>COUNTIF(ShortCodes[Location],ShortCodes[[#This Row],[Location]])</f>
        <v>1</v>
      </c>
      <c r="I738" s="149">
        <f t="shared" si="23"/>
        <v>1</v>
      </c>
      <c r="J738" s="149"/>
      <c r="K738" s="149"/>
      <c r="L738" s="149"/>
    </row>
    <row r="739" spans="1:12">
      <c r="A739" s="148" t="s">
        <v>2743</v>
      </c>
      <c r="B739" s="148" t="s">
        <v>2744</v>
      </c>
      <c r="C739" s="149" t="str">
        <f t="shared" si="22"/>
        <v>MATIMOL</v>
      </c>
      <c r="D739" s="149"/>
      <c r="E739" s="149"/>
      <c r="F739" s="149"/>
      <c r="G739" s="149">
        <f>COUNTIF(RTARouteStages[StageCode],ShortCodes[[#This Row],[Stage Code]])</f>
        <v>0</v>
      </c>
      <c r="H739" s="149">
        <f>COUNTIF(ShortCodes[Location],ShortCodes[[#This Row],[Location]])</f>
        <v>1</v>
      </c>
      <c r="I739" s="149">
        <f t="shared" si="23"/>
        <v>1</v>
      </c>
      <c r="J739" s="149"/>
      <c r="K739" s="149"/>
      <c r="L739" s="149"/>
    </row>
    <row r="740" spans="1:12">
      <c r="A740" s="151" t="s">
        <v>2745</v>
      </c>
      <c r="B740" s="151" t="s">
        <v>2746</v>
      </c>
      <c r="C740" s="149" t="str">
        <f t="shared" si="22"/>
        <v>MATNE</v>
      </c>
      <c r="D740" s="149"/>
      <c r="E740" s="149"/>
      <c r="F740" s="149"/>
      <c r="G740" s="149">
        <f>COUNTIF(RTARouteStages[StageCode],ShortCodes[[#This Row],[Stage Code]])</f>
        <v>0</v>
      </c>
      <c r="H740" s="149">
        <f>COUNTIF(ShortCodes[Location],ShortCodes[[#This Row],[Location]])</f>
        <v>1</v>
      </c>
      <c r="I740" s="149">
        <f t="shared" si="23"/>
        <v>1</v>
      </c>
      <c r="J740" s="149"/>
      <c r="K740" s="149"/>
      <c r="L740" s="149"/>
    </row>
    <row r="741" spans="1:12">
      <c r="A741" s="148" t="s">
        <v>2747</v>
      </c>
      <c r="B741" s="148" t="s">
        <v>2748</v>
      </c>
      <c r="C741" s="149" t="str">
        <f t="shared" si="22"/>
        <v>MATVE</v>
      </c>
      <c r="D741" s="149"/>
      <c r="E741" s="149"/>
      <c r="F741" s="149"/>
      <c r="G741" s="149">
        <f>COUNTIF(RTARouteStages[StageCode],ShortCodes[[#This Row],[Stage Code]])</f>
        <v>0</v>
      </c>
      <c r="H741" s="149">
        <f>COUNTIF(ShortCodes[Location],ShortCodes[[#This Row],[Location]])</f>
        <v>1</v>
      </c>
      <c r="I741" s="149">
        <f t="shared" si="23"/>
        <v>1</v>
      </c>
      <c r="J741" s="149"/>
      <c r="K741" s="149"/>
      <c r="L741" s="149"/>
    </row>
    <row r="742" spans="1:12">
      <c r="A742" s="148" t="s">
        <v>2749</v>
      </c>
      <c r="B742" s="161" t="s">
        <v>2750</v>
      </c>
      <c r="C742" s="149" t="str">
        <f t="shared" si="22"/>
        <v>MAULINGE</v>
      </c>
      <c r="D742" s="149"/>
      <c r="E742" s="149"/>
      <c r="F742" s="149"/>
      <c r="G742" s="149">
        <f>COUNTIF(RTARouteStages[StageCode],ShortCodes[[#This Row],[Stage Code]])</f>
        <v>0</v>
      </c>
      <c r="H742" s="149">
        <f>COUNTIF(ShortCodes[Location],ShortCodes[[#This Row],[Location]])</f>
        <v>2</v>
      </c>
      <c r="I742" s="149">
        <f t="shared" si="23"/>
        <v>1</v>
      </c>
      <c r="J742" s="149"/>
      <c r="K742" s="149"/>
      <c r="L742" s="149"/>
    </row>
    <row r="743" spans="1:12">
      <c r="A743" s="148" t="s">
        <v>2749</v>
      </c>
      <c r="B743" s="148" t="s">
        <v>2751</v>
      </c>
      <c r="C743" s="149" t="str">
        <f t="shared" si="22"/>
        <v>MAULINGE</v>
      </c>
      <c r="D743" s="149"/>
      <c r="E743" s="149"/>
      <c r="F743" s="149"/>
      <c r="G743" s="149">
        <f>COUNTIF(RTARouteStages[StageCode],ShortCodes[[#This Row],[Stage Code]])</f>
        <v>0</v>
      </c>
      <c r="H743" s="149">
        <f>COUNTIF(ShortCodes[Location],ShortCodes[[#This Row],[Location]])</f>
        <v>2</v>
      </c>
      <c r="I743" s="149">
        <f t="shared" si="23"/>
        <v>1</v>
      </c>
      <c r="J743" s="149"/>
      <c r="K743" s="149"/>
      <c r="L743" s="149"/>
    </row>
    <row r="744" spans="1:12">
      <c r="A744" s="148" t="s">
        <v>2752</v>
      </c>
      <c r="B744" s="148" t="s">
        <v>2753</v>
      </c>
      <c r="C744" s="149" t="str">
        <f t="shared" si="22"/>
        <v>MAXEM</v>
      </c>
      <c r="D744" s="149"/>
      <c r="E744" s="149"/>
      <c r="F744" s="149"/>
      <c r="G744" s="149">
        <f>COUNTIF(RTARouteStages[StageCode],ShortCodes[[#This Row],[Stage Code]])</f>
        <v>0</v>
      </c>
      <c r="H744" s="149">
        <f>COUNTIF(ShortCodes[Location],ShortCodes[[#This Row],[Location]])</f>
        <v>1</v>
      </c>
      <c r="I744" s="149">
        <f t="shared" si="23"/>
        <v>1</v>
      </c>
      <c r="J744" s="149"/>
      <c r="K744" s="149"/>
      <c r="L744" s="149"/>
    </row>
    <row r="745" spans="1:12">
      <c r="A745" s="151" t="s">
        <v>2754</v>
      </c>
      <c r="B745" s="151" t="s">
        <v>2755</v>
      </c>
      <c r="C745" s="149" t="str">
        <f t="shared" si="22"/>
        <v>MAYARGAL</v>
      </c>
      <c r="D745" s="149"/>
      <c r="E745" s="149"/>
      <c r="F745" s="149"/>
      <c r="G745" s="149">
        <f>COUNTIF(RTARouteStages[StageCode],ShortCodes[[#This Row],[Stage Code]])</f>
        <v>0</v>
      </c>
      <c r="H745" s="149">
        <f>COUNTIF(ShortCodes[Location],ShortCodes[[#This Row],[Location]])</f>
        <v>1</v>
      </c>
      <c r="I745" s="149">
        <f t="shared" si="23"/>
        <v>1</v>
      </c>
      <c r="J745" s="149"/>
      <c r="K745" s="149"/>
      <c r="L745" s="149"/>
    </row>
    <row r="746" spans="1:12">
      <c r="A746" s="148" t="s">
        <v>2756</v>
      </c>
      <c r="B746" s="148" t="s">
        <v>2757</v>
      </c>
      <c r="C746" s="149" t="str">
        <f t="shared" si="22"/>
        <v>MAYE PNCHYT</v>
      </c>
      <c r="D746" s="149"/>
      <c r="E746" s="149"/>
      <c r="F746" s="149"/>
      <c r="G746" s="149">
        <f>COUNTIF(RTARouteStages[StageCode],ShortCodes[[#This Row],[Stage Code]])</f>
        <v>0</v>
      </c>
      <c r="H746" s="149">
        <f>COUNTIF(ShortCodes[Location],ShortCodes[[#This Row],[Location]])</f>
        <v>1</v>
      </c>
      <c r="I746" s="149">
        <f t="shared" si="23"/>
        <v>1</v>
      </c>
      <c r="J746" s="149"/>
      <c r="K746" s="149"/>
      <c r="L746" s="149"/>
    </row>
    <row r="747" spans="1:12">
      <c r="A747" s="148" t="s">
        <v>2758</v>
      </c>
      <c r="B747" s="148" t="s">
        <v>2759</v>
      </c>
      <c r="C747" s="149" t="str">
        <f t="shared" si="22"/>
        <v>MAYE TISK</v>
      </c>
      <c r="D747" s="149"/>
      <c r="E747" s="149"/>
      <c r="F747" s="149"/>
      <c r="G747" s="149">
        <f>COUNTIF(RTARouteStages[StageCode],ShortCodes[[#This Row],[Stage Code]])</f>
        <v>0</v>
      </c>
      <c r="H747" s="149">
        <f>COUNTIF(ShortCodes[Location],ShortCodes[[#This Row],[Location]])</f>
        <v>1</v>
      </c>
      <c r="I747" s="149">
        <f t="shared" si="23"/>
        <v>1</v>
      </c>
      <c r="J747" s="149"/>
      <c r="K747" s="149"/>
      <c r="L747" s="149"/>
    </row>
    <row r="748" spans="1:12">
      <c r="A748" s="148" t="s">
        <v>2760</v>
      </c>
      <c r="B748" s="148" t="s">
        <v>2761</v>
      </c>
      <c r="C748" s="149" t="str">
        <f t="shared" si="22"/>
        <v>MAYEM JUNC</v>
      </c>
      <c r="D748" s="149"/>
      <c r="E748" s="149"/>
      <c r="F748" s="149"/>
      <c r="G748" s="149">
        <f>COUNTIF(RTARouteStages[StageCode],ShortCodes[[#This Row],[Stage Code]])</f>
        <v>0</v>
      </c>
      <c r="H748" s="149">
        <f>COUNTIF(ShortCodes[Location],ShortCodes[[#This Row],[Location]])</f>
        <v>1</v>
      </c>
      <c r="I748" s="149">
        <f t="shared" si="23"/>
        <v>1</v>
      </c>
      <c r="J748" s="149"/>
      <c r="K748" s="149"/>
      <c r="L748" s="149"/>
    </row>
    <row r="749" spans="1:12">
      <c r="A749" s="148" t="s">
        <v>2762</v>
      </c>
      <c r="B749" s="148" t="s">
        <v>2763</v>
      </c>
      <c r="C749" s="149" t="str">
        <f t="shared" si="22"/>
        <v>MAYEM LAKE</v>
      </c>
      <c r="D749" s="149"/>
      <c r="E749" s="149"/>
      <c r="F749" s="149"/>
      <c r="G749" s="149">
        <f>COUNTIF(RTARouteStages[StageCode],ShortCodes[[#This Row],[Stage Code]])</f>
        <v>1</v>
      </c>
      <c r="H749" s="149">
        <f>COUNTIF(ShortCodes[Location],ShortCodes[[#This Row],[Location]])</f>
        <v>1</v>
      </c>
      <c r="I749" s="149">
        <f t="shared" si="23"/>
        <v>1</v>
      </c>
      <c r="J749" s="149"/>
      <c r="K749" s="149"/>
      <c r="L749" s="149"/>
    </row>
    <row r="750" spans="1:12">
      <c r="A750" s="148" t="s">
        <v>2764</v>
      </c>
      <c r="B750" s="148" t="s">
        <v>2765</v>
      </c>
      <c r="C750" s="149" t="str">
        <f t="shared" si="22"/>
        <v>MAZALI</v>
      </c>
      <c r="D750" s="149"/>
      <c r="E750" s="149"/>
      <c r="F750" s="149"/>
      <c r="G750" s="149">
        <f>COUNTIF(RTARouteStages[StageCode],ShortCodes[[#This Row],[Stage Code]])</f>
        <v>0</v>
      </c>
      <c r="H750" s="149">
        <f>COUNTIF(ShortCodes[Location],ShortCodes[[#This Row],[Location]])</f>
        <v>1</v>
      </c>
      <c r="I750" s="149">
        <f t="shared" si="23"/>
        <v>1</v>
      </c>
      <c r="J750" s="149"/>
      <c r="K750" s="149"/>
      <c r="L750" s="149"/>
    </row>
    <row r="751" spans="1:12">
      <c r="A751" s="148" t="s">
        <v>2766</v>
      </c>
      <c r="B751" s="148" t="s">
        <v>2767</v>
      </c>
      <c r="C751" s="149" t="str">
        <f t="shared" si="22"/>
        <v>MAZGAO/NALA</v>
      </c>
      <c r="D751" s="149"/>
      <c r="E751" s="149"/>
      <c r="F751" s="149"/>
      <c r="G751" s="149">
        <f>COUNTIF(RTARouteStages[StageCode],ShortCodes[[#This Row],[Stage Code]])</f>
        <v>0</v>
      </c>
      <c r="H751" s="149">
        <f>COUNTIF(ShortCodes[Location],ShortCodes[[#This Row],[Location]])</f>
        <v>1</v>
      </c>
      <c r="I751" s="149">
        <f t="shared" si="23"/>
        <v>1</v>
      </c>
      <c r="J751" s="149"/>
      <c r="K751" s="149"/>
      <c r="L751" s="149"/>
    </row>
    <row r="752" spans="1:12">
      <c r="A752" s="148" t="s">
        <v>2768</v>
      </c>
      <c r="B752" s="148" t="s">
        <v>2769</v>
      </c>
      <c r="C752" s="149" t="str">
        <f t="shared" si="22"/>
        <v>MDNI/VP.PLR</v>
      </c>
      <c r="D752" s="149"/>
      <c r="E752" s="149"/>
      <c r="F752" s="149"/>
      <c r="G752" s="149">
        <f>COUNTIF(RTARouteStages[StageCode],ShortCodes[[#This Row],[Stage Code]])</f>
        <v>0</v>
      </c>
      <c r="H752" s="149">
        <f>COUNTIF(ShortCodes[Location],ShortCodes[[#This Row],[Location]])</f>
        <v>1</v>
      </c>
      <c r="I752" s="149">
        <f t="shared" si="23"/>
        <v>1</v>
      </c>
      <c r="J752" s="149"/>
      <c r="K752" s="149"/>
      <c r="L752" s="149"/>
    </row>
    <row r="753" spans="1:12">
      <c r="A753" s="148" t="s">
        <v>2770</v>
      </c>
      <c r="B753" s="148" t="s">
        <v>2771</v>
      </c>
      <c r="C753" s="149" t="str">
        <f t="shared" si="22"/>
        <v>MENKURE</v>
      </c>
      <c r="D753" s="149"/>
      <c r="E753" s="149"/>
      <c r="F753" s="149"/>
      <c r="G753" s="149">
        <f>COUNTIF(RTARouteStages[StageCode],ShortCodes[[#This Row],[Stage Code]])</f>
        <v>0</v>
      </c>
      <c r="H753" s="149">
        <f>COUNTIF(ShortCodes[Location],ShortCodes[[#This Row],[Location]])</f>
        <v>1</v>
      </c>
      <c r="I753" s="149">
        <f t="shared" si="23"/>
        <v>1</v>
      </c>
      <c r="J753" s="149"/>
      <c r="K753" s="149"/>
      <c r="L753" s="149"/>
    </row>
    <row r="754" spans="1:12">
      <c r="A754" s="154" t="s">
        <v>2772</v>
      </c>
      <c r="B754" s="154" t="s">
        <v>2773</v>
      </c>
      <c r="C754" s="149" t="str">
        <f t="shared" si="22"/>
        <v>MERCES</v>
      </c>
      <c r="D754" s="149"/>
      <c r="E754" s="149"/>
      <c r="F754" s="149"/>
      <c r="G754" s="149">
        <f>COUNTIF(RTARouteStages[StageCode],ShortCodes[[#This Row],[Stage Code]])</f>
        <v>0</v>
      </c>
      <c r="H754" s="149">
        <f>COUNTIF(ShortCodes[Location],ShortCodes[[#This Row],[Location]])</f>
        <v>1</v>
      </c>
      <c r="I754" s="149">
        <f t="shared" si="23"/>
        <v>1</v>
      </c>
      <c r="J754" s="149"/>
      <c r="K754" s="149"/>
      <c r="L754" s="149"/>
    </row>
    <row r="755" spans="1:12">
      <c r="A755" s="152" t="s">
        <v>2774</v>
      </c>
      <c r="B755" s="152" t="s">
        <v>2775</v>
      </c>
      <c r="C755" s="149" t="str">
        <f t="shared" si="22"/>
        <v>Merces School</v>
      </c>
      <c r="D755" s="149"/>
      <c r="E755" s="149"/>
      <c r="F755" s="149"/>
      <c r="G755" s="149">
        <f>COUNTIF(RTARouteStages[StageCode],ShortCodes[[#This Row],[Stage Code]])</f>
        <v>0</v>
      </c>
      <c r="H755" s="149">
        <f>COUNTIF(ShortCodes[Location],ShortCodes[[#This Row],[Location]])</f>
        <v>1</v>
      </c>
      <c r="I755" s="149">
        <f t="shared" si="23"/>
        <v>1</v>
      </c>
      <c r="J755" s="149" t="s">
        <v>1265</v>
      </c>
      <c r="K755" s="149"/>
      <c r="L755" s="149"/>
    </row>
    <row r="756" spans="1:12">
      <c r="A756" s="151" t="s">
        <v>2776</v>
      </c>
      <c r="B756" s="151" t="s">
        <v>2777</v>
      </c>
      <c r="C756" s="149" t="str">
        <f t="shared" si="22"/>
        <v>MES COLLEGE</v>
      </c>
      <c r="D756" s="149"/>
      <c r="E756" s="149"/>
      <c r="F756" s="149"/>
      <c r="G756" s="149">
        <f>COUNTIF(RTARouteStages[StageCode],ShortCodes[[#This Row],[Stage Code]])</f>
        <v>0</v>
      </c>
      <c r="H756" s="149">
        <f>COUNTIF(ShortCodes[Location],ShortCodes[[#This Row],[Location]])</f>
        <v>1</v>
      </c>
      <c r="I756" s="149">
        <f t="shared" si="23"/>
        <v>1</v>
      </c>
      <c r="J756" s="149"/>
      <c r="K756" s="149"/>
      <c r="L756" s="149"/>
    </row>
    <row r="757" spans="1:12">
      <c r="A757" s="148" t="s">
        <v>2778</v>
      </c>
      <c r="B757" s="148" t="s">
        <v>2779</v>
      </c>
      <c r="C757" s="149" t="str">
        <f t="shared" si="22"/>
        <v>METASTRIP</v>
      </c>
      <c r="D757" s="149"/>
      <c r="E757" s="149"/>
      <c r="F757" s="149"/>
      <c r="G757" s="149">
        <f>COUNTIF(RTARouteStages[StageCode],ShortCodes[[#This Row],[Stage Code]])</f>
        <v>0</v>
      </c>
      <c r="H757" s="149">
        <f>COUNTIF(ShortCodes[Location],ShortCodes[[#This Row],[Location]])</f>
        <v>1</v>
      </c>
      <c r="I757" s="149">
        <f t="shared" si="23"/>
        <v>1</v>
      </c>
      <c r="J757" s="149"/>
      <c r="K757" s="149"/>
      <c r="L757" s="149"/>
    </row>
    <row r="758" spans="1:12">
      <c r="A758" s="148" t="s">
        <v>2780</v>
      </c>
      <c r="B758" s="148" t="s">
        <v>2781</v>
      </c>
      <c r="C758" s="149" t="str">
        <f t="shared" si="22"/>
        <v>MHADAI</v>
      </c>
      <c r="D758" s="149"/>
      <c r="E758" s="149"/>
      <c r="F758" s="149"/>
      <c r="G758" s="149">
        <f>COUNTIF(RTARouteStages[StageCode],ShortCodes[[#This Row],[Stage Code]])</f>
        <v>0</v>
      </c>
      <c r="H758" s="149">
        <f>COUNTIF(ShortCodes[Location],ShortCodes[[#This Row],[Location]])</f>
        <v>1</v>
      </c>
      <c r="I758" s="149">
        <f t="shared" si="23"/>
        <v>1</v>
      </c>
      <c r="J758" s="149"/>
      <c r="K758" s="149"/>
      <c r="L758" s="149"/>
    </row>
    <row r="759" spans="1:12">
      <c r="A759" s="152" t="s">
        <v>2782</v>
      </c>
      <c r="B759" s="152" t="s">
        <v>2783</v>
      </c>
      <c r="C759" s="149" t="str">
        <f t="shared" si="22"/>
        <v>MHALSA SCHOOL</v>
      </c>
      <c r="D759" s="149"/>
      <c r="E759" s="149"/>
      <c r="F759" s="149"/>
      <c r="G759" s="149">
        <f>COUNTIF(RTARouteStages[StageCode],ShortCodes[[#This Row],[Stage Code]])</f>
        <v>0</v>
      </c>
      <c r="H759" s="149">
        <f>COUNTIF(ShortCodes[Location],ShortCodes[[#This Row],[Location]])</f>
        <v>1</v>
      </c>
      <c r="I759" s="149">
        <f t="shared" si="23"/>
        <v>1</v>
      </c>
      <c r="J759" s="149"/>
      <c r="K759" s="149" t="s">
        <v>1370</v>
      </c>
      <c r="L759" s="149"/>
    </row>
    <row r="760" spans="1:12">
      <c r="A760" s="148" t="s">
        <v>2784</v>
      </c>
      <c r="B760" s="148" t="s">
        <v>2785</v>
      </c>
      <c r="C760" s="149" t="str">
        <f t="shared" si="22"/>
        <v>MHALWADA</v>
      </c>
      <c r="D760" s="149"/>
      <c r="E760" s="149"/>
      <c r="F760" s="149"/>
      <c r="G760" s="149">
        <f>COUNTIF(RTARouteStages[StageCode],ShortCodes[[#This Row],[Stage Code]])</f>
        <v>0</v>
      </c>
      <c r="H760" s="149">
        <f>COUNTIF(ShortCodes[Location],ShortCodes[[#This Row],[Location]])</f>
        <v>1</v>
      </c>
      <c r="I760" s="149">
        <f t="shared" si="23"/>
        <v>1</v>
      </c>
      <c r="J760" s="149"/>
      <c r="K760" s="149"/>
      <c r="L760" s="149"/>
    </row>
    <row r="761" spans="1:12">
      <c r="A761" s="148" t="s">
        <v>2786</v>
      </c>
      <c r="B761" s="148" t="s">
        <v>2787</v>
      </c>
      <c r="C761" s="149" t="str">
        <f t="shared" si="22"/>
        <v>MHAPAN</v>
      </c>
      <c r="D761" s="149"/>
      <c r="E761" s="149"/>
      <c r="F761" s="149"/>
      <c r="G761" s="149">
        <f>COUNTIF(RTARouteStages[StageCode],ShortCodes[[#This Row],[Stage Code]])</f>
        <v>0</v>
      </c>
      <c r="H761" s="149">
        <f>COUNTIF(ShortCodes[Location],ShortCodes[[#This Row],[Location]])</f>
        <v>1</v>
      </c>
      <c r="I761" s="149">
        <f t="shared" si="23"/>
        <v>1</v>
      </c>
      <c r="J761" s="149"/>
      <c r="K761" s="149"/>
      <c r="L761" s="149"/>
    </row>
    <row r="762" spans="1:12">
      <c r="A762" s="148" t="s">
        <v>2788</v>
      </c>
      <c r="B762" s="148" t="s">
        <v>2789</v>
      </c>
      <c r="C762" s="149" t="str">
        <f t="shared" si="22"/>
        <v>MHAUSHI</v>
      </c>
      <c r="D762" s="149"/>
      <c r="E762" s="149"/>
      <c r="F762" s="149"/>
      <c r="G762" s="149">
        <f>COUNTIF(RTARouteStages[StageCode],ShortCodes[[#This Row],[Stage Code]])</f>
        <v>0</v>
      </c>
      <c r="H762" s="149">
        <f>COUNTIF(ShortCodes[Location],ShortCodes[[#This Row],[Location]])</f>
        <v>1</v>
      </c>
      <c r="I762" s="149">
        <f t="shared" si="23"/>
        <v>1</v>
      </c>
      <c r="J762" s="149"/>
      <c r="K762" s="149"/>
      <c r="L762" s="149"/>
    </row>
    <row r="763" spans="1:12">
      <c r="A763" s="148" t="s">
        <v>2790</v>
      </c>
      <c r="B763" s="148" t="s">
        <v>2791</v>
      </c>
      <c r="C763" s="149" t="str">
        <f t="shared" si="22"/>
        <v>MIDC JUNCTN</v>
      </c>
      <c r="D763" s="149"/>
      <c r="E763" s="149"/>
      <c r="F763" s="149"/>
      <c r="G763" s="149">
        <f>COUNTIF(RTARouteStages[StageCode],ShortCodes[[#This Row],[Stage Code]])</f>
        <v>0</v>
      </c>
      <c r="H763" s="149">
        <f>COUNTIF(ShortCodes[Location],ShortCodes[[#This Row],[Location]])</f>
        <v>1</v>
      </c>
      <c r="I763" s="149">
        <f t="shared" si="23"/>
        <v>1</v>
      </c>
      <c r="J763" s="149"/>
      <c r="K763" s="149"/>
      <c r="L763" s="149"/>
    </row>
    <row r="764" spans="1:12">
      <c r="A764" s="148" t="s">
        <v>2792</v>
      </c>
      <c r="B764" s="148" t="s">
        <v>2793</v>
      </c>
      <c r="C764" s="149" t="str">
        <f t="shared" si="22"/>
        <v>MIRAJ</v>
      </c>
      <c r="D764" s="149"/>
      <c r="E764" s="149"/>
      <c r="F764" s="149"/>
      <c r="G764" s="149">
        <f>COUNTIF(RTARouteStages[StageCode],ShortCodes[[#This Row],[Stage Code]])</f>
        <v>0</v>
      </c>
      <c r="H764" s="149">
        <f>COUNTIF(ShortCodes[Location],ShortCodes[[#This Row],[Location]])</f>
        <v>1</v>
      </c>
      <c r="I764" s="149">
        <f t="shared" si="23"/>
        <v>1</v>
      </c>
      <c r="J764" s="149"/>
      <c r="K764" s="149"/>
      <c r="L764" s="149"/>
    </row>
    <row r="765" spans="1:12">
      <c r="A765" s="148" t="s">
        <v>2794</v>
      </c>
      <c r="B765" s="148" t="s">
        <v>2795</v>
      </c>
      <c r="C765" s="149" t="str">
        <f t="shared" si="22"/>
        <v>MIRAMAR BCH</v>
      </c>
      <c r="D765" s="149"/>
      <c r="E765" s="149"/>
      <c r="F765" s="149"/>
      <c r="G765" s="149">
        <f>COUNTIF(RTARouteStages[StageCode],ShortCodes[[#This Row],[Stage Code]])</f>
        <v>0</v>
      </c>
      <c r="H765" s="149">
        <f>COUNTIF(ShortCodes[Location],ShortCodes[[#This Row],[Location]])</f>
        <v>1</v>
      </c>
      <c r="I765" s="149">
        <f t="shared" si="23"/>
        <v>1</v>
      </c>
      <c r="J765" s="149"/>
      <c r="K765" s="149"/>
      <c r="L765" s="149"/>
    </row>
    <row r="766" spans="1:12">
      <c r="A766" s="148" t="s">
        <v>2796</v>
      </c>
      <c r="B766" s="148" t="s">
        <v>2797</v>
      </c>
      <c r="C766" s="149" t="str">
        <f t="shared" si="22"/>
        <v>MIRJAN</v>
      </c>
      <c r="D766" s="149"/>
      <c r="E766" s="149"/>
      <c r="F766" s="149"/>
      <c r="G766" s="149">
        <f>COUNTIF(RTARouteStages[StageCode],ShortCodes[[#This Row],[Stage Code]])</f>
        <v>0</v>
      </c>
      <c r="H766" s="149">
        <f>COUNTIF(ShortCodes[Location],ShortCodes[[#This Row],[Location]])</f>
        <v>1</v>
      </c>
      <c r="I766" s="149">
        <f t="shared" si="23"/>
        <v>1</v>
      </c>
      <c r="J766" s="149"/>
      <c r="K766" s="149"/>
      <c r="L766" s="149"/>
    </row>
    <row r="767" spans="1:12">
      <c r="A767" s="148" t="s">
        <v>2798</v>
      </c>
      <c r="B767" s="148" t="s">
        <v>2799</v>
      </c>
      <c r="C767" s="149" t="str">
        <f t="shared" si="22"/>
        <v>MLGAO G.WAD</v>
      </c>
      <c r="D767" s="149"/>
      <c r="E767" s="149"/>
      <c r="F767" s="149"/>
      <c r="G767" s="149">
        <f>COUNTIF(RTARouteStages[StageCode],ShortCodes[[#This Row],[Stage Code]])</f>
        <v>0</v>
      </c>
      <c r="H767" s="149">
        <f>COUNTIF(ShortCodes[Location],ShortCodes[[#This Row],[Location]])</f>
        <v>1</v>
      </c>
      <c r="I767" s="149">
        <f t="shared" si="23"/>
        <v>1</v>
      </c>
      <c r="J767" s="149"/>
      <c r="K767" s="149"/>
      <c r="L767" s="149"/>
    </row>
    <row r="768" spans="1:12">
      <c r="A768" s="148" t="s">
        <v>2800</v>
      </c>
      <c r="B768" s="148" t="s">
        <v>2801</v>
      </c>
      <c r="C768" s="149" t="str">
        <f t="shared" si="22"/>
        <v>MLPE/MNCHE</v>
      </c>
      <c r="D768" s="149"/>
      <c r="E768" s="149"/>
      <c r="F768" s="149"/>
      <c r="G768" s="149">
        <f>COUNTIF(RTARouteStages[StageCode],ShortCodes[[#This Row],[Stage Code]])</f>
        <v>0</v>
      </c>
      <c r="H768" s="149">
        <f>COUNTIF(ShortCodes[Location],ShortCodes[[#This Row],[Location]])</f>
        <v>1</v>
      </c>
      <c r="I768" s="149">
        <f t="shared" si="23"/>
        <v>1</v>
      </c>
      <c r="J768" s="149"/>
      <c r="K768" s="149"/>
      <c r="L768" s="149"/>
    </row>
    <row r="769" spans="1:12">
      <c r="A769" s="148" t="s">
        <v>2802</v>
      </c>
      <c r="B769" s="148" t="s">
        <v>2803</v>
      </c>
      <c r="C769" s="149" t="str">
        <f t="shared" si="22"/>
        <v>MNSH/ZARI</v>
      </c>
      <c r="D769" s="149"/>
      <c r="E769" s="149"/>
      <c r="F769" s="149"/>
      <c r="G769" s="149">
        <f>COUNTIF(RTARouteStages[StageCode],ShortCodes[[#This Row],[Stage Code]])</f>
        <v>0</v>
      </c>
      <c r="H769" s="149">
        <f>COUNTIF(ShortCodes[Location],ShortCodes[[#This Row],[Location]])</f>
        <v>1</v>
      </c>
      <c r="I769" s="149">
        <f t="shared" si="23"/>
        <v>1</v>
      </c>
      <c r="J769" s="149"/>
      <c r="K769" s="149"/>
      <c r="L769" s="149"/>
    </row>
    <row r="770" spans="1:12">
      <c r="A770" s="148" t="s">
        <v>2804</v>
      </c>
      <c r="B770" s="148" t="s">
        <v>2805</v>
      </c>
      <c r="C770" s="149" t="str">
        <f t="shared" ref="C770:C833" si="24">A770</f>
        <v>MOIRA BRDG</v>
      </c>
      <c r="D770" s="149"/>
      <c r="E770" s="149"/>
      <c r="F770" s="149"/>
      <c r="G770" s="149">
        <f>COUNTIF(RTARouteStages[StageCode],ShortCodes[[#This Row],[Stage Code]])</f>
        <v>0</v>
      </c>
      <c r="H770" s="149">
        <f>COUNTIF(ShortCodes[Location],ShortCodes[[#This Row],[Location]])</f>
        <v>1</v>
      </c>
      <c r="I770" s="149">
        <f t="shared" ref="I770:I833" si="25">COUNTIF($B$2:$B$4841,B770)</f>
        <v>1</v>
      </c>
      <c r="J770" s="149"/>
      <c r="K770" s="149"/>
      <c r="L770" s="149"/>
    </row>
    <row r="771" spans="1:12">
      <c r="A771" s="148" t="s">
        <v>2806</v>
      </c>
      <c r="B771" s="148" t="s">
        <v>2807</v>
      </c>
      <c r="C771" s="149" t="str">
        <f t="shared" si="24"/>
        <v>MOIRA CLUB</v>
      </c>
      <c r="D771" s="149"/>
      <c r="E771" s="149"/>
      <c r="F771" s="149"/>
      <c r="G771" s="149">
        <f>COUNTIF(RTARouteStages[StageCode],ShortCodes[[#This Row],[Stage Code]])</f>
        <v>0</v>
      </c>
      <c r="H771" s="149">
        <f>COUNTIF(ShortCodes[Location],ShortCodes[[#This Row],[Location]])</f>
        <v>1</v>
      </c>
      <c r="I771" s="149">
        <f t="shared" si="25"/>
        <v>1</v>
      </c>
      <c r="J771" s="149"/>
      <c r="K771" s="149"/>
      <c r="L771" s="149"/>
    </row>
    <row r="772" spans="1:12">
      <c r="A772" s="148" t="s">
        <v>2808</v>
      </c>
      <c r="B772" s="148" t="s">
        <v>2809</v>
      </c>
      <c r="C772" s="149" t="str">
        <f t="shared" si="24"/>
        <v>MOITEM</v>
      </c>
      <c r="D772" s="149"/>
      <c r="E772" s="149"/>
      <c r="F772" s="149"/>
      <c r="G772" s="149">
        <f>COUNTIF(RTARouteStages[StageCode],ShortCodes[[#This Row],[Stage Code]])</f>
        <v>0</v>
      </c>
      <c r="H772" s="149">
        <f>COUNTIF(ShortCodes[Location],ShortCodes[[#This Row],[Location]])</f>
        <v>1</v>
      </c>
      <c r="I772" s="149">
        <f t="shared" si="25"/>
        <v>1</v>
      </c>
      <c r="J772" s="149"/>
      <c r="K772" s="149"/>
      <c r="L772" s="149"/>
    </row>
    <row r="773" spans="1:12">
      <c r="A773" s="148" t="s">
        <v>2810</v>
      </c>
      <c r="B773" s="148" t="s">
        <v>2811</v>
      </c>
      <c r="C773" s="149" t="str">
        <f t="shared" si="24"/>
        <v>MOKHARD</v>
      </c>
      <c r="D773" s="149"/>
      <c r="E773" s="149"/>
      <c r="F773" s="149"/>
      <c r="G773" s="149">
        <f>COUNTIF(RTARouteStages[StageCode],ShortCodes[[#This Row],[Stage Code]])</f>
        <v>0</v>
      </c>
      <c r="H773" s="149">
        <f>COUNTIF(ShortCodes[Location],ShortCodes[[#This Row],[Location]])</f>
        <v>1</v>
      </c>
      <c r="I773" s="149">
        <f t="shared" si="25"/>
        <v>1</v>
      </c>
      <c r="J773" s="149"/>
      <c r="K773" s="149"/>
      <c r="L773" s="149"/>
    </row>
    <row r="774" spans="1:12">
      <c r="A774" s="148" t="s">
        <v>2812</v>
      </c>
      <c r="B774" s="148" t="s">
        <v>2813</v>
      </c>
      <c r="C774" s="149" t="str">
        <f t="shared" si="24"/>
        <v>MOLKOPON</v>
      </c>
      <c r="D774" s="149"/>
      <c r="E774" s="149"/>
      <c r="F774" s="149"/>
      <c r="G774" s="149">
        <f>COUNTIF(RTARouteStages[StageCode],ShortCodes[[#This Row],[Stage Code]])</f>
        <v>0</v>
      </c>
      <c r="H774" s="149">
        <f>COUNTIF(ShortCodes[Location],ShortCodes[[#This Row],[Location]])</f>
        <v>1</v>
      </c>
      <c r="I774" s="149">
        <f t="shared" si="25"/>
        <v>1</v>
      </c>
      <c r="J774" s="149"/>
      <c r="K774" s="149"/>
      <c r="L774" s="149"/>
    </row>
    <row r="775" spans="1:12">
      <c r="A775" s="148" t="s">
        <v>2814</v>
      </c>
      <c r="B775" s="148" t="s">
        <v>2815</v>
      </c>
      <c r="C775" s="149" t="str">
        <f t="shared" si="24"/>
        <v>MOLKORNEM</v>
      </c>
      <c r="D775" s="149"/>
      <c r="E775" s="149"/>
      <c r="F775" s="149"/>
      <c r="G775" s="149">
        <f>COUNTIF(RTARouteStages[StageCode],ShortCodes[[#This Row],[Stage Code]])</f>
        <v>0</v>
      </c>
      <c r="H775" s="149">
        <f>COUNTIF(ShortCodes[Location],ShortCodes[[#This Row],[Location]])</f>
        <v>1</v>
      </c>
      <c r="I775" s="149">
        <f t="shared" si="25"/>
        <v>1</v>
      </c>
      <c r="J775" s="149"/>
      <c r="K775" s="149"/>
      <c r="L775" s="149"/>
    </row>
    <row r="776" spans="1:12">
      <c r="A776" s="148" t="s">
        <v>2816</v>
      </c>
      <c r="B776" s="148" t="s">
        <v>2817</v>
      </c>
      <c r="C776" s="149" t="str">
        <f t="shared" si="24"/>
        <v>MOLLAR</v>
      </c>
      <c r="D776" s="149"/>
      <c r="E776" s="149"/>
      <c r="F776" s="149"/>
      <c r="G776" s="149">
        <f>COUNTIF(RTARouteStages[StageCode],ShortCodes[[#This Row],[Stage Code]])</f>
        <v>0</v>
      </c>
      <c r="H776" s="149">
        <f>COUNTIF(ShortCodes[Location],ShortCodes[[#This Row],[Location]])</f>
        <v>1</v>
      </c>
      <c r="I776" s="149">
        <f t="shared" si="25"/>
        <v>1</v>
      </c>
      <c r="J776" s="149"/>
      <c r="K776" s="149"/>
      <c r="L776" s="149"/>
    </row>
    <row r="777" spans="1:12">
      <c r="A777" s="151" t="s">
        <v>2818</v>
      </c>
      <c r="B777" s="151" t="s">
        <v>2819</v>
      </c>
      <c r="C777" s="149" t="str">
        <f t="shared" si="24"/>
        <v>MOLLEM</v>
      </c>
      <c r="D777" s="149"/>
      <c r="E777" s="149"/>
      <c r="F777" s="149"/>
      <c r="G777" s="149">
        <f>COUNTIF(RTARouteStages[StageCode],ShortCodes[[#This Row],[Stage Code]])</f>
        <v>0</v>
      </c>
      <c r="H777" s="149">
        <f>COUNTIF(ShortCodes[Location],ShortCodes[[#This Row],[Location]])</f>
        <v>1</v>
      </c>
      <c r="I777" s="149">
        <f t="shared" si="25"/>
        <v>1</v>
      </c>
      <c r="J777" s="149"/>
      <c r="K777" s="149"/>
      <c r="L777" s="149"/>
    </row>
    <row r="778" spans="1:12">
      <c r="A778" s="148" t="s">
        <v>2820</v>
      </c>
      <c r="B778" s="148" t="s">
        <v>2821</v>
      </c>
      <c r="C778" s="149" t="str">
        <f t="shared" si="24"/>
        <v>MOLLOREM</v>
      </c>
      <c r="D778" s="149"/>
      <c r="E778" s="149"/>
      <c r="F778" s="149"/>
      <c r="G778" s="149">
        <f>COUNTIF(RTARouteStages[StageCode],ShortCodes[[#This Row],[Stage Code]])</f>
        <v>0</v>
      </c>
      <c r="H778" s="149">
        <f>COUNTIF(ShortCodes[Location],ShortCodes[[#This Row],[Location]])</f>
        <v>1</v>
      </c>
      <c r="I778" s="149">
        <f t="shared" si="25"/>
        <v>1</v>
      </c>
      <c r="J778" s="149"/>
      <c r="K778" s="149"/>
      <c r="L778" s="149"/>
    </row>
    <row r="779" spans="1:12">
      <c r="A779" s="148" t="s">
        <v>2822</v>
      </c>
      <c r="B779" s="148" t="s">
        <v>2823</v>
      </c>
      <c r="C779" s="149" t="str">
        <f t="shared" si="24"/>
        <v>MONICA VADO</v>
      </c>
      <c r="D779" s="149"/>
      <c r="E779" s="149"/>
      <c r="F779" s="149"/>
      <c r="G779" s="149">
        <f>COUNTIF(RTARouteStages[StageCode],ShortCodes[[#This Row],[Stage Code]])</f>
        <v>0</v>
      </c>
      <c r="H779" s="149">
        <f>COUNTIF(ShortCodes[Location],ShortCodes[[#This Row],[Location]])</f>
        <v>1</v>
      </c>
      <c r="I779" s="149">
        <f t="shared" si="25"/>
        <v>1</v>
      </c>
      <c r="J779" s="149"/>
      <c r="K779" s="149"/>
      <c r="L779" s="149"/>
    </row>
    <row r="780" spans="1:12">
      <c r="A780" s="148" t="s">
        <v>2824</v>
      </c>
      <c r="B780" s="148" t="s">
        <v>2825</v>
      </c>
      <c r="C780" s="149" t="str">
        <f t="shared" si="24"/>
        <v>MOP. P.WADA</v>
      </c>
      <c r="D780" s="149"/>
      <c r="E780" s="149"/>
      <c r="F780" s="149"/>
      <c r="G780" s="149">
        <f>COUNTIF(RTARouteStages[StageCode],ShortCodes[[#This Row],[Stage Code]])</f>
        <v>0</v>
      </c>
      <c r="H780" s="149">
        <f>COUNTIF(ShortCodes[Location],ShortCodes[[#This Row],[Location]])</f>
        <v>1</v>
      </c>
      <c r="I780" s="149">
        <f t="shared" si="25"/>
        <v>1</v>
      </c>
      <c r="J780" s="149"/>
      <c r="K780" s="149"/>
      <c r="L780" s="149"/>
    </row>
    <row r="781" spans="1:12">
      <c r="A781" s="148" t="s">
        <v>2826</v>
      </c>
      <c r="B781" s="148" t="s">
        <v>2827</v>
      </c>
      <c r="C781" s="149" t="str">
        <f t="shared" si="24"/>
        <v>MOPA</v>
      </c>
      <c r="D781" s="149"/>
      <c r="E781" s="149"/>
      <c r="F781" s="149"/>
      <c r="G781" s="149">
        <f>COUNTIF(RTARouteStages[StageCode],ShortCodes[[#This Row],[Stage Code]])</f>
        <v>0</v>
      </c>
      <c r="H781" s="149">
        <f>COUNTIF(ShortCodes[Location],ShortCodes[[#This Row],[Location]])</f>
        <v>1</v>
      </c>
      <c r="I781" s="149">
        <f t="shared" si="25"/>
        <v>1</v>
      </c>
      <c r="J781" s="149"/>
      <c r="K781" s="149"/>
      <c r="L781" s="149"/>
    </row>
    <row r="782" spans="1:12">
      <c r="A782" s="148" t="s">
        <v>2828</v>
      </c>
      <c r="B782" s="148" t="s">
        <v>2829</v>
      </c>
      <c r="C782" s="149" t="str">
        <f t="shared" si="24"/>
        <v>MORGAO</v>
      </c>
      <c r="D782" s="149"/>
      <c r="E782" s="149"/>
      <c r="F782" s="149"/>
      <c r="G782" s="149">
        <f>COUNTIF(RTARouteStages[StageCode],ShortCodes[[#This Row],[Stage Code]])</f>
        <v>0</v>
      </c>
      <c r="H782" s="149">
        <f>COUNTIF(ShortCodes[Location],ShortCodes[[#This Row],[Location]])</f>
        <v>1</v>
      </c>
      <c r="I782" s="149">
        <f t="shared" si="25"/>
        <v>1</v>
      </c>
      <c r="J782" s="149"/>
      <c r="K782" s="149"/>
      <c r="L782" s="149"/>
    </row>
    <row r="783" spans="1:12">
      <c r="A783" s="148" t="s">
        <v>2830</v>
      </c>
      <c r="B783" s="148" t="s">
        <v>2831</v>
      </c>
      <c r="C783" s="149" t="str">
        <f t="shared" si="24"/>
        <v>MORJI DEULW</v>
      </c>
      <c r="D783" s="149"/>
      <c r="E783" s="149"/>
      <c r="F783" s="149"/>
      <c r="G783" s="149">
        <f>COUNTIF(RTARouteStages[StageCode],ShortCodes[[#This Row],[Stage Code]])</f>
        <v>0</v>
      </c>
      <c r="H783" s="149">
        <f>COUNTIF(ShortCodes[Location],ShortCodes[[#This Row],[Location]])</f>
        <v>1</v>
      </c>
      <c r="I783" s="149">
        <f t="shared" si="25"/>
        <v>1</v>
      </c>
      <c r="J783" s="149"/>
      <c r="K783" s="149"/>
      <c r="L783" s="149"/>
    </row>
    <row r="784" spans="1:12">
      <c r="A784" s="148" t="s">
        <v>2832</v>
      </c>
      <c r="B784" s="148" t="s">
        <v>2833</v>
      </c>
      <c r="C784" s="149" t="str">
        <f t="shared" si="24"/>
        <v>MORJI SCHOL</v>
      </c>
      <c r="D784" s="149"/>
      <c r="E784" s="149"/>
      <c r="F784" s="149"/>
      <c r="G784" s="149">
        <f>COUNTIF(RTARouteStages[StageCode],ShortCodes[[#This Row],[Stage Code]])</f>
        <v>0</v>
      </c>
      <c r="H784" s="149">
        <f>COUNTIF(ShortCodes[Location],ShortCodes[[#This Row],[Location]])</f>
        <v>1</v>
      </c>
      <c r="I784" s="149">
        <f t="shared" si="25"/>
        <v>1</v>
      </c>
      <c r="J784" s="149"/>
      <c r="K784" s="149"/>
      <c r="L784" s="149"/>
    </row>
    <row r="785" spans="1:12" s="162" customFormat="1">
      <c r="A785" s="159" t="s">
        <v>2834</v>
      </c>
      <c r="B785" s="159" t="s">
        <v>2835</v>
      </c>
      <c r="C785" s="160" t="str">
        <f t="shared" si="24"/>
        <v>MORJI TMPLE</v>
      </c>
      <c r="D785" s="160"/>
      <c r="E785" s="160"/>
      <c r="F785" s="160"/>
      <c r="G785" s="160">
        <f>COUNTIF(RTARouteStages[StageCode],ShortCodes[[#This Row],[Stage Code]])</f>
        <v>0</v>
      </c>
      <c r="H785" s="160">
        <f>COUNTIF(ShortCodes[Location],ShortCodes[[#This Row],[Location]])</f>
        <v>1</v>
      </c>
      <c r="I785" s="160">
        <f t="shared" si="25"/>
        <v>1</v>
      </c>
      <c r="J785" s="160"/>
      <c r="K785" s="160"/>
      <c r="L785" s="160"/>
    </row>
    <row r="786" spans="1:12">
      <c r="A786" s="148" t="s">
        <v>2836</v>
      </c>
      <c r="B786" s="148" t="s">
        <v>2837</v>
      </c>
      <c r="C786" s="149" t="str">
        <f t="shared" si="24"/>
        <v>MORLE</v>
      </c>
      <c r="D786" s="149"/>
      <c r="E786" s="149"/>
      <c r="F786" s="149"/>
      <c r="G786" s="149">
        <f>COUNTIF(RTARouteStages[StageCode],ShortCodes[[#This Row],[Stage Code]])</f>
        <v>0</v>
      </c>
      <c r="H786" s="149">
        <f>COUNTIF(ShortCodes[Location],ShortCodes[[#This Row],[Location]])</f>
        <v>1</v>
      </c>
      <c r="I786" s="149">
        <f t="shared" si="25"/>
        <v>1</v>
      </c>
      <c r="J786" s="149"/>
      <c r="K786" s="149"/>
      <c r="L786" s="149"/>
    </row>
    <row r="787" spans="1:12">
      <c r="A787" s="148" t="s">
        <v>2838</v>
      </c>
      <c r="B787" s="148" t="s">
        <v>2839</v>
      </c>
      <c r="C787" s="149" t="str">
        <f t="shared" si="24"/>
        <v>MORLE COLNY</v>
      </c>
      <c r="D787" s="149"/>
      <c r="E787" s="149"/>
      <c r="F787" s="149"/>
      <c r="G787" s="149">
        <f>COUNTIF(RTARouteStages[StageCode],ShortCodes[[#This Row],[Stage Code]])</f>
        <v>0</v>
      </c>
      <c r="H787" s="149">
        <f>COUNTIF(ShortCodes[Location],ShortCodes[[#This Row],[Location]])</f>
        <v>1</v>
      </c>
      <c r="I787" s="149">
        <f t="shared" si="25"/>
        <v>1</v>
      </c>
      <c r="J787" s="149"/>
      <c r="K787" s="149"/>
      <c r="L787" s="149"/>
    </row>
    <row r="788" spans="1:12">
      <c r="A788" s="148" t="s">
        <v>2840</v>
      </c>
      <c r="B788" s="148" t="s">
        <v>2841</v>
      </c>
      <c r="C788" s="149" t="str">
        <f t="shared" si="24"/>
        <v>MORLLEM</v>
      </c>
      <c r="D788" s="149"/>
      <c r="E788" s="149"/>
      <c r="F788" s="149"/>
      <c r="G788" s="149">
        <f>COUNTIF(RTARouteStages[StageCode],ShortCodes[[#This Row],[Stage Code]])</f>
        <v>0</v>
      </c>
      <c r="H788" s="149">
        <f>COUNTIF(ShortCodes[Location],ShortCodes[[#This Row],[Location]])</f>
        <v>1</v>
      </c>
      <c r="I788" s="149">
        <f t="shared" si="25"/>
        <v>1</v>
      </c>
      <c r="J788" s="149"/>
      <c r="K788" s="149"/>
      <c r="L788" s="149"/>
    </row>
    <row r="789" spans="1:12">
      <c r="A789" s="148" t="s">
        <v>2842</v>
      </c>
      <c r="B789" s="148" t="s">
        <v>2843</v>
      </c>
      <c r="C789" s="149" t="str">
        <f t="shared" si="24"/>
        <v>MORLLEM GAO</v>
      </c>
      <c r="D789" s="149"/>
      <c r="E789" s="149"/>
      <c r="F789" s="149"/>
      <c r="G789" s="149">
        <f>COUNTIF(RTARouteStages[StageCode],ShortCodes[[#This Row],[Stage Code]])</f>
        <v>0</v>
      </c>
      <c r="H789" s="149">
        <f>COUNTIF(ShortCodes[Location],ShortCodes[[#This Row],[Location]])</f>
        <v>1</v>
      </c>
      <c r="I789" s="149">
        <f t="shared" si="25"/>
        <v>1</v>
      </c>
      <c r="J789" s="149"/>
      <c r="K789" s="149"/>
      <c r="L789" s="149"/>
    </row>
    <row r="790" spans="1:12">
      <c r="A790" s="148" t="s">
        <v>2844</v>
      </c>
      <c r="B790" s="148" t="s">
        <v>2845</v>
      </c>
      <c r="C790" s="149" t="str">
        <f t="shared" si="24"/>
        <v>MORPIRLA</v>
      </c>
      <c r="D790" s="149"/>
      <c r="E790" s="149"/>
      <c r="F790" s="149"/>
      <c r="G790" s="149">
        <f>COUNTIF(RTARouteStages[StageCode],ShortCodes[[#This Row],[Stage Code]])</f>
        <v>0</v>
      </c>
      <c r="H790" s="149">
        <f>COUNTIF(ShortCodes[Location],ShortCodes[[#This Row],[Location]])</f>
        <v>1</v>
      </c>
      <c r="I790" s="149">
        <f t="shared" si="25"/>
        <v>1</v>
      </c>
      <c r="J790" s="149"/>
      <c r="K790" s="149"/>
      <c r="L790" s="149"/>
    </row>
    <row r="791" spans="1:12">
      <c r="A791" s="152" t="s">
        <v>2846</v>
      </c>
      <c r="B791" s="152" t="s">
        <v>2847</v>
      </c>
      <c r="C791" s="149" t="str">
        <f t="shared" si="24"/>
        <v>Moula</v>
      </c>
      <c r="D791" s="149"/>
      <c r="E791" s="149"/>
      <c r="F791" s="149"/>
      <c r="G791" s="149">
        <f>COUNTIF(RTARouteStages[StageCode],ShortCodes[[#This Row],[Stage Code]])</f>
        <v>0</v>
      </c>
      <c r="H791" s="149">
        <f>COUNTIF(ShortCodes[Location],ShortCodes[[#This Row],[Location]])</f>
        <v>1</v>
      </c>
      <c r="I791" s="149">
        <f t="shared" si="25"/>
        <v>1</v>
      </c>
      <c r="J791" s="149"/>
      <c r="K791" s="149"/>
      <c r="L791" s="149"/>
    </row>
    <row r="792" spans="1:12">
      <c r="A792" s="148" t="s">
        <v>2848</v>
      </c>
      <c r="B792" s="148" t="s">
        <v>2849</v>
      </c>
      <c r="C792" s="149" t="str">
        <f t="shared" si="24"/>
        <v>MPS COURT</v>
      </c>
      <c r="D792" s="149"/>
      <c r="E792" s="149"/>
      <c r="F792" s="149"/>
      <c r="G792" s="149">
        <f>COUNTIF(RTARouteStages[StageCode],ShortCodes[[#This Row],[Stage Code]])</f>
        <v>0</v>
      </c>
      <c r="H792" s="149">
        <f>COUNTIF(ShortCodes[Location],ShortCodes[[#This Row],[Location]])</f>
        <v>1</v>
      </c>
      <c r="I792" s="149">
        <f t="shared" si="25"/>
        <v>1</v>
      </c>
      <c r="J792" s="149"/>
      <c r="K792" s="149"/>
      <c r="L792" s="149"/>
    </row>
    <row r="793" spans="1:12">
      <c r="A793" s="148" t="s">
        <v>2850</v>
      </c>
      <c r="B793" s="148" t="s">
        <v>2851</v>
      </c>
      <c r="C793" s="149" t="str">
        <f t="shared" si="24"/>
        <v>MPT HOSPTL</v>
      </c>
      <c r="D793" s="149"/>
      <c r="E793" s="149"/>
      <c r="F793" s="149"/>
      <c r="G793" s="149">
        <f>COUNTIF(RTARouteStages[StageCode],ShortCodes[[#This Row],[Stage Code]])</f>
        <v>0</v>
      </c>
      <c r="H793" s="149">
        <f>COUNTIF(ShortCodes[Location],ShortCodes[[#This Row],[Location]])</f>
        <v>1</v>
      </c>
      <c r="I793" s="149">
        <f t="shared" si="25"/>
        <v>1</v>
      </c>
      <c r="J793" s="149"/>
      <c r="K793" s="149"/>
      <c r="L793" s="149"/>
    </row>
    <row r="794" spans="1:12">
      <c r="A794" s="148" t="s">
        <v>2852</v>
      </c>
      <c r="B794" s="148" t="s">
        <v>2852</v>
      </c>
      <c r="C794" s="149" t="str">
        <f t="shared" si="24"/>
        <v>MRF</v>
      </c>
      <c r="D794" s="149"/>
      <c r="E794" s="149"/>
      <c r="F794" s="149"/>
      <c r="G794" s="149">
        <f>COUNTIF(RTARouteStages[StageCode],ShortCodes[[#This Row],[Stage Code]])</f>
        <v>0</v>
      </c>
      <c r="H794" s="149">
        <f>COUNTIF(ShortCodes[Location],ShortCodes[[#This Row],[Location]])</f>
        <v>1</v>
      </c>
      <c r="I794" s="149">
        <f t="shared" si="25"/>
        <v>1</v>
      </c>
      <c r="J794" s="149"/>
      <c r="K794" s="149"/>
      <c r="L794" s="149"/>
    </row>
    <row r="795" spans="1:12">
      <c r="A795" s="148" t="s">
        <v>2853</v>
      </c>
      <c r="B795" s="148" t="s">
        <v>2854</v>
      </c>
      <c r="C795" s="149" t="str">
        <f t="shared" si="24"/>
        <v>MRG RLY STN</v>
      </c>
      <c r="D795" s="149"/>
      <c r="E795" s="149"/>
      <c r="F795" s="149"/>
      <c r="G795" s="149">
        <f>COUNTIF(RTARouteStages[StageCode],ShortCodes[[#This Row],[Stage Code]])</f>
        <v>0</v>
      </c>
      <c r="H795" s="149">
        <f>COUNTIF(ShortCodes[Location],ShortCodes[[#This Row],[Location]])</f>
        <v>1</v>
      </c>
      <c r="I795" s="149">
        <f t="shared" si="25"/>
        <v>1</v>
      </c>
      <c r="J795" s="149"/>
      <c r="K795" s="149"/>
      <c r="L795" s="149"/>
    </row>
    <row r="796" spans="1:12">
      <c r="A796" s="148" t="s">
        <v>2855</v>
      </c>
      <c r="B796" s="148" t="s">
        <v>2856</v>
      </c>
      <c r="C796" s="149" t="str">
        <f t="shared" si="24"/>
        <v>MUDDEBEHAL</v>
      </c>
      <c r="D796" s="149"/>
      <c r="E796" s="149"/>
      <c r="F796" s="149"/>
      <c r="G796" s="149">
        <f>COUNTIF(RTARouteStages[StageCode],ShortCodes[[#This Row],[Stage Code]])</f>
        <v>0</v>
      </c>
      <c r="H796" s="149">
        <f>COUNTIF(ShortCodes[Location],ShortCodes[[#This Row],[Location]])</f>
        <v>1</v>
      </c>
      <c r="I796" s="149">
        <f t="shared" si="25"/>
        <v>1</v>
      </c>
      <c r="J796" s="149"/>
      <c r="K796" s="149"/>
      <c r="L796" s="149"/>
    </row>
    <row r="797" spans="1:12">
      <c r="A797" s="148" t="s">
        <v>2857</v>
      </c>
      <c r="B797" s="148" t="s">
        <v>2858</v>
      </c>
      <c r="C797" s="149" t="str">
        <f t="shared" si="24"/>
        <v>MUDDER/PDWD</v>
      </c>
      <c r="D797" s="149"/>
      <c r="E797" s="149"/>
      <c r="F797" s="149"/>
      <c r="G797" s="149">
        <f>COUNTIF(RTARouteStages[StageCode],ShortCodes[[#This Row],[Stage Code]])</f>
        <v>0</v>
      </c>
      <c r="H797" s="149">
        <f>COUNTIF(ShortCodes[Location],ShortCodes[[#This Row],[Location]])</f>
        <v>1</v>
      </c>
      <c r="I797" s="149">
        <f t="shared" si="25"/>
        <v>1</v>
      </c>
      <c r="J797" s="149"/>
      <c r="K797" s="149"/>
      <c r="L797" s="149"/>
    </row>
    <row r="798" spans="1:12">
      <c r="A798" s="148" t="s">
        <v>2859</v>
      </c>
      <c r="B798" s="148" t="s">
        <v>2860</v>
      </c>
      <c r="C798" s="149" t="str">
        <f t="shared" si="24"/>
        <v>MUDDR/PDWDA</v>
      </c>
      <c r="D798" s="149"/>
      <c r="E798" s="149"/>
      <c r="F798" s="149"/>
      <c r="G798" s="149">
        <f>COUNTIF(RTARouteStages[StageCode],ShortCodes[[#This Row],[Stage Code]])</f>
        <v>0</v>
      </c>
      <c r="H798" s="149">
        <f>COUNTIF(ShortCodes[Location],ShortCodes[[#This Row],[Location]])</f>
        <v>1</v>
      </c>
      <c r="I798" s="149">
        <f t="shared" si="25"/>
        <v>1</v>
      </c>
      <c r="J798" s="149"/>
      <c r="K798" s="149"/>
      <c r="L798" s="149"/>
    </row>
    <row r="799" spans="1:12">
      <c r="A799" s="148" t="s">
        <v>2861</v>
      </c>
      <c r="B799" s="148" t="s">
        <v>2862</v>
      </c>
      <c r="C799" s="149" t="str">
        <f t="shared" si="24"/>
        <v>MUDGAL</v>
      </c>
      <c r="D799" s="149"/>
      <c r="E799" s="149"/>
      <c r="F799" s="149"/>
      <c r="G799" s="149">
        <f>COUNTIF(RTARouteStages[StageCode],ShortCodes[[#This Row],[Stage Code]])</f>
        <v>0</v>
      </c>
      <c r="H799" s="149">
        <f>COUNTIF(ShortCodes[Location],ShortCodes[[#This Row],[Location]])</f>
        <v>1</v>
      </c>
      <c r="I799" s="149">
        <f t="shared" si="25"/>
        <v>1</v>
      </c>
      <c r="J799" s="149"/>
      <c r="K799" s="149"/>
      <c r="L799" s="149"/>
    </row>
    <row r="800" spans="1:12">
      <c r="A800" s="148" t="s">
        <v>2863</v>
      </c>
      <c r="B800" s="148" t="s">
        <v>2864</v>
      </c>
      <c r="C800" s="149" t="str">
        <f t="shared" si="24"/>
        <v>MUDHOL</v>
      </c>
      <c r="D800" s="149"/>
      <c r="E800" s="149"/>
      <c r="F800" s="149"/>
      <c r="G800" s="149">
        <f>COUNTIF(RTARouteStages[StageCode],ShortCodes[[#This Row],[Stage Code]])</f>
        <v>0</v>
      </c>
      <c r="H800" s="149">
        <f>COUNTIF(ShortCodes[Location],ShortCodes[[#This Row],[Location]])</f>
        <v>1</v>
      </c>
      <c r="I800" s="149">
        <f t="shared" si="25"/>
        <v>1</v>
      </c>
      <c r="J800" s="149"/>
      <c r="K800" s="149"/>
      <c r="L800" s="149"/>
    </row>
    <row r="801" spans="1:12">
      <c r="A801" s="148" t="s">
        <v>2865</v>
      </c>
      <c r="B801" s="148" t="s">
        <v>2866</v>
      </c>
      <c r="C801" s="149" t="str">
        <f t="shared" si="24"/>
        <v>MULGAO</v>
      </c>
      <c r="D801" s="149"/>
      <c r="E801" s="149"/>
      <c r="F801" s="149"/>
      <c r="G801" s="149">
        <f>COUNTIF(RTARouteStages[StageCode],ShortCodes[[#This Row],[Stage Code]])</f>
        <v>0</v>
      </c>
      <c r="H801" s="149">
        <f>COUNTIF(ShortCodes[Location],ShortCodes[[#This Row],[Location]])</f>
        <v>1</v>
      </c>
      <c r="I801" s="149">
        <f t="shared" si="25"/>
        <v>1</v>
      </c>
      <c r="J801" s="149"/>
      <c r="K801" s="149"/>
      <c r="L801" s="149"/>
    </row>
    <row r="802" spans="1:12">
      <c r="A802" s="148" t="s">
        <v>2867</v>
      </c>
      <c r="B802" s="148" t="s">
        <v>2868</v>
      </c>
      <c r="C802" s="149" t="str">
        <f t="shared" si="24"/>
        <v>MULGAO B/S</v>
      </c>
      <c r="D802" s="149"/>
      <c r="E802" s="149"/>
      <c r="F802" s="149"/>
      <c r="G802" s="149">
        <f>COUNTIF(RTARouteStages[StageCode],ShortCodes[[#This Row],[Stage Code]])</f>
        <v>0</v>
      </c>
      <c r="H802" s="149">
        <f>COUNTIF(ShortCodes[Location],ShortCodes[[#This Row],[Location]])</f>
        <v>1</v>
      </c>
      <c r="I802" s="149">
        <f t="shared" si="25"/>
        <v>1</v>
      </c>
      <c r="J802" s="149"/>
      <c r="K802" s="149"/>
      <c r="L802" s="149"/>
    </row>
    <row r="803" spans="1:12">
      <c r="A803" s="148" t="s">
        <v>2869</v>
      </c>
      <c r="B803" s="148" t="s">
        <v>2870</v>
      </c>
      <c r="C803" s="149" t="str">
        <f t="shared" si="24"/>
        <v>MULGAO TMP</v>
      </c>
      <c r="D803" s="149"/>
      <c r="E803" s="149"/>
      <c r="F803" s="149"/>
      <c r="G803" s="149">
        <f>COUNTIF(RTARouteStages[StageCode],ShortCodes[[#This Row],[Stage Code]])</f>
        <v>0</v>
      </c>
      <c r="H803" s="149">
        <f>COUNTIF(ShortCodes[Location],ShortCodes[[#This Row],[Location]])</f>
        <v>1</v>
      </c>
      <c r="I803" s="149">
        <f t="shared" si="25"/>
        <v>1</v>
      </c>
      <c r="J803" s="149"/>
      <c r="K803" s="149"/>
      <c r="L803" s="149"/>
    </row>
    <row r="804" spans="1:12">
      <c r="A804" s="152" t="s">
        <v>2871</v>
      </c>
      <c r="B804" s="152" t="s">
        <v>2872</v>
      </c>
      <c r="C804" s="149" t="str">
        <f t="shared" si="24"/>
        <v>MUMBAI</v>
      </c>
      <c r="D804" s="149"/>
      <c r="E804" s="149"/>
      <c r="F804" s="149"/>
      <c r="G804" s="149">
        <f>COUNTIF(RTARouteStages[StageCode],ShortCodes[[#This Row],[Stage Code]])</f>
        <v>0</v>
      </c>
      <c r="H804" s="149">
        <f>COUNTIF(ShortCodes[Location],ShortCodes[[#This Row],[Location]])</f>
        <v>1</v>
      </c>
      <c r="I804" s="149">
        <f t="shared" si="25"/>
        <v>1</v>
      </c>
      <c r="J804" s="149"/>
      <c r="K804" s="149"/>
      <c r="L804" s="149"/>
    </row>
    <row r="805" spans="1:12">
      <c r="A805" s="148" t="s">
        <v>2873</v>
      </c>
      <c r="B805" s="148" t="s">
        <v>2874</v>
      </c>
      <c r="C805" s="149" t="str">
        <f t="shared" si="24"/>
        <v>MUNANG</v>
      </c>
      <c r="D805" s="149"/>
      <c r="E805" s="149"/>
      <c r="F805" s="149"/>
      <c r="G805" s="149">
        <f>COUNTIF(RTARouteStages[StageCode],ShortCodes[[#This Row],[Stage Code]])</f>
        <v>0</v>
      </c>
      <c r="H805" s="149">
        <f>COUNTIF(ShortCodes[Location],ShortCodes[[#This Row],[Location]])</f>
        <v>1</v>
      </c>
      <c r="I805" s="149">
        <f t="shared" si="25"/>
        <v>1</v>
      </c>
      <c r="J805" s="149"/>
      <c r="K805" s="149"/>
      <c r="L805" s="149"/>
    </row>
    <row r="806" spans="1:12">
      <c r="A806" s="152" t="s">
        <v>2875</v>
      </c>
      <c r="B806" s="152" t="s">
        <v>2876</v>
      </c>
      <c r="C806" s="149" t="str">
        <f t="shared" si="24"/>
        <v>MUNGUL</v>
      </c>
      <c r="D806" s="149"/>
      <c r="E806" s="149"/>
      <c r="F806" s="149"/>
      <c r="G806" s="149">
        <f>COUNTIF(RTARouteStages[StageCode],ShortCodes[[#This Row],[Stage Code]])</f>
        <v>0</v>
      </c>
      <c r="H806" s="149">
        <f>COUNTIF(ShortCodes[Location],ShortCodes[[#This Row],[Location]])</f>
        <v>1</v>
      </c>
      <c r="I806" s="149">
        <f t="shared" si="25"/>
        <v>1</v>
      </c>
      <c r="J806" s="149"/>
      <c r="K806" s="149"/>
      <c r="L806" s="149"/>
    </row>
    <row r="807" spans="1:12">
      <c r="A807" s="148" t="s">
        <v>2877</v>
      </c>
      <c r="B807" s="148" t="s">
        <v>2878</v>
      </c>
      <c r="C807" s="149" t="str">
        <f t="shared" si="24"/>
        <v>MURDI</v>
      </c>
      <c r="D807" s="149"/>
      <c r="E807" s="149"/>
      <c r="F807" s="149"/>
      <c r="G807" s="149">
        <f>COUNTIF(RTARouteStages[StageCode],ShortCodes[[#This Row],[Stage Code]])</f>
        <v>0</v>
      </c>
      <c r="H807" s="149">
        <f>COUNTIF(ShortCodes[Location],ShortCodes[[#This Row],[Location]])</f>
        <v>1</v>
      </c>
      <c r="I807" s="149">
        <f t="shared" si="25"/>
        <v>1</v>
      </c>
      <c r="J807" s="149"/>
      <c r="K807" s="149"/>
      <c r="L807" s="149"/>
    </row>
    <row r="808" spans="1:12">
      <c r="A808" s="148" t="s">
        <v>2879</v>
      </c>
      <c r="B808" s="148" t="s">
        <v>2880</v>
      </c>
      <c r="C808" s="149" t="str">
        <f t="shared" si="24"/>
        <v>MURGE</v>
      </c>
      <c r="D808" s="149"/>
      <c r="E808" s="149"/>
      <c r="F808" s="149"/>
      <c r="G808" s="149">
        <f>COUNTIF(RTARouteStages[StageCode],ShortCodes[[#This Row],[Stage Code]])</f>
        <v>0</v>
      </c>
      <c r="H808" s="149">
        <f>COUNTIF(ShortCodes[Location],ShortCodes[[#This Row],[Location]])</f>
        <v>1</v>
      </c>
      <c r="I808" s="149">
        <f t="shared" si="25"/>
        <v>1</v>
      </c>
      <c r="J808" s="149"/>
      <c r="K808" s="149"/>
      <c r="L808" s="149"/>
    </row>
    <row r="809" spans="1:12">
      <c r="A809" s="148" t="s">
        <v>2881</v>
      </c>
      <c r="B809" s="148" t="s">
        <v>2882</v>
      </c>
      <c r="C809" s="149" t="str">
        <f t="shared" si="24"/>
        <v>MURIDA</v>
      </c>
      <c r="D809" s="149"/>
      <c r="E809" s="149"/>
      <c r="F809" s="149"/>
      <c r="G809" s="149">
        <f>COUNTIF(RTARouteStages[StageCode],ShortCodes[[#This Row],[Stage Code]])</f>
        <v>0</v>
      </c>
      <c r="H809" s="149">
        <f>COUNTIF(ShortCodes[Location],ShortCodes[[#This Row],[Location]])</f>
        <v>1</v>
      </c>
      <c r="I809" s="149">
        <f t="shared" si="25"/>
        <v>1</v>
      </c>
      <c r="J809" s="149"/>
      <c r="K809" s="149"/>
      <c r="L809" s="149"/>
    </row>
    <row r="810" spans="1:12">
      <c r="A810" s="148" t="s">
        <v>2883</v>
      </c>
      <c r="B810" s="148" t="s">
        <v>2884</v>
      </c>
      <c r="C810" s="149" t="str">
        <f t="shared" si="24"/>
        <v>MURIDA/CLTA</v>
      </c>
      <c r="D810" s="149"/>
      <c r="E810" s="149"/>
      <c r="F810" s="149"/>
      <c r="G810" s="149">
        <f>COUNTIF(RTARouteStages[StageCode],ShortCodes[[#This Row],[Stage Code]])</f>
        <v>0</v>
      </c>
      <c r="H810" s="149">
        <f>COUNTIF(ShortCodes[Location],ShortCodes[[#This Row],[Location]])</f>
        <v>1</v>
      </c>
      <c r="I810" s="149">
        <f t="shared" si="25"/>
        <v>1</v>
      </c>
      <c r="J810" s="149"/>
      <c r="K810" s="149"/>
      <c r="L810" s="149"/>
    </row>
    <row r="811" spans="1:12">
      <c r="A811" s="148" t="s">
        <v>2885</v>
      </c>
      <c r="B811" s="148" t="s">
        <v>2886</v>
      </c>
      <c r="C811" s="149" t="str">
        <f t="shared" si="24"/>
        <v>MURMUNE</v>
      </c>
      <c r="D811" s="149"/>
      <c r="E811" s="149"/>
      <c r="F811" s="149"/>
      <c r="G811" s="149">
        <f>COUNTIF(RTARouteStages[StageCode],ShortCodes[[#This Row],[Stage Code]])</f>
        <v>0</v>
      </c>
      <c r="H811" s="149">
        <f>COUNTIF(ShortCodes[Location],ShortCodes[[#This Row],[Location]])</f>
        <v>1</v>
      </c>
      <c r="I811" s="149">
        <f t="shared" si="25"/>
        <v>1</v>
      </c>
      <c r="J811" s="149"/>
      <c r="K811" s="149"/>
      <c r="L811" s="149"/>
    </row>
    <row r="812" spans="1:12">
      <c r="A812" s="152" t="s">
        <v>2887</v>
      </c>
      <c r="B812" s="152" t="s">
        <v>2888</v>
      </c>
      <c r="C812" s="149" t="str">
        <f t="shared" si="24"/>
        <v>Mushtifund(Cujira)</v>
      </c>
      <c r="D812" s="149"/>
      <c r="E812" s="149"/>
      <c r="F812" s="149"/>
      <c r="G812" s="149">
        <f>COUNTIF(RTARouteStages[StageCode],ShortCodes[[#This Row],[Stage Code]])</f>
        <v>0</v>
      </c>
      <c r="H812" s="149">
        <f>COUNTIF(ShortCodes[Location],ShortCodes[[#This Row],[Location]])</f>
        <v>1</v>
      </c>
      <c r="I812" s="149">
        <f t="shared" si="25"/>
        <v>1</v>
      </c>
      <c r="J812" s="149"/>
      <c r="K812" s="149"/>
      <c r="L812" s="149"/>
    </row>
    <row r="813" spans="1:12">
      <c r="A813" s="148" t="s">
        <v>2889</v>
      </c>
      <c r="B813" s="148" t="s">
        <v>2890</v>
      </c>
      <c r="C813" s="149" t="str">
        <f t="shared" si="24"/>
        <v>MUTAL</v>
      </c>
      <c r="D813" s="149"/>
      <c r="E813" s="149"/>
      <c r="F813" s="149"/>
      <c r="G813" s="149">
        <f>COUNTIF(RTARouteStages[StageCode],ShortCodes[[#This Row],[Stage Code]])</f>
        <v>0</v>
      </c>
      <c r="H813" s="149">
        <f>COUNTIF(ShortCodes[Location],ShortCodes[[#This Row],[Location]])</f>
        <v>1</v>
      </c>
      <c r="I813" s="149">
        <f t="shared" si="25"/>
        <v>1</v>
      </c>
      <c r="J813" s="149"/>
      <c r="K813" s="149"/>
      <c r="L813" s="149"/>
    </row>
    <row r="814" spans="1:12">
      <c r="A814" s="148" t="s">
        <v>2891</v>
      </c>
      <c r="B814" s="148" t="s">
        <v>2892</v>
      </c>
      <c r="C814" s="149" t="str">
        <f t="shared" si="24"/>
        <v>MUXER B/S</v>
      </c>
      <c r="D814" s="149"/>
      <c r="E814" s="149"/>
      <c r="F814" s="149"/>
      <c r="G814" s="149">
        <f>COUNTIF(RTARouteStages[StageCode],ShortCodes[[#This Row],[Stage Code]])</f>
        <v>0</v>
      </c>
      <c r="H814" s="149">
        <f>COUNTIF(ShortCodes[Location],ShortCodes[[#This Row],[Location]])</f>
        <v>1</v>
      </c>
      <c r="I814" s="149">
        <f t="shared" si="25"/>
        <v>1</v>
      </c>
      <c r="J814" s="149"/>
      <c r="K814" s="149"/>
      <c r="L814" s="149"/>
    </row>
    <row r="815" spans="1:12">
      <c r="A815" s="148" t="s">
        <v>2893</v>
      </c>
      <c r="B815" s="148" t="s">
        <v>2894</v>
      </c>
      <c r="C815" s="149" t="str">
        <f t="shared" si="24"/>
        <v>MYSURU</v>
      </c>
      <c r="D815" s="149"/>
      <c r="E815" s="149"/>
      <c r="F815" s="149"/>
      <c r="G815" s="149">
        <f>COUNTIF(RTARouteStages[StageCode],ShortCodes[[#This Row],[Stage Code]])</f>
        <v>0</v>
      </c>
      <c r="H815" s="149">
        <f>COUNTIF(ShortCodes[Location],ShortCodes[[#This Row],[Location]])</f>
        <v>1</v>
      </c>
      <c r="I815" s="149">
        <f t="shared" si="25"/>
        <v>1</v>
      </c>
      <c r="J815" s="149"/>
      <c r="K815" s="149"/>
      <c r="L815" s="149"/>
    </row>
    <row r="816" spans="1:12">
      <c r="A816" s="148" t="s">
        <v>2895</v>
      </c>
      <c r="B816" s="148" t="s">
        <v>2896</v>
      </c>
      <c r="C816" s="149" t="str">
        <f t="shared" si="24"/>
        <v>NACHNL PNCH</v>
      </c>
      <c r="D816" s="149"/>
      <c r="E816" s="149"/>
      <c r="F816" s="149"/>
      <c r="G816" s="149">
        <f>COUNTIF(RTARouteStages[StageCode],ShortCodes[[#This Row],[Stage Code]])</f>
        <v>0</v>
      </c>
      <c r="H816" s="149">
        <f>COUNTIF(ShortCodes[Location],ShortCodes[[#This Row],[Location]])</f>
        <v>1</v>
      </c>
      <c r="I816" s="149">
        <f t="shared" si="25"/>
        <v>1</v>
      </c>
      <c r="J816" s="149"/>
      <c r="K816" s="149"/>
      <c r="L816" s="149"/>
    </row>
    <row r="817" spans="1:12">
      <c r="A817" s="148" t="s">
        <v>2897</v>
      </c>
      <c r="B817" s="148" t="s">
        <v>2898</v>
      </c>
      <c r="C817" s="149" t="str">
        <f t="shared" si="24"/>
        <v>NACHNOLA</v>
      </c>
      <c r="D817" s="149"/>
      <c r="E817" s="149"/>
      <c r="F817" s="149"/>
      <c r="G817" s="149">
        <f>COUNTIF(RTARouteStages[StageCode],ShortCodes[[#This Row],[Stage Code]])</f>
        <v>0</v>
      </c>
      <c r="H817" s="149">
        <f>COUNTIF(ShortCodes[Location],ShortCodes[[#This Row],[Location]])</f>
        <v>1</v>
      </c>
      <c r="I817" s="149">
        <f t="shared" si="25"/>
        <v>1</v>
      </c>
      <c r="J817" s="149"/>
      <c r="K817" s="149"/>
      <c r="L817" s="149"/>
    </row>
    <row r="818" spans="1:12">
      <c r="A818" s="148" t="s">
        <v>2899</v>
      </c>
      <c r="B818" s="148" t="s">
        <v>2900</v>
      </c>
      <c r="C818" s="149" t="str">
        <f t="shared" si="24"/>
        <v>NADORA</v>
      </c>
      <c r="D818" s="149"/>
      <c r="E818" s="149"/>
      <c r="F818" s="149"/>
      <c r="G818" s="149">
        <f>COUNTIF(RTARouteStages[StageCode],ShortCodes[[#This Row],[Stage Code]])</f>
        <v>0</v>
      </c>
      <c r="H818" s="149">
        <f>COUNTIF(ShortCodes[Location],ShortCodes[[#This Row],[Location]])</f>
        <v>1</v>
      </c>
      <c r="I818" s="149">
        <f t="shared" si="25"/>
        <v>1</v>
      </c>
      <c r="J818" s="149"/>
      <c r="K818" s="149"/>
      <c r="L818" s="149"/>
    </row>
    <row r="819" spans="1:12">
      <c r="A819" s="154" t="s">
        <v>2901</v>
      </c>
      <c r="B819" s="154" t="s">
        <v>2902</v>
      </c>
      <c r="C819" s="149" t="str">
        <f t="shared" si="24"/>
        <v>Nagali</v>
      </c>
      <c r="D819" s="149"/>
      <c r="E819" s="149"/>
      <c r="F819" s="149"/>
      <c r="G819" s="149">
        <f>COUNTIF(RTARouteStages[StageCode],ShortCodes[[#This Row],[Stage Code]])</f>
        <v>0</v>
      </c>
      <c r="H819" s="149">
        <f>COUNTIF(ShortCodes[Location],ShortCodes[[#This Row],[Location]])</f>
        <v>1</v>
      </c>
      <c r="I819" s="149">
        <f t="shared" si="25"/>
        <v>1</v>
      </c>
      <c r="J819" s="149"/>
      <c r="K819" s="149"/>
      <c r="L819" s="149"/>
    </row>
    <row r="820" spans="1:12">
      <c r="A820" s="148" t="s">
        <v>2903</v>
      </c>
      <c r="B820" s="148" t="s">
        <v>2904</v>
      </c>
      <c r="C820" s="149" t="str">
        <f t="shared" si="24"/>
        <v>NAGANWADI</v>
      </c>
      <c r="D820" s="149"/>
      <c r="E820" s="149"/>
      <c r="F820" s="149"/>
      <c r="G820" s="149">
        <f>COUNTIF(RTARouteStages[StageCode],ShortCodes[[#This Row],[Stage Code]])</f>
        <v>0</v>
      </c>
      <c r="H820" s="149">
        <f>COUNTIF(ShortCodes[Location],ShortCodes[[#This Row],[Location]])</f>
        <v>1</v>
      </c>
      <c r="I820" s="149">
        <f t="shared" si="25"/>
        <v>1</v>
      </c>
      <c r="J820" s="149"/>
      <c r="K820" s="149"/>
      <c r="L820" s="149"/>
    </row>
    <row r="821" spans="1:12">
      <c r="A821" s="148" t="s">
        <v>2905</v>
      </c>
      <c r="B821" s="148" t="s">
        <v>2906</v>
      </c>
      <c r="C821" s="149" t="str">
        <f t="shared" si="24"/>
        <v>NAGARGALI</v>
      </c>
      <c r="D821" s="149"/>
      <c r="E821" s="149"/>
      <c r="F821" s="149"/>
      <c r="G821" s="149">
        <f>COUNTIF(RTARouteStages[StageCode],ShortCodes[[#This Row],[Stage Code]])</f>
        <v>0</v>
      </c>
      <c r="H821" s="149">
        <f>COUNTIF(ShortCodes[Location],ShortCodes[[#This Row],[Location]])</f>
        <v>1</v>
      </c>
      <c r="I821" s="149">
        <f t="shared" si="25"/>
        <v>1</v>
      </c>
      <c r="J821" s="149"/>
      <c r="K821" s="149"/>
      <c r="L821" s="149"/>
    </row>
    <row r="822" spans="1:12">
      <c r="A822" s="148" t="s">
        <v>2907</v>
      </c>
      <c r="B822" s="148" t="s">
        <v>2908</v>
      </c>
      <c r="C822" s="149" t="str">
        <f t="shared" si="24"/>
        <v>NAGARGAO</v>
      </c>
      <c r="D822" s="149"/>
      <c r="E822" s="149"/>
      <c r="F822" s="149"/>
      <c r="G822" s="149">
        <f>COUNTIF(RTARouteStages[StageCode],ShortCodes[[#This Row],[Stage Code]])</f>
        <v>0</v>
      </c>
      <c r="H822" s="149">
        <f>COUNTIF(ShortCodes[Location],ShortCodes[[#This Row],[Location]])</f>
        <v>1</v>
      </c>
      <c r="I822" s="149">
        <f t="shared" si="25"/>
        <v>1</v>
      </c>
      <c r="J822" s="149"/>
      <c r="K822" s="149"/>
      <c r="L822" s="149"/>
    </row>
    <row r="823" spans="1:12">
      <c r="A823" s="148" t="s">
        <v>2909</v>
      </c>
      <c r="B823" s="148" t="s">
        <v>2910</v>
      </c>
      <c r="C823" s="149" t="str">
        <f t="shared" si="24"/>
        <v>NAGZAR</v>
      </c>
      <c r="D823" s="149"/>
      <c r="E823" s="149"/>
      <c r="F823" s="149"/>
      <c r="G823" s="149">
        <f>COUNTIF(RTARouteStages[StageCode],ShortCodes[[#This Row],[Stage Code]])</f>
        <v>0</v>
      </c>
      <c r="H823" s="149">
        <f>COUNTIF(ShortCodes[Location],ShortCodes[[#This Row],[Location]])</f>
        <v>1</v>
      </c>
      <c r="I823" s="149">
        <f t="shared" si="25"/>
        <v>1</v>
      </c>
      <c r="J823" s="149"/>
      <c r="K823" s="149"/>
      <c r="L823" s="149"/>
    </row>
    <row r="824" spans="1:12">
      <c r="A824" s="148" t="s">
        <v>2911</v>
      </c>
      <c r="B824" s="148" t="s">
        <v>2912</v>
      </c>
      <c r="C824" s="149" t="str">
        <f t="shared" si="24"/>
        <v>NAIBAG</v>
      </c>
      <c r="D824" s="149"/>
      <c r="E824" s="149"/>
      <c r="F824" s="149"/>
      <c r="G824" s="149">
        <f>COUNTIF(RTARouteStages[StageCode],ShortCodes[[#This Row],[Stage Code]])</f>
        <v>0</v>
      </c>
      <c r="H824" s="149">
        <f>COUNTIF(ShortCodes[Location],ShortCodes[[#This Row],[Location]])</f>
        <v>1</v>
      </c>
      <c r="I824" s="149">
        <f t="shared" si="25"/>
        <v>1</v>
      </c>
      <c r="J824" s="149"/>
      <c r="K824" s="149"/>
      <c r="L824" s="149"/>
    </row>
    <row r="825" spans="1:12">
      <c r="A825" s="148" t="s">
        <v>2913</v>
      </c>
      <c r="B825" s="148" t="s">
        <v>2914</v>
      </c>
      <c r="C825" s="149" t="str">
        <f t="shared" si="24"/>
        <v>NAICHIAD</v>
      </c>
      <c r="D825" s="149"/>
      <c r="E825" s="149"/>
      <c r="F825" s="149"/>
      <c r="G825" s="149">
        <f>COUNTIF(RTARouteStages[StageCode],ShortCodes[[#This Row],[Stage Code]])</f>
        <v>0</v>
      </c>
      <c r="H825" s="149">
        <f>COUNTIF(ShortCodes[Location],ShortCodes[[#This Row],[Location]])</f>
        <v>1</v>
      </c>
      <c r="I825" s="149">
        <f t="shared" si="25"/>
        <v>1</v>
      </c>
      <c r="J825" s="149"/>
      <c r="K825" s="149"/>
      <c r="L825" s="149"/>
    </row>
    <row r="826" spans="1:12">
      <c r="A826" s="148" t="s">
        <v>2915</v>
      </c>
      <c r="B826" s="148" t="s">
        <v>2916</v>
      </c>
      <c r="C826" s="149" t="str">
        <f t="shared" si="24"/>
        <v>NAIKWADA</v>
      </c>
      <c r="D826" s="149"/>
      <c r="E826" s="149"/>
      <c r="F826" s="149"/>
      <c r="G826" s="149">
        <f>COUNTIF(RTARouteStages[StageCode],ShortCodes[[#This Row],[Stage Code]])</f>
        <v>0</v>
      </c>
      <c r="H826" s="149">
        <f>COUNTIF(ShortCodes[Location],ShortCodes[[#This Row],[Location]])</f>
        <v>1</v>
      </c>
      <c r="I826" s="149">
        <f t="shared" si="25"/>
        <v>1</v>
      </c>
      <c r="J826" s="149"/>
      <c r="K826" s="149"/>
      <c r="L826" s="149"/>
    </row>
    <row r="827" spans="1:12">
      <c r="A827" s="148" t="s">
        <v>2917</v>
      </c>
      <c r="B827" s="148" t="s">
        <v>2918</v>
      </c>
      <c r="C827" s="149" t="str">
        <f t="shared" si="24"/>
        <v>NANACHIPANI</v>
      </c>
      <c r="D827" s="149"/>
      <c r="E827" s="149"/>
      <c r="F827" s="149"/>
      <c r="G827" s="149">
        <f>COUNTIF(RTARouteStages[StageCode],ShortCodes[[#This Row],[Stage Code]])</f>
        <v>0</v>
      </c>
      <c r="H827" s="149">
        <f>COUNTIF(ShortCodes[Location],ShortCodes[[#This Row],[Location]])</f>
        <v>1</v>
      </c>
      <c r="I827" s="149">
        <f t="shared" si="25"/>
        <v>1</v>
      </c>
      <c r="J827" s="149"/>
      <c r="K827" s="149"/>
      <c r="L827" s="149"/>
    </row>
    <row r="828" spans="1:12">
      <c r="A828" s="148" t="s">
        <v>2919</v>
      </c>
      <c r="B828" s="148" t="s">
        <v>2920</v>
      </c>
      <c r="C828" s="149" t="str">
        <f t="shared" si="24"/>
        <v>NANDGAON</v>
      </c>
      <c r="D828" s="149"/>
      <c r="E828" s="149"/>
      <c r="F828" s="149"/>
      <c r="G828" s="149">
        <f>COUNTIF(RTARouteStages[StageCode],ShortCodes[[#This Row],[Stage Code]])</f>
        <v>0</v>
      </c>
      <c r="H828" s="149">
        <f>COUNTIF(ShortCodes[Location],ShortCodes[[#This Row],[Location]])</f>
        <v>1</v>
      </c>
      <c r="I828" s="149">
        <f t="shared" si="25"/>
        <v>1</v>
      </c>
      <c r="J828" s="149"/>
      <c r="K828" s="149"/>
      <c r="L828" s="149"/>
    </row>
    <row r="829" spans="1:12">
      <c r="A829" s="148" t="s">
        <v>2921</v>
      </c>
      <c r="B829" s="148" t="s">
        <v>2922</v>
      </c>
      <c r="C829" s="149" t="str">
        <f t="shared" si="24"/>
        <v>NANDIGUNDI</v>
      </c>
      <c r="D829" s="149"/>
      <c r="E829" s="149"/>
      <c r="F829" s="149"/>
      <c r="G829" s="149">
        <f>COUNTIF(RTARouteStages[StageCode],ShortCodes[[#This Row],[Stage Code]])</f>
        <v>0</v>
      </c>
      <c r="H829" s="149">
        <f>COUNTIF(ShortCodes[Location],ShortCodes[[#This Row],[Location]])</f>
        <v>1</v>
      </c>
      <c r="I829" s="149">
        <f t="shared" si="25"/>
        <v>1</v>
      </c>
      <c r="J829" s="149"/>
      <c r="K829" s="149"/>
      <c r="L829" s="149"/>
    </row>
    <row r="830" spans="1:12">
      <c r="A830" s="148" t="s">
        <v>2923</v>
      </c>
      <c r="B830" s="148" t="s">
        <v>2924</v>
      </c>
      <c r="C830" s="149" t="str">
        <f t="shared" si="24"/>
        <v>NANELI</v>
      </c>
      <c r="D830" s="149"/>
      <c r="E830" s="149"/>
      <c r="F830" s="149"/>
      <c r="G830" s="149">
        <f>COUNTIF(RTARouteStages[StageCode],ShortCodes[[#This Row],[Stage Code]])</f>
        <v>0</v>
      </c>
      <c r="H830" s="149">
        <f>COUNTIF(ShortCodes[Location],ShortCodes[[#This Row],[Location]])</f>
        <v>1</v>
      </c>
      <c r="I830" s="149">
        <f t="shared" si="25"/>
        <v>1</v>
      </c>
      <c r="J830" s="149"/>
      <c r="K830" s="149"/>
      <c r="L830" s="149"/>
    </row>
    <row r="831" spans="1:12">
      <c r="A831" s="148" t="s">
        <v>2925</v>
      </c>
      <c r="B831" s="148" t="s">
        <v>2926</v>
      </c>
      <c r="C831" s="149" t="str">
        <f t="shared" si="24"/>
        <v>NANGAO</v>
      </c>
      <c r="D831" s="149"/>
      <c r="E831" s="149"/>
      <c r="F831" s="149"/>
      <c r="G831" s="149">
        <f>COUNTIF(RTARouteStages[StageCode],ShortCodes[[#This Row],[Stage Code]])</f>
        <v>0</v>
      </c>
      <c r="H831" s="149">
        <f>COUNTIF(ShortCodes[Location],ShortCodes[[#This Row],[Location]])</f>
        <v>1</v>
      </c>
      <c r="I831" s="149">
        <f t="shared" si="25"/>
        <v>1</v>
      </c>
      <c r="J831" s="149"/>
      <c r="K831" s="149"/>
      <c r="L831" s="149"/>
    </row>
    <row r="832" spans="1:12">
      <c r="A832" s="148" t="s">
        <v>2927</v>
      </c>
      <c r="B832" s="148" t="s">
        <v>2928</v>
      </c>
      <c r="C832" s="149" t="str">
        <f t="shared" si="24"/>
        <v>NANGARBHAT</v>
      </c>
      <c r="D832" s="149"/>
      <c r="E832" s="149"/>
      <c r="F832" s="149"/>
      <c r="G832" s="149">
        <f>COUNTIF(RTARouteStages[StageCode],ShortCodes[[#This Row],[Stage Code]])</f>
        <v>0</v>
      </c>
      <c r="H832" s="149">
        <f>COUNTIF(ShortCodes[Location],ShortCodes[[#This Row],[Location]])</f>
        <v>1</v>
      </c>
      <c r="I832" s="149">
        <f t="shared" si="25"/>
        <v>1</v>
      </c>
      <c r="J832" s="149"/>
      <c r="K832" s="149"/>
      <c r="L832" s="149"/>
    </row>
    <row r="833" spans="1:12">
      <c r="A833" s="148" t="s">
        <v>2929</v>
      </c>
      <c r="B833" s="148" t="s">
        <v>2930</v>
      </c>
      <c r="C833" s="149" t="str">
        <f t="shared" si="24"/>
        <v>NANODA</v>
      </c>
      <c r="D833" s="149"/>
      <c r="E833" s="149"/>
      <c r="F833" s="149"/>
      <c r="G833" s="149">
        <f>COUNTIF(RTARouteStages[StageCode],ShortCodes[[#This Row],[Stage Code]])</f>
        <v>0</v>
      </c>
      <c r="H833" s="149">
        <f>COUNTIF(ShortCodes[Location],ShortCodes[[#This Row],[Location]])</f>
        <v>1</v>
      </c>
      <c r="I833" s="149">
        <f t="shared" si="25"/>
        <v>1</v>
      </c>
      <c r="J833" s="149"/>
      <c r="K833" s="149"/>
      <c r="L833" s="149"/>
    </row>
    <row r="834" spans="1:12">
      <c r="A834" s="148" t="s">
        <v>2931</v>
      </c>
      <c r="B834" s="148" t="s">
        <v>2932</v>
      </c>
      <c r="C834" s="149" t="str">
        <f t="shared" ref="C834:C897" si="26">A834</f>
        <v>NANORA</v>
      </c>
      <c r="D834" s="149"/>
      <c r="E834" s="149"/>
      <c r="F834" s="149"/>
      <c r="G834" s="149">
        <f>COUNTIF(RTARouteStages[StageCode],ShortCodes[[#This Row],[Stage Code]])</f>
        <v>0</v>
      </c>
      <c r="H834" s="149">
        <f>COUNTIF(ShortCodes[Location],ShortCodes[[#This Row],[Location]])</f>
        <v>1</v>
      </c>
      <c r="I834" s="149">
        <f t="shared" ref="I834:I897" si="27">COUNTIF($B$2:$B$4841,B834)</f>
        <v>1</v>
      </c>
      <c r="J834" s="149"/>
      <c r="K834" s="149"/>
      <c r="L834" s="149"/>
    </row>
    <row r="835" spans="1:12">
      <c r="A835" s="148" t="s">
        <v>2933</v>
      </c>
      <c r="B835" s="148" t="s">
        <v>2934</v>
      </c>
      <c r="C835" s="149" t="str">
        <f t="shared" si="26"/>
        <v>NANUS</v>
      </c>
      <c r="D835" s="149"/>
      <c r="E835" s="149"/>
      <c r="F835" s="149"/>
      <c r="G835" s="149">
        <f>COUNTIF(RTARouteStages[StageCode],ShortCodes[[#This Row],[Stage Code]])</f>
        <v>0</v>
      </c>
      <c r="H835" s="149">
        <f>COUNTIF(ShortCodes[Location],ShortCodes[[#This Row],[Location]])</f>
        <v>1</v>
      </c>
      <c r="I835" s="149">
        <f t="shared" si="27"/>
        <v>1</v>
      </c>
      <c r="J835" s="149"/>
      <c r="K835" s="149"/>
      <c r="L835" s="149"/>
    </row>
    <row r="836" spans="1:12">
      <c r="A836" s="148" t="s">
        <v>2935</v>
      </c>
      <c r="B836" s="148" t="s">
        <v>2936</v>
      </c>
      <c r="C836" s="149" t="str">
        <f t="shared" si="26"/>
        <v>NAQUERIM</v>
      </c>
      <c r="D836" s="149"/>
      <c r="E836" s="149"/>
      <c r="F836" s="149"/>
      <c r="G836" s="149">
        <f>COUNTIF(RTARouteStages[StageCode],ShortCodes[[#This Row],[Stage Code]])</f>
        <v>0</v>
      </c>
      <c r="H836" s="149">
        <f>COUNTIF(ShortCodes[Location],ShortCodes[[#This Row],[Location]])</f>
        <v>1</v>
      </c>
      <c r="I836" s="149">
        <f t="shared" si="27"/>
        <v>1</v>
      </c>
      <c r="J836" s="149"/>
      <c r="K836" s="149"/>
      <c r="L836" s="149"/>
    </row>
    <row r="837" spans="1:12">
      <c r="A837" s="148" t="s">
        <v>2937</v>
      </c>
      <c r="B837" s="148" t="s">
        <v>2938</v>
      </c>
      <c r="C837" s="149" t="str">
        <f t="shared" si="26"/>
        <v>NARVA</v>
      </c>
      <c r="D837" s="149"/>
      <c r="E837" s="149"/>
      <c r="F837" s="149"/>
      <c r="G837" s="149">
        <f>COUNTIF(RTARouteStages[StageCode],ShortCodes[[#This Row],[Stage Code]])</f>
        <v>0</v>
      </c>
      <c r="H837" s="149">
        <f>COUNTIF(ShortCodes[Location],ShortCodes[[#This Row],[Location]])</f>
        <v>1</v>
      </c>
      <c r="I837" s="149">
        <f t="shared" si="27"/>
        <v>1</v>
      </c>
      <c r="J837" s="149"/>
      <c r="K837" s="149"/>
      <c r="L837" s="149"/>
    </row>
    <row r="838" spans="1:12">
      <c r="A838" s="148" t="s">
        <v>2939</v>
      </c>
      <c r="B838" s="148" t="s">
        <v>2940</v>
      </c>
      <c r="C838" s="149" t="str">
        <f t="shared" si="26"/>
        <v>NARVA FERRY</v>
      </c>
      <c r="D838" s="149"/>
      <c r="E838" s="149"/>
      <c r="F838" s="149"/>
      <c r="G838" s="149">
        <f>COUNTIF(RTARouteStages[StageCode],ShortCodes[[#This Row],[Stage Code]])</f>
        <v>0</v>
      </c>
      <c r="H838" s="149">
        <f>COUNTIF(ShortCodes[Location],ShortCodes[[#This Row],[Location]])</f>
        <v>1</v>
      </c>
      <c r="I838" s="149">
        <f t="shared" si="27"/>
        <v>1</v>
      </c>
      <c r="J838" s="149"/>
      <c r="K838" s="149"/>
      <c r="L838" s="149"/>
    </row>
    <row r="839" spans="1:12">
      <c r="A839" s="148" t="s">
        <v>2941</v>
      </c>
      <c r="B839" s="148" t="s">
        <v>2942</v>
      </c>
      <c r="C839" s="149" t="str">
        <f t="shared" si="26"/>
        <v>NARVA SCHOL</v>
      </c>
      <c r="D839" s="149"/>
      <c r="E839" s="149"/>
      <c r="F839" s="149"/>
      <c r="G839" s="149">
        <f>COUNTIF(RTARouteStages[StageCode],ShortCodes[[#This Row],[Stage Code]])</f>
        <v>0</v>
      </c>
      <c r="H839" s="149">
        <f>COUNTIF(ShortCodes[Location],ShortCodes[[#This Row],[Location]])</f>
        <v>1</v>
      </c>
      <c r="I839" s="149">
        <f t="shared" si="27"/>
        <v>1</v>
      </c>
      <c r="J839" s="149"/>
      <c r="K839" s="149"/>
      <c r="L839" s="149"/>
    </row>
    <row r="840" spans="1:12">
      <c r="A840" s="148" t="s">
        <v>2943</v>
      </c>
      <c r="B840" s="148" t="s">
        <v>2944</v>
      </c>
      <c r="C840" s="149" t="str">
        <f t="shared" si="26"/>
        <v>NATINL CLUB</v>
      </c>
      <c r="D840" s="149"/>
      <c r="E840" s="149"/>
      <c r="F840" s="149"/>
      <c r="G840" s="149">
        <f>COUNTIF(RTARouteStages[StageCode],ShortCodes[[#This Row],[Stage Code]])</f>
        <v>0</v>
      </c>
      <c r="H840" s="149">
        <f>COUNTIF(ShortCodes[Location],ShortCodes[[#This Row],[Location]])</f>
        <v>1</v>
      </c>
      <c r="I840" s="149">
        <f t="shared" si="27"/>
        <v>1</v>
      </c>
      <c r="J840" s="149"/>
      <c r="K840" s="149"/>
      <c r="L840" s="149"/>
    </row>
    <row r="841" spans="1:12">
      <c r="A841" s="148" t="s">
        <v>2945</v>
      </c>
      <c r="B841" s="148" t="s">
        <v>2946</v>
      </c>
      <c r="C841" s="149" t="str">
        <f t="shared" si="26"/>
        <v>NAVA WADA</v>
      </c>
      <c r="D841" s="149"/>
      <c r="E841" s="149"/>
      <c r="F841" s="149"/>
      <c r="G841" s="149">
        <f>COUNTIF(RTARouteStages[StageCode],ShortCodes[[#This Row],[Stage Code]])</f>
        <v>0</v>
      </c>
      <c r="H841" s="149">
        <f>COUNTIF(ShortCodes[Location],ShortCodes[[#This Row],[Location]])</f>
        <v>1</v>
      </c>
      <c r="I841" s="149">
        <f t="shared" si="27"/>
        <v>1</v>
      </c>
      <c r="J841" s="149"/>
      <c r="K841" s="149"/>
      <c r="L841" s="149"/>
    </row>
    <row r="842" spans="1:12">
      <c r="A842" s="148" t="s">
        <v>2947</v>
      </c>
      <c r="B842" s="148" t="s">
        <v>2948</v>
      </c>
      <c r="C842" s="149" t="str">
        <f t="shared" si="26"/>
        <v>NAVE</v>
      </c>
      <c r="D842" s="149"/>
      <c r="E842" s="149"/>
      <c r="F842" s="149"/>
      <c r="G842" s="149">
        <f>COUNTIF(RTARouteStages[StageCode],ShortCodes[[#This Row],[Stage Code]])</f>
        <v>0</v>
      </c>
      <c r="H842" s="149">
        <f>COUNTIF(ShortCodes[Location],ShortCodes[[#This Row],[Location]])</f>
        <v>1</v>
      </c>
      <c r="I842" s="149">
        <f t="shared" si="27"/>
        <v>1</v>
      </c>
      <c r="J842" s="149"/>
      <c r="K842" s="149"/>
      <c r="L842" s="149"/>
    </row>
    <row r="843" spans="1:12">
      <c r="A843" s="148" t="s">
        <v>2949</v>
      </c>
      <c r="B843" s="148" t="s">
        <v>2950</v>
      </c>
      <c r="C843" s="149" t="str">
        <f t="shared" si="26"/>
        <v>NAVELI</v>
      </c>
      <c r="D843" s="149"/>
      <c r="E843" s="149"/>
      <c r="F843" s="149"/>
      <c r="G843" s="149">
        <f>COUNTIF(RTARouteStages[StageCode],ShortCodes[[#This Row],[Stage Code]])</f>
        <v>0</v>
      </c>
      <c r="H843" s="149">
        <f>COUNTIF(ShortCodes[Location],ShortCodes[[#This Row],[Location]])</f>
        <v>1</v>
      </c>
      <c r="I843" s="149">
        <f t="shared" si="27"/>
        <v>1</v>
      </c>
      <c r="J843" s="149"/>
      <c r="K843" s="149"/>
      <c r="L843" s="149"/>
    </row>
    <row r="844" spans="1:12">
      <c r="A844" s="151" t="s">
        <v>2951</v>
      </c>
      <c r="B844" s="151" t="s">
        <v>2952</v>
      </c>
      <c r="C844" s="149" t="str">
        <f t="shared" si="26"/>
        <v>NAVELIM</v>
      </c>
      <c r="D844" s="149"/>
      <c r="E844" s="149"/>
      <c r="F844" s="149"/>
      <c r="G844" s="149">
        <f>COUNTIF(RTARouteStages[StageCode],ShortCodes[[#This Row],[Stage Code]])</f>
        <v>0</v>
      </c>
      <c r="H844" s="149">
        <f>COUNTIF(ShortCodes[Location],ShortCodes[[#This Row],[Location]])</f>
        <v>1</v>
      </c>
      <c r="I844" s="149">
        <f t="shared" si="27"/>
        <v>1</v>
      </c>
      <c r="J844" s="149"/>
      <c r="K844" s="149"/>
      <c r="L844" s="149"/>
    </row>
    <row r="845" spans="1:12">
      <c r="A845" s="148" t="s">
        <v>2953</v>
      </c>
      <c r="B845" s="148" t="s">
        <v>2954</v>
      </c>
      <c r="C845" s="149" t="str">
        <f t="shared" si="26"/>
        <v>NAVLI P.HOS</v>
      </c>
      <c r="D845" s="149"/>
      <c r="E845" s="149"/>
      <c r="F845" s="149"/>
      <c r="G845" s="149">
        <f>COUNTIF(RTARouteStages[StageCode],ShortCodes[[#This Row],[Stage Code]])</f>
        <v>0</v>
      </c>
      <c r="H845" s="149">
        <f>COUNTIF(ShortCodes[Location],ShortCodes[[#This Row],[Location]])</f>
        <v>1</v>
      </c>
      <c r="I845" s="149">
        <f t="shared" si="27"/>
        <v>1</v>
      </c>
      <c r="J845" s="149"/>
      <c r="K845" s="149"/>
      <c r="L845" s="149"/>
    </row>
    <row r="846" spans="1:12">
      <c r="A846" s="148" t="s">
        <v>2955</v>
      </c>
      <c r="B846" s="148" t="s">
        <v>2956</v>
      </c>
      <c r="C846" s="149" t="str">
        <f t="shared" si="26"/>
        <v>NAVNAGAR</v>
      </c>
      <c r="D846" s="149"/>
      <c r="E846" s="149"/>
      <c r="F846" s="149"/>
      <c r="G846" s="149">
        <f>COUNTIF(RTARouteStages[StageCode],ShortCodes[[#This Row],[Stage Code]])</f>
        <v>0</v>
      </c>
      <c r="H846" s="149">
        <f>COUNTIF(ShortCodes[Location],ShortCodes[[#This Row],[Location]])</f>
        <v>1</v>
      </c>
      <c r="I846" s="149">
        <f t="shared" si="27"/>
        <v>1</v>
      </c>
      <c r="J846" s="149"/>
      <c r="K846" s="149"/>
      <c r="L846" s="149"/>
    </row>
    <row r="847" spans="1:12">
      <c r="A847" s="148" t="s">
        <v>2957</v>
      </c>
      <c r="B847" s="148" t="s">
        <v>2958</v>
      </c>
      <c r="C847" s="149" t="str">
        <f t="shared" si="26"/>
        <v>NAVSHI</v>
      </c>
      <c r="D847" s="149"/>
      <c r="E847" s="149"/>
      <c r="F847" s="149"/>
      <c r="G847" s="149">
        <f>COUNTIF(RTARouteStages[StageCode],ShortCodes[[#This Row],[Stage Code]])</f>
        <v>0</v>
      </c>
      <c r="H847" s="149">
        <f>COUNTIF(ShortCodes[Location],ShortCodes[[#This Row],[Location]])</f>
        <v>1</v>
      </c>
      <c r="I847" s="149">
        <f t="shared" si="27"/>
        <v>1</v>
      </c>
      <c r="J847" s="149"/>
      <c r="K847" s="149"/>
      <c r="L847" s="149"/>
    </row>
    <row r="848" spans="1:12">
      <c r="A848" s="148" t="s">
        <v>2959</v>
      </c>
      <c r="B848" s="148" t="s">
        <v>2960</v>
      </c>
      <c r="C848" s="149" t="str">
        <f t="shared" si="26"/>
        <v>NDA MADANI</v>
      </c>
      <c r="D848" s="149"/>
      <c r="E848" s="149"/>
      <c r="F848" s="149"/>
      <c r="G848" s="149">
        <f>COUNTIF(RTARouteStages[StageCode],ShortCodes[[#This Row],[Stage Code]])</f>
        <v>0</v>
      </c>
      <c r="H848" s="149">
        <f>COUNTIF(ShortCodes[Location],ShortCodes[[#This Row],[Location]])</f>
        <v>1</v>
      </c>
      <c r="I848" s="149">
        <f t="shared" si="27"/>
        <v>1</v>
      </c>
      <c r="J848" s="149"/>
      <c r="K848" s="149"/>
      <c r="L848" s="149"/>
    </row>
    <row r="849" spans="1:12">
      <c r="A849" s="148" t="s">
        <v>2961</v>
      </c>
      <c r="B849" s="148" t="s">
        <v>2962</v>
      </c>
      <c r="C849" s="149" t="str">
        <f t="shared" si="26"/>
        <v>NDA WADI</v>
      </c>
      <c r="D849" s="149"/>
      <c r="E849" s="149"/>
      <c r="F849" s="149"/>
      <c r="G849" s="149">
        <f>COUNTIF(RTARouteStages[StageCode],ShortCodes[[#This Row],[Stage Code]])</f>
        <v>0</v>
      </c>
      <c r="H849" s="149">
        <f>COUNTIF(ShortCodes[Location],ShortCodes[[#This Row],[Location]])</f>
        <v>1</v>
      </c>
      <c r="I849" s="149">
        <f t="shared" si="27"/>
        <v>1</v>
      </c>
      <c r="J849" s="149"/>
      <c r="K849" s="149"/>
      <c r="L849" s="149"/>
    </row>
    <row r="850" spans="1:12">
      <c r="A850" s="148" t="s">
        <v>2963</v>
      </c>
      <c r="B850" s="148" t="s">
        <v>2964</v>
      </c>
      <c r="C850" s="149" t="str">
        <f t="shared" si="26"/>
        <v>NERURPAR</v>
      </c>
      <c r="D850" s="149"/>
      <c r="E850" s="149"/>
      <c r="F850" s="149"/>
      <c r="G850" s="149">
        <f>COUNTIF(RTARouteStages[StageCode],ShortCodes[[#This Row],[Stage Code]])</f>
        <v>0</v>
      </c>
      <c r="H850" s="149">
        <f>COUNTIF(ShortCodes[Location],ShortCodes[[#This Row],[Location]])</f>
        <v>1</v>
      </c>
      <c r="I850" s="149">
        <f t="shared" si="27"/>
        <v>1</v>
      </c>
      <c r="J850" s="149"/>
      <c r="K850" s="149"/>
      <c r="L850" s="149"/>
    </row>
    <row r="851" spans="1:12">
      <c r="A851" s="148" t="s">
        <v>2965</v>
      </c>
      <c r="B851" s="148" t="s">
        <v>2966</v>
      </c>
      <c r="C851" s="149" t="str">
        <f t="shared" si="26"/>
        <v>NESSARGI</v>
      </c>
      <c r="D851" s="149"/>
      <c r="E851" s="149"/>
      <c r="F851" s="149"/>
      <c r="G851" s="149">
        <f>COUNTIF(RTARouteStages[StageCode],ShortCodes[[#This Row],[Stage Code]])</f>
        <v>0</v>
      </c>
      <c r="H851" s="149">
        <f>COUNTIF(ShortCodes[Location],ShortCodes[[#This Row],[Location]])</f>
        <v>1</v>
      </c>
      <c r="I851" s="149">
        <f t="shared" si="27"/>
        <v>1</v>
      </c>
      <c r="J851" s="149"/>
      <c r="K851" s="149"/>
      <c r="L851" s="149"/>
    </row>
    <row r="852" spans="1:12">
      <c r="A852" s="148" t="s">
        <v>2967</v>
      </c>
      <c r="B852" s="148" t="s">
        <v>2968</v>
      </c>
      <c r="C852" s="149" t="str">
        <f t="shared" si="26"/>
        <v>NESTLE</v>
      </c>
      <c r="D852" s="149"/>
      <c r="E852" s="149"/>
      <c r="F852" s="149"/>
      <c r="G852" s="149">
        <f>COUNTIF(RTARouteStages[StageCode],ShortCodes[[#This Row],[Stage Code]])</f>
        <v>0</v>
      </c>
      <c r="H852" s="149">
        <f>COUNTIF(ShortCodes[Location],ShortCodes[[#This Row],[Location]])</f>
        <v>1</v>
      </c>
      <c r="I852" s="149">
        <f t="shared" si="27"/>
        <v>1</v>
      </c>
      <c r="J852" s="149"/>
      <c r="K852" s="149"/>
      <c r="L852" s="149"/>
    </row>
    <row r="853" spans="1:12">
      <c r="A853" s="151" t="s">
        <v>2969</v>
      </c>
      <c r="B853" s="151" t="s">
        <v>2970</v>
      </c>
      <c r="C853" s="149" t="str">
        <f t="shared" si="26"/>
        <v>NETARDE</v>
      </c>
      <c r="D853" s="149"/>
      <c r="E853" s="149"/>
      <c r="F853" s="149"/>
      <c r="G853" s="149">
        <f>COUNTIF(RTARouteStages[StageCode],ShortCodes[[#This Row],[Stage Code]])</f>
        <v>0</v>
      </c>
      <c r="H853" s="149">
        <f>COUNTIF(ShortCodes[Location],ShortCodes[[#This Row],[Location]])</f>
        <v>1</v>
      </c>
      <c r="I853" s="149">
        <f t="shared" si="27"/>
        <v>1</v>
      </c>
      <c r="J853" s="149"/>
      <c r="K853" s="149"/>
      <c r="L853" s="149"/>
    </row>
    <row r="854" spans="1:12">
      <c r="A854" s="151" t="s">
        <v>2971</v>
      </c>
      <c r="B854" s="151" t="s">
        <v>2972</v>
      </c>
      <c r="C854" s="149" t="str">
        <f t="shared" si="26"/>
        <v>NETURLIM</v>
      </c>
      <c r="D854" s="149"/>
      <c r="E854" s="149"/>
      <c r="F854" s="149"/>
      <c r="G854" s="149">
        <f>COUNTIF(RTARouteStages[StageCode],ShortCodes[[#This Row],[Stage Code]])</f>
        <v>0</v>
      </c>
      <c r="H854" s="149">
        <f>COUNTIF(ShortCodes[Location],ShortCodes[[#This Row],[Location]])</f>
        <v>1</v>
      </c>
      <c r="I854" s="149">
        <f t="shared" si="27"/>
        <v>1</v>
      </c>
      <c r="J854" s="149"/>
      <c r="K854" s="149"/>
      <c r="L854" s="149"/>
    </row>
    <row r="855" spans="1:12">
      <c r="A855" s="148" t="s">
        <v>2973</v>
      </c>
      <c r="B855" s="148" t="s">
        <v>2974</v>
      </c>
      <c r="C855" s="149" t="str">
        <f t="shared" si="26"/>
        <v>NEURA</v>
      </c>
      <c r="D855" s="149"/>
      <c r="E855" s="149"/>
      <c r="F855" s="149"/>
      <c r="G855" s="149">
        <f>COUNTIF(RTARouteStages[StageCode],ShortCodes[[#This Row],[Stage Code]])</f>
        <v>0</v>
      </c>
      <c r="H855" s="149">
        <f>COUNTIF(ShortCodes[Location],ShortCodes[[#This Row],[Location]])</f>
        <v>1</v>
      </c>
      <c r="I855" s="149">
        <f t="shared" si="27"/>
        <v>1</v>
      </c>
      <c r="J855" s="149"/>
      <c r="K855" s="149"/>
      <c r="L855" s="149"/>
    </row>
    <row r="856" spans="1:12">
      <c r="A856" s="152" t="s">
        <v>2975</v>
      </c>
      <c r="B856" s="152" t="s">
        <v>2976</v>
      </c>
      <c r="C856" s="149" t="str">
        <f t="shared" si="26"/>
        <v>NEW VADDEM</v>
      </c>
      <c r="D856" s="149"/>
      <c r="E856" s="149"/>
      <c r="F856" s="149"/>
      <c r="G856" s="149">
        <f>COUNTIF(RTARouteStages[StageCode],ShortCodes[[#This Row],[Stage Code]])</f>
        <v>0</v>
      </c>
      <c r="H856" s="149">
        <f>COUNTIF(ShortCodes[Location],ShortCodes[[#This Row],[Location]])</f>
        <v>1</v>
      </c>
      <c r="I856" s="149">
        <f t="shared" si="27"/>
        <v>1</v>
      </c>
      <c r="J856" s="149"/>
      <c r="K856" s="149"/>
      <c r="L856" s="149"/>
    </row>
    <row r="857" spans="1:12" ht="29">
      <c r="A857" s="152" t="s">
        <v>2977</v>
      </c>
      <c r="B857" s="152" t="s">
        <v>2978</v>
      </c>
      <c r="C857" s="149" t="str">
        <f t="shared" si="26"/>
        <v>NEW VADDEM SCHOOL</v>
      </c>
      <c r="D857" s="149"/>
      <c r="E857" s="149"/>
      <c r="F857" s="149"/>
      <c r="G857" s="149">
        <f>COUNTIF(RTARouteStages[StageCode],ShortCodes[[#This Row],[Stage Code]])</f>
        <v>0</v>
      </c>
      <c r="H857" s="149">
        <f>COUNTIF(ShortCodes[Location],ShortCodes[[#This Row],[Location]])</f>
        <v>1</v>
      </c>
      <c r="I857" s="149">
        <f t="shared" si="27"/>
        <v>1</v>
      </c>
      <c r="J857" s="149"/>
      <c r="K857" s="149" t="s">
        <v>1370</v>
      </c>
      <c r="L857" s="149"/>
    </row>
    <row r="858" spans="1:12">
      <c r="A858" s="148" t="s">
        <v>2979</v>
      </c>
      <c r="B858" s="148" t="s">
        <v>2980</v>
      </c>
      <c r="C858" s="149" t="str">
        <f t="shared" si="26"/>
        <v>NEW WADA</v>
      </c>
      <c r="D858" s="149"/>
      <c r="E858" s="149"/>
      <c r="F858" s="149"/>
      <c r="G858" s="149">
        <f>COUNTIF(RTARouteStages[StageCode],ShortCodes[[#This Row],[Stage Code]])</f>
        <v>0</v>
      </c>
      <c r="H858" s="149">
        <f>COUNTIF(ShortCodes[Location],ShortCodes[[#This Row],[Location]])</f>
        <v>1</v>
      </c>
      <c r="I858" s="149">
        <f t="shared" si="27"/>
        <v>1</v>
      </c>
      <c r="J858" s="149"/>
      <c r="K858" s="149"/>
      <c r="L858" s="149"/>
    </row>
    <row r="859" spans="1:12">
      <c r="A859" s="148" t="s">
        <v>2981</v>
      </c>
      <c r="B859" s="148" t="s">
        <v>2982</v>
      </c>
      <c r="C859" s="149" t="str">
        <f t="shared" si="26"/>
        <v>NGSI/M.LXMI</v>
      </c>
      <c r="D859" s="149"/>
      <c r="E859" s="149"/>
      <c r="F859" s="149"/>
      <c r="G859" s="149">
        <f>COUNTIF(RTARouteStages[StageCode],ShortCodes[[#This Row],[Stage Code]])</f>
        <v>0</v>
      </c>
      <c r="H859" s="149">
        <f>COUNTIF(ShortCodes[Location],ShortCodes[[#This Row],[Location]])</f>
        <v>1</v>
      </c>
      <c r="I859" s="149">
        <f t="shared" si="27"/>
        <v>1</v>
      </c>
      <c r="J859" s="149"/>
      <c r="K859" s="149"/>
      <c r="L859" s="149"/>
    </row>
    <row r="860" spans="1:12">
      <c r="A860" s="148" t="s">
        <v>2983</v>
      </c>
      <c r="B860" s="148" t="s">
        <v>2984</v>
      </c>
      <c r="C860" s="149" t="str">
        <f t="shared" si="26"/>
        <v>NGVE/N.CROS</v>
      </c>
      <c r="D860" s="149"/>
      <c r="E860" s="149"/>
      <c r="F860" s="149"/>
      <c r="G860" s="149">
        <f>COUNTIF(RTARouteStages[StageCode],ShortCodes[[#This Row],[Stage Code]])</f>
        <v>0</v>
      </c>
      <c r="H860" s="149">
        <f>COUNTIF(ShortCodes[Location],ShortCodes[[#This Row],[Location]])</f>
        <v>1</v>
      </c>
      <c r="I860" s="149">
        <f t="shared" si="27"/>
        <v>1</v>
      </c>
      <c r="J860" s="149"/>
      <c r="K860" s="149"/>
      <c r="L860" s="149"/>
    </row>
    <row r="861" spans="1:12">
      <c r="A861" s="148" t="s">
        <v>2985</v>
      </c>
      <c r="B861" s="148" t="s">
        <v>2986</v>
      </c>
      <c r="C861" s="149" t="str">
        <f t="shared" si="26"/>
        <v>NHAVELI</v>
      </c>
      <c r="D861" s="149"/>
      <c r="E861" s="149"/>
      <c r="F861" s="149"/>
      <c r="G861" s="149">
        <f>COUNTIF(RTARouteStages[StageCode],ShortCodes[[#This Row],[Stage Code]])</f>
        <v>0</v>
      </c>
      <c r="H861" s="149">
        <f>COUNTIF(ShortCodes[Location],ShortCodes[[#This Row],[Location]])</f>
        <v>1</v>
      </c>
      <c r="I861" s="149">
        <f t="shared" si="27"/>
        <v>1</v>
      </c>
      <c r="J861" s="149"/>
      <c r="K861" s="149"/>
      <c r="L861" s="149"/>
    </row>
    <row r="862" spans="1:12">
      <c r="A862" s="148" t="s">
        <v>2987</v>
      </c>
      <c r="B862" s="148" t="s">
        <v>2988</v>
      </c>
      <c r="C862" s="149" t="str">
        <f t="shared" si="26"/>
        <v>NHAVELI TMP</v>
      </c>
      <c r="D862" s="149"/>
      <c r="E862" s="149"/>
      <c r="F862" s="149"/>
      <c r="G862" s="149">
        <f>COUNTIF(RTARouteStages[StageCode],ShortCodes[[#This Row],[Stage Code]])</f>
        <v>0</v>
      </c>
      <c r="H862" s="149">
        <f>COUNTIF(ShortCodes[Location],ShortCodes[[#This Row],[Location]])</f>
        <v>1</v>
      </c>
      <c r="I862" s="149">
        <f t="shared" si="27"/>
        <v>1</v>
      </c>
      <c r="J862" s="149"/>
      <c r="K862" s="149"/>
      <c r="L862" s="149"/>
    </row>
    <row r="863" spans="1:12">
      <c r="A863" s="148" t="s">
        <v>2989</v>
      </c>
      <c r="B863" s="148" t="s">
        <v>2990</v>
      </c>
      <c r="C863" s="149" t="str">
        <f t="shared" si="26"/>
        <v>NIGAL JUNC</v>
      </c>
      <c r="D863" s="149"/>
      <c r="E863" s="149"/>
      <c r="F863" s="149"/>
      <c r="G863" s="149">
        <f>COUNTIF(RTARouteStages[StageCode],ShortCodes[[#This Row],[Stage Code]])</f>
        <v>0</v>
      </c>
      <c r="H863" s="149">
        <f>COUNTIF(ShortCodes[Location],ShortCodes[[#This Row],[Location]])</f>
        <v>1</v>
      </c>
      <c r="I863" s="149">
        <f t="shared" si="27"/>
        <v>1</v>
      </c>
      <c r="J863" s="149"/>
      <c r="K863" s="149"/>
      <c r="L863" s="149"/>
    </row>
    <row r="864" spans="1:12">
      <c r="A864" s="148" t="s">
        <v>2991</v>
      </c>
      <c r="B864" s="148" t="s">
        <v>2992</v>
      </c>
      <c r="C864" s="149" t="str">
        <f t="shared" si="26"/>
        <v>NIPPANI</v>
      </c>
      <c r="D864" s="149"/>
      <c r="E864" s="149"/>
      <c r="F864" s="149"/>
      <c r="G864" s="149">
        <f>COUNTIF(RTARouteStages[StageCode],ShortCodes[[#This Row],[Stage Code]])</f>
        <v>0</v>
      </c>
      <c r="H864" s="149">
        <f>COUNTIF(ShortCodes[Location],ShortCodes[[#This Row],[Location]])</f>
        <v>1</v>
      </c>
      <c r="I864" s="149">
        <f t="shared" si="27"/>
        <v>1</v>
      </c>
      <c r="J864" s="149"/>
      <c r="K864" s="149"/>
      <c r="L864" s="149"/>
    </row>
    <row r="865" spans="1:12">
      <c r="A865" s="148" t="s">
        <v>2993</v>
      </c>
      <c r="B865" s="148" t="s">
        <v>2994</v>
      </c>
      <c r="C865" s="149" t="str">
        <f t="shared" si="26"/>
        <v>NIRANKAL</v>
      </c>
      <c r="D865" s="149"/>
      <c r="E865" s="149"/>
      <c r="F865" s="149"/>
      <c r="G865" s="149">
        <f>COUNTIF(RTARouteStages[StageCode],ShortCodes[[#This Row],[Stage Code]])</f>
        <v>0</v>
      </c>
      <c r="H865" s="149">
        <f>COUNTIF(ShortCodes[Location],ShortCodes[[#This Row],[Location]])</f>
        <v>1</v>
      </c>
      <c r="I865" s="149">
        <f t="shared" si="27"/>
        <v>1</v>
      </c>
      <c r="J865" s="149"/>
      <c r="K865" s="149"/>
      <c r="L865" s="149"/>
    </row>
    <row r="866" spans="1:12">
      <c r="A866" s="148" t="s">
        <v>2995</v>
      </c>
      <c r="B866" s="148" t="s">
        <v>2996</v>
      </c>
      <c r="C866" s="149" t="str">
        <f t="shared" si="26"/>
        <v>NIRWADE</v>
      </c>
      <c r="D866" s="149"/>
      <c r="E866" s="149"/>
      <c r="F866" s="149"/>
      <c r="G866" s="149">
        <f>COUNTIF(RTARouteStages[StageCode],ShortCodes[[#This Row],[Stage Code]])</f>
        <v>0</v>
      </c>
      <c r="H866" s="149">
        <f>COUNTIF(ShortCodes[Location],ShortCodes[[#This Row],[Location]])</f>
        <v>1</v>
      </c>
      <c r="I866" s="149">
        <f t="shared" si="27"/>
        <v>1</v>
      </c>
      <c r="J866" s="149"/>
      <c r="K866" s="149"/>
      <c r="L866" s="149"/>
    </row>
    <row r="867" spans="1:12">
      <c r="A867" s="148" t="s">
        <v>2997</v>
      </c>
      <c r="B867" s="148" t="s">
        <v>2998</v>
      </c>
      <c r="C867" s="149" t="str">
        <f t="shared" si="26"/>
        <v>NKL PST OFF</v>
      </c>
      <c r="D867" s="149"/>
      <c r="E867" s="149"/>
      <c r="F867" s="149"/>
      <c r="G867" s="149">
        <f>COUNTIF(RTARouteStages[StageCode],ShortCodes[[#This Row],[Stage Code]])</f>
        <v>0</v>
      </c>
      <c r="H867" s="149">
        <f>COUNTIF(ShortCodes[Location],ShortCodes[[#This Row],[Location]])</f>
        <v>1</v>
      </c>
      <c r="I867" s="149">
        <f t="shared" si="27"/>
        <v>1</v>
      </c>
      <c r="J867" s="149"/>
      <c r="K867" s="149"/>
      <c r="L867" s="149"/>
    </row>
    <row r="868" spans="1:12">
      <c r="A868" s="148" t="s">
        <v>2999</v>
      </c>
      <c r="B868" s="148" t="s">
        <v>3000</v>
      </c>
      <c r="C868" s="149" t="str">
        <f t="shared" si="26"/>
        <v>NOWNAGAR</v>
      </c>
      <c r="D868" s="149"/>
      <c r="E868" s="149"/>
      <c r="F868" s="149"/>
      <c r="G868" s="149">
        <f>COUNTIF(RTARouteStages[StageCode],ShortCodes[[#This Row],[Stage Code]])</f>
        <v>0</v>
      </c>
      <c r="H868" s="149">
        <f>COUNTIF(ShortCodes[Location],ShortCodes[[#This Row],[Location]])</f>
        <v>1</v>
      </c>
      <c r="I868" s="149">
        <f t="shared" si="27"/>
        <v>1</v>
      </c>
      <c r="J868" s="149"/>
      <c r="K868" s="149"/>
      <c r="L868" s="149"/>
    </row>
    <row r="869" spans="1:12">
      <c r="A869" s="148" t="s">
        <v>3001</v>
      </c>
      <c r="B869" s="148" t="s">
        <v>3002</v>
      </c>
      <c r="C869" s="149" t="str">
        <f t="shared" si="26"/>
        <v>NUEM</v>
      </c>
      <c r="D869" s="149"/>
      <c r="E869" s="149"/>
      <c r="F869" s="149"/>
      <c r="G869" s="149">
        <f>COUNTIF(RTARouteStages[StageCode],ShortCodes[[#This Row],[Stage Code]])</f>
        <v>0</v>
      </c>
      <c r="H869" s="149">
        <f>COUNTIF(ShortCodes[Location],ShortCodes[[#This Row],[Location]])</f>
        <v>1</v>
      </c>
      <c r="I869" s="149">
        <f t="shared" si="27"/>
        <v>1</v>
      </c>
      <c r="J869" s="149"/>
      <c r="K869" s="149"/>
      <c r="L869" s="149"/>
    </row>
    <row r="870" spans="1:12">
      <c r="A870" s="148" t="s">
        <v>3003</v>
      </c>
      <c r="B870" s="148" t="s">
        <v>3004</v>
      </c>
      <c r="C870" s="149" t="str">
        <f t="shared" si="26"/>
        <v>NUSI ACADMY</v>
      </c>
      <c r="D870" s="149"/>
      <c r="E870" s="149"/>
      <c r="F870" s="149"/>
      <c r="G870" s="149">
        <f>COUNTIF(RTARouteStages[StageCode],ShortCodes[[#This Row],[Stage Code]])</f>
        <v>0</v>
      </c>
      <c r="H870" s="149">
        <f>COUNTIF(ShortCodes[Location],ShortCodes[[#This Row],[Location]])</f>
        <v>1</v>
      </c>
      <c r="I870" s="149">
        <f t="shared" si="27"/>
        <v>1</v>
      </c>
      <c r="J870" s="149"/>
      <c r="K870" s="149"/>
      <c r="L870" s="149"/>
    </row>
    <row r="871" spans="1:12">
      <c r="A871" s="148" t="s">
        <v>3005</v>
      </c>
      <c r="B871" s="148" t="s">
        <v>3006</v>
      </c>
      <c r="C871" s="149" t="str">
        <f t="shared" si="26"/>
        <v>NUVEM</v>
      </c>
      <c r="D871" s="149"/>
      <c r="E871" s="149"/>
      <c r="F871" s="149"/>
      <c r="G871" s="149">
        <f>COUNTIF(RTARouteStages[StageCode],ShortCodes[[#This Row],[Stage Code]])</f>
        <v>0</v>
      </c>
      <c r="H871" s="149">
        <f>COUNTIF(ShortCodes[Location],ShortCodes[[#This Row],[Location]])</f>
        <v>1</v>
      </c>
      <c r="I871" s="149">
        <f t="shared" si="27"/>
        <v>1</v>
      </c>
      <c r="J871" s="149"/>
      <c r="K871" s="149"/>
      <c r="L871" s="149"/>
    </row>
    <row r="872" spans="1:12">
      <c r="A872" s="151" t="s">
        <v>3007</v>
      </c>
      <c r="B872" s="151" t="s">
        <v>3008</v>
      </c>
      <c r="C872" s="149" t="str">
        <f t="shared" si="26"/>
        <v>NUVEM AC V</v>
      </c>
      <c r="D872" s="149"/>
      <c r="E872" s="149"/>
      <c r="F872" s="149"/>
      <c r="G872" s="149">
        <f>COUNTIF(RTARouteStages[StageCode],ShortCodes[[#This Row],[Stage Code]])</f>
        <v>0</v>
      </c>
      <c r="H872" s="149">
        <f>COUNTIF(ShortCodes[Location],ShortCodes[[#This Row],[Location]])</f>
        <v>1</v>
      </c>
      <c r="I872" s="149">
        <f t="shared" si="27"/>
        <v>1</v>
      </c>
      <c r="J872" s="149"/>
      <c r="K872" s="149"/>
      <c r="L872" s="149"/>
    </row>
    <row r="873" spans="1:12">
      <c r="A873" s="151" t="s">
        <v>3009</v>
      </c>
      <c r="B873" s="151" t="s">
        <v>3010</v>
      </c>
      <c r="C873" s="149" t="str">
        <f t="shared" si="26"/>
        <v>O GOA XVR A</v>
      </c>
      <c r="D873" s="149"/>
      <c r="E873" s="149"/>
      <c r="F873" s="149"/>
      <c r="G873" s="149">
        <f>COUNTIF(RTARouteStages[StageCode],ShortCodes[[#This Row],[Stage Code]])</f>
        <v>0</v>
      </c>
      <c r="H873" s="149">
        <f>COUNTIF(ShortCodes[Location],ShortCodes[[#This Row],[Location]])</f>
        <v>1</v>
      </c>
      <c r="I873" s="149">
        <f t="shared" si="27"/>
        <v>1</v>
      </c>
      <c r="J873" s="149"/>
      <c r="K873" s="149"/>
      <c r="L873" s="149"/>
    </row>
    <row r="874" spans="1:12">
      <c r="A874" s="148" t="s">
        <v>3011</v>
      </c>
      <c r="B874" s="148" t="s">
        <v>3012</v>
      </c>
      <c r="C874" s="149" t="str">
        <f t="shared" si="26"/>
        <v>ODAR</v>
      </c>
      <c r="D874" s="149"/>
      <c r="E874" s="149"/>
      <c r="F874" s="149"/>
      <c r="G874" s="149">
        <f>COUNTIF(RTARouteStages[StageCode],ShortCodes[[#This Row],[Stage Code]])</f>
        <v>0</v>
      </c>
      <c r="H874" s="149">
        <f>COUNTIF(ShortCodes[Location],ShortCodes[[#This Row],[Location]])</f>
        <v>1</v>
      </c>
      <c r="I874" s="149">
        <f t="shared" si="27"/>
        <v>1</v>
      </c>
      <c r="J874" s="149"/>
      <c r="K874" s="149"/>
      <c r="L874" s="149"/>
    </row>
    <row r="875" spans="1:12">
      <c r="A875" s="148" t="s">
        <v>3013</v>
      </c>
      <c r="B875" s="148" t="s">
        <v>3014</v>
      </c>
      <c r="C875" s="149" t="str">
        <f t="shared" si="26"/>
        <v>OLAULIM</v>
      </c>
      <c r="D875" s="149"/>
      <c r="E875" s="149"/>
      <c r="F875" s="149"/>
      <c r="G875" s="149">
        <f>COUNTIF(RTARouteStages[StageCode],ShortCodes[[#This Row],[Stage Code]])</f>
        <v>0</v>
      </c>
      <c r="H875" s="149">
        <f>COUNTIF(ShortCodes[Location],ShortCodes[[#This Row],[Location]])</f>
        <v>1</v>
      </c>
      <c r="I875" s="149">
        <f t="shared" si="27"/>
        <v>1</v>
      </c>
      <c r="J875" s="149"/>
      <c r="K875" s="149"/>
      <c r="L875" s="149"/>
    </row>
    <row r="876" spans="1:12">
      <c r="A876" s="148" t="s">
        <v>3015</v>
      </c>
      <c r="B876" s="148" t="s">
        <v>3016</v>
      </c>
      <c r="C876" s="149" t="str">
        <f t="shared" si="26"/>
        <v>OLD BAMBOLI</v>
      </c>
      <c r="D876" s="149"/>
      <c r="E876" s="149"/>
      <c r="F876" s="149"/>
      <c r="G876" s="149">
        <f>COUNTIF(RTARouteStages[StageCode],ShortCodes[[#This Row],[Stage Code]])</f>
        <v>0</v>
      </c>
      <c r="H876" s="149">
        <f>COUNTIF(ShortCodes[Location],ShortCodes[[#This Row],[Location]])</f>
        <v>1</v>
      </c>
      <c r="I876" s="149">
        <f t="shared" si="27"/>
        <v>1</v>
      </c>
      <c r="J876" s="149"/>
      <c r="K876" s="149"/>
      <c r="L876" s="149"/>
    </row>
    <row r="877" spans="1:12">
      <c r="A877" s="148" t="s">
        <v>3017</v>
      </c>
      <c r="B877" s="148" t="s">
        <v>3018</v>
      </c>
      <c r="C877" s="149" t="str">
        <f t="shared" si="26"/>
        <v>OLD GOA</v>
      </c>
      <c r="D877" s="149"/>
      <c r="E877" s="149"/>
      <c r="F877" s="149"/>
      <c r="G877" s="149">
        <f>COUNTIF(RTARouteStages[StageCode],ShortCodes[[#This Row],[Stage Code]])</f>
        <v>0</v>
      </c>
      <c r="H877" s="149">
        <f>COUNTIF(ShortCodes[Location],ShortCodes[[#This Row],[Location]])</f>
        <v>1</v>
      </c>
      <c r="I877" s="149">
        <f t="shared" si="27"/>
        <v>1</v>
      </c>
      <c r="J877" s="149"/>
      <c r="K877" s="149"/>
      <c r="L877" s="149"/>
    </row>
    <row r="878" spans="1:12">
      <c r="A878" s="148" t="s">
        <v>3019</v>
      </c>
      <c r="B878" s="148" t="s">
        <v>3020</v>
      </c>
      <c r="C878" s="149" t="str">
        <f t="shared" si="26"/>
        <v>OLD GOA FRY</v>
      </c>
      <c r="D878" s="149"/>
      <c r="E878" s="149"/>
      <c r="F878" s="149"/>
      <c r="G878" s="149">
        <f>COUNTIF(RTARouteStages[StageCode],ShortCodes[[#This Row],[Stage Code]])</f>
        <v>0</v>
      </c>
      <c r="H878" s="149">
        <f>COUNTIF(ShortCodes[Location],ShortCodes[[#This Row],[Location]])</f>
        <v>1</v>
      </c>
      <c r="I878" s="149">
        <f t="shared" si="27"/>
        <v>1</v>
      </c>
      <c r="J878" s="149"/>
      <c r="K878" s="149"/>
      <c r="L878" s="149"/>
    </row>
    <row r="879" spans="1:12">
      <c r="A879" s="148" t="s">
        <v>3021</v>
      </c>
      <c r="B879" s="148" t="s">
        <v>3022</v>
      </c>
      <c r="C879" s="149" t="str">
        <f t="shared" si="26"/>
        <v>OLD SECRET</v>
      </c>
      <c r="D879" s="149"/>
      <c r="E879" s="149"/>
      <c r="F879" s="149"/>
      <c r="G879" s="149">
        <f>COUNTIF(RTARouteStages[StageCode],ShortCodes[[#This Row],[Stage Code]])</f>
        <v>0</v>
      </c>
      <c r="H879" s="149">
        <f>COUNTIF(ShortCodes[Location],ShortCodes[[#This Row],[Location]])</f>
        <v>1</v>
      </c>
      <c r="I879" s="149">
        <f t="shared" si="27"/>
        <v>1</v>
      </c>
      <c r="J879" s="149"/>
      <c r="K879" s="149"/>
      <c r="L879" s="149"/>
    </row>
    <row r="880" spans="1:12">
      <c r="A880" s="148" t="s">
        <v>3023</v>
      </c>
      <c r="B880" s="148" t="s">
        <v>3024</v>
      </c>
      <c r="C880" s="149" t="str">
        <f t="shared" si="26"/>
        <v>ORAS</v>
      </c>
      <c r="D880" s="149"/>
      <c r="E880" s="149"/>
      <c r="F880" s="149"/>
      <c r="G880" s="149">
        <f>COUNTIF(RTARouteStages[StageCode],ShortCodes[[#This Row],[Stage Code]])</f>
        <v>0</v>
      </c>
      <c r="H880" s="149">
        <f>COUNTIF(ShortCodes[Location],ShortCodes[[#This Row],[Location]])</f>
        <v>1</v>
      </c>
      <c r="I880" s="149">
        <f t="shared" si="27"/>
        <v>1</v>
      </c>
      <c r="J880" s="149"/>
      <c r="K880" s="149"/>
      <c r="L880" s="149"/>
    </row>
    <row r="881" spans="1:12">
      <c r="A881" s="148" t="s">
        <v>3025</v>
      </c>
      <c r="B881" s="148" t="s">
        <v>3026</v>
      </c>
      <c r="C881" s="149" t="str">
        <f t="shared" si="26"/>
        <v>ORDA VADDO</v>
      </c>
      <c r="D881" s="149"/>
      <c r="E881" s="149"/>
      <c r="F881" s="149"/>
      <c r="G881" s="149">
        <f>COUNTIF(RTARouteStages[StageCode],ShortCodes[[#This Row],[Stage Code]])</f>
        <v>0</v>
      </c>
      <c r="H881" s="149">
        <f>COUNTIF(ShortCodes[Location],ShortCodes[[#This Row],[Location]])</f>
        <v>1</v>
      </c>
      <c r="I881" s="149">
        <f t="shared" si="27"/>
        <v>1</v>
      </c>
      <c r="J881" s="149"/>
      <c r="K881" s="149"/>
      <c r="L881" s="149"/>
    </row>
    <row r="882" spans="1:12">
      <c r="A882" s="148" t="s">
        <v>3027</v>
      </c>
      <c r="B882" s="148" t="s">
        <v>3028</v>
      </c>
      <c r="C882" s="149" t="str">
        <f t="shared" si="26"/>
        <v>OSARGAO</v>
      </c>
      <c r="D882" s="149"/>
      <c r="E882" s="149"/>
      <c r="F882" s="149"/>
      <c r="G882" s="149">
        <f>COUNTIF(RTARouteStages[StageCode],ShortCodes[[#This Row],[Stage Code]])</f>
        <v>0</v>
      </c>
      <c r="H882" s="149">
        <f>COUNTIF(ShortCodes[Location],ShortCodes[[#This Row],[Location]])</f>
        <v>1</v>
      </c>
      <c r="I882" s="149">
        <f t="shared" si="27"/>
        <v>1</v>
      </c>
      <c r="J882" s="149"/>
      <c r="K882" s="149"/>
      <c r="L882" s="149"/>
    </row>
    <row r="883" spans="1:12">
      <c r="A883" s="148" t="s">
        <v>3029</v>
      </c>
      <c r="B883" s="148" t="s">
        <v>3030</v>
      </c>
      <c r="C883" s="149" t="str">
        <f t="shared" si="26"/>
        <v>OSHELBAG</v>
      </c>
      <c r="D883" s="149"/>
      <c r="E883" s="149"/>
      <c r="F883" s="149"/>
      <c r="G883" s="149">
        <f>COUNTIF(RTARouteStages[StageCode],ShortCodes[[#This Row],[Stage Code]])</f>
        <v>0</v>
      </c>
      <c r="H883" s="149">
        <f>COUNTIF(ShortCodes[Location],ShortCodes[[#This Row],[Location]])</f>
        <v>1</v>
      </c>
      <c r="I883" s="149">
        <f t="shared" si="27"/>
        <v>1</v>
      </c>
      <c r="J883" s="149"/>
      <c r="K883" s="149"/>
      <c r="L883" s="149"/>
    </row>
    <row r="884" spans="1:12">
      <c r="A884" s="148" t="s">
        <v>3031</v>
      </c>
      <c r="B884" s="148" t="s">
        <v>3032</v>
      </c>
      <c r="C884" s="149" t="str">
        <f t="shared" si="26"/>
        <v>OZARIM</v>
      </c>
      <c r="D884" s="149"/>
      <c r="E884" s="149"/>
      <c r="F884" s="149"/>
      <c r="G884" s="149">
        <f>COUNTIF(RTARouteStages[StageCode],ShortCodes[[#This Row],[Stage Code]])</f>
        <v>0</v>
      </c>
      <c r="H884" s="149">
        <f>COUNTIF(ShortCodes[Location],ShortCodes[[#This Row],[Location]])</f>
        <v>1</v>
      </c>
      <c r="I884" s="149">
        <f t="shared" si="27"/>
        <v>1</v>
      </c>
      <c r="J884" s="149"/>
      <c r="K884" s="149"/>
      <c r="L884" s="149"/>
    </row>
    <row r="885" spans="1:12">
      <c r="A885" s="159" t="s">
        <v>3033</v>
      </c>
      <c r="B885" s="159" t="s">
        <v>3034</v>
      </c>
      <c r="C885" s="149" t="str">
        <f t="shared" si="26"/>
        <v>OZRIM</v>
      </c>
      <c r="D885" s="149"/>
      <c r="E885" s="149"/>
      <c r="F885" s="149"/>
      <c r="G885" s="149">
        <f>COUNTIF(RTARouteStages[StageCode],ShortCodes[[#This Row],[Stage Code]])</f>
        <v>0</v>
      </c>
      <c r="H885" s="149">
        <f>COUNTIF(ShortCodes[Location],ShortCodes[[#This Row],[Location]])</f>
        <v>1</v>
      </c>
      <c r="I885" s="149">
        <f t="shared" si="27"/>
        <v>1</v>
      </c>
      <c r="J885" s="149"/>
      <c r="K885" s="149"/>
      <c r="L885" s="149"/>
    </row>
    <row r="886" spans="1:12">
      <c r="A886" s="159" t="s">
        <v>3035</v>
      </c>
      <c r="B886" s="159" t="s">
        <v>3036</v>
      </c>
      <c r="C886" s="149" t="str">
        <f t="shared" si="26"/>
        <v>OZRIM BRDGE</v>
      </c>
      <c r="D886" s="149"/>
      <c r="E886" s="149"/>
      <c r="F886" s="149"/>
      <c r="G886" s="149">
        <f>COUNTIF(RTARouteStages[StageCode],ShortCodes[[#This Row],[Stage Code]])</f>
        <v>0</v>
      </c>
      <c r="H886" s="149">
        <f>COUNTIF(ShortCodes[Location],ShortCodes[[#This Row],[Location]])</f>
        <v>1</v>
      </c>
      <c r="I886" s="149">
        <f t="shared" si="27"/>
        <v>1</v>
      </c>
      <c r="J886" s="149"/>
      <c r="K886" s="149"/>
      <c r="L886" s="149"/>
    </row>
    <row r="887" spans="1:12">
      <c r="A887" s="148" t="s">
        <v>3037</v>
      </c>
      <c r="B887" s="148" t="s">
        <v>3038</v>
      </c>
      <c r="C887" s="149" t="str">
        <f t="shared" si="26"/>
        <v>P. CHONSAI</v>
      </c>
      <c r="D887" s="149"/>
      <c r="E887" s="149"/>
      <c r="F887" s="149"/>
      <c r="G887" s="149">
        <f>COUNTIF(RTARouteStages[StageCode],ShortCodes[[#This Row],[Stage Code]])</f>
        <v>0</v>
      </c>
      <c r="H887" s="149">
        <f>COUNTIF(ShortCodes[Location],ShortCodes[[#This Row],[Location]])</f>
        <v>1</v>
      </c>
      <c r="I887" s="149">
        <f t="shared" si="27"/>
        <v>1</v>
      </c>
      <c r="J887" s="149"/>
      <c r="K887" s="149"/>
      <c r="L887" s="149"/>
    </row>
    <row r="888" spans="1:12">
      <c r="A888" s="148" t="s">
        <v>3039</v>
      </c>
      <c r="B888" s="148" t="s">
        <v>3040</v>
      </c>
      <c r="C888" s="149" t="str">
        <f t="shared" si="26"/>
        <v>P.HUSIG BRD</v>
      </c>
      <c r="D888" s="149"/>
      <c r="E888" s="149"/>
      <c r="F888" s="149"/>
      <c r="G888" s="149">
        <f>COUNTIF(RTARouteStages[StageCode],ShortCodes[[#This Row],[Stage Code]])</f>
        <v>0</v>
      </c>
      <c r="H888" s="149">
        <f>COUNTIF(ShortCodes[Location],ShortCodes[[#This Row],[Location]])</f>
        <v>1</v>
      </c>
      <c r="I888" s="149">
        <f t="shared" si="27"/>
        <v>1</v>
      </c>
      <c r="J888" s="149"/>
      <c r="K888" s="149"/>
      <c r="L888" s="149"/>
    </row>
    <row r="889" spans="1:12">
      <c r="A889" s="148" t="s">
        <v>3041</v>
      </c>
      <c r="B889" s="148" t="s">
        <v>3042</v>
      </c>
      <c r="C889" s="149" t="str">
        <f t="shared" si="26"/>
        <v>P.TEMPLE</v>
      </c>
      <c r="D889" s="149"/>
      <c r="E889" s="149"/>
      <c r="F889" s="149"/>
      <c r="G889" s="149">
        <f>COUNTIF(RTARouteStages[StageCode],ShortCodes[[#This Row],[Stage Code]])</f>
        <v>0</v>
      </c>
      <c r="H889" s="149">
        <f>COUNTIF(ShortCodes[Location],ShortCodes[[#This Row],[Location]])</f>
        <v>1</v>
      </c>
      <c r="I889" s="149">
        <f t="shared" si="27"/>
        <v>1</v>
      </c>
      <c r="J889" s="149"/>
      <c r="K889" s="149"/>
      <c r="L889" s="149"/>
    </row>
    <row r="890" spans="1:12">
      <c r="A890" s="148" t="s">
        <v>3043</v>
      </c>
      <c r="B890" s="148" t="s">
        <v>3044</v>
      </c>
      <c r="C890" s="149" t="str">
        <f t="shared" si="26"/>
        <v>PADDI</v>
      </c>
      <c r="D890" s="149"/>
      <c r="E890" s="149"/>
      <c r="F890" s="149"/>
      <c r="G890" s="149">
        <f>COUNTIF(RTARouteStages[StageCode],ShortCodes[[#This Row],[Stage Code]])</f>
        <v>0</v>
      </c>
      <c r="H890" s="149">
        <f>COUNTIF(ShortCodes[Location],ShortCodes[[#This Row],[Location]])</f>
        <v>1</v>
      </c>
      <c r="I890" s="149">
        <f t="shared" si="27"/>
        <v>1</v>
      </c>
      <c r="J890" s="149"/>
      <c r="K890" s="149"/>
      <c r="L890" s="149"/>
    </row>
    <row r="891" spans="1:12">
      <c r="A891" s="148" t="s">
        <v>3045</v>
      </c>
      <c r="B891" s="148" t="s">
        <v>3046</v>
      </c>
      <c r="C891" s="149" t="str">
        <f t="shared" si="26"/>
        <v>PADEL CANTN</v>
      </c>
      <c r="D891" s="149"/>
      <c r="E891" s="149"/>
      <c r="F891" s="149"/>
      <c r="G891" s="149">
        <f>COUNTIF(RTARouteStages[StageCode],ShortCodes[[#This Row],[Stage Code]])</f>
        <v>0</v>
      </c>
      <c r="H891" s="149">
        <f>COUNTIF(ShortCodes[Location],ShortCodes[[#This Row],[Location]])</f>
        <v>1</v>
      </c>
      <c r="I891" s="149">
        <f t="shared" si="27"/>
        <v>1</v>
      </c>
      <c r="J891" s="149"/>
      <c r="K891" s="149"/>
      <c r="L891" s="149"/>
    </row>
    <row r="892" spans="1:12">
      <c r="A892" s="148" t="s">
        <v>3047</v>
      </c>
      <c r="B892" s="148" t="s">
        <v>3048</v>
      </c>
      <c r="C892" s="149" t="str">
        <f t="shared" si="26"/>
        <v>PADELI</v>
      </c>
      <c r="D892" s="149"/>
      <c r="E892" s="149"/>
      <c r="F892" s="149"/>
      <c r="G892" s="149">
        <f>COUNTIF(RTARouteStages[StageCode],ShortCodes[[#This Row],[Stage Code]])</f>
        <v>0</v>
      </c>
      <c r="H892" s="149">
        <f>COUNTIF(ShortCodes[Location],ShortCodes[[#This Row],[Location]])</f>
        <v>1</v>
      </c>
      <c r="I892" s="149">
        <f t="shared" si="27"/>
        <v>1</v>
      </c>
      <c r="J892" s="149"/>
      <c r="K892" s="149"/>
      <c r="L892" s="149"/>
    </row>
    <row r="893" spans="1:12">
      <c r="A893" s="148" t="s">
        <v>3049</v>
      </c>
      <c r="B893" s="148" t="s">
        <v>3050</v>
      </c>
      <c r="C893" s="149" t="str">
        <f t="shared" si="26"/>
        <v>PADRIBHAT</v>
      </c>
      <c r="D893" s="149"/>
      <c r="E893" s="149"/>
      <c r="F893" s="149"/>
      <c r="G893" s="149">
        <f>COUNTIF(RTARouteStages[StageCode],ShortCodes[[#This Row],[Stage Code]])</f>
        <v>0</v>
      </c>
      <c r="H893" s="149">
        <f>COUNTIF(ShortCodes[Location],ShortCodes[[#This Row],[Location]])</f>
        <v>1</v>
      </c>
      <c r="I893" s="149">
        <f t="shared" si="27"/>
        <v>1</v>
      </c>
      <c r="J893" s="149"/>
      <c r="K893" s="149"/>
      <c r="L893" s="149"/>
    </row>
    <row r="894" spans="1:12">
      <c r="A894" s="148" t="s">
        <v>3051</v>
      </c>
      <c r="B894" s="148" t="s">
        <v>3052</v>
      </c>
      <c r="C894" s="149" t="str">
        <f t="shared" si="26"/>
        <v>PADVE</v>
      </c>
      <c r="D894" s="149"/>
      <c r="E894" s="149"/>
      <c r="F894" s="149"/>
      <c r="G894" s="149">
        <f>COUNTIF(RTARouteStages[StageCode],ShortCodes[[#This Row],[Stage Code]])</f>
        <v>0</v>
      </c>
      <c r="H894" s="149">
        <f>COUNTIF(ShortCodes[Location],ShortCodes[[#This Row],[Location]])</f>
        <v>1</v>
      </c>
      <c r="I894" s="149">
        <f t="shared" si="27"/>
        <v>1</v>
      </c>
      <c r="J894" s="149"/>
      <c r="K894" s="149"/>
      <c r="L894" s="149"/>
    </row>
    <row r="895" spans="1:12">
      <c r="A895" s="148" t="s">
        <v>3053</v>
      </c>
      <c r="B895" s="148" t="s">
        <v>3054</v>
      </c>
      <c r="C895" s="149" t="str">
        <f t="shared" si="26"/>
        <v>PAIKUL</v>
      </c>
      <c r="D895" s="149"/>
      <c r="E895" s="149"/>
      <c r="F895" s="149"/>
      <c r="G895" s="149">
        <f>COUNTIF(RTARouteStages[StageCode],ShortCodes[[#This Row],[Stage Code]])</f>
        <v>0</v>
      </c>
      <c r="H895" s="149">
        <f>COUNTIF(ShortCodes[Location],ShortCodes[[#This Row],[Location]])</f>
        <v>1</v>
      </c>
      <c r="I895" s="149">
        <f t="shared" si="27"/>
        <v>1</v>
      </c>
      <c r="J895" s="149"/>
      <c r="K895" s="149"/>
      <c r="L895" s="149"/>
    </row>
    <row r="896" spans="1:12">
      <c r="A896" s="148" t="s">
        <v>3055</v>
      </c>
      <c r="B896" s="148" t="s">
        <v>3056</v>
      </c>
      <c r="C896" s="149" t="str">
        <f t="shared" si="26"/>
        <v>PAITHAN</v>
      </c>
      <c r="D896" s="149"/>
      <c r="E896" s="149"/>
      <c r="F896" s="149"/>
      <c r="G896" s="149">
        <f>COUNTIF(RTARouteStages[StageCode],ShortCodes[[#This Row],[Stage Code]])</f>
        <v>0</v>
      </c>
      <c r="H896" s="149">
        <f>COUNTIF(ShortCodes[Location],ShortCodes[[#This Row],[Location]])</f>
        <v>1</v>
      </c>
      <c r="I896" s="149">
        <f t="shared" si="27"/>
        <v>1</v>
      </c>
      <c r="J896" s="149"/>
      <c r="K896" s="149"/>
      <c r="L896" s="149"/>
    </row>
    <row r="897" spans="1:12">
      <c r="A897" s="151" t="s">
        <v>3057</v>
      </c>
      <c r="B897" s="151" t="s">
        <v>3058</v>
      </c>
      <c r="C897" s="149" t="str">
        <f t="shared" si="26"/>
        <v>PAITHWADO</v>
      </c>
      <c r="D897" s="149"/>
      <c r="E897" s="149"/>
      <c r="F897" s="149"/>
      <c r="G897" s="149">
        <f>COUNTIF(RTARouteStages[StageCode],ShortCodes[[#This Row],[Stage Code]])</f>
        <v>0</v>
      </c>
      <c r="H897" s="149">
        <f>COUNTIF(ShortCodes[Location],ShortCodes[[#This Row],[Location]])</f>
        <v>1</v>
      </c>
      <c r="I897" s="149">
        <f t="shared" si="27"/>
        <v>1</v>
      </c>
      <c r="J897" s="149"/>
      <c r="K897" s="149"/>
      <c r="L897" s="149"/>
    </row>
    <row r="898" spans="1:12">
      <c r="A898" s="148" t="s">
        <v>3059</v>
      </c>
      <c r="B898" s="148" t="s">
        <v>3060</v>
      </c>
      <c r="C898" s="149" t="str">
        <f t="shared" ref="C898:C961" si="28">A898</f>
        <v>PAJENTAR</v>
      </c>
      <c r="D898" s="149"/>
      <c r="E898" s="149"/>
      <c r="F898" s="149"/>
      <c r="G898" s="149">
        <f>COUNTIF(RTARouteStages[StageCode],ShortCodes[[#This Row],[Stage Code]])</f>
        <v>0</v>
      </c>
      <c r="H898" s="149">
        <f>COUNTIF(ShortCodes[Location],ShortCodes[[#This Row],[Location]])</f>
        <v>1</v>
      </c>
      <c r="I898" s="149">
        <f t="shared" ref="I898:I961" si="29">COUNTIF($B$2:$B$4841,B898)</f>
        <v>1</v>
      </c>
      <c r="J898" s="149"/>
      <c r="K898" s="149"/>
      <c r="L898" s="149"/>
    </row>
    <row r="899" spans="1:12">
      <c r="A899" s="148" t="s">
        <v>3061</v>
      </c>
      <c r="B899" s="148" t="s">
        <v>3062</v>
      </c>
      <c r="C899" s="149" t="str">
        <f t="shared" si="28"/>
        <v>PAJIFOND</v>
      </c>
      <c r="D899" s="149"/>
      <c r="E899" s="149"/>
      <c r="F899" s="149"/>
      <c r="G899" s="149">
        <f>COUNTIF(RTARouteStages[StageCode],ShortCodes[[#This Row],[Stage Code]])</f>
        <v>0</v>
      </c>
      <c r="H899" s="149">
        <f>COUNTIF(ShortCodes[Location],ShortCodes[[#This Row],[Location]])</f>
        <v>1</v>
      </c>
      <c r="I899" s="149">
        <f t="shared" si="29"/>
        <v>1</v>
      </c>
      <c r="J899" s="149"/>
      <c r="K899" s="149"/>
      <c r="L899" s="149"/>
    </row>
    <row r="900" spans="1:12">
      <c r="A900" s="151" t="s">
        <v>3063</v>
      </c>
      <c r="B900" s="151" t="s">
        <v>3064</v>
      </c>
      <c r="C900" s="149" t="str">
        <f t="shared" si="28"/>
        <v>PAJIMOL</v>
      </c>
      <c r="D900" s="149"/>
      <c r="E900" s="149"/>
      <c r="F900" s="149"/>
      <c r="G900" s="149">
        <f>COUNTIF(RTARouteStages[StageCode],ShortCodes[[#This Row],[Stage Code]])</f>
        <v>0</v>
      </c>
      <c r="H900" s="149">
        <f>COUNTIF(ShortCodes[Location],ShortCodes[[#This Row],[Location]])</f>
        <v>1</v>
      </c>
      <c r="I900" s="149">
        <f t="shared" si="29"/>
        <v>1</v>
      </c>
      <c r="J900" s="149"/>
      <c r="K900" s="149"/>
      <c r="L900" s="149"/>
    </row>
    <row r="901" spans="1:12">
      <c r="A901" s="148" t="s">
        <v>3065</v>
      </c>
      <c r="B901" s="148" t="s">
        <v>3066</v>
      </c>
      <c r="C901" s="149" t="str">
        <f t="shared" si="28"/>
        <v>PALE</v>
      </c>
      <c r="D901" s="149"/>
      <c r="E901" s="149"/>
      <c r="F901" s="149"/>
      <c r="G901" s="149">
        <f>COUNTIF(RTARouteStages[StageCode],ShortCodes[[#This Row],[Stage Code]])</f>
        <v>0</v>
      </c>
      <c r="H901" s="149">
        <f>COUNTIF(ShortCodes[Location],ShortCodes[[#This Row],[Location]])</f>
        <v>1</v>
      </c>
      <c r="I901" s="149">
        <f t="shared" si="29"/>
        <v>1</v>
      </c>
      <c r="J901" s="149"/>
      <c r="K901" s="149"/>
      <c r="L901" s="149"/>
    </row>
    <row r="902" spans="1:12">
      <c r="A902" s="148" t="s">
        <v>3067</v>
      </c>
      <c r="B902" s="148" t="s">
        <v>3068</v>
      </c>
      <c r="C902" s="149" t="str">
        <f t="shared" si="28"/>
        <v>PALI</v>
      </c>
      <c r="D902" s="149"/>
      <c r="E902" s="149"/>
      <c r="F902" s="149"/>
      <c r="G902" s="149">
        <f>COUNTIF(RTARouteStages[StageCode],ShortCodes[[#This Row],[Stage Code]])</f>
        <v>0</v>
      </c>
      <c r="H902" s="149">
        <f>COUNTIF(ShortCodes[Location],ShortCodes[[#This Row],[Location]])</f>
        <v>1</v>
      </c>
      <c r="I902" s="149">
        <f t="shared" si="29"/>
        <v>1</v>
      </c>
      <c r="J902" s="149"/>
      <c r="K902" s="149"/>
      <c r="L902" s="149"/>
    </row>
    <row r="903" spans="1:12">
      <c r="A903" s="148" t="s">
        <v>3069</v>
      </c>
      <c r="B903" s="148" t="s">
        <v>3070</v>
      </c>
      <c r="C903" s="149" t="str">
        <f t="shared" si="28"/>
        <v>PALOTI/SHAL</v>
      </c>
      <c r="D903" s="149"/>
      <c r="E903" s="149"/>
      <c r="F903" s="149"/>
      <c r="G903" s="149">
        <f>COUNTIF(RTARouteStages[StageCode],ShortCodes[[#This Row],[Stage Code]])</f>
        <v>0</v>
      </c>
      <c r="H903" s="149">
        <f>COUNTIF(ShortCodes[Location],ShortCodes[[#This Row],[Location]])</f>
        <v>1</v>
      </c>
      <c r="I903" s="149">
        <f t="shared" si="29"/>
        <v>1</v>
      </c>
      <c r="J903" s="149"/>
      <c r="K903" s="149"/>
      <c r="L903" s="149"/>
    </row>
    <row r="904" spans="1:12">
      <c r="A904" s="148" t="s">
        <v>3071</v>
      </c>
      <c r="B904" s="148" t="s">
        <v>3072</v>
      </c>
      <c r="C904" s="149" t="str">
        <f t="shared" si="28"/>
        <v>PALSARE</v>
      </c>
      <c r="D904" s="149"/>
      <c r="E904" s="149"/>
      <c r="F904" s="149"/>
      <c r="G904" s="149">
        <f>COUNTIF(RTARouteStages[StageCode],ShortCodes[[#This Row],[Stage Code]])</f>
        <v>0</v>
      </c>
      <c r="H904" s="149">
        <f>COUNTIF(ShortCodes[Location],ShortCodes[[#This Row],[Location]])</f>
        <v>1</v>
      </c>
      <c r="I904" s="149">
        <f t="shared" si="29"/>
        <v>1</v>
      </c>
      <c r="J904" s="149"/>
      <c r="K904" s="149"/>
      <c r="L904" s="149"/>
    </row>
    <row r="905" spans="1:12">
      <c r="A905" s="148" t="s">
        <v>3073</v>
      </c>
      <c r="B905" s="148" t="s">
        <v>3074</v>
      </c>
      <c r="C905" s="149" t="str">
        <f t="shared" si="28"/>
        <v>PALYA</v>
      </c>
      <c r="D905" s="149"/>
      <c r="E905" s="149"/>
      <c r="F905" s="149"/>
      <c r="G905" s="149">
        <f>COUNTIF(RTARouteStages[StageCode],ShortCodes[[#This Row],[Stage Code]])</f>
        <v>0</v>
      </c>
      <c r="H905" s="149">
        <f>COUNTIF(ShortCodes[Location],ShortCodes[[#This Row],[Location]])</f>
        <v>1</v>
      </c>
      <c r="I905" s="149">
        <f t="shared" si="29"/>
        <v>1</v>
      </c>
      <c r="J905" s="149"/>
      <c r="K905" s="149"/>
      <c r="L905" s="149"/>
    </row>
    <row r="906" spans="1:12">
      <c r="A906" s="148" t="s">
        <v>3075</v>
      </c>
      <c r="B906" s="148" t="s">
        <v>3076</v>
      </c>
      <c r="C906" s="149" t="str">
        <f t="shared" si="28"/>
        <v>PALYA X</v>
      </c>
      <c r="D906" s="149"/>
      <c r="E906" s="149"/>
      <c r="F906" s="149"/>
      <c r="G906" s="149">
        <f>COUNTIF(RTARouteStages[StageCode],ShortCodes[[#This Row],[Stage Code]])</f>
        <v>0</v>
      </c>
      <c r="H906" s="149">
        <f>COUNTIF(ShortCodes[Location],ShortCodes[[#This Row],[Location]])</f>
        <v>1</v>
      </c>
      <c r="I906" s="149">
        <f t="shared" si="29"/>
        <v>1</v>
      </c>
      <c r="J906" s="149"/>
      <c r="K906" s="149"/>
      <c r="L906" s="149"/>
    </row>
    <row r="907" spans="1:12">
      <c r="A907" s="148" t="s">
        <v>3077</v>
      </c>
      <c r="B907" s="148" t="s">
        <v>3078</v>
      </c>
      <c r="C907" s="149" t="str">
        <f t="shared" si="28"/>
        <v>PALYE</v>
      </c>
      <c r="D907" s="149"/>
      <c r="E907" s="149"/>
      <c r="F907" s="149"/>
      <c r="G907" s="149">
        <f>COUNTIF(RTARouteStages[StageCode],ShortCodes[[#This Row],[Stage Code]])</f>
        <v>0</v>
      </c>
      <c r="H907" s="149">
        <f>COUNTIF(ShortCodes[Location],ShortCodes[[#This Row],[Location]])</f>
        <v>1</v>
      </c>
      <c r="I907" s="149">
        <f t="shared" si="29"/>
        <v>1</v>
      </c>
      <c r="J907" s="149"/>
      <c r="K907" s="149"/>
      <c r="L907" s="149"/>
    </row>
    <row r="908" spans="1:12">
      <c r="A908" s="148" t="s">
        <v>3079</v>
      </c>
      <c r="B908" s="148" t="s">
        <v>3080</v>
      </c>
      <c r="C908" s="149" t="str">
        <f t="shared" si="28"/>
        <v>PANAJI</v>
      </c>
      <c r="D908" s="149"/>
      <c r="E908" s="149" t="s">
        <v>1449</v>
      </c>
      <c r="F908" s="149"/>
      <c r="G908" s="149">
        <f>COUNTIF(RTARouteStages[StageCode],ShortCodes[[#This Row],[Stage Code]])</f>
        <v>0</v>
      </c>
      <c r="H908" s="149">
        <f>COUNTIF(ShortCodes[Location],ShortCodes[[#This Row],[Location]])</f>
        <v>1</v>
      </c>
      <c r="I908" s="149">
        <f t="shared" si="29"/>
        <v>1</v>
      </c>
      <c r="J908" s="149" t="s">
        <v>1450</v>
      </c>
      <c r="K908" s="149"/>
      <c r="L908" s="149"/>
    </row>
    <row r="909" spans="1:12" ht="29">
      <c r="A909" s="152" t="s">
        <v>3081</v>
      </c>
      <c r="B909" s="152" t="s">
        <v>3082</v>
      </c>
      <c r="C909" s="149" t="str">
        <f t="shared" si="28"/>
        <v>PANAJI ART AND CULTURE</v>
      </c>
      <c r="D909" s="149"/>
      <c r="E909" s="149"/>
      <c r="F909" s="149"/>
      <c r="G909" s="149">
        <f>COUNTIF(RTARouteStages[StageCode],ShortCodes[[#This Row],[Stage Code]])</f>
        <v>0</v>
      </c>
      <c r="H909" s="149">
        <f>COUNTIF(ShortCodes[Location],ShortCodes[[#This Row],[Location]])</f>
        <v>1</v>
      </c>
      <c r="I909" s="149">
        <f t="shared" si="29"/>
        <v>1</v>
      </c>
      <c r="J909" s="149" t="s">
        <v>2007</v>
      </c>
      <c r="K909" s="149"/>
      <c r="L909" s="149" t="s">
        <v>1370</v>
      </c>
    </row>
    <row r="910" spans="1:12">
      <c r="A910" s="148" t="s">
        <v>3083</v>
      </c>
      <c r="B910" s="148" t="s">
        <v>3084</v>
      </c>
      <c r="C910" s="149" t="str">
        <f t="shared" si="28"/>
        <v>PANAJI MKT</v>
      </c>
      <c r="D910" s="149"/>
      <c r="E910" s="149"/>
      <c r="F910" s="149"/>
      <c r="G910" s="149">
        <f>COUNTIF(RTARouteStages[StageCode],ShortCodes[[#This Row],[Stage Code]])</f>
        <v>0</v>
      </c>
      <c r="H910" s="149">
        <f>COUNTIF(ShortCodes[Location],ShortCodes[[#This Row],[Location]])</f>
        <v>1</v>
      </c>
      <c r="I910" s="149">
        <f t="shared" si="29"/>
        <v>1</v>
      </c>
      <c r="J910" s="149"/>
      <c r="K910" s="149"/>
      <c r="L910" s="149"/>
    </row>
    <row r="911" spans="1:12">
      <c r="A911" s="152" t="s">
        <v>3085</v>
      </c>
      <c r="B911" s="152" t="s">
        <v>3086</v>
      </c>
      <c r="C911" s="149" t="str">
        <f t="shared" si="28"/>
        <v>Panaji PWD</v>
      </c>
      <c r="D911" s="149"/>
      <c r="E911" s="149"/>
      <c r="F911" s="149"/>
      <c r="G911" s="149">
        <f>COUNTIF(RTARouteStages[StageCode],ShortCodes[[#This Row],[Stage Code]])</f>
        <v>0</v>
      </c>
      <c r="H911" s="149">
        <f>COUNTIF(ShortCodes[Location],ShortCodes[[#This Row],[Location]])</f>
        <v>1</v>
      </c>
      <c r="I911" s="149">
        <f t="shared" si="29"/>
        <v>1</v>
      </c>
      <c r="J911" s="149"/>
      <c r="K911" s="149"/>
      <c r="L911" s="149"/>
    </row>
    <row r="912" spans="1:12">
      <c r="A912" s="151" t="s">
        <v>3087</v>
      </c>
      <c r="B912" s="151" t="s">
        <v>3088</v>
      </c>
      <c r="C912" s="149" t="str">
        <f t="shared" si="28"/>
        <v>PANARI</v>
      </c>
      <c r="D912" s="149"/>
      <c r="E912" s="149"/>
      <c r="F912" s="149"/>
      <c r="G912" s="149">
        <f>COUNTIF(RTARouteStages[StageCode],ShortCodes[[#This Row],[Stage Code]])</f>
        <v>0</v>
      </c>
      <c r="H912" s="149">
        <f>COUNTIF(ShortCodes[Location],ShortCodes[[#This Row],[Location]])</f>
        <v>1</v>
      </c>
      <c r="I912" s="149">
        <f t="shared" si="29"/>
        <v>1</v>
      </c>
      <c r="J912" s="149"/>
      <c r="K912" s="149"/>
      <c r="L912" s="149"/>
    </row>
    <row r="913" spans="1:12">
      <c r="A913" s="148" t="s">
        <v>3089</v>
      </c>
      <c r="B913" s="148" t="s">
        <v>3090</v>
      </c>
      <c r="C913" s="149" t="str">
        <f t="shared" si="28"/>
        <v>PANAS MALA</v>
      </c>
      <c r="D913" s="149"/>
      <c r="E913" s="149"/>
      <c r="F913" s="149"/>
      <c r="G913" s="149">
        <f>COUNTIF(RTARouteStages[StageCode],ShortCodes[[#This Row],[Stage Code]])</f>
        <v>0</v>
      </c>
      <c r="H913" s="149">
        <f>COUNTIF(ShortCodes[Location],ShortCodes[[#This Row],[Location]])</f>
        <v>1</v>
      </c>
      <c r="I913" s="149">
        <f t="shared" si="29"/>
        <v>1</v>
      </c>
      <c r="J913" s="149"/>
      <c r="K913" s="149"/>
      <c r="L913" s="149"/>
    </row>
    <row r="914" spans="1:12">
      <c r="A914" s="148" t="s">
        <v>3091</v>
      </c>
      <c r="B914" s="148" t="s">
        <v>3092</v>
      </c>
      <c r="C914" s="149" t="str">
        <f t="shared" si="28"/>
        <v>PANCHAYAT</v>
      </c>
      <c r="D914" s="149"/>
      <c r="E914" s="149"/>
      <c r="F914" s="149"/>
      <c r="G914" s="149">
        <f>COUNTIF(RTARouteStages[StageCode],ShortCodes[[#This Row],[Stage Code]])</f>
        <v>0</v>
      </c>
      <c r="H914" s="149">
        <f>COUNTIF(ShortCodes[Location],ShortCodes[[#This Row],[Location]])</f>
        <v>1</v>
      </c>
      <c r="I914" s="149">
        <f t="shared" si="29"/>
        <v>1</v>
      </c>
      <c r="J914" s="149"/>
      <c r="K914" s="149"/>
      <c r="L914" s="149"/>
    </row>
    <row r="915" spans="1:12">
      <c r="A915" s="148" t="s">
        <v>3093</v>
      </c>
      <c r="B915" s="148" t="s">
        <v>3094</v>
      </c>
      <c r="C915" s="149" t="str">
        <f t="shared" si="28"/>
        <v>PANCHWADI</v>
      </c>
      <c r="D915" s="149"/>
      <c r="E915" s="149"/>
      <c r="F915" s="149"/>
      <c r="G915" s="149">
        <f>COUNTIF(RTARouteStages[StageCode],ShortCodes[[#This Row],[Stage Code]])</f>
        <v>0</v>
      </c>
      <c r="H915" s="149">
        <f>COUNTIF(ShortCodes[Location],ShortCodes[[#This Row],[Location]])</f>
        <v>1</v>
      </c>
      <c r="I915" s="149">
        <f t="shared" si="29"/>
        <v>1</v>
      </c>
      <c r="J915" s="149"/>
      <c r="K915" s="149"/>
      <c r="L915" s="149"/>
    </row>
    <row r="916" spans="1:12">
      <c r="A916" s="148" t="s">
        <v>3095</v>
      </c>
      <c r="B916" s="148" t="s">
        <v>3096</v>
      </c>
      <c r="C916" s="149" t="str">
        <f t="shared" si="28"/>
        <v>PANDHARPUR</v>
      </c>
      <c r="D916" s="149"/>
      <c r="E916" s="149"/>
      <c r="F916" s="149"/>
      <c r="G916" s="149">
        <f>COUNTIF(RTARouteStages[StageCode],ShortCodes[[#This Row],[Stage Code]])</f>
        <v>0</v>
      </c>
      <c r="H916" s="149">
        <f>COUNTIF(ShortCodes[Location],ShortCodes[[#This Row],[Location]])</f>
        <v>1</v>
      </c>
      <c r="I916" s="149">
        <f t="shared" si="29"/>
        <v>1</v>
      </c>
      <c r="J916" s="149"/>
      <c r="K916" s="149"/>
      <c r="L916" s="149"/>
    </row>
    <row r="917" spans="1:12">
      <c r="A917" s="148" t="s">
        <v>3097</v>
      </c>
      <c r="B917" s="148" t="s">
        <v>3098</v>
      </c>
      <c r="C917" s="149" t="str">
        <f t="shared" si="28"/>
        <v>PANDUR</v>
      </c>
      <c r="D917" s="149"/>
      <c r="E917" s="149"/>
      <c r="F917" s="149"/>
      <c r="G917" s="149">
        <f>COUNTIF(RTARouteStages[StageCode],ShortCodes[[#This Row],[Stage Code]])</f>
        <v>0</v>
      </c>
      <c r="H917" s="149">
        <f>COUNTIF(ShortCodes[Location],ShortCodes[[#This Row],[Location]])</f>
        <v>1</v>
      </c>
      <c r="I917" s="149">
        <f t="shared" si="29"/>
        <v>1</v>
      </c>
      <c r="J917" s="149"/>
      <c r="K917" s="149"/>
      <c r="L917" s="149"/>
    </row>
    <row r="918" spans="1:12">
      <c r="A918" s="148" t="s">
        <v>3099</v>
      </c>
      <c r="B918" s="148" t="s">
        <v>3100</v>
      </c>
      <c r="C918" s="149" t="str">
        <f t="shared" si="28"/>
        <v>PANDVPURA</v>
      </c>
      <c r="D918" s="149"/>
      <c r="E918" s="149"/>
      <c r="F918" s="149"/>
      <c r="G918" s="149">
        <f>COUNTIF(RTARouteStages[StageCode],ShortCodes[[#This Row],[Stage Code]])</f>
        <v>0</v>
      </c>
      <c r="H918" s="149">
        <f>COUNTIF(ShortCodes[Location],ShortCodes[[#This Row],[Location]])</f>
        <v>1</v>
      </c>
      <c r="I918" s="149">
        <f t="shared" si="29"/>
        <v>1</v>
      </c>
      <c r="J918" s="149"/>
      <c r="K918" s="149"/>
      <c r="L918" s="149"/>
    </row>
    <row r="919" spans="1:12">
      <c r="A919" s="148" t="s">
        <v>3101</v>
      </c>
      <c r="B919" s="148" t="s">
        <v>3102</v>
      </c>
      <c r="C919" s="149" t="str">
        <f t="shared" si="28"/>
        <v>PANNA</v>
      </c>
      <c r="D919" s="149"/>
      <c r="E919" s="149"/>
      <c r="F919" s="149"/>
      <c r="G919" s="149">
        <f>COUNTIF(RTARouteStages[StageCode],ShortCodes[[#This Row],[Stage Code]])</f>
        <v>0</v>
      </c>
      <c r="H919" s="149">
        <f>COUNTIF(ShortCodes[Location],ShortCodes[[#This Row],[Location]])</f>
        <v>1</v>
      </c>
      <c r="I919" s="149">
        <f t="shared" si="29"/>
        <v>1</v>
      </c>
      <c r="J919" s="149"/>
      <c r="K919" s="149"/>
      <c r="L919" s="149"/>
    </row>
    <row r="920" spans="1:12">
      <c r="A920" s="148" t="s">
        <v>3103</v>
      </c>
      <c r="B920" s="148" t="s">
        <v>3104</v>
      </c>
      <c r="C920" s="149" t="str">
        <f t="shared" si="28"/>
        <v>PANNER</v>
      </c>
      <c r="D920" s="149"/>
      <c r="E920" s="149"/>
      <c r="F920" s="149"/>
      <c r="G920" s="149">
        <f>COUNTIF(RTARouteStages[StageCode],ShortCodes[[#This Row],[Stage Code]])</f>
        <v>0</v>
      </c>
      <c r="H920" s="149">
        <f>COUNTIF(ShortCodes[Location],ShortCodes[[#This Row],[Location]])</f>
        <v>1</v>
      </c>
      <c r="I920" s="149">
        <f t="shared" si="29"/>
        <v>1</v>
      </c>
      <c r="J920" s="149"/>
      <c r="K920" s="149"/>
      <c r="L920" s="149"/>
    </row>
    <row r="921" spans="1:12">
      <c r="A921" s="148" t="s">
        <v>3105</v>
      </c>
      <c r="B921" s="148" t="s">
        <v>3106</v>
      </c>
      <c r="C921" s="149" t="str">
        <f t="shared" si="28"/>
        <v>PANSULEM</v>
      </c>
      <c r="D921" s="149"/>
      <c r="E921" s="149"/>
      <c r="F921" s="149"/>
      <c r="G921" s="149">
        <f>COUNTIF(RTARouteStages[StageCode],ShortCodes[[#This Row],[Stage Code]])</f>
        <v>0</v>
      </c>
      <c r="H921" s="149">
        <f>COUNTIF(ShortCodes[Location],ShortCodes[[#This Row],[Location]])</f>
        <v>1</v>
      </c>
      <c r="I921" s="149">
        <f t="shared" si="29"/>
        <v>1</v>
      </c>
      <c r="J921" s="149"/>
      <c r="K921" s="149"/>
      <c r="L921" s="149"/>
    </row>
    <row r="922" spans="1:12">
      <c r="A922" s="148" t="s">
        <v>3107</v>
      </c>
      <c r="B922" s="148" t="s">
        <v>3108</v>
      </c>
      <c r="C922" s="149" t="str">
        <f t="shared" si="28"/>
        <v>PANVAL</v>
      </c>
      <c r="D922" s="149"/>
      <c r="E922" s="149"/>
      <c r="F922" s="149"/>
      <c r="G922" s="149">
        <f>COUNTIF(RTARouteStages[StageCode],ShortCodes[[#This Row],[Stage Code]])</f>
        <v>0</v>
      </c>
      <c r="H922" s="149">
        <f>COUNTIF(ShortCodes[Location],ShortCodes[[#This Row],[Location]])</f>
        <v>1</v>
      </c>
      <c r="I922" s="149">
        <f t="shared" si="29"/>
        <v>1</v>
      </c>
      <c r="J922" s="149"/>
      <c r="K922" s="149"/>
      <c r="L922" s="149"/>
    </row>
    <row r="923" spans="1:12">
      <c r="A923" s="148" t="s">
        <v>3109</v>
      </c>
      <c r="B923" s="148" t="s">
        <v>3110</v>
      </c>
      <c r="C923" s="149" t="str">
        <f t="shared" si="28"/>
        <v>PARASHTE</v>
      </c>
      <c r="D923" s="149"/>
      <c r="E923" s="149"/>
      <c r="F923" s="149"/>
      <c r="G923" s="149">
        <f>COUNTIF(RTARouteStages[StageCode],ShortCodes[[#This Row],[Stage Code]])</f>
        <v>0</v>
      </c>
      <c r="H923" s="149">
        <f>COUNTIF(ShortCodes[Location],ShortCodes[[#This Row],[Location]])</f>
        <v>1</v>
      </c>
      <c r="I923" s="149">
        <f t="shared" si="29"/>
        <v>1</v>
      </c>
      <c r="J923" s="149"/>
      <c r="K923" s="149"/>
      <c r="L923" s="149"/>
    </row>
    <row r="924" spans="1:12">
      <c r="A924" s="148" t="s">
        <v>3111</v>
      </c>
      <c r="B924" s="148" t="s">
        <v>3112</v>
      </c>
      <c r="C924" s="149" t="str">
        <f t="shared" si="28"/>
        <v>PARODA</v>
      </c>
      <c r="D924" s="149"/>
      <c r="E924" s="149"/>
      <c r="F924" s="149"/>
      <c r="G924" s="149">
        <f>COUNTIF(RTARouteStages[StageCode],ShortCodes[[#This Row],[Stage Code]])</f>
        <v>0</v>
      </c>
      <c r="H924" s="149">
        <f>COUNTIF(ShortCodes[Location],ShortCodes[[#This Row],[Location]])</f>
        <v>1</v>
      </c>
      <c r="I924" s="149">
        <f t="shared" si="29"/>
        <v>1</v>
      </c>
      <c r="J924" s="149"/>
      <c r="K924" s="149"/>
      <c r="L924" s="149"/>
    </row>
    <row r="925" spans="1:12">
      <c r="A925" s="148" t="s">
        <v>3113</v>
      </c>
      <c r="B925" s="148" t="s">
        <v>3114</v>
      </c>
      <c r="C925" s="149" t="str">
        <f t="shared" si="28"/>
        <v>PARRA</v>
      </c>
      <c r="D925" s="149"/>
      <c r="E925" s="149"/>
      <c r="F925" s="149"/>
      <c r="G925" s="149">
        <f>COUNTIF(RTARouteStages[StageCode],ShortCodes[[#This Row],[Stage Code]])</f>
        <v>0</v>
      </c>
      <c r="H925" s="149">
        <f>COUNTIF(ShortCodes[Location],ShortCodes[[#This Row],[Location]])</f>
        <v>1</v>
      </c>
      <c r="I925" s="149">
        <f t="shared" si="29"/>
        <v>1</v>
      </c>
      <c r="J925" s="149"/>
      <c r="K925" s="149"/>
      <c r="L925" s="149"/>
    </row>
    <row r="926" spans="1:12">
      <c r="A926" s="148" t="s">
        <v>3115</v>
      </c>
      <c r="B926" s="148" t="s">
        <v>3116</v>
      </c>
      <c r="C926" s="149" t="str">
        <f t="shared" si="28"/>
        <v>PARRA TINTO</v>
      </c>
      <c r="D926" s="149"/>
      <c r="E926" s="149"/>
      <c r="F926" s="149"/>
      <c r="G926" s="149">
        <f>COUNTIF(RTARouteStages[StageCode],ShortCodes[[#This Row],[Stage Code]])</f>
        <v>0</v>
      </c>
      <c r="H926" s="149">
        <f>COUNTIF(ShortCodes[Location],ShortCodes[[#This Row],[Location]])</f>
        <v>1</v>
      </c>
      <c r="I926" s="149">
        <f t="shared" si="29"/>
        <v>1</v>
      </c>
      <c r="J926" s="149"/>
      <c r="K926" s="149"/>
      <c r="L926" s="149"/>
    </row>
    <row r="927" spans="1:12">
      <c r="A927" s="148" t="s">
        <v>3117</v>
      </c>
      <c r="B927" s="148" t="s">
        <v>3118</v>
      </c>
      <c r="C927" s="149" t="str">
        <f t="shared" si="28"/>
        <v>PARSEM</v>
      </c>
      <c r="D927" s="149"/>
      <c r="E927" s="149"/>
      <c r="F927" s="149"/>
      <c r="G927" s="149">
        <f>COUNTIF(RTARouteStages[StageCode],ShortCodes[[#This Row],[Stage Code]])</f>
        <v>0</v>
      </c>
      <c r="H927" s="149">
        <f>COUNTIF(ShortCodes[Location],ShortCodes[[#This Row],[Location]])</f>
        <v>1</v>
      </c>
      <c r="I927" s="149">
        <f t="shared" si="29"/>
        <v>1</v>
      </c>
      <c r="J927" s="149"/>
      <c r="K927" s="149"/>
      <c r="L927" s="149"/>
    </row>
    <row r="928" spans="1:12">
      <c r="A928" s="148" t="s">
        <v>3119</v>
      </c>
      <c r="B928" s="148" t="s">
        <v>3120</v>
      </c>
      <c r="C928" s="149" t="str">
        <f t="shared" si="28"/>
        <v>PARTGAL</v>
      </c>
      <c r="D928" s="149"/>
      <c r="E928" s="149"/>
      <c r="F928" s="149"/>
      <c r="G928" s="149">
        <f>COUNTIF(RTARouteStages[StageCode],ShortCodes[[#This Row],[Stage Code]])</f>
        <v>0</v>
      </c>
      <c r="H928" s="149">
        <f>COUNTIF(ShortCodes[Location],ShortCodes[[#This Row],[Location]])</f>
        <v>1</v>
      </c>
      <c r="I928" s="149">
        <f t="shared" si="29"/>
        <v>1</v>
      </c>
      <c r="J928" s="149"/>
      <c r="K928" s="149"/>
      <c r="L928" s="149"/>
    </row>
    <row r="929" spans="1:12">
      <c r="A929" s="148" t="s">
        <v>3121</v>
      </c>
      <c r="B929" s="148" t="s">
        <v>3122</v>
      </c>
      <c r="C929" s="149" t="str">
        <f t="shared" si="28"/>
        <v>PARULA</v>
      </c>
      <c r="D929" s="149"/>
      <c r="E929" s="149"/>
      <c r="F929" s="149"/>
      <c r="G929" s="149">
        <f>COUNTIF(RTARouteStages[StageCode],ShortCodes[[#This Row],[Stage Code]])</f>
        <v>0</v>
      </c>
      <c r="H929" s="149">
        <f>COUNTIF(ShortCodes[Location],ShortCodes[[#This Row],[Location]])</f>
        <v>1</v>
      </c>
      <c r="I929" s="149">
        <f t="shared" si="29"/>
        <v>1</v>
      </c>
      <c r="J929" s="149"/>
      <c r="K929" s="149"/>
      <c r="L929" s="149"/>
    </row>
    <row r="930" spans="1:12">
      <c r="A930" s="148" t="s">
        <v>3123</v>
      </c>
      <c r="B930" s="148" t="s">
        <v>3124</v>
      </c>
      <c r="C930" s="149" t="str">
        <f t="shared" si="28"/>
        <v>PARVE</v>
      </c>
      <c r="D930" s="149"/>
      <c r="E930" s="149"/>
      <c r="F930" s="149"/>
      <c r="G930" s="149">
        <f>COUNTIF(RTARouteStages[StageCode],ShortCodes[[#This Row],[Stage Code]])</f>
        <v>0</v>
      </c>
      <c r="H930" s="149">
        <f>COUNTIF(ShortCodes[Location],ShortCodes[[#This Row],[Location]])</f>
        <v>1</v>
      </c>
      <c r="I930" s="149">
        <f t="shared" si="29"/>
        <v>1</v>
      </c>
      <c r="J930" s="149"/>
      <c r="K930" s="149"/>
      <c r="L930" s="149"/>
    </row>
    <row r="931" spans="1:12">
      <c r="A931" s="148" t="s">
        <v>3125</v>
      </c>
      <c r="B931" s="148" t="s">
        <v>3126</v>
      </c>
      <c r="C931" s="149" t="str">
        <f t="shared" si="28"/>
        <v>PARYE</v>
      </c>
      <c r="D931" s="149"/>
      <c r="E931" s="149"/>
      <c r="F931" s="149"/>
      <c r="G931" s="149">
        <f>COUNTIF(RTARouteStages[StageCode],ShortCodes[[#This Row],[Stage Code]])</f>
        <v>0</v>
      </c>
      <c r="H931" s="149">
        <f>COUNTIF(ShortCodes[Location],ShortCodes[[#This Row],[Location]])</f>
        <v>1</v>
      </c>
      <c r="I931" s="149">
        <f t="shared" si="29"/>
        <v>1</v>
      </c>
      <c r="J931" s="149"/>
      <c r="K931" s="149"/>
      <c r="L931" s="149"/>
    </row>
    <row r="932" spans="1:12">
      <c r="A932" s="148" t="s">
        <v>3127</v>
      </c>
      <c r="B932" s="148" t="s">
        <v>3128</v>
      </c>
      <c r="C932" s="149" t="str">
        <f t="shared" si="28"/>
        <v>PATNE FATA</v>
      </c>
      <c r="D932" s="149"/>
      <c r="E932" s="149"/>
      <c r="F932" s="149"/>
      <c r="G932" s="149">
        <f>COUNTIF(RTARouteStages[StageCode],ShortCodes[[#This Row],[Stage Code]])</f>
        <v>0</v>
      </c>
      <c r="H932" s="149">
        <f>COUNTIF(ShortCodes[Location],ShortCodes[[#This Row],[Location]])</f>
        <v>1</v>
      </c>
      <c r="I932" s="149">
        <f t="shared" si="29"/>
        <v>1</v>
      </c>
      <c r="J932" s="149"/>
      <c r="K932" s="149"/>
      <c r="L932" s="149"/>
    </row>
    <row r="933" spans="1:12">
      <c r="A933" s="148" t="s">
        <v>3129</v>
      </c>
      <c r="B933" s="148" t="s">
        <v>3130</v>
      </c>
      <c r="C933" s="149" t="str">
        <f t="shared" si="28"/>
        <v>PATRADEVI</v>
      </c>
      <c r="D933" s="149"/>
      <c r="E933" s="149"/>
      <c r="F933" s="149"/>
      <c r="G933" s="149">
        <f>COUNTIF(RTARouteStages[StageCode],ShortCodes[[#This Row],[Stage Code]])</f>
        <v>0</v>
      </c>
      <c r="H933" s="149">
        <f>COUNTIF(ShortCodes[Location],ShortCodes[[#This Row],[Location]])</f>
        <v>1</v>
      </c>
      <c r="I933" s="149">
        <f t="shared" si="29"/>
        <v>1</v>
      </c>
      <c r="J933" s="149"/>
      <c r="K933" s="149"/>
      <c r="L933" s="149"/>
    </row>
    <row r="934" spans="1:12">
      <c r="A934" s="148" t="s">
        <v>3131</v>
      </c>
      <c r="B934" s="148" t="s">
        <v>3132</v>
      </c>
      <c r="C934" s="149" t="str">
        <f t="shared" si="28"/>
        <v>PATTO</v>
      </c>
      <c r="D934" s="149"/>
      <c r="E934" s="149"/>
      <c r="F934" s="149"/>
      <c r="G934" s="149">
        <f>COUNTIF(RTARouteStages[StageCode],ShortCodes[[#This Row],[Stage Code]])</f>
        <v>0</v>
      </c>
      <c r="H934" s="149">
        <f>COUNTIF(ShortCodes[Location],ShortCodes[[#This Row],[Location]])</f>
        <v>1</v>
      </c>
      <c r="I934" s="149">
        <f t="shared" si="29"/>
        <v>1</v>
      </c>
      <c r="J934" s="149"/>
      <c r="K934" s="149"/>
      <c r="L934" s="149"/>
    </row>
    <row r="935" spans="1:12">
      <c r="A935" s="148" t="s">
        <v>3133</v>
      </c>
      <c r="B935" s="148" t="s">
        <v>3134</v>
      </c>
      <c r="C935" s="149" t="str">
        <f t="shared" si="28"/>
        <v>PATYEKADE</v>
      </c>
      <c r="D935" s="149"/>
      <c r="E935" s="149"/>
      <c r="F935" s="149"/>
      <c r="G935" s="149">
        <f>COUNTIF(RTARouteStages[StageCode],ShortCodes[[#This Row],[Stage Code]])</f>
        <v>0</v>
      </c>
      <c r="H935" s="149">
        <f>COUNTIF(ShortCodes[Location],ShortCodes[[#This Row],[Location]])</f>
        <v>1</v>
      </c>
      <c r="I935" s="149">
        <f t="shared" si="29"/>
        <v>1</v>
      </c>
      <c r="J935" s="149"/>
      <c r="K935" s="149"/>
      <c r="L935" s="149"/>
    </row>
    <row r="936" spans="1:12">
      <c r="A936" s="148" t="s">
        <v>3135</v>
      </c>
      <c r="B936" s="148" t="s">
        <v>3136</v>
      </c>
      <c r="C936" s="149" t="str">
        <f t="shared" si="28"/>
        <v>PAVSHI</v>
      </c>
      <c r="D936" s="149"/>
      <c r="E936" s="149"/>
      <c r="F936" s="149"/>
      <c r="G936" s="149">
        <f>COUNTIF(RTARouteStages[StageCode],ShortCodes[[#This Row],[Stage Code]])</f>
        <v>0</v>
      </c>
      <c r="H936" s="149">
        <f>COUNTIF(ShortCodes[Location],ShortCodes[[#This Row],[Location]])</f>
        <v>1</v>
      </c>
      <c r="I936" s="149">
        <f t="shared" si="29"/>
        <v>1</v>
      </c>
      <c r="J936" s="149"/>
      <c r="K936" s="149"/>
      <c r="L936" s="149"/>
    </row>
    <row r="937" spans="1:12">
      <c r="A937" s="148" t="s">
        <v>3137</v>
      </c>
      <c r="B937" s="148" t="s">
        <v>3137</v>
      </c>
      <c r="C937" s="149" t="str">
        <f t="shared" si="28"/>
        <v>PAZ</v>
      </c>
      <c r="D937" s="149"/>
      <c r="E937" s="149"/>
      <c r="F937" s="149"/>
      <c r="G937" s="149">
        <f>COUNTIF(RTARouteStages[StageCode],ShortCodes[[#This Row],[Stage Code]])</f>
        <v>0</v>
      </c>
      <c r="H937" s="149">
        <f>COUNTIF(ShortCodes[Location],ShortCodes[[#This Row],[Location]])</f>
        <v>1</v>
      </c>
      <c r="I937" s="149">
        <f t="shared" si="29"/>
        <v>1</v>
      </c>
      <c r="J937" s="149"/>
      <c r="K937" s="149"/>
      <c r="L937" s="149"/>
    </row>
    <row r="938" spans="1:12">
      <c r="A938" s="159" t="s">
        <v>3138</v>
      </c>
      <c r="B938" s="159" t="s">
        <v>3139</v>
      </c>
      <c r="C938" s="149" t="str">
        <f t="shared" si="28"/>
        <v>PAZARKHAN</v>
      </c>
      <c r="D938" s="149"/>
      <c r="E938" s="149"/>
      <c r="F938" s="149"/>
      <c r="G938" s="149">
        <f>COUNTIF(RTARouteStages[StageCode],ShortCodes[[#This Row],[Stage Code]])</f>
        <v>0</v>
      </c>
      <c r="H938" s="149">
        <f>COUNTIF(ShortCodes[Location],ShortCodes[[#This Row],[Location]])</f>
        <v>1</v>
      </c>
      <c r="I938" s="149">
        <f t="shared" si="29"/>
        <v>1</v>
      </c>
      <c r="J938" s="149"/>
      <c r="K938" s="149"/>
      <c r="L938" s="149"/>
    </row>
    <row r="939" spans="1:12">
      <c r="A939" s="148" t="s">
        <v>3140</v>
      </c>
      <c r="B939" s="148" t="s">
        <v>3141</v>
      </c>
      <c r="C939" s="149" t="str">
        <f t="shared" si="28"/>
        <v>PDEM/KRWDA</v>
      </c>
      <c r="D939" s="149"/>
      <c r="E939" s="149"/>
      <c r="F939" s="149"/>
      <c r="G939" s="149">
        <f>COUNTIF(RTARouteStages[StageCode],ShortCodes[[#This Row],[Stage Code]])</f>
        <v>0</v>
      </c>
      <c r="H939" s="149">
        <f>COUNTIF(ShortCodes[Location],ShortCodes[[#This Row],[Location]])</f>
        <v>1</v>
      </c>
      <c r="I939" s="149">
        <f t="shared" si="29"/>
        <v>1</v>
      </c>
      <c r="J939" s="149"/>
      <c r="K939" s="149"/>
      <c r="L939" s="149"/>
    </row>
    <row r="940" spans="1:12">
      <c r="A940" s="151" t="s">
        <v>3142</v>
      </c>
      <c r="B940" s="151" t="s">
        <v>3143</v>
      </c>
      <c r="C940" s="149" t="str">
        <f t="shared" si="28"/>
        <v>PEDDEM</v>
      </c>
      <c r="D940" s="149"/>
      <c r="E940" s="149"/>
      <c r="F940" s="149"/>
      <c r="G940" s="149">
        <f>COUNTIF(RTARouteStages[StageCode],ShortCodes[[#This Row],[Stage Code]])</f>
        <v>0</v>
      </c>
      <c r="H940" s="149">
        <f>COUNTIF(ShortCodes[Location],ShortCodes[[#This Row],[Location]])</f>
        <v>1</v>
      </c>
      <c r="I940" s="149">
        <f t="shared" si="29"/>
        <v>1</v>
      </c>
      <c r="J940" s="149"/>
      <c r="K940" s="149"/>
      <c r="L940" s="149"/>
    </row>
    <row r="941" spans="1:12">
      <c r="A941" s="148" t="s">
        <v>3144</v>
      </c>
      <c r="B941" s="148" t="s">
        <v>3145</v>
      </c>
      <c r="C941" s="149" t="str">
        <f t="shared" si="28"/>
        <v>PEDNE</v>
      </c>
      <c r="D941" s="149"/>
      <c r="E941" s="149" t="s">
        <v>1449</v>
      </c>
      <c r="F941" s="149"/>
      <c r="G941" s="149">
        <f>COUNTIF(RTARouteStages[StageCode],ShortCodes[[#This Row],[Stage Code]])</f>
        <v>0</v>
      </c>
      <c r="H941" s="149">
        <f>COUNTIF(ShortCodes[Location],ShortCodes[[#This Row],[Location]])</f>
        <v>1</v>
      </c>
      <c r="I941" s="149">
        <f t="shared" si="29"/>
        <v>1</v>
      </c>
      <c r="J941" s="149" t="s">
        <v>1450</v>
      </c>
      <c r="K941" s="149"/>
      <c r="L941" s="149"/>
    </row>
    <row r="942" spans="1:12">
      <c r="A942" s="148" t="s">
        <v>3146</v>
      </c>
      <c r="B942" s="148" t="s">
        <v>3147</v>
      </c>
      <c r="C942" s="149" t="str">
        <f t="shared" si="28"/>
        <v>PENDRI</v>
      </c>
      <c r="D942" s="149"/>
      <c r="E942" s="149"/>
      <c r="F942" s="149"/>
      <c r="G942" s="149">
        <f>COUNTIF(RTARouteStages[StageCode],ShortCodes[[#This Row],[Stage Code]])</f>
        <v>0</v>
      </c>
      <c r="H942" s="149">
        <f>COUNTIF(ShortCodes[Location],ShortCodes[[#This Row],[Location]])</f>
        <v>1</v>
      </c>
      <c r="I942" s="149">
        <f t="shared" si="29"/>
        <v>1</v>
      </c>
      <c r="J942" s="149"/>
      <c r="K942" s="149"/>
      <c r="L942" s="149"/>
    </row>
    <row r="943" spans="1:12">
      <c r="A943" s="152" t="s">
        <v>3148</v>
      </c>
      <c r="B943" s="152" t="s">
        <v>3149</v>
      </c>
      <c r="C943" s="149" t="str">
        <f t="shared" si="28"/>
        <v>People's HS</v>
      </c>
      <c r="D943" s="149"/>
      <c r="E943" s="149"/>
      <c r="F943" s="149"/>
      <c r="G943" s="149">
        <f>COUNTIF(RTARouteStages[StageCode],ShortCodes[[#This Row],[Stage Code]])</f>
        <v>0</v>
      </c>
      <c r="H943" s="149">
        <f>COUNTIF(ShortCodes[Location],ShortCodes[[#This Row],[Location]])</f>
        <v>1</v>
      </c>
      <c r="I943" s="149">
        <f t="shared" si="29"/>
        <v>1</v>
      </c>
      <c r="J943" s="149" t="s">
        <v>1265</v>
      </c>
      <c r="K943" s="149"/>
      <c r="L943" s="149"/>
    </row>
    <row r="944" spans="1:12">
      <c r="A944" s="148" t="s">
        <v>3150</v>
      </c>
      <c r="B944" s="148" t="s">
        <v>3151</v>
      </c>
      <c r="C944" s="149" t="str">
        <f t="shared" si="28"/>
        <v>PERIUDAK</v>
      </c>
      <c r="D944" s="149"/>
      <c r="E944" s="149"/>
      <c r="F944" s="149"/>
      <c r="G944" s="149">
        <f>COUNTIF(RTARouteStages[StageCode],ShortCodes[[#This Row],[Stage Code]])</f>
        <v>0</v>
      </c>
      <c r="H944" s="149">
        <f>COUNTIF(ShortCodes[Location],ShortCodes[[#This Row],[Location]])</f>
        <v>1</v>
      </c>
      <c r="I944" s="149">
        <f t="shared" si="29"/>
        <v>1</v>
      </c>
      <c r="J944" s="149"/>
      <c r="K944" s="149"/>
      <c r="L944" s="149"/>
    </row>
    <row r="945" spans="1:12">
      <c r="A945" s="152" t="s">
        <v>3152</v>
      </c>
      <c r="B945" s="152" t="s">
        <v>3153</v>
      </c>
      <c r="C945" s="149" t="str">
        <f t="shared" si="28"/>
        <v>PES COLLEGE</v>
      </c>
      <c r="D945" s="149"/>
      <c r="E945" s="149"/>
      <c r="F945" s="149"/>
      <c r="G945" s="149">
        <f>COUNTIF(RTARouteStages[StageCode],ShortCodes[[#This Row],[Stage Code]])</f>
        <v>0</v>
      </c>
      <c r="H945" s="149">
        <f>COUNTIF(ShortCodes[Location],ShortCodes[[#This Row],[Location]])</f>
        <v>1</v>
      </c>
      <c r="I945" s="149">
        <f t="shared" si="29"/>
        <v>1</v>
      </c>
      <c r="J945" s="149"/>
      <c r="K945" s="149"/>
      <c r="L945" s="149" t="s">
        <v>1370</v>
      </c>
    </row>
    <row r="946" spans="1:12">
      <c r="A946" s="148" t="s">
        <v>3154</v>
      </c>
      <c r="B946" s="148" t="s">
        <v>3155</v>
      </c>
      <c r="C946" s="149" t="str">
        <f t="shared" si="28"/>
        <v>PETECHAWADA</v>
      </c>
      <c r="D946" s="149"/>
      <c r="E946" s="149"/>
      <c r="F946" s="149"/>
      <c r="G946" s="149">
        <f>COUNTIF(RTARouteStages[StageCode],ShortCodes[[#This Row],[Stage Code]])</f>
        <v>0</v>
      </c>
      <c r="H946" s="149">
        <f>COUNTIF(ShortCodes[Location],ShortCodes[[#This Row],[Location]])</f>
        <v>1</v>
      </c>
      <c r="I946" s="149">
        <f t="shared" si="29"/>
        <v>1</v>
      </c>
      <c r="J946" s="149"/>
      <c r="K946" s="149"/>
      <c r="L946" s="149"/>
    </row>
    <row r="947" spans="1:12">
      <c r="A947" s="148" t="s">
        <v>3156</v>
      </c>
      <c r="B947" s="148" t="s">
        <v>3157</v>
      </c>
      <c r="C947" s="149" t="str">
        <f t="shared" si="28"/>
        <v>PETTER</v>
      </c>
      <c r="D947" s="149"/>
      <c r="E947" s="149"/>
      <c r="F947" s="149"/>
      <c r="G947" s="149">
        <f>COUNTIF(RTARouteStages[StageCode],ShortCodes[[#This Row],[Stage Code]])</f>
        <v>0</v>
      </c>
      <c r="H947" s="149">
        <f>COUNTIF(ShortCodes[Location],ShortCodes[[#This Row],[Location]])</f>
        <v>1</v>
      </c>
      <c r="I947" s="149">
        <f t="shared" si="29"/>
        <v>1</v>
      </c>
      <c r="J947" s="149"/>
      <c r="K947" s="149"/>
      <c r="L947" s="149"/>
    </row>
    <row r="948" spans="1:12">
      <c r="A948" s="148" t="s">
        <v>3158</v>
      </c>
      <c r="B948" s="148" t="s">
        <v>3159</v>
      </c>
      <c r="C948" s="149" t="str">
        <f t="shared" si="28"/>
        <v>PIKULE TITA</v>
      </c>
      <c r="D948" s="149"/>
      <c r="E948" s="149"/>
      <c r="F948" s="149"/>
      <c r="G948" s="149">
        <f>COUNTIF(RTARouteStages[StageCode],ShortCodes[[#This Row],[Stage Code]])</f>
        <v>0</v>
      </c>
      <c r="H948" s="149">
        <f>COUNTIF(ShortCodes[Location],ShortCodes[[#This Row],[Location]])</f>
        <v>1</v>
      </c>
      <c r="I948" s="149">
        <f t="shared" si="29"/>
        <v>1</v>
      </c>
      <c r="J948" s="149"/>
      <c r="K948" s="149"/>
      <c r="L948" s="149"/>
    </row>
    <row r="949" spans="1:12">
      <c r="A949" s="148" t="s">
        <v>3160</v>
      </c>
      <c r="B949" s="148" t="s">
        <v>3161</v>
      </c>
      <c r="C949" s="149" t="str">
        <f t="shared" si="28"/>
        <v>PILERNE IDC</v>
      </c>
      <c r="D949" s="149"/>
      <c r="E949" s="149"/>
      <c r="F949" s="149"/>
      <c r="G949" s="149">
        <f>COUNTIF(RTARouteStages[StageCode],ShortCodes[[#This Row],[Stage Code]])</f>
        <v>0</v>
      </c>
      <c r="H949" s="149">
        <f>COUNTIF(ShortCodes[Location],ShortCodes[[#This Row],[Location]])</f>
        <v>1</v>
      </c>
      <c r="I949" s="149">
        <f t="shared" si="29"/>
        <v>1</v>
      </c>
      <c r="J949" s="149"/>
      <c r="K949" s="149"/>
      <c r="L949" s="149"/>
    </row>
    <row r="950" spans="1:12">
      <c r="A950" s="148" t="s">
        <v>3162</v>
      </c>
      <c r="B950" s="148" t="s">
        <v>3163</v>
      </c>
      <c r="C950" s="149" t="str">
        <f t="shared" si="28"/>
        <v>PILGAO</v>
      </c>
      <c r="D950" s="149"/>
      <c r="E950" s="149"/>
      <c r="F950" s="149"/>
      <c r="G950" s="149">
        <f>COUNTIF(RTARouteStages[StageCode],ShortCodes[[#This Row],[Stage Code]])</f>
        <v>0</v>
      </c>
      <c r="H950" s="149">
        <f>COUNTIF(ShortCodes[Location],ShortCodes[[#This Row],[Location]])</f>
        <v>1</v>
      </c>
      <c r="I950" s="149">
        <f t="shared" si="29"/>
        <v>1</v>
      </c>
      <c r="J950" s="149"/>
      <c r="K950" s="149"/>
      <c r="L950" s="149"/>
    </row>
    <row r="951" spans="1:12">
      <c r="A951" s="148" t="s">
        <v>3164</v>
      </c>
      <c r="B951" s="148" t="s">
        <v>3165</v>
      </c>
      <c r="C951" s="149" t="str">
        <f t="shared" si="28"/>
        <v>PILLAR</v>
      </c>
      <c r="D951" s="149"/>
      <c r="E951" s="149"/>
      <c r="F951" s="149"/>
      <c r="G951" s="149">
        <f>COUNTIF(RTARouteStages[StageCode],ShortCodes[[#This Row],[Stage Code]])</f>
        <v>0</v>
      </c>
      <c r="H951" s="149">
        <f>COUNTIF(ShortCodes[Location],ShortCodes[[#This Row],[Location]])</f>
        <v>1</v>
      </c>
      <c r="I951" s="149">
        <f t="shared" si="29"/>
        <v>1</v>
      </c>
      <c r="J951" s="149"/>
      <c r="K951" s="149"/>
      <c r="L951" s="149"/>
    </row>
    <row r="952" spans="1:12">
      <c r="A952" s="148" t="s">
        <v>3166</v>
      </c>
      <c r="B952" s="148" t="s">
        <v>3167</v>
      </c>
      <c r="C952" s="149" t="str">
        <f t="shared" si="28"/>
        <v>PIRANWADI</v>
      </c>
      <c r="D952" s="149"/>
      <c r="E952" s="149"/>
      <c r="F952" s="149"/>
      <c r="G952" s="149">
        <f>COUNTIF(RTARouteStages[StageCode],ShortCodes[[#This Row],[Stage Code]])</f>
        <v>0</v>
      </c>
      <c r="H952" s="149">
        <f>COUNTIF(ShortCodes[Location],ShortCodes[[#This Row],[Location]])</f>
        <v>1</v>
      </c>
      <c r="I952" s="149">
        <f t="shared" si="29"/>
        <v>1</v>
      </c>
      <c r="J952" s="149"/>
      <c r="K952" s="149"/>
      <c r="L952" s="149"/>
    </row>
    <row r="953" spans="1:12">
      <c r="A953" s="148" t="s">
        <v>3168</v>
      </c>
      <c r="B953" s="148" t="s">
        <v>3169</v>
      </c>
      <c r="C953" s="149" t="str">
        <f t="shared" si="28"/>
        <v>PIRLA</v>
      </c>
      <c r="D953" s="149"/>
      <c r="E953" s="149"/>
      <c r="F953" s="149"/>
      <c r="G953" s="149">
        <f>COUNTIF(RTARouteStages[StageCode],ShortCodes[[#This Row],[Stage Code]])</f>
        <v>0</v>
      </c>
      <c r="H953" s="149">
        <f>COUNTIF(ShortCodes[Location],ShortCodes[[#This Row],[Location]])</f>
        <v>1</v>
      </c>
      <c r="I953" s="149">
        <f t="shared" si="29"/>
        <v>1</v>
      </c>
      <c r="J953" s="149"/>
      <c r="K953" s="149"/>
      <c r="L953" s="149"/>
    </row>
    <row r="954" spans="1:12">
      <c r="A954" s="148" t="s">
        <v>3170</v>
      </c>
      <c r="B954" s="148" t="s">
        <v>3171</v>
      </c>
      <c r="C954" s="149" t="str">
        <f t="shared" si="28"/>
        <v>PIRNA</v>
      </c>
      <c r="D954" s="149"/>
      <c r="E954" s="149"/>
      <c r="F954" s="149"/>
      <c r="G954" s="149">
        <f>COUNTIF(RTARouteStages[StageCode],ShortCodes[[#This Row],[Stage Code]])</f>
        <v>0</v>
      </c>
      <c r="H954" s="149">
        <f>COUNTIF(ShortCodes[Location],ShortCodes[[#This Row],[Location]])</f>
        <v>1</v>
      </c>
      <c r="I954" s="149">
        <f t="shared" si="29"/>
        <v>1</v>
      </c>
      <c r="J954" s="149"/>
      <c r="K954" s="149"/>
      <c r="L954" s="149"/>
    </row>
    <row r="955" spans="1:12">
      <c r="A955" s="148" t="s">
        <v>3172</v>
      </c>
      <c r="B955" s="148" t="s">
        <v>3173</v>
      </c>
      <c r="C955" s="149" t="str">
        <f t="shared" si="28"/>
        <v>PIRNI</v>
      </c>
      <c r="D955" s="149"/>
      <c r="E955" s="149"/>
      <c r="F955" s="149"/>
      <c r="G955" s="149">
        <f>COUNTIF(RTARouteStages[StageCode],ShortCodes[[#This Row],[Stage Code]])</f>
        <v>0</v>
      </c>
      <c r="H955" s="149">
        <f>COUNTIF(ShortCodes[Location],ShortCodes[[#This Row],[Location]])</f>
        <v>1</v>
      </c>
      <c r="I955" s="149">
        <f t="shared" si="29"/>
        <v>1</v>
      </c>
      <c r="J955" s="149"/>
      <c r="K955" s="149"/>
      <c r="L955" s="149"/>
    </row>
    <row r="956" spans="1:12">
      <c r="A956" s="148" t="s">
        <v>3174</v>
      </c>
      <c r="B956" s="148" t="s">
        <v>3175</v>
      </c>
      <c r="C956" s="149" t="str">
        <f t="shared" si="28"/>
        <v>PISSURLEM</v>
      </c>
      <c r="D956" s="149"/>
      <c r="E956" s="149"/>
      <c r="F956" s="149"/>
      <c r="G956" s="149">
        <f>COUNTIF(RTARouteStages[StageCode],ShortCodes[[#This Row],[Stage Code]])</f>
        <v>0</v>
      </c>
      <c r="H956" s="149">
        <f>COUNTIF(ShortCodes[Location],ShortCodes[[#This Row],[Location]])</f>
        <v>1</v>
      </c>
      <c r="I956" s="149">
        <f t="shared" si="29"/>
        <v>1</v>
      </c>
      <c r="J956" s="149"/>
      <c r="K956" s="149"/>
      <c r="L956" s="149"/>
    </row>
    <row r="957" spans="1:12">
      <c r="A957" s="148" t="s">
        <v>3176</v>
      </c>
      <c r="B957" s="148" t="s">
        <v>3177</v>
      </c>
      <c r="C957" s="149" t="str">
        <f t="shared" si="28"/>
        <v>PISURNEM</v>
      </c>
      <c r="D957" s="149"/>
      <c r="E957" s="149"/>
      <c r="F957" s="149"/>
      <c r="G957" s="149">
        <f>COUNTIF(RTARouteStages[StageCode],ShortCodes[[#This Row],[Stage Code]])</f>
        <v>0</v>
      </c>
      <c r="H957" s="149">
        <f>COUNTIF(ShortCodes[Location],ShortCodes[[#This Row],[Location]])</f>
        <v>1</v>
      </c>
      <c r="I957" s="149">
        <f t="shared" si="29"/>
        <v>1</v>
      </c>
      <c r="J957" s="149"/>
      <c r="K957" s="149"/>
      <c r="L957" s="149"/>
    </row>
    <row r="958" spans="1:12">
      <c r="A958" s="148" t="s">
        <v>3178</v>
      </c>
      <c r="B958" s="148" t="s">
        <v>3179</v>
      </c>
      <c r="C958" s="149" t="str">
        <f t="shared" si="28"/>
        <v>PMBRPA FERY</v>
      </c>
      <c r="D958" s="149"/>
      <c r="E958" s="149"/>
      <c r="F958" s="149"/>
      <c r="G958" s="149">
        <f>COUNTIF(RTARouteStages[StageCode],ShortCodes[[#This Row],[Stage Code]])</f>
        <v>0</v>
      </c>
      <c r="H958" s="149">
        <f>COUNTIF(ShortCodes[Location],ShortCodes[[#This Row],[Location]])</f>
        <v>1</v>
      </c>
      <c r="I958" s="149">
        <f t="shared" si="29"/>
        <v>1</v>
      </c>
      <c r="J958" s="149"/>
      <c r="K958" s="149"/>
      <c r="L958" s="149"/>
    </row>
    <row r="959" spans="1:12">
      <c r="A959" s="148" t="s">
        <v>3180</v>
      </c>
      <c r="B959" s="148" t="s">
        <v>3181</v>
      </c>
      <c r="C959" s="149" t="str">
        <f t="shared" si="28"/>
        <v>PNJ K.AKDMI</v>
      </c>
      <c r="D959" s="149"/>
      <c r="E959" s="149"/>
      <c r="F959" s="149"/>
      <c r="G959" s="149">
        <f>COUNTIF(RTARouteStages[StageCode],ShortCodes[[#This Row],[Stage Code]])</f>
        <v>0</v>
      </c>
      <c r="H959" s="149">
        <f>COUNTIF(ShortCodes[Location],ShortCodes[[#This Row],[Location]])</f>
        <v>1</v>
      </c>
      <c r="I959" s="149">
        <f t="shared" si="29"/>
        <v>1</v>
      </c>
      <c r="J959" s="149"/>
      <c r="K959" s="149"/>
      <c r="L959" s="149"/>
    </row>
    <row r="960" spans="1:12">
      <c r="A960" s="148" t="s">
        <v>3182</v>
      </c>
      <c r="B960" s="148" t="s">
        <v>3183</v>
      </c>
      <c r="C960" s="149" t="str">
        <f t="shared" si="28"/>
        <v>PODWAL</v>
      </c>
      <c r="D960" s="149"/>
      <c r="E960" s="149"/>
      <c r="F960" s="149"/>
      <c r="G960" s="149">
        <f>COUNTIF(RTARouteStages[StageCode],ShortCodes[[#This Row],[Stage Code]])</f>
        <v>0</v>
      </c>
      <c r="H960" s="149">
        <f>COUNTIF(ShortCodes[Location],ShortCodes[[#This Row],[Location]])</f>
        <v>1</v>
      </c>
      <c r="I960" s="149">
        <f t="shared" si="29"/>
        <v>1</v>
      </c>
      <c r="J960" s="149"/>
      <c r="K960" s="149"/>
      <c r="L960" s="149"/>
    </row>
    <row r="961" spans="1:12">
      <c r="A961" s="148" t="s">
        <v>3184</v>
      </c>
      <c r="B961" s="148" t="s">
        <v>3185</v>
      </c>
      <c r="C961" s="149" t="str">
        <f t="shared" si="28"/>
        <v>POIGUINIM</v>
      </c>
      <c r="D961" s="149"/>
      <c r="E961" s="149"/>
      <c r="F961" s="149"/>
      <c r="G961" s="149">
        <f>COUNTIF(RTARouteStages[StageCode],ShortCodes[[#This Row],[Stage Code]])</f>
        <v>0</v>
      </c>
      <c r="H961" s="149">
        <f>COUNTIF(ShortCodes[Location],ShortCodes[[#This Row],[Location]])</f>
        <v>1</v>
      </c>
      <c r="I961" s="149">
        <f t="shared" si="29"/>
        <v>1</v>
      </c>
      <c r="J961" s="149"/>
      <c r="K961" s="149"/>
      <c r="L961" s="149"/>
    </row>
    <row r="962" spans="1:12">
      <c r="A962" s="148" t="s">
        <v>3186</v>
      </c>
      <c r="B962" s="148" t="s">
        <v>3187</v>
      </c>
      <c r="C962" s="149" t="str">
        <f t="shared" ref="C962:C1025" si="30">A962</f>
        <v>POILO WADO</v>
      </c>
      <c r="D962" s="149"/>
      <c r="E962" s="149"/>
      <c r="F962" s="149"/>
      <c r="G962" s="149">
        <f>COUNTIF(RTARouteStages[StageCode],ShortCodes[[#This Row],[Stage Code]])</f>
        <v>0</v>
      </c>
      <c r="H962" s="149">
        <f>COUNTIF(ShortCodes[Location],ShortCodes[[#This Row],[Location]])</f>
        <v>1</v>
      </c>
      <c r="I962" s="149">
        <f t="shared" ref="I962:I1025" si="31">COUNTIF($B$2:$B$4841,B962)</f>
        <v>1</v>
      </c>
      <c r="J962" s="149"/>
      <c r="K962" s="149"/>
      <c r="L962" s="149"/>
    </row>
    <row r="963" spans="1:12">
      <c r="A963" s="148" t="s">
        <v>3188</v>
      </c>
      <c r="B963" s="148" t="s">
        <v>3189</v>
      </c>
      <c r="C963" s="149" t="str">
        <f t="shared" si="30"/>
        <v>POIRA</v>
      </c>
      <c r="D963" s="149"/>
      <c r="E963" s="149"/>
      <c r="F963" s="149"/>
      <c r="G963" s="149">
        <f>COUNTIF(RTARouteStages[StageCode],ShortCodes[[#This Row],[Stage Code]])</f>
        <v>0</v>
      </c>
      <c r="H963" s="149">
        <f>COUNTIF(ShortCodes[Location],ShortCodes[[#This Row],[Location]])</f>
        <v>1</v>
      </c>
      <c r="I963" s="149">
        <f t="shared" si="31"/>
        <v>1</v>
      </c>
      <c r="J963" s="149"/>
      <c r="K963" s="149"/>
      <c r="L963" s="149"/>
    </row>
    <row r="964" spans="1:12">
      <c r="A964" s="148" t="s">
        <v>3190</v>
      </c>
      <c r="B964" s="148" t="s">
        <v>3191</v>
      </c>
      <c r="C964" s="149" t="str">
        <f t="shared" si="30"/>
        <v>POKARBAO</v>
      </c>
      <c r="D964" s="149"/>
      <c r="E964" s="149"/>
      <c r="F964" s="149"/>
      <c r="G964" s="149">
        <f>COUNTIF(RTARouteStages[StageCode],ShortCodes[[#This Row],[Stage Code]])</f>
        <v>0</v>
      </c>
      <c r="H964" s="149">
        <f>COUNTIF(ShortCodes[Location],ShortCodes[[#This Row],[Location]])</f>
        <v>1</v>
      </c>
      <c r="I964" s="149">
        <f t="shared" si="31"/>
        <v>1</v>
      </c>
      <c r="J964" s="149"/>
      <c r="K964" s="149"/>
      <c r="L964" s="149"/>
    </row>
    <row r="965" spans="1:12">
      <c r="A965" s="148" t="s">
        <v>3192</v>
      </c>
      <c r="B965" s="148" t="s">
        <v>3193</v>
      </c>
      <c r="C965" s="149" t="str">
        <f t="shared" si="30"/>
        <v>POLAKADE</v>
      </c>
      <c r="D965" s="149"/>
      <c r="E965" s="149"/>
      <c r="F965" s="149"/>
      <c r="G965" s="149">
        <f>COUNTIF(RTARouteStages[StageCode],ShortCodes[[#This Row],[Stage Code]])</f>
        <v>0</v>
      </c>
      <c r="H965" s="149">
        <f>COUNTIF(ShortCodes[Location],ShortCodes[[#This Row],[Location]])</f>
        <v>1</v>
      </c>
      <c r="I965" s="149">
        <f t="shared" si="31"/>
        <v>1</v>
      </c>
      <c r="J965" s="149"/>
      <c r="K965" s="149"/>
      <c r="L965" s="149"/>
    </row>
    <row r="966" spans="1:12">
      <c r="A966" s="148" t="s">
        <v>3194</v>
      </c>
      <c r="B966" s="148" t="s">
        <v>3195</v>
      </c>
      <c r="C966" s="149" t="str">
        <f t="shared" si="30"/>
        <v>POLAKODE</v>
      </c>
      <c r="D966" s="149"/>
      <c r="E966" s="149"/>
      <c r="F966" s="149"/>
      <c r="G966" s="149">
        <f>COUNTIF(RTARouteStages[StageCode],ShortCodes[[#This Row],[Stage Code]])</f>
        <v>0</v>
      </c>
      <c r="H966" s="149">
        <f>COUNTIF(ShortCodes[Location],ShortCodes[[#This Row],[Location]])</f>
        <v>1</v>
      </c>
      <c r="I966" s="149">
        <f t="shared" si="31"/>
        <v>1</v>
      </c>
      <c r="J966" s="149"/>
      <c r="K966" s="149"/>
      <c r="L966" s="149"/>
    </row>
    <row r="967" spans="1:12">
      <c r="A967" s="148" t="s">
        <v>3196</v>
      </c>
      <c r="B967" s="148" t="s">
        <v>3197</v>
      </c>
      <c r="C967" s="149" t="str">
        <f t="shared" si="30"/>
        <v>POLLEM</v>
      </c>
      <c r="D967" s="149"/>
      <c r="E967" s="149"/>
      <c r="F967" s="149"/>
      <c r="G967" s="149">
        <f>COUNTIF(RTARouteStages[StageCode],ShortCodes[[#This Row],[Stage Code]])</f>
        <v>0</v>
      </c>
      <c r="H967" s="149">
        <f>COUNTIF(ShortCodes[Location],ShortCodes[[#This Row],[Location]])</f>
        <v>1</v>
      </c>
      <c r="I967" s="149">
        <f t="shared" si="31"/>
        <v>1</v>
      </c>
      <c r="J967" s="149"/>
      <c r="K967" s="149"/>
      <c r="L967" s="149"/>
    </row>
    <row r="968" spans="1:12">
      <c r="A968" s="148" t="s">
        <v>3198</v>
      </c>
      <c r="B968" s="148" t="s">
        <v>3199</v>
      </c>
      <c r="C968" s="149" t="str">
        <f t="shared" si="30"/>
        <v>POLLEM BDR</v>
      </c>
      <c r="D968" s="149"/>
      <c r="E968" s="149"/>
      <c r="F968" s="149"/>
      <c r="G968" s="149">
        <f>COUNTIF(RTARouteStages[StageCode],ShortCodes[[#This Row],[Stage Code]])</f>
        <v>0</v>
      </c>
      <c r="H968" s="149">
        <f>COUNTIF(ShortCodes[Location],ShortCodes[[#This Row],[Location]])</f>
        <v>1</v>
      </c>
      <c r="I968" s="149">
        <f t="shared" si="31"/>
        <v>1</v>
      </c>
      <c r="J968" s="149"/>
      <c r="K968" s="149"/>
      <c r="L968" s="149"/>
    </row>
    <row r="969" spans="1:12">
      <c r="A969" s="148" t="s">
        <v>3200</v>
      </c>
      <c r="B969" s="148" t="s">
        <v>3201</v>
      </c>
      <c r="C969" s="149" t="str">
        <f t="shared" si="30"/>
        <v>POLYTECNIC</v>
      </c>
      <c r="D969" s="149"/>
      <c r="E969" s="149"/>
      <c r="F969" s="149"/>
      <c r="G969" s="149">
        <f>COUNTIF(RTARouteStages[StageCode],ShortCodes[[#This Row],[Stage Code]])</f>
        <v>0</v>
      </c>
      <c r="H969" s="149">
        <f>COUNTIF(ShortCodes[Location],ShortCodes[[#This Row],[Location]])</f>
        <v>1</v>
      </c>
      <c r="I969" s="149">
        <f t="shared" si="31"/>
        <v>1</v>
      </c>
      <c r="J969" s="149"/>
      <c r="K969" s="149"/>
      <c r="L969" s="149"/>
    </row>
    <row r="970" spans="1:12">
      <c r="A970" s="148" t="s">
        <v>3202</v>
      </c>
      <c r="B970" s="148" t="s">
        <v>3203</v>
      </c>
      <c r="C970" s="149" t="str">
        <f t="shared" si="30"/>
        <v>POMBURPA</v>
      </c>
      <c r="D970" s="149"/>
      <c r="E970" s="149"/>
      <c r="F970" s="149"/>
      <c r="G970" s="149">
        <f>COUNTIF(RTARouteStages[StageCode],ShortCodes[[#This Row],[Stage Code]])</f>
        <v>0</v>
      </c>
      <c r="H970" s="149">
        <f>COUNTIF(ShortCodes[Location],ShortCodes[[#This Row],[Location]])</f>
        <v>1</v>
      </c>
      <c r="I970" s="149">
        <f t="shared" si="31"/>
        <v>1</v>
      </c>
      <c r="J970" s="149"/>
      <c r="K970" s="149"/>
      <c r="L970" s="149"/>
    </row>
    <row r="971" spans="1:12">
      <c r="A971" s="152" t="s">
        <v>3204</v>
      </c>
      <c r="B971" s="152" t="s">
        <v>3205</v>
      </c>
      <c r="C971" s="149" t="str">
        <f t="shared" si="30"/>
        <v>Pomporpa Ferry</v>
      </c>
      <c r="D971" s="149"/>
      <c r="E971" s="149"/>
      <c r="F971" s="149"/>
      <c r="G971" s="149">
        <f>COUNTIF(RTARouteStages[StageCode],ShortCodes[[#This Row],[Stage Code]])</f>
        <v>0</v>
      </c>
      <c r="H971" s="149">
        <f>COUNTIF(ShortCodes[Location],ShortCodes[[#This Row],[Location]])</f>
        <v>1</v>
      </c>
      <c r="I971" s="149">
        <f t="shared" si="31"/>
        <v>1</v>
      </c>
      <c r="J971" s="149"/>
      <c r="K971" s="149"/>
      <c r="L971" s="149"/>
    </row>
    <row r="972" spans="1:12">
      <c r="A972" s="148" t="s">
        <v>3206</v>
      </c>
      <c r="B972" s="148" t="s">
        <v>3207</v>
      </c>
      <c r="C972" s="149" t="str">
        <f t="shared" si="30"/>
        <v>PONDA</v>
      </c>
      <c r="D972" s="149"/>
      <c r="E972" s="149" t="s">
        <v>1449</v>
      </c>
      <c r="F972" s="149"/>
      <c r="G972" s="149">
        <f>COUNTIF(RTARouteStages[StageCode],ShortCodes[[#This Row],[Stage Code]])</f>
        <v>0</v>
      </c>
      <c r="H972" s="149">
        <f>COUNTIF(ShortCodes[Location],ShortCodes[[#This Row],[Location]])</f>
        <v>1</v>
      </c>
      <c r="I972" s="149">
        <f t="shared" si="31"/>
        <v>1</v>
      </c>
      <c r="J972" s="149" t="s">
        <v>1450</v>
      </c>
      <c r="K972" s="149"/>
      <c r="L972" s="149"/>
    </row>
    <row r="973" spans="1:12">
      <c r="A973" s="148" t="s">
        <v>3208</v>
      </c>
      <c r="B973" s="148" t="s">
        <v>3209</v>
      </c>
      <c r="C973" s="149" t="str">
        <f t="shared" si="30"/>
        <v>PONDA TISK</v>
      </c>
      <c r="D973" s="149"/>
      <c r="E973" s="149"/>
      <c r="F973" s="149"/>
      <c r="G973" s="149">
        <f>COUNTIF(RTARouteStages[StageCode],ShortCodes[[#This Row],[Stage Code]])</f>
        <v>0</v>
      </c>
      <c r="H973" s="149">
        <f>COUNTIF(ShortCodes[Location],ShortCodes[[#This Row],[Location]])</f>
        <v>1</v>
      </c>
      <c r="I973" s="149">
        <f t="shared" si="31"/>
        <v>1</v>
      </c>
      <c r="J973" s="149"/>
      <c r="K973" s="149"/>
      <c r="L973" s="149"/>
    </row>
    <row r="974" spans="1:12">
      <c r="A974" s="148" t="s">
        <v>3210</v>
      </c>
      <c r="B974" s="148" t="s">
        <v>3211</v>
      </c>
      <c r="C974" s="149" t="str">
        <f t="shared" si="30"/>
        <v>PONDA YARD</v>
      </c>
      <c r="D974" s="149"/>
      <c r="E974" s="149"/>
      <c r="F974" s="149"/>
      <c r="G974" s="149">
        <f>COUNTIF(RTARouteStages[StageCode],ShortCodes[[#This Row],[Stage Code]])</f>
        <v>0</v>
      </c>
      <c r="H974" s="149">
        <f>COUNTIF(ShortCodes[Location],ShortCodes[[#This Row],[Location]])</f>
        <v>1</v>
      </c>
      <c r="I974" s="149">
        <f t="shared" si="31"/>
        <v>1</v>
      </c>
      <c r="J974" s="149"/>
      <c r="K974" s="149"/>
      <c r="L974" s="149"/>
    </row>
    <row r="975" spans="1:12">
      <c r="A975" s="148" t="s">
        <v>3212</v>
      </c>
      <c r="B975" s="148" t="s">
        <v>3213</v>
      </c>
      <c r="C975" s="149" t="str">
        <f t="shared" si="30"/>
        <v>POPAIDANDO</v>
      </c>
      <c r="D975" s="149"/>
      <c r="E975" s="149"/>
      <c r="F975" s="149"/>
      <c r="G975" s="149">
        <f>COUNTIF(RTARouteStages[StageCode],ShortCodes[[#This Row],[Stage Code]])</f>
        <v>0</v>
      </c>
      <c r="H975" s="149">
        <f>COUNTIF(ShortCodes[Location],ShortCodes[[#This Row],[Location]])</f>
        <v>1</v>
      </c>
      <c r="I975" s="149">
        <f t="shared" si="31"/>
        <v>1</v>
      </c>
      <c r="J975" s="149"/>
      <c r="K975" s="149"/>
      <c r="L975" s="149"/>
    </row>
    <row r="976" spans="1:12">
      <c r="A976" s="163" t="s">
        <v>3214</v>
      </c>
      <c r="B976" s="152" t="s">
        <v>3215</v>
      </c>
      <c r="C976" s="149" t="str">
        <f t="shared" si="30"/>
        <v>POPULAR HS (Margao)</v>
      </c>
      <c r="D976" s="149"/>
      <c r="E976" s="149"/>
      <c r="F976" s="149"/>
      <c r="G976" s="149">
        <f>COUNTIF(RTARouteStages[StageCode],ShortCodes[[#This Row],[Stage Code]])</f>
        <v>0</v>
      </c>
      <c r="H976" s="149">
        <f>COUNTIF(ShortCodes[Location],ShortCodes[[#This Row],[Location]])</f>
        <v>1</v>
      </c>
      <c r="I976" s="149">
        <f t="shared" si="31"/>
        <v>1</v>
      </c>
      <c r="J976" s="149"/>
      <c r="K976" s="149" t="s">
        <v>1370</v>
      </c>
      <c r="L976" s="149"/>
    </row>
    <row r="977" spans="1:12">
      <c r="A977" s="148" t="s">
        <v>3216</v>
      </c>
      <c r="B977" s="148" t="s">
        <v>3217</v>
      </c>
      <c r="C977" s="149" t="str">
        <f t="shared" si="30"/>
        <v>PORASKADE</v>
      </c>
      <c r="D977" s="149"/>
      <c r="E977" s="149"/>
      <c r="F977" s="149"/>
      <c r="G977" s="149">
        <f>COUNTIF(RTARouteStages[StageCode],ShortCodes[[#This Row],[Stage Code]])</f>
        <v>0</v>
      </c>
      <c r="H977" s="149">
        <f>COUNTIF(ShortCodes[Location],ShortCodes[[#This Row],[Location]])</f>
        <v>1</v>
      </c>
      <c r="I977" s="149">
        <f t="shared" si="31"/>
        <v>1</v>
      </c>
      <c r="J977" s="149"/>
      <c r="K977" s="149"/>
      <c r="L977" s="149"/>
    </row>
    <row r="978" spans="1:12">
      <c r="A978" s="148" t="s">
        <v>3218</v>
      </c>
      <c r="B978" s="148" t="s">
        <v>3219</v>
      </c>
      <c r="C978" s="149" t="str">
        <f t="shared" si="30"/>
        <v>PORTEM</v>
      </c>
      <c r="D978" s="149"/>
      <c r="E978" s="149"/>
      <c r="F978" s="149"/>
      <c r="G978" s="149">
        <f>COUNTIF(RTARouteStages[StageCode],ShortCodes[[#This Row],[Stage Code]])</f>
        <v>0</v>
      </c>
      <c r="H978" s="149">
        <f>COUNTIF(ShortCodes[Location],ShortCodes[[#This Row],[Location]])</f>
        <v>1</v>
      </c>
      <c r="I978" s="149">
        <f t="shared" si="31"/>
        <v>1</v>
      </c>
      <c r="J978" s="149"/>
      <c r="K978" s="149"/>
      <c r="L978" s="149"/>
    </row>
    <row r="979" spans="1:12">
      <c r="A979" s="148" t="s">
        <v>3220</v>
      </c>
      <c r="B979" s="148" t="s">
        <v>3221</v>
      </c>
      <c r="C979" s="149" t="str">
        <f t="shared" si="30"/>
        <v>PORVORIM</v>
      </c>
      <c r="D979" s="149"/>
      <c r="E979" s="149"/>
      <c r="F979" s="149"/>
      <c r="G979" s="149">
        <f>COUNTIF(RTARouteStages[StageCode],ShortCodes[[#This Row],[Stage Code]])</f>
        <v>0</v>
      </c>
      <c r="H979" s="149">
        <f>COUNTIF(ShortCodes[Location],ShortCodes[[#This Row],[Location]])</f>
        <v>1</v>
      </c>
      <c r="I979" s="149">
        <f t="shared" si="31"/>
        <v>1</v>
      </c>
      <c r="J979" s="149"/>
      <c r="K979" s="149"/>
      <c r="L979" s="149"/>
    </row>
    <row r="980" spans="1:12">
      <c r="A980" s="148" t="s">
        <v>3222</v>
      </c>
      <c r="B980" s="148" t="s">
        <v>3223</v>
      </c>
      <c r="C980" s="149" t="str">
        <f t="shared" si="30"/>
        <v>POST OFFICE</v>
      </c>
      <c r="D980" s="149"/>
      <c r="E980" s="149"/>
      <c r="F980" s="149"/>
      <c r="G980" s="149">
        <f>COUNTIF(RTARouteStages[StageCode],ShortCodes[[#This Row],[Stage Code]])</f>
        <v>0</v>
      </c>
      <c r="H980" s="149">
        <f>COUNTIF(ShortCodes[Location],ShortCodes[[#This Row],[Location]])</f>
        <v>1</v>
      </c>
      <c r="I980" s="149">
        <f t="shared" si="31"/>
        <v>1</v>
      </c>
      <c r="J980" s="149"/>
      <c r="K980" s="149"/>
      <c r="L980" s="149"/>
    </row>
    <row r="981" spans="1:12">
      <c r="A981" s="148" t="s">
        <v>3224</v>
      </c>
      <c r="B981" s="148" t="s">
        <v>3225</v>
      </c>
      <c r="C981" s="149" t="str">
        <f t="shared" si="30"/>
        <v>POSTAR</v>
      </c>
      <c r="D981" s="149"/>
      <c r="E981" s="149"/>
      <c r="F981" s="149"/>
      <c r="G981" s="149">
        <f>COUNTIF(RTARouteStages[StageCode],ShortCodes[[#This Row],[Stage Code]])</f>
        <v>0</v>
      </c>
      <c r="H981" s="149">
        <f>COUNTIF(ShortCodes[Location],ShortCodes[[#This Row],[Location]])</f>
        <v>1</v>
      </c>
      <c r="I981" s="149">
        <f t="shared" si="31"/>
        <v>1</v>
      </c>
      <c r="J981" s="149"/>
      <c r="K981" s="149"/>
      <c r="L981" s="149"/>
    </row>
    <row r="982" spans="1:12">
      <c r="A982" s="148" t="s">
        <v>3226</v>
      </c>
      <c r="B982" s="148" t="s">
        <v>3227</v>
      </c>
      <c r="C982" s="149" t="str">
        <f t="shared" si="30"/>
        <v>POWERHOUSE</v>
      </c>
      <c r="D982" s="149"/>
      <c r="E982" s="149"/>
      <c r="F982" s="149"/>
      <c r="G982" s="149">
        <f>COUNTIF(RTARouteStages[StageCode],ShortCodes[[#This Row],[Stage Code]])</f>
        <v>0</v>
      </c>
      <c r="H982" s="149">
        <f>COUNTIF(ShortCodes[Location],ShortCodes[[#This Row],[Location]])</f>
        <v>1</v>
      </c>
      <c r="I982" s="149">
        <f t="shared" si="31"/>
        <v>1</v>
      </c>
      <c r="J982" s="149"/>
      <c r="K982" s="149"/>
      <c r="L982" s="149"/>
    </row>
    <row r="983" spans="1:12">
      <c r="A983" s="148" t="s">
        <v>3228</v>
      </c>
      <c r="B983" s="148" t="s">
        <v>3229</v>
      </c>
      <c r="C983" s="149" t="str">
        <f t="shared" si="30"/>
        <v>PRATAP NAGR</v>
      </c>
      <c r="D983" s="149"/>
      <c r="E983" s="149"/>
      <c r="F983" s="149"/>
      <c r="G983" s="149">
        <f>COUNTIF(RTARouteStages[StageCode],ShortCodes[[#This Row],[Stage Code]])</f>
        <v>0</v>
      </c>
      <c r="H983" s="149">
        <f>COUNTIF(ShortCodes[Location],ShortCodes[[#This Row],[Location]])</f>
        <v>1</v>
      </c>
      <c r="I983" s="149">
        <f t="shared" si="31"/>
        <v>1</v>
      </c>
      <c r="J983" s="149"/>
      <c r="K983" s="149"/>
      <c r="L983" s="149"/>
    </row>
    <row r="984" spans="1:12">
      <c r="A984" s="148" t="s">
        <v>3230</v>
      </c>
      <c r="B984" s="148" t="s">
        <v>3231</v>
      </c>
      <c r="C984" s="149" t="str">
        <f t="shared" si="30"/>
        <v>PRC MADLA</v>
      </c>
      <c r="D984" s="149"/>
      <c r="E984" s="149"/>
      <c r="F984" s="149"/>
      <c r="G984" s="149">
        <f>COUNTIF(RTARouteStages[StageCode],ShortCodes[[#This Row],[Stage Code]])</f>
        <v>0</v>
      </c>
      <c r="H984" s="149">
        <f>COUNTIF(ShortCodes[Location],ShortCodes[[#This Row],[Location]])</f>
        <v>1</v>
      </c>
      <c r="I984" s="149">
        <f t="shared" si="31"/>
        <v>1</v>
      </c>
      <c r="J984" s="149"/>
      <c r="K984" s="149"/>
      <c r="L984" s="149"/>
    </row>
    <row r="985" spans="1:12" ht="29">
      <c r="A985" s="152" t="s">
        <v>3232</v>
      </c>
      <c r="B985" s="152" t="s">
        <v>3233</v>
      </c>
      <c r="C985" s="149" t="str">
        <f t="shared" si="30"/>
        <v xml:space="preserve">PRESENTATION SCHOOL </v>
      </c>
      <c r="D985" s="149"/>
      <c r="E985" s="149"/>
      <c r="F985" s="149"/>
      <c r="G985" s="149">
        <f>COUNTIF(RTARouteStages[StageCode],ShortCodes[[#This Row],[Stage Code]])</f>
        <v>0</v>
      </c>
      <c r="H985" s="149">
        <f>COUNTIF(ShortCodes[Location],ShortCodes[[#This Row],[Location]])</f>
        <v>1</v>
      </c>
      <c r="I985" s="149">
        <f t="shared" si="31"/>
        <v>1</v>
      </c>
      <c r="J985" s="149" t="s">
        <v>1265</v>
      </c>
      <c r="K985" s="149" t="s">
        <v>1370</v>
      </c>
      <c r="L985" s="149"/>
    </row>
    <row r="986" spans="1:12">
      <c r="A986" s="148" t="s">
        <v>3234</v>
      </c>
      <c r="B986" s="148" t="s">
        <v>3235</v>
      </c>
      <c r="C986" s="149" t="str">
        <f t="shared" si="30"/>
        <v>PRIOL</v>
      </c>
      <c r="D986" s="149"/>
      <c r="E986" s="149"/>
      <c r="F986" s="149"/>
      <c r="G986" s="149">
        <f>COUNTIF(RTARouteStages[StageCode],ShortCodes[[#This Row],[Stage Code]])</f>
        <v>0</v>
      </c>
      <c r="H986" s="149">
        <f>COUNTIF(ShortCodes[Location],ShortCodes[[#This Row],[Location]])</f>
        <v>1</v>
      </c>
      <c r="I986" s="149">
        <f t="shared" si="31"/>
        <v>1</v>
      </c>
      <c r="J986" s="149"/>
      <c r="K986" s="149"/>
      <c r="L986" s="149"/>
    </row>
    <row r="987" spans="1:12">
      <c r="A987" s="148" t="s">
        <v>3236</v>
      </c>
      <c r="B987" s="148" t="s">
        <v>3237</v>
      </c>
      <c r="C987" s="149" t="str">
        <f t="shared" si="30"/>
        <v>PRSHURM TMP</v>
      </c>
      <c r="D987" s="149"/>
      <c r="E987" s="149"/>
      <c r="F987" s="149"/>
      <c r="G987" s="149">
        <f>COUNTIF(RTARouteStages[StageCode],ShortCodes[[#This Row],[Stage Code]])</f>
        <v>0</v>
      </c>
      <c r="H987" s="149">
        <f>COUNTIF(ShortCodes[Location],ShortCodes[[#This Row],[Location]])</f>
        <v>1</v>
      </c>
      <c r="I987" s="149">
        <f t="shared" si="31"/>
        <v>1</v>
      </c>
      <c r="J987" s="149"/>
      <c r="K987" s="149"/>
      <c r="L987" s="149"/>
    </row>
    <row r="988" spans="1:12">
      <c r="A988" s="148" t="s">
        <v>3238</v>
      </c>
      <c r="B988" s="148" t="s">
        <v>3239</v>
      </c>
      <c r="C988" s="149" t="str">
        <f t="shared" si="30"/>
        <v>PRV BAZAR</v>
      </c>
      <c r="D988" s="149"/>
      <c r="E988" s="149"/>
      <c r="F988" s="149"/>
      <c r="G988" s="149">
        <f>COUNTIF(RTARouteStages[StageCode],ShortCodes[[#This Row],[Stage Code]])</f>
        <v>0</v>
      </c>
      <c r="H988" s="149">
        <f>COUNTIF(ShortCodes[Location],ShortCodes[[#This Row],[Location]])</f>
        <v>1</v>
      </c>
      <c r="I988" s="149">
        <f t="shared" si="31"/>
        <v>1</v>
      </c>
      <c r="J988" s="149"/>
      <c r="K988" s="149"/>
      <c r="L988" s="149"/>
    </row>
    <row r="989" spans="1:12">
      <c r="A989" s="148" t="s">
        <v>3240</v>
      </c>
      <c r="B989" s="148" t="s">
        <v>3241</v>
      </c>
      <c r="C989" s="149" t="str">
        <f t="shared" si="30"/>
        <v>PRV COPEL</v>
      </c>
      <c r="D989" s="149"/>
      <c r="E989" s="149"/>
      <c r="F989" s="149"/>
      <c r="G989" s="149">
        <f>COUNTIF(RTARouteStages[StageCode],ShortCodes[[#This Row],[Stage Code]])</f>
        <v>0</v>
      </c>
      <c r="H989" s="149">
        <f>COUNTIF(ShortCodes[Location],ShortCodes[[#This Row],[Location]])</f>
        <v>1</v>
      </c>
      <c r="I989" s="149">
        <f t="shared" si="31"/>
        <v>1</v>
      </c>
      <c r="J989" s="149"/>
      <c r="K989" s="149"/>
      <c r="L989" s="149"/>
    </row>
    <row r="990" spans="1:12">
      <c r="A990" s="148" t="s">
        <v>3242</v>
      </c>
      <c r="B990" s="148" t="s">
        <v>3243</v>
      </c>
      <c r="C990" s="149" t="str">
        <f t="shared" si="30"/>
        <v>PRV WADAKAD</v>
      </c>
      <c r="D990" s="149"/>
      <c r="E990" s="149"/>
      <c r="F990" s="149"/>
      <c r="G990" s="149">
        <f>COUNTIF(RTARouteStages[StageCode],ShortCodes[[#This Row],[Stage Code]])</f>
        <v>0</v>
      </c>
      <c r="H990" s="149">
        <f>COUNTIF(ShortCodes[Location],ShortCodes[[#This Row],[Location]])</f>
        <v>1</v>
      </c>
      <c r="I990" s="149">
        <f t="shared" si="31"/>
        <v>1</v>
      </c>
      <c r="J990" s="149"/>
      <c r="K990" s="149"/>
      <c r="L990" s="149"/>
    </row>
    <row r="991" spans="1:12">
      <c r="A991" s="164" t="s">
        <v>3244</v>
      </c>
      <c r="B991" s="164" t="s">
        <v>3245</v>
      </c>
      <c r="C991" s="165" t="str">
        <f t="shared" si="30"/>
        <v>PRVDPT</v>
      </c>
      <c r="D991" s="165"/>
      <c r="E991" s="165"/>
      <c r="F991" s="165"/>
      <c r="G991" s="165">
        <f>COUNTIF(RTARouteStages[StageCode],ShortCodes[[#This Row],[Stage Code]])</f>
        <v>0</v>
      </c>
      <c r="H991" s="165">
        <f>COUNTIF(ShortCodes[Location],ShortCodes[[#This Row],[Location]])</f>
        <v>1</v>
      </c>
      <c r="I991" s="165">
        <f t="shared" si="31"/>
        <v>1</v>
      </c>
      <c r="J991" s="165"/>
      <c r="K991" s="165"/>
      <c r="L991" s="165"/>
    </row>
    <row r="992" spans="1:12">
      <c r="A992" s="152" t="s">
        <v>3246</v>
      </c>
      <c r="B992" s="152" t="s">
        <v>3247</v>
      </c>
      <c r="C992" s="149" t="str">
        <f t="shared" si="30"/>
        <v>PUNE</v>
      </c>
      <c r="D992" s="149"/>
      <c r="E992" s="149"/>
      <c r="F992" s="149"/>
      <c r="G992" s="149">
        <f>COUNTIF(RTARouteStages[StageCode],ShortCodes[[#This Row],[Stage Code]])</f>
        <v>0</v>
      </c>
      <c r="H992" s="149">
        <f>COUNTIF(ShortCodes[Location],ShortCodes[[#This Row],[Location]])</f>
        <v>1</v>
      </c>
      <c r="I992" s="149">
        <f t="shared" si="31"/>
        <v>1</v>
      </c>
      <c r="J992" s="149"/>
      <c r="K992" s="149"/>
      <c r="L992" s="149"/>
    </row>
    <row r="993" spans="1:12">
      <c r="A993" s="148" t="s">
        <v>3248</v>
      </c>
      <c r="B993" s="148" t="s">
        <v>3249</v>
      </c>
      <c r="C993" s="149" t="str">
        <f t="shared" si="30"/>
        <v>PURVA</v>
      </c>
      <c r="D993" s="149"/>
      <c r="E993" s="149"/>
      <c r="F993" s="149"/>
      <c r="G993" s="149">
        <f>COUNTIF(RTARouteStages[StageCode],ShortCodes[[#This Row],[Stage Code]])</f>
        <v>0</v>
      </c>
      <c r="H993" s="149">
        <f>COUNTIF(ShortCodes[Location],ShortCodes[[#This Row],[Location]])</f>
        <v>1</v>
      </c>
      <c r="I993" s="149">
        <f t="shared" si="31"/>
        <v>1</v>
      </c>
      <c r="J993" s="149"/>
      <c r="K993" s="149"/>
      <c r="L993" s="149"/>
    </row>
    <row r="994" spans="1:12">
      <c r="A994" s="148" t="s">
        <v>3250</v>
      </c>
      <c r="B994" s="148" t="s">
        <v>3251</v>
      </c>
      <c r="C994" s="149" t="str">
        <f t="shared" si="30"/>
        <v>PURVA HSPTL</v>
      </c>
      <c r="D994" s="149"/>
      <c r="E994" s="149"/>
      <c r="F994" s="149"/>
      <c r="G994" s="149">
        <f>COUNTIF(RTARouteStages[StageCode],ShortCodes[[#This Row],[Stage Code]])</f>
        <v>0</v>
      </c>
      <c r="H994" s="149">
        <f>COUNTIF(ShortCodes[Location],ShortCodes[[#This Row],[Location]])</f>
        <v>1</v>
      </c>
      <c r="I994" s="149">
        <f t="shared" si="31"/>
        <v>1</v>
      </c>
      <c r="J994" s="149"/>
      <c r="K994" s="149"/>
      <c r="L994" s="149"/>
    </row>
    <row r="995" spans="1:12">
      <c r="A995" s="148" t="s">
        <v>3252</v>
      </c>
      <c r="B995" s="148" t="s">
        <v>3253</v>
      </c>
      <c r="C995" s="149" t="str">
        <f t="shared" si="30"/>
        <v>Q. AMONA</v>
      </c>
      <c r="D995" s="149"/>
      <c r="E995" s="149"/>
      <c r="F995" s="149"/>
      <c r="G995" s="149">
        <f>COUNTIF(RTARouteStages[StageCode],ShortCodes[[#This Row],[Stage Code]])</f>
        <v>0</v>
      </c>
      <c r="H995" s="149">
        <f>COUNTIF(ShortCodes[Location],ShortCodes[[#This Row],[Location]])</f>
        <v>1</v>
      </c>
      <c r="I995" s="149">
        <f t="shared" si="31"/>
        <v>1</v>
      </c>
      <c r="J995" s="149"/>
      <c r="K995" s="149"/>
      <c r="L995" s="149"/>
    </row>
    <row r="996" spans="1:12">
      <c r="A996" s="148" t="s">
        <v>3254</v>
      </c>
      <c r="B996" s="148" t="s">
        <v>3255</v>
      </c>
      <c r="C996" s="149" t="str">
        <f t="shared" si="30"/>
        <v>QPM COURT</v>
      </c>
      <c r="D996" s="149"/>
      <c r="E996" s="149"/>
      <c r="F996" s="149"/>
      <c r="G996" s="149">
        <f>COUNTIF(RTARouteStages[StageCode],ShortCodes[[#This Row],[Stage Code]])</f>
        <v>0</v>
      </c>
      <c r="H996" s="149">
        <f>COUNTIF(ShortCodes[Location],ShortCodes[[#This Row],[Location]])</f>
        <v>1</v>
      </c>
      <c r="I996" s="149">
        <f t="shared" si="31"/>
        <v>1</v>
      </c>
      <c r="J996" s="149"/>
      <c r="K996" s="149"/>
      <c r="L996" s="149"/>
    </row>
    <row r="997" spans="1:12">
      <c r="A997" s="148" t="s">
        <v>3256</v>
      </c>
      <c r="B997" s="148" t="s">
        <v>3257</v>
      </c>
      <c r="C997" s="149" t="str">
        <f t="shared" si="30"/>
        <v>QUEPEM</v>
      </c>
      <c r="D997" s="149"/>
      <c r="E997" s="149"/>
      <c r="F997" s="149"/>
      <c r="G997" s="149">
        <f>COUNTIF(RTARouteStages[StageCode],ShortCodes[[#This Row],[Stage Code]])</f>
        <v>0</v>
      </c>
      <c r="H997" s="149">
        <f>COUNTIF(ShortCodes[Location],ShortCodes[[#This Row],[Location]])</f>
        <v>1</v>
      </c>
      <c r="I997" s="149">
        <f t="shared" si="31"/>
        <v>1</v>
      </c>
      <c r="J997" s="149"/>
      <c r="K997" s="149"/>
      <c r="L997" s="149"/>
    </row>
    <row r="998" spans="1:12">
      <c r="A998" s="148" t="s">
        <v>3258</v>
      </c>
      <c r="B998" s="148" t="s">
        <v>3259</v>
      </c>
      <c r="C998" s="149" t="str">
        <f t="shared" si="30"/>
        <v>QUITLA</v>
      </c>
      <c r="D998" s="149"/>
      <c r="E998" s="149"/>
      <c r="F998" s="149"/>
      <c r="G998" s="149">
        <f>COUNTIF(RTARouteStages[StageCode],ShortCodes[[#This Row],[Stage Code]])</f>
        <v>0</v>
      </c>
      <c r="H998" s="149">
        <f>COUNTIF(ShortCodes[Location],ShortCodes[[#This Row],[Location]])</f>
        <v>1</v>
      </c>
      <c r="I998" s="149">
        <f t="shared" si="31"/>
        <v>1</v>
      </c>
      <c r="J998" s="149"/>
      <c r="K998" s="149"/>
      <c r="L998" s="149"/>
    </row>
    <row r="999" spans="1:12">
      <c r="A999" s="151" t="s">
        <v>3260</v>
      </c>
      <c r="B999" s="151" t="s">
        <v>3261</v>
      </c>
      <c r="C999" s="149" t="str">
        <f t="shared" si="30"/>
        <v>QUITLA U</v>
      </c>
      <c r="D999" s="149"/>
      <c r="E999" s="149"/>
      <c r="F999" s="149"/>
      <c r="G999" s="149">
        <f>COUNTIF(RTARouteStages[StageCode],ShortCodes[[#This Row],[Stage Code]])</f>
        <v>0</v>
      </c>
      <c r="H999" s="149">
        <f>COUNTIF(ShortCodes[Location],ShortCodes[[#This Row],[Location]])</f>
        <v>1</v>
      </c>
      <c r="I999" s="149">
        <f t="shared" si="31"/>
        <v>1</v>
      </c>
      <c r="J999" s="149"/>
      <c r="K999" s="149"/>
      <c r="L999" s="149"/>
    </row>
    <row r="1000" spans="1:12">
      <c r="A1000" s="148" t="s">
        <v>3262</v>
      </c>
      <c r="B1000" s="148" t="s">
        <v>3263</v>
      </c>
      <c r="C1000" s="149" t="str">
        <f t="shared" si="30"/>
        <v>QUITOL</v>
      </c>
      <c r="D1000" s="149"/>
      <c r="E1000" s="149"/>
      <c r="F1000" s="149"/>
      <c r="G1000" s="149">
        <f>COUNTIF(RTARouteStages[StageCode],ShortCodes[[#This Row],[Stage Code]])</f>
        <v>0</v>
      </c>
      <c r="H1000" s="149">
        <f>COUNTIF(ShortCodes[Location],ShortCodes[[#This Row],[Location]])</f>
        <v>1</v>
      </c>
      <c r="I1000" s="149">
        <f t="shared" si="31"/>
        <v>1</v>
      </c>
      <c r="J1000" s="149"/>
      <c r="K1000" s="149"/>
      <c r="L1000" s="149"/>
    </row>
    <row r="1001" spans="1:12">
      <c r="A1001" s="148" t="s">
        <v>3264</v>
      </c>
      <c r="B1001" s="148" t="s">
        <v>3265</v>
      </c>
      <c r="C1001" s="149" t="str">
        <f t="shared" si="30"/>
        <v>R TAKA/MUTA</v>
      </c>
      <c r="D1001" s="149"/>
      <c r="E1001" s="149"/>
      <c r="F1001" s="149"/>
      <c r="G1001" s="149">
        <f>COUNTIF(RTARouteStages[StageCode],ShortCodes[[#This Row],[Stage Code]])</f>
        <v>0</v>
      </c>
      <c r="H1001" s="149">
        <f>COUNTIF(ShortCodes[Location],ShortCodes[[#This Row],[Location]])</f>
        <v>1</v>
      </c>
      <c r="I1001" s="149">
        <f t="shared" si="31"/>
        <v>1</v>
      </c>
      <c r="J1001" s="149"/>
      <c r="K1001" s="149"/>
      <c r="L1001" s="149"/>
    </row>
    <row r="1002" spans="1:12">
      <c r="A1002" s="148" t="s">
        <v>3266</v>
      </c>
      <c r="B1002" s="148" t="s">
        <v>3267</v>
      </c>
      <c r="C1002" s="149" t="str">
        <f t="shared" si="30"/>
        <v>R. PATTO</v>
      </c>
      <c r="D1002" s="149"/>
      <c r="E1002" s="149"/>
      <c r="F1002" s="149"/>
      <c r="G1002" s="149">
        <f>COUNTIF(RTARouteStages[StageCode],ShortCodes[[#This Row],[Stage Code]])</f>
        <v>0</v>
      </c>
      <c r="H1002" s="149">
        <f>COUNTIF(ShortCodes[Location],ShortCodes[[#This Row],[Location]])</f>
        <v>1</v>
      </c>
      <c r="I1002" s="149">
        <f t="shared" si="31"/>
        <v>1</v>
      </c>
      <c r="J1002" s="149"/>
      <c r="K1002" s="149"/>
      <c r="L1002" s="149"/>
    </row>
    <row r="1003" spans="1:12">
      <c r="A1003" s="148" t="s">
        <v>3268</v>
      </c>
      <c r="B1003" s="148" t="s">
        <v>3269</v>
      </c>
      <c r="C1003" s="149" t="str">
        <f t="shared" si="30"/>
        <v>RADHANAGRI</v>
      </c>
      <c r="D1003" s="149"/>
      <c r="E1003" s="149"/>
      <c r="F1003" s="149"/>
      <c r="G1003" s="149">
        <f>COUNTIF(RTARouteStages[StageCode],ShortCodes[[#This Row],[Stage Code]])</f>
        <v>0</v>
      </c>
      <c r="H1003" s="149">
        <f>COUNTIF(ShortCodes[Location],ShortCodes[[#This Row],[Location]])</f>
        <v>1</v>
      </c>
      <c r="I1003" s="149">
        <f t="shared" si="31"/>
        <v>1</v>
      </c>
      <c r="J1003" s="149"/>
      <c r="K1003" s="149"/>
      <c r="L1003" s="149"/>
    </row>
    <row r="1004" spans="1:12">
      <c r="A1004" s="148" t="s">
        <v>3270</v>
      </c>
      <c r="B1004" s="148" t="s">
        <v>3270</v>
      </c>
      <c r="C1004" s="149" t="str">
        <f t="shared" si="30"/>
        <v>RAI</v>
      </c>
      <c r="D1004" s="149"/>
      <c r="E1004" s="149"/>
      <c r="F1004" s="149"/>
      <c r="G1004" s="149">
        <f>COUNTIF(RTARouteStages[StageCode],ShortCodes[[#This Row],[Stage Code]])</f>
        <v>0</v>
      </c>
      <c r="H1004" s="149">
        <f>COUNTIF(ShortCodes[Location],ShortCodes[[#This Row],[Location]])</f>
        <v>1</v>
      </c>
      <c r="I1004" s="149">
        <f t="shared" si="31"/>
        <v>1</v>
      </c>
      <c r="J1004" s="149"/>
      <c r="K1004" s="149"/>
      <c r="L1004" s="149"/>
    </row>
    <row r="1005" spans="1:12">
      <c r="A1005" s="148" t="s">
        <v>3271</v>
      </c>
      <c r="B1005" s="148" t="s">
        <v>3272</v>
      </c>
      <c r="C1005" s="149" t="str">
        <f t="shared" si="30"/>
        <v>RAI AMYAKDE</v>
      </c>
      <c r="D1005" s="149"/>
      <c r="E1005" s="149"/>
      <c r="F1005" s="149"/>
      <c r="G1005" s="149">
        <f>COUNTIF(RTARouteStages[StageCode],ShortCodes[[#This Row],[Stage Code]])</f>
        <v>0</v>
      </c>
      <c r="H1005" s="149">
        <f>COUNTIF(ShortCodes[Location],ShortCodes[[#This Row],[Location]])</f>
        <v>1</v>
      </c>
      <c r="I1005" s="149">
        <f t="shared" si="31"/>
        <v>1</v>
      </c>
      <c r="J1005" s="149"/>
      <c r="K1005" s="149"/>
      <c r="L1005" s="149"/>
    </row>
    <row r="1006" spans="1:12">
      <c r="A1006" s="148" t="s">
        <v>3273</v>
      </c>
      <c r="B1006" s="148" t="s">
        <v>3274</v>
      </c>
      <c r="C1006" s="149" t="str">
        <f t="shared" si="30"/>
        <v>RAICHUR</v>
      </c>
      <c r="D1006" s="149"/>
      <c r="E1006" s="149"/>
      <c r="F1006" s="149"/>
      <c r="G1006" s="149">
        <f>COUNTIF(RTARouteStages[StageCode],ShortCodes[[#This Row],[Stage Code]])</f>
        <v>0</v>
      </c>
      <c r="H1006" s="149">
        <f>COUNTIF(ShortCodes[Location],ShortCodes[[#This Row],[Location]])</f>
        <v>1</v>
      </c>
      <c r="I1006" s="149">
        <f t="shared" si="31"/>
        <v>1</v>
      </c>
      <c r="J1006" s="149"/>
      <c r="K1006" s="149"/>
      <c r="L1006" s="149"/>
    </row>
    <row r="1007" spans="1:12">
      <c r="A1007" s="148" t="s">
        <v>3275</v>
      </c>
      <c r="B1007" s="148" t="s">
        <v>3276</v>
      </c>
      <c r="C1007" s="149" t="str">
        <f t="shared" si="30"/>
        <v>RAILWAY STN</v>
      </c>
      <c r="D1007" s="149"/>
      <c r="E1007" s="149"/>
      <c r="F1007" s="149"/>
      <c r="G1007" s="149">
        <f>COUNTIF(RTARouteStages[StageCode],ShortCodes[[#This Row],[Stage Code]])</f>
        <v>0</v>
      </c>
      <c r="H1007" s="149">
        <f>COUNTIF(ShortCodes[Location],ShortCodes[[#This Row],[Location]])</f>
        <v>1</v>
      </c>
      <c r="I1007" s="149">
        <f t="shared" si="31"/>
        <v>1</v>
      </c>
      <c r="J1007" s="149"/>
      <c r="K1007" s="149"/>
      <c r="L1007" s="149"/>
    </row>
    <row r="1008" spans="1:12">
      <c r="A1008" s="148" t="s">
        <v>3277</v>
      </c>
      <c r="B1008" s="148" t="s">
        <v>3278</v>
      </c>
      <c r="C1008" s="149" t="str">
        <f t="shared" si="30"/>
        <v>RAILWAY X</v>
      </c>
      <c r="D1008" s="149"/>
      <c r="E1008" s="149"/>
      <c r="F1008" s="149"/>
      <c r="G1008" s="149">
        <f>COUNTIF(RTARouteStages[StageCode],ShortCodes[[#This Row],[Stage Code]])</f>
        <v>0</v>
      </c>
      <c r="H1008" s="149">
        <f>COUNTIF(ShortCodes[Location],ShortCodes[[#This Row],[Location]])</f>
        <v>1</v>
      </c>
      <c r="I1008" s="149">
        <f t="shared" si="31"/>
        <v>1</v>
      </c>
      <c r="J1008" s="149"/>
      <c r="K1008" s="149"/>
      <c r="L1008" s="149"/>
    </row>
    <row r="1009" spans="1:12">
      <c r="A1009" s="148" t="s">
        <v>3279</v>
      </c>
      <c r="B1009" s="148" t="s">
        <v>3280</v>
      </c>
      <c r="C1009" s="149" t="str">
        <f t="shared" si="30"/>
        <v>RAJ BHAVAN</v>
      </c>
      <c r="D1009" s="149"/>
      <c r="E1009" s="149"/>
      <c r="F1009" s="149"/>
      <c r="G1009" s="149">
        <f>COUNTIF(RTARouteStages[StageCode],ShortCodes[[#This Row],[Stage Code]])</f>
        <v>0</v>
      </c>
      <c r="H1009" s="149">
        <f>COUNTIF(ShortCodes[Location],ShortCodes[[#This Row],[Location]])</f>
        <v>1</v>
      </c>
      <c r="I1009" s="149">
        <f t="shared" si="31"/>
        <v>1</v>
      </c>
      <c r="J1009" s="149"/>
      <c r="K1009" s="149"/>
      <c r="L1009" s="149"/>
    </row>
    <row r="1010" spans="1:12">
      <c r="A1010" s="148" t="s">
        <v>3281</v>
      </c>
      <c r="B1010" s="148" t="s">
        <v>3282</v>
      </c>
      <c r="C1010" s="149" t="str">
        <f t="shared" si="30"/>
        <v>RAJBAG</v>
      </c>
      <c r="D1010" s="149"/>
      <c r="E1010" s="149"/>
      <c r="F1010" s="149"/>
      <c r="G1010" s="149">
        <f>COUNTIF(RTARouteStages[StageCode],ShortCodes[[#This Row],[Stage Code]])</f>
        <v>0</v>
      </c>
      <c r="H1010" s="149">
        <f>COUNTIF(ShortCodes[Location],ShortCodes[[#This Row],[Location]])</f>
        <v>1</v>
      </c>
      <c r="I1010" s="149">
        <f t="shared" si="31"/>
        <v>1</v>
      </c>
      <c r="J1010" s="149"/>
      <c r="K1010" s="149"/>
      <c r="L1010" s="149"/>
    </row>
    <row r="1011" spans="1:12">
      <c r="A1011" s="148" t="s">
        <v>3283</v>
      </c>
      <c r="B1011" s="148" t="s">
        <v>3284</v>
      </c>
      <c r="C1011" s="149" t="str">
        <f t="shared" si="30"/>
        <v>RAMESHWAR</v>
      </c>
      <c r="D1011" s="149"/>
      <c r="E1011" s="149"/>
      <c r="F1011" s="149"/>
      <c r="G1011" s="149">
        <f>COUNTIF(RTARouteStages[StageCode],ShortCodes[[#This Row],[Stage Code]])</f>
        <v>0</v>
      </c>
      <c r="H1011" s="149">
        <f>COUNTIF(ShortCodes[Location],ShortCodes[[#This Row],[Location]])</f>
        <v>1</v>
      </c>
      <c r="I1011" s="149">
        <f t="shared" si="31"/>
        <v>1</v>
      </c>
      <c r="J1011" s="149"/>
      <c r="K1011" s="149"/>
      <c r="L1011" s="149"/>
    </row>
    <row r="1012" spans="1:12">
      <c r="A1012" s="148" t="s">
        <v>3285</v>
      </c>
      <c r="B1012" s="148" t="s">
        <v>3286</v>
      </c>
      <c r="C1012" s="149" t="str">
        <f t="shared" si="30"/>
        <v>RAMNAGAR</v>
      </c>
      <c r="D1012" s="149"/>
      <c r="E1012" s="149"/>
      <c r="F1012" s="149"/>
      <c r="G1012" s="149">
        <f>COUNTIF(RTARouteStages[StageCode],ShortCodes[[#This Row],[Stage Code]])</f>
        <v>0</v>
      </c>
      <c r="H1012" s="149">
        <f>COUNTIF(ShortCodes[Location],ShortCodes[[#This Row],[Location]])</f>
        <v>1</v>
      </c>
      <c r="I1012" s="149">
        <f t="shared" si="31"/>
        <v>1</v>
      </c>
      <c r="J1012" s="149"/>
      <c r="K1012" s="149"/>
      <c r="L1012" s="149"/>
    </row>
    <row r="1013" spans="1:12">
      <c r="A1013" s="148" t="s">
        <v>3287</v>
      </c>
      <c r="B1013" s="148" t="s">
        <v>3288</v>
      </c>
      <c r="C1013" s="149" t="str">
        <f t="shared" si="30"/>
        <v>RAMNATHI</v>
      </c>
      <c r="D1013" s="149"/>
      <c r="E1013" s="149"/>
      <c r="F1013" s="149"/>
      <c r="G1013" s="149">
        <f>COUNTIF(RTARouteStages[StageCode],ShortCodes[[#This Row],[Stage Code]])</f>
        <v>0</v>
      </c>
      <c r="H1013" s="149">
        <f>COUNTIF(ShortCodes[Location],ShortCodes[[#This Row],[Location]])</f>
        <v>1</v>
      </c>
      <c r="I1013" s="149">
        <f t="shared" si="31"/>
        <v>1</v>
      </c>
      <c r="J1013" s="149"/>
      <c r="K1013" s="149"/>
      <c r="L1013" s="149"/>
    </row>
    <row r="1014" spans="1:12">
      <c r="A1014" s="148" t="s">
        <v>3289</v>
      </c>
      <c r="B1014" s="148" t="s">
        <v>3290</v>
      </c>
      <c r="C1014" s="149" t="str">
        <f t="shared" si="30"/>
        <v>RAMPUR</v>
      </c>
      <c r="D1014" s="149"/>
      <c r="E1014" s="149"/>
      <c r="F1014" s="149"/>
      <c r="G1014" s="149">
        <f>COUNTIF(RTARouteStages[StageCode],ShortCodes[[#This Row],[Stage Code]])</f>
        <v>0</v>
      </c>
      <c r="H1014" s="149">
        <f>COUNTIF(ShortCodes[Location],ShortCodes[[#This Row],[Location]])</f>
        <v>1</v>
      </c>
      <c r="I1014" s="149">
        <f t="shared" si="31"/>
        <v>1</v>
      </c>
      <c r="J1014" s="149"/>
      <c r="K1014" s="149"/>
      <c r="L1014" s="149"/>
    </row>
    <row r="1015" spans="1:12">
      <c r="A1015" s="148" t="s">
        <v>3291</v>
      </c>
      <c r="B1015" s="148" t="s">
        <v>3292</v>
      </c>
      <c r="C1015" s="149" t="str">
        <f t="shared" si="30"/>
        <v>RANBAMBOLI</v>
      </c>
      <c r="D1015" s="149"/>
      <c r="E1015" s="149"/>
      <c r="F1015" s="149"/>
      <c r="G1015" s="149">
        <f>COUNTIF(RTARouteStages[StageCode],ShortCodes[[#This Row],[Stage Code]])</f>
        <v>0</v>
      </c>
      <c r="H1015" s="149">
        <f>COUNTIF(ShortCodes[Location],ShortCodes[[#This Row],[Location]])</f>
        <v>1</v>
      </c>
      <c r="I1015" s="149">
        <f t="shared" si="31"/>
        <v>1</v>
      </c>
      <c r="J1015" s="149"/>
      <c r="K1015" s="149"/>
      <c r="L1015" s="149"/>
    </row>
    <row r="1016" spans="1:12">
      <c r="A1016" s="148" t="s">
        <v>3293</v>
      </c>
      <c r="B1016" s="148" t="s">
        <v>3294</v>
      </c>
      <c r="C1016" s="149" t="str">
        <f t="shared" si="30"/>
        <v>RANKALA</v>
      </c>
      <c r="D1016" s="149"/>
      <c r="E1016" s="149"/>
      <c r="F1016" s="149"/>
      <c r="G1016" s="149">
        <f>COUNTIF(RTARouteStages[StageCode],ShortCodes[[#This Row],[Stage Code]])</f>
        <v>0</v>
      </c>
      <c r="H1016" s="149">
        <f>COUNTIF(ShortCodes[Location],ShortCodes[[#This Row],[Location]])</f>
        <v>1</v>
      </c>
      <c r="I1016" s="149">
        <f t="shared" si="31"/>
        <v>1</v>
      </c>
      <c r="J1016" s="149"/>
      <c r="K1016" s="149"/>
      <c r="L1016" s="149"/>
    </row>
    <row r="1017" spans="1:12">
      <c r="A1017" s="148" t="s">
        <v>3295</v>
      </c>
      <c r="B1017" s="148" t="s">
        <v>3296</v>
      </c>
      <c r="C1017" s="149" t="str">
        <f t="shared" si="30"/>
        <v>RASSAIM DOK</v>
      </c>
      <c r="D1017" s="149"/>
      <c r="E1017" s="149"/>
      <c r="F1017" s="149"/>
      <c r="G1017" s="149">
        <f>COUNTIF(RTARouteStages[StageCode],ShortCodes[[#This Row],[Stage Code]])</f>
        <v>0</v>
      </c>
      <c r="H1017" s="149">
        <f>COUNTIF(ShortCodes[Location],ShortCodes[[#This Row],[Location]])</f>
        <v>1</v>
      </c>
      <c r="I1017" s="149">
        <f t="shared" si="31"/>
        <v>1</v>
      </c>
      <c r="J1017" s="149"/>
      <c r="K1017" s="149"/>
      <c r="L1017" s="149"/>
    </row>
    <row r="1018" spans="1:12">
      <c r="A1018" s="148" t="s">
        <v>3297</v>
      </c>
      <c r="B1018" s="148" t="s">
        <v>3298</v>
      </c>
      <c r="C1018" s="149" t="str">
        <f t="shared" si="30"/>
        <v>RASSAIM FRY</v>
      </c>
      <c r="D1018" s="149"/>
      <c r="E1018" s="149"/>
      <c r="F1018" s="149"/>
      <c r="G1018" s="149">
        <f>COUNTIF(RTARouteStages[StageCode],ShortCodes[[#This Row],[Stage Code]])</f>
        <v>0</v>
      </c>
      <c r="H1018" s="149">
        <f>COUNTIF(ShortCodes[Location],ShortCodes[[#This Row],[Location]])</f>
        <v>1</v>
      </c>
      <c r="I1018" s="149">
        <f t="shared" si="31"/>
        <v>1</v>
      </c>
      <c r="J1018" s="149"/>
      <c r="K1018" s="149"/>
      <c r="L1018" s="149"/>
    </row>
    <row r="1019" spans="1:12">
      <c r="A1019" s="148" t="s">
        <v>3299</v>
      </c>
      <c r="B1019" s="148" t="s">
        <v>3300</v>
      </c>
      <c r="C1019" s="149" t="str">
        <f t="shared" si="30"/>
        <v>RAVAN FATA</v>
      </c>
      <c r="D1019" s="149"/>
      <c r="E1019" s="149"/>
      <c r="F1019" s="149"/>
      <c r="G1019" s="149">
        <f>COUNTIF(RTARouteStages[StageCode],ShortCodes[[#This Row],[Stage Code]])</f>
        <v>0</v>
      </c>
      <c r="H1019" s="149">
        <f>COUNTIF(ShortCodes[Location],ShortCodes[[#This Row],[Location]])</f>
        <v>1</v>
      </c>
      <c r="I1019" s="149">
        <f t="shared" si="31"/>
        <v>1</v>
      </c>
      <c r="J1019" s="149"/>
      <c r="K1019" s="149"/>
      <c r="L1019" s="149"/>
    </row>
    <row r="1020" spans="1:12">
      <c r="A1020" s="151" t="s">
        <v>3301</v>
      </c>
      <c r="B1020" s="151" t="s">
        <v>3302</v>
      </c>
      <c r="C1020" s="149" t="str">
        <f t="shared" si="30"/>
        <v>RAVONFOND</v>
      </c>
      <c r="D1020" s="149"/>
      <c r="E1020" s="149"/>
      <c r="F1020" s="149"/>
      <c r="G1020" s="149">
        <f>COUNTIF(RTARouteStages[StageCode],ShortCodes[[#This Row],[Stage Code]])</f>
        <v>0</v>
      </c>
      <c r="H1020" s="149">
        <f>COUNTIF(ShortCodes[Location],ShortCodes[[#This Row],[Location]])</f>
        <v>1</v>
      </c>
      <c r="I1020" s="149">
        <f t="shared" si="31"/>
        <v>1</v>
      </c>
      <c r="J1020" s="149"/>
      <c r="K1020" s="149"/>
      <c r="L1020" s="149"/>
    </row>
    <row r="1021" spans="1:12">
      <c r="A1021" s="148" t="s">
        <v>3303</v>
      </c>
      <c r="B1021" s="148" t="s">
        <v>3304</v>
      </c>
      <c r="C1021" s="149" t="str">
        <f t="shared" si="30"/>
        <v>RAWANFOND</v>
      </c>
      <c r="D1021" s="149"/>
      <c r="E1021" s="149"/>
      <c r="F1021" s="149"/>
      <c r="G1021" s="149">
        <f>COUNTIF(RTARouteStages[StageCode],ShortCodes[[#This Row],[Stage Code]])</f>
        <v>0</v>
      </c>
      <c r="H1021" s="149">
        <f>COUNTIF(ShortCodes[Location],ShortCodes[[#This Row],[Location]])</f>
        <v>1</v>
      </c>
      <c r="I1021" s="149">
        <f t="shared" si="31"/>
        <v>1</v>
      </c>
      <c r="J1021" s="149"/>
      <c r="K1021" s="149"/>
      <c r="L1021" s="149"/>
    </row>
    <row r="1022" spans="1:12">
      <c r="A1022" s="148" t="s">
        <v>3305</v>
      </c>
      <c r="B1022" s="148" t="s">
        <v>3306</v>
      </c>
      <c r="C1022" s="149" t="str">
        <f t="shared" si="30"/>
        <v>RBDR FERRY</v>
      </c>
      <c r="D1022" s="149"/>
      <c r="E1022" s="149"/>
      <c r="F1022" s="149"/>
      <c r="G1022" s="149">
        <f>COUNTIF(RTARouteStages[StageCode],ShortCodes[[#This Row],[Stage Code]])</f>
        <v>0</v>
      </c>
      <c r="H1022" s="149">
        <f>COUNTIF(ShortCodes[Location],ShortCodes[[#This Row],[Location]])</f>
        <v>1</v>
      </c>
      <c r="I1022" s="149">
        <f t="shared" si="31"/>
        <v>1</v>
      </c>
      <c r="J1022" s="149"/>
      <c r="K1022" s="149"/>
      <c r="L1022" s="149"/>
    </row>
    <row r="1023" spans="1:12">
      <c r="A1023" s="148" t="s">
        <v>3307</v>
      </c>
      <c r="B1023" s="148" t="s">
        <v>3308</v>
      </c>
      <c r="C1023" s="149" t="str">
        <f t="shared" si="30"/>
        <v>RBDR SCHOOL</v>
      </c>
      <c r="D1023" s="149"/>
      <c r="E1023" s="149"/>
      <c r="F1023" s="149"/>
      <c r="G1023" s="149">
        <f>COUNTIF(RTARouteStages[StageCode],ShortCodes[[#This Row],[Stage Code]])</f>
        <v>0</v>
      </c>
      <c r="H1023" s="149">
        <f>COUNTIF(ShortCodes[Location],ShortCodes[[#This Row],[Location]])</f>
        <v>1</v>
      </c>
      <c r="I1023" s="149">
        <f t="shared" si="31"/>
        <v>1</v>
      </c>
      <c r="J1023" s="149"/>
      <c r="K1023" s="149"/>
      <c r="L1023" s="149"/>
    </row>
    <row r="1024" spans="1:12">
      <c r="A1024" s="148" t="s">
        <v>3309</v>
      </c>
      <c r="B1024" s="148" t="s">
        <v>3310</v>
      </c>
      <c r="C1024" s="149" t="str">
        <f t="shared" si="30"/>
        <v>REDEB/HURSH</v>
      </c>
      <c r="D1024" s="149"/>
      <c r="E1024" s="149"/>
      <c r="F1024" s="149"/>
      <c r="G1024" s="149">
        <f>COUNTIF(RTARouteStages[StageCode],ShortCodes[[#This Row],[Stage Code]])</f>
        <v>0</v>
      </c>
      <c r="H1024" s="149">
        <f>COUNTIF(ShortCodes[Location],ShortCodes[[#This Row],[Location]])</f>
        <v>1</v>
      </c>
      <c r="I1024" s="149">
        <f t="shared" si="31"/>
        <v>1</v>
      </c>
      <c r="J1024" s="149"/>
      <c r="K1024" s="149"/>
      <c r="L1024" s="149"/>
    </row>
    <row r="1025" spans="1:12">
      <c r="A1025" s="148" t="s">
        <v>3311</v>
      </c>
      <c r="B1025" s="148" t="s">
        <v>3312</v>
      </c>
      <c r="C1025" s="149" t="str">
        <f t="shared" si="30"/>
        <v>REDI CROSS</v>
      </c>
      <c r="D1025" s="149"/>
      <c r="E1025" s="149"/>
      <c r="F1025" s="149"/>
      <c r="G1025" s="149">
        <f>COUNTIF(RTARouteStages[StageCode],ShortCodes[[#This Row],[Stage Code]])</f>
        <v>0</v>
      </c>
      <c r="H1025" s="149">
        <f>COUNTIF(ShortCodes[Location],ShortCodes[[#This Row],[Location]])</f>
        <v>1</v>
      </c>
      <c r="I1025" s="149">
        <f t="shared" si="31"/>
        <v>1</v>
      </c>
      <c r="J1025" s="149"/>
      <c r="K1025" s="149"/>
      <c r="L1025" s="149"/>
    </row>
    <row r="1026" spans="1:12">
      <c r="A1026" s="148" t="s">
        <v>3313</v>
      </c>
      <c r="B1026" s="148" t="s">
        <v>3314</v>
      </c>
      <c r="C1026" s="149" t="str">
        <f t="shared" ref="C1026:C1089" si="32">A1026</f>
        <v>REDI S. TMP</v>
      </c>
      <c r="D1026" s="149"/>
      <c r="E1026" s="149"/>
      <c r="F1026" s="149"/>
      <c r="G1026" s="149">
        <f>COUNTIF(RTARouteStages[StageCode],ShortCodes[[#This Row],[Stage Code]])</f>
        <v>0</v>
      </c>
      <c r="H1026" s="149">
        <f>COUNTIF(ShortCodes[Location],ShortCodes[[#This Row],[Location]])</f>
        <v>1</v>
      </c>
      <c r="I1026" s="149">
        <f t="shared" ref="I1026:I1089" si="33">COUNTIF($B$2:$B$4841,B1026)</f>
        <v>1</v>
      </c>
      <c r="J1026" s="149"/>
      <c r="K1026" s="149"/>
      <c r="L1026" s="149"/>
    </row>
    <row r="1027" spans="1:12">
      <c r="A1027" s="148" t="s">
        <v>3315</v>
      </c>
      <c r="B1027" s="148" t="s">
        <v>3316</v>
      </c>
      <c r="C1027" s="149" t="str">
        <f t="shared" si="32"/>
        <v>REDIGHAT</v>
      </c>
      <c r="D1027" s="149"/>
      <c r="E1027" s="149"/>
      <c r="F1027" s="149"/>
      <c r="G1027" s="149">
        <f>COUNTIF(RTARouteStages[StageCode],ShortCodes[[#This Row],[Stage Code]])</f>
        <v>0</v>
      </c>
      <c r="H1027" s="149">
        <f>COUNTIF(ShortCodes[Location],ShortCodes[[#This Row],[Location]])</f>
        <v>1</v>
      </c>
      <c r="I1027" s="149">
        <f t="shared" si="33"/>
        <v>1</v>
      </c>
      <c r="J1027" s="149"/>
      <c r="K1027" s="149"/>
      <c r="L1027" s="149"/>
    </row>
    <row r="1028" spans="1:12">
      <c r="A1028" s="152" t="s">
        <v>3317</v>
      </c>
      <c r="B1028" s="152" t="s">
        <v>3318</v>
      </c>
      <c r="C1028" s="149" t="str">
        <f t="shared" si="32"/>
        <v>REGINA MUNDI</v>
      </c>
      <c r="D1028" s="149"/>
      <c r="E1028" s="149"/>
      <c r="F1028" s="149"/>
      <c r="G1028" s="149">
        <f>COUNTIF(RTARouteStages[StageCode],ShortCodes[[#This Row],[Stage Code]])</f>
        <v>0</v>
      </c>
      <c r="H1028" s="149">
        <f>COUNTIF(ShortCodes[Location],ShortCodes[[#This Row],[Location]])</f>
        <v>1</v>
      </c>
      <c r="I1028" s="149">
        <f t="shared" si="33"/>
        <v>1</v>
      </c>
      <c r="J1028" s="149"/>
      <c r="K1028" s="149" t="s">
        <v>1370</v>
      </c>
      <c r="L1028" s="149"/>
    </row>
    <row r="1029" spans="1:12">
      <c r="A1029" s="148" t="s">
        <v>3319</v>
      </c>
      <c r="B1029" s="148" t="s">
        <v>3320</v>
      </c>
      <c r="C1029" s="149" t="str">
        <f t="shared" si="32"/>
        <v>REKWADI</v>
      </c>
      <c r="D1029" s="149"/>
      <c r="E1029" s="149"/>
      <c r="F1029" s="149"/>
      <c r="G1029" s="149">
        <f>COUNTIF(RTARouteStages[StageCode],ShortCodes[[#This Row],[Stage Code]])</f>
        <v>0</v>
      </c>
      <c r="H1029" s="149">
        <f>COUNTIF(ShortCodes[Location],ShortCodes[[#This Row],[Location]])</f>
        <v>1</v>
      </c>
      <c r="I1029" s="149">
        <f t="shared" si="33"/>
        <v>1</v>
      </c>
      <c r="J1029" s="149"/>
      <c r="K1029" s="149"/>
      <c r="L1029" s="149"/>
    </row>
    <row r="1030" spans="1:12">
      <c r="A1030" s="148" t="s">
        <v>3321</v>
      </c>
      <c r="B1030" s="148" t="s">
        <v>3322</v>
      </c>
      <c r="C1030" s="149" t="str">
        <f t="shared" si="32"/>
        <v>REVDA CHRCH</v>
      </c>
      <c r="D1030" s="149"/>
      <c r="E1030" s="149"/>
      <c r="F1030" s="149"/>
      <c r="G1030" s="149">
        <f>COUNTIF(RTARouteStages[StageCode],ShortCodes[[#This Row],[Stage Code]])</f>
        <v>0</v>
      </c>
      <c r="H1030" s="149">
        <f>COUNTIF(ShortCodes[Location],ShortCodes[[#This Row],[Location]])</f>
        <v>1</v>
      </c>
      <c r="I1030" s="149">
        <f t="shared" si="33"/>
        <v>1</v>
      </c>
      <c r="J1030" s="149"/>
      <c r="K1030" s="149"/>
      <c r="L1030" s="149"/>
    </row>
    <row r="1031" spans="1:12">
      <c r="A1031" s="148" t="s">
        <v>3323</v>
      </c>
      <c r="B1031" s="148" t="s">
        <v>3324</v>
      </c>
      <c r="C1031" s="149" t="str">
        <f t="shared" si="32"/>
        <v>REVODA BANK</v>
      </c>
      <c r="D1031" s="149"/>
      <c r="E1031" s="149"/>
      <c r="F1031" s="149"/>
      <c r="G1031" s="149">
        <f>COUNTIF(RTARouteStages[StageCode],ShortCodes[[#This Row],[Stage Code]])</f>
        <v>0</v>
      </c>
      <c r="H1031" s="149">
        <f>COUNTIF(ShortCodes[Location],ShortCodes[[#This Row],[Location]])</f>
        <v>1</v>
      </c>
      <c r="I1031" s="149">
        <f t="shared" si="33"/>
        <v>1</v>
      </c>
      <c r="J1031" s="149"/>
      <c r="K1031" s="149"/>
      <c r="L1031" s="149"/>
    </row>
    <row r="1032" spans="1:12">
      <c r="A1032" s="148" t="s">
        <v>3325</v>
      </c>
      <c r="B1032" s="148" t="s">
        <v>3326</v>
      </c>
      <c r="C1032" s="149" t="str">
        <f t="shared" si="32"/>
        <v>RIBANDAR</v>
      </c>
      <c r="D1032" s="149"/>
      <c r="E1032" s="149"/>
      <c r="F1032" s="149"/>
      <c r="G1032" s="149">
        <f>COUNTIF(RTARouteStages[StageCode],ShortCodes[[#This Row],[Stage Code]])</f>
        <v>0</v>
      </c>
      <c r="H1032" s="149">
        <f>COUNTIF(ShortCodes[Location],ShortCodes[[#This Row],[Location]])</f>
        <v>1</v>
      </c>
      <c r="I1032" s="149">
        <f t="shared" si="33"/>
        <v>1</v>
      </c>
      <c r="J1032" s="149"/>
      <c r="K1032" s="149"/>
      <c r="L1032" s="149"/>
    </row>
    <row r="1033" spans="1:12">
      <c r="A1033" s="148" t="s">
        <v>3327</v>
      </c>
      <c r="B1033" s="148" t="s">
        <v>3328</v>
      </c>
      <c r="C1033" s="149" t="str">
        <f t="shared" si="32"/>
        <v>RITE COLAGE</v>
      </c>
      <c r="D1033" s="149"/>
      <c r="E1033" s="149"/>
      <c r="F1033" s="149"/>
      <c r="G1033" s="149">
        <f>COUNTIF(RTARouteStages[StageCode],ShortCodes[[#This Row],[Stage Code]])</f>
        <v>0</v>
      </c>
      <c r="H1033" s="149">
        <f>COUNTIF(ShortCodes[Location],ShortCodes[[#This Row],[Location]])</f>
        <v>1</v>
      </c>
      <c r="I1033" s="149">
        <f t="shared" si="33"/>
        <v>1</v>
      </c>
      <c r="J1033" s="149"/>
      <c r="K1033" s="149"/>
      <c r="L1033" s="149"/>
    </row>
    <row r="1034" spans="1:12">
      <c r="A1034" s="148" t="s">
        <v>3329</v>
      </c>
      <c r="B1034" s="148" t="s">
        <v>3330</v>
      </c>
      <c r="C1034" s="149" t="str">
        <f t="shared" si="32"/>
        <v>RIVE</v>
      </c>
      <c r="D1034" s="149"/>
      <c r="E1034" s="149"/>
      <c r="F1034" s="149"/>
      <c r="G1034" s="149">
        <f>COUNTIF(RTARouteStages[StageCode],ShortCodes[[#This Row],[Stage Code]])</f>
        <v>0</v>
      </c>
      <c r="H1034" s="149">
        <f>COUNTIF(ShortCodes[Location],ShortCodes[[#This Row],[Location]])</f>
        <v>1</v>
      </c>
      <c r="I1034" s="149">
        <f t="shared" si="33"/>
        <v>1</v>
      </c>
      <c r="J1034" s="149"/>
      <c r="K1034" s="149"/>
      <c r="L1034" s="149"/>
    </row>
    <row r="1035" spans="1:12">
      <c r="A1035" s="148" t="s">
        <v>3331</v>
      </c>
      <c r="B1035" s="148" t="s">
        <v>3332</v>
      </c>
      <c r="C1035" s="149" t="str">
        <f t="shared" si="32"/>
        <v>RIVONA</v>
      </c>
      <c r="D1035" s="149"/>
      <c r="E1035" s="149"/>
      <c r="F1035" s="149"/>
      <c r="G1035" s="149">
        <f>COUNTIF(RTARouteStages[StageCode],ShortCodes[[#This Row],[Stage Code]])</f>
        <v>0</v>
      </c>
      <c r="H1035" s="149">
        <f>COUNTIF(ShortCodes[Location],ShortCodes[[#This Row],[Location]])</f>
        <v>1</v>
      </c>
      <c r="I1035" s="149">
        <f t="shared" si="33"/>
        <v>1</v>
      </c>
      <c r="J1035" s="149"/>
      <c r="K1035" s="149"/>
      <c r="L1035" s="149"/>
    </row>
    <row r="1036" spans="1:12">
      <c r="A1036" s="148" t="s">
        <v>3333</v>
      </c>
      <c r="B1036" s="148" t="s">
        <v>3334</v>
      </c>
      <c r="C1036" s="149" t="str">
        <f t="shared" si="32"/>
        <v>RIVONA CHRC</v>
      </c>
      <c r="D1036" s="149"/>
      <c r="E1036" s="149"/>
      <c r="F1036" s="149"/>
      <c r="G1036" s="149">
        <f>COUNTIF(RTARouteStages[StageCode],ShortCodes[[#This Row],[Stage Code]])</f>
        <v>0</v>
      </c>
      <c r="H1036" s="149">
        <f>COUNTIF(ShortCodes[Location],ShortCodes[[#This Row],[Location]])</f>
        <v>1</v>
      </c>
      <c r="I1036" s="149">
        <f t="shared" si="33"/>
        <v>1</v>
      </c>
      <c r="J1036" s="149"/>
      <c r="K1036" s="149"/>
      <c r="L1036" s="149"/>
    </row>
    <row r="1037" spans="1:12">
      <c r="A1037" s="148" t="s">
        <v>3335</v>
      </c>
      <c r="B1037" s="148" t="s">
        <v>3336</v>
      </c>
      <c r="C1037" s="149" t="str">
        <f t="shared" si="32"/>
        <v>RLY O/BRIDG</v>
      </c>
      <c r="D1037" s="149"/>
      <c r="E1037" s="149"/>
      <c r="F1037" s="149"/>
      <c r="G1037" s="149">
        <f>COUNTIF(RTARouteStages[StageCode],ShortCodes[[#This Row],[Stage Code]])</f>
        <v>0</v>
      </c>
      <c r="H1037" s="149">
        <f>COUNTIF(ShortCodes[Location],ShortCodes[[#This Row],[Location]])</f>
        <v>1</v>
      </c>
      <c r="I1037" s="149">
        <f t="shared" si="33"/>
        <v>1</v>
      </c>
      <c r="J1037" s="149"/>
      <c r="K1037" s="149"/>
      <c r="L1037" s="149"/>
    </row>
    <row r="1038" spans="1:12">
      <c r="A1038" s="148" t="s">
        <v>3337</v>
      </c>
      <c r="B1038" s="148" t="s">
        <v>3338</v>
      </c>
      <c r="C1038" s="149" t="str">
        <f t="shared" si="32"/>
        <v>ROHINI BHAT</v>
      </c>
      <c r="D1038" s="149"/>
      <c r="E1038" s="149"/>
      <c r="F1038" s="149"/>
      <c r="G1038" s="149">
        <f>COUNTIF(RTARouteStages[StageCode],ShortCodes[[#This Row],[Stage Code]])</f>
        <v>0</v>
      </c>
      <c r="H1038" s="149">
        <f>COUNTIF(ShortCodes[Location],ShortCodes[[#This Row],[Location]])</f>
        <v>1</v>
      </c>
      <c r="I1038" s="149">
        <f t="shared" si="33"/>
        <v>1</v>
      </c>
      <c r="J1038" s="149"/>
      <c r="K1038" s="149"/>
      <c r="L1038" s="149"/>
    </row>
    <row r="1039" spans="1:12">
      <c r="A1039" s="152" t="s">
        <v>3339</v>
      </c>
      <c r="B1039" s="152" t="s">
        <v>3340</v>
      </c>
      <c r="C1039" s="149" t="str">
        <f t="shared" si="32"/>
        <v>Rosary(Cujira)</v>
      </c>
      <c r="D1039" s="149"/>
      <c r="E1039" s="149"/>
      <c r="F1039" s="149"/>
      <c r="G1039" s="149">
        <f>COUNTIF(RTARouteStages[StageCode],ShortCodes[[#This Row],[Stage Code]])</f>
        <v>0</v>
      </c>
      <c r="H1039" s="149">
        <f>COUNTIF(ShortCodes[Location],ShortCodes[[#This Row],[Location]])</f>
        <v>1</v>
      </c>
      <c r="I1039" s="149">
        <f t="shared" si="33"/>
        <v>1</v>
      </c>
      <c r="J1039" s="149"/>
      <c r="K1039" s="149"/>
      <c r="L1039" s="149"/>
    </row>
    <row r="1040" spans="1:12">
      <c r="A1040" s="148" t="s">
        <v>3341</v>
      </c>
      <c r="B1040" s="148" t="s">
        <v>3342</v>
      </c>
      <c r="C1040" s="149" t="str">
        <f t="shared" si="32"/>
        <v>RUMDER</v>
      </c>
      <c r="D1040" s="149"/>
      <c r="E1040" s="149"/>
      <c r="F1040" s="149"/>
      <c r="G1040" s="149">
        <f>COUNTIF(RTARouteStages[StageCode],ShortCodes[[#This Row],[Stage Code]])</f>
        <v>0</v>
      </c>
      <c r="H1040" s="149">
        <f>COUNTIF(ShortCodes[Location],ShortCodes[[#This Row],[Location]])</f>
        <v>1</v>
      </c>
      <c r="I1040" s="149">
        <f t="shared" si="33"/>
        <v>1</v>
      </c>
      <c r="J1040" s="149"/>
      <c r="K1040" s="149"/>
      <c r="L1040" s="149"/>
    </row>
    <row r="1041" spans="1:12">
      <c r="A1041" s="148" t="s">
        <v>3343</v>
      </c>
      <c r="B1041" s="148" t="s">
        <v>3344</v>
      </c>
      <c r="C1041" s="149" t="str">
        <f t="shared" si="32"/>
        <v>S CONVENT</v>
      </c>
      <c r="D1041" s="149"/>
      <c r="E1041" s="149"/>
      <c r="F1041" s="149"/>
      <c r="G1041" s="149">
        <f>COUNTIF(RTARouteStages[StageCode],ShortCodes[[#This Row],[Stage Code]])</f>
        <v>0</v>
      </c>
      <c r="H1041" s="149">
        <f>COUNTIF(ShortCodes[Location],ShortCodes[[#This Row],[Location]])</f>
        <v>1</v>
      </c>
      <c r="I1041" s="149">
        <f t="shared" si="33"/>
        <v>1</v>
      </c>
      <c r="J1041" s="149"/>
      <c r="K1041" s="149"/>
      <c r="L1041" s="149"/>
    </row>
    <row r="1042" spans="1:12">
      <c r="A1042" s="152" t="s">
        <v>3345</v>
      </c>
      <c r="B1042" s="152" t="s">
        <v>3346</v>
      </c>
      <c r="C1042" s="149" t="str">
        <f t="shared" si="32"/>
        <v>S S ANGLE</v>
      </c>
      <c r="D1042" s="149"/>
      <c r="E1042" s="149"/>
      <c r="F1042" s="149"/>
      <c r="G1042" s="149">
        <f>COUNTIF(RTARouteStages[StageCode],ShortCodes[[#This Row],[Stage Code]])</f>
        <v>0</v>
      </c>
      <c r="H1042" s="149">
        <f>COUNTIF(ShortCodes[Location],ShortCodes[[#This Row],[Location]])</f>
        <v>1</v>
      </c>
      <c r="I1042" s="149">
        <f t="shared" si="33"/>
        <v>1</v>
      </c>
      <c r="J1042" s="149"/>
      <c r="K1042" s="149" t="s">
        <v>1370</v>
      </c>
      <c r="L1042" s="149"/>
    </row>
    <row r="1043" spans="1:12">
      <c r="A1043" s="148" t="s">
        <v>3347</v>
      </c>
      <c r="B1043" s="148" t="s">
        <v>3348</v>
      </c>
      <c r="C1043" s="149" t="str">
        <f t="shared" si="32"/>
        <v>S. THEATER</v>
      </c>
      <c r="D1043" s="149"/>
      <c r="E1043" s="149"/>
      <c r="F1043" s="149"/>
      <c r="G1043" s="149">
        <f>COUNTIF(RTARouteStages[StageCode],ShortCodes[[#This Row],[Stage Code]])</f>
        <v>0</v>
      </c>
      <c r="H1043" s="149">
        <f>COUNTIF(ShortCodes[Location],ShortCodes[[#This Row],[Location]])</f>
        <v>1</v>
      </c>
      <c r="I1043" s="149">
        <f t="shared" si="33"/>
        <v>1</v>
      </c>
      <c r="J1043" s="149"/>
      <c r="K1043" s="149"/>
      <c r="L1043" s="149"/>
    </row>
    <row r="1044" spans="1:12">
      <c r="A1044" s="148" t="s">
        <v>3349</v>
      </c>
      <c r="B1044" s="148" t="s">
        <v>3350</v>
      </c>
      <c r="C1044" s="149" t="str">
        <f t="shared" si="32"/>
        <v>S.GANESH TM</v>
      </c>
      <c r="D1044" s="149"/>
      <c r="E1044" s="149"/>
      <c r="F1044" s="149"/>
      <c r="G1044" s="149">
        <f>COUNTIF(RTARouteStages[StageCode],ShortCodes[[#This Row],[Stage Code]])</f>
        <v>0</v>
      </c>
      <c r="H1044" s="149">
        <f>COUNTIF(ShortCodes[Location],ShortCodes[[#This Row],[Location]])</f>
        <v>1</v>
      </c>
      <c r="I1044" s="149">
        <f t="shared" si="33"/>
        <v>1</v>
      </c>
      <c r="J1044" s="149"/>
      <c r="K1044" s="149"/>
      <c r="L1044" s="149"/>
    </row>
    <row r="1045" spans="1:12">
      <c r="A1045" s="148" t="s">
        <v>3351</v>
      </c>
      <c r="B1045" s="148" t="s">
        <v>3352</v>
      </c>
      <c r="C1045" s="149" t="str">
        <f t="shared" si="32"/>
        <v>SACCHE BHAT</v>
      </c>
      <c r="D1045" s="149"/>
      <c r="E1045" s="149"/>
      <c r="F1045" s="149"/>
      <c r="G1045" s="149">
        <f>COUNTIF(RTARouteStages[StageCode],ShortCodes[[#This Row],[Stage Code]])</f>
        <v>0</v>
      </c>
      <c r="H1045" s="149">
        <f>COUNTIF(ShortCodes[Location],ShortCodes[[#This Row],[Location]])</f>
        <v>1</v>
      </c>
      <c r="I1045" s="149">
        <f t="shared" si="33"/>
        <v>1</v>
      </c>
      <c r="J1045" s="149"/>
      <c r="K1045" s="149"/>
      <c r="L1045" s="149"/>
    </row>
    <row r="1046" spans="1:12">
      <c r="A1046" s="148" t="s">
        <v>3353</v>
      </c>
      <c r="B1046" s="148" t="s">
        <v>3354</v>
      </c>
      <c r="C1046" s="149" t="str">
        <f t="shared" si="32"/>
        <v>SACORDA</v>
      </c>
      <c r="D1046" s="149"/>
      <c r="E1046" s="149"/>
      <c r="F1046" s="149"/>
      <c r="G1046" s="149">
        <f>COUNTIF(RTARouteStages[StageCode],ShortCodes[[#This Row],[Stage Code]])</f>
        <v>0</v>
      </c>
      <c r="H1046" s="149">
        <f>COUNTIF(ShortCodes[Location],ShortCodes[[#This Row],[Location]])</f>
        <v>1</v>
      </c>
      <c r="I1046" s="149">
        <f t="shared" si="33"/>
        <v>1</v>
      </c>
      <c r="J1046" s="149"/>
      <c r="K1046" s="149"/>
      <c r="L1046" s="149"/>
    </row>
    <row r="1047" spans="1:12">
      <c r="A1047" s="148" t="s">
        <v>3355</v>
      </c>
      <c r="B1047" s="148" t="s">
        <v>3356</v>
      </c>
      <c r="C1047" s="149" t="str">
        <f t="shared" si="32"/>
        <v>SACVAR</v>
      </c>
      <c r="D1047" s="149"/>
      <c r="E1047" s="149"/>
      <c r="F1047" s="149"/>
      <c r="G1047" s="149">
        <f>COUNTIF(RTARouteStages[StageCode],ShortCodes[[#This Row],[Stage Code]])</f>
        <v>0</v>
      </c>
      <c r="H1047" s="149">
        <f>COUNTIF(ShortCodes[Location],ShortCodes[[#This Row],[Location]])</f>
        <v>1</v>
      </c>
      <c r="I1047" s="149">
        <f t="shared" si="33"/>
        <v>1</v>
      </c>
      <c r="J1047" s="149"/>
      <c r="K1047" s="149"/>
      <c r="L1047" s="149"/>
    </row>
    <row r="1048" spans="1:12">
      <c r="A1048" s="148" t="s">
        <v>3357</v>
      </c>
      <c r="B1048" s="148" t="s">
        <v>3358</v>
      </c>
      <c r="C1048" s="149" t="str">
        <f t="shared" si="32"/>
        <v>SADA</v>
      </c>
      <c r="D1048" s="149"/>
      <c r="E1048" s="149"/>
      <c r="F1048" s="149"/>
      <c r="G1048" s="149">
        <f>COUNTIF(RTARouteStages[StageCode],ShortCodes[[#This Row],[Stage Code]])</f>
        <v>0</v>
      </c>
      <c r="H1048" s="149">
        <f>COUNTIF(ShortCodes[Location],ShortCodes[[#This Row],[Location]])</f>
        <v>1</v>
      </c>
      <c r="I1048" s="149">
        <f t="shared" si="33"/>
        <v>1</v>
      </c>
      <c r="J1048" s="149"/>
      <c r="K1048" s="149"/>
      <c r="L1048" s="149"/>
    </row>
    <row r="1049" spans="1:12">
      <c r="A1049" s="148" t="s">
        <v>3359</v>
      </c>
      <c r="B1049" s="148" t="s">
        <v>3360</v>
      </c>
      <c r="C1049" s="149" t="str">
        <f t="shared" si="32"/>
        <v>SADASHIVGAD</v>
      </c>
      <c r="D1049" s="149"/>
      <c r="E1049" s="149"/>
      <c r="F1049" s="149"/>
      <c r="G1049" s="149">
        <f>COUNTIF(RTARouteStages[StageCode],ShortCodes[[#This Row],[Stage Code]])</f>
        <v>0</v>
      </c>
      <c r="H1049" s="149">
        <f>COUNTIF(ShortCodes[Location],ShortCodes[[#This Row],[Location]])</f>
        <v>1</v>
      </c>
      <c r="I1049" s="149">
        <f t="shared" si="33"/>
        <v>1</v>
      </c>
      <c r="J1049" s="149"/>
      <c r="K1049" s="149"/>
      <c r="L1049" s="149"/>
    </row>
    <row r="1050" spans="1:12">
      <c r="A1050" s="148" t="s">
        <v>3361</v>
      </c>
      <c r="B1050" s="148" t="s">
        <v>3362</v>
      </c>
      <c r="C1050" s="149" t="str">
        <f t="shared" si="32"/>
        <v>SADETIR</v>
      </c>
      <c r="D1050" s="149"/>
      <c r="E1050" s="149"/>
      <c r="F1050" s="149"/>
      <c r="G1050" s="149">
        <f>COUNTIF(RTARouteStages[StageCode],ShortCodes[[#This Row],[Stage Code]])</f>
        <v>0</v>
      </c>
      <c r="H1050" s="149">
        <f>COUNTIF(ShortCodes[Location],ShortCodes[[#This Row],[Location]])</f>
        <v>1</v>
      </c>
      <c r="I1050" s="149">
        <f t="shared" si="33"/>
        <v>1</v>
      </c>
      <c r="J1050" s="149"/>
      <c r="K1050" s="149"/>
      <c r="L1050" s="149"/>
    </row>
    <row r="1051" spans="1:12">
      <c r="A1051" s="148" t="s">
        <v>3363</v>
      </c>
      <c r="B1051" s="148" t="s">
        <v>3364</v>
      </c>
      <c r="C1051" s="149" t="str">
        <f t="shared" si="32"/>
        <v>SADEVAGOTAN</v>
      </c>
      <c r="D1051" s="149"/>
      <c r="E1051" s="149"/>
      <c r="F1051" s="149"/>
      <c r="G1051" s="149">
        <f>COUNTIF(RTARouteStages[StageCode],ShortCodes[[#This Row],[Stage Code]])</f>
        <v>0</v>
      </c>
      <c r="H1051" s="149">
        <f>COUNTIF(ShortCodes[Location],ShortCodes[[#This Row],[Location]])</f>
        <v>1</v>
      </c>
      <c r="I1051" s="149">
        <f t="shared" si="33"/>
        <v>1</v>
      </c>
      <c r="J1051" s="149"/>
      <c r="K1051" s="149"/>
      <c r="L1051" s="149"/>
    </row>
    <row r="1052" spans="1:12">
      <c r="A1052" s="151" t="s">
        <v>3365</v>
      </c>
      <c r="B1052" s="151" t="s">
        <v>3366</v>
      </c>
      <c r="C1052" s="149" t="str">
        <f t="shared" si="32"/>
        <v>SADGAL</v>
      </c>
      <c r="D1052" s="149"/>
      <c r="E1052" s="149"/>
      <c r="F1052" s="149"/>
      <c r="G1052" s="149">
        <f>COUNTIF(RTARouteStages[StageCode],ShortCodes[[#This Row],[Stage Code]])</f>
        <v>0</v>
      </c>
      <c r="H1052" s="149">
        <f>COUNTIF(ShortCodes[Location],ShortCodes[[#This Row],[Location]])</f>
        <v>1</v>
      </c>
      <c r="I1052" s="149">
        <f t="shared" si="33"/>
        <v>1</v>
      </c>
      <c r="J1052" s="149"/>
      <c r="K1052" s="149"/>
      <c r="L1052" s="149"/>
    </row>
    <row r="1053" spans="1:12">
      <c r="A1053" s="148" t="s">
        <v>3367</v>
      </c>
      <c r="B1053" s="148" t="s">
        <v>3368</v>
      </c>
      <c r="C1053" s="149" t="str">
        <f t="shared" si="32"/>
        <v>SADOLXEM</v>
      </c>
      <c r="D1053" s="149"/>
      <c r="E1053" s="149"/>
      <c r="F1053" s="149"/>
      <c r="G1053" s="149">
        <f>COUNTIF(RTARouteStages[StageCode],ShortCodes[[#This Row],[Stage Code]])</f>
        <v>0</v>
      </c>
      <c r="H1053" s="149">
        <f>COUNTIF(ShortCodes[Location],ShortCodes[[#This Row],[Location]])</f>
        <v>1</v>
      </c>
      <c r="I1053" s="149">
        <f t="shared" si="33"/>
        <v>1</v>
      </c>
      <c r="J1053" s="149"/>
      <c r="K1053" s="149"/>
      <c r="L1053" s="149"/>
    </row>
    <row r="1054" spans="1:12">
      <c r="A1054" s="148" t="s">
        <v>3369</v>
      </c>
      <c r="B1054" s="148" t="s">
        <v>3370</v>
      </c>
      <c r="C1054" s="149" t="str">
        <f t="shared" si="32"/>
        <v>SADYAR HALI</v>
      </c>
      <c r="D1054" s="149"/>
      <c r="E1054" s="149"/>
      <c r="F1054" s="149"/>
      <c r="G1054" s="149">
        <f>COUNTIF(RTARouteStages[StageCode],ShortCodes[[#This Row],[Stage Code]])</f>
        <v>0</v>
      </c>
      <c r="H1054" s="149">
        <f>COUNTIF(ShortCodes[Location],ShortCodes[[#This Row],[Location]])</f>
        <v>1</v>
      </c>
      <c r="I1054" s="149">
        <f t="shared" si="33"/>
        <v>1</v>
      </c>
      <c r="J1054" s="149"/>
      <c r="K1054" s="149"/>
      <c r="L1054" s="149"/>
    </row>
    <row r="1055" spans="1:12">
      <c r="A1055" s="148" t="s">
        <v>3371</v>
      </c>
      <c r="B1055" s="148" t="s">
        <v>3372</v>
      </c>
      <c r="C1055" s="149" t="str">
        <f t="shared" si="32"/>
        <v>SADYE CNVEN</v>
      </c>
      <c r="D1055" s="149"/>
      <c r="E1055" s="149"/>
      <c r="F1055" s="149"/>
      <c r="G1055" s="149">
        <f>COUNTIF(RTARouteStages[StageCode],ShortCodes[[#This Row],[Stage Code]])</f>
        <v>0</v>
      </c>
      <c r="H1055" s="149">
        <f>COUNTIF(ShortCodes[Location],ShortCodes[[#This Row],[Location]])</f>
        <v>1</v>
      </c>
      <c r="I1055" s="149">
        <f t="shared" si="33"/>
        <v>1</v>
      </c>
      <c r="J1055" s="149"/>
      <c r="K1055" s="149"/>
      <c r="L1055" s="149"/>
    </row>
    <row r="1056" spans="1:12">
      <c r="A1056" s="148" t="s">
        <v>3373</v>
      </c>
      <c r="B1056" s="148" t="s">
        <v>3374</v>
      </c>
      <c r="C1056" s="149" t="str">
        <f t="shared" si="32"/>
        <v>SADYE PANCH</v>
      </c>
      <c r="D1056" s="149"/>
      <c r="E1056" s="149"/>
      <c r="F1056" s="149"/>
      <c r="G1056" s="149">
        <f>COUNTIF(RTARouteStages[StageCode],ShortCodes[[#This Row],[Stage Code]])</f>
        <v>0</v>
      </c>
      <c r="H1056" s="149">
        <f>COUNTIF(ShortCodes[Location],ShortCodes[[#This Row],[Location]])</f>
        <v>1</v>
      </c>
      <c r="I1056" s="149">
        <f t="shared" si="33"/>
        <v>1</v>
      </c>
      <c r="J1056" s="149"/>
      <c r="K1056" s="149"/>
      <c r="L1056" s="149"/>
    </row>
    <row r="1057" spans="1:12">
      <c r="A1057" s="148" t="s">
        <v>3375</v>
      </c>
      <c r="B1057" s="148" t="s">
        <v>3376</v>
      </c>
      <c r="C1057" s="149" t="str">
        <f t="shared" si="32"/>
        <v>SAGAR</v>
      </c>
      <c r="D1057" s="149"/>
      <c r="E1057" s="149"/>
      <c r="F1057" s="149"/>
      <c r="G1057" s="149">
        <f>COUNTIF(RTARouteStages[StageCode],ShortCodes[[#This Row],[Stage Code]])</f>
        <v>0</v>
      </c>
      <c r="H1057" s="149">
        <f>COUNTIF(ShortCodes[Location],ShortCodes[[#This Row],[Location]])</f>
        <v>1</v>
      </c>
      <c r="I1057" s="149">
        <f t="shared" si="33"/>
        <v>1</v>
      </c>
      <c r="J1057" s="149"/>
      <c r="K1057" s="149"/>
      <c r="L1057" s="149"/>
    </row>
    <row r="1058" spans="1:12">
      <c r="A1058" s="148" t="s">
        <v>3377</v>
      </c>
      <c r="B1058" s="148" t="s">
        <v>3378</v>
      </c>
      <c r="C1058" s="149" t="str">
        <f t="shared" si="32"/>
        <v>SAI DDW/XRO</v>
      </c>
      <c r="D1058" s="149"/>
      <c r="E1058" s="149"/>
      <c r="F1058" s="149"/>
      <c r="G1058" s="149">
        <f>COUNTIF(RTARouteStages[StageCode],ShortCodes[[#This Row],[Stage Code]])</f>
        <v>0</v>
      </c>
      <c r="H1058" s="149">
        <f>COUNTIF(ShortCodes[Location],ShortCodes[[#This Row],[Location]])</f>
        <v>1</v>
      </c>
      <c r="I1058" s="149">
        <f t="shared" si="33"/>
        <v>1</v>
      </c>
      <c r="J1058" s="149"/>
      <c r="K1058" s="149"/>
      <c r="L1058" s="149"/>
    </row>
    <row r="1059" spans="1:12">
      <c r="A1059" s="148" t="s">
        <v>3379</v>
      </c>
      <c r="B1059" s="148" t="s">
        <v>3380</v>
      </c>
      <c r="C1059" s="149" t="str">
        <f t="shared" si="32"/>
        <v>SAI SERVICE</v>
      </c>
      <c r="D1059" s="149"/>
      <c r="E1059" s="149"/>
      <c r="F1059" s="149"/>
      <c r="G1059" s="149">
        <f>COUNTIF(RTARouteStages[StageCode],ShortCodes[[#This Row],[Stage Code]])</f>
        <v>0</v>
      </c>
      <c r="H1059" s="149">
        <f>COUNTIF(ShortCodes[Location],ShortCodes[[#This Row],[Location]])</f>
        <v>1</v>
      </c>
      <c r="I1059" s="149">
        <f t="shared" si="33"/>
        <v>1</v>
      </c>
      <c r="J1059" s="149"/>
      <c r="K1059" s="149"/>
      <c r="L1059" s="149"/>
    </row>
    <row r="1060" spans="1:12">
      <c r="A1060" s="148" t="s">
        <v>3381</v>
      </c>
      <c r="B1060" s="148" t="s">
        <v>3382</v>
      </c>
      <c r="C1060" s="149" t="str">
        <f t="shared" si="32"/>
        <v>SAI TMPLE</v>
      </c>
      <c r="D1060" s="149"/>
      <c r="E1060" s="149"/>
      <c r="F1060" s="149"/>
      <c r="G1060" s="149">
        <f>COUNTIF(RTARouteStages[StageCode],ShortCodes[[#This Row],[Stage Code]])</f>
        <v>0</v>
      </c>
      <c r="H1060" s="149">
        <f>COUNTIF(ShortCodes[Location],ShortCodes[[#This Row],[Location]])</f>
        <v>1</v>
      </c>
      <c r="I1060" s="149">
        <f t="shared" si="33"/>
        <v>1</v>
      </c>
      <c r="J1060" s="149"/>
      <c r="K1060" s="149"/>
      <c r="L1060" s="149"/>
    </row>
    <row r="1061" spans="1:12">
      <c r="A1061" s="148" t="s">
        <v>3383</v>
      </c>
      <c r="B1061" s="148" t="s">
        <v>3384</v>
      </c>
      <c r="C1061" s="149" t="str">
        <f t="shared" si="32"/>
        <v>SAIPE CLUB</v>
      </c>
      <c r="D1061" s="149"/>
      <c r="E1061" s="149"/>
      <c r="F1061" s="149"/>
      <c r="G1061" s="149">
        <f>COUNTIF(RTARouteStages[StageCode],ShortCodes[[#This Row],[Stage Code]])</f>
        <v>0</v>
      </c>
      <c r="H1061" s="149">
        <f>COUNTIF(ShortCodes[Location],ShortCodes[[#This Row],[Location]])</f>
        <v>1</v>
      </c>
      <c r="I1061" s="149">
        <f t="shared" si="33"/>
        <v>1</v>
      </c>
      <c r="J1061" s="149"/>
      <c r="K1061" s="149"/>
      <c r="L1061" s="149"/>
    </row>
    <row r="1062" spans="1:12">
      <c r="A1062" s="148" t="s">
        <v>3385</v>
      </c>
      <c r="B1062" s="148" t="s">
        <v>3386</v>
      </c>
      <c r="C1062" s="149" t="str">
        <f t="shared" si="32"/>
        <v>SAIPEM</v>
      </c>
      <c r="D1062" s="149"/>
      <c r="E1062" s="149"/>
      <c r="F1062" s="149"/>
      <c r="G1062" s="149">
        <f>COUNTIF(RTARouteStages[StageCode],ShortCodes[[#This Row],[Stage Code]])</f>
        <v>0</v>
      </c>
      <c r="H1062" s="149">
        <f>COUNTIF(ShortCodes[Location],ShortCodes[[#This Row],[Location]])</f>
        <v>1</v>
      </c>
      <c r="I1062" s="149">
        <f t="shared" si="33"/>
        <v>1</v>
      </c>
      <c r="J1062" s="149"/>
      <c r="K1062" s="149"/>
      <c r="L1062" s="149"/>
    </row>
    <row r="1063" spans="1:12">
      <c r="A1063" s="148" t="s">
        <v>3387</v>
      </c>
      <c r="B1063" s="148" t="s">
        <v>3388</v>
      </c>
      <c r="C1063" s="149" t="str">
        <f t="shared" si="32"/>
        <v>SAKHARWAL</v>
      </c>
      <c r="D1063" s="149"/>
      <c r="E1063" s="149"/>
      <c r="F1063" s="149"/>
      <c r="G1063" s="149">
        <f>COUNTIF(RTARouteStages[StageCode],ShortCodes[[#This Row],[Stage Code]])</f>
        <v>0</v>
      </c>
      <c r="H1063" s="149">
        <f>COUNTIF(ShortCodes[Location],ShortCodes[[#This Row],[Location]])</f>
        <v>1</v>
      </c>
      <c r="I1063" s="149">
        <f t="shared" si="33"/>
        <v>1</v>
      </c>
      <c r="J1063" s="149"/>
      <c r="K1063" s="149"/>
      <c r="L1063" s="149"/>
    </row>
    <row r="1064" spans="1:12">
      <c r="A1064" s="148" t="s">
        <v>3389</v>
      </c>
      <c r="B1064" s="148" t="s">
        <v>3390</v>
      </c>
      <c r="C1064" s="149" t="str">
        <f t="shared" si="32"/>
        <v>SAKRAL</v>
      </c>
      <c r="D1064" s="149"/>
      <c r="E1064" s="149"/>
      <c r="F1064" s="149"/>
      <c r="G1064" s="149">
        <f>COUNTIF(RTARouteStages[StageCode],ShortCodes[[#This Row],[Stage Code]])</f>
        <v>0</v>
      </c>
      <c r="H1064" s="149">
        <f>COUNTIF(ShortCodes[Location],ShortCodes[[#This Row],[Location]])</f>
        <v>1</v>
      </c>
      <c r="I1064" s="149">
        <f t="shared" si="33"/>
        <v>1</v>
      </c>
      <c r="J1064" s="149"/>
      <c r="K1064" s="149"/>
      <c r="L1064" s="149"/>
    </row>
    <row r="1065" spans="1:12">
      <c r="A1065" s="148" t="s">
        <v>3391</v>
      </c>
      <c r="B1065" s="148" t="s">
        <v>3391</v>
      </c>
      <c r="C1065" s="149" t="str">
        <f t="shared" si="32"/>
        <v>SAL</v>
      </c>
      <c r="D1065" s="149"/>
      <c r="E1065" s="149"/>
      <c r="F1065" s="149"/>
      <c r="G1065" s="149">
        <f>COUNTIF(RTARouteStages[StageCode],ShortCodes[[#This Row],[Stage Code]])</f>
        <v>0</v>
      </c>
      <c r="H1065" s="149">
        <f>COUNTIF(ShortCodes[Location],ShortCodes[[#This Row],[Location]])</f>
        <v>1</v>
      </c>
      <c r="I1065" s="149">
        <f t="shared" si="33"/>
        <v>1</v>
      </c>
      <c r="J1065" s="149"/>
      <c r="K1065" s="149"/>
      <c r="L1065" s="149"/>
    </row>
    <row r="1066" spans="1:12">
      <c r="A1066" s="148" t="s">
        <v>3392</v>
      </c>
      <c r="B1066" s="148" t="s">
        <v>3393</v>
      </c>
      <c r="C1066" s="149" t="str">
        <f t="shared" si="32"/>
        <v>SALALI</v>
      </c>
      <c r="D1066" s="149"/>
      <c r="E1066" s="149"/>
      <c r="F1066" s="149"/>
      <c r="G1066" s="149">
        <f>COUNTIF(RTARouteStages[StageCode],ShortCodes[[#This Row],[Stage Code]])</f>
        <v>0</v>
      </c>
      <c r="H1066" s="149">
        <f>COUNTIF(ShortCodes[Location],ShortCodes[[#This Row],[Location]])</f>
        <v>1</v>
      </c>
      <c r="I1066" s="149">
        <f t="shared" si="33"/>
        <v>1</v>
      </c>
      <c r="J1066" s="149"/>
      <c r="K1066" s="149"/>
      <c r="L1066" s="149"/>
    </row>
    <row r="1067" spans="1:12">
      <c r="A1067" s="148" t="s">
        <v>3394</v>
      </c>
      <c r="B1067" s="148" t="s">
        <v>3395</v>
      </c>
      <c r="C1067" s="149" t="str">
        <f t="shared" si="32"/>
        <v>SALERI</v>
      </c>
      <c r="D1067" s="149"/>
      <c r="E1067" s="149"/>
      <c r="F1067" s="149"/>
      <c r="G1067" s="149">
        <f>COUNTIF(RTARouteStages[StageCode],ShortCodes[[#This Row],[Stage Code]])</f>
        <v>0</v>
      </c>
      <c r="H1067" s="149">
        <f>COUNTIF(ShortCodes[Location],ShortCodes[[#This Row],[Location]])</f>
        <v>1</v>
      </c>
      <c r="I1067" s="149">
        <f t="shared" si="33"/>
        <v>1</v>
      </c>
      <c r="J1067" s="149"/>
      <c r="K1067" s="149"/>
      <c r="L1067" s="149"/>
    </row>
    <row r="1068" spans="1:12">
      <c r="A1068" s="148" t="s">
        <v>3396</v>
      </c>
      <c r="B1068" s="148" t="s">
        <v>3397</v>
      </c>
      <c r="C1068" s="149" t="str">
        <f t="shared" si="32"/>
        <v>SALGAOKR MI</v>
      </c>
      <c r="D1068" s="149"/>
      <c r="E1068" s="149"/>
      <c r="F1068" s="149"/>
      <c r="G1068" s="149">
        <f>COUNTIF(RTARouteStages[StageCode],ShortCodes[[#This Row],[Stage Code]])</f>
        <v>0</v>
      </c>
      <c r="H1068" s="149">
        <f>COUNTIF(ShortCodes[Location],ShortCodes[[#This Row],[Location]])</f>
        <v>1</v>
      </c>
      <c r="I1068" s="149">
        <f t="shared" si="33"/>
        <v>1</v>
      </c>
      <c r="J1068" s="149"/>
      <c r="K1068" s="149"/>
      <c r="L1068" s="149"/>
    </row>
    <row r="1069" spans="1:12">
      <c r="A1069" s="148" t="s">
        <v>3398</v>
      </c>
      <c r="B1069" s="148" t="s">
        <v>3399</v>
      </c>
      <c r="C1069" s="149" t="str">
        <f t="shared" si="32"/>
        <v>SALIGAO</v>
      </c>
      <c r="D1069" s="149"/>
      <c r="E1069" s="149"/>
      <c r="F1069" s="149"/>
      <c r="G1069" s="149">
        <f>COUNTIF(RTARouteStages[StageCode],ShortCodes[[#This Row],[Stage Code]])</f>
        <v>0</v>
      </c>
      <c r="H1069" s="149">
        <f>COUNTIF(ShortCodes[Location],ShortCodes[[#This Row],[Location]])</f>
        <v>1</v>
      </c>
      <c r="I1069" s="149">
        <f t="shared" si="33"/>
        <v>1</v>
      </c>
      <c r="J1069" s="149"/>
      <c r="K1069" s="149"/>
      <c r="L1069" s="149"/>
    </row>
    <row r="1070" spans="1:12">
      <c r="A1070" s="148" t="s">
        <v>3400</v>
      </c>
      <c r="B1070" s="148" t="s">
        <v>3401</v>
      </c>
      <c r="C1070" s="149" t="str">
        <f t="shared" si="32"/>
        <v>SALIGAO TMP</v>
      </c>
      <c r="D1070" s="149"/>
      <c r="E1070" s="149"/>
      <c r="F1070" s="149"/>
      <c r="G1070" s="149">
        <f>COUNTIF(RTARouteStages[StageCode],ShortCodes[[#This Row],[Stage Code]])</f>
        <v>0</v>
      </c>
      <c r="H1070" s="149">
        <f>COUNTIF(ShortCodes[Location],ShortCodes[[#This Row],[Location]])</f>
        <v>1</v>
      </c>
      <c r="I1070" s="149">
        <f t="shared" si="33"/>
        <v>1</v>
      </c>
      <c r="J1070" s="149"/>
      <c r="K1070" s="149"/>
      <c r="L1070" s="149"/>
    </row>
    <row r="1071" spans="1:12">
      <c r="A1071" s="148" t="s">
        <v>3402</v>
      </c>
      <c r="B1071" s="148" t="s">
        <v>3403</v>
      </c>
      <c r="C1071" s="149" t="str">
        <f t="shared" si="32"/>
        <v>SALJINI</v>
      </c>
      <c r="D1071" s="149"/>
      <c r="E1071" s="149"/>
      <c r="F1071" s="149"/>
      <c r="G1071" s="149">
        <f>COUNTIF(RTARouteStages[StageCode],ShortCodes[[#This Row],[Stage Code]])</f>
        <v>0</v>
      </c>
      <c r="H1071" s="149">
        <f>COUNTIF(ShortCodes[Location],ShortCodes[[#This Row],[Location]])</f>
        <v>1</v>
      </c>
      <c r="I1071" s="149">
        <f t="shared" si="33"/>
        <v>1</v>
      </c>
      <c r="J1071" s="149"/>
      <c r="K1071" s="149"/>
      <c r="L1071" s="149"/>
    </row>
    <row r="1072" spans="1:12">
      <c r="A1072" s="148" t="s">
        <v>3404</v>
      </c>
      <c r="B1072" s="148" t="s">
        <v>3405</v>
      </c>
      <c r="C1072" s="149" t="str">
        <f t="shared" si="32"/>
        <v>SALVADOR</v>
      </c>
      <c r="D1072" s="149"/>
      <c r="E1072" s="149"/>
      <c r="F1072" s="149"/>
      <c r="G1072" s="149">
        <f>COUNTIF(RTARouteStages[StageCode],ShortCodes[[#This Row],[Stage Code]])</f>
        <v>0</v>
      </c>
      <c r="H1072" s="149">
        <f>COUNTIF(ShortCodes[Location],ShortCodes[[#This Row],[Location]])</f>
        <v>1</v>
      </c>
      <c r="I1072" s="149">
        <f t="shared" si="33"/>
        <v>1</v>
      </c>
      <c r="J1072" s="149"/>
      <c r="K1072" s="149"/>
      <c r="L1072" s="149"/>
    </row>
    <row r="1073" spans="1:12">
      <c r="A1073" s="148" t="s">
        <v>3406</v>
      </c>
      <c r="B1073" s="148" t="s">
        <v>3407</v>
      </c>
      <c r="C1073" s="149" t="str">
        <f t="shared" si="32"/>
        <v>SALVON</v>
      </c>
      <c r="D1073" s="149"/>
      <c r="E1073" s="149"/>
      <c r="F1073" s="149"/>
      <c r="G1073" s="149">
        <f>COUNTIF(RTARouteStages[StageCode],ShortCodes[[#This Row],[Stage Code]])</f>
        <v>0</v>
      </c>
      <c r="H1073" s="149">
        <f>COUNTIF(ShortCodes[Location],ShortCodes[[#This Row],[Location]])</f>
        <v>1</v>
      </c>
      <c r="I1073" s="149">
        <f t="shared" si="33"/>
        <v>1</v>
      </c>
      <c r="J1073" s="149"/>
      <c r="K1073" s="149"/>
      <c r="L1073" s="149"/>
    </row>
    <row r="1074" spans="1:12">
      <c r="A1074" s="148" t="s">
        <v>3408</v>
      </c>
      <c r="B1074" s="148" t="s">
        <v>3409</v>
      </c>
      <c r="C1074" s="149" t="str">
        <f t="shared" si="32"/>
        <v>SAMPGAO</v>
      </c>
      <c r="D1074" s="149"/>
      <c r="E1074" s="149"/>
      <c r="F1074" s="149"/>
      <c r="G1074" s="149">
        <f>COUNTIF(RTARouteStages[StageCode],ShortCodes[[#This Row],[Stage Code]])</f>
        <v>0</v>
      </c>
      <c r="H1074" s="149">
        <f>COUNTIF(ShortCodes[Location],ShortCodes[[#This Row],[Location]])</f>
        <v>1</v>
      </c>
      <c r="I1074" s="149">
        <f t="shared" si="33"/>
        <v>1</v>
      </c>
      <c r="J1074" s="149"/>
      <c r="K1074" s="149"/>
      <c r="L1074" s="149"/>
    </row>
    <row r="1075" spans="1:12">
      <c r="A1075" s="148" t="s">
        <v>3410</v>
      </c>
      <c r="B1075" s="148" t="s">
        <v>3411</v>
      </c>
      <c r="C1075" s="149" t="str">
        <f t="shared" si="32"/>
        <v>SANCOALE</v>
      </c>
      <c r="D1075" s="149"/>
      <c r="E1075" s="149"/>
      <c r="F1075" s="149"/>
      <c r="G1075" s="149">
        <f>COUNTIF(RTARouteStages[StageCode],ShortCodes[[#This Row],[Stage Code]])</f>
        <v>0</v>
      </c>
      <c r="H1075" s="149">
        <f>COUNTIF(ShortCodes[Location],ShortCodes[[#This Row],[Location]])</f>
        <v>1</v>
      </c>
      <c r="I1075" s="149">
        <f t="shared" si="33"/>
        <v>1</v>
      </c>
      <c r="J1075" s="149"/>
      <c r="K1075" s="149"/>
      <c r="L1075" s="149"/>
    </row>
    <row r="1076" spans="1:12">
      <c r="A1076" s="148" t="s">
        <v>3412</v>
      </c>
      <c r="B1076" s="148" t="s">
        <v>3413</v>
      </c>
      <c r="C1076" s="149" t="str">
        <f t="shared" si="32"/>
        <v>SANGLI</v>
      </c>
      <c r="D1076" s="149"/>
      <c r="E1076" s="149"/>
      <c r="F1076" s="149"/>
      <c r="G1076" s="149">
        <f>COUNTIF(RTARouteStages[StageCode],ShortCodes[[#This Row],[Stage Code]])</f>
        <v>0</v>
      </c>
      <c r="H1076" s="149">
        <f>COUNTIF(ShortCodes[Location],ShortCodes[[#This Row],[Location]])</f>
        <v>1</v>
      </c>
      <c r="I1076" s="149">
        <f t="shared" si="33"/>
        <v>1</v>
      </c>
      <c r="J1076" s="149"/>
      <c r="K1076" s="149"/>
      <c r="L1076" s="149"/>
    </row>
    <row r="1077" spans="1:12">
      <c r="A1077" s="148" t="s">
        <v>3414</v>
      </c>
      <c r="B1077" s="148" t="s">
        <v>3415</v>
      </c>
      <c r="C1077" s="149" t="str">
        <f t="shared" si="32"/>
        <v>SANGOLA</v>
      </c>
      <c r="D1077" s="149"/>
      <c r="E1077" s="149"/>
      <c r="F1077" s="149"/>
      <c r="G1077" s="149">
        <f>COUNTIF(RTARouteStages[StageCode],ShortCodes[[#This Row],[Stage Code]])</f>
        <v>0</v>
      </c>
      <c r="H1077" s="149">
        <f>COUNTIF(ShortCodes[Location],ShortCodes[[#This Row],[Location]])</f>
        <v>1</v>
      </c>
      <c r="I1077" s="149">
        <f t="shared" si="33"/>
        <v>1</v>
      </c>
      <c r="J1077" s="149"/>
      <c r="K1077" s="149"/>
      <c r="L1077" s="149"/>
    </row>
    <row r="1078" spans="1:12">
      <c r="A1078" s="148" t="s">
        <v>3416</v>
      </c>
      <c r="B1078" s="148" t="s">
        <v>3417</v>
      </c>
      <c r="C1078" s="149" t="str">
        <f t="shared" si="32"/>
        <v>SANGOLDA</v>
      </c>
      <c r="D1078" s="149"/>
      <c r="E1078" s="149"/>
      <c r="F1078" s="149"/>
      <c r="G1078" s="149">
        <f>COUNTIF(RTARouteStages[StageCode],ShortCodes[[#This Row],[Stage Code]])</f>
        <v>0</v>
      </c>
      <c r="H1078" s="149">
        <f>COUNTIF(ShortCodes[Location],ShortCodes[[#This Row],[Location]])</f>
        <v>1</v>
      </c>
      <c r="I1078" s="149">
        <f t="shared" si="33"/>
        <v>1</v>
      </c>
      <c r="J1078" s="149"/>
      <c r="K1078" s="149"/>
      <c r="L1078" s="149"/>
    </row>
    <row r="1079" spans="1:12">
      <c r="A1079" s="148" t="s">
        <v>3418</v>
      </c>
      <c r="B1079" s="148" t="s">
        <v>3419</v>
      </c>
      <c r="C1079" s="149" t="str">
        <f t="shared" si="32"/>
        <v>SANGUEM</v>
      </c>
      <c r="D1079" s="149"/>
      <c r="E1079" s="149"/>
      <c r="F1079" s="149"/>
      <c r="G1079" s="149">
        <f>COUNTIF(RTARouteStages[StageCode],ShortCodes[[#This Row],[Stage Code]])</f>
        <v>0</v>
      </c>
      <c r="H1079" s="149">
        <f>COUNTIF(ShortCodes[Location],ShortCodes[[#This Row],[Location]])</f>
        <v>1</v>
      </c>
      <c r="I1079" s="149">
        <f t="shared" si="33"/>
        <v>1</v>
      </c>
      <c r="J1079" s="149"/>
      <c r="K1079" s="149"/>
      <c r="L1079" s="149"/>
    </row>
    <row r="1080" spans="1:12">
      <c r="A1080" s="148" t="s">
        <v>3420</v>
      </c>
      <c r="B1080" s="148" t="s">
        <v>3421</v>
      </c>
      <c r="C1080" s="149" t="str">
        <f t="shared" si="32"/>
        <v>SANGWADA</v>
      </c>
      <c r="D1080" s="149"/>
      <c r="E1080" s="149"/>
      <c r="F1080" s="149"/>
      <c r="G1080" s="149">
        <f>COUNTIF(RTARouteStages[StageCode],ShortCodes[[#This Row],[Stage Code]])</f>
        <v>0</v>
      </c>
      <c r="H1080" s="149">
        <f>COUNTIF(ShortCodes[Location],ShortCodes[[#This Row],[Location]])</f>
        <v>1</v>
      </c>
      <c r="I1080" s="149">
        <f t="shared" si="33"/>
        <v>1</v>
      </c>
      <c r="J1080" s="149"/>
      <c r="K1080" s="149"/>
      <c r="L1080" s="149"/>
    </row>
    <row r="1081" spans="1:12" ht="29">
      <c r="A1081" s="152" t="s">
        <v>3422</v>
      </c>
      <c r="B1081" s="152" t="s">
        <v>3423</v>
      </c>
      <c r="C1081" s="149" t="str">
        <f t="shared" si="32"/>
        <v>SANJAY SCHOOL VASCO</v>
      </c>
      <c r="D1081" s="149"/>
      <c r="E1081" s="149"/>
      <c r="F1081" s="149"/>
      <c r="G1081" s="149">
        <f>COUNTIF(RTARouteStages[StageCode],ShortCodes[[#This Row],[Stage Code]])</f>
        <v>0</v>
      </c>
      <c r="H1081" s="149">
        <f>COUNTIF(ShortCodes[Location],ShortCodes[[#This Row],[Location]])</f>
        <v>1</v>
      </c>
      <c r="I1081" s="149">
        <f t="shared" si="33"/>
        <v>1</v>
      </c>
      <c r="J1081" s="149"/>
      <c r="K1081" s="149" t="s">
        <v>1370</v>
      </c>
      <c r="L1081" s="149"/>
    </row>
    <row r="1082" spans="1:12">
      <c r="A1082" s="166" t="s">
        <v>3424</v>
      </c>
      <c r="B1082" s="152" t="s">
        <v>3425</v>
      </c>
      <c r="C1082" s="149" t="str">
        <f t="shared" si="32"/>
        <v>Sanjay School(Porvorim)</v>
      </c>
      <c r="D1082" s="149"/>
      <c r="E1082" s="149"/>
      <c r="F1082" s="149"/>
      <c r="G1082" s="149">
        <f>COUNTIF(RTARouteStages[StageCode],ShortCodes[[#This Row],[Stage Code]])</f>
        <v>0</v>
      </c>
      <c r="H1082" s="149">
        <f>COUNTIF(ShortCodes[Location],ShortCodes[[#This Row],[Location]])</f>
        <v>1</v>
      </c>
      <c r="I1082" s="149">
        <f t="shared" si="33"/>
        <v>1</v>
      </c>
      <c r="J1082" s="149" t="s">
        <v>1265</v>
      </c>
      <c r="K1082" s="149" t="s">
        <v>1370</v>
      </c>
      <c r="L1082" s="149"/>
    </row>
    <row r="1083" spans="1:12">
      <c r="A1083" s="151" t="s">
        <v>3426</v>
      </c>
      <c r="B1083" s="151" t="s">
        <v>3427</v>
      </c>
      <c r="C1083" s="149" t="str">
        <f t="shared" si="32"/>
        <v>SANKESHWAR</v>
      </c>
      <c r="D1083" s="149"/>
      <c r="E1083" s="149"/>
      <c r="F1083" s="149"/>
      <c r="G1083" s="149">
        <f>COUNTIF(RTARouteStages[StageCode],ShortCodes[[#This Row],[Stage Code]])</f>
        <v>0</v>
      </c>
      <c r="H1083" s="149">
        <f>COUNTIF(ShortCodes[Location],ShortCodes[[#This Row],[Location]])</f>
        <v>1</v>
      </c>
      <c r="I1083" s="149">
        <f t="shared" si="33"/>
        <v>1</v>
      </c>
      <c r="J1083" s="149"/>
      <c r="K1083" s="149"/>
      <c r="L1083" s="149"/>
    </row>
    <row r="1084" spans="1:12">
      <c r="A1084" s="148" t="s">
        <v>3428</v>
      </c>
      <c r="B1084" s="148" t="s">
        <v>3429</v>
      </c>
      <c r="C1084" s="149" t="str">
        <f t="shared" si="32"/>
        <v>SANKHALI</v>
      </c>
      <c r="D1084" s="149"/>
      <c r="E1084" s="149" t="s">
        <v>1449</v>
      </c>
      <c r="F1084" s="149"/>
      <c r="G1084" s="149">
        <f>COUNTIF(RTARouteStages[StageCode],ShortCodes[[#This Row],[Stage Code]])</f>
        <v>0</v>
      </c>
      <c r="H1084" s="149">
        <f>COUNTIF(ShortCodes[Location],ShortCodes[[#This Row],[Location]])</f>
        <v>1</v>
      </c>
      <c r="I1084" s="149">
        <f t="shared" si="33"/>
        <v>1</v>
      </c>
      <c r="J1084" s="149" t="s">
        <v>1450</v>
      </c>
      <c r="K1084" s="149"/>
      <c r="L1084" s="149"/>
    </row>
    <row r="1085" spans="1:12">
      <c r="A1085" s="148" t="s">
        <v>3430</v>
      </c>
      <c r="B1085" s="148" t="s">
        <v>3431</v>
      </c>
      <c r="C1085" s="149" t="str">
        <f t="shared" si="32"/>
        <v>SAPT. NARVA</v>
      </c>
      <c r="D1085" s="149"/>
      <c r="E1085" s="149"/>
      <c r="F1085" s="149"/>
      <c r="G1085" s="149">
        <f>COUNTIF(RTARouteStages[StageCode],ShortCodes[[#This Row],[Stage Code]])</f>
        <v>0</v>
      </c>
      <c r="H1085" s="149">
        <f>COUNTIF(ShortCodes[Location],ShortCodes[[#This Row],[Location]])</f>
        <v>1</v>
      </c>
      <c r="I1085" s="149">
        <f t="shared" si="33"/>
        <v>1</v>
      </c>
      <c r="J1085" s="149"/>
      <c r="K1085" s="149"/>
      <c r="L1085" s="149"/>
    </row>
    <row r="1086" spans="1:12">
      <c r="A1086" s="148" t="s">
        <v>3432</v>
      </c>
      <c r="B1086" s="148" t="s">
        <v>3433</v>
      </c>
      <c r="C1086" s="149" t="str">
        <f t="shared" si="32"/>
        <v>SARMNS TITA</v>
      </c>
      <c r="D1086" s="149"/>
      <c r="E1086" s="149"/>
      <c r="F1086" s="149"/>
      <c r="G1086" s="149">
        <f>COUNTIF(RTARouteStages[StageCode],ShortCodes[[#This Row],[Stage Code]])</f>
        <v>0</v>
      </c>
      <c r="H1086" s="149">
        <f>COUNTIF(ShortCodes[Location],ShortCodes[[#This Row],[Location]])</f>
        <v>1</v>
      </c>
      <c r="I1086" s="149">
        <f t="shared" si="33"/>
        <v>1</v>
      </c>
      <c r="J1086" s="149"/>
      <c r="K1086" s="149"/>
      <c r="L1086" s="149"/>
    </row>
    <row r="1087" spans="1:12">
      <c r="A1087" s="148" t="s">
        <v>3434</v>
      </c>
      <c r="B1087" s="148" t="s">
        <v>3435</v>
      </c>
      <c r="C1087" s="149" t="str">
        <f t="shared" si="32"/>
        <v>SARVAN</v>
      </c>
      <c r="D1087" s="149"/>
      <c r="E1087" s="149"/>
      <c r="F1087" s="149"/>
      <c r="G1087" s="149">
        <f>COUNTIF(RTARouteStages[StageCode],ShortCodes[[#This Row],[Stage Code]])</f>
        <v>0</v>
      </c>
      <c r="H1087" s="149">
        <f>COUNTIF(ShortCodes[Location],ShortCodes[[#This Row],[Location]])</f>
        <v>1</v>
      </c>
      <c r="I1087" s="149">
        <f t="shared" si="33"/>
        <v>1</v>
      </c>
      <c r="J1087" s="149"/>
      <c r="K1087" s="149"/>
      <c r="L1087" s="149"/>
    </row>
    <row r="1088" spans="1:12">
      <c r="A1088" s="148" t="s">
        <v>3436</v>
      </c>
      <c r="B1088" s="148" t="s">
        <v>3437</v>
      </c>
      <c r="C1088" s="149" t="str">
        <f t="shared" si="32"/>
        <v>SARVAN X</v>
      </c>
      <c r="D1088" s="149"/>
      <c r="E1088" s="149"/>
      <c r="F1088" s="149"/>
      <c r="G1088" s="149">
        <f>COUNTIF(RTARouteStages[StageCode],ShortCodes[[#This Row],[Stage Code]])</f>
        <v>0</v>
      </c>
      <c r="H1088" s="149">
        <f>COUNTIF(ShortCodes[Location],ShortCodes[[#This Row],[Location]])</f>
        <v>1</v>
      </c>
      <c r="I1088" s="149">
        <f t="shared" si="33"/>
        <v>1</v>
      </c>
      <c r="J1088" s="149"/>
      <c r="K1088" s="149"/>
      <c r="L1088" s="149"/>
    </row>
    <row r="1089" spans="1:12">
      <c r="A1089" s="148" t="s">
        <v>3438</v>
      </c>
      <c r="B1089" s="148" t="s">
        <v>3439</v>
      </c>
      <c r="C1089" s="149" t="str">
        <f t="shared" si="32"/>
        <v>SASOLI</v>
      </c>
      <c r="D1089" s="149"/>
      <c r="E1089" s="149"/>
      <c r="F1089" s="149"/>
      <c r="G1089" s="149">
        <f>COUNTIF(RTARouteStages[StageCode],ShortCodes[[#This Row],[Stage Code]])</f>
        <v>0</v>
      </c>
      <c r="H1089" s="149">
        <f>COUNTIF(ShortCodes[Location],ShortCodes[[#This Row],[Location]])</f>
        <v>1</v>
      </c>
      <c r="I1089" s="149">
        <f t="shared" si="33"/>
        <v>1</v>
      </c>
      <c r="J1089" s="149"/>
      <c r="K1089" s="149"/>
      <c r="L1089" s="149"/>
    </row>
    <row r="1090" spans="1:12">
      <c r="A1090" s="148" t="s">
        <v>3440</v>
      </c>
      <c r="B1090" s="148" t="s">
        <v>3441</v>
      </c>
      <c r="C1090" s="149" t="str">
        <f t="shared" ref="C1090:C1153" si="34">A1090</f>
        <v>SATARDA</v>
      </c>
      <c r="D1090" s="149"/>
      <c r="E1090" s="149"/>
      <c r="F1090" s="149"/>
      <c r="G1090" s="149">
        <f>COUNTIF(RTARouteStages[StageCode],ShortCodes[[#This Row],[Stage Code]])</f>
        <v>0</v>
      </c>
      <c r="H1090" s="149">
        <f>COUNTIF(ShortCodes[Location],ShortCodes[[#This Row],[Location]])</f>
        <v>1</v>
      </c>
      <c r="I1090" s="149">
        <f t="shared" ref="I1090:I1153" si="35">COUNTIF($B$2:$B$4841,B1090)</f>
        <v>1</v>
      </c>
      <c r="J1090" s="149"/>
      <c r="K1090" s="149"/>
      <c r="L1090" s="149"/>
    </row>
    <row r="1091" spans="1:12">
      <c r="A1091" s="148" t="s">
        <v>3442</v>
      </c>
      <c r="B1091" s="148" t="s">
        <v>3443</v>
      </c>
      <c r="C1091" s="149" t="str">
        <f t="shared" si="34"/>
        <v>SATAYAKADE</v>
      </c>
      <c r="D1091" s="149"/>
      <c r="E1091" s="149"/>
      <c r="F1091" s="149"/>
      <c r="G1091" s="149">
        <f>COUNTIF(RTARouteStages[StageCode],ShortCodes[[#This Row],[Stage Code]])</f>
        <v>0</v>
      </c>
      <c r="H1091" s="149">
        <f>COUNTIF(ShortCodes[Location],ShortCodes[[#This Row],[Location]])</f>
        <v>1</v>
      </c>
      <c r="I1091" s="149">
        <f t="shared" si="35"/>
        <v>1</v>
      </c>
      <c r="J1091" s="149"/>
      <c r="K1091" s="149"/>
      <c r="L1091" s="149"/>
    </row>
    <row r="1092" spans="1:12">
      <c r="A1092" s="148" t="s">
        <v>3444</v>
      </c>
      <c r="B1092" s="148" t="s">
        <v>3445</v>
      </c>
      <c r="C1092" s="149" t="str">
        <f t="shared" si="34"/>
        <v>SATELI</v>
      </c>
      <c r="D1092" s="149"/>
      <c r="E1092" s="149"/>
      <c r="F1092" s="149"/>
      <c r="G1092" s="149">
        <f>COUNTIF(RTARouteStages[StageCode],ShortCodes[[#This Row],[Stage Code]])</f>
        <v>0</v>
      </c>
      <c r="H1092" s="149">
        <f>COUNTIF(ShortCodes[Location],ShortCodes[[#This Row],[Location]])</f>
        <v>1</v>
      </c>
      <c r="I1092" s="149">
        <f t="shared" si="35"/>
        <v>1</v>
      </c>
      <c r="J1092" s="149"/>
      <c r="K1092" s="149"/>
      <c r="L1092" s="149"/>
    </row>
    <row r="1093" spans="1:12">
      <c r="A1093" s="148" t="s">
        <v>3446</v>
      </c>
      <c r="B1093" s="148" t="s">
        <v>3447</v>
      </c>
      <c r="C1093" s="149" t="str">
        <f t="shared" si="34"/>
        <v>SATERI BHAT</v>
      </c>
      <c r="D1093" s="149"/>
      <c r="E1093" s="149"/>
      <c r="F1093" s="149"/>
      <c r="G1093" s="149">
        <f>COUNTIF(RTARouteStages[StageCode],ShortCodes[[#This Row],[Stage Code]])</f>
        <v>0</v>
      </c>
      <c r="H1093" s="149">
        <f>COUNTIF(ShortCodes[Location],ShortCodes[[#This Row],[Location]])</f>
        <v>1</v>
      </c>
      <c r="I1093" s="149">
        <f t="shared" si="35"/>
        <v>1</v>
      </c>
      <c r="J1093" s="149"/>
      <c r="K1093" s="149"/>
      <c r="L1093" s="149"/>
    </row>
    <row r="1094" spans="1:12">
      <c r="A1094" s="148" t="s">
        <v>3448</v>
      </c>
      <c r="B1094" s="148" t="s">
        <v>3449</v>
      </c>
      <c r="C1094" s="149" t="str">
        <f t="shared" si="34"/>
        <v>SATERI MOL</v>
      </c>
      <c r="D1094" s="149"/>
      <c r="E1094" s="149"/>
      <c r="F1094" s="149"/>
      <c r="G1094" s="149">
        <f>COUNTIF(RTARouteStages[StageCode],ShortCodes[[#This Row],[Stage Code]])</f>
        <v>0</v>
      </c>
      <c r="H1094" s="149">
        <f>COUNTIF(ShortCodes[Location],ShortCodes[[#This Row],[Location]])</f>
        <v>1</v>
      </c>
      <c r="I1094" s="149">
        <f t="shared" si="35"/>
        <v>1</v>
      </c>
      <c r="J1094" s="149"/>
      <c r="K1094" s="149"/>
      <c r="L1094" s="149"/>
    </row>
    <row r="1095" spans="1:12">
      <c r="A1095" s="148" t="s">
        <v>3450</v>
      </c>
      <c r="B1095" s="148" t="s">
        <v>3451</v>
      </c>
      <c r="C1095" s="149" t="str">
        <f t="shared" si="34"/>
        <v>SATERI TMP</v>
      </c>
      <c r="D1095" s="149"/>
      <c r="E1095" s="149"/>
      <c r="F1095" s="149"/>
      <c r="G1095" s="149">
        <f>COUNTIF(RTARouteStages[StageCode],ShortCodes[[#This Row],[Stage Code]])</f>
        <v>0</v>
      </c>
      <c r="H1095" s="149">
        <f>COUNTIF(ShortCodes[Location],ShortCodes[[#This Row],[Location]])</f>
        <v>1</v>
      </c>
      <c r="I1095" s="149">
        <f t="shared" si="35"/>
        <v>1</v>
      </c>
      <c r="J1095" s="149"/>
      <c r="K1095" s="149"/>
      <c r="L1095" s="149"/>
    </row>
    <row r="1096" spans="1:12">
      <c r="A1096" s="148" t="s">
        <v>3452</v>
      </c>
      <c r="B1096" s="148" t="s">
        <v>3453</v>
      </c>
      <c r="C1096" s="149" t="str">
        <f t="shared" si="34"/>
        <v>SATI TMPL</v>
      </c>
      <c r="D1096" s="149"/>
      <c r="E1096" s="149"/>
      <c r="F1096" s="149"/>
      <c r="G1096" s="149">
        <f>COUNTIF(RTARouteStages[StageCode],ShortCodes[[#This Row],[Stage Code]])</f>
        <v>0</v>
      </c>
      <c r="H1096" s="149">
        <f>COUNTIF(ShortCodes[Location],ShortCodes[[#This Row],[Location]])</f>
        <v>1</v>
      </c>
      <c r="I1096" s="149">
        <f t="shared" si="35"/>
        <v>1</v>
      </c>
      <c r="J1096" s="149"/>
      <c r="K1096" s="149"/>
      <c r="L1096" s="149"/>
    </row>
    <row r="1097" spans="1:12">
      <c r="A1097" s="148" t="s">
        <v>3454</v>
      </c>
      <c r="B1097" s="148" t="s">
        <v>3455</v>
      </c>
      <c r="C1097" s="149" t="str">
        <f t="shared" si="34"/>
        <v>SATOSE</v>
      </c>
      <c r="D1097" s="149"/>
      <c r="E1097" s="149"/>
      <c r="F1097" s="149"/>
      <c r="G1097" s="149">
        <f>COUNTIF(RTARouteStages[StageCode],ShortCodes[[#This Row],[Stage Code]])</f>
        <v>0</v>
      </c>
      <c r="H1097" s="149">
        <f>COUNTIF(ShortCodes[Location],ShortCodes[[#This Row],[Location]])</f>
        <v>1</v>
      </c>
      <c r="I1097" s="149">
        <f t="shared" si="35"/>
        <v>1</v>
      </c>
      <c r="J1097" s="149"/>
      <c r="K1097" s="149"/>
      <c r="L1097" s="149"/>
    </row>
    <row r="1098" spans="1:12">
      <c r="A1098" s="148" t="s">
        <v>3456</v>
      </c>
      <c r="B1098" s="148" t="s">
        <v>3457</v>
      </c>
      <c r="C1098" s="149" t="str">
        <f t="shared" si="34"/>
        <v>SATPAL</v>
      </c>
      <c r="D1098" s="149"/>
      <c r="E1098" s="149"/>
      <c r="F1098" s="149"/>
      <c r="G1098" s="149">
        <f>COUNTIF(RTARouteStages[StageCode],ShortCodes[[#This Row],[Stage Code]])</f>
        <v>0</v>
      </c>
      <c r="H1098" s="149">
        <f>COUNTIF(ShortCodes[Location],ShortCodes[[#This Row],[Location]])</f>
        <v>1</v>
      </c>
      <c r="I1098" s="149">
        <f t="shared" si="35"/>
        <v>1</v>
      </c>
      <c r="J1098" s="149"/>
      <c r="K1098" s="149"/>
      <c r="L1098" s="149"/>
    </row>
    <row r="1099" spans="1:12">
      <c r="A1099" s="148" t="s">
        <v>3458</v>
      </c>
      <c r="B1099" s="148" t="s">
        <v>3459</v>
      </c>
      <c r="C1099" s="149" t="str">
        <f t="shared" si="34"/>
        <v>SATRE</v>
      </c>
      <c r="D1099" s="149"/>
      <c r="E1099" s="149"/>
      <c r="F1099" s="149"/>
      <c r="G1099" s="149">
        <f>COUNTIF(RTARouteStages[StageCode],ShortCodes[[#This Row],[Stage Code]])</f>
        <v>0</v>
      </c>
      <c r="H1099" s="149">
        <f>COUNTIF(ShortCodes[Location],ShortCodes[[#This Row],[Location]])</f>
        <v>1</v>
      </c>
      <c r="I1099" s="149">
        <f t="shared" si="35"/>
        <v>1</v>
      </c>
      <c r="J1099" s="149"/>
      <c r="K1099" s="149"/>
      <c r="L1099" s="149"/>
    </row>
    <row r="1100" spans="1:12">
      <c r="A1100" s="148" t="s">
        <v>3460</v>
      </c>
      <c r="B1100" s="148" t="s">
        <v>3461</v>
      </c>
      <c r="C1100" s="149" t="str">
        <f t="shared" si="34"/>
        <v>SAUD</v>
      </c>
      <c r="D1100" s="149"/>
      <c r="E1100" s="149"/>
      <c r="F1100" s="149"/>
      <c r="G1100" s="149">
        <f>COUNTIF(RTARouteStages[StageCode],ShortCodes[[#This Row],[Stage Code]])</f>
        <v>0</v>
      </c>
      <c r="H1100" s="149">
        <f>COUNTIF(ShortCodes[Location],ShortCodes[[#This Row],[Location]])</f>
        <v>1</v>
      </c>
      <c r="I1100" s="149">
        <f t="shared" si="35"/>
        <v>1</v>
      </c>
      <c r="J1100" s="149"/>
      <c r="K1100" s="149"/>
      <c r="L1100" s="149"/>
    </row>
    <row r="1101" spans="1:12">
      <c r="A1101" s="148" t="s">
        <v>3462</v>
      </c>
      <c r="B1101" s="148" t="s">
        <v>3463</v>
      </c>
      <c r="C1101" s="149" t="str">
        <f t="shared" si="34"/>
        <v>SAUD CHURCH</v>
      </c>
      <c r="D1101" s="149"/>
      <c r="E1101" s="149"/>
      <c r="F1101" s="149"/>
      <c r="G1101" s="149">
        <f>COUNTIF(RTARouteStages[StageCode],ShortCodes[[#This Row],[Stage Code]])</f>
        <v>0</v>
      </c>
      <c r="H1101" s="149">
        <f>COUNTIF(ShortCodes[Location],ShortCodes[[#This Row],[Location]])</f>
        <v>1</v>
      </c>
      <c r="I1101" s="149">
        <f t="shared" si="35"/>
        <v>1</v>
      </c>
      <c r="J1101" s="149"/>
      <c r="K1101" s="149"/>
      <c r="L1101" s="149"/>
    </row>
    <row r="1102" spans="1:12">
      <c r="A1102" s="148" t="s">
        <v>3464</v>
      </c>
      <c r="B1102" s="148" t="s">
        <v>3465</v>
      </c>
      <c r="C1102" s="149" t="str">
        <f t="shared" si="34"/>
        <v>SAUD SCHOOL</v>
      </c>
      <c r="D1102" s="149"/>
      <c r="E1102" s="149"/>
      <c r="F1102" s="149"/>
      <c r="G1102" s="149">
        <f>COUNTIF(RTARouteStages[StageCode],ShortCodes[[#This Row],[Stage Code]])</f>
        <v>0</v>
      </c>
      <c r="H1102" s="149">
        <f>COUNTIF(ShortCodes[Location],ShortCodes[[#This Row],[Location]])</f>
        <v>1</v>
      </c>
      <c r="I1102" s="149">
        <f t="shared" si="35"/>
        <v>1</v>
      </c>
      <c r="J1102" s="149"/>
      <c r="K1102" s="149"/>
      <c r="L1102" s="149"/>
    </row>
    <row r="1103" spans="1:12">
      <c r="A1103" s="148" t="s">
        <v>3466</v>
      </c>
      <c r="B1103" s="148" t="s">
        <v>3467</v>
      </c>
      <c r="C1103" s="149" t="str">
        <f t="shared" si="34"/>
        <v>SAUNDATTI</v>
      </c>
      <c r="D1103" s="149"/>
      <c r="E1103" s="149"/>
      <c r="F1103" s="149"/>
      <c r="G1103" s="149">
        <f>COUNTIF(RTARouteStages[StageCode],ShortCodes[[#This Row],[Stage Code]])</f>
        <v>0</v>
      </c>
      <c r="H1103" s="149">
        <f>COUNTIF(ShortCodes[Location],ShortCodes[[#This Row],[Location]])</f>
        <v>1</v>
      </c>
      <c r="I1103" s="149">
        <f t="shared" si="35"/>
        <v>1</v>
      </c>
      <c r="J1103" s="149"/>
      <c r="K1103" s="149"/>
      <c r="L1103" s="149"/>
    </row>
    <row r="1104" spans="1:12">
      <c r="A1104" s="148" t="s">
        <v>3468</v>
      </c>
      <c r="B1104" s="148" t="s">
        <v>3469</v>
      </c>
      <c r="C1104" s="149" t="str">
        <f t="shared" si="34"/>
        <v>SAVAI</v>
      </c>
      <c r="D1104" s="149"/>
      <c r="E1104" s="149"/>
      <c r="F1104" s="149"/>
      <c r="G1104" s="149">
        <f>COUNTIF(RTARouteStages[StageCode],ShortCodes[[#This Row],[Stage Code]])</f>
        <v>0</v>
      </c>
      <c r="H1104" s="149">
        <f>COUNTIF(ShortCodes[Location],ShortCodes[[#This Row],[Location]])</f>
        <v>1</v>
      </c>
      <c r="I1104" s="149">
        <f t="shared" si="35"/>
        <v>1</v>
      </c>
      <c r="J1104" s="149"/>
      <c r="K1104" s="149"/>
      <c r="L1104" s="149"/>
    </row>
    <row r="1105" spans="1:12">
      <c r="A1105" s="151" t="s">
        <v>3470</v>
      </c>
      <c r="B1105" s="151" t="s">
        <v>3471</v>
      </c>
      <c r="C1105" s="149" t="str">
        <f t="shared" si="34"/>
        <v>SANVORCOTTO</v>
      </c>
      <c r="D1105" s="149"/>
      <c r="E1105" s="149"/>
      <c r="F1105" s="149"/>
      <c r="G1105" s="149">
        <f>COUNTIF(RTARouteStages[StageCode],ShortCodes[[#This Row],[Stage Code]])</f>
        <v>0</v>
      </c>
      <c r="H1105" s="149">
        <f>COUNTIF(ShortCodes[Location],ShortCodes[[#This Row],[Location]])</f>
        <v>1</v>
      </c>
      <c r="I1105" s="149">
        <f t="shared" si="35"/>
        <v>1</v>
      </c>
      <c r="J1105" s="149"/>
      <c r="K1105" s="149"/>
      <c r="L1105" s="149"/>
    </row>
    <row r="1106" spans="1:12">
      <c r="A1106" s="148" t="s">
        <v>3472</v>
      </c>
      <c r="B1106" s="148" t="s">
        <v>3473</v>
      </c>
      <c r="C1106" s="149" t="str">
        <f t="shared" si="34"/>
        <v>SAVARGAL</v>
      </c>
      <c r="D1106" s="149"/>
      <c r="E1106" s="149"/>
      <c r="F1106" s="149"/>
      <c r="G1106" s="149">
        <f>COUNTIF(RTARouteStages[StageCode],ShortCodes[[#This Row],[Stage Code]])</f>
        <v>0</v>
      </c>
      <c r="H1106" s="149">
        <f>COUNTIF(ShortCodes[Location],ShortCodes[[#This Row],[Location]])</f>
        <v>1</v>
      </c>
      <c r="I1106" s="149">
        <f t="shared" si="35"/>
        <v>1</v>
      </c>
      <c r="J1106" s="149"/>
      <c r="K1106" s="149"/>
      <c r="L1106" s="149"/>
    </row>
    <row r="1107" spans="1:12">
      <c r="A1107" s="148" t="s">
        <v>3474</v>
      </c>
      <c r="B1107" s="148" t="s">
        <v>3475</v>
      </c>
      <c r="C1107" s="149" t="str">
        <f t="shared" si="34"/>
        <v>SAVARSHE</v>
      </c>
      <c r="D1107" s="149"/>
      <c r="E1107" s="149"/>
      <c r="F1107" s="149"/>
      <c r="G1107" s="149">
        <f>COUNTIF(RTARouteStages[StageCode],ShortCodes[[#This Row],[Stage Code]])</f>
        <v>0</v>
      </c>
      <c r="H1107" s="149">
        <f>COUNTIF(ShortCodes[Location],ShortCodes[[#This Row],[Location]])</f>
        <v>1</v>
      </c>
      <c r="I1107" s="149">
        <f t="shared" si="35"/>
        <v>1</v>
      </c>
      <c r="J1107" s="149"/>
      <c r="K1107" s="149"/>
      <c r="L1107" s="149"/>
    </row>
    <row r="1108" spans="1:12">
      <c r="A1108" s="148" t="s">
        <v>3476</v>
      </c>
      <c r="B1108" s="148" t="s">
        <v>3477</v>
      </c>
      <c r="C1108" s="149" t="str">
        <f t="shared" si="34"/>
        <v>SAVERDEM</v>
      </c>
      <c r="D1108" s="149"/>
      <c r="E1108" s="149"/>
      <c r="F1108" s="149"/>
      <c r="G1108" s="149">
        <f>COUNTIF(RTARouteStages[StageCode],ShortCodes[[#This Row],[Stage Code]])</f>
        <v>0</v>
      </c>
      <c r="H1108" s="149">
        <f>COUNTIF(ShortCodes[Location],ShortCodes[[#This Row],[Location]])</f>
        <v>1</v>
      </c>
      <c r="I1108" s="149">
        <f t="shared" si="35"/>
        <v>1</v>
      </c>
      <c r="J1108" s="149"/>
      <c r="K1108" s="149"/>
      <c r="L1108" s="149"/>
    </row>
    <row r="1109" spans="1:12">
      <c r="A1109" s="148" t="s">
        <v>3478</v>
      </c>
      <c r="B1109" s="148" t="s">
        <v>3479</v>
      </c>
      <c r="C1109" s="149" t="str">
        <f t="shared" si="34"/>
        <v>SAVORDE TSK</v>
      </c>
      <c r="D1109" s="149"/>
      <c r="E1109" s="149"/>
      <c r="F1109" s="149"/>
      <c r="G1109" s="149">
        <f>COUNTIF(RTARouteStages[StageCode],ShortCodes[[#This Row],[Stage Code]])</f>
        <v>0</v>
      </c>
      <c r="H1109" s="149">
        <f>COUNTIF(ShortCodes[Location],ShortCodes[[#This Row],[Location]])</f>
        <v>1</v>
      </c>
      <c r="I1109" s="149">
        <f t="shared" si="35"/>
        <v>1</v>
      </c>
      <c r="J1109" s="149"/>
      <c r="K1109" s="149"/>
      <c r="L1109" s="149"/>
    </row>
    <row r="1110" spans="1:12">
      <c r="A1110" s="148" t="s">
        <v>3480</v>
      </c>
      <c r="B1110" s="148" t="s">
        <v>3481</v>
      </c>
      <c r="C1110" s="149" t="str">
        <f t="shared" si="34"/>
        <v>SAW MILL</v>
      </c>
      <c r="D1110" s="149"/>
      <c r="E1110" s="149"/>
      <c r="F1110" s="149"/>
      <c r="G1110" s="149">
        <f>COUNTIF(RTARouteStages[StageCode],ShortCodes[[#This Row],[Stage Code]])</f>
        <v>0</v>
      </c>
      <c r="H1110" s="149">
        <f>COUNTIF(ShortCodes[Location],ShortCodes[[#This Row],[Location]])</f>
        <v>1</v>
      </c>
      <c r="I1110" s="149">
        <f t="shared" si="35"/>
        <v>1</v>
      </c>
      <c r="J1110" s="149"/>
      <c r="K1110" s="149"/>
      <c r="L1110" s="149"/>
    </row>
    <row r="1111" spans="1:12">
      <c r="A1111" s="148" t="s">
        <v>3482</v>
      </c>
      <c r="B1111" s="148" t="s">
        <v>3483</v>
      </c>
      <c r="C1111" s="149" t="str">
        <f t="shared" si="34"/>
        <v>SAWANTWADA</v>
      </c>
      <c r="D1111" s="149"/>
      <c r="E1111" s="149"/>
      <c r="F1111" s="149"/>
      <c r="G1111" s="149">
        <f>COUNTIF(RTARouteStages[StageCode],ShortCodes[[#This Row],[Stage Code]])</f>
        <v>0</v>
      </c>
      <c r="H1111" s="149">
        <f>COUNTIF(ShortCodes[Location],ShortCodes[[#This Row],[Location]])</f>
        <v>1</v>
      </c>
      <c r="I1111" s="149">
        <f t="shared" si="35"/>
        <v>1</v>
      </c>
      <c r="J1111" s="149"/>
      <c r="K1111" s="149"/>
      <c r="L1111" s="149"/>
    </row>
    <row r="1112" spans="1:12">
      <c r="A1112" s="148" t="s">
        <v>3484</v>
      </c>
      <c r="B1112" s="148" t="s">
        <v>3485</v>
      </c>
      <c r="C1112" s="149" t="str">
        <f t="shared" si="34"/>
        <v>SAWANTWADI</v>
      </c>
      <c r="D1112" s="149"/>
      <c r="E1112" s="149"/>
      <c r="F1112" s="149"/>
      <c r="G1112" s="149">
        <f>COUNTIF(RTARouteStages[StageCode],ShortCodes[[#This Row],[Stage Code]])</f>
        <v>0</v>
      </c>
      <c r="H1112" s="149">
        <f>COUNTIF(ShortCodes[Location],ShortCodes[[#This Row],[Location]])</f>
        <v>1</v>
      </c>
      <c r="I1112" s="149">
        <f t="shared" si="35"/>
        <v>1</v>
      </c>
      <c r="J1112" s="149"/>
      <c r="K1112" s="149"/>
      <c r="L1112" s="149"/>
    </row>
    <row r="1113" spans="1:12">
      <c r="A1113" s="148" t="s">
        <v>3486</v>
      </c>
      <c r="B1113" s="148" t="s">
        <v>3487</v>
      </c>
      <c r="C1113" s="149" t="str">
        <f t="shared" si="34"/>
        <v>SAWARKATTA</v>
      </c>
      <c r="D1113" s="149"/>
      <c r="E1113" s="149"/>
      <c r="F1113" s="149"/>
      <c r="G1113" s="149">
        <f>COUNTIF(RTARouteStages[StageCode],ShortCodes[[#This Row],[Stage Code]])</f>
        <v>0</v>
      </c>
      <c r="H1113" s="149">
        <f>COUNTIF(ShortCodes[Location],ShortCodes[[#This Row],[Location]])</f>
        <v>1</v>
      </c>
      <c r="I1113" s="149">
        <f t="shared" si="35"/>
        <v>1</v>
      </c>
      <c r="J1113" s="149"/>
      <c r="K1113" s="149"/>
      <c r="L1113" s="149"/>
    </row>
    <row r="1114" spans="1:12">
      <c r="A1114" s="148" t="s">
        <v>3488</v>
      </c>
      <c r="B1114" s="148" t="s">
        <v>3489</v>
      </c>
      <c r="C1114" s="149" t="str">
        <f t="shared" si="34"/>
        <v>SAWARWAD</v>
      </c>
      <c r="D1114" s="149"/>
      <c r="E1114" s="149"/>
      <c r="F1114" s="149"/>
      <c r="G1114" s="149">
        <f>COUNTIF(RTARouteStages[StageCode],ShortCodes[[#This Row],[Stage Code]])</f>
        <v>0</v>
      </c>
      <c r="H1114" s="149">
        <f>COUNTIF(ShortCodes[Location],ShortCodes[[#This Row],[Location]])</f>
        <v>1</v>
      </c>
      <c r="I1114" s="149">
        <f t="shared" si="35"/>
        <v>1</v>
      </c>
      <c r="J1114" s="149"/>
      <c r="K1114" s="149"/>
      <c r="L1114" s="149"/>
    </row>
    <row r="1115" spans="1:12">
      <c r="A1115" s="148" t="s">
        <v>3490</v>
      </c>
      <c r="B1115" s="148" t="s">
        <v>3491</v>
      </c>
      <c r="C1115" s="149" t="str">
        <f t="shared" si="34"/>
        <v>SBI COLONY</v>
      </c>
      <c r="D1115" s="149"/>
      <c r="E1115" s="149"/>
      <c r="F1115" s="149"/>
      <c r="G1115" s="149">
        <f>COUNTIF(RTARouteStages[StageCode],ShortCodes[[#This Row],[Stage Code]])</f>
        <v>0</v>
      </c>
      <c r="H1115" s="149">
        <f>COUNTIF(ShortCodes[Location],ShortCodes[[#This Row],[Location]])</f>
        <v>1</v>
      </c>
      <c r="I1115" s="149">
        <f t="shared" si="35"/>
        <v>1</v>
      </c>
      <c r="J1115" s="149"/>
      <c r="K1115" s="149"/>
      <c r="L1115" s="149"/>
    </row>
    <row r="1116" spans="1:12">
      <c r="A1116" s="148" t="s">
        <v>3492</v>
      </c>
      <c r="B1116" s="148" t="s">
        <v>3493</v>
      </c>
      <c r="C1116" s="149" t="str">
        <f t="shared" si="34"/>
        <v>SCHOOL</v>
      </c>
      <c r="D1116" s="149"/>
      <c r="E1116" s="149"/>
      <c r="F1116" s="149"/>
      <c r="G1116" s="149">
        <f>COUNTIF(RTARouteStages[StageCode],ShortCodes[[#This Row],[Stage Code]])</f>
        <v>0</v>
      </c>
      <c r="H1116" s="149">
        <f>COUNTIF(ShortCodes[Location],ShortCodes[[#This Row],[Location]])</f>
        <v>1</v>
      </c>
      <c r="I1116" s="149">
        <f t="shared" si="35"/>
        <v>1</v>
      </c>
      <c r="J1116" s="149"/>
      <c r="K1116" s="149"/>
      <c r="L1116" s="149"/>
    </row>
    <row r="1117" spans="1:12">
      <c r="A1117" s="148" t="s">
        <v>3494</v>
      </c>
      <c r="B1117" s="148" t="s">
        <v>3495</v>
      </c>
      <c r="C1117" s="149" t="str">
        <f t="shared" si="34"/>
        <v>SCIENCE CTR</v>
      </c>
      <c r="D1117" s="149"/>
      <c r="E1117" s="149"/>
      <c r="F1117" s="149"/>
      <c r="G1117" s="149">
        <f>COUNTIF(RTARouteStages[StageCode],ShortCodes[[#This Row],[Stage Code]])</f>
        <v>0</v>
      </c>
      <c r="H1117" s="149">
        <f>COUNTIF(ShortCodes[Location],ShortCodes[[#This Row],[Location]])</f>
        <v>1</v>
      </c>
      <c r="I1117" s="149">
        <f t="shared" si="35"/>
        <v>1</v>
      </c>
      <c r="J1117" s="149"/>
      <c r="K1117" s="149"/>
      <c r="L1117" s="149"/>
    </row>
    <row r="1118" spans="1:12">
      <c r="A1118" s="148" t="s">
        <v>3496</v>
      </c>
      <c r="B1118" s="148" t="s">
        <v>3497</v>
      </c>
      <c r="C1118" s="149" t="str">
        <f t="shared" si="34"/>
        <v>SECRETARIAT</v>
      </c>
      <c r="D1118" s="149"/>
      <c r="E1118" s="149"/>
      <c r="F1118" s="149"/>
      <c r="G1118" s="149">
        <f>COUNTIF(RTARouteStages[StageCode],ShortCodes[[#This Row],[Stage Code]])</f>
        <v>0</v>
      </c>
      <c r="H1118" s="149">
        <f>COUNTIF(ShortCodes[Location],ShortCodes[[#This Row],[Location]])</f>
        <v>1</v>
      </c>
      <c r="I1118" s="149">
        <f t="shared" si="35"/>
        <v>1</v>
      </c>
      <c r="J1118" s="149"/>
      <c r="K1118" s="149"/>
      <c r="L1118" s="149"/>
    </row>
    <row r="1119" spans="1:12">
      <c r="A1119" s="151" t="s">
        <v>3498</v>
      </c>
      <c r="B1119" s="151" t="s">
        <v>3499</v>
      </c>
      <c r="C1119" s="149" t="str">
        <f t="shared" si="34"/>
        <v>SECRETERIAT</v>
      </c>
      <c r="D1119" s="149"/>
      <c r="E1119" s="149"/>
      <c r="F1119" s="149"/>
      <c r="G1119" s="149">
        <f>COUNTIF(RTARouteStages[StageCode],ShortCodes[[#This Row],[Stage Code]])</f>
        <v>0</v>
      </c>
      <c r="H1119" s="149">
        <f>COUNTIF(ShortCodes[Location],ShortCodes[[#This Row],[Location]])</f>
        <v>1</v>
      </c>
      <c r="I1119" s="149">
        <f t="shared" si="35"/>
        <v>1</v>
      </c>
      <c r="J1119" s="149"/>
      <c r="K1119" s="149"/>
      <c r="L1119" s="149"/>
    </row>
    <row r="1120" spans="1:12">
      <c r="A1120" s="148" t="s">
        <v>3500</v>
      </c>
      <c r="B1120" s="148" t="s">
        <v>3501</v>
      </c>
      <c r="C1120" s="149" t="str">
        <f t="shared" si="34"/>
        <v>SEZA GATE</v>
      </c>
      <c r="D1120" s="149"/>
      <c r="E1120" s="149"/>
      <c r="F1120" s="149"/>
      <c r="G1120" s="149">
        <f>COUNTIF(RTARouteStages[StageCode],ShortCodes[[#This Row],[Stage Code]])</f>
        <v>0</v>
      </c>
      <c r="H1120" s="149">
        <f>COUNTIF(ShortCodes[Location],ShortCodes[[#This Row],[Location]])</f>
        <v>1</v>
      </c>
      <c r="I1120" s="149">
        <f t="shared" si="35"/>
        <v>1</v>
      </c>
      <c r="J1120" s="149"/>
      <c r="K1120" s="149"/>
      <c r="L1120" s="149"/>
    </row>
    <row r="1121" spans="1:12">
      <c r="A1121" s="148" t="s">
        <v>3502</v>
      </c>
      <c r="B1121" s="148" t="s">
        <v>3503</v>
      </c>
      <c r="C1121" s="149" t="str">
        <f t="shared" si="34"/>
        <v>SEZA GOA</v>
      </c>
      <c r="D1121" s="149"/>
      <c r="E1121" s="149"/>
      <c r="F1121" s="149"/>
      <c r="G1121" s="149">
        <f>COUNTIF(RTARouteStages[StageCode],ShortCodes[[#This Row],[Stage Code]])</f>
        <v>0</v>
      </c>
      <c r="H1121" s="149">
        <f>COUNTIF(ShortCodes[Location],ShortCodes[[#This Row],[Location]])</f>
        <v>1</v>
      </c>
      <c r="I1121" s="149">
        <f t="shared" si="35"/>
        <v>1</v>
      </c>
      <c r="J1121" s="149"/>
      <c r="K1121" s="149"/>
      <c r="L1121" s="149"/>
    </row>
    <row r="1122" spans="1:12">
      <c r="A1122" s="148" t="s">
        <v>3504</v>
      </c>
      <c r="B1122" s="148" t="s">
        <v>3505</v>
      </c>
      <c r="C1122" s="149" t="str">
        <f t="shared" si="34"/>
        <v>SFX SCHOOL</v>
      </c>
      <c r="D1122" s="149"/>
      <c r="E1122" s="149"/>
      <c r="F1122" s="149"/>
      <c r="G1122" s="149">
        <f>COUNTIF(RTARouteStages[StageCode],ShortCodes[[#This Row],[Stage Code]])</f>
        <v>0</v>
      </c>
      <c r="H1122" s="149">
        <f>COUNTIF(ShortCodes[Location],ShortCodes[[#This Row],[Location]])</f>
        <v>1</v>
      </c>
      <c r="I1122" s="149">
        <f t="shared" si="35"/>
        <v>1</v>
      </c>
      <c r="J1122" s="149"/>
      <c r="K1122" s="149"/>
      <c r="L1122" s="149"/>
    </row>
    <row r="1123" spans="1:12">
      <c r="A1123" s="148" t="s">
        <v>3506</v>
      </c>
      <c r="B1123" s="148" t="s">
        <v>3507</v>
      </c>
      <c r="C1123" s="149" t="str">
        <f t="shared" si="34"/>
        <v>SHALA NO. 3</v>
      </c>
      <c r="D1123" s="149"/>
      <c r="E1123" s="149"/>
      <c r="F1123" s="149"/>
      <c r="G1123" s="149">
        <f>COUNTIF(RTARouteStages[StageCode],ShortCodes[[#This Row],[Stage Code]])</f>
        <v>0</v>
      </c>
      <c r="H1123" s="149">
        <f>COUNTIF(ShortCodes[Location],ShortCodes[[#This Row],[Location]])</f>
        <v>1</v>
      </c>
      <c r="I1123" s="149">
        <f t="shared" si="35"/>
        <v>1</v>
      </c>
      <c r="J1123" s="149"/>
      <c r="K1123" s="149"/>
      <c r="L1123" s="149"/>
    </row>
    <row r="1124" spans="1:12">
      <c r="A1124" s="148" t="s">
        <v>3508</v>
      </c>
      <c r="B1124" s="148" t="s">
        <v>3509</v>
      </c>
      <c r="C1124" s="149" t="str">
        <f t="shared" si="34"/>
        <v>SHEL</v>
      </c>
      <c r="D1124" s="149"/>
      <c r="E1124" s="149"/>
      <c r="F1124" s="149"/>
      <c r="G1124" s="149">
        <f>COUNTIF(RTARouteStages[StageCode],ShortCodes[[#This Row],[Stage Code]])</f>
        <v>0</v>
      </c>
      <c r="H1124" s="149">
        <f>COUNTIF(ShortCodes[Location],ShortCodes[[#This Row],[Location]])</f>
        <v>1</v>
      </c>
      <c r="I1124" s="149">
        <f t="shared" si="35"/>
        <v>1</v>
      </c>
      <c r="J1124" s="149"/>
      <c r="K1124" s="149"/>
      <c r="L1124" s="149"/>
    </row>
    <row r="1125" spans="1:12">
      <c r="A1125" s="151" t="s">
        <v>3510</v>
      </c>
      <c r="B1125" s="151" t="s">
        <v>3511</v>
      </c>
      <c r="C1125" s="149" t="str">
        <f t="shared" si="34"/>
        <v>SHELIN</v>
      </c>
      <c r="D1125" s="149"/>
      <c r="E1125" s="149"/>
      <c r="F1125" s="149"/>
      <c r="G1125" s="149">
        <f>COUNTIF(RTARouteStages[StageCode],ShortCodes[[#This Row],[Stage Code]])</f>
        <v>0</v>
      </c>
      <c r="H1125" s="149">
        <f>COUNTIF(ShortCodes[Location],ShortCodes[[#This Row],[Location]])</f>
        <v>1</v>
      </c>
      <c r="I1125" s="149">
        <f t="shared" si="35"/>
        <v>1</v>
      </c>
      <c r="J1125" s="149"/>
      <c r="K1125" s="149"/>
      <c r="L1125" s="149"/>
    </row>
    <row r="1126" spans="1:12">
      <c r="A1126" s="148" t="s">
        <v>3512</v>
      </c>
      <c r="B1126" s="148" t="s">
        <v>3513</v>
      </c>
      <c r="C1126" s="149" t="str">
        <f t="shared" si="34"/>
        <v>SHEMECHADVN</v>
      </c>
      <c r="D1126" s="149"/>
      <c r="E1126" s="149"/>
      <c r="F1126" s="149"/>
      <c r="G1126" s="149">
        <f>COUNTIF(RTARouteStages[StageCode],ShortCodes[[#This Row],[Stage Code]])</f>
        <v>0</v>
      </c>
      <c r="H1126" s="149">
        <f>COUNTIF(ShortCodes[Location],ShortCodes[[#This Row],[Location]])</f>
        <v>1</v>
      </c>
      <c r="I1126" s="149">
        <f t="shared" si="35"/>
        <v>1</v>
      </c>
      <c r="J1126" s="149"/>
      <c r="K1126" s="149"/>
      <c r="L1126" s="149"/>
    </row>
    <row r="1127" spans="1:12">
      <c r="A1127" s="148" t="s">
        <v>3514</v>
      </c>
      <c r="B1127" s="148" t="s">
        <v>3515</v>
      </c>
      <c r="C1127" s="149" t="str">
        <f t="shared" si="34"/>
        <v>SHERLA</v>
      </c>
      <c r="D1127" s="149"/>
      <c r="E1127" s="149"/>
      <c r="F1127" s="149"/>
      <c r="G1127" s="149">
        <f>COUNTIF(RTARouteStages[StageCode],ShortCodes[[#This Row],[Stage Code]])</f>
        <v>0</v>
      </c>
      <c r="H1127" s="149">
        <f>COUNTIF(ShortCodes[Location],ShortCodes[[#This Row],[Location]])</f>
        <v>1</v>
      </c>
      <c r="I1127" s="149">
        <f t="shared" si="35"/>
        <v>1</v>
      </c>
      <c r="J1127" s="149"/>
      <c r="K1127" s="149"/>
      <c r="L1127" s="149"/>
    </row>
    <row r="1128" spans="1:12">
      <c r="A1128" s="148" t="s">
        <v>3516</v>
      </c>
      <c r="B1128" s="148" t="s">
        <v>3517</v>
      </c>
      <c r="C1128" s="149" t="str">
        <f t="shared" si="34"/>
        <v>SHIGAO</v>
      </c>
      <c r="D1128" s="149"/>
      <c r="E1128" s="149"/>
      <c r="F1128" s="149"/>
      <c r="G1128" s="149">
        <f>COUNTIF(RTARouteStages[StageCode],ShortCodes[[#This Row],[Stage Code]])</f>
        <v>0</v>
      </c>
      <c r="H1128" s="149">
        <f>COUNTIF(ShortCodes[Location],ShortCodes[[#This Row],[Location]])</f>
        <v>1</v>
      </c>
      <c r="I1128" s="149">
        <f t="shared" si="35"/>
        <v>1</v>
      </c>
      <c r="J1128" s="149"/>
      <c r="K1128" s="149"/>
      <c r="L1128" s="149"/>
    </row>
    <row r="1129" spans="1:12">
      <c r="A1129" s="148" t="s">
        <v>3518</v>
      </c>
      <c r="B1129" s="148" t="s">
        <v>3519</v>
      </c>
      <c r="C1129" s="149" t="str">
        <f t="shared" si="34"/>
        <v>SHIGNE</v>
      </c>
      <c r="D1129" s="149"/>
      <c r="E1129" s="149"/>
      <c r="F1129" s="149"/>
      <c r="G1129" s="149">
        <f>COUNTIF(RTARouteStages[StageCode],ShortCodes[[#This Row],[Stage Code]])</f>
        <v>0</v>
      </c>
      <c r="H1129" s="149">
        <f>COUNTIF(ShortCodes[Location],ShortCodes[[#This Row],[Location]])</f>
        <v>1</v>
      </c>
      <c r="I1129" s="149">
        <f t="shared" si="35"/>
        <v>1</v>
      </c>
      <c r="J1129" s="149"/>
      <c r="K1129" s="149"/>
      <c r="L1129" s="149"/>
    </row>
    <row r="1130" spans="1:12">
      <c r="A1130" s="148" t="s">
        <v>3520</v>
      </c>
      <c r="B1130" s="148" t="s">
        <v>3521</v>
      </c>
      <c r="C1130" s="149" t="str">
        <f t="shared" si="34"/>
        <v>SHINOLI</v>
      </c>
      <c r="D1130" s="149"/>
      <c r="E1130" s="149"/>
      <c r="F1130" s="149"/>
      <c r="G1130" s="149">
        <f>COUNTIF(RTARouteStages[StageCode],ShortCodes[[#This Row],[Stage Code]])</f>
        <v>0</v>
      </c>
      <c r="H1130" s="149">
        <f>COUNTIF(ShortCodes[Location],ShortCodes[[#This Row],[Location]])</f>
        <v>1</v>
      </c>
      <c r="I1130" s="149">
        <f t="shared" si="35"/>
        <v>1</v>
      </c>
      <c r="J1130" s="149"/>
      <c r="K1130" s="149"/>
      <c r="L1130" s="149"/>
    </row>
    <row r="1131" spans="1:12">
      <c r="A1131" s="148" t="s">
        <v>3522</v>
      </c>
      <c r="B1131" s="148" t="s">
        <v>3523</v>
      </c>
      <c r="C1131" s="149" t="str">
        <f t="shared" si="34"/>
        <v>SHIPYARD</v>
      </c>
      <c r="D1131" s="149"/>
      <c r="E1131" s="149"/>
      <c r="F1131" s="149"/>
      <c r="G1131" s="149">
        <f>COUNTIF(RTARouteStages[StageCode],ShortCodes[[#This Row],[Stage Code]])</f>
        <v>0</v>
      </c>
      <c r="H1131" s="149">
        <f>COUNTIF(ShortCodes[Location],ShortCodes[[#This Row],[Location]])</f>
        <v>1</v>
      </c>
      <c r="I1131" s="149">
        <f t="shared" si="35"/>
        <v>1</v>
      </c>
      <c r="J1131" s="149"/>
      <c r="K1131" s="149"/>
      <c r="L1131" s="149"/>
    </row>
    <row r="1132" spans="1:12">
      <c r="A1132" s="152" t="s">
        <v>3524</v>
      </c>
      <c r="B1132" s="152" t="s">
        <v>3525</v>
      </c>
      <c r="C1132" s="149" t="str">
        <f t="shared" si="34"/>
        <v>SHIRDI</v>
      </c>
      <c r="D1132" s="149"/>
      <c r="E1132" s="149"/>
      <c r="F1132" s="149"/>
      <c r="G1132" s="149">
        <f>COUNTIF(RTARouteStages[StageCode],ShortCodes[[#This Row],[Stage Code]])</f>
        <v>0</v>
      </c>
      <c r="H1132" s="149">
        <f>COUNTIF(ShortCodes[Location],ShortCodes[[#This Row],[Location]])</f>
        <v>1</v>
      </c>
      <c r="I1132" s="149">
        <f t="shared" si="35"/>
        <v>1</v>
      </c>
      <c r="J1132" s="149"/>
      <c r="K1132" s="149"/>
      <c r="L1132" s="149"/>
    </row>
    <row r="1133" spans="1:12">
      <c r="A1133" s="148" t="s">
        <v>3526</v>
      </c>
      <c r="B1133" s="148" t="s">
        <v>3527</v>
      </c>
      <c r="C1133" s="149" t="str">
        <f t="shared" si="34"/>
        <v>SHIRGAL</v>
      </c>
      <c r="D1133" s="149"/>
      <c r="E1133" s="149"/>
      <c r="F1133" s="149"/>
      <c r="G1133" s="149">
        <f>COUNTIF(RTARouteStages[StageCode],ShortCodes[[#This Row],[Stage Code]])</f>
        <v>0</v>
      </c>
      <c r="H1133" s="149">
        <f>COUNTIF(ShortCodes[Location],ShortCodes[[#This Row],[Location]])</f>
        <v>1</v>
      </c>
      <c r="I1133" s="149">
        <f t="shared" si="35"/>
        <v>1</v>
      </c>
      <c r="J1133" s="149"/>
      <c r="K1133" s="149"/>
      <c r="L1133" s="149"/>
    </row>
    <row r="1134" spans="1:12">
      <c r="A1134" s="152" t="s">
        <v>3528</v>
      </c>
      <c r="B1134" s="152" t="s">
        <v>3529</v>
      </c>
      <c r="C1134" s="149" t="str">
        <f t="shared" si="34"/>
        <v>SHIRODA-MH</v>
      </c>
      <c r="D1134" s="149"/>
      <c r="E1134" s="149"/>
      <c r="F1134" s="149" t="s">
        <v>3530</v>
      </c>
      <c r="G1134" s="149">
        <f>COUNTIF(RTARouteStages[StageCode],ShortCodes[[#This Row],[Stage Code]])</f>
        <v>0</v>
      </c>
      <c r="H1134" s="149">
        <f>COUNTIF(ShortCodes[Location],ShortCodes[[#This Row],[Location]])</f>
        <v>1</v>
      </c>
      <c r="I1134" s="149">
        <f t="shared" si="35"/>
        <v>1</v>
      </c>
      <c r="J1134" s="149"/>
      <c r="K1134" s="149"/>
      <c r="L1134" s="149"/>
    </row>
    <row r="1135" spans="1:12">
      <c r="A1135" s="148" t="s">
        <v>3531</v>
      </c>
      <c r="B1135" s="148" t="s">
        <v>3532</v>
      </c>
      <c r="C1135" s="149" t="str">
        <f t="shared" si="34"/>
        <v>SHIRODA</v>
      </c>
      <c r="D1135" s="149"/>
      <c r="E1135" s="149"/>
      <c r="F1135" s="149"/>
      <c r="G1135" s="149">
        <f>COUNTIF(RTARouteStages[StageCode],ShortCodes[[#This Row],[Stage Code]])</f>
        <v>0</v>
      </c>
      <c r="H1135" s="149">
        <f>COUNTIF(ShortCodes[Location],ShortCodes[[#This Row],[Location]])</f>
        <v>1</v>
      </c>
      <c r="I1135" s="149">
        <f t="shared" si="35"/>
        <v>1</v>
      </c>
      <c r="J1135" s="149"/>
      <c r="K1135" s="149"/>
      <c r="L1135" s="149"/>
    </row>
    <row r="1136" spans="1:12">
      <c r="A1136" s="148" t="s">
        <v>3533</v>
      </c>
      <c r="B1136" s="148" t="s">
        <v>3534</v>
      </c>
      <c r="C1136" s="149" t="str">
        <f t="shared" si="34"/>
        <v>SHIROTTI</v>
      </c>
      <c r="D1136" s="149"/>
      <c r="E1136" s="149"/>
      <c r="F1136" s="149"/>
      <c r="G1136" s="149">
        <f>COUNTIF(RTARouteStages[StageCode],ShortCodes[[#This Row],[Stage Code]])</f>
        <v>0</v>
      </c>
      <c r="H1136" s="149">
        <f>COUNTIF(ShortCodes[Location],ShortCodes[[#This Row],[Location]])</f>
        <v>1</v>
      </c>
      <c r="I1136" s="149">
        <f t="shared" si="35"/>
        <v>1</v>
      </c>
      <c r="J1136" s="149"/>
      <c r="K1136" s="149"/>
      <c r="L1136" s="149"/>
    </row>
    <row r="1137" spans="1:12">
      <c r="A1137" s="148" t="s">
        <v>3535</v>
      </c>
      <c r="B1137" s="148" t="s">
        <v>3536</v>
      </c>
      <c r="C1137" s="149" t="str">
        <f t="shared" si="34"/>
        <v>SHIRSAT</v>
      </c>
      <c r="D1137" s="149"/>
      <c r="E1137" s="149"/>
      <c r="F1137" s="149"/>
      <c r="G1137" s="149">
        <f>COUNTIF(RTARouteStages[StageCode],ShortCodes[[#This Row],[Stage Code]])</f>
        <v>0</v>
      </c>
      <c r="H1137" s="149">
        <f>COUNTIF(ShortCodes[Location],ShortCodes[[#This Row],[Location]])</f>
        <v>1</v>
      </c>
      <c r="I1137" s="149">
        <f t="shared" si="35"/>
        <v>1</v>
      </c>
      <c r="J1137" s="149"/>
      <c r="K1137" s="149"/>
      <c r="L1137" s="149"/>
    </row>
    <row r="1138" spans="1:12">
      <c r="A1138" s="148" t="s">
        <v>3537</v>
      </c>
      <c r="B1138" s="148" t="s">
        <v>3538</v>
      </c>
      <c r="C1138" s="149" t="str">
        <f t="shared" si="34"/>
        <v>SHIRSHIRE</v>
      </c>
      <c r="D1138" s="149"/>
      <c r="E1138" s="149"/>
      <c r="F1138" s="149"/>
      <c r="G1138" s="149">
        <f>COUNTIF(RTARouteStages[StageCode],ShortCodes[[#This Row],[Stage Code]])</f>
        <v>0</v>
      </c>
      <c r="H1138" s="149">
        <f>COUNTIF(ShortCodes[Location],ShortCodes[[#This Row],[Location]])</f>
        <v>1</v>
      </c>
      <c r="I1138" s="149">
        <f t="shared" si="35"/>
        <v>1</v>
      </c>
      <c r="J1138" s="149"/>
      <c r="K1138" s="149"/>
      <c r="L1138" s="149"/>
    </row>
    <row r="1139" spans="1:12">
      <c r="A1139" s="148" t="s">
        <v>3539</v>
      </c>
      <c r="B1139" s="148" t="s">
        <v>3540</v>
      </c>
      <c r="C1139" s="149" t="str">
        <f t="shared" si="34"/>
        <v>SHIRWAL</v>
      </c>
      <c r="D1139" s="149"/>
      <c r="E1139" s="149"/>
      <c r="F1139" s="149"/>
      <c r="G1139" s="149">
        <f>COUNTIF(RTARouteStages[StageCode],ShortCodes[[#This Row],[Stage Code]])</f>
        <v>0</v>
      </c>
      <c r="H1139" s="149">
        <f>COUNTIF(ShortCodes[Location],ShortCodes[[#This Row],[Location]])</f>
        <v>1</v>
      </c>
      <c r="I1139" s="149">
        <f t="shared" si="35"/>
        <v>1</v>
      </c>
      <c r="J1139" s="149"/>
      <c r="K1139" s="149"/>
      <c r="L1139" s="149"/>
    </row>
    <row r="1140" spans="1:12">
      <c r="A1140" s="148" t="s">
        <v>3541</v>
      </c>
      <c r="B1140" s="148" t="s">
        <v>3542</v>
      </c>
      <c r="C1140" s="149" t="str">
        <f t="shared" si="34"/>
        <v>SHISHEVAL</v>
      </c>
      <c r="D1140" s="149"/>
      <c r="E1140" s="149"/>
      <c r="F1140" s="149"/>
      <c r="G1140" s="149">
        <f>COUNTIF(RTARouteStages[StageCode],ShortCodes[[#This Row],[Stage Code]])</f>
        <v>0</v>
      </c>
      <c r="H1140" s="149">
        <f>COUNTIF(ShortCodes[Location],ShortCodes[[#This Row],[Location]])</f>
        <v>1</v>
      </c>
      <c r="I1140" s="149">
        <f t="shared" si="35"/>
        <v>1</v>
      </c>
      <c r="J1140" s="149"/>
      <c r="K1140" s="149"/>
      <c r="L1140" s="149"/>
    </row>
    <row r="1141" spans="1:12">
      <c r="A1141" s="151" t="s">
        <v>3543</v>
      </c>
      <c r="B1141" s="151" t="s">
        <v>3544</v>
      </c>
      <c r="C1141" s="149" t="str">
        <f t="shared" si="34"/>
        <v>SHIVAJI CWK</v>
      </c>
      <c r="D1141" s="149"/>
      <c r="E1141" s="149"/>
      <c r="F1141" s="149"/>
      <c r="G1141" s="149">
        <f>COUNTIF(RTARouteStages[StageCode],ShortCodes[[#This Row],[Stage Code]])</f>
        <v>0</v>
      </c>
      <c r="H1141" s="149">
        <f>COUNTIF(ShortCodes[Location],ShortCodes[[#This Row],[Location]])</f>
        <v>1</v>
      </c>
      <c r="I1141" s="149">
        <f t="shared" si="35"/>
        <v>1</v>
      </c>
      <c r="J1141" s="149"/>
      <c r="K1141" s="149"/>
      <c r="L1141" s="149"/>
    </row>
    <row r="1142" spans="1:12">
      <c r="A1142" s="148" t="s">
        <v>3545</v>
      </c>
      <c r="B1142" s="148" t="s">
        <v>3546</v>
      </c>
      <c r="C1142" s="149" t="str">
        <f t="shared" si="34"/>
        <v>SHIVAMOGGA</v>
      </c>
      <c r="D1142" s="149"/>
      <c r="E1142" s="149"/>
      <c r="F1142" s="149"/>
      <c r="G1142" s="149">
        <f>COUNTIF(RTARouteStages[StageCode],ShortCodes[[#This Row],[Stage Code]])</f>
        <v>0</v>
      </c>
      <c r="H1142" s="149">
        <f>COUNTIF(ShortCodes[Location],ShortCodes[[#This Row],[Location]])</f>
        <v>1</v>
      </c>
      <c r="I1142" s="149">
        <f t="shared" si="35"/>
        <v>1</v>
      </c>
      <c r="J1142" s="149"/>
      <c r="K1142" s="149"/>
      <c r="L1142" s="149"/>
    </row>
    <row r="1143" spans="1:12">
      <c r="A1143" s="148" t="s">
        <v>3547</v>
      </c>
      <c r="B1143" s="148" t="s">
        <v>3548</v>
      </c>
      <c r="C1143" s="149" t="str">
        <f t="shared" si="34"/>
        <v>SHLEP</v>
      </c>
      <c r="D1143" s="149"/>
      <c r="E1143" s="149"/>
      <c r="F1143" s="149"/>
      <c r="G1143" s="149">
        <f>COUNTIF(RTARouteStages[StageCode],ShortCodes[[#This Row],[Stage Code]])</f>
        <v>0</v>
      </c>
      <c r="H1143" s="149">
        <f>COUNTIF(ShortCodes[Location],ShortCodes[[#This Row],[Location]])</f>
        <v>1</v>
      </c>
      <c r="I1143" s="149">
        <f t="shared" si="35"/>
        <v>1</v>
      </c>
      <c r="J1143" s="149"/>
      <c r="K1143" s="149"/>
      <c r="L1143" s="149"/>
    </row>
    <row r="1144" spans="1:12">
      <c r="A1144" s="148" t="s">
        <v>3549</v>
      </c>
      <c r="B1144" s="148" t="s">
        <v>3550</v>
      </c>
      <c r="C1144" s="149" t="str">
        <f t="shared" si="34"/>
        <v>SHRIRANGPTN</v>
      </c>
      <c r="D1144" s="149"/>
      <c r="E1144" s="149"/>
      <c r="F1144" s="149"/>
      <c r="G1144" s="149">
        <f>COUNTIF(RTARouteStages[StageCode],ShortCodes[[#This Row],[Stage Code]])</f>
        <v>0</v>
      </c>
      <c r="H1144" s="149">
        <f>COUNTIF(ShortCodes[Location],ShortCodes[[#This Row],[Location]])</f>
        <v>1</v>
      </c>
      <c r="I1144" s="149">
        <f t="shared" si="35"/>
        <v>1</v>
      </c>
      <c r="J1144" s="149"/>
      <c r="K1144" s="149"/>
      <c r="L1144" s="149"/>
    </row>
    <row r="1145" spans="1:12">
      <c r="A1145" s="148" t="s">
        <v>3551</v>
      </c>
      <c r="B1145" s="148" t="s">
        <v>3552</v>
      </c>
      <c r="C1145" s="149" t="str">
        <f t="shared" si="34"/>
        <v>SHRISTHAL</v>
      </c>
      <c r="D1145" s="149"/>
      <c r="E1145" s="149"/>
      <c r="F1145" s="149"/>
      <c r="G1145" s="149">
        <f>COUNTIF(RTARouteStages[StageCode],ShortCodes[[#This Row],[Stage Code]])</f>
        <v>0</v>
      </c>
      <c r="H1145" s="149">
        <f>COUNTIF(ShortCodes[Location],ShortCodes[[#This Row],[Location]])</f>
        <v>1</v>
      </c>
      <c r="I1145" s="149">
        <f t="shared" si="35"/>
        <v>1</v>
      </c>
      <c r="J1145" s="149"/>
      <c r="K1145" s="149"/>
      <c r="L1145" s="149"/>
    </row>
    <row r="1146" spans="1:12">
      <c r="A1146" s="148" t="s">
        <v>3553</v>
      </c>
      <c r="B1146" s="148" t="s">
        <v>3554</v>
      </c>
      <c r="C1146" s="149" t="str">
        <f t="shared" si="34"/>
        <v>SINDHAGI</v>
      </c>
      <c r="D1146" s="149"/>
      <c r="E1146" s="149"/>
      <c r="F1146" s="149"/>
      <c r="G1146" s="149">
        <f>COUNTIF(RTARouteStages[StageCode],ShortCodes[[#This Row],[Stage Code]])</f>
        <v>0</v>
      </c>
      <c r="H1146" s="149">
        <f>COUNTIF(ShortCodes[Location],ShortCodes[[#This Row],[Location]])</f>
        <v>1</v>
      </c>
      <c r="I1146" s="149">
        <f t="shared" si="35"/>
        <v>1</v>
      </c>
      <c r="J1146" s="149"/>
      <c r="K1146" s="149"/>
      <c r="L1146" s="149"/>
    </row>
    <row r="1147" spans="1:12">
      <c r="A1147" s="148" t="s">
        <v>3555</v>
      </c>
      <c r="B1147" s="148" t="s">
        <v>3556</v>
      </c>
      <c r="C1147" s="149" t="str">
        <f t="shared" si="34"/>
        <v>SINQUERIM</v>
      </c>
      <c r="D1147" s="149"/>
      <c r="E1147" s="149"/>
      <c r="F1147" s="149"/>
      <c r="G1147" s="149">
        <f>COUNTIF(RTARouteStages[StageCode],ShortCodes[[#This Row],[Stage Code]])</f>
        <v>0</v>
      </c>
      <c r="H1147" s="149">
        <f>COUNTIF(ShortCodes[Location],ShortCodes[[#This Row],[Location]])</f>
        <v>1</v>
      </c>
      <c r="I1147" s="149">
        <f t="shared" si="35"/>
        <v>1</v>
      </c>
      <c r="J1147" s="149"/>
      <c r="K1147" s="149"/>
      <c r="L1147" s="149"/>
    </row>
    <row r="1148" spans="1:12">
      <c r="A1148" s="148" t="s">
        <v>3557</v>
      </c>
      <c r="B1148" s="148" t="s">
        <v>3558</v>
      </c>
      <c r="C1148" s="149" t="str">
        <f t="shared" si="34"/>
        <v>SINQUIREM</v>
      </c>
      <c r="D1148" s="149"/>
      <c r="E1148" s="149"/>
      <c r="F1148" s="149"/>
      <c r="G1148" s="149">
        <f>COUNTIF(RTARouteStages[StageCode],ShortCodes[[#This Row],[Stage Code]])</f>
        <v>0</v>
      </c>
      <c r="H1148" s="149">
        <f>COUNTIF(ShortCodes[Location],ShortCodes[[#This Row],[Location]])</f>
        <v>1</v>
      </c>
      <c r="I1148" s="149">
        <f t="shared" si="35"/>
        <v>1</v>
      </c>
      <c r="J1148" s="149"/>
      <c r="K1148" s="149"/>
      <c r="L1148" s="149"/>
    </row>
    <row r="1149" spans="1:12">
      <c r="A1149" s="167" t="s">
        <v>3559</v>
      </c>
      <c r="B1149" s="152" t="s">
        <v>3560</v>
      </c>
      <c r="C1149" s="149" t="str">
        <f t="shared" si="34"/>
        <v>Sinquti(Margao)</v>
      </c>
      <c r="D1149" s="149"/>
      <c r="E1149" s="149"/>
      <c r="F1149" s="149"/>
      <c r="G1149" s="149">
        <f>COUNTIF(RTARouteStages[StageCode],ShortCodes[[#This Row],[Stage Code]])</f>
        <v>0</v>
      </c>
      <c r="H1149" s="149">
        <f>COUNTIF(ShortCodes[Location],ShortCodes[[#This Row],[Location]])</f>
        <v>1</v>
      </c>
      <c r="I1149" s="149">
        <f t="shared" si="35"/>
        <v>1</v>
      </c>
      <c r="J1149" s="149"/>
      <c r="K1149" s="149" t="s">
        <v>1370</v>
      </c>
      <c r="L1149" s="149"/>
    </row>
    <row r="1150" spans="1:12">
      <c r="A1150" s="148" t="s">
        <v>3561</v>
      </c>
      <c r="B1150" s="148" t="s">
        <v>3562</v>
      </c>
      <c r="C1150" s="149" t="str">
        <f t="shared" si="34"/>
        <v>SIOLIM</v>
      </c>
      <c r="D1150" s="149"/>
      <c r="E1150" s="149"/>
      <c r="F1150" s="149"/>
      <c r="G1150" s="149">
        <f>COUNTIF(RTARouteStages[StageCode],ShortCodes[[#This Row],[Stage Code]])</f>
        <v>0</v>
      </c>
      <c r="H1150" s="149">
        <f>COUNTIF(ShortCodes[Location],ShortCodes[[#This Row],[Location]])</f>
        <v>1</v>
      </c>
      <c r="I1150" s="149">
        <f t="shared" si="35"/>
        <v>1</v>
      </c>
      <c r="J1150" s="149"/>
      <c r="K1150" s="149"/>
      <c r="L1150" s="149"/>
    </row>
    <row r="1151" spans="1:12">
      <c r="A1151" s="148" t="s">
        <v>3563</v>
      </c>
      <c r="B1151" s="148" t="s">
        <v>3564</v>
      </c>
      <c r="C1151" s="149" t="str">
        <f t="shared" si="34"/>
        <v>SIOLIM CPL</v>
      </c>
      <c r="D1151" s="149"/>
      <c r="E1151" s="149"/>
      <c r="F1151" s="149"/>
      <c r="G1151" s="149">
        <f>COUNTIF(RTARouteStages[StageCode],ShortCodes[[#This Row],[Stage Code]])</f>
        <v>0</v>
      </c>
      <c r="H1151" s="149">
        <f>COUNTIF(ShortCodes[Location],ShortCodes[[#This Row],[Location]])</f>
        <v>1</v>
      </c>
      <c r="I1151" s="149">
        <f t="shared" si="35"/>
        <v>1</v>
      </c>
      <c r="J1151" s="149"/>
      <c r="K1151" s="149"/>
      <c r="L1151" s="149"/>
    </row>
    <row r="1152" spans="1:12">
      <c r="A1152" s="148" t="s">
        <v>3565</v>
      </c>
      <c r="B1152" s="148" t="s">
        <v>3566</v>
      </c>
      <c r="C1152" s="149" t="str">
        <f t="shared" si="34"/>
        <v>SIOLIM CRCH</v>
      </c>
      <c r="D1152" s="149"/>
      <c r="E1152" s="149"/>
      <c r="F1152" s="149"/>
      <c r="G1152" s="149">
        <f>COUNTIF(RTARouteStages[StageCode],ShortCodes[[#This Row],[Stage Code]])</f>
        <v>0</v>
      </c>
      <c r="H1152" s="149">
        <f>COUNTIF(ShortCodes[Location],ShortCodes[[#This Row],[Location]])</f>
        <v>1</v>
      </c>
      <c r="I1152" s="149">
        <f t="shared" si="35"/>
        <v>1</v>
      </c>
      <c r="J1152" s="149"/>
      <c r="K1152" s="149"/>
      <c r="L1152" s="149"/>
    </row>
    <row r="1153" spans="1:12">
      <c r="A1153" s="148" t="s">
        <v>3567</v>
      </c>
      <c r="B1153" s="148" t="s">
        <v>3568</v>
      </c>
      <c r="C1153" s="149" t="str">
        <f t="shared" si="34"/>
        <v>SIOLIM TAR</v>
      </c>
      <c r="D1153" s="149"/>
      <c r="E1153" s="149"/>
      <c r="F1153" s="149"/>
      <c r="G1153" s="149">
        <f>COUNTIF(RTARouteStages[StageCode],ShortCodes[[#This Row],[Stage Code]])</f>
        <v>0</v>
      </c>
      <c r="H1153" s="149">
        <f>COUNTIF(ShortCodes[Location],ShortCodes[[#This Row],[Location]])</f>
        <v>1</v>
      </c>
      <c r="I1153" s="149">
        <f t="shared" si="35"/>
        <v>1</v>
      </c>
      <c r="J1153" s="149"/>
      <c r="K1153" s="149"/>
      <c r="L1153" s="149"/>
    </row>
    <row r="1154" spans="1:12">
      <c r="A1154" s="148" t="s">
        <v>3569</v>
      </c>
      <c r="B1154" s="148" t="s">
        <v>3570</v>
      </c>
      <c r="C1154" s="149" t="str">
        <f t="shared" ref="C1154:C1215" si="36">A1154</f>
        <v>SIOLIM TMP</v>
      </c>
      <c r="D1154" s="149"/>
      <c r="E1154" s="149"/>
      <c r="F1154" s="149"/>
      <c r="G1154" s="149">
        <f>COUNTIF(RTARouteStages[StageCode],ShortCodes[[#This Row],[Stage Code]])</f>
        <v>0</v>
      </c>
      <c r="H1154" s="149">
        <f>COUNTIF(ShortCodes[Location],ShortCodes[[#This Row],[Location]])</f>
        <v>1</v>
      </c>
      <c r="I1154" s="149">
        <f t="shared" ref="I1154:I1187" si="37">COUNTIF($B$2:$B$4841,B1154)</f>
        <v>1</v>
      </c>
      <c r="J1154" s="149"/>
      <c r="K1154" s="149"/>
      <c r="L1154" s="149"/>
    </row>
    <row r="1155" spans="1:12">
      <c r="A1155" s="148" t="s">
        <v>3571</v>
      </c>
      <c r="B1155" s="148" t="s">
        <v>3572</v>
      </c>
      <c r="C1155" s="149" t="str">
        <f t="shared" si="36"/>
        <v>SIRDON/ZUAR</v>
      </c>
      <c r="D1155" s="149"/>
      <c r="E1155" s="149"/>
      <c r="F1155" s="149"/>
      <c r="G1155" s="149">
        <f>COUNTIF(RTARouteStages[StageCode],ShortCodes[[#This Row],[Stage Code]])</f>
        <v>0</v>
      </c>
      <c r="H1155" s="149">
        <f>COUNTIF(ShortCodes[Location],ShortCodes[[#This Row],[Location]])</f>
        <v>1</v>
      </c>
      <c r="I1155" s="149">
        <f t="shared" si="37"/>
        <v>1</v>
      </c>
      <c r="J1155" s="149"/>
      <c r="K1155" s="149"/>
      <c r="L1155" s="149"/>
    </row>
    <row r="1156" spans="1:12">
      <c r="A1156" s="148" t="s">
        <v>3573</v>
      </c>
      <c r="B1156" s="148" t="s">
        <v>3574</v>
      </c>
      <c r="C1156" s="149" t="str">
        <f t="shared" si="36"/>
        <v>SIRSAI COPL</v>
      </c>
      <c r="D1156" s="149"/>
      <c r="E1156" s="149"/>
      <c r="F1156" s="149"/>
      <c r="G1156" s="149">
        <f>COUNTIF(RTARouteStages[StageCode],ShortCodes[[#This Row],[Stage Code]])</f>
        <v>0</v>
      </c>
      <c r="H1156" s="149">
        <f>COUNTIF(ShortCodes[Location],ShortCodes[[#This Row],[Location]])</f>
        <v>1</v>
      </c>
      <c r="I1156" s="149">
        <f t="shared" si="37"/>
        <v>1</v>
      </c>
      <c r="J1156" s="149"/>
      <c r="K1156" s="149"/>
      <c r="L1156" s="149"/>
    </row>
    <row r="1157" spans="1:12">
      <c r="A1157" s="148" t="s">
        <v>3575</v>
      </c>
      <c r="B1157" s="148" t="s">
        <v>3576</v>
      </c>
      <c r="C1157" s="149" t="str">
        <f t="shared" si="36"/>
        <v>SIRSAI RLY</v>
      </c>
      <c r="D1157" s="149"/>
      <c r="E1157" s="149"/>
      <c r="F1157" s="149"/>
      <c r="G1157" s="149">
        <f>COUNTIF(RTARouteStages[StageCode],ShortCodes[[#This Row],[Stage Code]])</f>
        <v>0</v>
      </c>
      <c r="H1157" s="149">
        <f>COUNTIF(ShortCodes[Location],ShortCodes[[#This Row],[Location]])</f>
        <v>1</v>
      </c>
      <c r="I1157" s="149">
        <f t="shared" si="37"/>
        <v>1</v>
      </c>
      <c r="J1157" s="149"/>
      <c r="K1157" s="149"/>
      <c r="L1157" s="149"/>
    </row>
    <row r="1158" spans="1:12">
      <c r="A1158" s="148" t="s">
        <v>3577</v>
      </c>
      <c r="B1158" s="148" t="s">
        <v>3578</v>
      </c>
      <c r="C1158" s="149" t="str">
        <f t="shared" si="36"/>
        <v>SIRSODE</v>
      </c>
      <c r="D1158" s="149"/>
      <c r="E1158" s="149"/>
      <c r="F1158" s="149"/>
      <c r="G1158" s="149">
        <f>COUNTIF(RTARouteStages[StageCode],ShortCodes[[#This Row],[Stage Code]])</f>
        <v>0</v>
      </c>
      <c r="H1158" s="149">
        <f>COUNTIF(ShortCodes[Location],ShortCodes[[#This Row],[Location]])</f>
        <v>1</v>
      </c>
      <c r="I1158" s="149">
        <f t="shared" si="37"/>
        <v>1</v>
      </c>
      <c r="J1158" s="149"/>
      <c r="K1158" s="149"/>
      <c r="L1158" s="149"/>
    </row>
    <row r="1159" spans="1:12">
      <c r="A1159" s="148" t="s">
        <v>3579</v>
      </c>
      <c r="B1159" s="148" t="s">
        <v>3580</v>
      </c>
      <c r="C1159" s="149" t="str">
        <f t="shared" si="36"/>
        <v>SIRUR</v>
      </c>
      <c r="D1159" s="149"/>
      <c r="E1159" s="149"/>
      <c r="F1159" s="149"/>
      <c r="G1159" s="149">
        <f>COUNTIF(RTARouteStages[StageCode],ShortCodes[[#This Row],[Stage Code]])</f>
        <v>0</v>
      </c>
      <c r="H1159" s="149">
        <f>COUNTIF(ShortCodes[Location],ShortCodes[[#This Row],[Location]])</f>
        <v>1</v>
      </c>
      <c r="I1159" s="149">
        <f t="shared" si="37"/>
        <v>1</v>
      </c>
      <c r="J1159" s="149"/>
      <c r="K1159" s="149"/>
      <c r="L1159" s="149"/>
    </row>
    <row r="1160" spans="1:12">
      <c r="A1160" s="148" t="s">
        <v>3581</v>
      </c>
      <c r="B1160" s="148" t="s">
        <v>3582</v>
      </c>
      <c r="C1160" s="149" t="str">
        <f t="shared" si="36"/>
        <v>SIRVOI</v>
      </c>
      <c r="D1160" s="149"/>
      <c r="E1160" s="149"/>
      <c r="F1160" s="149"/>
      <c r="G1160" s="149">
        <f>COUNTIF(RTARouteStages[StageCode],ShortCodes[[#This Row],[Stage Code]])</f>
        <v>0</v>
      </c>
      <c r="H1160" s="149">
        <f>COUNTIF(ShortCodes[Location],ShortCodes[[#This Row],[Location]])</f>
        <v>1</v>
      </c>
      <c r="I1160" s="149">
        <f t="shared" si="37"/>
        <v>1</v>
      </c>
      <c r="J1160" s="149"/>
      <c r="K1160" s="149"/>
      <c r="L1160" s="149"/>
    </row>
    <row r="1161" spans="1:12">
      <c r="A1161" s="148" t="s">
        <v>3583</v>
      </c>
      <c r="B1161" s="148" t="s">
        <v>3584</v>
      </c>
      <c r="C1161" s="149" t="str">
        <f t="shared" si="36"/>
        <v>SNC BANK</v>
      </c>
      <c r="D1161" s="149"/>
      <c r="E1161" s="149"/>
      <c r="F1161" s="149"/>
      <c r="G1161" s="149">
        <f>COUNTIF(RTARouteStages[StageCode],ShortCodes[[#This Row],[Stage Code]])</f>
        <v>0</v>
      </c>
      <c r="H1161" s="149">
        <f>COUNTIF(ShortCodes[Location],ShortCodes[[#This Row],[Location]])</f>
        <v>1</v>
      </c>
      <c r="I1161" s="149">
        <f t="shared" si="37"/>
        <v>1</v>
      </c>
      <c r="J1161" s="149"/>
      <c r="K1161" s="149"/>
      <c r="L1161" s="149"/>
    </row>
    <row r="1162" spans="1:12">
      <c r="A1162" s="148" t="s">
        <v>3585</v>
      </c>
      <c r="B1162" s="148" t="s">
        <v>3586</v>
      </c>
      <c r="C1162" s="149" t="str">
        <f t="shared" si="36"/>
        <v>SNC TMP/JNC</v>
      </c>
      <c r="D1162" s="149"/>
      <c r="E1162" s="149"/>
      <c r="F1162" s="149"/>
      <c r="G1162" s="149">
        <f>COUNTIF(RTARouteStages[StageCode],ShortCodes[[#This Row],[Stage Code]])</f>
        <v>0</v>
      </c>
      <c r="H1162" s="149">
        <f>COUNTIF(ShortCodes[Location],ShortCodes[[#This Row],[Location]])</f>
        <v>1</v>
      </c>
      <c r="I1162" s="149">
        <f t="shared" si="37"/>
        <v>1</v>
      </c>
      <c r="J1162" s="149"/>
      <c r="K1162" s="149"/>
      <c r="L1162" s="149"/>
    </row>
    <row r="1163" spans="1:12">
      <c r="A1163" s="148" t="s">
        <v>3587</v>
      </c>
      <c r="B1163" s="148" t="s">
        <v>3588</v>
      </c>
      <c r="C1163" s="149" t="str">
        <f t="shared" si="36"/>
        <v>SNG COURT</v>
      </c>
      <c r="D1163" s="149"/>
      <c r="E1163" s="149"/>
      <c r="F1163" s="149"/>
      <c r="G1163" s="149">
        <f>COUNTIF(RTARouteStages[StageCode],ShortCodes[[#This Row],[Stage Code]])</f>
        <v>0</v>
      </c>
      <c r="H1163" s="149">
        <f>COUNTIF(ShortCodes[Location],ShortCodes[[#This Row],[Location]])</f>
        <v>1</v>
      </c>
      <c r="I1163" s="149">
        <f t="shared" si="37"/>
        <v>1</v>
      </c>
      <c r="J1163" s="149"/>
      <c r="K1163" s="149"/>
      <c r="L1163" s="149"/>
    </row>
    <row r="1164" spans="1:12">
      <c r="A1164" s="148" t="s">
        <v>3589</v>
      </c>
      <c r="B1164" s="148" t="s">
        <v>3590</v>
      </c>
      <c r="C1164" s="149" t="str">
        <f t="shared" si="36"/>
        <v>SNG DANDO</v>
      </c>
      <c r="D1164" s="149"/>
      <c r="E1164" s="149"/>
      <c r="F1164" s="149"/>
      <c r="G1164" s="149">
        <f>COUNTIF(RTARouteStages[StageCode],ShortCodes[[#This Row],[Stage Code]])</f>
        <v>0</v>
      </c>
      <c r="H1164" s="149">
        <f>COUNTIF(ShortCodes[Location],ShortCodes[[#This Row],[Location]])</f>
        <v>1</v>
      </c>
      <c r="I1164" s="149">
        <f t="shared" si="37"/>
        <v>1</v>
      </c>
      <c r="J1164" s="149"/>
      <c r="K1164" s="149"/>
      <c r="L1164" s="149"/>
    </row>
    <row r="1165" spans="1:12">
      <c r="A1165" s="148" t="s">
        <v>3591</v>
      </c>
      <c r="B1165" s="148" t="s">
        <v>3592</v>
      </c>
      <c r="C1165" s="149" t="str">
        <f t="shared" si="36"/>
        <v>SOARES WDO</v>
      </c>
      <c r="D1165" s="149"/>
      <c r="E1165" s="149"/>
      <c r="F1165" s="149"/>
      <c r="G1165" s="149">
        <f>COUNTIF(RTARouteStages[StageCode],ShortCodes[[#This Row],[Stage Code]])</f>
        <v>0</v>
      </c>
      <c r="H1165" s="149">
        <f>COUNTIF(ShortCodes[Location],ShortCodes[[#This Row],[Location]])</f>
        <v>1</v>
      </c>
      <c r="I1165" s="149">
        <f t="shared" si="37"/>
        <v>1</v>
      </c>
      <c r="J1165" s="149"/>
      <c r="K1165" s="149"/>
      <c r="L1165" s="149"/>
    </row>
    <row r="1166" spans="1:12">
      <c r="A1166" s="148" t="s">
        <v>3593</v>
      </c>
      <c r="B1166" s="148" t="s">
        <v>3594</v>
      </c>
      <c r="C1166" s="149" t="str">
        <f t="shared" si="36"/>
        <v>SOLAPUR</v>
      </c>
      <c r="D1166" s="149"/>
      <c r="E1166" s="149"/>
      <c r="F1166" s="149"/>
      <c r="G1166" s="149">
        <f>COUNTIF(RTARouteStages[StageCode],ShortCodes[[#This Row],[Stage Code]])</f>
        <v>0</v>
      </c>
      <c r="H1166" s="149">
        <f>COUNTIF(ShortCodes[Location],ShortCodes[[#This Row],[Location]])</f>
        <v>1</v>
      </c>
      <c r="I1166" s="149">
        <f t="shared" si="37"/>
        <v>1</v>
      </c>
      <c r="J1166" s="149"/>
      <c r="K1166" s="149"/>
      <c r="L1166" s="149"/>
    </row>
    <row r="1167" spans="1:12">
      <c r="A1167" s="148" t="s">
        <v>3595</v>
      </c>
      <c r="B1167" s="148" t="s">
        <v>3596</v>
      </c>
      <c r="C1167" s="149" t="str">
        <f t="shared" si="36"/>
        <v>SOLIEM</v>
      </c>
      <c r="D1167" s="149"/>
      <c r="E1167" s="149"/>
      <c r="F1167" s="149"/>
      <c r="G1167" s="149">
        <f>COUNTIF(RTARouteStages[StageCode],ShortCodes[[#This Row],[Stage Code]])</f>
        <v>0</v>
      </c>
      <c r="H1167" s="149">
        <f>COUNTIF(ShortCodes[Location],ShortCodes[[#This Row],[Location]])</f>
        <v>1</v>
      </c>
      <c r="I1167" s="149">
        <f t="shared" si="37"/>
        <v>1</v>
      </c>
      <c r="J1167" s="149"/>
      <c r="K1167" s="149"/>
      <c r="L1167" s="149"/>
    </row>
    <row r="1168" spans="1:12">
      <c r="A1168" s="152" t="s">
        <v>3597</v>
      </c>
      <c r="B1168" s="152" t="s">
        <v>3598</v>
      </c>
      <c r="C1168" s="149" t="str">
        <f t="shared" si="36"/>
        <v>SOLYE School</v>
      </c>
      <c r="D1168" s="149"/>
      <c r="E1168" s="149"/>
      <c r="F1168" s="149"/>
      <c r="G1168" s="149">
        <f>COUNTIF(RTARouteStages[StageCode],ShortCodes[[#This Row],[Stage Code]])</f>
        <v>0</v>
      </c>
      <c r="H1168" s="149">
        <f>COUNTIF(ShortCodes[Location],ShortCodes[[#This Row],[Location]])</f>
        <v>1</v>
      </c>
      <c r="I1168" s="149">
        <f t="shared" si="37"/>
        <v>1</v>
      </c>
      <c r="J1168" s="149"/>
      <c r="K1168" s="149" t="s">
        <v>1370</v>
      </c>
      <c r="L1168" s="149"/>
    </row>
    <row r="1169" spans="1:12">
      <c r="A1169" s="148" t="s">
        <v>3599</v>
      </c>
      <c r="B1169" s="148" t="s">
        <v>3600</v>
      </c>
      <c r="C1169" s="149" t="str">
        <f t="shared" si="36"/>
        <v>SOLYE TMP</v>
      </c>
      <c r="D1169" s="149"/>
      <c r="E1169" s="149"/>
      <c r="F1169" s="149"/>
      <c r="G1169" s="149">
        <f>COUNTIF(RTARouteStages[StageCode],ShortCodes[[#This Row],[Stage Code]])</f>
        <v>0</v>
      </c>
      <c r="H1169" s="149">
        <f>COUNTIF(ShortCodes[Location],ShortCodes[[#This Row],[Location]])</f>
        <v>1</v>
      </c>
      <c r="I1169" s="149">
        <f t="shared" si="37"/>
        <v>1</v>
      </c>
      <c r="J1169" s="149"/>
      <c r="K1169" s="149"/>
      <c r="L1169" s="149"/>
    </row>
    <row r="1170" spans="1:12">
      <c r="A1170" s="148" t="s">
        <v>3601</v>
      </c>
      <c r="B1170" s="148" t="s">
        <v>3602</v>
      </c>
      <c r="C1170" s="149" t="str">
        <f t="shared" si="36"/>
        <v>SOMSWR TMP</v>
      </c>
      <c r="D1170" s="149"/>
      <c r="E1170" s="149"/>
      <c r="F1170" s="149"/>
      <c r="G1170" s="149">
        <f>COUNTIF(RTARouteStages[StageCode],ShortCodes[[#This Row],[Stage Code]])</f>
        <v>0</v>
      </c>
      <c r="H1170" s="149">
        <f>COUNTIF(ShortCodes[Location],ShortCodes[[#This Row],[Location]])</f>
        <v>1</v>
      </c>
      <c r="I1170" s="149">
        <f t="shared" si="37"/>
        <v>1</v>
      </c>
      <c r="J1170" s="149"/>
      <c r="K1170" s="149"/>
      <c r="L1170" s="149"/>
    </row>
    <row r="1171" spans="1:12">
      <c r="A1171" s="148" t="s">
        <v>3603</v>
      </c>
      <c r="B1171" s="148" t="s">
        <v>3604</v>
      </c>
      <c r="C1171" s="149" t="str">
        <f t="shared" si="36"/>
        <v>SONAL</v>
      </c>
      <c r="D1171" s="149"/>
      <c r="E1171" s="149"/>
      <c r="F1171" s="149"/>
      <c r="G1171" s="149">
        <f>COUNTIF(RTARouteStages[StageCode],ShortCodes[[#This Row],[Stage Code]])</f>
        <v>0</v>
      </c>
      <c r="H1171" s="149">
        <f>COUNTIF(ShortCodes[Location],ShortCodes[[#This Row],[Location]])</f>
        <v>1</v>
      </c>
      <c r="I1171" s="149">
        <f t="shared" si="37"/>
        <v>1</v>
      </c>
      <c r="J1171" s="149"/>
      <c r="K1171" s="149"/>
      <c r="L1171" s="149"/>
    </row>
    <row r="1172" spans="1:12">
      <c r="A1172" s="148" t="s">
        <v>3605</v>
      </c>
      <c r="B1172" s="148" t="s">
        <v>3606</v>
      </c>
      <c r="C1172" s="149" t="str">
        <f t="shared" si="36"/>
        <v>SONAL CROSS</v>
      </c>
      <c r="D1172" s="149"/>
      <c r="E1172" s="149"/>
      <c r="F1172" s="149"/>
      <c r="G1172" s="149">
        <f>COUNTIF(RTARouteStages[StageCode],ShortCodes[[#This Row],[Stage Code]])</f>
        <v>0</v>
      </c>
      <c r="H1172" s="149">
        <f>COUNTIF(ShortCodes[Location],ShortCodes[[#This Row],[Location]])</f>
        <v>1</v>
      </c>
      <c r="I1172" s="149">
        <f t="shared" si="37"/>
        <v>1</v>
      </c>
      <c r="J1172" s="149"/>
      <c r="K1172" s="149"/>
      <c r="L1172" s="149"/>
    </row>
    <row r="1173" spans="1:12">
      <c r="A1173" s="148" t="s">
        <v>3607</v>
      </c>
      <c r="B1173" s="148" t="s">
        <v>3608</v>
      </c>
      <c r="C1173" s="149" t="str">
        <f t="shared" si="36"/>
        <v>SONAL TISK</v>
      </c>
      <c r="D1173" s="149"/>
      <c r="E1173" s="149"/>
      <c r="F1173" s="149"/>
      <c r="G1173" s="149">
        <f>COUNTIF(RTARouteStages[StageCode],ShortCodes[[#This Row],[Stage Code]])</f>
        <v>0</v>
      </c>
      <c r="H1173" s="149">
        <f>COUNTIF(ShortCodes[Location],ShortCodes[[#This Row],[Location]])</f>
        <v>1</v>
      </c>
      <c r="I1173" s="149">
        <f t="shared" si="37"/>
        <v>1</v>
      </c>
      <c r="J1173" s="149"/>
      <c r="K1173" s="149"/>
      <c r="L1173" s="149"/>
    </row>
    <row r="1174" spans="1:12">
      <c r="A1174" s="148" t="s">
        <v>3609</v>
      </c>
      <c r="B1174" s="148" t="s">
        <v>3610</v>
      </c>
      <c r="C1174" s="149" t="str">
        <f t="shared" si="36"/>
        <v>SONAULIM</v>
      </c>
      <c r="D1174" s="149"/>
      <c r="E1174" s="149"/>
      <c r="F1174" s="149"/>
      <c r="G1174" s="149">
        <f>COUNTIF(RTARouteStages[StageCode],ShortCodes[[#This Row],[Stage Code]])</f>
        <v>0</v>
      </c>
      <c r="H1174" s="149">
        <f>COUNTIF(ShortCodes[Location],ShortCodes[[#This Row],[Location]])</f>
        <v>1</v>
      </c>
      <c r="I1174" s="149">
        <f t="shared" si="37"/>
        <v>1</v>
      </c>
      <c r="J1174" s="149"/>
      <c r="K1174" s="149"/>
      <c r="L1174" s="149"/>
    </row>
    <row r="1175" spans="1:12">
      <c r="A1175" s="148" t="s">
        <v>3611</v>
      </c>
      <c r="B1175" s="148" t="s">
        <v>3612</v>
      </c>
      <c r="C1175" s="149" t="str">
        <f t="shared" si="36"/>
        <v>SONSHI</v>
      </c>
      <c r="D1175" s="149"/>
      <c r="E1175" s="149"/>
      <c r="F1175" s="149"/>
      <c r="G1175" s="149">
        <f>COUNTIF(RTARouteStages[StageCode],ShortCodes[[#This Row],[Stage Code]])</f>
        <v>0</v>
      </c>
      <c r="H1175" s="149">
        <f>COUNTIF(ShortCodes[Location],ShortCodes[[#This Row],[Location]])</f>
        <v>1</v>
      </c>
      <c r="I1175" s="149">
        <f t="shared" si="37"/>
        <v>1</v>
      </c>
      <c r="J1175" s="149"/>
      <c r="K1175" s="149"/>
      <c r="L1175" s="149"/>
    </row>
    <row r="1176" spans="1:12">
      <c r="A1176" s="148" t="s">
        <v>3613</v>
      </c>
      <c r="B1176" s="148" t="s">
        <v>3614</v>
      </c>
      <c r="C1176" s="149" t="str">
        <f t="shared" si="36"/>
        <v>SONSHI TISK</v>
      </c>
      <c r="D1176" s="149"/>
      <c r="E1176" s="149"/>
      <c r="F1176" s="149"/>
      <c r="G1176" s="149">
        <f>COUNTIF(RTARouteStages[StageCode],ShortCodes[[#This Row],[Stage Code]])</f>
        <v>0</v>
      </c>
      <c r="H1176" s="149">
        <f>COUNTIF(ShortCodes[Location],ShortCodes[[#This Row],[Location]])</f>
        <v>1</v>
      </c>
      <c r="I1176" s="149">
        <f t="shared" si="37"/>
        <v>1</v>
      </c>
      <c r="J1176" s="149"/>
      <c r="K1176" s="149"/>
      <c r="L1176" s="149"/>
    </row>
    <row r="1177" spans="1:12">
      <c r="A1177" s="148" t="s">
        <v>3615</v>
      </c>
      <c r="B1177" s="148" t="s">
        <v>3616</v>
      </c>
      <c r="C1177" s="149" t="str">
        <f t="shared" si="36"/>
        <v>SONSODO</v>
      </c>
      <c r="D1177" s="149"/>
      <c r="E1177" s="149"/>
      <c r="F1177" s="149"/>
      <c r="G1177" s="149">
        <f>COUNTIF(RTARouteStages[StageCode],ShortCodes[[#This Row],[Stage Code]])</f>
        <v>0</v>
      </c>
      <c r="H1177" s="149">
        <f>COUNTIF(ShortCodes[Location],ShortCodes[[#This Row],[Location]])</f>
        <v>1</v>
      </c>
      <c r="I1177" s="149">
        <f t="shared" si="37"/>
        <v>1</v>
      </c>
      <c r="J1177" s="149"/>
      <c r="K1177" s="149"/>
      <c r="L1177" s="149"/>
    </row>
    <row r="1178" spans="1:12">
      <c r="A1178" s="148" t="s">
        <v>3617</v>
      </c>
      <c r="B1178" s="148" t="s">
        <v>3618</v>
      </c>
      <c r="C1178" s="149" t="str">
        <f t="shared" si="36"/>
        <v>SRI DEVSTHN</v>
      </c>
      <c r="D1178" s="149"/>
      <c r="E1178" s="149"/>
      <c r="F1178" s="149"/>
      <c r="G1178" s="149">
        <f>COUNTIF(RTARouteStages[StageCode],ShortCodes[[#This Row],[Stage Code]])</f>
        <v>0</v>
      </c>
      <c r="H1178" s="149">
        <f>COUNTIF(ShortCodes[Location],ShortCodes[[#This Row],[Location]])</f>
        <v>1</v>
      </c>
      <c r="I1178" s="149">
        <f t="shared" si="37"/>
        <v>1</v>
      </c>
      <c r="J1178" s="149"/>
      <c r="K1178" s="149"/>
      <c r="L1178" s="149"/>
    </row>
    <row r="1179" spans="1:12">
      <c r="A1179" s="148" t="s">
        <v>3619</v>
      </c>
      <c r="B1179" s="148" t="s">
        <v>3620</v>
      </c>
      <c r="C1179" s="149" t="str">
        <f t="shared" si="36"/>
        <v>SRM COLLAGE</v>
      </c>
      <c r="D1179" s="149"/>
      <c r="E1179" s="149"/>
      <c r="F1179" s="149"/>
      <c r="G1179" s="149">
        <f>COUNTIF(RTARouteStages[StageCode],ShortCodes[[#This Row],[Stage Code]])</f>
        <v>0</v>
      </c>
      <c r="H1179" s="149">
        <f>COUNTIF(ShortCodes[Location],ShortCodes[[#This Row],[Location]])</f>
        <v>1</v>
      </c>
      <c r="I1179" s="149">
        <f t="shared" si="37"/>
        <v>1</v>
      </c>
      <c r="J1179" s="149"/>
      <c r="K1179" s="149"/>
      <c r="L1179" s="149"/>
    </row>
    <row r="1180" spans="1:12">
      <c r="A1180" s="148" t="s">
        <v>3621</v>
      </c>
      <c r="B1180" s="148" t="s">
        <v>3622</v>
      </c>
      <c r="C1180" s="149" t="str">
        <f t="shared" si="36"/>
        <v>ST. CRUZ X</v>
      </c>
      <c r="D1180" s="149"/>
      <c r="E1180" s="149"/>
      <c r="F1180" s="149"/>
      <c r="G1180" s="149">
        <f>COUNTIF(RTARouteStages[StageCode],ShortCodes[[#This Row],[Stage Code]])</f>
        <v>0</v>
      </c>
      <c r="H1180" s="149">
        <f>COUNTIF(ShortCodes[Location],ShortCodes[[#This Row],[Location]])</f>
        <v>1</v>
      </c>
      <c r="I1180" s="149">
        <f t="shared" si="37"/>
        <v>1</v>
      </c>
      <c r="J1180" s="149"/>
      <c r="K1180" s="149"/>
      <c r="L1180" s="149"/>
    </row>
    <row r="1181" spans="1:12">
      <c r="A1181" s="148" t="s">
        <v>3623</v>
      </c>
      <c r="B1181" s="148" t="s">
        <v>3624</v>
      </c>
      <c r="C1181" s="149" t="str">
        <f t="shared" si="36"/>
        <v>ST. ESTEVE</v>
      </c>
      <c r="D1181" s="149"/>
      <c r="E1181" s="149"/>
      <c r="F1181" s="149"/>
      <c r="G1181" s="149">
        <f>COUNTIF(RTARouteStages[StageCode],ShortCodes[[#This Row],[Stage Code]])</f>
        <v>0</v>
      </c>
      <c r="H1181" s="149">
        <f>COUNTIF(ShortCodes[Location],ShortCodes[[#This Row],[Location]])</f>
        <v>1</v>
      </c>
      <c r="I1181" s="149">
        <f t="shared" si="37"/>
        <v>1</v>
      </c>
      <c r="J1181" s="149"/>
      <c r="K1181" s="149"/>
      <c r="L1181" s="149"/>
    </row>
    <row r="1182" spans="1:12">
      <c r="A1182" s="152" t="s">
        <v>3625</v>
      </c>
      <c r="B1182" s="152" t="s">
        <v>3626</v>
      </c>
      <c r="C1182" s="149" t="str">
        <f t="shared" si="36"/>
        <v>ST. THERESA VASCO</v>
      </c>
      <c r="D1182" s="149"/>
      <c r="E1182" s="149"/>
      <c r="F1182" s="149"/>
      <c r="G1182" s="149">
        <f>COUNTIF(RTARouteStages[StageCode],ShortCodes[[#This Row],[Stage Code]])</f>
        <v>0</v>
      </c>
      <c r="H1182" s="149">
        <f>COUNTIF(ShortCodes[Location],ShortCodes[[#This Row],[Location]])</f>
        <v>1</v>
      </c>
      <c r="I1182" s="149">
        <f t="shared" si="37"/>
        <v>1</v>
      </c>
      <c r="J1182" s="149"/>
      <c r="K1182" s="149" t="s">
        <v>1370</v>
      </c>
      <c r="L1182" s="149"/>
    </row>
    <row r="1183" spans="1:12">
      <c r="A1183" s="151" t="s">
        <v>3627</v>
      </c>
      <c r="B1183" s="151" t="s">
        <v>3628</v>
      </c>
      <c r="C1183" s="149" t="str">
        <f t="shared" si="36"/>
        <v>ST.CRUZ</v>
      </c>
      <c r="D1183" s="149"/>
      <c r="E1183" s="149"/>
      <c r="F1183" s="149"/>
      <c r="G1183" s="149">
        <f>COUNTIF(RTARouteStages[StageCode],ShortCodes[[#This Row],[Stage Code]])</f>
        <v>0</v>
      </c>
      <c r="H1183" s="149">
        <f>COUNTIF(ShortCodes[Location],ShortCodes[[#This Row],[Location]])</f>
        <v>1</v>
      </c>
      <c r="I1183" s="149">
        <f t="shared" si="37"/>
        <v>1</v>
      </c>
      <c r="J1183" s="149"/>
      <c r="K1183" s="149"/>
      <c r="L1183" s="149"/>
    </row>
    <row r="1184" spans="1:12">
      <c r="A1184" s="151" t="s">
        <v>3629</v>
      </c>
      <c r="B1184" s="151" t="s">
        <v>3630</v>
      </c>
      <c r="C1184" s="149" t="str">
        <f t="shared" si="36"/>
        <v>ST.CRUZ MKT</v>
      </c>
      <c r="D1184" s="149"/>
      <c r="E1184" s="149"/>
      <c r="F1184" s="149"/>
      <c r="G1184" s="149">
        <f>COUNTIF(RTARouteStages[StageCode],ShortCodes[[#This Row],[Stage Code]])</f>
        <v>0</v>
      </c>
      <c r="H1184" s="149">
        <f>COUNTIF(ShortCodes[Location],ShortCodes[[#This Row],[Location]])</f>
        <v>1</v>
      </c>
      <c r="I1184" s="149">
        <f t="shared" si="37"/>
        <v>1</v>
      </c>
      <c r="J1184" s="149"/>
      <c r="K1184" s="149"/>
      <c r="L1184" s="149"/>
    </row>
    <row r="1185" spans="1:12">
      <c r="A1185" s="148" t="s">
        <v>3631</v>
      </c>
      <c r="B1185" s="148" t="s">
        <v>3632</v>
      </c>
      <c r="C1185" s="149" t="str">
        <f t="shared" si="36"/>
        <v>ST.MARRY</v>
      </c>
      <c r="D1185" s="149"/>
      <c r="E1185" s="149"/>
      <c r="F1185" s="149"/>
      <c r="G1185" s="149">
        <f>COUNTIF(RTARouteStages[StageCode],ShortCodes[[#This Row],[Stage Code]])</f>
        <v>0</v>
      </c>
      <c r="H1185" s="149">
        <f>COUNTIF(ShortCodes[Location],ShortCodes[[#This Row],[Location]])</f>
        <v>1</v>
      </c>
      <c r="I1185" s="149">
        <f t="shared" si="37"/>
        <v>1</v>
      </c>
      <c r="J1185" s="149"/>
      <c r="K1185" s="149"/>
      <c r="L1185" s="149"/>
    </row>
    <row r="1186" spans="1:12">
      <c r="A1186" s="148" t="s">
        <v>3633</v>
      </c>
      <c r="B1186" s="148" t="s">
        <v>3634</v>
      </c>
      <c r="C1186" s="149" t="str">
        <f t="shared" si="36"/>
        <v>ST.PEDRO</v>
      </c>
      <c r="D1186" s="149"/>
      <c r="E1186" s="149"/>
      <c r="F1186" s="149"/>
      <c r="G1186" s="149">
        <f>COUNTIF(RTARouteStages[StageCode],ShortCodes[[#This Row],[Stage Code]])</f>
        <v>0</v>
      </c>
      <c r="H1186" s="149">
        <f>COUNTIF(ShortCodes[Location],ShortCodes[[#This Row],[Location]])</f>
        <v>1</v>
      </c>
      <c r="I1186" s="149">
        <f t="shared" si="37"/>
        <v>1</v>
      </c>
      <c r="J1186" s="149"/>
      <c r="K1186" s="149"/>
      <c r="L1186" s="149"/>
    </row>
    <row r="1187" spans="1:12">
      <c r="A1187" s="148" t="s">
        <v>3635</v>
      </c>
      <c r="B1187" s="148" t="s">
        <v>3636</v>
      </c>
      <c r="C1187" s="149" t="str">
        <f t="shared" si="36"/>
        <v>STD. BRIDGE</v>
      </c>
      <c r="D1187" s="149"/>
      <c r="E1187" s="149"/>
      <c r="F1187" s="149"/>
      <c r="G1187" s="149">
        <f>COUNTIF(RTARouteStages[StageCode],ShortCodes[[#This Row],[Stage Code]])</f>
        <v>0</v>
      </c>
      <c r="H1187" s="149">
        <f>COUNTIF(ShortCodes[Location],ShortCodes[[#This Row],[Location]])</f>
        <v>1</v>
      </c>
      <c r="I1187" s="149">
        <f t="shared" si="37"/>
        <v>1</v>
      </c>
      <c r="J1187" s="149"/>
      <c r="K1187" s="149"/>
      <c r="L1187" s="149"/>
    </row>
    <row r="1188" spans="1:12">
      <c r="A1188" s="154" t="s">
        <v>3637</v>
      </c>
      <c r="B1188" s="154" t="s">
        <v>3638</v>
      </c>
      <c r="C1188" s="168" t="s">
        <v>3637</v>
      </c>
      <c r="D1188" s="168"/>
      <c r="E1188" s="149"/>
      <c r="F1188" s="149"/>
      <c r="G1188" s="149">
        <f>COUNTIF(RTARouteStages[StageCode],ShortCodes[[#This Row],[Stage Code]])</f>
        <v>0</v>
      </c>
      <c r="H1188" s="149">
        <f>COUNTIF(ShortCodes[Location],ShortCodes[[#This Row],[Location]])</f>
        <v>1</v>
      </c>
      <c r="I1188" s="149">
        <v>1</v>
      </c>
      <c r="J1188" s="149"/>
      <c r="K1188" s="149"/>
      <c r="L1188" s="149"/>
    </row>
    <row r="1189" spans="1:12">
      <c r="A1189" s="148" t="s">
        <v>3639</v>
      </c>
      <c r="B1189" s="148" t="s">
        <v>3640</v>
      </c>
      <c r="C1189" s="149" t="str">
        <f t="shared" ref="C1189:C1252" si="38">A1189</f>
        <v>SUBDALE X</v>
      </c>
      <c r="D1189" s="149"/>
      <c r="E1189" s="149"/>
      <c r="F1189" s="149"/>
      <c r="G1189" s="149">
        <f>COUNTIF(RTARouteStages[StageCode],ShortCodes[[#This Row],[Stage Code]])</f>
        <v>0</v>
      </c>
      <c r="H1189" s="149">
        <f>COUNTIF(ShortCodes[Location],ShortCodes[[#This Row],[Location]])</f>
        <v>1</v>
      </c>
      <c r="I1189" s="149">
        <f t="shared" ref="I1189:I1252" si="39">COUNTIF($B$2:$B$4841,B1189)</f>
        <v>1</v>
      </c>
      <c r="J1189" s="149"/>
      <c r="K1189" s="149"/>
      <c r="L1189" s="149"/>
    </row>
    <row r="1190" spans="1:12">
      <c r="A1190" s="148" t="s">
        <v>3641</v>
      </c>
      <c r="B1190" s="148" t="s">
        <v>3642</v>
      </c>
      <c r="C1190" s="149" t="str">
        <f t="shared" si="38"/>
        <v>SUBDALEM</v>
      </c>
      <c r="D1190" s="149"/>
      <c r="E1190" s="149"/>
      <c r="F1190" s="149"/>
      <c r="G1190" s="149">
        <f>COUNTIF(RTARouteStages[StageCode],ShortCodes[[#This Row],[Stage Code]])</f>
        <v>0</v>
      </c>
      <c r="H1190" s="149">
        <f>COUNTIF(ShortCodes[Location],ShortCodes[[#This Row],[Location]])</f>
        <v>1</v>
      </c>
      <c r="I1190" s="149">
        <f t="shared" si="39"/>
        <v>1</v>
      </c>
      <c r="J1190" s="149"/>
      <c r="K1190" s="149"/>
      <c r="L1190" s="149"/>
    </row>
    <row r="1191" spans="1:12">
      <c r="A1191" s="148" t="s">
        <v>3643</v>
      </c>
      <c r="B1191" s="148" t="s">
        <v>3644</v>
      </c>
      <c r="C1191" s="149" t="str">
        <f t="shared" si="38"/>
        <v>SUCALDEM</v>
      </c>
      <c r="D1191" s="149"/>
      <c r="E1191" s="149"/>
      <c r="F1191" s="149"/>
      <c r="G1191" s="149">
        <f>COUNTIF(RTARouteStages[StageCode],ShortCodes[[#This Row],[Stage Code]])</f>
        <v>0</v>
      </c>
      <c r="H1191" s="149">
        <f>COUNTIF(ShortCodes[Location],ShortCodes[[#This Row],[Location]])</f>
        <v>1</v>
      </c>
      <c r="I1191" s="149">
        <f t="shared" si="39"/>
        <v>1</v>
      </c>
      <c r="J1191" s="149"/>
      <c r="K1191" s="149"/>
      <c r="L1191" s="149"/>
    </row>
    <row r="1192" spans="1:12">
      <c r="A1192" s="148" t="s">
        <v>3645</v>
      </c>
      <c r="B1192" s="148" t="s">
        <v>3646</v>
      </c>
      <c r="C1192" s="149" t="str">
        <f t="shared" si="38"/>
        <v>SUCCURRO</v>
      </c>
      <c r="D1192" s="149"/>
      <c r="E1192" s="149"/>
      <c r="F1192" s="149"/>
      <c r="G1192" s="149">
        <f>COUNTIF(RTARouteStages[StageCode],ShortCodes[[#This Row],[Stage Code]])</f>
        <v>0</v>
      </c>
      <c r="H1192" s="149">
        <f>COUNTIF(ShortCodes[Location],ShortCodes[[#This Row],[Location]])</f>
        <v>1</v>
      </c>
      <c r="I1192" s="149">
        <f t="shared" si="39"/>
        <v>1</v>
      </c>
      <c r="J1192" s="149"/>
      <c r="K1192" s="149"/>
      <c r="L1192" s="149"/>
    </row>
    <row r="1193" spans="1:12">
      <c r="A1193" s="148" t="s">
        <v>3647</v>
      </c>
      <c r="B1193" s="148" t="s">
        <v>3648</v>
      </c>
      <c r="C1193" s="149" t="str">
        <f t="shared" si="38"/>
        <v>SUGAR FCTRY</v>
      </c>
      <c r="D1193" s="149"/>
      <c r="E1193" s="149"/>
      <c r="F1193" s="149"/>
      <c r="G1193" s="149">
        <f>COUNTIF(RTARouteStages[StageCode],ShortCodes[[#This Row],[Stage Code]])</f>
        <v>0</v>
      </c>
      <c r="H1193" s="149">
        <f>COUNTIF(ShortCodes[Location],ShortCodes[[#This Row],[Location]])</f>
        <v>1</v>
      </c>
      <c r="I1193" s="149">
        <f t="shared" si="39"/>
        <v>1</v>
      </c>
      <c r="J1193" s="149"/>
      <c r="K1193" s="149"/>
      <c r="L1193" s="149"/>
    </row>
    <row r="1194" spans="1:12">
      <c r="A1194" s="148" t="s">
        <v>3649</v>
      </c>
      <c r="B1194" s="148" t="s">
        <v>3650</v>
      </c>
      <c r="C1194" s="149" t="str">
        <f t="shared" si="38"/>
        <v>SUKALWAD</v>
      </c>
      <c r="D1194" s="149"/>
      <c r="E1194" s="149"/>
      <c r="F1194" s="149"/>
      <c r="G1194" s="149">
        <f>COUNTIF(RTARouteStages[StageCode],ShortCodes[[#This Row],[Stage Code]])</f>
        <v>0</v>
      </c>
      <c r="H1194" s="149">
        <f>COUNTIF(ShortCodes[Location],ShortCodes[[#This Row],[Location]])</f>
        <v>1</v>
      </c>
      <c r="I1194" s="149">
        <f t="shared" si="39"/>
        <v>1</v>
      </c>
      <c r="J1194" s="149"/>
      <c r="K1194" s="149"/>
      <c r="L1194" s="149"/>
    </row>
    <row r="1195" spans="1:12">
      <c r="A1195" s="148" t="s">
        <v>3651</v>
      </c>
      <c r="B1195" s="148" t="s">
        <v>3652</v>
      </c>
      <c r="C1195" s="149" t="str">
        <f t="shared" si="38"/>
        <v>SUKTALEM</v>
      </c>
      <c r="D1195" s="149"/>
      <c r="E1195" s="149"/>
      <c r="F1195" s="149"/>
      <c r="G1195" s="149">
        <f>COUNTIF(RTARouteStages[StageCode],ShortCodes[[#This Row],[Stage Code]])</f>
        <v>0</v>
      </c>
      <c r="H1195" s="149">
        <f>COUNTIF(ShortCodes[Location],ShortCodes[[#This Row],[Location]])</f>
        <v>1</v>
      </c>
      <c r="I1195" s="149">
        <f t="shared" si="39"/>
        <v>1</v>
      </c>
      <c r="J1195" s="149"/>
      <c r="K1195" s="149"/>
      <c r="L1195" s="149"/>
    </row>
    <row r="1196" spans="1:12">
      <c r="A1196" s="148" t="s">
        <v>3653</v>
      </c>
      <c r="B1196" s="148" t="s">
        <v>3654</v>
      </c>
      <c r="C1196" s="149" t="str">
        <f t="shared" si="38"/>
        <v>SULCORNA</v>
      </c>
      <c r="D1196" s="149"/>
      <c r="E1196" s="149"/>
      <c r="F1196" s="149"/>
      <c r="G1196" s="149">
        <f>COUNTIF(RTARouteStages[StageCode],ShortCodes[[#This Row],[Stage Code]])</f>
        <v>0</v>
      </c>
      <c r="H1196" s="149">
        <f>COUNTIF(ShortCodes[Location],ShortCodes[[#This Row],[Location]])</f>
        <v>1</v>
      </c>
      <c r="I1196" s="149">
        <f t="shared" si="39"/>
        <v>1</v>
      </c>
      <c r="J1196" s="149"/>
      <c r="K1196" s="149"/>
      <c r="L1196" s="149"/>
    </row>
    <row r="1197" spans="1:12">
      <c r="A1197" s="148" t="s">
        <v>3655</v>
      </c>
      <c r="B1197" s="148" t="s">
        <v>3656</v>
      </c>
      <c r="C1197" s="149" t="str">
        <f t="shared" si="38"/>
        <v>SUPACHI PUD</v>
      </c>
      <c r="D1197" s="149"/>
      <c r="E1197" s="149"/>
      <c r="F1197" s="149"/>
      <c r="G1197" s="149">
        <f>COUNTIF(RTARouteStages[StageCode],ShortCodes[[#This Row],[Stage Code]])</f>
        <v>0</v>
      </c>
      <c r="H1197" s="149">
        <f>COUNTIF(ShortCodes[Location],ShortCodes[[#This Row],[Location]])</f>
        <v>1</v>
      </c>
      <c r="I1197" s="149">
        <f t="shared" si="39"/>
        <v>1</v>
      </c>
      <c r="J1197" s="149"/>
      <c r="K1197" s="149"/>
      <c r="L1197" s="149"/>
    </row>
    <row r="1198" spans="1:12">
      <c r="A1198" s="148" t="s">
        <v>3657</v>
      </c>
      <c r="B1198" s="148" t="s">
        <v>3658</v>
      </c>
      <c r="C1198" s="149" t="str">
        <f t="shared" si="38"/>
        <v>SURLA</v>
      </c>
      <c r="D1198" s="149"/>
      <c r="E1198" s="149"/>
      <c r="F1198" s="149"/>
      <c r="G1198" s="149">
        <f>COUNTIF(RTARouteStages[StageCode],ShortCodes[[#This Row],[Stage Code]])</f>
        <v>0</v>
      </c>
      <c r="H1198" s="149">
        <f>COUNTIF(ShortCodes[Location],ShortCodes[[#This Row],[Location]])</f>
        <v>1</v>
      </c>
      <c r="I1198" s="149">
        <f t="shared" si="39"/>
        <v>1</v>
      </c>
      <c r="J1198" s="149"/>
      <c r="K1198" s="149"/>
      <c r="L1198" s="149"/>
    </row>
    <row r="1199" spans="1:12">
      <c r="A1199" s="148" t="s">
        <v>3659</v>
      </c>
      <c r="B1199" s="148" t="s">
        <v>3660</v>
      </c>
      <c r="C1199" s="149" t="str">
        <f t="shared" si="38"/>
        <v>SWASTIK VDL</v>
      </c>
      <c r="D1199" s="149"/>
      <c r="E1199" s="149"/>
      <c r="F1199" s="149"/>
      <c r="G1199" s="149">
        <f>COUNTIF(RTARouteStages[StageCode],ShortCodes[[#This Row],[Stage Code]])</f>
        <v>0</v>
      </c>
      <c r="H1199" s="149">
        <f>COUNTIF(ShortCodes[Location],ShortCodes[[#This Row],[Location]])</f>
        <v>1</v>
      </c>
      <c r="I1199" s="149">
        <f t="shared" si="39"/>
        <v>1</v>
      </c>
      <c r="J1199" s="149"/>
      <c r="K1199" s="149"/>
      <c r="L1199" s="149"/>
    </row>
    <row r="1200" spans="1:12">
      <c r="A1200" s="148" t="s">
        <v>3661</v>
      </c>
      <c r="B1200" s="148" t="s">
        <v>3662</v>
      </c>
      <c r="C1200" s="149" t="str">
        <f t="shared" si="38"/>
        <v>T B.HSP/DMR</v>
      </c>
      <c r="D1200" s="149"/>
      <c r="E1200" s="149"/>
      <c r="F1200" s="149"/>
      <c r="G1200" s="149">
        <f>COUNTIF(RTARouteStages[StageCode],ShortCodes[[#This Row],[Stage Code]])</f>
        <v>0</v>
      </c>
      <c r="H1200" s="149">
        <f>COUNTIF(ShortCodes[Location],ShortCodes[[#This Row],[Location]])</f>
        <v>1</v>
      </c>
      <c r="I1200" s="149">
        <f t="shared" si="39"/>
        <v>1</v>
      </c>
      <c r="J1200" s="149"/>
      <c r="K1200" s="149"/>
      <c r="L1200" s="149"/>
    </row>
    <row r="1201" spans="1:12">
      <c r="A1201" s="148" t="s">
        <v>3663</v>
      </c>
      <c r="B1201" s="148" t="s">
        <v>3664</v>
      </c>
      <c r="C1201" s="149" t="str">
        <f t="shared" si="38"/>
        <v>T.B.DAM</v>
      </c>
      <c r="D1201" s="149"/>
      <c r="E1201" s="149"/>
      <c r="F1201" s="149"/>
      <c r="G1201" s="149">
        <f>COUNTIF(RTARouteStages[StageCode],ShortCodes[[#This Row],[Stage Code]])</f>
        <v>0</v>
      </c>
      <c r="H1201" s="149">
        <f>COUNTIF(ShortCodes[Location],ShortCodes[[#This Row],[Location]])</f>
        <v>1</v>
      </c>
      <c r="I1201" s="149">
        <f t="shared" si="39"/>
        <v>1</v>
      </c>
      <c r="J1201" s="149"/>
      <c r="K1201" s="149"/>
      <c r="L1201" s="149"/>
    </row>
    <row r="1202" spans="1:12">
      <c r="A1202" s="148" t="s">
        <v>3665</v>
      </c>
      <c r="B1202" s="148" t="s">
        <v>3666</v>
      </c>
      <c r="C1202" s="149" t="str">
        <f t="shared" si="38"/>
        <v>T.BGWTI TMP</v>
      </c>
      <c r="D1202" s="149"/>
      <c r="E1202" s="149"/>
      <c r="F1202" s="149"/>
      <c r="G1202" s="149">
        <f>COUNTIF(RTARouteStages[StageCode],ShortCodes[[#This Row],[Stage Code]])</f>
        <v>0</v>
      </c>
      <c r="H1202" s="149">
        <f>COUNTIF(ShortCodes[Location],ShortCodes[[#This Row],[Location]])</f>
        <v>1</v>
      </c>
      <c r="I1202" s="149">
        <f t="shared" si="39"/>
        <v>1</v>
      </c>
      <c r="J1202" s="149"/>
      <c r="K1202" s="149"/>
      <c r="L1202" s="149"/>
    </row>
    <row r="1203" spans="1:12">
      <c r="A1203" s="148" t="s">
        <v>3667</v>
      </c>
      <c r="B1203" s="148" t="s">
        <v>3668</v>
      </c>
      <c r="C1203" s="149" t="str">
        <f t="shared" si="38"/>
        <v>TAKAR</v>
      </c>
      <c r="D1203" s="149"/>
      <c r="E1203" s="149"/>
      <c r="F1203" s="149"/>
      <c r="G1203" s="149">
        <f>COUNTIF(RTARouteStages[StageCode],ShortCodes[[#This Row],[Stage Code]])</f>
        <v>0</v>
      </c>
      <c r="H1203" s="149">
        <f>COUNTIF(ShortCodes[Location],ShortCodes[[#This Row],[Location]])</f>
        <v>1</v>
      </c>
      <c r="I1203" s="149">
        <f t="shared" si="39"/>
        <v>1</v>
      </c>
      <c r="J1203" s="149"/>
      <c r="K1203" s="149"/>
      <c r="L1203" s="149"/>
    </row>
    <row r="1204" spans="1:12">
      <c r="A1204" s="148" t="s">
        <v>3669</v>
      </c>
      <c r="B1204" s="148" t="s">
        <v>3670</v>
      </c>
      <c r="C1204" s="149" t="str">
        <f t="shared" si="38"/>
        <v>TALAGUPPA</v>
      </c>
      <c r="D1204" s="149"/>
      <c r="E1204" s="149"/>
      <c r="F1204" s="149"/>
      <c r="G1204" s="149">
        <f>COUNTIF(RTARouteStages[StageCode],ShortCodes[[#This Row],[Stage Code]])</f>
        <v>0</v>
      </c>
      <c r="H1204" s="149">
        <f>COUNTIF(ShortCodes[Location],ShortCodes[[#This Row],[Location]])</f>
        <v>1</v>
      </c>
      <c r="I1204" s="149">
        <f t="shared" si="39"/>
        <v>1</v>
      </c>
      <c r="J1204" s="149"/>
      <c r="K1204" s="149"/>
      <c r="L1204" s="149"/>
    </row>
    <row r="1205" spans="1:12">
      <c r="A1205" s="148" t="s">
        <v>3671</v>
      </c>
      <c r="B1205" s="148" t="s">
        <v>3672</v>
      </c>
      <c r="C1205" s="149" t="str">
        <f t="shared" si="38"/>
        <v>TALARA</v>
      </c>
      <c r="D1205" s="149"/>
      <c r="E1205" s="149"/>
      <c r="F1205" s="149"/>
      <c r="G1205" s="149">
        <f>COUNTIF(RTARouteStages[StageCode],ShortCodes[[#This Row],[Stage Code]])</f>
        <v>0</v>
      </c>
      <c r="H1205" s="149">
        <f>COUNTIF(ShortCodes[Location],ShortCodes[[#This Row],[Location]])</f>
        <v>1</v>
      </c>
      <c r="I1205" s="149">
        <f t="shared" si="39"/>
        <v>1</v>
      </c>
      <c r="J1205" s="149"/>
      <c r="K1205" s="149"/>
      <c r="L1205" s="149"/>
    </row>
    <row r="1206" spans="1:12">
      <c r="A1206" s="148" t="s">
        <v>3673</v>
      </c>
      <c r="B1206" s="148" t="s">
        <v>3674</v>
      </c>
      <c r="C1206" s="149" t="str">
        <f t="shared" si="38"/>
        <v>TALARNA</v>
      </c>
      <c r="D1206" s="149"/>
      <c r="E1206" s="149"/>
      <c r="F1206" s="149"/>
      <c r="G1206" s="149">
        <f>COUNTIF(RTARouteStages[StageCode],ShortCodes[[#This Row],[Stage Code]])</f>
        <v>0</v>
      </c>
      <c r="H1206" s="149">
        <f>COUNTIF(ShortCodes[Location],ShortCodes[[#This Row],[Location]])</f>
        <v>1</v>
      </c>
      <c r="I1206" s="149">
        <f t="shared" si="39"/>
        <v>1</v>
      </c>
      <c r="J1206" s="149"/>
      <c r="K1206" s="149"/>
      <c r="L1206" s="149"/>
    </row>
    <row r="1207" spans="1:12">
      <c r="A1207" s="148" t="s">
        <v>3675</v>
      </c>
      <c r="B1207" s="148" t="s">
        <v>3676</v>
      </c>
      <c r="C1207" s="149" t="str">
        <f t="shared" si="38"/>
        <v>TALAULIM</v>
      </c>
      <c r="D1207" s="149"/>
      <c r="E1207" s="149"/>
      <c r="F1207" s="149"/>
      <c r="G1207" s="149">
        <f>COUNTIF(RTARouteStages[StageCode],ShortCodes[[#This Row],[Stage Code]])</f>
        <v>0</v>
      </c>
      <c r="H1207" s="149">
        <f>COUNTIF(ShortCodes[Location],ShortCodes[[#This Row],[Location]])</f>
        <v>1</v>
      </c>
      <c r="I1207" s="149">
        <f t="shared" si="39"/>
        <v>1</v>
      </c>
      <c r="J1207" s="149"/>
      <c r="K1207" s="149"/>
      <c r="L1207" s="149"/>
    </row>
    <row r="1208" spans="1:12">
      <c r="A1208" s="152" t="s">
        <v>3677</v>
      </c>
      <c r="B1208" s="152" t="s">
        <v>3678</v>
      </c>
      <c r="C1208" s="149" t="str">
        <f t="shared" si="38"/>
        <v>TALEIGAO</v>
      </c>
      <c r="D1208" s="149"/>
      <c r="E1208" s="149"/>
      <c r="F1208" s="149"/>
      <c r="G1208" s="149">
        <f>COUNTIF(RTARouteStages[StageCode],ShortCodes[[#This Row],[Stage Code]])</f>
        <v>0</v>
      </c>
      <c r="H1208" s="149">
        <f>COUNTIF(ShortCodes[Location],ShortCodes[[#This Row],[Location]])</f>
        <v>1</v>
      </c>
      <c r="I1208" s="149">
        <f t="shared" si="39"/>
        <v>1</v>
      </c>
      <c r="J1208" s="149"/>
      <c r="K1208" s="149"/>
      <c r="L1208" s="149"/>
    </row>
    <row r="1209" spans="1:12">
      <c r="A1209" s="148" t="s">
        <v>3679</v>
      </c>
      <c r="B1209" s="148" t="s">
        <v>3680</v>
      </c>
      <c r="C1209" s="149" t="str">
        <f t="shared" si="38"/>
        <v>TALEKHOL</v>
      </c>
      <c r="D1209" s="149"/>
      <c r="E1209" s="149"/>
      <c r="F1209" s="149"/>
      <c r="G1209" s="149">
        <f>COUNTIF(RTARouteStages[StageCode],ShortCodes[[#This Row],[Stage Code]])</f>
        <v>0</v>
      </c>
      <c r="H1209" s="149">
        <f>COUNTIF(ShortCodes[Location],ShortCodes[[#This Row],[Location]])</f>
        <v>1</v>
      </c>
      <c r="I1209" s="149">
        <f t="shared" si="39"/>
        <v>1</v>
      </c>
      <c r="J1209" s="149"/>
      <c r="K1209" s="149"/>
      <c r="L1209" s="149"/>
    </row>
    <row r="1210" spans="1:12">
      <c r="A1210" s="148" t="s">
        <v>3681</v>
      </c>
      <c r="B1210" s="148" t="s">
        <v>3682</v>
      </c>
      <c r="C1210" s="149" t="str">
        <f t="shared" si="38"/>
        <v>TALPAN</v>
      </c>
      <c r="D1210" s="149"/>
      <c r="E1210" s="149"/>
      <c r="F1210" s="149"/>
      <c r="G1210" s="149">
        <f>COUNTIF(RTARouteStages[StageCode],ShortCodes[[#This Row],[Stage Code]])</f>
        <v>0</v>
      </c>
      <c r="H1210" s="149">
        <f>COUNTIF(ShortCodes[Location],ShortCodes[[#This Row],[Location]])</f>
        <v>1</v>
      </c>
      <c r="I1210" s="149">
        <f t="shared" si="39"/>
        <v>1</v>
      </c>
      <c r="J1210" s="149"/>
      <c r="K1210" s="149"/>
      <c r="L1210" s="149"/>
    </row>
    <row r="1211" spans="1:12">
      <c r="A1211" s="148" t="s">
        <v>3683</v>
      </c>
      <c r="B1211" s="148" t="s">
        <v>3684</v>
      </c>
      <c r="C1211" s="149" t="str">
        <f t="shared" si="38"/>
        <v>TALRNA/TRMS</v>
      </c>
      <c r="D1211" s="149"/>
      <c r="E1211" s="149"/>
      <c r="F1211" s="149"/>
      <c r="G1211" s="149">
        <f>COUNTIF(RTARouteStages[StageCode],ShortCodes[[#This Row],[Stage Code]])</f>
        <v>0</v>
      </c>
      <c r="H1211" s="149">
        <f>COUNTIF(ShortCodes[Location],ShortCodes[[#This Row],[Location]])</f>
        <v>1</v>
      </c>
      <c r="I1211" s="149">
        <f t="shared" si="39"/>
        <v>1</v>
      </c>
      <c r="J1211" s="149"/>
      <c r="K1211" s="149"/>
      <c r="L1211" s="149"/>
    </row>
    <row r="1212" spans="1:12">
      <c r="A1212" s="148" t="s">
        <v>3685</v>
      </c>
      <c r="B1212" s="148" t="s">
        <v>3686</v>
      </c>
      <c r="C1212" s="149" t="str">
        <f t="shared" si="38"/>
        <v>TALSAI</v>
      </c>
      <c r="D1212" s="149"/>
      <c r="E1212" s="149"/>
      <c r="F1212" s="149"/>
      <c r="G1212" s="149">
        <f>COUNTIF(RTARouteStages[StageCode],ShortCodes[[#This Row],[Stage Code]])</f>
        <v>0</v>
      </c>
      <c r="H1212" s="149">
        <f>COUNTIF(ShortCodes[Location],ShortCodes[[#This Row],[Location]])</f>
        <v>1</v>
      </c>
      <c r="I1212" s="149">
        <f t="shared" si="39"/>
        <v>1</v>
      </c>
      <c r="J1212" s="149"/>
      <c r="K1212" s="149"/>
      <c r="L1212" s="149"/>
    </row>
    <row r="1213" spans="1:12">
      <c r="A1213" s="151" t="s">
        <v>3687</v>
      </c>
      <c r="B1213" s="151" t="s">
        <v>3688</v>
      </c>
      <c r="C1213" s="149" t="str">
        <f t="shared" si="38"/>
        <v>TALWADO</v>
      </c>
      <c r="D1213" s="149"/>
      <c r="E1213" s="149"/>
      <c r="F1213" s="149"/>
      <c r="G1213" s="149">
        <f>COUNTIF(RTARouteStages[StageCode],ShortCodes[[#This Row],[Stage Code]])</f>
        <v>0</v>
      </c>
      <c r="H1213" s="149">
        <f>COUNTIF(ShortCodes[Location],ShortCodes[[#This Row],[Location]])</f>
        <v>1</v>
      </c>
      <c r="I1213" s="149">
        <f t="shared" si="39"/>
        <v>1</v>
      </c>
      <c r="J1213" s="149"/>
      <c r="K1213" s="149"/>
      <c r="L1213" s="149"/>
    </row>
    <row r="1214" spans="1:12">
      <c r="A1214" s="148" t="s">
        <v>3689</v>
      </c>
      <c r="B1214" s="148" t="s">
        <v>3690</v>
      </c>
      <c r="C1214" s="149" t="str">
        <f t="shared" si="38"/>
        <v>TALYAKADE</v>
      </c>
      <c r="D1214" s="149"/>
      <c r="E1214" s="149"/>
      <c r="F1214" s="149"/>
      <c r="G1214" s="149">
        <f>COUNTIF(RTARouteStages[StageCode],ShortCodes[[#This Row],[Stage Code]])</f>
        <v>0</v>
      </c>
      <c r="H1214" s="149">
        <f>COUNTIF(ShortCodes[Location],ShortCodes[[#This Row],[Location]])</f>
        <v>1</v>
      </c>
      <c r="I1214" s="149">
        <f t="shared" si="39"/>
        <v>1</v>
      </c>
      <c r="J1214" s="149"/>
      <c r="K1214" s="149"/>
      <c r="L1214" s="149"/>
    </row>
    <row r="1215" spans="1:12">
      <c r="A1215" s="148" t="s">
        <v>3691</v>
      </c>
      <c r="B1215" s="148" t="s">
        <v>3692</v>
      </c>
      <c r="C1215" s="149" t="str">
        <f t="shared" si="38"/>
        <v>TAMBOSHE</v>
      </c>
      <c r="D1215" s="149"/>
      <c r="E1215" s="149"/>
      <c r="F1215" s="149"/>
      <c r="G1215" s="149">
        <f>COUNTIF(RTARouteStages[StageCode],ShortCodes[[#This Row],[Stage Code]])</f>
        <v>0</v>
      </c>
      <c r="H1215" s="149">
        <f>COUNTIF(ShortCodes[Location],ShortCodes[[#This Row],[Location]])</f>
        <v>1</v>
      </c>
      <c r="I1215" s="149">
        <f t="shared" si="39"/>
        <v>1</v>
      </c>
      <c r="J1215" s="149"/>
      <c r="K1215" s="149"/>
      <c r="L1215" s="149"/>
    </row>
    <row r="1216" spans="1:12">
      <c r="A1216" s="148" t="s">
        <v>3693</v>
      </c>
      <c r="B1216" s="148" t="s">
        <v>3694</v>
      </c>
      <c r="C1216" s="149" t="str">
        <f t="shared" si="38"/>
        <v>TAMDI SURLA</v>
      </c>
      <c r="D1216" s="149"/>
      <c r="E1216" s="149"/>
      <c r="F1216" s="149"/>
      <c r="G1216" s="149">
        <f>COUNTIF(RTARouteStages[StageCode],ShortCodes[[#This Row],[Stage Code]])</f>
        <v>0</v>
      </c>
      <c r="H1216" s="149">
        <f>COUNTIF(ShortCodes[Location],ShortCodes[[#This Row],[Location]])</f>
        <v>1</v>
      </c>
      <c r="I1216" s="149">
        <f t="shared" si="39"/>
        <v>1</v>
      </c>
      <c r="J1216" s="149"/>
      <c r="K1216" s="149"/>
      <c r="L1216" s="149"/>
    </row>
    <row r="1217" spans="1:12">
      <c r="A1217" s="148" t="s">
        <v>3695</v>
      </c>
      <c r="B1217" s="148" t="s">
        <v>3696</v>
      </c>
      <c r="C1217" s="149" t="str">
        <f t="shared" si="38"/>
        <v>TAMEDGWADI</v>
      </c>
      <c r="D1217" s="149"/>
      <c r="E1217" s="149"/>
      <c r="F1217" s="149"/>
      <c r="G1217" s="149">
        <f>COUNTIF(RTARouteStages[StageCode],ShortCodes[[#This Row],[Stage Code]])</f>
        <v>0</v>
      </c>
      <c r="H1217" s="149">
        <f>COUNTIF(ShortCodes[Location],ShortCodes[[#This Row],[Location]])</f>
        <v>1</v>
      </c>
      <c r="I1217" s="149">
        <f t="shared" si="39"/>
        <v>1</v>
      </c>
      <c r="J1217" s="149"/>
      <c r="K1217" s="149"/>
      <c r="L1217" s="149"/>
    </row>
    <row r="1218" spans="1:12">
      <c r="A1218" s="148" t="s">
        <v>3697</v>
      </c>
      <c r="B1218" s="148" t="s">
        <v>3698</v>
      </c>
      <c r="C1218" s="149" t="str">
        <f t="shared" si="38"/>
        <v>TAMSHER</v>
      </c>
      <c r="D1218" s="149"/>
      <c r="E1218" s="149"/>
      <c r="F1218" s="149"/>
      <c r="G1218" s="149">
        <f>COUNTIF(RTARouteStages[StageCode],ShortCodes[[#This Row],[Stage Code]])</f>
        <v>0</v>
      </c>
      <c r="H1218" s="149">
        <f>COUNTIF(ShortCodes[Location],ShortCodes[[#This Row],[Location]])</f>
        <v>1</v>
      </c>
      <c r="I1218" s="149">
        <f t="shared" si="39"/>
        <v>1</v>
      </c>
      <c r="J1218" s="149"/>
      <c r="K1218" s="149"/>
      <c r="L1218" s="149"/>
    </row>
    <row r="1219" spans="1:12">
      <c r="A1219" s="148" t="s">
        <v>3699</v>
      </c>
      <c r="B1219" s="148" t="s">
        <v>3700</v>
      </c>
      <c r="C1219" s="149" t="str">
        <f t="shared" si="38"/>
        <v>TAMSULI</v>
      </c>
      <c r="D1219" s="149"/>
      <c r="E1219" s="149"/>
      <c r="F1219" s="149"/>
      <c r="G1219" s="149">
        <f>COUNTIF(RTARouteStages[StageCode],ShortCodes[[#This Row],[Stage Code]])</f>
        <v>0</v>
      </c>
      <c r="H1219" s="149">
        <f>COUNTIF(ShortCodes[Location],ShortCodes[[#This Row],[Location]])</f>
        <v>1</v>
      </c>
      <c r="I1219" s="149">
        <f t="shared" si="39"/>
        <v>1</v>
      </c>
      <c r="J1219" s="149"/>
      <c r="K1219" s="149"/>
      <c r="L1219" s="149"/>
    </row>
    <row r="1220" spans="1:12">
      <c r="A1220" s="148" t="s">
        <v>3701</v>
      </c>
      <c r="B1220" s="148" t="s">
        <v>3702</v>
      </c>
      <c r="C1220" s="149" t="str">
        <f t="shared" si="38"/>
        <v>TANKI</v>
      </c>
      <c r="D1220" s="149"/>
      <c r="E1220" s="149"/>
      <c r="F1220" s="149"/>
      <c r="G1220" s="149">
        <f>COUNTIF(RTARouteStages[StageCode],ShortCodes[[#This Row],[Stage Code]])</f>
        <v>0</v>
      </c>
      <c r="H1220" s="149">
        <f>COUNTIF(ShortCodes[Location],ShortCodes[[#This Row],[Location]])</f>
        <v>1</v>
      </c>
      <c r="I1220" s="149">
        <f t="shared" si="39"/>
        <v>1</v>
      </c>
      <c r="J1220" s="149"/>
      <c r="K1220" s="149"/>
      <c r="L1220" s="149"/>
    </row>
    <row r="1221" spans="1:12">
      <c r="A1221" s="152" t="s">
        <v>3703</v>
      </c>
      <c r="B1221" s="152" t="s">
        <v>3704</v>
      </c>
      <c r="C1221" s="149" t="str">
        <f t="shared" si="38"/>
        <v>Tapobhumi</v>
      </c>
      <c r="D1221" s="149"/>
      <c r="E1221" s="149"/>
      <c r="F1221" s="149"/>
      <c r="G1221" s="149">
        <f>COUNTIF(RTARouteStages[StageCode],ShortCodes[[#This Row],[Stage Code]])</f>
        <v>0</v>
      </c>
      <c r="H1221" s="149">
        <f>COUNTIF(ShortCodes[Location],ShortCodes[[#This Row],[Location]])</f>
        <v>1</v>
      </c>
      <c r="I1221" s="149">
        <f t="shared" si="39"/>
        <v>1</v>
      </c>
      <c r="J1221" s="149" t="s">
        <v>1265</v>
      </c>
      <c r="K1221" s="149"/>
      <c r="L1221" s="149"/>
    </row>
    <row r="1222" spans="1:12">
      <c r="A1222" s="148" t="s">
        <v>3705</v>
      </c>
      <c r="B1222" s="148" t="s">
        <v>3705</v>
      </c>
      <c r="C1222" s="149" t="str">
        <f t="shared" si="38"/>
        <v>TAR</v>
      </c>
      <c r="D1222" s="149"/>
      <c r="E1222" s="149"/>
      <c r="F1222" s="149"/>
      <c r="G1222" s="149">
        <f>COUNTIF(RTARouteStages[StageCode],ShortCodes[[#This Row],[Stage Code]])</f>
        <v>0</v>
      </c>
      <c r="H1222" s="149">
        <f>COUNTIF(ShortCodes[Location],ShortCodes[[#This Row],[Location]])</f>
        <v>1</v>
      </c>
      <c r="I1222" s="149">
        <f t="shared" si="39"/>
        <v>1</v>
      </c>
      <c r="J1222" s="149"/>
      <c r="K1222" s="149"/>
      <c r="L1222" s="149"/>
    </row>
    <row r="1223" spans="1:12">
      <c r="A1223" s="148" t="s">
        <v>3706</v>
      </c>
      <c r="B1223" s="148" t="s">
        <v>3707</v>
      </c>
      <c r="C1223" s="149" t="str">
        <f t="shared" si="38"/>
        <v>TARIKERI</v>
      </c>
      <c r="D1223" s="149"/>
      <c r="E1223" s="149"/>
      <c r="F1223" s="149"/>
      <c r="G1223" s="149">
        <f>COUNTIF(RTARouteStages[StageCode],ShortCodes[[#This Row],[Stage Code]])</f>
        <v>0</v>
      </c>
      <c r="H1223" s="149">
        <f>COUNTIF(ShortCodes[Location],ShortCodes[[#This Row],[Location]])</f>
        <v>1</v>
      </c>
      <c r="I1223" s="149">
        <f t="shared" si="39"/>
        <v>1</v>
      </c>
      <c r="J1223" s="149"/>
      <c r="K1223" s="149"/>
      <c r="L1223" s="149"/>
    </row>
    <row r="1224" spans="1:12">
      <c r="A1224" s="148" t="s">
        <v>3708</v>
      </c>
      <c r="B1224" s="148" t="s">
        <v>3709</v>
      </c>
      <c r="C1224" s="149" t="str">
        <f t="shared" si="38"/>
        <v>TARKAL</v>
      </c>
      <c r="D1224" s="149"/>
      <c r="E1224" s="149"/>
      <c r="F1224" s="149"/>
      <c r="G1224" s="149">
        <f>COUNTIF(RTARouteStages[StageCode],ShortCodes[[#This Row],[Stage Code]])</f>
        <v>0</v>
      </c>
      <c r="H1224" s="149">
        <f>COUNTIF(ShortCodes[Location],ShortCodes[[#This Row],[Location]])</f>
        <v>1</v>
      </c>
      <c r="I1224" s="149">
        <f t="shared" si="39"/>
        <v>1</v>
      </c>
      <c r="J1224" s="149"/>
      <c r="K1224" s="149"/>
      <c r="L1224" s="149"/>
    </row>
    <row r="1225" spans="1:12">
      <c r="A1225" s="169" t="s">
        <v>3710</v>
      </c>
      <c r="B1225" s="169" t="s">
        <v>3711</v>
      </c>
      <c r="C1225" s="170" t="str">
        <f t="shared" si="38"/>
        <v>TARMAS</v>
      </c>
      <c r="D1225" s="170"/>
      <c r="E1225" s="170"/>
      <c r="F1225" s="170"/>
      <c r="G1225" s="170">
        <f>COUNTIF(RTARouteStages[StageCode],ShortCodes[[#This Row],[Stage Code]])</f>
        <v>0</v>
      </c>
      <c r="H1225" s="170">
        <f>COUNTIF(ShortCodes[Location],ShortCodes[[#This Row],[Location]])</f>
        <v>1</v>
      </c>
      <c r="I1225" s="170">
        <f t="shared" si="39"/>
        <v>1</v>
      </c>
      <c r="J1225" s="170"/>
      <c r="K1225" s="149"/>
      <c r="L1225" s="149"/>
    </row>
    <row r="1226" spans="1:12">
      <c r="A1226" s="169" t="s">
        <v>3712</v>
      </c>
      <c r="B1226" s="169" t="s">
        <v>3713</v>
      </c>
      <c r="C1226" s="170" t="str">
        <f t="shared" si="38"/>
        <v>TARVALEM</v>
      </c>
      <c r="D1226" s="170"/>
      <c r="E1226" s="170"/>
      <c r="F1226" s="170"/>
      <c r="G1226" s="170">
        <f>COUNTIF(RTARouteStages[StageCode],ShortCodes[[#This Row],[Stage Code]])</f>
        <v>0</v>
      </c>
      <c r="H1226" s="170">
        <f>COUNTIF(ShortCodes[Location],ShortCodes[[#This Row],[Location]])</f>
        <v>1</v>
      </c>
      <c r="I1226" s="170">
        <f t="shared" si="39"/>
        <v>1</v>
      </c>
      <c r="J1226" s="170"/>
      <c r="K1226" s="149"/>
      <c r="L1226" s="149"/>
    </row>
    <row r="1227" spans="1:12">
      <c r="A1227" s="169" t="s">
        <v>3714</v>
      </c>
      <c r="B1227" s="169" t="s">
        <v>3715</v>
      </c>
      <c r="C1227" s="170" t="str">
        <f t="shared" si="38"/>
        <v>TATA METAL</v>
      </c>
      <c r="D1227" s="170"/>
      <c r="E1227" s="170"/>
      <c r="F1227" s="170"/>
      <c r="G1227" s="170">
        <f>COUNTIF(RTARouteStages[StageCode],ShortCodes[[#This Row],[Stage Code]])</f>
        <v>0</v>
      </c>
      <c r="H1227" s="170">
        <f>COUNTIF(ShortCodes[Location],ShortCodes[[#This Row],[Location]])</f>
        <v>1</v>
      </c>
      <c r="I1227" s="170">
        <f t="shared" si="39"/>
        <v>1</v>
      </c>
      <c r="J1227" s="170"/>
      <c r="K1227" s="149"/>
      <c r="L1227" s="149"/>
    </row>
    <row r="1228" spans="1:12">
      <c r="A1228" s="151" t="s">
        <v>3716</v>
      </c>
      <c r="B1228" s="151" t="s">
        <v>3717</v>
      </c>
      <c r="C1228" s="149" t="str">
        <f t="shared" si="38"/>
        <v>TATODI</v>
      </c>
      <c r="D1228" s="149"/>
      <c r="E1228" s="149"/>
      <c r="F1228" s="149"/>
      <c r="G1228" s="149">
        <f>COUNTIF(RTARouteStages[StageCode],ShortCodes[[#This Row],[Stage Code]])</f>
        <v>0</v>
      </c>
      <c r="H1228" s="149">
        <f>COUNTIF(ShortCodes[Location],ShortCodes[[#This Row],[Location]])</f>
        <v>1</v>
      </c>
      <c r="I1228" s="149">
        <f t="shared" si="39"/>
        <v>1</v>
      </c>
      <c r="J1228" s="149"/>
      <c r="K1228" s="149"/>
      <c r="L1228" s="149"/>
    </row>
    <row r="1229" spans="1:12">
      <c r="A1229" s="148" t="s">
        <v>3718</v>
      </c>
      <c r="B1229" s="148" t="s">
        <v>3719</v>
      </c>
      <c r="C1229" s="149" t="str">
        <f t="shared" si="38"/>
        <v>TAVARGATTI</v>
      </c>
      <c r="D1229" s="149"/>
      <c r="E1229" s="149"/>
      <c r="F1229" s="149"/>
      <c r="G1229" s="149">
        <f>COUNTIF(RTARouteStages[StageCode],ShortCodes[[#This Row],[Stage Code]])</f>
        <v>0</v>
      </c>
      <c r="H1229" s="149">
        <f>COUNTIF(ShortCodes[Location],ShortCodes[[#This Row],[Location]])</f>
        <v>1</v>
      </c>
      <c r="I1229" s="149">
        <f t="shared" si="39"/>
        <v>1</v>
      </c>
      <c r="J1229" s="149"/>
      <c r="K1229" s="149"/>
      <c r="L1229" s="149"/>
    </row>
    <row r="1230" spans="1:12">
      <c r="A1230" s="148" t="s">
        <v>3720</v>
      </c>
      <c r="B1230" s="148" t="s">
        <v>3721</v>
      </c>
      <c r="C1230" s="149" t="str">
        <f t="shared" si="38"/>
        <v>TAVARKATTI</v>
      </c>
      <c r="D1230" s="149"/>
      <c r="E1230" s="149"/>
      <c r="F1230" s="149"/>
      <c r="G1230" s="149">
        <f>COUNTIF(RTARouteStages[StageCode],ShortCodes[[#This Row],[Stage Code]])</f>
        <v>0</v>
      </c>
      <c r="H1230" s="149">
        <f>COUNTIF(ShortCodes[Location],ShortCodes[[#This Row],[Location]])</f>
        <v>1</v>
      </c>
      <c r="I1230" s="149">
        <f t="shared" si="39"/>
        <v>1</v>
      </c>
      <c r="J1230" s="149"/>
      <c r="K1230" s="149"/>
      <c r="L1230" s="149"/>
    </row>
    <row r="1231" spans="1:12">
      <c r="A1231" s="169" t="s">
        <v>3722</v>
      </c>
      <c r="B1231" s="169" t="s">
        <v>3723</v>
      </c>
      <c r="C1231" s="170" t="str">
        <f t="shared" si="38"/>
        <v>TAYDE</v>
      </c>
      <c r="D1231" s="170"/>
      <c r="E1231" s="170"/>
      <c r="F1231" s="170"/>
      <c r="G1231" s="170">
        <f>COUNTIF(RTARouteStages[StageCode],ShortCodes[[#This Row],[Stage Code]])</f>
        <v>0</v>
      </c>
      <c r="H1231" s="170">
        <f>COUNTIF(ShortCodes[Location],ShortCodes[[#This Row],[Location]])</f>
        <v>1</v>
      </c>
      <c r="I1231" s="170">
        <f t="shared" si="39"/>
        <v>1</v>
      </c>
      <c r="J1231" s="170"/>
      <c r="K1231" s="149"/>
      <c r="L1231" s="149"/>
    </row>
    <row r="1232" spans="1:12">
      <c r="A1232" s="169" t="s">
        <v>3724</v>
      </c>
      <c r="B1232" s="169" t="s">
        <v>3725</v>
      </c>
      <c r="C1232" s="170" t="str">
        <f t="shared" si="38"/>
        <v>TEMBER</v>
      </c>
      <c r="D1232" s="170"/>
      <c r="E1232" s="170"/>
      <c r="F1232" s="170"/>
      <c r="G1232" s="170">
        <f>COUNTIF(RTARouteStages[StageCode],ShortCodes[[#This Row],[Stage Code]])</f>
        <v>0</v>
      </c>
      <c r="H1232" s="170">
        <f>COUNTIF(ShortCodes[Location],ShortCodes[[#This Row],[Location]])</f>
        <v>1</v>
      </c>
      <c r="I1232" s="170">
        <f t="shared" si="39"/>
        <v>1</v>
      </c>
      <c r="J1232" s="170"/>
      <c r="K1232" s="149"/>
      <c r="L1232" s="149"/>
    </row>
    <row r="1233" spans="1:12">
      <c r="A1233" s="169" t="s">
        <v>3726</v>
      </c>
      <c r="B1233" s="169" t="s">
        <v>3727</v>
      </c>
      <c r="C1233" s="170" t="str">
        <f t="shared" si="38"/>
        <v>TEMBI</v>
      </c>
      <c r="D1233" s="170"/>
      <c r="E1233" s="170"/>
      <c r="F1233" s="170"/>
      <c r="G1233" s="170">
        <f>COUNTIF(RTARouteStages[StageCode],ShortCodes[[#This Row],[Stage Code]])</f>
        <v>0</v>
      </c>
      <c r="H1233" s="170">
        <f>COUNTIF(ShortCodes[Location],ShortCodes[[#This Row],[Location]])</f>
        <v>1</v>
      </c>
      <c r="I1233" s="170">
        <f t="shared" si="39"/>
        <v>1</v>
      </c>
      <c r="J1233" s="170"/>
      <c r="K1233" s="149"/>
      <c r="L1233" s="149"/>
    </row>
    <row r="1234" spans="1:12">
      <c r="A1234" s="169" t="s">
        <v>3728</v>
      </c>
      <c r="B1234" s="169" t="s">
        <v>3729</v>
      </c>
      <c r="C1234" s="170" t="str">
        <f t="shared" si="38"/>
        <v>TEREKHOL</v>
      </c>
      <c r="D1234" s="170"/>
      <c r="E1234" s="170"/>
      <c r="F1234" s="170"/>
      <c r="G1234" s="170">
        <f>COUNTIF(RTARouteStages[StageCode],ShortCodes[[#This Row],[Stage Code]])</f>
        <v>0</v>
      </c>
      <c r="H1234" s="170">
        <f>COUNTIF(ShortCodes[Location],ShortCodes[[#This Row],[Location]])</f>
        <v>1</v>
      </c>
      <c r="I1234" s="170">
        <f t="shared" si="39"/>
        <v>1</v>
      </c>
      <c r="J1234" s="170"/>
      <c r="K1234" s="149"/>
      <c r="L1234" s="149"/>
    </row>
    <row r="1235" spans="1:12">
      <c r="A1235" s="148" t="s">
        <v>3730</v>
      </c>
      <c r="B1235" s="148" t="s">
        <v>3731</v>
      </c>
      <c r="C1235" s="149" t="str">
        <f t="shared" si="38"/>
        <v>THAKURWADI</v>
      </c>
      <c r="D1235" s="149"/>
      <c r="E1235" s="149"/>
      <c r="F1235" s="149"/>
      <c r="G1235" s="149">
        <f>COUNTIF(RTARouteStages[StageCode],ShortCodes[[#This Row],[Stage Code]])</f>
        <v>0</v>
      </c>
      <c r="H1235" s="149">
        <f>COUNTIF(ShortCodes[Location],ShortCodes[[#This Row],[Location]])</f>
        <v>1</v>
      </c>
      <c r="I1235" s="149">
        <f t="shared" si="39"/>
        <v>1</v>
      </c>
      <c r="J1235" s="149"/>
      <c r="K1235" s="149"/>
      <c r="L1235" s="149"/>
    </row>
    <row r="1236" spans="1:12">
      <c r="A1236" s="148" t="s">
        <v>3732</v>
      </c>
      <c r="B1236" s="148" t="s">
        <v>3733</v>
      </c>
      <c r="C1236" s="149" t="str">
        <f t="shared" si="38"/>
        <v>THANA</v>
      </c>
      <c r="D1236" s="149"/>
      <c r="E1236" s="149"/>
      <c r="F1236" s="149"/>
      <c r="G1236" s="149">
        <f>COUNTIF(RTARouteStages[StageCode],ShortCodes[[#This Row],[Stage Code]])</f>
        <v>0</v>
      </c>
      <c r="H1236" s="149">
        <f>COUNTIF(ShortCodes[Location],ShortCodes[[#This Row],[Location]])</f>
        <v>1</v>
      </c>
      <c r="I1236" s="149">
        <f t="shared" si="39"/>
        <v>1</v>
      </c>
      <c r="J1236" s="149"/>
      <c r="K1236" s="149"/>
      <c r="L1236" s="149"/>
    </row>
    <row r="1237" spans="1:12">
      <c r="A1237" s="148" t="s">
        <v>3734</v>
      </c>
      <c r="B1237" s="148" t="s">
        <v>3735</v>
      </c>
      <c r="C1237" s="149" t="str">
        <f t="shared" si="38"/>
        <v>THANE</v>
      </c>
      <c r="D1237" s="149"/>
      <c r="E1237" s="149"/>
      <c r="F1237" s="149"/>
      <c r="G1237" s="149">
        <f>COUNTIF(RTARouteStages[StageCode],ShortCodes[[#This Row],[Stage Code]])</f>
        <v>0</v>
      </c>
      <c r="H1237" s="149">
        <f>COUNTIF(ShortCodes[Location],ShortCodes[[#This Row],[Location]])</f>
        <v>1</v>
      </c>
      <c r="I1237" s="149">
        <f t="shared" si="39"/>
        <v>1</v>
      </c>
      <c r="J1237" s="149"/>
      <c r="K1237" s="149"/>
      <c r="L1237" s="149"/>
    </row>
    <row r="1238" spans="1:12">
      <c r="A1238" s="148" t="s">
        <v>3736</v>
      </c>
      <c r="B1238" s="148" t="s">
        <v>3737</v>
      </c>
      <c r="C1238" s="149" t="str">
        <f t="shared" si="38"/>
        <v>TIKHAJAN</v>
      </c>
      <c r="D1238" s="149"/>
      <c r="E1238" s="149"/>
      <c r="F1238" s="149"/>
      <c r="G1238" s="149">
        <f>COUNTIF(RTARouteStages[StageCode],ShortCodes[[#This Row],[Stage Code]])</f>
        <v>0</v>
      </c>
      <c r="H1238" s="149">
        <f>COUNTIF(ShortCodes[Location],ShortCodes[[#This Row],[Location]])</f>
        <v>1</v>
      </c>
      <c r="I1238" s="149">
        <f t="shared" si="39"/>
        <v>1</v>
      </c>
      <c r="J1238" s="149"/>
      <c r="K1238" s="149"/>
      <c r="L1238" s="149"/>
    </row>
    <row r="1239" spans="1:12">
      <c r="A1239" s="148" t="s">
        <v>3738</v>
      </c>
      <c r="B1239" s="148" t="s">
        <v>3739</v>
      </c>
      <c r="C1239" s="149" t="str">
        <f t="shared" si="38"/>
        <v>TIKHANE</v>
      </c>
      <c r="D1239" s="149"/>
      <c r="E1239" s="149"/>
      <c r="F1239" s="149"/>
      <c r="G1239" s="149">
        <f>COUNTIF(RTARouteStages[StageCode],ShortCodes[[#This Row],[Stage Code]])</f>
        <v>0</v>
      </c>
      <c r="H1239" s="149">
        <f>COUNTIF(ShortCodes[Location],ShortCodes[[#This Row],[Location]])</f>
        <v>1</v>
      </c>
      <c r="I1239" s="149">
        <f t="shared" si="39"/>
        <v>1</v>
      </c>
      <c r="J1239" s="149"/>
      <c r="K1239" s="149"/>
      <c r="L1239" s="149"/>
    </row>
    <row r="1240" spans="1:12">
      <c r="A1240" s="148" t="s">
        <v>3740</v>
      </c>
      <c r="B1240" s="148" t="s">
        <v>3741</v>
      </c>
      <c r="C1240" s="149" t="str">
        <f t="shared" si="38"/>
        <v>TILAMOL</v>
      </c>
      <c r="D1240" s="149"/>
      <c r="E1240" s="149"/>
      <c r="F1240" s="149"/>
      <c r="G1240" s="149">
        <f>COUNTIF(RTARouteStages[StageCode],ShortCodes[[#This Row],[Stage Code]])</f>
        <v>0</v>
      </c>
      <c r="H1240" s="149">
        <f>COUNTIF(ShortCodes[Location],ShortCodes[[#This Row],[Location]])</f>
        <v>1</v>
      </c>
      <c r="I1240" s="149">
        <f t="shared" si="39"/>
        <v>1</v>
      </c>
      <c r="J1240" s="149"/>
      <c r="K1240" s="149"/>
      <c r="L1240" s="149"/>
    </row>
    <row r="1241" spans="1:12">
      <c r="A1241" s="148" t="s">
        <v>3742</v>
      </c>
      <c r="B1241" s="148" t="s">
        <v>3743</v>
      </c>
      <c r="C1241" s="149" t="str">
        <f t="shared" si="38"/>
        <v>TILARI</v>
      </c>
      <c r="D1241" s="149"/>
      <c r="E1241" s="149"/>
      <c r="F1241" s="149"/>
      <c r="G1241" s="149">
        <f>COUNTIF(RTARouteStages[StageCode],ShortCodes[[#This Row],[Stage Code]])</f>
        <v>0</v>
      </c>
      <c r="H1241" s="149">
        <f>COUNTIF(ShortCodes[Location],ShortCodes[[#This Row],[Location]])</f>
        <v>1</v>
      </c>
      <c r="I1241" s="149">
        <f t="shared" si="39"/>
        <v>1</v>
      </c>
      <c r="J1241" s="149"/>
      <c r="K1241" s="149"/>
      <c r="L1241" s="149"/>
    </row>
    <row r="1242" spans="1:12">
      <c r="A1242" s="148" t="s">
        <v>3744</v>
      </c>
      <c r="B1242" s="148" t="s">
        <v>3745</v>
      </c>
      <c r="C1242" s="149" t="str">
        <f t="shared" si="38"/>
        <v>TIN BLD/COL</v>
      </c>
      <c r="D1242" s="149"/>
      <c r="E1242" s="149"/>
      <c r="F1242" s="149"/>
      <c r="G1242" s="149">
        <f>COUNTIF(RTARouteStages[StageCode],ShortCodes[[#This Row],[Stage Code]])</f>
        <v>0</v>
      </c>
      <c r="H1242" s="149">
        <f>COUNTIF(ShortCodes[Location],ShortCodes[[#This Row],[Location]])</f>
        <v>1</v>
      </c>
      <c r="I1242" s="149">
        <f t="shared" si="39"/>
        <v>1</v>
      </c>
      <c r="J1242" s="149"/>
      <c r="K1242" s="149"/>
      <c r="L1242" s="149"/>
    </row>
    <row r="1243" spans="1:12">
      <c r="A1243" s="169" t="s">
        <v>3746</v>
      </c>
      <c r="B1243" s="169" t="s">
        <v>3747</v>
      </c>
      <c r="C1243" s="170" t="str">
        <f t="shared" si="38"/>
        <v>TIN MAAD</v>
      </c>
      <c r="D1243" s="170"/>
      <c r="E1243" s="170"/>
      <c r="F1243" s="170"/>
      <c r="G1243" s="170">
        <f>COUNTIF(RTARouteStages[StageCode],ShortCodes[[#This Row],[Stage Code]])</f>
        <v>0</v>
      </c>
      <c r="H1243" s="170">
        <f>COUNTIF(ShortCodes[Location],ShortCodes[[#This Row],[Location]])</f>
        <v>1</v>
      </c>
      <c r="I1243" s="170">
        <f t="shared" si="39"/>
        <v>1</v>
      </c>
      <c r="J1243" s="170"/>
      <c r="K1243" s="149"/>
      <c r="L1243" s="149"/>
    </row>
    <row r="1244" spans="1:12">
      <c r="A1244" s="169" t="s">
        <v>3748</v>
      </c>
      <c r="B1244" s="169" t="s">
        <v>3749</v>
      </c>
      <c r="C1244" s="170" t="str">
        <f t="shared" si="38"/>
        <v>TIN MAD/GRJ</v>
      </c>
      <c r="D1244" s="170"/>
      <c r="E1244" s="170"/>
      <c r="F1244" s="170"/>
      <c r="G1244" s="170">
        <f>COUNTIF(RTARouteStages[StageCode],ShortCodes[[#This Row],[Stage Code]])</f>
        <v>0</v>
      </c>
      <c r="H1244" s="170">
        <f>COUNTIF(ShortCodes[Location],ShortCodes[[#This Row],[Location]])</f>
        <v>1</v>
      </c>
      <c r="I1244" s="170">
        <f t="shared" si="39"/>
        <v>1</v>
      </c>
      <c r="J1244" s="170"/>
      <c r="K1244" s="149"/>
      <c r="L1244" s="149"/>
    </row>
    <row r="1245" spans="1:12">
      <c r="A1245" s="148" t="s">
        <v>3750</v>
      </c>
      <c r="B1245" s="148" t="s">
        <v>3751</v>
      </c>
      <c r="C1245" s="149" t="str">
        <f t="shared" si="38"/>
        <v>TINAI GHAT</v>
      </c>
      <c r="D1245" s="149"/>
      <c r="E1245" s="149"/>
      <c r="F1245" s="149"/>
      <c r="G1245" s="149">
        <f>COUNTIF(RTARouteStages[StageCode],ShortCodes[[#This Row],[Stage Code]])</f>
        <v>0</v>
      </c>
      <c r="H1245" s="149">
        <f>COUNTIF(ShortCodes[Location],ShortCodes[[#This Row],[Location]])</f>
        <v>1</v>
      </c>
      <c r="I1245" s="149">
        <f t="shared" si="39"/>
        <v>1</v>
      </c>
      <c r="J1245" s="149"/>
      <c r="K1245" s="149"/>
      <c r="L1245" s="149"/>
    </row>
    <row r="1246" spans="1:12">
      <c r="A1246" s="169" t="s">
        <v>3752</v>
      </c>
      <c r="B1246" s="169" t="s">
        <v>3753</v>
      </c>
      <c r="C1246" s="170" t="str">
        <f t="shared" si="38"/>
        <v>TIRVAL</v>
      </c>
      <c r="D1246" s="170"/>
      <c r="E1246" s="170"/>
      <c r="F1246" s="170"/>
      <c r="G1246" s="170">
        <f>COUNTIF(RTARouteStages[StageCode],ShortCodes[[#This Row],[Stage Code]])</f>
        <v>0</v>
      </c>
      <c r="H1246" s="170">
        <f>COUNTIF(ShortCodes[Location],ShortCodes[[#This Row],[Location]])</f>
        <v>1</v>
      </c>
      <c r="I1246" s="170">
        <f t="shared" si="39"/>
        <v>1</v>
      </c>
      <c r="J1246" s="170"/>
      <c r="K1246" s="149"/>
      <c r="L1246" s="149"/>
    </row>
    <row r="1247" spans="1:12">
      <c r="A1247" s="148" t="s">
        <v>3754</v>
      </c>
      <c r="B1247" s="148" t="s">
        <v>3755</v>
      </c>
      <c r="C1247" s="149" t="str">
        <f t="shared" si="38"/>
        <v>TIRVAN</v>
      </c>
      <c r="D1247" s="149"/>
      <c r="E1247" s="149"/>
      <c r="F1247" s="149"/>
      <c r="G1247" s="149">
        <f>COUNTIF(RTARouteStages[StageCode],ShortCodes[[#This Row],[Stage Code]])</f>
        <v>0</v>
      </c>
      <c r="H1247" s="149">
        <f>COUNTIF(ShortCodes[Location],ShortCodes[[#This Row],[Location]])</f>
        <v>1</v>
      </c>
      <c r="I1247" s="149">
        <f t="shared" si="39"/>
        <v>1</v>
      </c>
      <c r="J1247" s="149"/>
      <c r="K1247" s="149"/>
      <c r="L1247" s="149"/>
    </row>
    <row r="1248" spans="1:12">
      <c r="A1248" s="148" t="s">
        <v>3756</v>
      </c>
      <c r="B1248" s="148" t="s">
        <v>3757</v>
      </c>
      <c r="C1248" s="149" t="str">
        <f t="shared" si="38"/>
        <v>TITAN</v>
      </c>
      <c r="D1248" s="149"/>
      <c r="E1248" s="149"/>
      <c r="F1248" s="149"/>
      <c r="G1248" s="149">
        <f>COUNTIF(RTARouteStages[StageCode],ShortCodes[[#This Row],[Stage Code]])</f>
        <v>0</v>
      </c>
      <c r="H1248" s="149">
        <f>COUNTIF(ShortCodes[Location],ShortCodes[[#This Row],[Location]])</f>
        <v>1</v>
      </c>
      <c r="I1248" s="149">
        <f t="shared" si="39"/>
        <v>1</v>
      </c>
      <c r="J1248" s="149"/>
      <c r="K1248" s="149"/>
      <c r="L1248" s="149"/>
    </row>
    <row r="1249" spans="1:12">
      <c r="A1249" s="169" t="s">
        <v>3758</v>
      </c>
      <c r="B1249" s="169" t="s">
        <v>3759</v>
      </c>
      <c r="C1249" s="170" t="str">
        <f t="shared" si="38"/>
        <v>TITHA</v>
      </c>
      <c r="D1249" s="170"/>
      <c r="E1249" s="170"/>
      <c r="F1249" s="170"/>
      <c r="G1249" s="170">
        <f>COUNTIF(RTARouteStages[StageCode],ShortCodes[[#This Row],[Stage Code]])</f>
        <v>0</v>
      </c>
      <c r="H1249" s="170">
        <f>COUNTIF(ShortCodes[Location],ShortCodes[[#This Row],[Location]])</f>
        <v>1</v>
      </c>
      <c r="I1249" s="170">
        <f t="shared" si="39"/>
        <v>1</v>
      </c>
      <c r="J1249" s="170"/>
      <c r="K1249" s="149"/>
      <c r="L1249" s="149"/>
    </row>
    <row r="1250" spans="1:12">
      <c r="A1250" s="169" t="s">
        <v>3760</v>
      </c>
      <c r="B1250" s="169" t="s">
        <v>3761</v>
      </c>
      <c r="C1250" s="170" t="str">
        <f t="shared" si="38"/>
        <v>TIVI GROUND</v>
      </c>
      <c r="D1250" s="170"/>
      <c r="E1250" s="170"/>
      <c r="F1250" s="170"/>
      <c r="G1250" s="170">
        <f>COUNTIF(RTARouteStages[StageCode],ShortCodes[[#This Row],[Stage Code]])</f>
        <v>0</v>
      </c>
      <c r="H1250" s="170">
        <f>COUNTIF(ShortCodes[Location],ShortCodes[[#This Row],[Location]])</f>
        <v>1</v>
      </c>
      <c r="I1250" s="170">
        <f t="shared" si="39"/>
        <v>1</v>
      </c>
      <c r="J1250" s="170"/>
      <c r="K1250" s="149"/>
      <c r="L1250" s="149"/>
    </row>
    <row r="1251" spans="1:12">
      <c r="A1251" s="169" t="s">
        <v>3762</v>
      </c>
      <c r="B1251" s="169" t="s">
        <v>3763</v>
      </c>
      <c r="C1251" s="170" t="str">
        <f t="shared" si="38"/>
        <v>TIVIM</v>
      </c>
      <c r="D1251" s="170"/>
      <c r="E1251" s="170"/>
      <c r="F1251" s="170"/>
      <c r="G1251" s="170">
        <f>COUNTIF(RTARouteStages[StageCode],ShortCodes[[#This Row],[Stage Code]])</f>
        <v>0</v>
      </c>
      <c r="H1251" s="170">
        <f>COUNTIF(ShortCodes[Location],ShortCodes[[#This Row],[Location]])</f>
        <v>1</v>
      </c>
      <c r="I1251" s="170">
        <f t="shared" si="39"/>
        <v>1</v>
      </c>
      <c r="J1251" s="170"/>
      <c r="K1251" s="149"/>
      <c r="L1251" s="149"/>
    </row>
    <row r="1252" spans="1:12">
      <c r="A1252" s="169" t="s">
        <v>3764</v>
      </c>
      <c r="B1252" s="169" t="s">
        <v>3765</v>
      </c>
      <c r="C1252" s="170" t="str">
        <f t="shared" si="38"/>
        <v>TIVRE BUILD</v>
      </c>
      <c r="D1252" s="170"/>
      <c r="E1252" s="170"/>
      <c r="F1252" s="170"/>
      <c r="G1252" s="170">
        <f>COUNTIF(RTARouteStages[StageCode],ShortCodes[[#This Row],[Stage Code]])</f>
        <v>0</v>
      </c>
      <c r="H1252" s="170">
        <f>COUNTIF(ShortCodes[Location],ShortCodes[[#This Row],[Location]])</f>
        <v>1</v>
      </c>
      <c r="I1252" s="170">
        <f t="shared" si="39"/>
        <v>1</v>
      </c>
      <c r="J1252" s="170"/>
      <c r="K1252" s="149"/>
      <c r="L1252" s="149"/>
    </row>
    <row r="1253" spans="1:12">
      <c r="A1253" s="148" t="s">
        <v>3766</v>
      </c>
      <c r="B1253" s="148" t="s">
        <v>3767</v>
      </c>
      <c r="C1253" s="149" t="str">
        <f t="shared" ref="C1253:C1316" si="40">A1253</f>
        <v>TIVREM</v>
      </c>
      <c r="D1253" s="149"/>
      <c r="E1253" s="149"/>
      <c r="F1253" s="149"/>
      <c r="G1253" s="149">
        <f>COUNTIF(RTARouteStages[StageCode],ShortCodes[[#This Row],[Stage Code]])</f>
        <v>0</v>
      </c>
      <c r="H1253" s="149">
        <f>COUNTIF(ShortCodes[Location],ShortCodes[[#This Row],[Location]])</f>
        <v>1</v>
      </c>
      <c r="I1253" s="149">
        <f t="shared" ref="I1253:I1316" si="41">COUNTIF($B$2:$B$4841,B1253)</f>
        <v>1</v>
      </c>
      <c r="J1253" s="149"/>
      <c r="K1253" s="149"/>
      <c r="L1253" s="149"/>
    </row>
    <row r="1254" spans="1:12">
      <c r="A1254" s="148" t="s">
        <v>3768</v>
      </c>
      <c r="B1254" s="148" t="s">
        <v>3769</v>
      </c>
      <c r="C1254" s="149" t="str">
        <f t="shared" si="40"/>
        <v>TOLULE</v>
      </c>
      <c r="D1254" s="149"/>
      <c r="E1254" s="149"/>
      <c r="F1254" s="149"/>
      <c r="G1254" s="149">
        <f>COUNTIF(RTARouteStages[StageCode],ShortCodes[[#This Row],[Stage Code]])</f>
        <v>0</v>
      </c>
      <c r="H1254" s="149">
        <f>COUNTIF(ShortCodes[Location],ShortCodes[[#This Row],[Location]])</f>
        <v>1</v>
      </c>
      <c r="I1254" s="149">
        <f t="shared" si="41"/>
        <v>1</v>
      </c>
      <c r="J1254" s="149"/>
      <c r="K1254" s="149"/>
      <c r="L1254" s="149"/>
    </row>
    <row r="1255" spans="1:12">
      <c r="A1255" s="169" t="s">
        <v>3770</v>
      </c>
      <c r="B1255" s="169" t="s">
        <v>3771</v>
      </c>
      <c r="C1255" s="170" t="str">
        <f t="shared" si="40"/>
        <v>TONCA</v>
      </c>
      <c r="D1255" s="170"/>
      <c r="E1255" s="170"/>
      <c r="F1255" s="170"/>
      <c r="G1255" s="170">
        <f>COUNTIF(RTARouteStages[StageCode],ShortCodes[[#This Row],[Stage Code]])</f>
        <v>0</v>
      </c>
      <c r="H1255" s="170">
        <f>COUNTIF(ShortCodes[Location],ShortCodes[[#This Row],[Location]])</f>
        <v>1</v>
      </c>
      <c r="I1255" s="170">
        <f t="shared" si="41"/>
        <v>1</v>
      </c>
      <c r="J1255" s="170"/>
      <c r="K1255" s="149"/>
      <c r="L1255" s="149"/>
    </row>
    <row r="1256" spans="1:12">
      <c r="A1256" s="169" t="s">
        <v>3772</v>
      </c>
      <c r="B1256" s="169" t="s">
        <v>3773</v>
      </c>
      <c r="C1256" s="170" t="str">
        <f t="shared" si="40"/>
        <v>TOP COLA</v>
      </c>
      <c r="D1256" s="170"/>
      <c r="E1256" s="170"/>
      <c r="F1256" s="170"/>
      <c r="G1256" s="170">
        <f>COUNTIF(RTARouteStages[StageCode],ShortCodes[[#This Row],[Stage Code]])</f>
        <v>0</v>
      </c>
      <c r="H1256" s="170">
        <f>COUNTIF(ShortCodes[Location],ShortCodes[[#This Row],[Location]])</f>
        <v>1</v>
      </c>
      <c r="I1256" s="170">
        <f t="shared" si="41"/>
        <v>1</v>
      </c>
      <c r="J1256" s="170"/>
      <c r="K1256" s="149"/>
      <c r="L1256" s="149"/>
    </row>
    <row r="1257" spans="1:12">
      <c r="A1257" s="148" t="s">
        <v>3774</v>
      </c>
      <c r="B1257" s="148" t="s">
        <v>3775</v>
      </c>
      <c r="C1257" s="149" t="str">
        <f t="shared" si="40"/>
        <v>TORDA</v>
      </c>
      <c r="D1257" s="149"/>
      <c r="E1257" s="149"/>
      <c r="F1257" s="149"/>
      <c r="G1257" s="149">
        <f>COUNTIF(RTARouteStages[StageCode],ShortCodes[[#This Row],[Stage Code]])</f>
        <v>0</v>
      </c>
      <c r="H1257" s="149">
        <f>COUNTIF(ShortCodes[Location],ShortCodes[[#This Row],[Location]])</f>
        <v>1</v>
      </c>
      <c r="I1257" s="149">
        <f t="shared" si="41"/>
        <v>1</v>
      </c>
      <c r="J1257" s="149"/>
      <c r="K1257" s="149"/>
      <c r="L1257" s="149"/>
    </row>
    <row r="1258" spans="1:12">
      <c r="A1258" s="169" t="s">
        <v>3776</v>
      </c>
      <c r="B1258" s="169" t="s">
        <v>3777</v>
      </c>
      <c r="C1258" s="170" t="str">
        <f t="shared" si="40"/>
        <v>TORLA</v>
      </c>
      <c r="D1258" s="170"/>
      <c r="E1258" s="170"/>
      <c r="F1258" s="170"/>
      <c r="G1258" s="170">
        <f>COUNTIF(RTARouteStages[StageCode],ShortCodes[[#This Row],[Stage Code]])</f>
        <v>0</v>
      </c>
      <c r="H1258" s="170">
        <f>COUNTIF(ShortCodes[Location],ShortCodes[[#This Row],[Location]])</f>
        <v>1</v>
      </c>
      <c r="I1258" s="170">
        <f t="shared" si="41"/>
        <v>1</v>
      </c>
      <c r="J1258" s="170"/>
      <c r="K1258" s="149"/>
      <c r="L1258" s="149"/>
    </row>
    <row r="1259" spans="1:12">
      <c r="A1259" s="169" t="s">
        <v>3778</v>
      </c>
      <c r="B1259" s="169" t="s">
        <v>3779</v>
      </c>
      <c r="C1259" s="170" t="str">
        <f t="shared" si="40"/>
        <v>TORSHE</v>
      </c>
      <c r="D1259" s="170"/>
      <c r="E1259" s="170"/>
      <c r="F1259" s="170"/>
      <c r="G1259" s="170">
        <f>COUNTIF(RTARouteStages[StageCode],ShortCodes[[#This Row],[Stage Code]])</f>
        <v>0</v>
      </c>
      <c r="H1259" s="170">
        <f>COUNTIF(ShortCodes[Location],ShortCodes[[#This Row],[Location]])</f>
        <v>1</v>
      </c>
      <c r="I1259" s="170">
        <f t="shared" si="41"/>
        <v>1</v>
      </c>
      <c r="J1259" s="170"/>
      <c r="K1259" s="149"/>
      <c r="L1259" s="149"/>
    </row>
    <row r="1260" spans="1:12">
      <c r="A1260" s="169" t="s">
        <v>3780</v>
      </c>
      <c r="B1260" s="169" t="s">
        <v>3781</v>
      </c>
      <c r="C1260" s="170" t="str">
        <f t="shared" si="40"/>
        <v>TUDAL</v>
      </c>
      <c r="D1260" s="170"/>
      <c r="E1260" s="170"/>
      <c r="F1260" s="170"/>
      <c r="G1260" s="170">
        <f>COUNTIF(RTARouteStages[StageCode],ShortCodes[[#This Row],[Stage Code]])</f>
        <v>0</v>
      </c>
      <c r="H1260" s="170">
        <f>COUNTIF(ShortCodes[Location],ShortCodes[[#This Row],[Location]])</f>
        <v>1</v>
      </c>
      <c r="I1260" s="170">
        <f t="shared" si="41"/>
        <v>1</v>
      </c>
      <c r="J1260" s="170"/>
      <c r="K1260" s="149"/>
      <c r="L1260" s="149"/>
    </row>
    <row r="1261" spans="1:12">
      <c r="A1261" s="169" t="s">
        <v>3782</v>
      </c>
      <c r="B1261" s="169" t="s">
        <v>3783</v>
      </c>
      <c r="C1261" s="170" t="str">
        <f t="shared" si="40"/>
        <v>TUDAV</v>
      </c>
      <c r="D1261" s="170"/>
      <c r="E1261" s="170"/>
      <c r="F1261" s="170"/>
      <c r="G1261" s="170">
        <f>COUNTIF(RTARouteStages[StageCode],ShortCodes[[#This Row],[Stage Code]])</f>
        <v>0</v>
      </c>
      <c r="H1261" s="170">
        <f>COUNTIF(ShortCodes[Location],ShortCodes[[#This Row],[Location]])</f>
        <v>1</v>
      </c>
      <c r="I1261" s="170">
        <f t="shared" si="41"/>
        <v>1</v>
      </c>
      <c r="J1261" s="170"/>
      <c r="K1261" s="149"/>
      <c r="L1261" s="149"/>
    </row>
    <row r="1262" spans="1:12">
      <c r="A1262" s="169" t="s">
        <v>3784</v>
      </c>
      <c r="B1262" s="169" t="s">
        <v>3785</v>
      </c>
      <c r="C1262" s="170" t="str">
        <f t="shared" si="40"/>
        <v>TUE MANSHI</v>
      </c>
      <c r="D1262" s="170"/>
      <c r="E1262" s="170"/>
      <c r="F1262" s="170"/>
      <c r="G1262" s="170">
        <f>COUNTIF(RTARouteStages[StageCode],ShortCodes[[#This Row],[Stage Code]])</f>
        <v>0</v>
      </c>
      <c r="H1262" s="170">
        <f>COUNTIF(ShortCodes[Location],ShortCodes[[#This Row],[Location]])</f>
        <v>1</v>
      </c>
      <c r="I1262" s="170">
        <f t="shared" si="41"/>
        <v>1</v>
      </c>
      <c r="J1262" s="170"/>
      <c r="K1262" s="149"/>
      <c r="L1262" s="149"/>
    </row>
    <row r="1263" spans="1:12">
      <c r="A1263" s="169" t="s">
        <v>3786</v>
      </c>
      <c r="B1263" s="169" t="s">
        <v>3787</v>
      </c>
      <c r="C1263" s="170" t="str">
        <f t="shared" si="40"/>
        <v>TUEM</v>
      </c>
      <c r="D1263" s="170"/>
      <c r="E1263" s="170"/>
      <c r="F1263" s="170"/>
      <c r="G1263" s="170">
        <f>COUNTIF(RTARouteStages[StageCode],ShortCodes[[#This Row],[Stage Code]])</f>
        <v>0</v>
      </c>
      <c r="H1263" s="170">
        <f>COUNTIF(ShortCodes[Location],ShortCodes[[#This Row],[Location]])</f>
        <v>1</v>
      </c>
      <c r="I1263" s="170">
        <f t="shared" si="41"/>
        <v>1</v>
      </c>
      <c r="J1263" s="170"/>
      <c r="K1263" s="149"/>
      <c r="L1263" s="149"/>
    </row>
    <row r="1264" spans="1:12">
      <c r="A1264" s="169" t="s">
        <v>3788</v>
      </c>
      <c r="B1264" s="169" t="s">
        <v>3789</v>
      </c>
      <c r="C1264" s="170" t="str">
        <f t="shared" si="40"/>
        <v>TUEM CROSS</v>
      </c>
      <c r="D1264" s="170"/>
      <c r="E1264" s="170"/>
      <c r="F1264" s="170"/>
      <c r="G1264" s="170">
        <f>COUNTIF(RTARouteStages[StageCode],ShortCodes[[#This Row],[Stage Code]])</f>
        <v>0</v>
      </c>
      <c r="H1264" s="170">
        <f>COUNTIF(ShortCodes[Location],ShortCodes[[#This Row],[Location]])</f>
        <v>1</v>
      </c>
      <c r="I1264" s="170">
        <f t="shared" si="41"/>
        <v>1</v>
      </c>
      <c r="J1264" s="170"/>
      <c r="K1264" s="149"/>
      <c r="L1264" s="149"/>
    </row>
    <row r="1265" spans="1:12">
      <c r="A1265" s="169" t="s">
        <v>3790</v>
      </c>
      <c r="B1265" s="169" t="s">
        <v>3791</v>
      </c>
      <c r="C1265" s="170" t="str">
        <f t="shared" si="40"/>
        <v>TUEM HSPTL</v>
      </c>
      <c r="D1265" s="170"/>
      <c r="E1265" s="170"/>
      <c r="F1265" s="170"/>
      <c r="G1265" s="170">
        <f>COUNTIF(RTARouteStages[StageCode],ShortCodes[[#This Row],[Stage Code]])</f>
        <v>0</v>
      </c>
      <c r="H1265" s="170">
        <f>COUNTIF(ShortCodes[Location],ShortCodes[[#This Row],[Location]])</f>
        <v>1</v>
      </c>
      <c r="I1265" s="170">
        <f t="shared" si="41"/>
        <v>1</v>
      </c>
      <c r="J1265" s="170"/>
      <c r="K1265" s="149"/>
      <c r="L1265" s="149"/>
    </row>
    <row r="1266" spans="1:12">
      <c r="A1266" s="148" t="s">
        <v>3792</v>
      </c>
      <c r="B1266" s="148" t="s">
        <v>3793</v>
      </c>
      <c r="C1266" s="149" t="str">
        <f t="shared" si="40"/>
        <v>TUEM IDC</v>
      </c>
      <c r="D1266" s="149"/>
      <c r="E1266" s="149"/>
      <c r="F1266" s="149"/>
      <c r="G1266" s="149">
        <f>COUNTIF(RTARouteStages[StageCode],ShortCodes[[#This Row],[Stage Code]])</f>
        <v>0</v>
      </c>
      <c r="H1266" s="149">
        <f>COUNTIF(ShortCodes[Location],ShortCodes[[#This Row],[Location]])</f>
        <v>1</v>
      </c>
      <c r="I1266" s="149">
        <f t="shared" si="41"/>
        <v>1</v>
      </c>
      <c r="J1266" s="149"/>
      <c r="K1266" s="149"/>
      <c r="L1266" s="149"/>
    </row>
    <row r="1267" spans="1:12">
      <c r="A1267" s="148" t="s">
        <v>3794</v>
      </c>
      <c r="B1267" s="148" t="s">
        <v>3795</v>
      </c>
      <c r="C1267" s="149" t="str">
        <f t="shared" si="40"/>
        <v>TUEM V.TMP</v>
      </c>
      <c r="D1267" s="149"/>
      <c r="E1267" s="149"/>
      <c r="F1267" s="149"/>
      <c r="G1267" s="149">
        <f>COUNTIF(RTARouteStages[StageCode],ShortCodes[[#This Row],[Stage Code]])</f>
        <v>0</v>
      </c>
      <c r="H1267" s="149">
        <f>COUNTIF(ShortCodes[Location],ShortCodes[[#This Row],[Location]])</f>
        <v>1</v>
      </c>
      <c r="I1267" s="149">
        <f t="shared" si="41"/>
        <v>1</v>
      </c>
      <c r="J1267" s="149"/>
      <c r="K1267" s="149"/>
      <c r="L1267" s="149"/>
    </row>
    <row r="1268" spans="1:12">
      <c r="A1268" s="148" t="s">
        <v>3796</v>
      </c>
      <c r="B1268" s="148" t="s">
        <v>3797</v>
      </c>
      <c r="C1268" s="149" t="str">
        <f t="shared" si="40"/>
        <v>TULARKRWADI</v>
      </c>
      <c r="D1268" s="149"/>
      <c r="E1268" s="149"/>
      <c r="F1268" s="149"/>
      <c r="G1268" s="149">
        <f>COUNTIF(RTARouteStages[StageCode],ShortCodes[[#This Row],[Stage Code]])</f>
        <v>0</v>
      </c>
      <c r="H1268" s="149">
        <f>COUNTIF(ShortCodes[Location],ShortCodes[[#This Row],[Location]])</f>
        <v>1</v>
      </c>
      <c r="I1268" s="149">
        <f t="shared" si="41"/>
        <v>1</v>
      </c>
      <c r="J1268" s="149"/>
      <c r="K1268" s="149"/>
      <c r="L1268" s="149"/>
    </row>
    <row r="1269" spans="1:12">
      <c r="A1269" s="148" t="s">
        <v>3798</v>
      </c>
      <c r="B1269" s="148" t="s">
        <v>3799</v>
      </c>
      <c r="C1269" s="149" t="str">
        <f t="shared" si="40"/>
        <v>TULSIMALA</v>
      </c>
      <c r="D1269" s="149"/>
      <c r="E1269" s="149"/>
      <c r="F1269" s="149"/>
      <c r="G1269" s="149">
        <f>COUNTIF(RTARouteStages[StageCode],ShortCodes[[#This Row],[Stage Code]])</f>
        <v>0</v>
      </c>
      <c r="H1269" s="149">
        <f>COUNTIF(ShortCodes[Location],ShortCodes[[#This Row],[Location]])</f>
        <v>1</v>
      </c>
      <c r="I1269" s="149">
        <f t="shared" si="41"/>
        <v>1</v>
      </c>
      <c r="J1269" s="149"/>
      <c r="K1269" s="149"/>
      <c r="L1269" s="149"/>
    </row>
    <row r="1270" spans="1:12">
      <c r="A1270" s="148" t="s">
        <v>3800</v>
      </c>
      <c r="B1270" s="148" t="s">
        <v>3801</v>
      </c>
      <c r="C1270" s="149" t="str">
        <f t="shared" si="40"/>
        <v>TURKIWADI</v>
      </c>
      <c r="D1270" s="149"/>
      <c r="E1270" s="149"/>
      <c r="F1270" s="149"/>
      <c r="G1270" s="149">
        <f>COUNTIF(RTARouteStages[StageCode],ShortCodes[[#This Row],[Stage Code]])</f>
        <v>0</v>
      </c>
      <c r="H1270" s="149">
        <f>COUNTIF(ShortCodes[Location],ShortCodes[[#This Row],[Location]])</f>
        <v>1</v>
      </c>
      <c r="I1270" s="149">
        <f t="shared" si="41"/>
        <v>1</v>
      </c>
      <c r="J1270" s="149"/>
      <c r="K1270" s="149"/>
      <c r="L1270" s="149"/>
    </row>
    <row r="1271" spans="1:12">
      <c r="A1271" s="169" t="s">
        <v>3802</v>
      </c>
      <c r="B1271" s="169" t="s">
        <v>3803</v>
      </c>
      <c r="C1271" s="170" t="str">
        <f t="shared" si="40"/>
        <v>U TITA/HSND</v>
      </c>
      <c r="D1271" s="170"/>
      <c r="E1271" s="170"/>
      <c r="F1271" s="170"/>
      <c r="G1271" s="170">
        <f>COUNTIF(RTARouteStages[StageCode],ShortCodes[[#This Row],[Stage Code]])</f>
        <v>0</v>
      </c>
      <c r="H1271" s="170">
        <f>COUNTIF(ShortCodes[Location],ShortCodes[[#This Row],[Location]])</f>
        <v>1</v>
      </c>
      <c r="I1271" s="170">
        <f t="shared" si="41"/>
        <v>1</v>
      </c>
      <c r="J1271" s="170"/>
      <c r="K1271" s="149"/>
      <c r="L1271" s="149"/>
    </row>
    <row r="1272" spans="1:12">
      <c r="A1272" s="148" t="s">
        <v>3804</v>
      </c>
      <c r="B1272" s="148" t="s">
        <v>3805</v>
      </c>
      <c r="C1272" s="149" t="str">
        <f t="shared" si="40"/>
        <v>U.TISK</v>
      </c>
      <c r="D1272" s="149"/>
      <c r="E1272" s="149"/>
      <c r="F1272" s="149"/>
      <c r="G1272" s="149">
        <f>COUNTIF(RTARouteStages[StageCode],ShortCodes[[#This Row],[Stage Code]])</f>
        <v>0</v>
      </c>
      <c r="H1272" s="149">
        <f>COUNTIF(ShortCodes[Location],ShortCodes[[#This Row],[Location]])</f>
        <v>1</v>
      </c>
      <c r="I1272" s="149">
        <f t="shared" si="41"/>
        <v>1</v>
      </c>
      <c r="J1272" s="149"/>
      <c r="K1272" s="149"/>
      <c r="L1272" s="149"/>
    </row>
    <row r="1273" spans="1:12">
      <c r="A1273" s="169" t="s">
        <v>3806</v>
      </c>
      <c r="B1273" s="169" t="s">
        <v>3807</v>
      </c>
      <c r="C1273" s="170" t="str">
        <f t="shared" si="40"/>
        <v>UCASSAIM</v>
      </c>
      <c r="D1273" s="170"/>
      <c r="E1273" s="170"/>
      <c r="F1273" s="170"/>
      <c r="G1273" s="170">
        <f>COUNTIF(RTARouteStages[StageCode],ShortCodes[[#This Row],[Stage Code]])</f>
        <v>0</v>
      </c>
      <c r="H1273" s="170">
        <f>COUNTIF(ShortCodes[Location],ShortCodes[[#This Row],[Location]])</f>
        <v>1</v>
      </c>
      <c r="I1273" s="170">
        <f t="shared" si="41"/>
        <v>1</v>
      </c>
      <c r="J1273" s="170"/>
      <c r="K1273" s="149"/>
      <c r="L1273" s="149"/>
    </row>
    <row r="1274" spans="1:12">
      <c r="A1274" s="148" t="s">
        <v>3808</v>
      </c>
      <c r="B1274" s="148" t="s">
        <v>3809</v>
      </c>
      <c r="C1274" s="149" t="str">
        <f t="shared" si="40"/>
        <v>UDALSHE</v>
      </c>
      <c r="D1274" s="149"/>
      <c r="E1274" s="149"/>
      <c r="F1274" s="149"/>
      <c r="G1274" s="149">
        <f>COUNTIF(RTARouteStages[StageCode],ShortCodes[[#This Row],[Stage Code]])</f>
        <v>0</v>
      </c>
      <c r="H1274" s="149">
        <f>COUNTIF(ShortCodes[Location],ShortCodes[[#This Row],[Location]])</f>
        <v>1</v>
      </c>
      <c r="I1274" s="149">
        <f t="shared" si="41"/>
        <v>1</v>
      </c>
      <c r="J1274" s="149"/>
      <c r="K1274" s="149"/>
      <c r="L1274" s="149"/>
    </row>
    <row r="1275" spans="1:12">
      <c r="A1275" s="169" t="s">
        <v>3810</v>
      </c>
      <c r="B1275" s="169" t="s">
        <v>3811</v>
      </c>
      <c r="C1275" s="170" t="str">
        <f t="shared" si="40"/>
        <v>UDYAM NAGAR</v>
      </c>
      <c r="D1275" s="170"/>
      <c r="E1275" s="170"/>
      <c r="F1275" s="170"/>
      <c r="G1275" s="170">
        <f>COUNTIF(RTARouteStages[StageCode],ShortCodes[[#This Row],[Stage Code]])</f>
        <v>0</v>
      </c>
      <c r="H1275" s="170">
        <f>COUNTIF(ShortCodes[Location],ShortCodes[[#This Row],[Location]])</f>
        <v>1</v>
      </c>
      <c r="I1275" s="170">
        <f t="shared" si="41"/>
        <v>1</v>
      </c>
      <c r="J1275" s="170"/>
      <c r="K1275" s="149"/>
      <c r="L1275" s="149"/>
    </row>
    <row r="1276" spans="1:12">
      <c r="A1276" s="169" t="s">
        <v>3812</v>
      </c>
      <c r="B1276" s="169" t="s">
        <v>3813</v>
      </c>
      <c r="C1276" s="170" t="str">
        <f t="shared" si="40"/>
        <v>UGUEM</v>
      </c>
      <c r="D1276" s="170"/>
      <c r="E1276" s="170"/>
      <c r="F1276" s="170"/>
      <c r="G1276" s="170">
        <f>COUNTIF(RTARouteStages[StageCode],ShortCodes[[#This Row],[Stage Code]])</f>
        <v>0</v>
      </c>
      <c r="H1276" s="170">
        <f>COUNTIF(ShortCodes[Location],ShortCodes[[#This Row],[Location]])</f>
        <v>1</v>
      </c>
      <c r="I1276" s="170">
        <f t="shared" si="41"/>
        <v>1</v>
      </c>
      <c r="J1276" s="170"/>
      <c r="K1276" s="149"/>
      <c r="L1276" s="149"/>
    </row>
    <row r="1277" spans="1:12">
      <c r="A1277" s="148" t="s">
        <v>3814</v>
      </c>
      <c r="B1277" s="148" t="s">
        <v>3815</v>
      </c>
      <c r="C1277" s="149" t="str">
        <f t="shared" si="40"/>
        <v>UGVE</v>
      </c>
      <c r="D1277" s="149"/>
      <c r="E1277" s="149"/>
      <c r="F1277" s="149"/>
      <c r="G1277" s="149">
        <f>COUNTIF(RTARouteStages[StageCode],ShortCodes[[#This Row],[Stage Code]])</f>
        <v>0</v>
      </c>
      <c r="H1277" s="149">
        <f>COUNTIF(ShortCodes[Location],ShortCodes[[#This Row],[Location]])</f>
        <v>1</v>
      </c>
      <c r="I1277" s="149">
        <f t="shared" si="41"/>
        <v>1</v>
      </c>
      <c r="J1277" s="149"/>
      <c r="K1277" s="149"/>
      <c r="L1277" s="149"/>
    </row>
    <row r="1278" spans="1:12">
      <c r="A1278" s="148" t="s">
        <v>3816</v>
      </c>
      <c r="B1278" s="148" t="s">
        <v>3817</v>
      </c>
      <c r="C1278" s="149" t="str">
        <f t="shared" si="40"/>
        <v>UNDIR</v>
      </c>
      <c r="D1278" s="149"/>
      <c r="E1278" s="149"/>
      <c r="F1278" s="149"/>
      <c r="G1278" s="149">
        <f>COUNTIF(RTARouteStages[StageCode],ShortCodes[[#This Row],[Stage Code]])</f>
        <v>0</v>
      </c>
      <c r="H1278" s="149">
        <f>COUNTIF(ShortCodes[Location],ShortCodes[[#This Row],[Location]])</f>
        <v>1</v>
      </c>
      <c r="I1278" s="149">
        <f t="shared" si="41"/>
        <v>1</v>
      </c>
      <c r="J1278" s="149"/>
      <c r="K1278" s="149"/>
      <c r="L1278" s="149"/>
    </row>
    <row r="1279" spans="1:12">
      <c r="A1279" s="169" t="s">
        <v>3818</v>
      </c>
      <c r="B1279" s="169" t="s">
        <v>3819</v>
      </c>
      <c r="C1279" s="170" t="str">
        <f t="shared" si="40"/>
        <v>UNDIR TEMPL</v>
      </c>
      <c r="D1279" s="170"/>
      <c r="E1279" s="170"/>
      <c r="F1279" s="170"/>
      <c r="G1279" s="170">
        <f>COUNTIF(RTARouteStages[StageCode],ShortCodes[[#This Row],[Stage Code]])</f>
        <v>0</v>
      </c>
      <c r="H1279" s="170">
        <f>COUNTIF(ShortCodes[Location],ShortCodes[[#This Row],[Location]])</f>
        <v>1</v>
      </c>
      <c r="I1279" s="170">
        <f t="shared" si="41"/>
        <v>1</v>
      </c>
      <c r="J1279" s="170"/>
      <c r="K1279" s="149"/>
      <c r="L1279" s="149"/>
    </row>
    <row r="1280" spans="1:12">
      <c r="A1280" s="148" t="s">
        <v>3820</v>
      </c>
      <c r="B1280" s="148" t="s">
        <v>3821</v>
      </c>
      <c r="C1280" s="149" t="str">
        <f t="shared" si="40"/>
        <v>UPAS NAGAR</v>
      </c>
      <c r="D1280" s="149"/>
      <c r="E1280" s="149"/>
      <c r="F1280" s="149"/>
      <c r="G1280" s="149">
        <f>COUNTIF(RTARouteStages[StageCode],ShortCodes[[#This Row],[Stage Code]])</f>
        <v>0</v>
      </c>
      <c r="H1280" s="149">
        <f>COUNTIF(ShortCodes[Location],ShortCodes[[#This Row],[Location]])</f>
        <v>1</v>
      </c>
      <c r="I1280" s="149">
        <f t="shared" si="41"/>
        <v>1</v>
      </c>
      <c r="J1280" s="149"/>
      <c r="K1280" s="149"/>
      <c r="L1280" s="149"/>
    </row>
    <row r="1281" spans="1:12">
      <c r="A1281" s="169" t="s">
        <v>3822</v>
      </c>
      <c r="B1281" s="169" t="s">
        <v>3823</v>
      </c>
      <c r="C1281" s="170" t="str">
        <f t="shared" si="40"/>
        <v>UPPER BAZAR</v>
      </c>
      <c r="D1281" s="170"/>
      <c r="E1281" s="170"/>
      <c r="F1281" s="170"/>
      <c r="G1281" s="170">
        <f>COUNTIF(RTARouteStages[StageCode],ShortCodes[[#This Row],[Stage Code]])</f>
        <v>0</v>
      </c>
      <c r="H1281" s="170">
        <f>COUNTIF(ShortCodes[Location],ShortCodes[[#This Row],[Location]])</f>
        <v>1</v>
      </c>
      <c r="I1281" s="170">
        <f t="shared" si="41"/>
        <v>1</v>
      </c>
      <c r="J1281" s="170"/>
      <c r="K1281" s="149"/>
      <c r="L1281" s="149"/>
    </row>
    <row r="1282" spans="1:12">
      <c r="A1282" s="169" t="s">
        <v>3824</v>
      </c>
      <c r="B1282" s="169" t="s">
        <v>3825</v>
      </c>
      <c r="C1282" s="170" t="str">
        <f t="shared" si="40"/>
        <v>USAP</v>
      </c>
      <c r="D1282" s="170"/>
      <c r="E1282" s="170"/>
      <c r="F1282" s="170"/>
      <c r="G1282" s="170">
        <f>COUNTIF(RTARouteStages[StageCode],ShortCodes[[#This Row],[Stage Code]])</f>
        <v>0</v>
      </c>
      <c r="H1282" s="170">
        <f>COUNTIF(ShortCodes[Location],ShortCodes[[#This Row],[Location]])</f>
        <v>1</v>
      </c>
      <c r="I1282" s="170">
        <f t="shared" si="41"/>
        <v>1</v>
      </c>
      <c r="J1282" s="170"/>
      <c r="K1282" s="149"/>
      <c r="L1282" s="149"/>
    </row>
    <row r="1283" spans="1:12">
      <c r="A1283" s="169" t="s">
        <v>3826</v>
      </c>
      <c r="B1283" s="169" t="s">
        <v>3827</v>
      </c>
      <c r="C1283" s="170" t="str">
        <f t="shared" si="40"/>
        <v>USAP TITA</v>
      </c>
      <c r="D1283" s="170"/>
      <c r="E1283" s="170"/>
      <c r="F1283" s="170"/>
      <c r="G1283" s="170">
        <f>COUNTIF(RTARouteStages[StageCode],ShortCodes[[#This Row],[Stage Code]])</f>
        <v>0</v>
      </c>
      <c r="H1283" s="170">
        <f>COUNTIF(ShortCodes[Location],ShortCodes[[#This Row],[Location]])</f>
        <v>1</v>
      </c>
      <c r="I1283" s="170">
        <f t="shared" si="41"/>
        <v>1</v>
      </c>
      <c r="J1283" s="170"/>
      <c r="K1283" s="149"/>
      <c r="L1283" s="149"/>
    </row>
    <row r="1284" spans="1:12">
      <c r="A1284" s="151" t="s">
        <v>3828</v>
      </c>
      <c r="B1284" s="151" t="s">
        <v>3829</v>
      </c>
      <c r="C1284" s="149" t="str">
        <f t="shared" si="40"/>
        <v>USGALMAL</v>
      </c>
      <c r="D1284" s="149"/>
      <c r="E1284" s="149"/>
      <c r="F1284" s="149"/>
      <c r="G1284" s="149">
        <f>COUNTIF(RTARouteStages[StageCode],ShortCodes[[#This Row],[Stage Code]])</f>
        <v>0</v>
      </c>
      <c r="H1284" s="149">
        <f>COUNTIF(ShortCodes[Location],ShortCodes[[#This Row],[Location]])</f>
        <v>1</v>
      </c>
      <c r="I1284" s="149">
        <f t="shared" si="41"/>
        <v>1</v>
      </c>
      <c r="J1284" s="149"/>
      <c r="K1284" s="149"/>
      <c r="L1284" s="149"/>
    </row>
    <row r="1285" spans="1:12">
      <c r="A1285" s="169" t="s">
        <v>3830</v>
      </c>
      <c r="B1285" s="169" t="s">
        <v>3831</v>
      </c>
      <c r="C1285" s="170" t="str">
        <f t="shared" si="40"/>
        <v>USGALMAL X</v>
      </c>
      <c r="D1285" s="170"/>
      <c r="E1285" s="170"/>
      <c r="F1285" s="170"/>
      <c r="G1285" s="170">
        <f>COUNTIF(RTARouteStages[StageCode],ShortCodes[[#This Row],[Stage Code]])</f>
        <v>0</v>
      </c>
      <c r="H1285" s="170">
        <f>COUNTIF(ShortCodes[Location],ShortCodes[[#This Row],[Location]])</f>
        <v>1</v>
      </c>
      <c r="I1285" s="170">
        <f t="shared" si="41"/>
        <v>1</v>
      </c>
      <c r="J1285" s="170"/>
      <c r="K1285" s="149"/>
      <c r="L1285" s="149"/>
    </row>
    <row r="1286" spans="1:12">
      <c r="A1286" s="169" t="s">
        <v>3832</v>
      </c>
      <c r="B1286" s="169" t="s">
        <v>3833</v>
      </c>
      <c r="C1286" s="170" t="str">
        <f t="shared" si="40"/>
        <v>USGAO</v>
      </c>
      <c r="D1286" s="170"/>
      <c r="E1286" s="170"/>
      <c r="F1286" s="170"/>
      <c r="G1286" s="170">
        <f>COUNTIF(RTARouteStages[StageCode],ShortCodes[[#This Row],[Stage Code]])</f>
        <v>0</v>
      </c>
      <c r="H1286" s="170">
        <f>COUNTIF(ShortCodes[Location],ShortCodes[[#This Row],[Location]])</f>
        <v>1</v>
      </c>
      <c r="I1286" s="170">
        <f t="shared" si="41"/>
        <v>1</v>
      </c>
      <c r="J1286" s="170"/>
      <c r="K1286" s="149"/>
      <c r="L1286" s="149"/>
    </row>
    <row r="1287" spans="1:12">
      <c r="A1287" s="169" t="s">
        <v>3834</v>
      </c>
      <c r="B1287" s="169" t="s">
        <v>3835</v>
      </c>
      <c r="C1287" s="170" t="str">
        <f t="shared" si="40"/>
        <v>USGAO TISK</v>
      </c>
      <c r="D1287" s="170"/>
      <c r="E1287" s="170"/>
      <c r="F1287" s="170"/>
      <c r="G1287" s="170">
        <f>COUNTIF(RTARouteStages[StageCode],ShortCodes[[#This Row],[Stage Code]])</f>
        <v>0</v>
      </c>
      <c r="H1287" s="170">
        <f>COUNTIF(ShortCodes[Location],ShortCodes[[#This Row],[Location]])</f>
        <v>1</v>
      </c>
      <c r="I1287" s="170">
        <f t="shared" si="41"/>
        <v>1</v>
      </c>
      <c r="J1287" s="170"/>
      <c r="K1287" s="149"/>
      <c r="L1287" s="149"/>
    </row>
    <row r="1288" spans="1:12">
      <c r="A1288" s="148" t="s">
        <v>3836</v>
      </c>
      <c r="B1288" s="148" t="s">
        <v>3837</v>
      </c>
      <c r="C1288" s="149" t="str">
        <f t="shared" si="40"/>
        <v>USTE</v>
      </c>
      <c r="D1288" s="149"/>
      <c r="E1288" s="149"/>
      <c r="F1288" s="149"/>
      <c r="G1288" s="149">
        <f>COUNTIF(RTARouteStages[StageCode],ShortCodes[[#This Row],[Stage Code]])</f>
        <v>0</v>
      </c>
      <c r="H1288" s="149">
        <f>COUNTIF(ShortCodes[Location],ShortCodes[[#This Row],[Location]])</f>
        <v>1</v>
      </c>
      <c r="I1288" s="149">
        <f t="shared" si="41"/>
        <v>1</v>
      </c>
      <c r="J1288" s="149"/>
      <c r="K1288" s="149"/>
      <c r="L1288" s="149"/>
    </row>
    <row r="1289" spans="1:12">
      <c r="A1289" s="148" t="s">
        <v>3838</v>
      </c>
      <c r="B1289" s="148" t="s">
        <v>3839</v>
      </c>
      <c r="C1289" s="149" t="str">
        <f t="shared" si="40"/>
        <v>UTTORDA</v>
      </c>
      <c r="D1289" s="149"/>
      <c r="E1289" s="149"/>
      <c r="F1289" s="149"/>
      <c r="G1289" s="149">
        <f>COUNTIF(RTARouteStages[StageCode],ShortCodes[[#This Row],[Stage Code]])</f>
        <v>0</v>
      </c>
      <c r="H1289" s="149">
        <f>COUNTIF(ShortCodes[Location],ShortCodes[[#This Row],[Location]])</f>
        <v>1</v>
      </c>
      <c r="I1289" s="149">
        <f t="shared" si="41"/>
        <v>1</v>
      </c>
      <c r="J1289" s="149"/>
      <c r="K1289" s="149"/>
      <c r="L1289" s="149"/>
    </row>
    <row r="1290" spans="1:12">
      <c r="A1290" s="169" t="s">
        <v>3840</v>
      </c>
      <c r="B1290" s="169" t="s">
        <v>3841</v>
      </c>
      <c r="C1290" s="170" t="str">
        <f t="shared" si="40"/>
        <v>V KERI</v>
      </c>
      <c r="D1290" s="170"/>
      <c r="E1290" s="170"/>
      <c r="F1290" s="170"/>
      <c r="G1290" s="170">
        <f>COUNTIF(RTARouteStages[StageCode],ShortCodes[[#This Row],[Stage Code]])</f>
        <v>0</v>
      </c>
      <c r="H1290" s="170">
        <f>COUNTIF(ShortCodes[Location],ShortCodes[[#This Row],[Location]])</f>
        <v>1</v>
      </c>
      <c r="I1290" s="170">
        <f t="shared" si="41"/>
        <v>1</v>
      </c>
      <c r="J1290" s="170"/>
      <c r="K1290" s="149"/>
      <c r="L1290" s="149"/>
    </row>
    <row r="1291" spans="1:12">
      <c r="A1291" s="169" t="s">
        <v>3842</v>
      </c>
      <c r="B1291" s="169" t="s">
        <v>3843</v>
      </c>
      <c r="C1291" s="170" t="str">
        <f t="shared" si="40"/>
        <v>V. MAN SCOL</v>
      </c>
      <c r="D1291" s="170"/>
      <c r="E1291" s="170"/>
      <c r="F1291" s="170"/>
      <c r="G1291" s="170">
        <f>COUNTIF(RTARouteStages[StageCode],ShortCodes[[#This Row],[Stage Code]])</f>
        <v>0</v>
      </c>
      <c r="H1291" s="170">
        <f>COUNTIF(ShortCodes[Location],ShortCodes[[#This Row],[Location]])</f>
        <v>1</v>
      </c>
      <c r="I1291" s="170">
        <f t="shared" si="41"/>
        <v>1</v>
      </c>
      <c r="J1291" s="170"/>
      <c r="K1291" s="149"/>
      <c r="L1291" s="149"/>
    </row>
    <row r="1292" spans="1:12">
      <c r="A1292" s="169" t="s">
        <v>3844</v>
      </c>
      <c r="B1292" s="169" t="s">
        <v>3845</v>
      </c>
      <c r="C1292" s="170" t="str">
        <f t="shared" si="40"/>
        <v>VADAKADE</v>
      </c>
      <c r="D1292" s="170"/>
      <c r="E1292" s="170"/>
      <c r="F1292" s="170"/>
      <c r="G1292" s="170">
        <f>COUNTIF(RTARouteStages[StageCode],ShortCodes[[#This Row],[Stage Code]])</f>
        <v>0</v>
      </c>
      <c r="H1292" s="170">
        <f>COUNTIF(ShortCodes[Location],ShortCodes[[#This Row],[Location]])</f>
        <v>1</v>
      </c>
      <c r="I1292" s="170">
        <f t="shared" si="41"/>
        <v>1</v>
      </c>
      <c r="J1292" s="170"/>
      <c r="K1292" s="149"/>
      <c r="L1292" s="149"/>
    </row>
    <row r="1293" spans="1:12">
      <c r="A1293" s="169" t="s">
        <v>3846</v>
      </c>
      <c r="B1293" s="169" t="s">
        <v>3847</v>
      </c>
      <c r="C1293" s="170" t="str">
        <f t="shared" si="40"/>
        <v>VADAVAL</v>
      </c>
      <c r="D1293" s="170"/>
      <c r="E1293" s="170"/>
      <c r="F1293" s="170"/>
      <c r="G1293" s="170">
        <f>COUNTIF(RTARouteStages[StageCode],ShortCodes[[#This Row],[Stage Code]])</f>
        <v>0</v>
      </c>
      <c r="H1293" s="170">
        <f>COUNTIF(ShortCodes[Location],ShortCodes[[#This Row],[Location]])</f>
        <v>1</v>
      </c>
      <c r="I1293" s="170">
        <f t="shared" si="41"/>
        <v>1</v>
      </c>
      <c r="J1293" s="170"/>
      <c r="K1293" s="149"/>
      <c r="L1293" s="149"/>
    </row>
    <row r="1294" spans="1:12">
      <c r="A1294" s="169" t="s">
        <v>3848</v>
      </c>
      <c r="B1294" s="169" t="s">
        <v>3849</v>
      </c>
      <c r="C1294" s="170" t="str">
        <f t="shared" si="40"/>
        <v>VADE COLONY</v>
      </c>
      <c r="D1294" s="170"/>
      <c r="E1294" s="170"/>
      <c r="F1294" s="170"/>
      <c r="G1294" s="170">
        <f>COUNTIF(RTARouteStages[StageCode],ShortCodes[[#This Row],[Stage Code]])</f>
        <v>0</v>
      </c>
      <c r="H1294" s="170">
        <f>COUNTIF(ShortCodes[Location],ShortCodes[[#This Row],[Location]])</f>
        <v>1</v>
      </c>
      <c r="I1294" s="170">
        <f t="shared" si="41"/>
        <v>1</v>
      </c>
      <c r="J1294" s="170"/>
      <c r="K1294" s="149"/>
      <c r="L1294" s="149"/>
    </row>
    <row r="1295" spans="1:12">
      <c r="A1295" s="169" t="s">
        <v>3850</v>
      </c>
      <c r="B1295" s="169" t="s">
        <v>3851</v>
      </c>
      <c r="C1295" s="170" t="str">
        <f t="shared" si="40"/>
        <v>VADEM</v>
      </c>
      <c r="D1295" s="170"/>
      <c r="E1295" s="170"/>
      <c r="F1295" s="170"/>
      <c r="G1295" s="170">
        <f>COUNTIF(RTARouteStages[StageCode],ShortCodes[[#This Row],[Stage Code]])</f>
        <v>0</v>
      </c>
      <c r="H1295" s="170">
        <f>COUNTIF(ShortCodes[Location],ShortCodes[[#This Row],[Location]])</f>
        <v>1</v>
      </c>
      <c r="I1295" s="170">
        <f t="shared" si="41"/>
        <v>1</v>
      </c>
      <c r="J1295" s="170"/>
      <c r="K1295" s="149"/>
      <c r="L1295" s="149"/>
    </row>
    <row r="1296" spans="1:12">
      <c r="A1296" s="171" t="s">
        <v>3852</v>
      </c>
      <c r="B1296" s="171" t="s">
        <v>3853</v>
      </c>
      <c r="C1296" s="170" t="str">
        <f t="shared" si="40"/>
        <v>VADEM COLON</v>
      </c>
      <c r="D1296" s="170"/>
      <c r="E1296" s="170"/>
      <c r="F1296" s="170"/>
      <c r="G1296" s="170">
        <f>COUNTIF(RTARouteStages[StageCode],ShortCodes[[#This Row],[Stage Code]])</f>
        <v>0</v>
      </c>
      <c r="H1296" s="170">
        <f>COUNTIF(ShortCodes[Location],ShortCodes[[#This Row],[Location]])</f>
        <v>1</v>
      </c>
      <c r="I1296" s="170">
        <f t="shared" si="41"/>
        <v>1</v>
      </c>
      <c r="J1296" s="170"/>
      <c r="K1296" s="149"/>
      <c r="L1296" s="149"/>
    </row>
    <row r="1297" spans="1:12">
      <c r="A1297" s="148" t="s">
        <v>3854</v>
      </c>
      <c r="B1297" s="148" t="s">
        <v>3855</v>
      </c>
      <c r="C1297" s="149" t="str">
        <f t="shared" si="40"/>
        <v>VAGALI</v>
      </c>
      <c r="D1297" s="149"/>
      <c r="E1297" s="149"/>
      <c r="F1297" s="149"/>
      <c r="G1297" s="149">
        <f>COUNTIF(RTARouteStages[StageCode],ShortCodes[[#This Row],[Stage Code]])</f>
        <v>0</v>
      </c>
      <c r="H1297" s="149">
        <f>COUNTIF(ShortCodes[Location],ShortCodes[[#This Row],[Location]])</f>
        <v>1</v>
      </c>
      <c r="I1297" s="149">
        <f t="shared" si="41"/>
        <v>1</v>
      </c>
      <c r="J1297" s="149"/>
      <c r="K1297" s="149"/>
      <c r="L1297" s="149"/>
    </row>
    <row r="1298" spans="1:12">
      <c r="A1298" s="148" t="s">
        <v>3856</v>
      </c>
      <c r="B1298" s="148" t="s">
        <v>3857</v>
      </c>
      <c r="C1298" s="149" t="str">
        <f t="shared" si="40"/>
        <v>VAGON</v>
      </c>
      <c r="D1298" s="149"/>
      <c r="E1298" s="149"/>
      <c r="F1298" s="149"/>
      <c r="G1298" s="149">
        <f>COUNTIF(RTARouteStages[StageCode],ShortCodes[[#This Row],[Stage Code]])</f>
        <v>0</v>
      </c>
      <c r="H1298" s="149">
        <f>COUNTIF(ShortCodes[Location],ShortCodes[[#This Row],[Location]])</f>
        <v>1</v>
      </c>
      <c r="I1298" s="149">
        <f t="shared" si="41"/>
        <v>1</v>
      </c>
      <c r="J1298" s="149"/>
      <c r="K1298" s="149"/>
      <c r="L1298" s="149"/>
    </row>
    <row r="1299" spans="1:12">
      <c r="A1299" s="169" t="s">
        <v>3858</v>
      </c>
      <c r="B1299" s="169" t="s">
        <v>3859</v>
      </c>
      <c r="C1299" s="170" t="str">
        <f t="shared" si="40"/>
        <v>VAGOTAN</v>
      </c>
      <c r="D1299" s="170"/>
      <c r="E1299" s="170"/>
      <c r="F1299" s="170"/>
      <c r="G1299" s="170">
        <f>COUNTIF(RTARouteStages[StageCode],ShortCodes[[#This Row],[Stage Code]])</f>
        <v>0</v>
      </c>
      <c r="H1299" s="170">
        <f>COUNTIF(ShortCodes[Location],ShortCodes[[#This Row],[Location]])</f>
        <v>1</v>
      </c>
      <c r="I1299" s="170">
        <f t="shared" si="41"/>
        <v>1</v>
      </c>
      <c r="J1299" s="170"/>
      <c r="K1299" s="149"/>
      <c r="L1299" s="149"/>
    </row>
    <row r="1300" spans="1:12">
      <c r="A1300" s="148" t="s">
        <v>3860</v>
      </c>
      <c r="B1300" s="148" t="s">
        <v>3861</v>
      </c>
      <c r="C1300" s="149" t="str">
        <f t="shared" si="40"/>
        <v>VAGURE</v>
      </c>
      <c r="D1300" s="149"/>
      <c r="E1300" s="149"/>
      <c r="F1300" s="149"/>
      <c r="G1300" s="149">
        <f>COUNTIF(RTARouteStages[StageCode],ShortCodes[[#This Row],[Stage Code]])</f>
        <v>0</v>
      </c>
      <c r="H1300" s="149">
        <f>COUNTIF(ShortCodes[Location],ShortCodes[[#This Row],[Location]])</f>
        <v>1</v>
      </c>
      <c r="I1300" s="149">
        <f t="shared" si="41"/>
        <v>1</v>
      </c>
      <c r="J1300" s="149"/>
      <c r="K1300" s="149"/>
      <c r="L1300" s="149"/>
    </row>
    <row r="1301" spans="1:12">
      <c r="A1301" s="169" t="s">
        <v>3862</v>
      </c>
      <c r="B1301" s="169" t="s">
        <v>3863</v>
      </c>
      <c r="C1301" s="170" t="str">
        <f t="shared" si="40"/>
        <v>VAGURME</v>
      </c>
      <c r="D1301" s="170"/>
      <c r="E1301" s="170"/>
      <c r="F1301" s="170"/>
      <c r="G1301" s="170">
        <f>COUNTIF(RTARouteStages[StageCode],ShortCodes[[#This Row],[Stage Code]])</f>
        <v>0</v>
      </c>
      <c r="H1301" s="170">
        <f>COUNTIF(ShortCodes[Location],ShortCodes[[#This Row],[Location]])</f>
        <v>1</v>
      </c>
      <c r="I1301" s="170">
        <f t="shared" si="41"/>
        <v>1</v>
      </c>
      <c r="J1301" s="170"/>
      <c r="K1301" s="149"/>
      <c r="L1301" s="149"/>
    </row>
    <row r="1302" spans="1:12">
      <c r="A1302" s="169" t="s">
        <v>3864</v>
      </c>
      <c r="B1302" s="169" t="s">
        <v>3865</v>
      </c>
      <c r="C1302" s="170" t="str">
        <f t="shared" si="40"/>
        <v>VAIBHAVWADI</v>
      </c>
      <c r="D1302" s="170"/>
      <c r="E1302" s="170"/>
      <c r="F1302" s="170"/>
      <c r="G1302" s="170">
        <f>COUNTIF(RTARouteStages[StageCode],ShortCodes[[#This Row],[Stage Code]])</f>
        <v>0</v>
      </c>
      <c r="H1302" s="170">
        <f>COUNTIF(ShortCodes[Location],ShortCodes[[#This Row],[Location]])</f>
        <v>1</v>
      </c>
      <c r="I1302" s="170">
        <f t="shared" si="41"/>
        <v>1</v>
      </c>
      <c r="J1302" s="170"/>
      <c r="K1302" s="149"/>
      <c r="L1302" s="149"/>
    </row>
    <row r="1303" spans="1:12">
      <c r="A1303" s="169" t="s">
        <v>3866</v>
      </c>
      <c r="B1303" s="169" t="s">
        <v>3867</v>
      </c>
      <c r="C1303" s="170" t="str">
        <f t="shared" si="40"/>
        <v>VAIGANTAT</v>
      </c>
      <c r="D1303" s="170"/>
      <c r="E1303" s="170"/>
      <c r="F1303" s="170"/>
      <c r="G1303" s="170">
        <f>COUNTIF(RTARouteStages[StageCode],ShortCodes[[#This Row],[Stage Code]])</f>
        <v>0</v>
      </c>
      <c r="H1303" s="170">
        <f>COUNTIF(ShortCodes[Location],ShortCodes[[#This Row],[Location]])</f>
        <v>1</v>
      </c>
      <c r="I1303" s="170">
        <f t="shared" si="41"/>
        <v>1</v>
      </c>
      <c r="J1303" s="170"/>
      <c r="K1303" s="149"/>
      <c r="L1303" s="149"/>
    </row>
    <row r="1304" spans="1:12">
      <c r="A1304" s="148" t="s">
        <v>3868</v>
      </c>
      <c r="B1304" s="148" t="s">
        <v>3869</v>
      </c>
      <c r="C1304" s="149" t="str">
        <f t="shared" si="40"/>
        <v>VAINGINE</v>
      </c>
      <c r="D1304" s="149"/>
      <c r="E1304" s="149"/>
      <c r="F1304" s="149"/>
      <c r="G1304" s="149">
        <f>COUNTIF(RTARouteStages[StageCode],ShortCodes[[#This Row],[Stage Code]])</f>
        <v>0</v>
      </c>
      <c r="H1304" s="149">
        <f>COUNTIF(ShortCodes[Location],ShortCodes[[#This Row],[Location]])</f>
        <v>1</v>
      </c>
      <c r="I1304" s="149">
        <f t="shared" si="41"/>
        <v>1</v>
      </c>
      <c r="J1304" s="149"/>
      <c r="K1304" s="149"/>
      <c r="L1304" s="149"/>
    </row>
    <row r="1305" spans="1:12">
      <c r="A1305" s="148" t="s">
        <v>3870</v>
      </c>
      <c r="B1305" s="148" t="s">
        <v>3870</v>
      </c>
      <c r="C1305" s="149" t="str">
        <f t="shared" si="40"/>
        <v>VAL</v>
      </c>
      <c r="D1305" s="149"/>
      <c r="E1305" s="149"/>
      <c r="F1305" s="149"/>
      <c r="G1305" s="149">
        <f>COUNTIF(RTARouteStages[StageCode],ShortCodes[[#This Row],[Stage Code]])</f>
        <v>0</v>
      </c>
      <c r="H1305" s="149">
        <f>COUNTIF(ShortCodes[Location],ShortCodes[[#This Row],[Location]])</f>
        <v>1</v>
      </c>
      <c r="I1305" s="149">
        <f t="shared" si="41"/>
        <v>1</v>
      </c>
      <c r="J1305" s="149"/>
      <c r="K1305" s="149"/>
      <c r="L1305" s="149"/>
    </row>
    <row r="1306" spans="1:12">
      <c r="A1306" s="148" t="s">
        <v>3871</v>
      </c>
      <c r="B1306" s="148" t="s">
        <v>3872</v>
      </c>
      <c r="C1306" s="149" t="str">
        <f t="shared" si="40"/>
        <v>VALKINI</v>
      </c>
      <c r="D1306" s="149"/>
      <c r="E1306" s="149"/>
      <c r="F1306" s="149"/>
      <c r="G1306" s="149">
        <f>COUNTIF(RTARouteStages[StageCode],ShortCodes[[#This Row],[Stage Code]])</f>
        <v>0</v>
      </c>
      <c r="H1306" s="149">
        <f>COUNTIF(ShortCodes[Location],ShortCodes[[#This Row],[Location]])</f>
        <v>1</v>
      </c>
      <c r="I1306" s="149">
        <f t="shared" si="41"/>
        <v>1</v>
      </c>
      <c r="J1306" s="149"/>
      <c r="K1306" s="149"/>
      <c r="L1306" s="149"/>
    </row>
    <row r="1307" spans="1:12">
      <c r="A1307" s="169" t="s">
        <v>3873</v>
      </c>
      <c r="B1307" s="169" t="s">
        <v>3874</v>
      </c>
      <c r="C1307" s="170" t="str">
        <f t="shared" si="40"/>
        <v>VALPOI</v>
      </c>
      <c r="D1307" s="170"/>
      <c r="E1307" s="170" t="s">
        <v>1449</v>
      </c>
      <c r="F1307" s="170"/>
      <c r="G1307" s="170">
        <f>COUNTIF(RTARouteStages[StageCode],ShortCodes[[#This Row],[Stage Code]])</f>
        <v>0</v>
      </c>
      <c r="H1307" s="170">
        <f>COUNTIF(ShortCodes[Location],ShortCodes[[#This Row],[Location]])</f>
        <v>1</v>
      </c>
      <c r="I1307" s="170">
        <f t="shared" si="41"/>
        <v>1</v>
      </c>
      <c r="J1307" s="170" t="s">
        <v>1450</v>
      </c>
      <c r="K1307" s="149"/>
      <c r="L1307" s="149"/>
    </row>
    <row r="1308" spans="1:12" s="172" customFormat="1">
      <c r="A1308" s="169" t="s">
        <v>3875</v>
      </c>
      <c r="B1308" s="169" t="s">
        <v>3876</v>
      </c>
      <c r="C1308" s="170" t="str">
        <f t="shared" si="40"/>
        <v>VALSHI</v>
      </c>
      <c r="D1308" s="170"/>
      <c r="E1308" s="170"/>
      <c r="F1308" s="170"/>
      <c r="G1308" s="170">
        <f>COUNTIF(RTARouteStages[StageCode],ShortCodes[[#This Row],[Stage Code]])</f>
        <v>0</v>
      </c>
      <c r="H1308" s="170">
        <f>COUNTIF(ShortCodes[Location],ShortCodes[[#This Row],[Location]])</f>
        <v>1</v>
      </c>
      <c r="I1308" s="170">
        <f t="shared" si="41"/>
        <v>1</v>
      </c>
      <c r="J1308" s="170"/>
      <c r="K1308" s="149"/>
      <c r="L1308" s="149"/>
    </row>
    <row r="1309" spans="1:12">
      <c r="A1309" s="169" t="s">
        <v>3877</v>
      </c>
      <c r="B1309" s="169" t="s">
        <v>3877</v>
      </c>
      <c r="C1309" s="170" t="str">
        <f t="shared" si="40"/>
        <v>VAN</v>
      </c>
      <c r="D1309" s="170"/>
      <c r="E1309" s="170"/>
      <c r="F1309" s="170"/>
      <c r="G1309" s="170">
        <f>COUNTIF(RTARouteStages[StageCode],ShortCodes[[#This Row],[Stage Code]])</f>
        <v>0</v>
      </c>
      <c r="H1309" s="170">
        <f>COUNTIF(ShortCodes[Location],ShortCodes[[#This Row],[Location]])</f>
        <v>1</v>
      </c>
      <c r="I1309" s="170">
        <f t="shared" si="41"/>
        <v>1</v>
      </c>
      <c r="J1309" s="170"/>
      <c r="K1309" s="149"/>
      <c r="L1309" s="149"/>
    </row>
    <row r="1310" spans="1:12">
      <c r="A1310" s="169" t="s">
        <v>3878</v>
      </c>
      <c r="B1310" s="169" t="s">
        <v>3879</v>
      </c>
      <c r="C1310" s="170" t="str">
        <f t="shared" si="40"/>
        <v>VANTEM</v>
      </c>
      <c r="D1310" s="170"/>
      <c r="E1310" s="170"/>
      <c r="F1310" s="170"/>
      <c r="G1310" s="170">
        <f>COUNTIF(RTARouteStages[StageCode],ShortCodes[[#This Row],[Stage Code]])</f>
        <v>0</v>
      </c>
      <c r="H1310" s="170">
        <f>COUNTIF(ShortCodes[Location],ShortCodes[[#This Row],[Location]])</f>
        <v>1</v>
      </c>
      <c r="I1310" s="170">
        <f t="shared" si="41"/>
        <v>1</v>
      </c>
      <c r="J1310" s="170"/>
      <c r="K1310" s="149"/>
      <c r="L1310" s="149"/>
    </row>
    <row r="1311" spans="1:12">
      <c r="A1311" s="169" t="s">
        <v>3880</v>
      </c>
      <c r="B1311" s="169" t="s">
        <v>3881</v>
      </c>
      <c r="C1311" s="170" t="str">
        <f t="shared" si="40"/>
        <v>VANXIM FERY</v>
      </c>
      <c r="D1311" s="170"/>
      <c r="E1311" s="170"/>
      <c r="F1311" s="170"/>
      <c r="G1311" s="170">
        <f>COUNTIF(RTARouteStages[StageCode],ShortCodes[[#This Row],[Stage Code]])</f>
        <v>0</v>
      </c>
      <c r="H1311" s="170">
        <f>COUNTIF(ShortCodes[Location],ShortCodes[[#This Row],[Location]])</f>
        <v>1</v>
      </c>
      <c r="I1311" s="170">
        <f t="shared" si="41"/>
        <v>1</v>
      </c>
      <c r="J1311" s="170"/>
      <c r="K1311" s="149"/>
      <c r="L1311" s="149"/>
    </row>
    <row r="1312" spans="1:12">
      <c r="A1312" s="169" t="s">
        <v>3882</v>
      </c>
      <c r="B1312" s="169" t="s">
        <v>3883</v>
      </c>
      <c r="C1312" s="170" t="str">
        <f t="shared" si="40"/>
        <v>VARPAL</v>
      </c>
      <c r="D1312" s="170"/>
      <c r="E1312" s="170"/>
      <c r="F1312" s="170"/>
      <c r="G1312" s="170">
        <f>COUNTIF(RTARouteStages[StageCode],ShortCodes[[#This Row],[Stage Code]])</f>
        <v>0</v>
      </c>
      <c r="H1312" s="170">
        <f>COUNTIF(ShortCodes[Location],ShortCodes[[#This Row],[Location]])</f>
        <v>1</v>
      </c>
      <c r="I1312" s="170">
        <f t="shared" si="41"/>
        <v>1</v>
      </c>
      <c r="J1312" s="170"/>
      <c r="K1312" s="149"/>
      <c r="L1312" s="149"/>
    </row>
    <row r="1313" spans="1:12">
      <c r="A1313" s="169" t="s">
        <v>750</v>
      </c>
      <c r="B1313" s="169" t="s">
        <v>3884</v>
      </c>
      <c r="C1313" s="170" t="str">
        <f t="shared" si="40"/>
        <v>VASCO</v>
      </c>
      <c r="D1313" s="170"/>
      <c r="E1313" s="170" t="s">
        <v>1449</v>
      </c>
      <c r="F1313" s="170"/>
      <c r="G1313" s="170">
        <f>COUNTIF(RTARouteStages[StageCode],ShortCodes[[#This Row],[Stage Code]])</f>
        <v>0</v>
      </c>
      <c r="H1313" s="170">
        <f>COUNTIF(ShortCodes[Location],ShortCodes[[#This Row],[Location]])</f>
        <v>1</v>
      </c>
      <c r="I1313" s="170">
        <f t="shared" si="41"/>
        <v>1</v>
      </c>
      <c r="J1313" s="170" t="s">
        <v>1450</v>
      </c>
      <c r="K1313" s="149"/>
      <c r="L1313" s="149"/>
    </row>
    <row r="1314" spans="1:12">
      <c r="A1314" s="169" t="s">
        <v>3885</v>
      </c>
      <c r="B1314" s="169" t="s">
        <v>3886</v>
      </c>
      <c r="C1314" s="170" t="str">
        <f t="shared" si="40"/>
        <v>VASHINAKA</v>
      </c>
      <c r="D1314" s="170"/>
      <c r="E1314" s="170"/>
      <c r="F1314" s="170"/>
      <c r="G1314" s="170">
        <f>COUNTIF(RTARouteStages[StageCode],ShortCodes[[#This Row],[Stage Code]])</f>
        <v>0</v>
      </c>
      <c r="H1314" s="170">
        <f>COUNTIF(ShortCodes[Location],ShortCodes[[#This Row],[Location]])</f>
        <v>1</v>
      </c>
      <c r="I1314" s="170">
        <f t="shared" si="41"/>
        <v>1</v>
      </c>
      <c r="J1314" s="170"/>
      <c r="K1314" s="149"/>
      <c r="L1314" s="149"/>
    </row>
    <row r="1315" spans="1:12">
      <c r="A1315" s="169" t="s">
        <v>3887</v>
      </c>
      <c r="B1315" s="169" t="s">
        <v>3888</v>
      </c>
      <c r="C1315" s="170" t="str">
        <f t="shared" si="40"/>
        <v>VATHADEV</v>
      </c>
      <c r="D1315" s="170"/>
      <c r="E1315" s="170"/>
      <c r="F1315" s="170"/>
      <c r="G1315" s="170">
        <f>COUNTIF(RTARouteStages[StageCode],ShortCodes[[#This Row],[Stage Code]])</f>
        <v>0</v>
      </c>
      <c r="H1315" s="170">
        <f>COUNTIF(ShortCodes[Location],ShortCodes[[#This Row],[Location]])</f>
        <v>1</v>
      </c>
      <c r="I1315" s="170">
        <f t="shared" si="41"/>
        <v>1</v>
      </c>
      <c r="J1315" s="170"/>
      <c r="K1315" s="149"/>
      <c r="L1315" s="149"/>
    </row>
    <row r="1316" spans="1:12">
      <c r="A1316" s="169" t="s">
        <v>3889</v>
      </c>
      <c r="B1316" s="169" t="s">
        <v>3890</v>
      </c>
      <c r="C1316" s="170" t="str">
        <f t="shared" si="40"/>
        <v>VATULWADI</v>
      </c>
      <c r="D1316" s="170"/>
      <c r="E1316" s="170"/>
      <c r="F1316" s="170"/>
      <c r="G1316" s="170">
        <f>COUNTIF(RTARouteStages[StageCode],ShortCodes[[#This Row],[Stage Code]])</f>
        <v>0</v>
      </c>
      <c r="H1316" s="170">
        <f>COUNTIF(ShortCodes[Location],ShortCodes[[#This Row],[Location]])</f>
        <v>1</v>
      </c>
      <c r="I1316" s="170">
        <f t="shared" si="41"/>
        <v>1</v>
      </c>
      <c r="J1316" s="170"/>
      <c r="K1316" s="149"/>
      <c r="L1316" s="149"/>
    </row>
    <row r="1317" spans="1:12">
      <c r="A1317" s="169" t="s">
        <v>3891</v>
      </c>
      <c r="B1317" s="169" t="s">
        <v>3892</v>
      </c>
      <c r="C1317" s="170" t="str">
        <f t="shared" ref="C1317:C1380" si="42">A1317</f>
        <v>VAVTI</v>
      </c>
      <c r="D1317" s="170"/>
      <c r="E1317" s="170"/>
      <c r="F1317" s="170"/>
      <c r="G1317" s="170">
        <f>COUNTIF(RTARouteStages[StageCode],ShortCodes[[#This Row],[Stage Code]])</f>
        <v>0</v>
      </c>
      <c r="H1317" s="170">
        <f>COUNTIF(ShortCodes[Location],ShortCodes[[#This Row],[Location]])</f>
        <v>1</v>
      </c>
      <c r="I1317" s="170">
        <f t="shared" ref="I1317:I1380" si="43">COUNTIF($B$2:$B$4841,B1317)</f>
        <v>1</v>
      </c>
      <c r="J1317" s="170"/>
      <c r="K1317" s="149"/>
      <c r="L1317" s="149"/>
    </row>
    <row r="1318" spans="1:12">
      <c r="A1318" s="169" t="s">
        <v>3893</v>
      </c>
      <c r="B1318" s="169" t="s">
        <v>3894</v>
      </c>
      <c r="C1318" s="170" t="str">
        <f t="shared" si="42"/>
        <v>VAZANGAL</v>
      </c>
      <c r="D1318" s="170"/>
      <c r="E1318" s="170"/>
      <c r="F1318" s="170"/>
      <c r="G1318" s="170">
        <f>COUNTIF(RTARouteStages[StageCode],ShortCodes[[#This Row],[Stage Code]])</f>
        <v>0</v>
      </c>
      <c r="H1318" s="170">
        <f>COUNTIF(ShortCodes[Location],ShortCodes[[#This Row],[Location]])</f>
        <v>1</v>
      </c>
      <c r="I1318" s="170">
        <f t="shared" si="43"/>
        <v>1</v>
      </c>
      <c r="J1318" s="170"/>
      <c r="K1318" s="149"/>
      <c r="L1318" s="149"/>
    </row>
    <row r="1319" spans="1:12">
      <c r="A1319" s="169" t="s">
        <v>3895</v>
      </c>
      <c r="B1319" s="169" t="s">
        <v>3896</v>
      </c>
      <c r="C1319" s="170" t="str">
        <f t="shared" si="42"/>
        <v>VAZEM</v>
      </c>
      <c r="D1319" s="170"/>
      <c r="E1319" s="170"/>
      <c r="F1319" s="170"/>
      <c r="G1319" s="170">
        <f>COUNTIF(RTARouteStages[StageCode],ShortCodes[[#This Row],[Stage Code]])</f>
        <v>0</v>
      </c>
      <c r="H1319" s="170">
        <f>COUNTIF(ShortCodes[Location],ShortCodes[[#This Row],[Location]])</f>
        <v>1</v>
      </c>
      <c r="I1319" s="170">
        <f t="shared" si="43"/>
        <v>1</v>
      </c>
      <c r="J1319" s="170"/>
      <c r="K1319" s="149"/>
      <c r="L1319" s="149"/>
    </row>
    <row r="1320" spans="1:12">
      <c r="A1320" s="171" t="s">
        <v>3897</v>
      </c>
      <c r="B1320" s="171" t="s">
        <v>3898</v>
      </c>
      <c r="C1320" s="170" t="str">
        <f t="shared" si="42"/>
        <v>VAZRE TMP</v>
      </c>
      <c r="D1320" s="170"/>
      <c r="E1320" s="170"/>
      <c r="F1320" s="170"/>
      <c r="G1320" s="170">
        <f>COUNTIF(RTARouteStages[StageCode],ShortCodes[[#This Row],[Stage Code]])</f>
        <v>0</v>
      </c>
      <c r="H1320" s="170">
        <f>COUNTIF(ShortCodes[Location],ShortCodes[[#This Row],[Location]])</f>
        <v>1</v>
      </c>
      <c r="I1320" s="170">
        <f t="shared" si="43"/>
        <v>1</v>
      </c>
      <c r="J1320" s="170"/>
      <c r="K1320" s="149"/>
      <c r="L1320" s="149"/>
    </row>
    <row r="1321" spans="1:12">
      <c r="A1321" s="171" t="s">
        <v>3899</v>
      </c>
      <c r="B1321" s="171" t="s">
        <v>3900</v>
      </c>
      <c r="C1321" s="170" t="str">
        <f t="shared" si="42"/>
        <v>VELGUEM</v>
      </c>
      <c r="D1321" s="170"/>
      <c r="E1321" s="170"/>
      <c r="F1321" s="170"/>
      <c r="G1321" s="170">
        <f>COUNTIF(RTARouteStages[StageCode],ShortCodes[[#This Row],[Stage Code]])</f>
        <v>0</v>
      </c>
      <c r="H1321" s="170">
        <f>COUNTIF(ShortCodes[Location],ShortCodes[[#This Row],[Location]])</f>
        <v>1</v>
      </c>
      <c r="I1321" s="170">
        <f t="shared" si="43"/>
        <v>1</v>
      </c>
      <c r="J1321" s="170"/>
      <c r="K1321" s="149"/>
      <c r="L1321" s="149"/>
    </row>
    <row r="1322" spans="1:12">
      <c r="A1322" s="169" t="s">
        <v>3901</v>
      </c>
      <c r="B1322" s="169" t="s">
        <v>3902</v>
      </c>
      <c r="C1322" s="170" t="str">
        <f t="shared" si="42"/>
        <v>VELIM</v>
      </c>
      <c r="D1322" s="170"/>
      <c r="E1322" s="170"/>
      <c r="F1322" s="170"/>
      <c r="G1322" s="170">
        <f>COUNTIF(RTARouteStages[StageCode],ShortCodes[[#This Row],[Stage Code]])</f>
        <v>0</v>
      </c>
      <c r="H1322" s="170">
        <f>COUNTIF(ShortCodes[Location],ShortCodes[[#This Row],[Location]])</f>
        <v>1</v>
      </c>
      <c r="I1322" s="170">
        <f t="shared" si="43"/>
        <v>1</v>
      </c>
      <c r="J1322" s="170"/>
      <c r="K1322" s="149"/>
      <c r="L1322" s="149"/>
    </row>
    <row r="1323" spans="1:12">
      <c r="A1323" s="169" t="s">
        <v>3903</v>
      </c>
      <c r="B1323" s="169" t="s">
        <v>3904</v>
      </c>
      <c r="C1323" s="170" t="str">
        <f t="shared" si="42"/>
        <v>VELIM MKT</v>
      </c>
      <c r="D1323" s="170"/>
      <c r="E1323" s="170"/>
      <c r="F1323" s="170"/>
      <c r="G1323" s="170">
        <f>COUNTIF(RTARouteStages[StageCode],ShortCodes[[#This Row],[Stage Code]])</f>
        <v>0</v>
      </c>
      <c r="H1323" s="170">
        <f>COUNTIF(ShortCodes[Location],ShortCodes[[#This Row],[Location]])</f>
        <v>1</v>
      </c>
      <c r="I1323" s="170">
        <f t="shared" si="43"/>
        <v>1</v>
      </c>
      <c r="J1323" s="170"/>
      <c r="K1323" s="149"/>
      <c r="L1323" s="149"/>
    </row>
    <row r="1324" spans="1:12">
      <c r="A1324" s="148" t="s">
        <v>3905</v>
      </c>
      <c r="B1324" s="148" t="s">
        <v>3906</v>
      </c>
      <c r="C1324" s="149" t="str">
        <f t="shared" si="42"/>
        <v>VELKASI</v>
      </c>
      <c r="D1324" s="149"/>
      <c r="E1324" s="149"/>
      <c r="F1324" s="149"/>
      <c r="G1324" s="149">
        <f>COUNTIF(RTARouteStages[StageCode],ShortCodes[[#This Row],[Stage Code]])</f>
        <v>0</v>
      </c>
      <c r="H1324" s="149">
        <f>COUNTIF(ShortCodes[Location],ShortCodes[[#This Row],[Location]])</f>
        <v>1</v>
      </c>
      <c r="I1324" s="149">
        <f t="shared" si="43"/>
        <v>1</v>
      </c>
      <c r="J1324" s="149"/>
      <c r="K1324" s="149"/>
      <c r="L1324" s="149"/>
    </row>
    <row r="1325" spans="1:12">
      <c r="A1325" s="148" t="s">
        <v>3907</v>
      </c>
      <c r="B1325" s="148" t="s">
        <v>3908</v>
      </c>
      <c r="C1325" s="149" t="str">
        <f t="shared" si="42"/>
        <v>VELSAO</v>
      </c>
      <c r="D1325" s="149"/>
      <c r="E1325" s="149"/>
      <c r="F1325" s="149"/>
      <c r="G1325" s="149">
        <f>COUNTIF(RTARouteStages[StageCode],ShortCodes[[#This Row],[Stage Code]])</f>
        <v>0</v>
      </c>
      <c r="H1325" s="149">
        <f>COUNTIF(ShortCodes[Location],ShortCodes[[#This Row],[Location]])</f>
        <v>1</v>
      </c>
      <c r="I1325" s="149">
        <f t="shared" si="43"/>
        <v>1</v>
      </c>
      <c r="J1325" s="149"/>
      <c r="K1325" s="149"/>
      <c r="L1325" s="149"/>
    </row>
    <row r="1326" spans="1:12">
      <c r="A1326" s="148" t="s">
        <v>3909</v>
      </c>
      <c r="B1326" s="148" t="s">
        <v>3910</v>
      </c>
      <c r="C1326" s="149" t="str">
        <f t="shared" si="42"/>
        <v>VELSAO B/S</v>
      </c>
      <c r="D1326" s="149"/>
      <c r="E1326" s="149"/>
      <c r="F1326" s="149"/>
      <c r="G1326" s="149">
        <f>COUNTIF(RTARouteStages[StageCode],ShortCodes[[#This Row],[Stage Code]])</f>
        <v>0</v>
      </c>
      <c r="H1326" s="149">
        <f>COUNTIF(ShortCodes[Location],ShortCodes[[#This Row],[Location]])</f>
        <v>1</v>
      </c>
      <c r="I1326" s="149">
        <f t="shared" si="43"/>
        <v>1</v>
      </c>
      <c r="J1326" s="149"/>
      <c r="K1326" s="149"/>
      <c r="L1326" s="149"/>
    </row>
    <row r="1327" spans="1:12">
      <c r="A1327" s="148" t="s">
        <v>3911</v>
      </c>
      <c r="B1327" s="148" t="s">
        <v>3912</v>
      </c>
      <c r="C1327" s="149" t="str">
        <f t="shared" si="42"/>
        <v>VELUS</v>
      </c>
      <c r="D1327" s="149"/>
      <c r="E1327" s="149"/>
      <c r="F1327" s="149"/>
      <c r="G1327" s="149">
        <f>COUNTIF(RTARouteStages[StageCode],ShortCodes[[#This Row],[Stage Code]])</f>
        <v>0</v>
      </c>
      <c r="H1327" s="149">
        <f>COUNTIF(ShortCodes[Location],ShortCodes[[#This Row],[Location]])</f>
        <v>1</v>
      </c>
      <c r="I1327" s="149">
        <f t="shared" si="43"/>
        <v>1</v>
      </c>
      <c r="J1327" s="149"/>
      <c r="K1327" s="149"/>
      <c r="L1327" s="149"/>
    </row>
    <row r="1328" spans="1:12">
      <c r="A1328" s="169" t="s">
        <v>3913</v>
      </c>
      <c r="B1328" s="169" t="s">
        <v>3914</v>
      </c>
      <c r="C1328" s="170" t="str">
        <f t="shared" si="42"/>
        <v>VENGURLA</v>
      </c>
      <c r="D1328" s="170"/>
      <c r="E1328" s="170"/>
      <c r="F1328" s="170"/>
      <c r="G1328" s="170">
        <f>COUNTIF(RTARouteStages[StageCode],ShortCodes[[#This Row],[Stage Code]])</f>
        <v>0</v>
      </c>
      <c r="H1328" s="170">
        <f>COUNTIF(ShortCodes[Location],ShortCodes[[#This Row],[Location]])</f>
        <v>1</v>
      </c>
      <c r="I1328" s="170">
        <f t="shared" si="43"/>
        <v>1</v>
      </c>
      <c r="J1328" s="170"/>
      <c r="K1328" s="149"/>
      <c r="L1328" s="149"/>
    </row>
    <row r="1329" spans="1:12">
      <c r="A1329" s="169" t="s">
        <v>3915</v>
      </c>
      <c r="B1329" s="169" t="s">
        <v>3916</v>
      </c>
      <c r="C1329" s="170" t="str">
        <f t="shared" si="42"/>
        <v>VEREM</v>
      </c>
      <c r="D1329" s="170"/>
      <c r="E1329" s="170"/>
      <c r="F1329" s="170"/>
      <c r="G1329" s="170">
        <f>COUNTIF(RTARouteStages[StageCode],ShortCodes[[#This Row],[Stage Code]])</f>
        <v>0</v>
      </c>
      <c r="H1329" s="170">
        <f>COUNTIF(ShortCodes[Location],ShortCodes[[#This Row],[Location]])</f>
        <v>1</v>
      </c>
      <c r="I1329" s="170">
        <f t="shared" si="43"/>
        <v>1</v>
      </c>
      <c r="J1329" s="170"/>
      <c r="K1329" s="149"/>
      <c r="L1329" s="149"/>
    </row>
    <row r="1330" spans="1:12">
      <c r="A1330" s="169" t="s">
        <v>3917</v>
      </c>
      <c r="B1330" s="169" t="s">
        <v>3918</v>
      </c>
      <c r="C1330" s="170" t="str">
        <f t="shared" si="42"/>
        <v>VEREM BANK</v>
      </c>
      <c r="D1330" s="170"/>
      <c r="E1330" s="170"/>
      <c r="F1330" s="170"/>
      <c r="G1330" s="170">
        <f>COUNTIF(RTARouteStages[StageCode],ShortCodes[[#This Row],[Stage Code]])</f>
        <v>0</v>
      </c>
      <c r="H1330" s="170">
        <f>COUNTIF(ShortCodes[Location],ShortCodes[[#This Row],[Location]])</f>
        <v>1</v>
      </c>
      <c r="I1330" s="170">
        <f t="shared" si="43"/>
        <v>1</v>
      </c>
      <c r="J1330" s="170"/>
      <c r="K1330" s="149"/>
      <c r="L1330" s="149"/>
    </row>
    <row r="1331" spans="1:12">
      <c r="A1331" s="169" t="s">
        <v>3919</v>
      </c>
      <c r="B1331" s="169" t="s">
        <v>3920</v>
      </c>
      <c r="C1331" s="170" t="str">
        <f t="shared" si="42"/>
        <v>VERLE</v>
      </c>
      <c r="D1331" s="170"/>
      <c r="E1331" s="170"/>
      <c r="F1331" s="170"/>
      <c r="G1331" s="170">
        <f>COUNTIF(RTARouteStages[StageCode],ShortCodes[[#This Row],[Stage Code]])</f>
        <v>0</v>
      </c>
      <c r="H1331" s="170">
        <f>COUNTIF(ShortCodes[Location],ShortCodes[[#This Row],[Location]])</f>
        <v>1</v>
      </c>
      <c r="I1331" s="170">
        <f t="shared" si="43"/>
        <v>1</v>
      </c>
      <c r="J1331" s="170"/>
      <c r="K1331" s="149"/>
      <c r="L1331" s="149"/>
    </row>
    <row r="1332" spans="1:12">
      <c r="A1332" s="169" t="s">
        <v>3921</v>
      </c>
      <c r="B1332" s="169" t="s">
        <v>3922</v>
      </c>
      <c r="C1332" s="170" t="str">
        <f t="shared" si="42"/>
        <v>VERNA</v>
      </c>
      <c r="D1332" s="170"/>
      <c r="E1332" s="170"/>
      <c r="F1332" s="170"/>
      <c r="G1332" s="170">
        <f>COUNTIF(RTARouteStages[StageCode],ShortCodes[[#This Row],[Stage Code]])</f>
        <v>0</v>
      </c>
      <c r="H1332" s="170">
        <f>COUNTIF(ShortCodes[Location],ShortCodes[[#This Row],[Location]])</f>
        <v>1</v>
      </c>
      <c r="I1332" s="170">
        <f t="shared" si="43"/>
        <v>1</v>
      </c>
      <c r="J1332" s="170"/>
      <c r="K1332" s="149"/>
      <c r="L1332" s="149"/>
    </row>
    <row r="1333" spans="1:12">
      <c r="A1333" s="171" t="s">
        <v>3923</v>
      </c>
      <c r="B1333" s="171" t="s">
        <v>3924</v>
      </c>
      <c r="C1333" s="170" t="str">
        <f t="shared" si="42"/>
        <v>VERNA IND</v>
      </c>
      <c r="D1333" s="170"/>
      <c r="E1333" s="170"/>
      <c r="F1333" s="170"/>
      <c r="G1333" s="170">
        <f>COUNTIF(RTARouteStages[StageCode],ShortCodes[[#This Row],[Stage Code]])</f>
        <v>0</v>
      </c>
      <c r="H1333" s="170">
        <f>COUNTIF(ShortCodes[Location],ShortCodes[[#This Row],[Location]])</f>
        <v>1</v>
      </c>
      <c r="I1333" s="170">
        <f t="shared" si="43"/>
        <v>1</v>
      </c>
      <c r="J1333" s="170"/>
      <c r="K1333" s="149"/>
      <c r="L1333" s="149"/>
    </row>
    <row r="1334" spans="1:12">
      <c r="A1334" s="171" t="s">
        <v>3925</v>
      </c>
      <c r="B1334" s="171" t="s">
        <v>3926</v>
      </c>
      <c r="C1334" s="170" t="str">
        <f t="shared" si="42"/>
        <v>VERODA</v>
      </c>
      <c r="D1334" s="170"/>
      <c r="E1334" s="170"/>
      <c r="F1334" s="170"/>
      <c r="G1334" s="170">
        <f>COUNTIF(RTARouteStages[StageCode],ShortCodes[[#This Row],[Stage Code]])</f>
        <v>0</v>
      </c>
      <c r="H1334" s="170">
        <f>COUNTIF(ShortCodes[Location],ShortCodes[[#This Row],[Location]])</f>
        <v>1</v>
      </c>
      <c r="I1334" s="170">
        <f t="shared" si="43"/>
        <v>1</v>
      </c>
      <c r="J1334" s="170"/>
      <c r="K1334" s="170"/>
      <c r="L1334" s="170"/>
    </row>
    <row r="1335" spans="1:12">
      <c r="A1335" s="169" t="s">
        <v>3927</v>
      </c>
      <c r="B1335" s="169" t="s">
        <v>3928</v>
      </c>
      <c r="C1335" s="170" t="str">
        <f t="shared" si="42"/>
        <v>VETAL BAMBR</v>
      </c>
      <c r="D1335" s="170"/>
      <c r="E1335" s="170"/>
      <c r="F1335" s="170"/>
      <c r="G1335" s="170">
        <f>COUNTIF(RTARouteStages[StageCode],ShortCodes[[#This Row],[Stage Code]])</f>
        <v>0</v>
      </c>
      <c r="H1335" s="170">
        <f>COUNTIF(ShortCodes[Location],ShortCodes[[#This Row],[Location]])</f>
        <v>1</v>
      </c>
      <c r="I1335" s="170">
        <f t="shared" si="43"/>
        <v>1</v>
      </c>
      <c r="J1335" s="170"/>
      <c r="K1335" s="170"/>
      <c r="L1335" s="170"/>
    </row>
    <row r="1336" spans="1:12">
      <c r="A1336" s="169" t="s">
        <v>3929</v>
      </c>
      <c r="B1336" s="169" t="s">
        <v>3930</v>
      </c>
      <c r="C1336" s="170" t="str">
        <f t="shared" si="42"/>
        <v>VETOBA TMP</v>
      </c>
      <c r="D1336" s="170"/>
      <c r="E1336" s="170"/>
      <c r="F1336" s="170"/>
      <c r="G1336" s="170">
        <f>COUNTIF(RTARouteStages[StageCode],ShortCodes[[#This Row],[Stage Code]])</f>
        <v>0</v>
      </c>
      <c r="H1336" s="170">
        <f>COUNTIF(ShortCodes[Location],ShortCodes[[#This Row],[Location]])</f>
        <v>1</v>
      </c>
      <c r="I1336" s="170">
        <f t="shared" si="43"/>
        <v>1</v>
      </c>
      <c r="J1336" s="170"/>
      <c r="K1336" s="170"/>
      <c r="L1336" s="170"/>
    </row>
    <row r="1337" spans="1:12">
      <c r="A1337" s="169" t="s">
        <v>3931</v>
      </c>
      <c r="B1337" s="169" t="s">
        <v>3932</v>
      </c>
      <c r="C1337" s="170" t="str">
        <f t="shared" si="42"/>
        <v>VICHUNDRE</v>
      </c>
      <c r="D1337" s="170"/>
      <c r="E1337" s="170"/>
      <c r="F1337" s="170"/>
      <c r="G1337" s="170">
        <f>COUNTIF(RTARouteStages[StageCode],ShortCodes[[#This Row],[Stage Code]])</f>
        <v>0</v>
      </c>
      <c r="H1337" s="170">
        <f>COUNTIF(ShortCodes[Location],ShortCodes[[#This Row],[Location]])</f>
        <v>1</v>
      </c>
      <c r="I1337" s="170">
        <f t="shared" si="43"/>
        <v>1</v>
      </c>
      <c r="J1337" s="170"/>
      <c r="K1337" s="170"/>
      <c r="L1337" s="170"/>
    </row>
    <row r="1338" spans="1:12">
      <c r="A1338" s="169" t="s">
        <v>3933</v>
      </c>
      <c r="B1338" s="169" t="s">
        <v>3934</v>
      </c>
      <c r="C1338" s="170" t="str">
        <f t="shared" si="42"/>
        <v>VICHUNDRE X</v>
      </c>
      <c r="D1338" s="170"/>
      <c r="E1338" s="170"/>
      <c r="F1338" s="170"/>
      <c r="G1338" s="170">
        <f>COUNTIF(RTARouteStages[StageCode],ShortCodes[[#This Row],[Stage Code]])</f>
        <v>0</v>
      </c>
      <c r="H1338" s="170">
        <f>COUNTIF(ShortCodes[Location],ShortCodes[[#This Row],[Location]])</f>
        <v>1</v>
      </c>
      <c r="I1338" s="170">
        <f t="shared" si="43"/>
        <v>1</v>
      </c>
      <c r="J1338" s="170"/>
      <c r="K1338" s="170"/>
      <c r="L1338" s="170"/>
    </row>
    <row r="1339" spans="1:12">
      <c r="A1339" s="173" t="s">
        <v>3935</v>
      </c>
      <c r="B1339" s="173" t="s">
        <v>3936</v>
      </c>
      <c r="C1339" s="170" t="str">
        <f t="shared" si="42"/>
        <v>Vidya Probodhini</v>
      </c>
      <c r="D1339" s="170"/>
      <c r="E1339" s="170"/>
      <c r="F1339" s="170"/>
      <c r="G1339" s="170">
        <f>COUNTIF(RTARouteStages[StageCode],ShortCodes[[#This Row],[Stage Code]])</f>
        <v>0</v>
      </c>
      <c r="H1339" s="170">
        <f>COUNTIF(ShortCodes[Location],ShortCodes[[#This Row],[Location]])</f>
        <v>1</v>
      </c>
      <c r="I1339" s="170">
        <f t="shared" si="43"/>
        <v>1</v>
      </c>
      <c r="J1339" s="170"/>
      <c r="K1339" s="170"/>
      <c r="L1339" s="170"/>
    </row>
    <row r="1340" spans="1:12">
      <c r="A1340" s="169" t="s">
        <v>3937</v>
      </c>
      <c r="B1340" s="169" t="s">
        <v>3938</v>
      </c>
      <c r="C1340" s="170" t="str">
        <f t="shared" si="42"/>
        <v>VIDYA/RIGIN</v>
      </c>
      <c r="D1340" s="170"/>
      <c r="E1340" s="170"/>
      <c r="F1340" s="170"/>
      <c r="G1340" s="170">
        <f>COUNTIF(RTARouteStages[StageCode],ShortCodes[[#This Row],[Stage Code]])</f>
        <v>0</v>
      </c>
      <c r="H1340" s="170">
        <f>COUNTIF(ShortCodes[Location],ShortCodes[[#This Row],[Location]])</f>
        <v>1</v>
      </c>
      <c r="I1340" s="170">
        <f t="shared" si="43"/>
        <v>1</v>
      </c>
      <c r="J1340" s="170"/>
      <c r="K1340" s="170"/>
      <c r="L1340" s="170"/>
    </row>
    <row r="1341" spans="1:12">
      <c r="A1341" s="169" t="s">
        <v>3939</v>
      </c>
      <c r="B1341" s="169" t="s">
        <v>3940</v>
      </c>
      <c r="C1341" s="170" t="str">
        <f t="shared" si="42"/>
        <v>VIDYAGIRI</v>
      </c>
      <c r="D1341" s="170"/>
      <c r="E1341" s="170"/>
      <c r="F1341" s="170"/>
      <c r="G1341" s="170">
        <f>COUNTIF(RTARouteStages[StageCode],ShortCodes[[#This Row],[Stage Code]])</f>
        <v>0</v>
      </c>
      <c r="H1341" s="170">
        <f>COUNTIF(ShortCodes[Location],ShortCodes[[#This Row],[Location]])</f>
        <v>1</v>
      </c>
      <c r="I1341" s="170">
        <f t="shared" si="43"/>
        <v>1</v>
      </c>
      <c r="J1341" s="170"/>
      <c r="K1341" s="170"/>
      <c r="L1341" s="170"/>
    </row>
    <row r="1342" spans="1:12">
      <c r="A1342" s="169" t="s">
        <v>3941</v>
      </c>
      <c r="B1342" s="169" t="s">
        <v>3942</v>
      </c>
      <c r="C1342" s="170" t="str">
        <f t="shared" si="42"/>
        <v>VIJAY NAGAR</v>
      </c>
      <c r="D1342" s="170"/>
      <c r="E1342" s="170"/>
      <c r="F1342" s="170"/>
      <c r="G1342" s="170">
        <f>COUNTIF(RTARouteStages[StageCode],ShortCodes[[#This Row],[Stage Code]])</f>
        <v>0</v>
      </c>
      <c r="H1342" s="170">
        <f>COUNTIF(ShortCodes[Location],ShortCodes[[#This Row],[Location]])</f>
        <v>1</v>
      </c>
      <c r="I1342" s="170">
        <f t="shared" si="43"/>
        <v>1</v>
      </c>
      <c r="J1342" s="170"/>
      <c r="K1342" s="170"/>
      <c r="L1342" s="170"/>
    </row>
    <row r="1343" spans="1:12">
      <c r="A1343" s="169" t="s">
        <v>3943</v>
      </c>
      <c r="B1343" s="169" t="s">
        <v>3944</v>
      </c>
      <c r="C1343" s="170" t="str">
        <f t="shared" si="42"/>
        <v>VIJAYDURG T</v>
      </c>
      <c r="D1343" s="170"/>
      <c r="E1343" s="170"/>
      <c r="F1343" s="170"/>
      <c r="G1343" s="170">
        <f>COUNTIF(RTARouteStages[StageCode],ShortCodes[[#This Row],[Stage Code]])</f>
        <v>0</v>
      </c>
      <c r="H1343" s="170">
        <f>COUNTIF(ShortCodes[Location],ShortCodes[[#This Row],[Location]])</f>
        <v>1</v>
      </c>
      <c r="I1343" s="170">
        <f t="shared" si="43"/>
        <v>1</v>
      </c>
      <c r="J1343" s="170"/>
      <c r="K1343" s="170"/>
      <c r="L1343" s="170"/>
    </row>
    <row r="1344" spans="1:12">
      <c r="A1344" s="169" t="s">
        <v>3945</v>
      </c>
      <c r="B1344" s="169" t="s">
        <v>3946</v>
      </c>
      <c r="C1344" s="170" t="str">
        <f t="shared" si="42"/>
        <v>VIJAYDURGA</v>
      </c>
      <c r="D1344" s="170"/>
      <c r="E1344" s="170"/>
      <c r="F1344" s="170"/>
      <c r="G1344" s="170">
        <f>COUNTIF(RTARouteStages[StageCode],ShortCodes[[#This Row],[Stage Code]])</f>
        <v>0</v>
      </c>
      <c r="H1344" s="170">
        <f>COUNTIF(ShortCodes[Location],ShortCodes[[#This Row],[Location]])</f>
        <v>1</v>
      </c>
      <c r="I1344" s="170">
        <f t="shared" si="43"/>
        <v>1</v>
      </c>
      <c r="J1344" s="170"/>
      <c r="K1344" s="170"/>
      <c r="L1344" s="170"/>
    </row>
    <row r="1345" spans="1:12">
      <c r="A1345" s="169" t="s">
        <v>3947</v>
      </c>
      <c r="B1345" s="169" t="s">
        <v>3948</v>
      </c>
      <c r="C1345" s="170" t="str">
        <f t="shared" si="42"/>
        <v>VILI KARMAL</v>
      </c>
      <c r="D1345" s="170"/>
      <c r="E1345" s="170"/>
      <c r="F1345" s="170"/>
      <c r="G1345" s="170">
        <f>COUNTIF(RTARouteStages[StageCode],ShortCodes[[#This Row],[Stage Code]])</f>
        <v>0</v>
      </c>
      <c r="H1345" s="170">
        <f>COUNTIF(ShortCodes[Location],ShortCodes[[#This Row],[Location]])</f>
        <v>1</v>
      </c>
      <c r="I1345" s="170">
        <f t="shared" si="43"/>
        <v>1</v>
      </c>
      <c r="J1345" s="170"/>
      <c r="K1345" s="170"/>
      <c r="L1345" s="170"/>
    </row>
    <row r="1346" spans="1:12">
      <c r="A1346" s="169" t="s">
        <v>3949</v>
      </c>
      <c r="B1346" s="169" t="s">
        <v>3950</v>
      </c>
      <c r="C1346" s="170" t="str">
        <f t="shared" si="42"/>
        <v>VILLIAN</v>
      </c>
      <c r="D1346" s="170"/>
      <c r="E1346" s="170"/>
      <c r="F1346" s="170"/>
      <c r="G1346" s="170">
        <f>COUNTIF(RTARouteStages[StageCode],ShortCodes[[#This Row],[Stage Code]])</f>
        <v>0</v>
      </c>
      <c r="H1346" s="170">
        <f>COUNTIF(ShortCodes[Location],ShortCodes[[#This Row],[Location]])</f>
        <v>1</v>
      </c>
      <c r="I1346" s="170">
        <f t="shared" si="43"/>
        <v>1</v>
      </c>
      <c r="J1346" s="170"/>
      <c r="K1346" s="170"/>
      <c r="L1346" s="170"/>
    </row>
    <row r="1347" spans="1:12">
      <c r="A1347" s="169" t="s">
        <v>3951</v>
      </c>
      <c r="B1347" s="169" t="s">
        <v>3952</v>
      </c>
      <c r="C1347" s="170" t="str">
        <f t="shared" si="42"/>
        <v>VIRDI</v>
      </c>
      <c r="D1347" s="170"/>
      <c r="E1347" s="170"/>
      <c r="F1347" s="170"/>
      <c r="G1347" s="170">
        <f>COUNTIF(RTARouteStages[StageCode],ShortCodes[[#This Row],[Stage Code]])</f>
        <v>0</v>
      </c>
      <c r="H1347" s="170">
        <f>COUNTIF(ShortCodes[Location],ShortCodes[[#This Row],[Location]])</f>
        <v>1</v>
      </c>
      <c r="I1347" s="170">
        <f t="shared" si="43"/>
        <v>1</v>
      </c>
      <c r="J1347" s="170"/>
      <c r="K1347" s="170"/>
      <c r="L1347" s="170"/>
    </row>
    <row r="1348" spans="1:12">
      <c r="A1348" s="169" t="s">
        <v>3953</v>
      </c>
      <c r="B1348" s="169" t="s">
        <v>3954</v>
      </c>
      <c r="C1348" s="170" t="str">
        <f t="shared" si="42"/>
        <v>VIRLOSA</v>
      </c>
      <c r="D1348" s="170"/>
      <c r="E1348" s="170"/>
      <c r="F1348" s="170"/>
      <c r="G1348" s="170">
        <f>COUNTIF(RTARouteStages[StageCode],ShortCodes[[#This Row],[Stage Code]])</f>
        <v>0</v>
      </c>
      <c r="H1348" s="170">
        <f>COUNTIF(ShortCodes[Location],ShortCodes[[#This Row],[Location]])</f>
        <v>1</v>
      </c>
      <c r="I1348" s="170">
        <f t="shared" si="43"/>
        <v>1</v>
      </c>
      <c r="J1348" s="170"/>
      <c r="K1348" s="170"/>
      <c r="L1348" s="170"/>
    </row>
    <row r="1349" spans="1:12">
      <c r="A1349" s="169" t="s">
        <v>3955</v>
      </c>
      <c r="B1349" s="169" t="s">
        <v>3956</v>
      </c>
      <c r="C1349" s="170" t="str">
        <f t="shared" si="42"/>
        <v>VIRNODA</v>
      </c>
      <c r="D1349" s="170"/>
      <c r="E1349" s="170"/>
      <c r="F1349" s="170"/>
      <c r="G1349" s="170">
        <f>COUNTIF(RTARouteStages[StageCode],ShortCodes[[#This Row],[Stage Code]])</f>
        <v>0</v>
      </c>
      <c r="H1349" s="170">
        <f>COUNTIF(ShortCodes[Location],ShortCodes[[#This Row],[Location]])</f>
        <v>1</v>
      </c>
      <c r="I1349" s="170">
        <f t="shared" si="43"/>
        <v>1</v>
      </c>
      <c r="J1349" s="170"/>
      <c r="K1349" s="170"/>
      <c r="L1349" s="170"/>
    </row>
    <row r="1350" spans="1:12">
      <c r="A1350" s="169" t="s">
        <v>3957</v>
      </c>
      <c r="B1350" s="169" t="s">
        <v>3958</v>
      </c>
      <c r="C1350" s="170" t="str">
        <f t="shared" si="42"/>
        <v>VIRNODA TMP</v>
      </c>
      <c r="D1350" s="170"/>
      <c r="E1350" s="170"/>
      <c r="F1350" s="170"/>
      <c r="G1350" s="170">
        <f>COUNTIF(RTARouteStages[StageCode],ShortCodes[[#This Row],[Stage Code]])</f>
        <v>0</v>
      </c>
      <c r="H1350" s="170">
        <f>COUNTIF(ShortCodes[Location],ShortCodes[[#This Row],[Location]])</f>
        <v>1</v>
      </c>
      <c r="I1350" s="170">
        <f t="shared" si="43"/>
        <v>1</v>
      </c>
      <c r="J1350" s="170"/>
      <c r="K1350" s="170"/>
      <c r="L1350" s="170"/>
    </row>
    <row r="1351" spans="1:12">
      <c r="A1351" s="169" t="s">
        <v>3959</v>
      </c>
      <c r="B1351" s="169" t="s">
        <v>3960</v>
      </c>
      <c r="C1351" s="170" t="str">
        <f t="shared" si="42"/>
        <v>VITALA DEVI</v>
      </c>
      <c r="D1351" s="170"/>
      <c r="E1351" s="170"/>
      <c r="F1351" s="170"/>
      <c r="G1351" s="170">
        <f>COUNTIF(RTARouteStages[StageCode],ShortCodes[[#This Row],[Stage Code]])</f>
        <v>0</v>
      </c>
      <c r="H1351" s="170">
        <f>COUNTIF(ShortCodes[Location],ShortCodes[[#This Row],[Location]])</f>
        <v>1</v>
      </c>
      <c r="I1351" s="170">
        <f t="shared" si="43"/>
        <v>1</v>
      </c>
      <c r="J1351" s="170"/>
      <c r="K1351" s="170"/>
      <c r="L1351" s="170"/>
    </row>
    <row r="1352" spans="1:12">
      <c r="A1352" s="169" t="s">
        <v>3961</v>
      </c>
      <c r="B1352" s="169" t="s">
        <v>3962</v>
      </c>
      <c r="C1352" s="170" t="str">
        <f t="shared" si="42"/>
        <v>VITHAL TMPL</v>
      </c>
      <c r="D1352" s="170"/>
      <c r="E1352" s="170"/>
      <c r="F1352" s="170"/>
      <c r="G1352" s="170">
        <f>COUNTIF(RTARouteStages[StageCode],ShortCodes[[#This Row],[Stage Code]])</f>
        <v>0</v>
      </c>
      <c r="H1352" s="170">
        <f>COUNTIF(ShortCodes[Location],ShortCodes[[#This Row],[Location]])</f>
        <v>1</v>
      </c>
      <c r="I1352" s="170">
        <f t="shared" si="43"/>
        <v>1</v>
      </c>
      <c r="J1352" s="170"/>
      <c r="K1352" s="170"/>
      <c r="L1352" s="170"/>
    </row>
    <row r="1353" spans="1:12">
      <c r="A1353" s="169" t="s">
        <v>3963</v>
      </c>
      <c r="B1353" s="169" t="s">
        <v>3964</v>
      </c>
      <c r="C1353" s="170" t="str">
        <f t="shared" si="42"/>
        <v>VITHOBA TMP</v>
      </c>
      <c r="D1353" s="170"/>
      <c r="E1353" s="170"/>
      <c r="F1353" s="170"/>
      <c r="G1353" s="170">
        <f>COUNTIF(RTARouteStages[StageCode],ShortCodes[[#This Row],[Stage Code]])</f>
        <v>0</v>
      </c>
      <c r="H1353" s="170">
        <f>COUNTIF(ShortCodes[Location],ShortCodes[[#This Row],[Location]])</f>
        <v>1</v>
      </c>
      <c r="I1353" s="170">
        <f t="shared" si="43"/>
        <v>1</v>
      </c>
      <c r="J1353" s="170"/>
      <c r="K1353" s="170"/>
      <c r="L1353" s="170"/>
    </row>
    <row r="1354" spans="1:12">
      <c r="A1354" s="169" t="s">
        <v>3965</v>
      </c>
      <c r="B1354" s="169" t="s">
        <v>3966</v>
      </c>
      <c r="C1354" s="170" t="str">
        <f t="shared" si="42"/>
        <v>VODLE MOL</v>
      </c>
      <c r="D1354" s="170"/>
      <c r="E1354" s="170"/>
      <c r="F1354" s="170"/>
      <c r="G1354" s="170">
        <f>COUNTIF(RTARouteStages[StageCode],ShortCodes[[#This Row],[Stage Code]])</f>
        <v>0</v>
      </c>
      <c r="H1354" s="170">
        <f>COUNTIF(ShortCodes[Location],ShortCodes[[#This Row],[Location]])</f>
        <v>1</v>
      </c>
      <c r="I1354" s="170">
        <f t="shared" si="43"/>
        <v>1</v>
      </c>
      <c r="J1354" s="170"/>
      <c r="K1354" s="170"/>
      <c r="L1354" s="170"/>
    </row>
    <row r="1355" spans="1:12">
      <c r="A1355" s="169" t="s">
        <v>3967</v>
      </c>
      <c r="B1355" s="169" t="s">
        <v>3968</v>
      </c>
      <c r="C1355" s="170" t="str">
        <f t="shared" si="42"/>
        <v>VODLE NEURA</v>
      </c>
      <c r="D1355" s="170"/>
      <c r="E1355" s="170"/>
      <c r="F1355" s="170"/>
      <c r="G1355" s="170">
        <f>COUNTIF(RTARouteStages[StageCode],ShortCodes[[#This Row],[Stage Code]])</f>
        <v>0</v>
      </c>
      <c r="H1355" s="170">
        <f>COUNTIF(ShortCodes[Location],ShortCodes[[#This Row],[Location]])</f>
        <v>1</v>
      </c>
      <c r="I1355" s="170">
        <f t="shared" si="43"/>
        <v>1</v>
      </c>
      <c r="J1355" s="170"/>
      <c r="K1355" s="170"/>
      <c r="L1355" s="170"/>
    </row>
    <row r="1356" spans="1:12">
      <c r="A1356" s="169" t="s">
        <v>3969</v>
      </c>
      <c r="B1356" s="169" t="s">
        <v>3970</v>
      </c>
      <c r="C1356" s="170" t="str">
        <f t="shared" si="42"/>
        <v>VOILE DHAVE</v>
      </c>
      <c r="D1356" s="170"/>
      <c r="E1356" s="170"/>
      <c r="F1356" s="170"/>
      <c r="G1356" s="170">
        <f>COUNTIF(RTARouteStages[StageCode],ShortCodes[[#This Row],[Stage Code]])</f>
        <v>0</v>
      </c>
      <c r="H1356" s="170">
        <f>COUNTIF(ShortCodes[Location],ShortCodes[[#This Row],[Location]])</f>
        <v>1</v>
      </c>
      <c r="I1356" s="170">
        <f t="shared" si="43"/>
        <v>1</v>
      </c>
      <c r="J1356" s="170"/>
      <c r="K1356" s="170"/>
      <c r="L1356" s="170"/>
    </row>
    <row r="1357" spans="1:12">
      <c r="A1357" s="169" t="s">
        <v>3971</v>
      </c>
      <c r="B1357" s="169" t="s">
        <v>3972</v>
      </c>
      <c r="C1357" s="170" t="str">
        <f t="shared" si="42"/>
        <v>VOLDEON</v>
      </c>
      <c r="D1357" s="170"/>
      <c r="E1357" s="170"/>
      <c r="F1357" s="170"/>
      <c r="G1357" s="170">
        <f>COUNTIF(RTARouteStages[StageCode],ShortCodes[[#This Row],[Stage Code]])</f>
        <v>0</v>
      </c>
      <c r="H1357" s="170">
        <f>COUNTIF(ShortCodes[Location],ShortCodes[[#This Row],[Location]])</f>
        <v>1</v>
      </c>
      <c r="I1357" s="170">
        <f t="shared" si="43"/>
        <v>1</v>
      </c>
      <c r="J1357" s="170"/>
      <c r="K1357" s="170"/>
      <c r="L1357" s="170"/>
    </row>
    <row r="1358" spans="1:12">
      <c r="A1358" s="169" t="s">
        <v>3973</v>
      </c>
      <c r="B1358" s="169" t="s">
        <v>3974</v>
      </c>
      <c r="C1358" s="170" t="str">
        <f t="shared" si="42"/>
        <v>VOLVOI</v>
      </c>
      <c r="D1358" s="170"/>
      <c r="E1358" s="170"/>
      <c r="F1358" s="170"/>
      <c r="G1358" s="170">
        <f>COUNTIF(RTARouteStages[StageCode],ShortCodes[[#This Row],[Stage Code]])</f>
        <v>0</v>
      </c>
      <c r="H1358" s="170">
        <f>COUNTIF(ShortCodes[Location],ShortCodes[[#This Row],[Location]])</f>
        <v>1</v>
      </c>
      <c r="I1358" s="170">
        <f t="shared" si="43"/>
        <v>1</v>
      </c>
      <c r="J1358" s="170"/>
      <c r="K1358" s="170"/>
      <c r="L1358" s="170"/>
    </row>
    <row r="1359" spans="1:12">
      <c r="A1359" s="169" t="s">
        <v>3975</v>
      </c>
      <c r="B1359" s="169" t="s">
        <v>3976</v>
      </c>
      <c r="C1359" s="170" t="str">
        <f t="shared" si="42"/>
        <v>VORRA</v>
      </c>
      <c r="D1359" s="170"/>
      <c r="E1359" s="170"/>
      <c r="F1359" s="170"/>
      <c r="G1359" s="170">
        <f>COUNTIF(RTARouteStages[StageCode],ShortCodes[[#This Row],[Stage Code]])</f>
        <v>0</v>
      </c>
      <c r="H1359" s="170">
        <f>COUNTIF(ShortCodes[Location],ShortCodes[[#This Row],[Location]])</f>
        <v>1</v>
      </c>
      <c r="I1359" s="170">
        <f t="shared" si="43"/>
        <v>1</v>
      </c>
      <c r="J1359" s="170"/>
      <c r="K1359" s="170"/>
      <c r="L1359" s="170"/>
    </row>
    <row r="1360" spans="1:12">
      <c r="A1360" s="169" t="s">
        <v>3977</v>
      </c>
      <c r="B1360" s="169" t="s">
        <v>3978</v>
      </c>
      <c r="C1360" s="170" t="str">
        <f t="shared" si="42"/>
        <v>W.MALEWAD</v>
      </c>
      <c r="D1360" s="170"/>
      <c r="E1360" s="170"/>
      <c r="F1360" s="170"/>
      <c r="G1360" s="170">
        <f>COUNTIF(RTARouteStages[StageCode],ShortCodes[[#This Row],[Stage Code]])</f>
        <v>0</v>
      </c>
      <c r="H1360" s="170">
        <f>COUNTIF(ShortCodes[Location],ShortCodes[[#This Row],[Location]])</f>
        <v>1</v>
      </c>
      <c r="I1360" s="170">
        <f t="shared" si="43"/>
        <v>1</v>
      </c>
      <c r="J1360" s="170"/>
      <c r="K1360" s="170"/>
      <c r="L1360" s="170"/>
    </row>
    <row r="1361" spans="1:12">
      <c r="A1361" s="169" t="s">
        <v>3979</v>
      </c>
      <c r="B1361" s="169" t="s">
        <v>3980</v>
      </c>
      <c r="C1361" s="170" t="str">
        <f t="shared" si="42"/>
        <v>WADDI</v>
      </c>
      <c r="D1361" s="170"/>
      <c r="E1361" s="170"/>
      <c r="F1361" s="170"/>
      <c r="G1361" s="170">
        <f>COUNTIF(RTARouteStages[StageCode],ShortCodes[[#This Row],[Stage Code]])</f>
        <v>0</v>
      </c>
      <c r="H1361" s="170">
        <f>COUNTIF(ShortCodes[Location],ShortCodes[[#This Row],[Location]])</f>
        <v>1</v>
      </c>
      <c r="I1361" s="170">
        <f t="shared" si="43"/>
        <v>1</v>
      </c>
      <c r="J1361" s="170"/>
      <c r="K1361" s="170"/>
      <c r="L1361" s="170"/>
    </row>
    <row r="1362" spans="1:12">
      <c r="A1362" s="173" t="s">
        <v>3981</v>
      </c>
      <c r="B1362" s="173" t="s">
        <v>3982</v>
      </c>
      <c r="C1362" s="170" t="str">
        <f t="shared" si="42"/>
        <v>Wadwad</v>
      </c>
      <c r="D1362" s="170"/>
      <c r="E1362" s="170"/>
      <c r="F1362" s="170"/>
      <c r="G1362" s="170">
        <f>COUNTIF(RTARouteStages[StageCode],ShortCodes[[#This Row],[Stage Code]])</f>
        <v>0</v>
      </c>
      <c r="H1362" s="170">
        <f>COUNTIF(ShortCodes[Location],ShortCodes[[#This Row],[Location]])</f>
        <v>1</v>
      </c>
      <c r="I1362" s="170">
        <f t="shared" si="43"/>
        <v>1</v>
      </c>
      <c r="J1362" s="170"/>
      <c r="K1362" s="170"/>
      <c r="L1362" s="170"/>
    </row>
    <row r="1363" spans="1:12">
      <c r="A1363" s="169" t="s">
        <v>3983</v>
      </c>
      <c r="B1363" s="169" t="s">
        <v>3984</v>
      </c>
      <c r="C1363" s="170" t="str">
        <f t="shared" si="42"/>
        <v>WADYAR</v>
      </c>
      <c r="D1363" s="170"/>
      <c r="E1363" s="170"/>
      <c r="F1363" s="170"/>
      <c r="G1363" s="170">
        <f>COUNTIF(RTARouteStages[StageCode],ShortCodes[[#This Row],[Stage Code]])</f>
        <v>0</v>
      </c>
      <c r="H1363" s="170">
        <f>COUNTIF(ShortCodes[Location],ShortCodes[[#This Row],[Location]])</f>
        <v>1</v>
      </c>
      <c r="I1363" s="170">
        <f t="shared" si="43"/>
        <v>1</v>
      </c>
      <c r="J1363" s="170"/>
      <c r="K1363" s="170"/>
      <c r="L1363" s="170"/>
    </row>
    <row r="1364" spans="1:12">
      <c r="A1364" s="169" t="s">
        <v>3985</v>
      </c>
      <c r="B1364" s="169" t="s">
        <v>3986</v>
      </c>
      <c r="C1364" s="170" t="str">
        <f t="shared" si="42"/>
        <v>WALPE</v>
      </c>
      <c r="D1364" s="170"/>
      <c r="E1364" s="170"/>
      <c r="F1364" s="170"/>
      <c r="G1364" s="170">
        <f>COUNTIF(RTARouteStages[StageCode],ShortCodes[[#This Row],[Stage Code]])</f>
        <v>0</v>
      </c>
      <c r="H1364" s="170">
        <f>COUNTIF(ShortCodes[Location],ShortCodes[[#This Row],[Location]])</f>
        <v>1</v>
      </c>
      <c r="I1364" s="170">
        <f t="shared" si="43"/>
        <v>1</v>
      </c>
      <c r="J1364" s="170"/>
      <c r="K1364" s="170"/>
      <c r="L1364" s="170"/>
    </row>
    <row r="1365" spans="1:12">
      <c r="A1365" s="169" t="s">
        <v>3987</v>
      </c>
      <c r="B1365" s="169" t="s">
        <v>3988</v>
      </c>
      <c r="C1365" s="170" t="str">
        <f t="shared" si="42"/>
        <v>WALPE COLGE</v>
      </c>
      <c r="D1365" s="170"/>
      <c r="E1365" s="170"/>
      <c r="F1365" s="170"/>
      <c r="G1365" s="170">
        <f>COUNTIF(RTARouteStages[StageCode],ShortCodes[[#This Row],[Stage Code]])</f>
        <v>0</v>
      </c>
      <c r="H1365" s="170">
        <f>COUNTIF(ShortCodes[Location],ShortCodes[[#This Row],[Location]])</f>
        <v>1</v>
      </c>
      <c r="I1365" s="170">
        <f t="shared" si="43"/>
        <v>1</v>
      </c>
      <c r="J1365" s="170"/>
      <c r="K1365" s="170"/>
      <c r="L1365" s="170"/>
    </row>
    <row r="1366" spans="1:12">
      <c r="A1366" s="169" t="s">
        <v>3989</v>
      </c>
      <c r="B1366" s="169" t="s">
        <v>3990</v>
      </c>
      <c r="C1366" s="170" t="str">
        <f t="shared" si="42"/>
        <v>WARKHAND</v>
      </c>
      <c r="D1366" s="170"/>
      <c r="E1366" s="170"/>
      <c r="F1366" s="170"/>
      <c r="G1366" s="170">
        <f>COUNTIF(RTARouteStages[StageCode],ShortCodes[[#This Row],[Stage Code]])</f>
        <v>0</v>
      </c>
      <c r="H1366" s="170">
        <f>COUNTIF(ShortCodes[Location],ShortCodes[[#This Row],[Location]])</f>
        <v>1</v>
      </c>
      <c r="I1366" s="170">
        <f t="shared" si="43"/>
        <v>1</v>
      </c>
      <c r="J1366" s="170"/>
      <c r="K1366" s="170"/>
      <c r="L1366" s="170"/>
    </row>
    <row r="1367" spans="1:12">
      <c r="A1367" s="169" t="s">
        <v>3991</v>
      </c>
      <c r="B1367" s="169" t="s">
        <v>3992</v>
      </c>
      <c r="C1367" s="170" t="str">
        <f t="shared" si="42"/>
        <v>WILD LIFE C</v>
      </c>
      <c r="D1367" s="170"/>
      <c r="E1367" s="170"/>
      <c r="F1367" s="170"/>
      <c r="G1367" s="170">
        <f>COUNTIF(RTARouteStages[StageCode],ShortCodes[[#This Row],[Stage Code]])</f>
        <v>0</v>
      </c>
      <c r="H1367" s="170">
        <f>COUNTIF(ShortCodes[Location],ShortCodes[[#This Row],[Location]])</f>
        <v>1</v>
      </c>
      <c r="I1367" s="170">
        <f t="shared" si="43"/>
        <v>1</v>
      </c>
      <c r="J1367" s="170"/>
      <c r="K1367" s="170"/>
      <c r="L1367" s="170"/>
    </row>
    <row r="1368" spans="1:12">
      <c r="A1368" s="169" t="s">
        <v>3993</v>
      </c>
      <c r="B1368" s="169" t="s">
        <v>3994</v>
      </c>
      <c r="C1368" s="170" t="str">
        <f t="shared" si="42"/>
        <v>XEL WADAKAD</v>
      </c>
      <c r="D1368" s="170"/>
      <c r="E1368" s="170"/>
      <c r="F1368" s="170"/>
      <c r="G1368" s="170">
        <f>COUNTIF(RTARouteStages[StageCode],ShortCodes[[#This Row],[Stage Code]])</f>
        <v>0</v>
      </c>
      <c r="H1368" s="170">
        <f>COUNTIF(ShortCodes[Location],ShortCodes[[#This Row],[Location]])</f>
        <v>1</v>
      </c>
      <c r="I1368" s="170">
        <f t="shared" si="43"/>
        <v>1</v>
      </c>
      <c r="J1368" s="170"/>
      <c r="K1368" s="170"/>
      <c r="L1368" s="170"/>
    </row>
    <row r="1369" spans="1:12">
      <c r="A1369" s="169" t="s">
        <v>3995</v>
      </c>
      <c r="B1369" s="169" t="s">
        <v>3996</v>
      </c>
      <c r="C1369" s="170" t="str">
        <f t="shared" si="42"/>
        <v>XELAP</v>
      </c>
      <c r="D1369" s="170"/>
      <c r="E1369" s="170"/>
      <c r="F1369" s="170"/>
      <c r="G1369" s="170">
        <f>COUNTIF(RTARouteStages[StageCode],ShortCodes[[#This Row],[Stage Code]])</f>
        <v>0</v>
      </c>
      <c r="H1369" s="170">
        <f>COUNTIF(ShortCodes[Location],ShortCodes[[#This Row],[Location]])</f>
        <v>1</v>
      </c>
      <c r="I1369" s="170">
        <f t="shared" si="43"/>
        <v>1</v>
      </c>
      <c r="J1369" s="170"/>
      <c r="K1369" s="170"/>
      <c r="L1369" s="170"/>
    </row>
    <row r="1370" spans="1:12">
      <c r="A1370" s="169" t="s">
        <v>3997</v>
      </c>
      <c r="B1370" s="169" t="s">
        <v>3998</v>
      </c>
      <c r="C1370" s="170" t="str">
        <f t="shared" si="42"/>
        <v>XELDEM</v>
      </c>
      <c r="D1370" s="170"/>
      <c r="E1370" s="170"/>
      <c r="F1370" s="170"/>
      <c r="G1370" s="170">
        <f>COUNTIF(RTARouteStages[StageCode],ShortCodes[[#This Row],[Stage Code]])</f>
        <v>0</v>
      </c>
      <c r="H1370" s="170">
        <f>COUNTIF(ShortCodes[Location],ShortCodes[[#This Row],[Location]])</f>
        <v>1</v>
      </c>
      <c r="I1370" s="170">
        <f t="shared" si="43"/>
        <v>1</v>
      </c>
      <c r="J1370" s="170"/>
      <c r="K1370" s="170"/>
      <c r="L1370" s="170"/>
    </row>
    <row r="1371" spans="1:12">
      <c r="A1371" s="169" t="s">
        <v>3999</v>
      </c>
      <c r="B1371" s="169" t="s">
        <v>4000</v>
      </c>
      <c r="C1371" s="170" t="str">
        <f t="shared" si="42"/>
        <v>XELIM</v>
      </c>
      <c r="D1371" s="170"/>
      <c r="E1371" s="170"/>
      <c r="F1371" s="170"/>
      <c r="G1371" s="170">
        <f>COUNTIF(RTARouteStages[StageCode],ShortCodes[[#This Row],[Stage Code]])</f>
        <v>0</v>
      </c>
      <c r="H1371" s="170">
        <f>COUNTIF(ShortCodes[Location],ShortCodes[[#This Row],[Location]])</f>
        <v>1</v>
      </c>
      <c r="I1371" s="170">
        <f t="shared" si="43"/>
        <v>1</v>
      </c>
      <c r="J1371" s="170"/>
      <c r="K1371" s="170"/>
      <c r="L1371" s="170"/>
    </row>
    <row r="1372" spans="1:12">
      <c r="A1372" s="169" t="s">
        <v>4001</v>
      </c>
      <c r="B1372" s="169" t="s">
        <v>4002</v>
      </c>
      <c r="C1372" s="170" t="str">
        <f t="shared" si="42"/>
        <v>XELPE/HSPTL</v>
      </c>
      <c r="D1372" s="170"/>
      <c r="E1372" s="170"/>
      <c r="F1372" s="170"/>
      <c r="G1372" s="170">
        <f>COUNTIF(RTARouteStages[StageCode],ShortCodes[[#This Row],[Stage Code]])</f>
        <v>0</v>
      </c>
      <c r="H1372" s="170">
        <f>COUNTIF(ShortCodes[Location],ShortCodes[[#This Row],[Location]])</f>
        <v>1</v>
      </c>
      <c r="I1372" s="170">
        <f t="shared" si="43"/>
        <v>1</v>
      </c>
      <c r="J1372" s="170"/>
      <c r="K1372" s="170"/>
      <c r="L1372" s="170"/>
    </row>
    <row r="1373" spans="1:12">
      <c r="A1373" s="169" t="s">
        <v>4003</v>
      </c>
      <c r="B1373" s="169" t="s">
        <v>4004</v>
      </c>
      <c r="C1373" s="170" t="str">
        <f t="shared" si="42"/>
        <v>XELVONA</v>
      </c>
      <c r="D1373" s="170"/>
      <c r="E1373" s="170"/>
      <c r="F1373" s="170"/>
      <c r="G1373" s="170">
        <f>COUNTIF(RTARouteStages[StageCode],ShortCodes[[#This Row],[Stage Code]])</f>
        <v>0</v>
      </c>
      <c r="H1373" s="170">
        <f>COUNTIF(ShortCodes[Location],ShortCodes[[#This Row],[Location]])</f>
        <v>1</v>
      </c>
      <c r="I1373" s="170">
        <f t="shared" si="43"/>
        <v>1</v>
      </c>
      <c r="J1373" s="170"/>
      <c r="K1373" s="170"/>
      <c r="L1373" s="170"/>
    </row>
    <row r="1374" spans="1:12">
      <c r="A1374" s="169" t="s">
        <v>4005</v>
      </c>
      <c r="B1374" s="169" t="s">
        <v>4006</v>
      </c>
      <c r="C1374" s="170" t="str">
        <f t="shared" si="42"/>
        <v>XETRAFAL</v>
      </c>
      <c r="D1374" s="170"/>
      <c r="E1374" s="170"/>
      <c r="F1374" s="170"/>
      <c r="G1374" s="170">
        <f>COUNTIF(RTARouteStages[StageCode],ShortCodes[[#This Row],[Stage Code]])</f>
        <v>0</v>
      </c>
      <c r="H1374" s="170">
        <f>COUNTIF(ShortCodes[Location],ShortCodes[[#This Row],[Location]])</f>
        <v>1</v>
      </c>
      <c r="I1374" s="170">
        <f t="shared" si="43"/>
        <v>1</v>
      </c>
      <c r="J1374" s="170"/>
      <c r="K1374" s="170"/>
      <c r="L1374" s="170"/>
    </row>
    <row r="1375" spans="1:12">
      <c r="A1375" s="169" t="s">
        <v>4007</v>
      </c>
      <c r="B1375" s="169" t="s">
        <v>4008</v>
      </c>
      <c r="C1375" s="170" t="str">
        <f t="shared" si="42"/>
        <v>YARGATTI</v>
      </c>
      <c r="D1375" s="170"/>
      <c r="E1375" s="170"/>
      <c r="F1375" s="170"/>
      <c r="G1375" s="170">
        <f>COUNTIF(RTARouteStages[StageCode],ShortCodes[[#This Row],[Stage Code]])</f>
        <v>0</v>
      </c>
      <c r="H1375" s="170">
        <f>COUNTIF(ShortCodes[Location],ShortCodes[[#This Row],[Location]])</f>
        <v>1</v>
      </c>
      <c r="I1375" s="170">
        <f t="shared" si="43"/>
        <v>1</v>
      </c>
      <c r="J1375" s="170"/>
      <c r="K1375" s="170"/>
      <c r="L1375" s="170"/>
    </row>
    <row r="1376" spans="1:12">
      <c r="A1376" s="169" t="s">
        <v>4009</v>
      </c>
      <c r="B1376" s="169" t="s">
        <v>4010</v>
      </c>
      <c r="C1376" s="170" t="str">
        <f t="shared" si="42"/>
        <v>YEDA</v>
      </c>
      <c r="D1376" s="170"/>
      <c r="E1376" s="170"/>
      <c r="F1376" s="170"/>
      <c r="G1376" s="170">
        <f>COUNTIF(RTARouteStages[StageCode],ShortCodes[[#This Row],[Stage Code]])</f>
        <v>0</v>
      </c>
      <c r="H1376" s="170">
        <f>COUNTIF(ShortCodes[Location],ShortCodes[[#This Row],[Location]])</f>
        <v>1</v>
      </c>
      <c r="I1376" s="170">
        <f t="shared" si="43"/>
        <v>1</v>
      </c>
      <c r="J1376" s="170"/>
      <c r="K1376" s="170"/>
      <c r="L1376" s="170"/>
    </row>
    <row r="1377" spans="1:12">
      <c r="A1377" s="169" t="s">
        <v>4011</v>
      </c>
      <c r="B1377" s="169" t="s">
        <v>4012</v>
      </c>
      <c r="C1377" s="170" t="str">
        <f t="shared" si="42"/>
        <v>ZALAREM</v>
      </c>
      <c r="D1377" s="170"/>
      <c r="E1377" s="170"/>
      <c r="F1377" s="170"/>
      <c r="G1377" s="170">
        <f>COUNTIF(RTARouteStages[StageCode],ShortCodes[[#This Row],[Stage Code]])</f>
        <v>0</v>
      </c>
      <c r="H1377" s="170">
        <f>COUNTIF(ShortCodes[Location],ShortCodes[[#This Row],[Location]])</f>
        <v>1</v>
      </c>
      <c r="I1377" s="170">
        <f t="shared" si="43"/>
        <v>1</v>
      </c>
      <c r="J1377" s="170"/>
      <c r="K1377" s="170"/>
      <c r="L1377" s="170"/>
    </row>
    <row r="1378" spans="1:12">
      <c r="A1378" s="169" t="s">
        <v>4013</v>
      </c>
      <c r="B1378" s="169" t="s">
        <v>4014</v>
      </c>
      <c r="C1378" s="170" t="str">
        <f t="shared" si="42"/>
        <v>ZAMBAULIM</v>
      </c>
      <c r="D1378" s="170"/>
      <c r="E1378" s="170"/>
      <c r="F1378" s="170"/>
      <c r="G1378" s="170">
        <f>COUNTIF(RTARouteStages[StageCode],ShortCodes[[#This Row],[Stage Code]])</f>
        <v>0</v>
      </c>
      <c r="H1378" s="170">
        <f>COUNTIF(ShortCodes[Location],ShortCodes[[#This Row],[Location]])</f>
        <v>1</v>
      </c>
      <c r="I1378" s="170">
        <f t="shared" si="43"/>
        <v>1</v>
      </c>
      <c r="J1378" s="170"/>
      <c r="K1378" s="170"/>
      <c r="L1378" s="170"/>
    </row>
    <row r="1379" spans="1:12">
      <c r="A1379" s="169" t="s">
        <v>4015</v>
      </c>
      <c r="B1379" s="169" t="s">
        <v>4016</v>
      </c>
      <c r="C1379" s="170" t="str">
        <f t="shared" si="42"/>
        <v>ZARAP</v>
      </c>
      <c r="D1379" s="170"/>
      <c r="E1379" s="170"/>
      <c r="F1379" s="170"/>
      <c r="G1379" s="170">
        <f>COUNTIF(RTARouteStages[StageCode],ShortCodes[[#This Row],[Stage Code]])</f>
        <v>0</v>
      </c>
      <c r="H1379" s="170">
        <f>COUNTIF(ShortCodes[Location],ShortCodes[[#This Row],[Location]])</f>
        <v>1</v>
      </c>
      <c r="I1379" s="170">
        <f t="shared" si="43"/>
        <v>1</v>
      </c>
      <c r="J1379" s="170"/>
      <c r="K1379" s="170"/>
      <c r="L1379" s="170"/>
    </row>
    <row r="1380" spans="1:12">
      <c r="A1380" s="169" t="s">
        <v>4017</v>
      </c>
      <c r="B1380" s="169" t="s">
        <v>4018</v>
      </c>
      <c r="C1380" s="170" t="str">
        <f t="shared" si="42"/>
        <v>ZAREBAMBER</v>
      </c>
      <c r="D1380" s="170"/>
      <c r="E1380" s="170"/>
      <c r="F1380" s="170"/>
      <c r="G1380" s="170">
        <f>COUNTIF(RTARouteStages[StageCode],ShortCodes[[#This Row],[Stage Code]])</f>
        <v>0</v>
      </c>
      <c r="H1380" s="170">
        <f>COUNTIF(ShortCodes[Location],ShortCodes[[#This Row],[Location]])</f>
        <v>1</v>
      </c>
      <c r="I1380" s="170">
        <f t="shared" si="43"/>
        <v>1</v>
      </c>
      <c r="J1380" s="170"/>
      <c r="K1380" s="170"/>
      <c r="L1380" s="170"/>
    </row>
    <row r="1381" spans="1:12">
      <c r="A1381" s="148" t="s">
        <v>4019</v>
      </c>
      <c r="B1381" s="148" t="s">
        <v>4020</v>
      </c>
      <c r="C1381" s="149" t="str">
        <f t="shared" ref="C1381:C1414" si="44">A1381</f>
        <v>ZAREER</v>
      </c>
      <c r="D1381" s="149"/>
      <c r="E1381" s="149"/>
      <c r="F1381" s="149"/>
      <c r="G1381" s="149">
        <f>COUNTIF(RTARouteStages[StageCode],ShortCodes[[#This Row],[Stage Code]])</f>
        <v>0</v>
      </c>
      <c r="H1381" s="149">
        <f>COUNTIF(ShortCodes[Location],ShortCodes[[#This Row],[Location]])</f>
        <v>1</v>
      </c>
      <c r="I1381" s="149">
        <f t="shared" ref="I1381:I1444" si="45">COUNTIF($B$2:$B$4841,B1381)</f>
        <v>1</v>
      </c>
      <c r="J1381" s="170"/>
      <c r="K1381" s="149"/>
      <c r="L1381" s="149"/>
    </row>
    <row r="1382" spans="1:12">
      <c r="A1382" s="148" t="s">
        <v>4021</v>
      </c>
      <c r="B1382" s="148" t="s">
        <v>4022</v>
      </c>
      <c r="C1382" s="149" t="str">
        <f t="shared" si="44"/>
        <v>ZARME</v>
      </c>
      <c r="D1382" s="149"/>
      <c r="E1382" s="149"/>
      <c r="F1382" s="149"/>
      <c r="G1382" s="149">
        <f>COUNTIF(RTARouteStages[StageCode],ShortCodes[[#This Row],[Stage Code]])</f>
        <v>0</v>
      </c>
      <c r="H1382" s="149">
        <f>COUNTIF(ShortCodes[Location],ShortCodes[[#This Row],[Location]])</f>
        <v>1</v>
      </c>
      <c r="I1382" s="149">
        <f t="shared" si="45"/>
        <v>1</v>
      </c>
      <c r="J1382" s="174"/>
      <c r="K1382" s="149"/>
      <c r="L1382" s="149"/>
    </row>
    <row r="1383" spans="1:12">
      <c r="A1383" s="148" t="s">
        <v>4023</v>
      </c>
      <c r="B1383" s="148" t="s">
        <v>4024</v>
      </c>
      <c r="C1383" s="149" t="str">
        <f t="shared" si="44"/>
        <v>ZATYE COLGE</v>
      </c>
      <c r="D1383" s="149"/>
      <c r="E1383" s="149"/>
      <c r="F1383" s="149"/>
      <c r="G1383" s="149">
        <f>COUNTIF(RTARouteStages[StageCode],ShortCodes[[#This Row],[Stage Code]])</f>
        <v>0</v>
      </c>
      <c r="H1383" s="149">
        <f>COUNTIF(ShortCodes[Location],ShortCodes[[#This Row],[Location]])</f>
        <v>1</v>
      </c>
      <c r="I1383" s="149">
        <f t="shared" si="45"/>
        <v>1</v>
      </c>
      <c r="J1383" s="174"/>
      <c r="K1383" s="149"/>
      <c r="L1383" s="149"/>
    </row>
    <row r="1384" spans="1:12">
      <c r="A1384" s="148" t="s">
        <v>4025</v>
      </c>
      <c r="B1384" s="148" t="s">
        <v>4026</v>
      </c>
      <c r="C1384" s="149" t="str">
        <f t="shared" si="44"/>
        <v>ZHARI</v>
      </c>
      <c r="D1384" s="149"/>
      <c r="E1384" s="149"/>
      <c r="F1384" s="149"/>
      <c r="G1384" s="149">
        <f>COUNTIF(RTARouteStages[StageCode],ShortCodes[[#This Row],[Stage Code]])</f>
        <v>0</v>
      </c>
      <c r="H1384" s="149">
        <f>COUNTIF(ShortCodes[Location],ShortCodes[[#This Row],[Location]])</f>
        <v>1</v>
      </c>
      <c r="I1384" s="149">
        <f t="shared" si="45"/>
        <v>1</v>
      </c>
      <c r="J1384" s="174"/>
      <c r="K1384" s="149"/>
      <c r="L1384" s="149"/>
    </row>
    <row r="1385" spans="1:12">
      <c r="A1385" s="148" t="s">
        <v>4027</v>
      </c>
      <c r="B1385" s="148" t="s">
        <v>4028</v>
      </c>
      <c r="C1385" s="149" t="str">
        <f t="shared" si="44"/>
        <v>ZITLEM</v>
      </c>
      <c r="D1385" s="149"/>
      <c r="E1385" s="149"/>
      <c r="F1385" s="149"/>
      <c r="G1385" s="149">
        <f>COUNTIF(RTARouteStages[StageCode],ShortCodes[[#This Row],[Stage Code]])</f>
        <v>0</v>
      </c>
      <c r="H1385" s="149">
        <f>COUNTIF(ShortCodes[Location],ShortCodes[[#This Row],[Location]])</f>
        <v>1</v>
      </c>
      <c r="I1385" s="149">
        <f t="shared" si="45"/>
        <v>1</v>
      </c>
      <c r="J1385" s="174"/>
      <c r="K1385" s="149"/>
      <c r="L1385" s="149"/>
    </row>
    <row r="1386" spans="1:12" s="162" customFormat="1">
      <c r="A1386" s="159" t="s">
        <v>4029</v>
      </c>
      <c r="B1386" s="159" t="s">
        <v>4030</v>
      </c>
      <c r="C1386" s="160" t="str">
        <f t="shared" si="44"/>
        <v>ZUARINAGAR</v>
      </c>
      <c r="D1386" s="160"/>
      <c r="E1386" s="160"/>
      <c r="F1386" s="160"/>
      <c r="G1386" s="160">
        <f>COUNTIF(RTARouteStages[StageCode],ShortCodes[[#This Row],[Stage Code]])</f>
        <v>0</v>
      </c>
      <c r="H1386" s="160">
        <f>COUNTIF(ShortCodes[Location],ShortCodes[[#This Row],[Location]])</f>
        <v>1</v>
      </c>
      <c r="I1386" s="160">
        <f t="shared" si="45"/>
        <v>1</v>
      </c>
      <c r="J1386" s="175"/>
      <c r="K1386" s="160"/>
      <c r="L1386" s="160"/>
    </row>
    <row r="1387" spans="1:12">
      <c r="A1387" s="169" t="s">
        <v>4031</v>
      </c>
      <c r="B1387" s="169" t="s">
        <v>4032</v>
      </c>
      <c r="C1387" s="170" t="str">
        <f t="shared" si="44"/>
        <v>ZUYAR</v>
      </c>
      <c r="D1387" s="170"/>
      <c r="E1387" s="170"/>
      <c r="F1387" s="170"/>
      <c r="G1387" s="170">
        <f>COUNTIF(RTARouteStages[StageCode],ShortCodes[[#This Row],[Stage Code]])</f>
        <v>0</v>
      </c>
      <c r="H1387" s="170">
        <f>COUNTIF(ShortCodes[Location],ShortCodes[[#This Row],[Location]])</f>
        <v>1</v>
      </c>
      <c r="I1387" s="170">
        <f t="shared" si="45"/>
        <v>1</v>
      </c>
      <c r="J1387" s="170"/>
      <c r="K1387" s="170"/>
      <c r="L1387" s="170"/>
    </row>
    <row r="1388" spans="1:12">
      <c r="A1388" s="173" t="s">
        <v>4033</v>
      </c>
      <c r="B1388" s="173" t="s">
        <v>4034</v>
      </c>
      <c r="C1388" s="170" t="str">
        <f t="shared" si="44"/>
        <v>BAKIA PARKING</v>
      </c>
      <c r="D1388" s="170"/>
      <c r="E1388" s="170"/>
      <c r="F1388" s="170"/>
      <c r="G1388" s="170">
        <f>COUNTIF(RTARouteStages[StageCode],ShortCodes[[#This Row],[Stage Code]])</f>
        <v>0</v>
      </c>
      <c r="H1388" s="170">
        <f>COUNTIF(ShortCodes[Location],ShortCodes[[#This Row],[Location]])</f>
        <v>1</v>
      </c>
      <c r="I1388" s="170">
        <f t="shared" si="45"/>
        <v>1</v>
      </c>
      <c r="J1388" s="170"/>
      <c r="K1388" s="170"/>
      <c r="L1388" s="170"/>
    </row>
    <row r="1389" spans="1:12">
      <c r="A1389" s="173" t="s">
        <v>4035</v>
      </c>
      <c r="B1389" s="173" t="s">
        <v>4036</v>
      </c>
      <c r="C1389" s="170" t="str">
        <f t="shared" si="44"/>
        <v>ELA FARM</v>
      </c>
      <c r="D1389" s="170"/>
      <c r="E1389" s="170"/>
      <c r="F1389" s="170"/>
      <c r="G1389" s="170">
        <f>COUNTIF(RTARouteStages[StageCode],ShortCodes[[#This Row],[Stage Code]])</f>
        <v>0</v>
      </c>
      <c r="H1389" s="170">
        <f>COUNTIF(ShortCodes[Location],ShortCodes[[#This Row],[Location]])</f>
        <v>1</v>
      </c>
      <c r="I1389" s="170">
        <f t="shared" si="45"/>
        <v>1</v>
      </c>
      <c r="J1389" s="170"/>
      <c r="K1389" s="170"/>
      <c r="L1389" s="170"/>
    </row>
    <row r="1390" spans="1:12">
      <c r="A1390" s="173" t="s">
        <v>4037</v>
      </c>
      <c r="B1390" s="173" t="s">
        <v>4038</v>
      </c>
      <c r="C1390" s="170" t="str">
        <f t="shared" si="44"/>
        <v>GIRODE</v>
      </c>
      <c r="D1390" s="170"/>
      <c r="E1390" s="170"/>
      <c r="F1390" s="170"/>
      <c r="G1390" s="170">
        <f>COUNTIF(RTARouteStages[StageCode],ShortCodes[[#This Row],[Stage Code]])</f>
        <v>0</v>
      </c>
      <c r="H1390" s="170">
        <f>COUNTIF(ShortCodes[Location],ShortCodes[[#This Row],[Location]])</f>
        <v>1</v>
      </c>
      <c r="I1390" s="170">
        <f t="shared" si="45"/>
        <v>1</v>
      </c>
      <c r="J1390" s="170"/>
      <c r="K1390" s="170"/>
      <c r="L1390" s="170"/>
    </row>
    <row r="1391" spans="1:12">
      <c r="A1391" s="173" t="s">
        <v>4039</v>
      </c>
      <c r="B1391" s="173" t="s">
        <v>4040</v>
      </c>
      <c r="C1391" s="170" t="str">
        <f t="shared" si="44"/>
        <v>KONAL</v>
      </c>
      <c r="D1391" s="170"/>
      <c r="E1391" s="170"/>
      <c r="F1391" s="170"/>
      <c r="G1391" s="170">
        <f>COUNTIF(RTARouteStages[StageCode],ShortCodes[[#This Row],[Stage Code]])</f>
        <v>0</v>
      </c>
      <c r="H1391" s="170">
        <f>COUNTIF(ShortCodes[Location],ShortCodes[[#This Row],[Location]])</f>
        <v>1</v>
      </c>
      <c r="I1391" s="170">
        <f t="shared" si="45"/>
        <v>1</v>
      </c>
      <c r="J1391" s="170"/>
      <c r="K1391" s="170"/>
      <c r="L1391" s="170"/>
    </row>
    <row r="1392" spans="1:12">
      <c r="A1392" s="169" t="s">
        <v>4041</v>
      </c>
      <c r="B1392" s="173" t="s">
        <v>4042</v>
      </c>
      <c r="C1392" s="170" t="str">
        <f t="shared" si="44"/>
        <v>METWADA</v>
      </c>
      <c r="D1392" s="170"/>
      <c r="E1392" s="170"/>
      <c r="F1392" s="170"/>
      <c r="G1392" s="170">
        <f>COUNTIF(RTARouteStages[StageCode],ShortCodes[[#This Row],[Stage Code]])</f>
        <v>0</v>
      </c>
      <c r="H1392" s="170">
        <f>COUNTIF(ShortCodes[Location],ShortCodes[[#This Row],[Location]])</f>
        <v>1</v>
      </c>
      <c r="I1392" s="170">
        <f t="shared" si="45"/>
        <v>1</v>
      </c>
      <c r="J1392" s="170"/>
      <c r="K1392" s="170"/>
      <c r="L1392" s="170"/>
    </row>
    <row r="1393" spans="1:12">
      <c r="A1393" s="169" t="s">
        <v>4043</v>
      </c>
      <c r="B1393" s="173" t="s">
        <v>4044</v>
      </c>
      <c r="C1393" s="170" t="str">
        <f t="shared" si="44"/>
        <v>PINTO GARAGE</v>
      </c>
      <c r="D1393" s="170"/>
      <c r="E1393" s="170"/>
      <c r="F1393" s="170"/>
      <c r="G1393" s="170">
        <f>COUNTIF(RTARouteStages[StageCode],ShortCodes[[#This Row],[Stage Code]])</f>
        <v>0</v>
      </c>
      <c r="H1393" s="170">
        <f>COUNTIF(ShortCodes[Location],ShortCodes[[#This Row],[Location]])</f>
        <v>1</v>
      </c>
      <c r="I1393" s="170">
        <f t="shared" si="45"/>
        <v>1</v>
      </c>
      <c r="J1393" s="170"/>
      <c r="K1393" s="170"/>
      <c r="L1393" s="170"/>
    </row>
    <row r="1394" spans="1:12">
      <c r="A1394" s="173" t="s">
        <v>4045</v>
      </c>
      <c r="B1394" s="173" t="s">
        <v>4046</v>
      </c>
      <c r="C1394" s="170" t="str">
        <f t="shared" si="44"/>
        <v>TALKAT</v>
      </c>
      <c r="D1394" s="170"/>
      <c r="E1394" s="170"/>
      <c r="F1394" s="170"/>
      <c r="G1394" s="170">
        <f>COUNTIF(RTARouteStages[StageCode],ShortCodes[[#This Row],[Stage Code]])</f>
        <v>0</v>
      </c>
      <c r="H1394" s="170">
        <f>COUNTIF(ShortCodes[Location],ShortCodes[[#This Row],[Location]])</f>
        <v>1</v>
      </c>
      <c r="I1394" s="170">
        <f t="shared" si="45"/>
        <v>1</v>
      </c>
      <c r="J1394" s="170"/>
      <c r="K1394" s="170"/>
      <c r="L1394" s="170"/>
    </row>
    <row r="1395" spans="1:12">
      <c r="A1395" s="173" t="s">
        <v>4047</v>
      </c>
      <c r="B1395" s="173" t="s">
        <v>4048</v>
      </c>
      <c r="C1395" s="170" t="str">
        <f t="shared" si="44"/>
        <v>UGADE</v>
      </c>
      <c r="D1395" s="170"/>
      <c r="E1395" s="170"/>
      <c r="F1395" s="170"/>
      <c r="G1395" s="170">
        <f>COUNTIF(RTARouteStages[StageCode],ShortCodes[[#This Row],[Stage Code]])</f>
        <v>0</v>
      </c>
      <c r="H1395" s="170">
        <f>COUNTIF(ShortCodes[Location],ShortCodes[[#This Row],[Location]])</f>
        <v>1</v>
      </c>
      <c r="I1395" s="170">
        <f t="shared" si="45"/>
        <v>1</v>
      </c>
      <c r="J1395" s="170"/>
      <c r="K1395" s="170"/>
      <c r="L1395" s="170"/>
    </row>
    <row r="1396" spans="1:12">
      <c r="A1396" s="169" t="s">
        <v>4049</v>
      </c>
      <c r="B1396" s="173" t="s">
        <v>4050</v>
      </c>
      <c r="C1396" s="170" t="str">
        <f t="shared" si="44"/>
        <v>ZOLAMBE</v>
      </c>
      <c r="D1396" s="170"/>
      <c r="E1396" s="170"/>
      <c r="F1396" s="170"/>
      <c r="G1396" s="170">
        <f>COUNTIF(RTARouteStages[StageCode],ShortCodes[[#This Row],[Stage Code]])</f>
        <v>0</v>
      </c>
      <c r="H1396" s="170">
        <f>COUNTIF(ShortCodes[Location],ShortCodes[[#This Row],[Location]])</f>
        <v>1</v>
      </c>
      <c r="I1396" s="170">
        <f t="shared" si="45"/>
        <v>1</v>
      </c>
      <c r="J1396" s="170"/>
      <c r="K1396" s="170"/>
      <c r="L1396" s="170"/>
    </row>
    <row r="1397" spans="1:12">
      <c r="A1397" s="169" t="s">
        <v>4051</v>
      </c>
      <c r="B1397" s="173" t="s">
        <v>4052</v>
      </c>
      <c r="C1397" s="170" t="str">
        <f t="shared" si="44"/>
        <v>ZOLAMBE PANCHAYAT</v>
      </c>
      <c r="D1397" s="170"/>
      <c r="E1397" s="170"/>
      <c r="F1397" s="170"/>
      <c r="G1397" s="170">
        <f>COUNTIF(RTARouteStages[StageCode],ShortCodes[[#This Row],[Stage Code]])</f>
        <v>0</v>
      </c>
      <c r="H1397" s="170">
        <f>COUNTIF(ShortCodes[Location],ShortCodes[[#This Row],[Location]])</f>
        <v>1</v>
      </c>
      <c r="I1397" s="170">
        <f t="shared" si="45"/>
        <v>1</v>
      </c>
      <c r="J1397" s="170"/>
      <c r="K1397" s="170"/>
      <c r="L1397" s="170"/>
    </row>
    <row r="1398" spans="1:12">
      <c r="A1398" s="169" t="s">
        <v>4053</v>
      </c>
      <c r="B1398" s="173" t="s">
        <v>4054</v>
      </c>
      <c r="C1398" s="170" t="str">
        <f t="shared" si="44"/>
        <v>KALNE CROSS</v>
      </c>
      <c r="D1398" s="170"/>
      <c r="E1398" s="170"/>
      <c r="F1398" s="170"/>
      <c r="G1398" s="170">
        <f>COUNTIF(RTARouteStages[StageCode],ShortCodes[[#This Row],[Stage Code]])</f>
        <v>0</v>
      </c>
      <c r="H1398" s="170">
        <f>COUNTIF(ShortCodes[Location],ShortCodes[[#This Row],[Location]])</f>
        <v>1</v>
      </c>
      <c r="I1398" s="170">
        <f t="shared" si="45"/>
        <v>1</v>
      </c>
      <c r="J1398" s="170"/>
      <c r="K1398" s="170"/>
      <c r="L1398" s="170"/>
    </row>
    <row r="1399" spans="1:12">
      <c r="A1399" s="169" t="s">
        <v>4055</v>
      </c>
      <c r="B1399" s="173" t="s">
        <v>4056</v>
      </c>
      <c r="C1399" s="170" t="str">
        <f t="shared" si="44"/>
        <v>KHARPAL</v>
      </c>
      <c r="D1399" s="170"/>
      <c r="E1399" s="170"/>
      <c r="F1399" s="170"/>
      <c r="G1399" s="170">
        <f>COUNTIF(RTARouteStages[StageCode],ShortCodes[[#This Row],[Stage Code]])</f>
        <v>0</v>
      </c>
      <c r="H1399" s="170">
        <f>COUNTIF(ShortCodes[Location],ShortCodes[[#This Row],[Location]])</f>
        <v>1</v>
      </c>
      <c r="I1399" s="170">
        <f t="shared" si="45"/>
        <v>1</v>
      </c>
      <c r="J1399" s="170"/>
      <c r="K1399" s="170"/>
      <c r="L1399" s="170"/>
    </row>
    <row r="1400" spans="1:12">
      <c r="A1400" s="176" t="s">
        <v>4057</v>
      </c>
      <c r="B1400" s="173" t="s">
        <v>4058</v>
      </c>
      <c r="C1400" s="170" t="str">
        <f t="shared" si="44"/>
        <v>MANGAL PANCHAYAT</v>
      </c>
      <c r="D1400" s="170"/>
      <c r="E1400" s="170"/>
      <c r="F1400" s="170"/>
      <c r="G1400" s="170">
        <f>COUNTIF(RTARouteStages[StageCode],ShortCodes[[#This Row],[Stage Code]])</f>
        <v>0</v>
      </c>
      <c r="H1400" s="170">
        <f>COUNTIF(ShortCodes[Location],ShortCodes[[#This Row],[Location]])</f>
        <v>1</v>
      </c>
      <c r="I1400" s="170">
        <f t="shared" si="45"/>
        <v>1</v>
      </c>
      <c r="J1400" s="170"/>
      <c r="K1400" s="170"/>
      <c r="L1400" s="170"/>
    </row>
    <row r="1401" spans="1:12">
      <c r="A1401" s="177" t="s">
        <v>4059</v>
      </c>
      <c r="B1401" s="173" t="s">
        <v>4060</v>
      </c>
      <c r="C1401" s="170" t="str">
        <f t="shared" si="44"/>
        <v>BANK OF BARODA</v>
      </c>
      <c r="D1401" s="170"/>
      <c r="E1401" s="170"/>
      <c r="F1401" s="170"/>
      <c r="G1401" s="170">
        <f>COUNTIF(RTARouteStages[StageCode],ShortCodes[[#This Row],[Stage Code]])</f>
        <v>0</v>
      </c>
      <c r="H1401" s="170">
        <f>COUNTIF(ShortCodes[Location],ShortCodes[[#This Row],[Location]])</f>
        <v>1</v>
      </c>
      <c r="I1401" s="170">
        <f t="shared" si="45"/>
        <v>1</v>
      </c>
      <c r="J1401" s="170"/>
      <c r="K1401" s="170"/>
      <c r="L1401" s="170"/>
    </row>
    <row r="1402" spans="1:12">
      <c r="A1402" s="177" t="s">
        <v>4061</v>
      </c>
      <c r="B1402" s="173" t="s">
        <v>4062</v>
      </c>
      <c r="C1402" s="170" t="str">
        <f t="shared" si="44"/>
        <v>MANDOPA GROUND</v>
      </c>
      <c r="D1402" s="170"/>
      <c r="E1402" s="170"/>
      <c r="F1402" s="170"/>
      <c r="G1402" s="170">
        <f>COUNTIF(RTARouteStages[StageCode],ShortCodes[[#This Row],[Stage Code]])</f>
        <v>0</v>
      </c>
      <c r="H1402" s="170">
        <f>COUNTIF(ShortCodes[Location],ShortCodes[[#This Row],[Location]])</f>
        <v>1</v>
      </c>
      <c r="I1402" s="170">
        <f t="shared" si="45"/>
        <v>1</v>
      </c>
      <c r="J1402" s="170"/>
      <c r="K1402" s="170"/>
      <c r="L1402" s="170"/>
    </row>
    <row r="1403" spans="1:12">
      <c r="A1403" s="177" t="s">
        <v>4063</v>
      </c>
      <c r="B1403" s="173" t="s">
        <v>4064</v>
      </c>
      <c r="C1403" s="170" t="str">
        <f t="shared" si="44"/>
        <v>K.G.BRIDGE</v>
      </c>
      <c r="D1403" s="170"/>
      <c r="E1403" s="170"/>
      <c r="F1403" s="170"/>
      <c r="G1403" s="170">
        <f>COUNTIF(RTARouteStages[StageCode],ShortCodes[[#This Row],[Stage Code]])</f>
        <v>0</v>
      </c>
      <c r="H1403" s="170">
        <f>COUNTIF(ShortCodes[Location],ShortCodes[[#This Row],[Location]])</f>
        <v>1</v>
      </c>
      <c r="I1403" s="170">
        <f t="shared" si="45"/>
        <v>1</v>
      </c>
      <c r="J1403" s="170"/>
      <c r="K1403" s="170"/>
      <c r="L1403" s="170"/>
    </row>
    <row r="1404" spans="1:12">
      <c r="A1404" s="178" t="s">
        <v>4065</v>
      </c>
      <c r="B1404" s="173" t="s">
        <v>4066</v>
      </c>
      <c r="C1404" s="170" t="str">
        <f t="shared" si="44"/>
        <v>KA MH BORDER</v>
      </c>
      <c r="D1404" s="170"/>
      <c r="E1404" s="170"/>
      <c r="F1404" s="170"/>
      <c r="G1404" s="170">
        <f>COUNTIF(RTARouteStages[StageCode],ShortCodes[[#This Row],[Stage Code]])</f>
        <v>0</v>
      </c>
      <c r="H1404" s="170">
        <f>COUNTIF(ShortCodes[Location],ShortCodes[[#This Row],[Location]])</f>
        <v>1</v>
      </c>
      <c r="I1404" s="170">
        <f t="shared" si="45"/>
        <v>1</v>
      </c>
      <c r="J1404" s="170"/>
      <c r="K1404" s="170"/>
      <c r="L1404" s="170"/>
    </row>
    <row r="1405" spans="1:12">
      <c r="A1405" s="169" t="s">
        <v>4067</v>
      </c>
      <c r="B1405" s="173" t="s">
        <v>4068</v>
      </c>
      <c r="C1405" s="170" t="str">
        <f t="shared" si="44"/>
        <v>KADTARI</v>
      </c>
      <c r="D1405" s="170"/>
      <c r="E1405" s="170"/>
      <c r="F1405" s="170"/>
      <c r="G1405" s="170">
        <f>COUNTIF(RTARouteStages[StageCode],ShortCodes[[#This Row],[Stage Code]])</f>
        <v>0</v>
      </c>
      <c r="H1405" s="170">
        <f>COUNTIF(ShortCodes[Location],ShortCodes[[#This Row],[Location]])</f>
        <v>1</v>
      </c>
      <c r="I1405" s="170">
        <f t="shared" si="45"/>
        <v>1</v>
      </c>
      <c r="J1405" s="170"/>
      <c r="K1405" s="170"/>
      <c r="L1405" s="170"/>
    </row>
    <row r="1406" spans="1:12">
      <c r="A1406" s="169" t="s">
        <v>4069</v>
      </c>
      <c r="B1406" s="173" t="s">
        <v>4070</v>
      </c>
      <c r="C1406" s="170" t="str">
        <f t="shared" si="44"/>
        <v>KARMALWADI</v>
      </c>
      <c r="D1406" s="170"/>
      <c r="E1406" s="170"/>
      <c r="F1406" s="170"/>
      <c r="G1406" s="170">
        <f>COUNTIF(RTARouteStages[StageCode],ShortCodes[[#This Row],[Stage Code]])</f>
        <v>0</v>
      </c>
      <c r="H1406" s="170">
        <f>COUNTIF(ShortCodes[Location],ShortCodes[[#This Row],[Location]])</f>
        <v>1</v>
      </c>
      <c r="I1406" s="170">
        <f t="shared" si="45"/>
        <v>1</v>
      </c>
      <c r="J1406" s="170"/>
      <c r="K1406" s="170"/>
      <c r="L1406" s="170"/>
    </row>
    <row r="1407" spans="1:12">
      <c r="A1407" s="177" t="s">
        <v>4071</v>
      </c>
      <c r="B1407" s="173" t="s">
        <v>4072</v>
      </c>
      <c r="C1407" s="170" t="str">
        <f t="shared" si="44"/>
        <v>MANDIR</v>
      </c>
      <c r="D1407" s="170"/>
      <c r="E1407" s="170"/>
      <c r="F1407" s="170"/>
      <c r="G1407" s="170">
        <f>COUNTIF(RTARouteStages[StageCode],ShortCodes[[#This Row],[Stage Code]])</f>
        <v>0</v>
      </c>
      <c r="H1407" s="170">
        <f>COUNTIF(ShortCodes[Location],ShortCodes[[#This Row],[Location]])</f>
        <v>1</v>
      </c>
      <c r="I1407" s="170">
        <f t="shared" si="45"/>
        <v>1</v>
      </c>
      <c r="J1407" s="170"/>
      <c r="K1407" s="170"/>
      <c r="L1407" s="170"/>
    </row>
    <row r="1408" spans="1:12">
      <c r="A1408" s="177" t="s">
        <v>4073</v>
      </c>
      <c r="B1408" s="173" t="s">
        <v>4074</v>
      </c>
      <c r="C1408" s="170" t="str">
        <f t="shared" si="44"/>
        <v>MODDEVADDO</v>
      </c>
      <c r="D1408" s="170"/>
      <c r="E1408" s="170"/>
      <c r="F1408" s="170"/>
      <c r="G1408" s="170">
        <f>COUNTIF(RTARouteStages[StageCode],ShortCodes[[#This Row],[Stage Code]])</f>
        <v>0</v>
      </c>
      <c r="H1408" s="170">
        <f>COUNTIF(ShortCodes[Location],ShortCodes[[#This Row],[Location]])</f>
        <v>1</v>
      </c>
      <c r="I1408" s="170">
        <f t="shared" si="45"/>
        <v>1</v>
      </c>
      <c r="J1408" s="170"/>
      <c r="K1408" s="170"/>
      <c r="L1408" s="170"/>
    </row>
    <row r="1409" spans="1:12">
      <c r="A1409" s="169" t="s">
        <v>4075</v>
      </c>
      <c r="B1409" s="173" t="s">
        <v>4076</v>
      </c>
      <c r="C1409" s="170" t="str">
        <f t="shared" si="44"/>
        <v>NAGARE</v>
      </c>
      <c r="D1409" s="170"/>
      <c r="E1409" s="170"/>
      <c r="F1409" s="170"/>
      <c r="G1409" s="170">
        <f>COUNTIF(RTARouteStages[StageCode],ShortCodes[[#This Row],[Stage Code]])</f>
        <v>0</v>
      </c>
      <c r="H1409" s="170">
        <f>COUNTIF(ShortCodes[Location],ShortCodes[[#This Row],[Location]])</f>
        <v>1</v>
      </c>
      <c r="I1409" s="170">
        <f t="shared" si="45"/>
        <v>1</v>
      </c>
      <c r="J1409" s="170"/>
      <c r="K1409" s="170"/>
      <c r="L1409" s="170"/>
    </row>
    <row r="1410" spans="1:12">
      <c r="A1410" s="169" t="s">
        <v>4077</v>
      </c>
      <c r="B1410" s="173" t="s">
        <v>4078</v>
      </c>
      <c r="C1410" s="170" t="str">
        <f t="shared" si="44"/>
        <v>OPEN HALL</v>
      </c>
      <c r="D1410" s="170"/>
      <c r="E1410" s="170"/>
      <c r="F1410" s="170"/>
      <c r="G1410" s="170">
        <f>COUNTIF(RTARouteStages[StageCode],ShortCodes[[#This Row],[Stage Code]])</f>
        <v>0</v>
      </c>
      <c r="H1410" s="170">
        <f>COUNTIF(ShortCodes[Location],ShortCodes[[#This Row],[Location]])</f>
        <v>1</v>
      </c>
      <c r="I1410" s="170">
        <f t="shared" si="45"/>
        <v>1</v>
      </c>
      <c r="J1410" s="170"/>
      <c r="K1410" s="170"/>
      <c r="L1410" s="170"/>
    </row>
    <row r="1411" spans="1:12">
      <c r="A1411" s="169" t="s">
        <v>4079</v>
      </c>
      <c r="B1411" s="173" t="s">
        <v>4080</v>
      </c>
      <c r="C1411" s="170" t="str">
        <f t="shared" si="44"/>
        <v>PODAYE</v>
      </c>
      <c r="D1411" s="170"/>
      <c r="E1411" s="170"/>
      <c r="F1411" s="170"/>
      <c r="G1411" s="170">
        <f>COUNTIF(RTARouteStages[StageCode],ShortCodes[[#This Row],[Stage Code]])</f>
        <v>0</v>
      </c>
      <c r="H1411" s="170">
        <f>COUNTIF(ShortCodes[Location],ShortCodes[[#This Row],[Location]])</f>
        <v>1</v>
      </c>
      <c r="I1411" s="170">
        <f t="shared" si="45"/>
        <v>1</v>
      </c>
      <c r="J1411" s="170"/>
      <c r="K1411" s="170"/>
      <c r="L1411" s="170"/>
    </row>
    <row r="1412" spans="1:12">
      <c r="A1412" s="177" t="s">
        <v>4081</v>
      </c>
      <c r="B1412" s="173" t="s">
        <v>4082</v>
      </c>
      <c r="C1412" s="170" t="str">
        <f t="shared" si="44"/>
        <v>TAMERO</v>
      </c>
      <c r="D1412" s="170"/>
      <c r="E1412" s="170"/>
      <c r="F1412" s="170"/>
      <c r="G1412" s="170">
        <f>COUNTIF(RTARouteStages[StageCode],ShortCodes[[#This Row],[Stage Code]])</f>
        <v>0</v>
      </c>
      <c r="H1412" s="170">
        <f>COUNTIF(ShortCodes[Location],ShortCodes[[#This Row],[Location]])</f>
        <v>1</v>
      </c>
      <c r="I1412" s="170">
        <f t="shared" si="45"/>
        <v>1</v>
      </c>
      <c r="J1412" s="170"/>
      <c r="K1412" s="170"/>
      <c r="L1412" s="170"/>
    </row>
    <row r="1413" spans="1:12">
      <c r="A1413" s="177" t="s">
        <v>4083</v>
      </c>
      <c r="B1413" s="173" t="s">
        <v>4084</v>
      </c>
      <c r="C1413" s="170" t="str">
        <f t="shared" si="44"/>
        <v>VAGELY</v>
      </c>
      <c r="D1413" s="170"/>
      <c r="E1413" s="170"/>
      <c r="F1413" s="170"/>
      <c r="G1413" s="170">
        <f>COUNTIF(RTARouteStages[StageCode],ShortCodes[[#This Row],[Stage Code]])</f>
        <v>0</v>
      </c>
      <c r="H1413" s="170">
        <f>COUNTIF(ShortCodes[Location],ShortCodes[[#This Row],[Location]])</f>
        <v>1</v>
      </c>
      <c r="I1413" s="170">
        <f t="shared" si="45"/>
        <v>1</v>
      </c>
      <c r="J1413" s="170"/>
      <c r="K1413" s="170"/>
      <c r="L1413" s="170"/>
    </row>
    <row r="1414" spans="1:12">
      <c r="A1414" s="173" t="s">
        <v>4085</v>
      </c>
      <c r="B1414" s="173" t="s">
        <v>4086</v>
      </c>
      <c r="C1414" s="170" t="str">
        <f t="shared" si="44"/>
        <v>CHICHULA</v>
      </c>
      <c r="D1414" s="170"/>
      <c r="E1414" s="170"/>
      <c r="F1414" s="170"/>
      <c r="G1414" s="170">
        <f>COUNTIF(RTARouteStages[StageCode],ShortCodes[[#This Row],[Stage Code]])</f>
        <v>0</v>
      </c>
      <c r="H1414" s="170">
        <f>COUNTIF(ShortCodes[Location],ShortCodes[[#This Row],[Location]])</f>
        <v>1</v>
      </c>
      <c r="I1414" s="170">
        <f t="shared" si="45"/>
        <v>1</v>
      </c>
      <c r="J1414" s="170"/>
      <c r="K1414" s="170"/>
      <c r="L1414" s="170"/>
    </row>
    <row r="1415" spans="1:12">
      <c r="A1415" s="173" t="s">
        <v>4087</v>
      </c>
      <c r="B1415" s="173" t="s">
        <v>4088</v>
      </c>
      <c r="C1415" s="170" t="str">
        <f>A1415</f>
        <v>MOPA AIRPORT</v>
      </c>
      <c r="D1415" s="170"/>
      <c r="E1415" s="170"/>
      <c r="F1415" s="170"/>
      <c r="G1415" s="170">
        <f>COUNTIF(RTARouteStages[StageCode],ShortCodes[[#This Row],[Stage Code]])</f>
        <v>0</v>
      </c>
      <c r="H1415" s="170">
        <f>COUNTIF(ShortCodes[Location],ShortCodes[[#This Row],[Location]])</f>
        <v>1</v>
      </c>
      <c r="I1415" s="170">
        <f t="shared" si="45"/>
        <v>1</v>
      </c>
      <c r="J1415" s="170"/>
      <c r="K1415" s="170"/>
      <c r="L1415" s="170"/>
    </row>
    <row r="1416" spans="1:12">
      <c r="A1416" s="152" t="s">
        <v>4089</v>
      </c>
      <c r="B1416" s="152" t="s">
        <v>4090</v>
      </c>
      <c r="C1416" s="149" t="str">
        <f>A1416</f>
        <v>KULAN/AIIA</v>
      </c>
      <c r="D1416" s="149"/>
      <c r="E1416" s="149"/>
      <c r="F1416" s="149"/>
      <c r="G1416" s="170">
        <f>COUNTIF(RTARouteStages[StageCode],ShortCodes[[#This Row],[Stage Code]])</f>
        <v>0</v>
      </c>
      <c r="H1416" s="170">
        <f>COUNTIF(ShortCodes[Location],ShortCodes[[#This Row],[Location]])</f>
        <v>1</v>
      </c>
      <c r="I1416" s="149">
        <f t="shared" si="45"/>
        <v>1</v>
      </c>
      <c r="J1416" s="170"/>
      <c r="K1416" s="149"/>
      <c r="L1416" s="149"/>
    </row>
    <row r="1417" spans="1:12">
      <c r="A1417" s="173" t="s">
        <v>4091</v>
      </c>
      <c r="B1417" s="173" t="s">
        <v>4092</v>
      </c>
      <c r="C1417" s="170" t="str">
        <f>A1417</f>
        <v>MAVINGUNDI</v>
      </c>
      <c r="D1417" s="170"/>
      <c r="E1417" s="170"/>
      <c r="F1417" s="170"/>
      <c r="G1417" s="174">
        <f>COUNTIF(RTARouteStages[StageCode],ShortCodes[[#This Row],[Stage Code]])</f>
        <v>0</v>
      </c>
      <c r="H1417" s="174">
        <f>COUNTIF(ShortCodes[Location],ShortCodes[[#This Row],[Location]])</f>
        <v>1</v>
      </c>
      <c r="I1417" s="170">
        <f t="shared" si="45"/>
        <v>1</v>
      </c>
      <c r="J1417" s="174"/>
      <c r="K1417" s="170"/>
      <c r="L1417" s="170"/>
    </row>
    <row r="1418" spans="1:12">
      <c r="A1418" s="179" t="s">
        <v>4093</v>
      </c>
      <c r="B1418" s="152" t="s">
        <v>4094</v>
      </c>
      <c r="C1418" s="149" t="str">
        <f t="shared" ref="C1418:C1479" si="46">A1418</f>
        <v>CHULNAMAL</v>
      </c>
      <c r="D1418" s="149"/>
      <c r="E1418" s="149"/>
      <c r="F1418" s="149"/>
      <c r="G1418" s="170">
        <f>COUNTIF(RTARouteStages[StageCode],ShortCodes[[#This Row],[Stage Code]])</f>
        <v>0</v>
      </c>
      <c r="H1418" s="170">
        <f>COUNTIF(ShortCodes[Location],ShortCodes[[#This Row],[Location]])</f>
        <v>1</v>
      </c>
      <c r="I1418" s="149">
        <f t="shared" si="45"/>
        <v>1</v>
      </c>
      <c r="J1418" s="170"/>
      <c r="K1418" s="149"/>
      <c r="L1418" s="149"/>
    </row>
    <row r="1419" spans="1:12">
      <c r="A1419" s="179" t="s">
        <v>4095</v>
      </c>
      <c r="B1419" s="152" t="s">
        <v>4096</v>
      </c>
      <c r="C1419" s="149" t="str">
        <f t="shared" si="46"/>
        <v>APRANT</v>
      </c>
      <c r="D1419" s="149"/>
      <c r="E1419" s="149"/>
      <c r="F1419" s="149"/>
      <c r="G1419" s="174">
        <f>COUNTIF(RTARouteStages[StageCode],ShortCodes[[#This Row],[Stage Code]])</f>
        <v>0</v>
      </c>
      <c r="H1419" s="174">
        <f>COUNTIF(ShortCodes[Location],ShortCodes[[#This Row],[Location]])</f>
        <v>1</v>
      </c>
      <c r="I1419" s="149">
        <f t="shared" si="45"/>
        <v>1</v>
      </c>
      <c r="J1419" s="174"/>
      <c r="K1419" s="149"/>
      <c r="L1419" s="149"/>
    </row>
    <row r="1420" spans="1:12">
      <c r="A1420" s="179" t="s">
        <v>4097</v>
      </c>
      <c r="B1420" s="152" t="s">
        <v>4098</v>
      </c>
      <c r="C1420" s="149" t="str">
        <f t="shared" si="46"/>
        <v>COSTI</v>
      </c>
      <c r="D1420" s="149"/>
      <c r="E1420" s="149"/>
      <c r="F1420" s="149"/>
      <c r="G1420" s="174">
        <f>COUNTIF(RTARouteStages[StageCode],ShortCodes[[#This Row],[Stage Code]])</f>
        <v>0</v>
      </c>
      <c r="H1420" s="174">
        <f>COUNTIF(ShortCodes[Location],ShortCodes[[#This Row],[Location]])</f>
        <v>1</v>
      </c>
      <c r="I1420" s="149">
        <f t="shared" si="45"/>
        <v>1</v>
      </c>
      <c r="J1420" s="174"/>
      <c r="K1420" s="149"/>
      <c r="L1420" s="149"/>
    </row>
    <row r="1421" spans="1:12">
      <c r="A1421" s="179" t="s">
        <v>4099</v>
      </c>
      <c r="B1421" s="152" t="s">
        <v>4100</v>
      </c>
      <c r="C1421" s="149" t="str">
        <f t="shared" si="46"/>
        <v>DUDAI</v>
      </c>
      <c r="D1421" s="149"/>
      <c r="E1421" s="149"/>
      <c r="F1421" s="149"/>
      <c r="G1421" s="174">
        <f>COUNTIF(RTARouteStages[StageCode],ShortCodes[[#This Row],[Stage Code]])</f>
        <v>0</v>
      </c>
      <c r="H1421" s="174">
        <f>COUNTIF(ShortCodes[Location],ShortCodes[[#This Row],[Location]])</f>
        <v>1</v>
      </c>
      <c r="I1421" s="149">
        <f t="shared" si="45"/>
        <v>1</v>
      </c>
      <c r="J1421" s="174"/>
      <c r="K1421" s="149"/>
      <c r="L1421" s="149"/>
    </row>
    <row r="1422" spans="1:12">
      <c r="A1422" s="180" t="s">
        <v>4101</v>
      </c>
      <c r="B1422" s="173" t="s">
        <v>4102</v>
      </c>
      <c r="C1422" s="170" t="str">
        <f t="shared" si="46"/>
        <v>KUTHARWADA</v>
      </c>
      <c r="D1422" s="170"/>
      <c r="E1422" s="170"/>
      <c r="F1422" s="170"/>
      <c r="G1422" s="174">
        <f>COUNTIF(RTARouteStages[StageCode],ShortCodes[[#This Row],[Stage Code]])</f>
        <v>0</v>
      </c>
      <c r="H1422" s="174">
        <f>COUNTIF(ShortCodes[Location],ShortCodes[[#This Row],[Location]])</f>
        <v>1</v>
      </c>
      <c r="I1422" s="170">
        <f t="shared" si="45"/>
        <v>1</v>
      </c>
      <c r="J1422" s="174"/>
      <c r="K1422" s="170"/>
      <c r="L1422" s="170"/>
    </row>
    <row r="1423" spans="1:12">
      <c r="A1423" s="173" t="s">
        <v>4103</v>
      </c>
      <c r="B1423" s="173" t="s">
        <v>4104</v>
      </c>
      <c r="C1423" s="170" t="str">
        <f t="shared" si="46"/>
        <v>MORJIM</v>
      </c>
      <c r="D1423" s="170"/>
      <c r="E1423" s="170"/>
      <c r="F1423" s="170"/>
      <c r="G1423" s="170">
        <f>COUNTIF(RTARouteStages[StageCode],ShortCodes[[#This Row],[Stage Code]])</f>
        <v>0</v>
      </c>
      <c r="H1423" s="170">
        <f>COUNTIF(ShortCodes[Location],ShortCodes[[#This Row],[Location]])</f>
        <v>1</v>
      </c>
      <c r="I1423" s="170">
        <f t="shared" si="45"/>
        <v>1</v>
      </c>
      <c r="J1423" s="170"/>
      <c r="K1423" s="170"/>
      <c r="L1423" s="170"/>
    </row>
    <row r="1424" spans="1:12">
      <c r="A1424" s="181" t="s">
        <v>4105</v>
      </c>
      <c r="B1424" s="181" t="s">
        <v>4106</v>
      </c>
      <c r="C1424" s="182" t="str">
        <f t="shared" si="46"/>
        <v>CHANDEL X</v>
      </c>
      <c r="D1424" s="149"/>
      <c r="E1424" s="149"/>
      <c r="F1424" s="149"/>
      <c r="G1424" s="170">
        <f>COUNTIF(RTARouteStages[StageCode],ShortCodes[[#This Row],[Stage Code]])</f>
        <v>0</v>
      </c>
      <c r="H1424" s="170">
        <f>COUNTIF(ShortCodes[Location],ShortCodes[[#This Row],[Location]])</f>
        <v>1</v>
      </c>
      <c r="I1424" s="149">
        <f t="shared" si="45"/>
        <v>1</v>
      </c>
      <c r="J1424" s="170"/>
      <c r="K1424" s="149"/>
      <c r="L1424" s="149"/>
    </row>
    <row r="1425" spans="1:12">
      <c r="A1425" s="181" t="s">
        <v>4107</v>
      </c>
      <c r="B1425" s="181" t="s">
        <v>4108</v>
      </c>
      <c r="C1425" s="182" t="str">
        <f t="shared" si="46"/>
        <v>GAVLAR</v>
      </c>
      <c r="D1425" s="149"/>
      <c r="E1425" s="149"/>
      <c r="F1425" s="149"/>
      <c r="G1425" s="174">
        <f>COUNTIF(RTARouteStages[StageCode],ShortCodes[[#This Row],[Stage Code]])</f>
        <v>0</v>
      </c>
      <c r="H1425" s="174">
        <f>COUNTIF(ShortCodes[Location],ShortCodes[[#This Row],[Location]])</f>
        <v>1</v>
      </c>
      <c r="I1425" s="149">
        <f t="shared" si="45"/>
        <v>1</v>
      </c>
      <c r="J1425" s="174"/>
      <c r="K1425" s="149"/>
      <c r="L1425" s="149"/>
    </row>
    <row r="1426" spans="1:12">
      <c r="A1426" s="181" t="s">
        <v>4109</v>
      </c>
      <c r="B1426" s="181" t="s">
        <v>4110</v>
      </c>
      <c r="C1426" s="182" t="str">
        <f t="shared" si="46"/>
        <v>KHOTIGAO</v>
      </c>
      <c r="D1426" s="149"/>
      <c r="E1426" s="149"/>
      <c r="F1426" s="149"/>
      <c r="G1426" s="174">
        <f>COUNTIF(RTARouteStages[StageCode],ShortCodes[[#This Row],[Stage Code]])</f>
        <v>0</v>
      </c>
      <c r="H1426" s="174">
        <f>COUNTIF(ShortCodes[Location],ShortCodes[[#This Row],[Location]])</f>
        <v>1</v>
      </c>
      <c r="I1426" s="149">
        <f t="shared" si="45"/>
        <v>1</v>
      </c>
      <c r="J1426" s="174"/>
      <c r="K1426" s="149"/>
      <c r="L1426" s="149"/>
    </row>
    <row r="1427" spans="1:12">
      <c r="A1427" s="181" t="s">
        <v>4111</v>
      </c>
      <c r="B1427" s="181" t="s">
        <v>4112</v>
      </c>
      <c r="C1427" s="182" t="str">
        <f t="shared" si="46"/>
        <v>POLICE STATION</v>
      </c>
      <c r="D1427" s="149"/>
      <c r="E1427" s="149"/>
      <c r="F1427" s="149"/>
      <c r="G1427" s="174">
        <f>COUNTIF(RTARouteStages[StageCode],ShortCodes[[#This Row],[Stage Code]])</f>
        <v>0</v>
      </c>
      <c r="H1427" s="174">
        <f>COUNTIF(ShortCodes[Location],ShortCodes[[#This Row],[Location]])</f>
        <v>1</v>
      </c>
      <c r="I1427" s="149">
        <f t="shared" si="45"/>
        <v>1</v>
      </c>
      <c r="J1427" s="174"/>
      <c r="K1427" s="149"/>
      <c r="L1427" s="149"/>
    </row>
    <row r="1428" spans="1:12">
      <c r="A1428" s="181" t="s">
        <v>4113</v>
      </c>
      <c r="B1428" s="181" t="s">
        <v>4114</v>
      </c>
      <c r="C1428" s="182" t="str">
        <f t="shared" si="46"/>
        <v>SATNARUK</v>
      </c>
      <c r="D1428" s="149"/>
      <c r="E1428" s="149"/>
      <c r="F1428" s="149"/>
      <c r="G1428" s="174">
        <f>COUNTIF(RTARouteStages[StageCode],ShortCodes[[#This Row],[Stage Code]])</f>
        <v>0</v>
      </c>
      <c r="H1428" s="174">
        <f>COUNTIF(ShortCodes[Location],ShortCodes[[#This Row],[Location]])</f>
        <v>1</v>
      </c>
      <c r="I1428" s="149">
        <f t="shared" si="45"/>
        <v>1</v>
      </c>
      <c r="J1428" s="174"/>
      <c r="K1428" s="149"/>
      <c r="L1428" s="149"/>
    </row>
    <row r="1429" spans="1:12">
      <c r="A1429" s="181" t="s">
        <v>4115</v>
      </c>
      <c r="B1429" s="181" t="s">
        <v>4116</v>
      </c>
      <c r="C1429" s="182" t="str">
        <f t="shared" si="46"/>
        <v>KHOLA</v>
      </c>
      <c r="D1429" s="149"/>
      <c r="E1429" s="149"/>
      <c r="F1429" s="149"/>
      <c r="G1429" s="174">
        <f>COUNTIF(RTARouteStages[StageCode],ShortCodes[[#This Row],[Stage Code]])</f>
        <v>0</v>
      </c>
      <c r="H1429" s="174">
        <f>COUNTIF(ShortCodes[Location],ShortCodes[[#This Row],[Location]])</f>
        <v>1</v>
      </c>
      <c r="I1429" s="149">
        <f t="shared" si="45"/>
        <v>1</v>
      </c>
      <c r="J1429" s="174"/>
      <c r="K1429" s="149"/>
      <c r="L1429" s="149"/>
    </row>
    <row r="1430" spans="1:12">
      <c r="A1430" s="181" t="s">
        <v>4117</v>
      </c>
      <c r="B1430" s="181" t="s">
        <v>4118</v>
      </c>
      <c r="C1430" s="182" t="str">
        <f t="shared" si="46"/>
        <v>BARCE</v>
      </c>
      <c r="D1430" s="149"/>
      <c r="E1430" s="149"/>
      <c r="F1430" s="149"/>
      <c r="G1430" s="174">
        <f>COUNTIF(RTARouteStages[StageCode],ShortCodes[[#This Row],[Stage Code]])</f>
        <v>0</v>
      </c>
      <c r="H1430" s="174">
        <f>COUNTIF(ShortCodes[Location],ShortCodes[[#This Row],[Location]])</f>
        <v>1</v>
      </c>
      <c r="I1430" s="149">
        <f t="shared" si="45"/>
        <v>1</v>
      </c>
      <c r="J1430" s="174"/>
      <c r="K1430" s="149"/>
      <c r="L1430" s="149"/>
    </row>
    <row r="1431" spans="1:12">
      <c r="A1431" s="181" t="s">
        <v>4119</v>
      </c>
      <c r="B1431" s="181" t="s">
        <v>4120</v>
      </c>
      <c r="C1431" s="182" t="str">
        <f t="shared" si="46"/>
        <v>SHIRLI</v>
      </c>
      <c r="D1431" s="149"/>
      <c r="E1431" s="149"/>
      <c r="F1431" s="149"/>
      <c r="G1431" s="174">
        <f>COUNTIF(RTARouteStages[StageCode],ShortCodes[[#This Row],[Stage Code]])</f>
        <v>0</v>
      </c>
      <c r="H1431" s="174">
        <f>COUNTIF(ShortCodes[Location],ShortCodes[[#This Row],[Location]])</f>
        <v>1</v>
      </c>
      <c r="I1431" s="149">
        <f t="shared" si="45"/>
        <v>1</v>
      </c>
      <c r="J1431" s="174"/>
      <c r="K1431" s="149"/>
      <c r="L1431" s="149"/>
    </row>
    <row r="1432" spans="1:12">
      <c r="A1432" s="181" t="s">
        <v>4121</v>
      </c>
      <c r="B1432" s="181" t="s">
        <v>4122</v>
      </c>
      <c r="C1432" s="182" t="str">
        <f t="shared" si="46"/>
        <v>GOKULDE</v>
      </c>
      <c r="D1432" s="149"/>
      <c r="E1432" s="149"/>
      <c r="F1432" s="149"/>
      <c r="G1432" s="174">
        <f>COUNTIF(RTARouteStages[StageCode],ShortCodes[[#This Row],[Stage Code]])</f>
        <v>0</v>
      </c>
      <c r="H1432" s="174">
        <f>COUNTIF(ShortCodes[Location],ShortCodes[[#This Row],[Location]])</f>
        <v>1</v>
      </c>
      <c r="I1432" s="149">
        <f t="shared" si="45"/>
        <v>1</v>
      </c>
      <c r="J1432" s="174"/>
      <c r="K1432" s="149"/>
      <c r="L1432" s="149"/>
    </row>
    <row r="1433" spans="1:12">
      <c r="A1433" s="181" t="s">
        <v>4123</v>
      </c>
      <c r="B1433" s="181" t="s">
        <v>4124</v>
      </c>
      <c r="C1433" s="182" t="str">
        <f t="shared" si="46"/>
        <v>TISCON</v>
      </c>
      <c r="D1433" s="149"/>
      <c r="E1433" s="149"/>
      <c r="F1433" s="149"/>
      <c r="G1433" s="174">
        <f>COUNTIF(RTARouteStages[StageCode],ShortCodes[[#This Row],[Stage Code]])</f>
        <v>0</v>
      </c>
      <c r="H1433" s="174">
        <f>COUNTIF(ShortCodes[Location],ShortCodes[[#This Row],[Location]])</f>
        <v>1</v>
      </c>
      <c r="I1433" s="149">
        <f t="shared" si="45"/>
        <v>1</v>
      </c>
      <c r="J1433" s="174"/>
      <c r="K1433" s="149"/>
      <c r="L1433" s="149"/>
    </row>
    <row r="1434" spans="1:12">
      <c r="A1434" s="181" t="s">
        <v>4125</v>
      </c>
      <c r="B1434" s="181" t="s">
        <v>4126</v>
      </c>
      <c r="C1434" s="182" t="str">
        <f t="shared" si="46"/>
        <v>ZILTOWADA</v>
      </c>
      <c r="D1434" s="149"/>
      <c r="E1434" s="149"/>
      <c r="F1434" s="149"/>
      <c r="G1434" s="174">
        <f>COUNTIF(RTARouteStages[StageCode],ShortCodes[[#This Row],[Stage Code]])</f>
        <v>0</v>
      </c>
      <c r="H1434" s="174">
        <f>COUNTIF(ShortCodes[Location],ShortCodes[[#This Row],[Location]])</f>
        <v>1</v>
      </c>
      <c r="I1434" s="149">
        <f t="shared" si="45"/>
        <v>1</v>
      </c>
      <c r="J1434" s="174"/>
      <c r="K1434" s="149"/>
      <c r="L1434" s="149"/>
    </row>
    <row r="1435" spans="1:12">
      <c r="A1435" s="181" t="s">
        <v>4127</v>
      </c>
      <c r="B1435" s="181" t="s">
        <v>4128</v>
      </c>
      <c r="C1435" s="182" t="str">
        <f t="shared" si="46"/>
        <v>SATOLEM</v>
      </c>
      <c r="D1435" s="149"/>
      <c r="E1435" s="149"/>
      <c r="F1435" s="149"/>
      <c r="G1435" s="174">
        <f>COUNTIF(RTARouteStages[StageCode],ShortCodes[[#This Row],[Stage Code]])</f>
        <v>0</v>
      </c>
      <c r="H1435" s="174">
        <f>COUNTIF(ShortCodes[Location],ShortCodes[[#This Row],[Location]])</f>
        <v>1</v>
      </c>
      <c r="I1435" s="149">
        <f t="shared" si="45"/>
        <v>1</v>
      </c>
      <c r="J1435" s="174"/>
      <c r="K1435" s="149"/>
      <c r="L1435" s="149"/>
    </row>
    <row r="1436" spans="1:12">
      <c r="A1436" s="181" t="s">
        <v>4129</v>
      </c>
      <c r="B1436" s="181" t="s">
        <v>4130</v>
      </c>
      <c r="C1436" s="182" t="str">
        <f t="shared" si="46"/>
        <v>MONNE</v>
      </c>
      <c r="D1436" s="149"/>
      <c r="E1436" s="149"/>
      <c r="F1436" s="149"/>
      <c r="G1436" s="174">
        <f>COUNTIF(RTARouteStages[StageCode],ShortCodes[[#This Row],[Stage Code]])</f>
        <v>0</v>
      </c>
      <c r="H1436" s="174">
        <f>COUNTIF(ShortCodes[Location],ShortCodes[[#This Row],[Location]])</f>
        <v>1</v>
      </c>
      <c r="I1436" s="149">
        <f t="shared" si="45"/>
        <v>1</v>
      </c>
      <c r="J1436" s="174"/>
      <c r="K1436" s="149"/>
      <c r="L1436" s="149"/>
    </row>
    <row r="1437" spans="1:12">
      <c r="A1437" s="181" t="s">
        <v>4131</v>
      </c>
      <c r="B1437" s="181" t="s">
        <v>4132</v>
      </c>
      <c r="C1437" s="182" t="str">
        <f t="shared" si="46"/>
        <v>AVALI</v>
      </c>
      <c r="D1437" s="149"/>
      <c r="E1437" s="149"/>
      <c r="F1437" s="149"/>
      <c r="G1437" s="174">
        <f>COUNTIF(RTARouteStages[StageCode],ShortCodes[[#This Row],[Stage Code]])</f>
        <v>0</v>
      </c>
      <c r="H1437" s="174">
        <f>COUNTIF(ShortCodes[Location],ShortCodes[[#This Row],[Location]])</f>
        <v>1</v>
      </c>
      <c r="I1437" s="149">
        <f t="shared" si="45"/>
        <v>1</v>
      </c>
      <c r="J1437" s="174"/>
      <c r="K1437" s="149"/>
      <c r="L1437" s="149"/>
    </row>
    <row r="1438" spans="1:12">
      <c r="A1438" s="181" t="s">
        <v>4133</v>
      </c>
      <c r="B1438" s="181" t="s">
        <v>4134</v>
      </c>
      <c r="C1438" s="182" t="str">
        <f t="shared" si="46"/>
        <v>ASALI</v>
      </c>
      <c r="D1438" s="149"/>
      <c r="E1438" s="149"/>
      <c r="F1438" s="149"/>
      <c r="G1438" s="174">
        <f>COUNTIF(RTARouteStages[StageCode],ShortCodes[[#This Row],[Stage Code]])</f>
        <v>0</v>
      </c>
      <c r="H1438" s="174">
        <f>COUNTIF(ShortCodes[Location],ShortCodes[[#This Row],[Location]])</f>
        <v>1</v>
      </c>
      <c r="I1438" s="149">
        <f t="shared" si="45"/>
        <v>1</v>
      </c>
      <c r="J1438" s="174"/>
      <c r="K1438" s="149"/>
      <c r="L1438" s="149"/>
    </row>
    <row r="1439" spans="1:12">
      <c r="A1439" s="181" t="s">
        <v>4135</v>
      </c>
      <c r="B1439" s="181" t="s">
        <v>4136</v>
      </c>
      <c r="C1439" s="182" t="str">
        <f t="shared" si="46"/>
        <v>DHUMANE</v>
      </c>
      <c r="D1439" s="149"/>
      <c r="E1439" s="149"/>
      <c r="F1439" s="149"/>
      <c r="G1439" s="174">
        <f>COUNTIF(RTARouteStages[StageCode],ShortCodes[[#This Row],[Stage Code]])</f>
        <v>0</v>
      </c>
      <c r="H1439" s="174">
        <f>COUNTIF(ShortCodes[Location],ShortCodes[[#This Row],[Location]])</f>
        <v>1</v>
      </c>
      <c r="I1439" s="149">
        <f t="shared" si="45"/>
        <v>1</v>
      </c>
      <c r="J1439" s="174"/>
      <c r="K1439" s="149"/>
      <c r="L1439" s="149"/>
    </row>
    <row r="1440" spans="1:12">
      <c r="A1440" s="181" t="s">
        <v>4137</v>
      </c>
      <c r="B1440" s="181" t="s">
        <v>4138</v>
      </c>
      <c r="C1440" s="182" t="str">
        <f t="shared" si="46"/>
        <v>VAILE AGOND</v>
      </c>
      <c r="D1440" s="149"/>
      <c r="E1440" s="149"/>
      <c r="F1440" s="149"/>
      <c r="G1440" s="174">
        <f>COUNTIF(RTARouteStages[StageCode],ShortCodes[[#This Row],[Stage Code]])</f>
        <v>0</v>
      </c>
      <c r="H1440" s="174">
        <f>COUNTIF(ShortCodes[Location],ShortCodes[[#This Row],[Location]])</f>
        <v>1</v>
      </c>
      <c r="I1440" s="149">
        <f t="shared" si="45"/>
        <v>1</v>
      </c>
      <c r="J1440" s="174"/>
      <c r="K1440" s="149"/>
      <c r="L1440" s="149"/>
    </row>
    <row r="1441" spans="1:12">
      <c r="A1441" s="181" t="s">
        <v>4139</v>
      </c>
      <c r="B1441" s="181" t="s">
        <v>4140</v>
      </c>
      <c r="C1441" s="182" t="str">
        <f t="shared" si="46"/>
        <v>MUDKUD</v>
      </c>
      <c r="D1441" s="149"/>
      <c r="E1441" s="149"/>
      <c r="F1441" s="149"/>
      <c r="G1441" s="174">
        <f>COUNTIF(RTARouteStages[StageCode],ShortCodes[[#This Row],[Stage Code]])</f>
        <v>0</v>
      </c>
      <c r="H1441" s="174">
        <f>COUNTIF(ShortCodes[Location],ShortCodes[[#This Row],[Location]])</f>
        <v>1</v>
      </c>
      <c r="I1441" s="149">
        <f t="shared" si="45"/>
        <v>1</v>
      </c>
      <c r="J1441" s="174"/>
      <c r="K1441" s="149"/>
      <c r="L1441" s="149"/>
    </row>
    <row r="1442" spans="1:12">
      <c r="A1442" s="181" t="s">
        <v>4141</v>
      </c>
      <c r="B1442" s="181" t="s">
        <v>4142</v>
      </c>
      <c r="C1442" s="182" t="str">
        <f t="shared" si="46"/>
        <v>VAIZWADA</v>
      </c>
      <c r="D1442" s="149"/>
      <c r="E1442" s="149"/>
      <c r="F1442" s="149"/>
      <c r="G1442" s="174">
        <f>COUNTIF(RTARouteStages[StageCode],ShortCodes[[#This Row],[Stage Code]])</f>
        <v>0</v>
      </c>
      <c r="H1442" s="174">
        <f>COUNTIF(ShortCodes[Location],ShortCodes[[#This Row],[Location]])</f>
        <v>1</v>
      </c>
      <c r="I1442" s="149">
        <f t="shared" si="45"/>
        <v>1</v>
      </c>
      <c r="J1442" s="174"/>
      <c r="K1442" s="149"/>
      <c r="L1442" s="149"/>
    </row>
    <row r="1443" spans="1:12">
      <c r="A1443" s="181" t="s">
        <v>4143</v>
      </c>
      <c r="B1443" s="181" t="s">
        <v>4144</v>
      </c>
      <c r="C1443" s="182" t="str">
        <f t="shared" si="46"/>
        <v>GHOTKAMOL</v>
      </c>
      <c r="D1443" s="149"/>
      <c r="E1443" s="149"/>
      <c r="F1443" s="149"/>
      <c r="G1443" s="174">
        <f>COUNTIF(RTARouteStages[StageCode],ShortCodes[[#This Row],[Stage Code]])</f>
        <v>0</v>
      </c>
      <c r="H1443" s="174">
        <f>COUNTIF(ShortCodes[Location],ShortCodes[[#This Row],[Location]])</f>
        <v>1</v>
      </c>
      <c r="I1443" s="149">
        <f t="shared" si="45"/>
        <v>1</v>
      </c>
      <c r="J1443" s="174"/>
      <c r="K1443" s="149"/>
      <c r="L1443" s="149"/>
    </row>
    <row r="1444" spans="1:12">
      <c r="A1444" s="181" t="s">
        <v>4145</v>
      </c>
      <c r="B1444" s="181" t="s">
        <v>4146</v>
      </c>
      <c r="C1444" s="182" t="str">
        <f t="shared" si="46"/>
        <v>NATANGINI</v>
      </c>
      <c r="D1444" s="149"/>
      <c r="E1444" s="149"/>
      <c r="F1444" s="149"/>
      <c r="G1444" s="174">
        <f>COUNTIF(RTARouteStages[StageCode],ShortCodes[[#This Row],[Stage Code]])</f>
        <v>0</v>
      </c>
      <c r="H1444" s="174">
        <f>COUNTIF(ShortCodes[Location],ShortCodes[[#This Row],[Location]])</f>
        <v>1</v>
      </c>
      <c r="I1444" s="149">
        <f t="shared" si="45"/>
        <v>1</v>
      </c>
      <c r="J1444" s="174"/>
      <c r="K1444" s="149"/>
      <c r="L1444" s="149"/>
    </row>
    <row r="1445" spans="1:12">
      <c r="A1445" s="181" t="s">
        <v>4147</v>
      </c>
      <c r="B1445" s="181" t="s">
        <v>4148</v>
      </c>
      <c r="C1445" s="182" t="str">
        <f t="shared" si="46"/>
        <v>KALSAR</v>
      </c>
      <c r="D1445" s="149"/>
      <c r="E1445" s="149"/>
      <c r="F1445" s="149"/>
      <c r="G1445" s="174">
        <f>COUNTIF(RTARouteStages[StageCode],ShortCodes[[#This Row],[Stage Code]])</f>
        <v>0</v>
      </c>
      <c r="H1445" s="174">
        <f>COUNTIF(ShortCodes[Location],ShortCodes[[#This Row],[Location]])</f>
        <v>1</v>
      </c>
      <c r="I1445" s="149">
        <f t="shared" ref="I1445:I1479" si="47">COUNTIF($B$2:$B$4841,B1445)</f>
        <v>1</v>
      </c>
      <c r="J1445" s="174"/>
      <c r="K1445" s="149"/>
      <c r="L1445" s="149"/>
    </row>
    <row r="1446" spans="1:12">
      <c r="A1446" s="181" t="s">
        <v>4149</v>
      </c>
      <c r="B1446" s="181" t="s">
        <v>4150</v>
      </c>
      <c r="C1446" s="182" t="str">
        <f t="shared" si="46"/>
        <v>KHATYEBAG</v>
      </c>
      <c r="D1446" s="149"/>
      <c r="E1446" s="149"/>
      <c r="F1446" s="149"/>
      <c r="G1446" s="174">
        <f>COUNTIF(RTARouteStages[StageCode],ShortCodes[[#This Row],[Stage Code]])</f>
        <v>0</v>
      </c>
      <c r="H1446" s="174">
        <f>COUNTIF(ShortCodes[Location],ShortCodes[[#This Row],[Location]])</f>
        <v>1</v>
      </c>
      <c r="I1446" s="149">
        <f t="shared" si="47"/>
        <v>1</v>
      </c>
      <c r="J1446" s="174"/>
      <c r="K1446" s="149"/>
      <c r="L1446" s="149"/>
    </row>
    <row r="1447" spans="1:12">
      <c r="A1447" s="181" t="s">
        <v>4151</v>
      </c>
      <c r="B1447" s="181" t="s">
        <v>4152</v>
      </c>
      <c r="C1447" s="182" t="str">
        <f t="shared" si="46"/>
        <v>MAHALWADA</v>
      </c>
      <c r="D1447" s="149"/>
      <c r="E1447" s="149"/>
      <c r="F1447" s="149"/>
      <c r="G1447" s="174">
        <f>COUNTIF(RTARouteStages[StageCode],ShortCodes[[#This Row],[Stage Code]])</f>
        <v>0</v>
      </c>
      <c r="H1447" s="174">
        <f>COUNTIF(ShortCodes[Location],ShortCodes[[#This Row],[Location]])</f>
        <v>1</v>
      </c>
      <c r="I1447" s="149">
        <f t="shared" si="47"/>
        <v>1</v>
      </c>
      <c r="J1447" s="174"/>
      <c r="K1447" s="149"/>
      <c r="L1447" s="149"/>
    </row>
    <row r="1448" spans="1:12">
      <c r="A1448" s="181" t="s">
        <v>4153</v>
      </c>
      <c r="B1448" s="181" t="s">
        <v>4154</v>
      </c>
      <c r="C1448" s="182" t="str">
        <f t="shared" si="46"/>
        <v>VETAL TEMPLE</v>
      </c>
      <c r="D1448" s="149"/>
      <c r="E1448" s="149"/>
      <c r="F1448" s="149"/>
      <c r="G1448" s="174">
        <f>COUNTIF(RTARouteStages[StageCode],ShortCodes[[#This Row],[Stage Code]])</f>
        <v>0</v>
      </c>
      <c r="H1448" s="174">
        <f>COUNTIF(ShortCodes[Location],ShortCodes[[#This Row],[Location]])</f>
        <v>1</v>
      </c>
      <c r="I1448" s="149">
        <f t="shared" si="47"/>
        <v>1</v>
      </c>
      <c r="J1448" s="174"/>
      <c r="K1448" s="149"/>
      <c r="L1448" s="149"/>
    </row>
    <row r="1449" spans="1:12">
      <c r="A1449" s="181" t="s">
        <v>4155</v>
      </c>
      <c r="B1449" s="181" t="s">
        <v>4156</v>
      </c>
      <c r="C1449" s="182" t="str">
        <f t="shared" si="46"/>
        <v>DEVKI TEMPLE</v>
      </c>
      <c r="D1449" s="149"/>
      <c r="E1449" s="149"/>
      <c r="F1449" s="149"/>
      <c r="G1449" s="174">
        <f>COUNTIF(RTARouteStages[StageCode],ShortCodes[[#This Row],[Stage Code]])</f>
        <v>0</v>
      </c>
      <c r="H1449" s="174">
        <f>COUNTIF(ShortCodes[Location],ShortCodes[[#This Row],[Location]])</f>
        <v>1</v>
      </c>
      <c r="I1449" s="149">
        <f t="shared" si="47"/>
        <v>1</v>
      </c>
      <c r="J1449" s="174"/>
      <c r="K1449" s="149"/>
      <c r="L1449" s="149"/>
    </row>
    <row r="1450" spans="1:12">
      <c r="A1450" s="181" t="s">
        <v>4157</v>
      </c>
      <c r="B1450" s="181" t="s">
        <v>4158</v>
      </c>
      <c r="C1450" s="182" t="str">
        <f t="shared" si="46"/>
        <v>KAUAI</v>
      </c>
      <c r="D1450" s="149"/>
      <c r="E1450" s="149"/>
      <c r="F1450" s="149"/>
      <c r="G1450" s="174">
        <f>COUNTIF(RTARouteStages[StageCode],ShortCodes[[#This Row],[Stage Code]])</f>
        <v>0</v>
      </c>
      <c r="H1450" s="174">
        <f>COUNTIF(ShortCodes[Location],ShortCodes[[#This Row],[Location]])</f>
        <v>1</v>
      </c>
      <c r="I1450" s="149">
        <f t="shared" si="47"/>
        <v>1</v>
      </c>
      <c r="J1450" s="174"/>
      <c r="K1450" s="149"/>
      <c r="L1450" s="149"/>
    </row>
    <row r="1451" spans="1:12">
      <c r="A1451" s="181" t="s">
        <v>4159</v>
      </c>
      <c r="B1451" s="181" t="s">
        <v>4160</v>
      </c>
      <c r="C1451" s="182" t="str">
        <f t="shared" si="46"/>
        <v>PATNE</v>
      </c>
      <c r="D1451" s="149"/>
      <c r="E1451" s="149"/>
      <c r="F1451" s="149"/>
      <c r="G1451" s="174">
        <f>COUNTIF(RTARouteStages[StageCode],ShortCodes[[#This Row],[Stage Code]])</f>
        <v>0</v>
      </c>
      <c r="H1451" s="174">
        <f>COUNTIF(ShortCodes[Location],ShortCodes[[#This Row],[Location]])</f>
        <v>1</v>
      </c>
      <c r="I1451" s="149">
        <f t="shared" si="47"/>
        <v>1</v>
      </c>
      <c r="J1451" s="174"/>
      <c r="K1451" s="149"/>
      <c r="L1451" s="149"/>
    </row>
    <row r="1452" spans="1:12">
      <c r="A1452" s="181" t="s">
        <v>4161</v>
      </c>
      <c r="B1452" s="181" t="s">
        <v>4162</v>
      </c>
      <c r="C1452" s="182" t="str">
        <f t="shared" si="46"/>
        <v>PALOLEM</v>
      </c>
      <c r="D1452" s="149"/>
      <c r="E1452" s="149"/>
      <c r="F1452" s="149"/>
      <c r="G1452" s="174">
        <f>COUNTIF(RTARouteStages[StageCode],ShortCodes[[#This Row],[Stage Code]])</f>
        <v>0</v>
      </c>
      <c r="H1452" s="174">
        <f>COUNTIF(ShortCodes[Location],ShortCodes[[#This Row],[Location]])</f>
        <v>1</v>
      </c>
      <c r="I1452" s="149">
        <f t="shared" si="47"/>
        <v>1</v>
      </c>
      <c r="J1452" s="174"/>
      <c r="K1452" s="149"/>
      <c r="L1452" s="149"/>
    </row>
    <row r="1453" spans="1:12">
      <c r="A1453" s="181" t="s">
        <v>4163</v>
      </c>
      <c r="B1453" s="181" t="s">
        <v>4164</v>
      </c>
      <c r="C1453" s="182" t="str">
        <f t="shared" si="46"/>
        <v>ASAIDA GARAGE</v>
      </c>
      <c r="D1453" s="149"/>
      <c r="E1453" s="149"/>
      <c r="F1453" s="149"/>
      <c r="G1453" s="174">
        <f>COUNTIF(RTARouteStages[StageCode],ShortCodes[[#This Row],[Stage Code]])</f>
        <v>0</v>
      </c>
      <c r="H1453" s="174">
        <f>COUNTIF(ShortCodes[Location],ShortCodes[[#This Row],[Location]])</f>
        <v>1</v>
      </c>
      <c r="I1453" s="149">
        <f t="shared" si="47"/>
        <v>1</v>
      </c>
      <c r="J1453" s="174"/>
      <c r="K1453" s="149"/>
      <c r="L1453" s="149"/>
    </row>
    <row r="1454" spans="1:12">
      <c r="A1454" s="181" t="s">
        <v>4165</v>
      </c>
      <c r="B1454" s="181" t="s">
        <v>4166</v>
      </c>
      <c r="C1454" s="182" t="str">
        <f t="shared" si="46"/>
        <v>SHIVNAGAR</v>
      </c>
      <c r="D1454" s="149"/>
      <c r="E1454" s="149"/>
      <c r="F1454" s="149"/>
      <c r="G1454" s="174">
        <f>COUNTIF(RTARouteStages[StageCode],ShortCodes[[#This Row],[Stage Code]])</f>
        <v>0</v>
      </c>
      <c r="H1454" s="174">
        <f>COUNTIF(ShortCodes[Location],ShortCodes[[#This Row],[Location]])</f>
        <v>1</v>
      </c>
      <c r="I1454" s="149">
        <f t="shared" si="47"/>
        <v>1</v>
      </c>
      <c r="J1454" s="174"/>
      <c r="K1454" s="149"/>
      <c r="L1454" s="149"/>
    </row>
    <row r="1455" spans="1:12">
      <c r="A1455" s="181" t="s">
        <v>4167</v>
      </c>
      <c r="B1455" s="181" t="s">
        <v>4168</v>
      </c>
      <c r="C1455" s="182" t="str">
        <f t="shared" si="46"/>
        <v>MESTA VADA</v>
      </c>
      <c r="D1455" s="149"/>
      <c r="E1455" s="149"/>
      <c r="F1455" s="149"/>
      <c r="G1455" s="174">
        <f>COUNTIF(RTARouteStages[StageCode],ShortCodes[[#This Row],[Stage Code]])</f>
        <v>0</v>
      </c>
      <c r="H1455" s="174">
        <f>COUNTIF(ShortCodes[Location],ShortCodes[[#This Row],[Location]])</f>
        <v>1</v>
      </c>
      <c r="I1455" s="149">
        <f t="shared" si="47"/>
        <v>1</v>
      </c>
      <c r="J1455" s="174"/>
      <c r="K1455" s="149"/>
      <c r="L1455" s="149"/>
    </row>
    <row r="1456" spans="1:12">
      <c r="A1456" s="181" t="s">
        <v>4169</v>
      </c>
      <c r="B1456" s="181" t="s">
        <v>4170</v>
      </c>
      <c r="C1456" s="182" t="str">
        <f t="shared" si="46"/>
        <v>CHAWDI</v>
      </c>
      <c r="D1456" s="149"/>
      <c r="E1456" s="149"/>
      <c r="F1456" s="149"/>
      <c r="G1456" s="174">
        <f>COUNTIF(RTARouteStages[StageCode],ShortCodes[[#This Row],[Stage Code]])</f>
        <v>0</v>
      </c>
      <c r="H1456" s="174">
        <f>COUNTIF(ShortCodes[Location],ShortCodes[[#This Row],[Location]])</f>
        <v>1</v>
      </c>
      <c r="I1456" s="149">
        <f t="shared" si="47"/>
        <v>1</v>
      </c>
      <c r="J1456" s="174"/>
      <c r="K1456" s="149"/>
      <c r="L1456" s="149"/>
    </row>
    <row r="1457" spans="1:12">
      <c r="A1457" s="181" t="s">
        <v>4171</v>
      </c>
      <c r="B1457" s="181" t="s">
        <v>4172</v>
      </c>
      <c r="C1457" s="182" t="str">
        <f t="shared" si="46"/>
        <v>POSULE</v>
      </c>
      <c r="D1457" s="149"/>
      <c r="E1457" s="149"/>
      <c r="F1457" s="149"/>
      <c r="G1457" s="174">
        <f>COUNTIF(RTARouteStages[StageCode],ShortCodes[[#This Row],[Stage Code]])</f>
        <v>0</v>
      </c>
      <c r="H1457" s="174">
        <f>COUNTIF(ShortCodes[Location],ShortCodes[[#This Row],[Location]])</f>
        <v>1</v>
      </c>
      <c r="I1457" s="149">
        <f t="shared" si="47"/>
        <v>1</v>
      </c>
      <c r="J1457" s="174"/>
      <c r="K1457" s="149"/>
      <c r="L1457" s="149"/>
    </row>
    <row r="1458" spans="1:12">
      <c r="A1458" s="181" t="s">
        <v>4173</v>
      </c>
      <c r="B1458" s="181" t="s">
        <v>4174</v>
      </c>
      <c r="C1458" s="182" t="str">
        <f t="shared" si="46"/>
        <v>NAGESH RESORT</v>
      </c>
      <c r="D1458" s="149"/>
      <c r="E1458" s="149"/>
      <c r="F1458" s="149"/>
      <c r="G1458" s="174">
        <f>COUNTIF(RTARouteStages[StageCode],ShortCodes[[#This Row],[Stage Code]])</f>
        <v>0</v>
      </c>
      <c r="H1458" s="174">
        <f>COUNTIF(ShortCodes[Location],ShortCodes[[#This Row],[Location]])</f>
        <v>1</v>
      </c>
      <c r="I1458" s="149">
        <f t="shared" si="47"/>
        <v>1</v>
      </c>
      <c r="J1458" s="174"/>
      <c r="K1458" s="149"/>
      <c r="L1458" s="149"/>
    </row>
    <row r="1459" spans="1:12">
      <c r="A1459" s="181" t="s">
        <v>4175</v>
      </c>
      <c r="B1459" s="181" t="s">
        <v>4176</v>
      </c>
      <c r="C1459" s="182" t="str">
        <f t="shared" si="46"/>
        <v>DAYANAND HS</v>
      </c>
      <c r="D1459" s="149"/>
      <c r="E1459" s="149"/>
      <c r="F1459" s="149"/>
      <c r="G1459" s="174">
        <f>COUNTIF(RTARouteStages[StageCode],ShortCodes[[#This Row],[Stage Code]])</f>
        <v>0</v>
      </c>
      <c r="H1459" s="174">
        <f>COUNTIF(ShortCodes[Location],ShortCodes[[#This Row],[Location]])</f>
        <v>1</v>
      </c>
      <c r="I1459" s="149">
        <f t="shared" si="47"/>
        <v>1</v>
      </c>
      <c r="J1459" s="174"/>
      <c r="K1459" s="149"/>
      <c r="L1459" s="149"/>
    </row>
    <row r="1460" spans="1:12">
      <c r="A1460" s="181" t="s">
        <v>4177</v>
      </c>
      <c r="B1460" s="181" t="s">
        <v>4178</v>
      </c>
      <c r="C1460" s="182" t="str">
        <f t="shared" si="46"/>
        <v>MATVEMOL</v>
      </c>
      <c r="D1460" s="149"/>
      <c r="E1460" s="149"/>
      <c r="F1460" s="149"/>
      <c r="G1460" s="174">
        <f>COUNTIF(RTARouteStages[StageCode],ShortCodes[[#This Row],[Stage Code]])</f>
        <v>0</v>
      </c>
      <c r="H1460" s="174">
        <f>COUNTIF(ShortCodes[Location],ShortCodes[[#This Row],[Location]])</f>
        <v>1</v>
      </c>
      <c r="I1460" s="149">
        <f t="shared" si="47"/>
        <v>1</v>
      </c>
      <c r="J1460" s="174"/>
      <c r="K1460" s="149"/>
      <c r="L1460" s="149"/>
    </row>
    <row r="1461" spans="1:12">
      <c r="A1461" s="181" t="s">
        <v>4179</v>
      </c>
      <c r="B1461" s="181" t="s">
        <v>4180</v>
      </c>
      <c r="C1461" s="182" t="str">
        <f t="shared" si="46"/>
        <v>GULLE</v>
      </c>
      <c r="D1461" s="149"/>
      <c r="E1461" s="149"/>
      <c r="F1461" s="149"/>
      <c r="G1461" s="174">
        <f>COUNTIF(RTARouteStages[StageCode],ShortCodes[[#This Row],[Stage Code]])</f>
        <v>0</v>
      </c>
      <c r="H1461" s="174">
        <f>COUNTIF(ShortCodes[Location],ShortCodes[[#This Row],[Location]])</f>
        <v>1</v>
      </c>
      <c r="I1461" s="149">
        <f t="shared" si="47"/>
        <v>1</v>
      </c>
      <c r="J1461" s="174"/>
      <c r="K1461" s="149"/>
      <c r="L1461" s="149"/>
    </row>
    <row r="1462" spans="1:12">
      <c r="A1462" s="181" t="s">
        <v>4181</v>
      </c>
      <c r="B1462" s="181" t="s">
        <v>4182</v>
      </c>
      <c r="C1462" s="182" t="str">
        <f t="shared" si="46"/>
        <v>MANE</v>
      </c>
      <c r="D1462" s="149"/>
      <c r="E1462" s="149"/>
      <c r="F1462" s="149"/>
      <c r="G1462" s="174">
        <f>COUNTIF(RTARouteStages[StageCode],ShortCodes[[#This Row],[Stage Code]])</f>
        <v>0</v>
      </c>
      <c r="H1462" s="174">
        <f>COUNTIF(ShortCodes[Location],ShortCodes[[#This Row],[Location]])</f>
        <v>1</v>
      </c>
      <c r="I1462" s="149">
        <f t="shared" si="47"/>
        <v>1</v>
      </c>
      <c r="J1462" s="174"/>
      <c r="K1462" s="149"/>
      <c r="L1462" s="149"/>
    </row>
    <row r="1463" spans="1:12">
      <c r="A1463" s="181" t="s">
        <v>4183</v>
      </c>
      <c r="B1463" s="181" t="s">
        <v>4184</v>
      </c>
      <c r="C1463" s="182" t="str">
        <f t="shared" si="46"/>
        <v>AVAM</v>
      </c>
      <c r="D1463" s="149"/>
      <c r="E1463" s="149"/>
      <c r="F1463" s="149"/>
      <c r="G1463" s="174">
        <f>COUNTIF(RTARouteStages[StageCode],ShortCodes[[#This Row],[Stage Code]])</f>
        <v>0</v>
      </c>
      <c r="H1463" s="174">
        <f>COUNTIF(ShortCodes[Location],ShortCodes[[#This Row],[Location]])</f>
        <v>1</v>
      </c>
      <c r="I1463" s="149">
        <f t="shared" si="47"/>
        <v>1</v>
      </c>
      <c r="J1463" s="174"/>
      <c r="K1463" s="149"/>
      <c r="L1463" s="149"/>
    </row>
    <row r="1464" spans="1:12">
      <c r="A1464" s="181" t="s">
        <v>4185</v>
      </c>
      <c r="B1464" s="181" t="s">
        <v>4186</v>
      </c>
      <c r="C1464" s="182" t="str">
        <f t="shared" si="46"/>
        <v>DABEL</v>
      </c>
      <c r="D1464" s="149"/>
      <c r="E1464" s="149"/>
      <c r="F1464" s="149"/>
      <c r="G1464" s="174">
        <f>COUNTIF(RTARouteStages[StageCode],ShortCodes[[#This Row],[Stage Code]])</f>
        <v>0</v>
      </c>
      <c r="H1464" s="174">
        <f>COUNTIF(ShortCodes[Location],ShortCodes[[#This Row],[Location]])</f>
        <v>1</v>
      </c>
      <c r="I1464" s="149">
        <f t="shared" si="47"/>
        <v>1</v>
      </c>
      <c r="J1464" s="174"/>
      <c r="K1464" s="149"/>
      <c r="L1464" s="149"/>
    </row>
    <row r="1465" spans="1:12">
      <c r="A1465" s="181" t="s">
        <v>4187</v>
      </c>
      <c r="B1465" s="181" t="s">
        <v>4188</v>
      </c>
      <c r="C1465" s="182" t="str">
        <f t="shared" si="46"/>
        <v>KISCON</v>
      </c>
      <c r="D1465" s="149"/>
      <c r="E1465" s="149"/>
      <c r="F1465" s="149"/>
      <c r="G1465" s="174">
        <f>COUNTIF(RTARouteStages[StageCode],ShortCodes[[#This Row],[Stage Code]])</f>
        <v>0</v>
      </c>
      <c r="H1465" s="174">
        <f>COUNTIF(ShortCodes[Location],ShortCodes[[#This Row],[Location]])</f>
        <v>1</v>
      </c>
      <c r="I1465" s="149">
        <f t="shared" si="47"/>
        <v>1</v>
      </c>
      <c r="J1465" s="174"/>
      <c r="K1465" s="149"/>
      <c r="L1465" s="149"/>
    </row>
    <row r="1466" spans="1:12">
      <c r="A1466" s="181" t="s">
        <v>4189</v>
      </c>
      <c r="B1466" s="181" t="s">
        <v>4190</v>
      </c>
      <c r="C1466" s="182" t="str">
        <f t="shared" si="46"/>
        <v>PEDDE</v>
      </c>
      <c r="D1466" s="149"/>
      <c r="E1466" s="149"/>
      <c r="F1466" s="149"/>
      <c r="G1466" s="174">
        <f>COUNTIF(RTARouteStages[StageCode],ShortCodes[[#This Row],[Stage Code]])</f>
        <v>0</v>
      </c>
      <c r="H1466" s="174">
        <f>COUNTIF(ShortCodes[Location],ShortCodes[[#This Row],[Location]])</f>
        <v>1</v>
      </c>
      <c r="I1466" s="149">
        <f t="shared" si="47"/>
        <v>1</v>
      </c>
      <c r="J1466" s="174"/>
      <c r="K1466" s="149"/>
      <c r="L1466" s="149"/>
    </row>
    <row r="1467" spans="1:12">
      <c r="A1467" s="183" t="s">
        <v>4191</v>
      </c>
      <c r="B1467" s="183" t="s">
        <v>4192</v>
      </c>
      <c r="C1467" s="184" t="str">
        <f t="shared" si="46"/>
        <v>HEALTH CENTER</v>
      </c>
      <c r="D1467" s="170"/>
      <c r="E1467" s="170"/>
      <c r="F1467" s="170"/>
      <c r="G1467" s="174">
        <f>COUNTIF(RTARouteStages[StageCode],ShortCodes[[#This Row],[Stage Code]])</f>
        <v>0</v>
      </c>
      <c r="H1467" s="174">
        <f>COUNTIF(ShortCodes[Location],ShortCodes[[#This Row],[Location]])</f>
        <v>1</v>
      </c>
      <c r="I1467" s="170">
        <f t="shared" si="47"/>
        <v>1</v>
      </c>
      <c r="J1467" s="174"/>
      <c r="K1467" s="170"/>
      <c r="L1467" s="170"/>
    </row>
    <row r="1468" spans="1:12" s="185" customFormat="1">
      <c r="A1468" s="152" t="s">
        <v>4193</v>
      </c>
      <c r="B1468" s="152" t="s">
        <v>4194</v>
      </c>
      <c r="C1468" s="149" t="str">
        <f t="shared" si="46"/>
        <v>REVODA</v>
      </c>
      <c r="D1468" s="149"/>
      <c r="E1468" s="149"/>
      <c r="F1468" s="149"/>
      <c r="G1468" s="170">
        <f>COUNTIF(RTARouteStages[StageCode],ShortCodes[[#This Row],[Stage Code]])</f>
        <v>0</v>
      </c>
      <c r="H1468" s="170">
        <f>COUNTIF(ShortCodes[Location],ShortCodes[[#This Row],[Location]])</f>
        <v>1</v>
      </c>
      <c r="I1468" s="149">
        <f t="shared" si="47"/>
        <v>1</v>
      </c>
      <c r="J1468" s="170"/>
      <c r="K1468" s="149"/>
      <c r="L1468" s="149"/>
    </row>
    <row r="1469" spans="1:12">
      <c r="A1469" s="152" t="s">
        <v>4195</v>
      </c>
      <c r="B1469" s="152" t="s">
        <v>4196</v>
      </c>
      <c r="C1469" s="149" t="str">
        <f t="shared" si="46"/>
        <v>SODYE</v>
      </c>
      <c r="D1469" s="149"/>
      <c r="E1469" s="149"/>
      <c r="F1469" s="149"/>
      <c r="G1469" s="174">
        <f>COUNTIF(RTARouteStages[StageCode],ShortCodes[[#This Row],[Stage Code]])</f>
        <v>0</v>
      </c>
      <c r="H1469" s="174">
        <f>COUNTIF(ShortCodes[Location],ShortCodes[[#This Row],[Location]])</f>
        <v>1</v>
      </c>
      <c r="I1469" s="149">
        <f t="shared" si="47"/>
        <v>1</v>
      </c>
      <c r="J1469" s="174"/>
      <c r="K1469" s="149"/>
      <c r="L1469" s="149"/>
    </row>
    <row r="1470" spans="1:12" ht="29">
      <c r="A1470" s="152" t="s">
        <v>4197</v>
      </c>
      <c r="B1470" s="152" t="s">
        <v>4198</v>
      </c>
      <c r="C1470" s="149" t="str">
        <f t="shared" si="46"/>
        <v>GOVT. COLLEGE PEDNE</v>
      </c>
      <c r="D1470" s="149"/>
      <c r="E1470" s="149"/>
      <c r="F1470" s="149"/>
      <c r="G1470" s="174">
        <f>COUNTIF(RTARouteStages[StageCode],ShortCodes[[#This Row],[Stage Code]])</f>
        <v>0</v>
      </c>
      <c r="H1470" s="174">
        <f>COUNTIF(ShortCodes[Location],ShortCodes[[#This Row],[Location]])</f>
        <v>1</v>
      </c>
      <c r="I1470" s="149">
        <f t="shared" si="47"/>
        <v>1</v>
      </c>
      <c r="J1470" s="174"/>
      <c r="K1470" s="149"/>
      <c r="L1470" s="149"/>
    </row>
    <row r="1471" spans="1:12">
      <c r="A1471" s="152" t="s">
        <v>4199</v>
      </c>
      <c r="B1471" s="152" t="s">
        <v>4200</v>
      </c>
      <c r="C1471" s="149" t="str">
        <f t="shared" si="46"/>
        <v>HARMAL COLLEGE</v>
      </c>
      <c r="D1471" s="149"/>
      <c r="E1471" s="149"/>
      <c r="F1471" s="149"/>
      <c r="G1471" s="174">
        <f>COUNTIF(RTARouteStages[StageCode],ShortCodes[[#This Row],[Stage Code]])</f>
        <v>0</v>
      </c>
      <c r="H1471" s="174">
        <f>COUNTIF(ShortCodes[Location],ShortCodes[[#This Row],[Location]])</f>
        <v>1</v>
      </c>
      <c r="I1471" s="149">
        <f t="shared" si="47"/>
        <v>1</v>
      </c>
      <c r="J1471" s="174"/>
      <c r="K1471" s="149"/>
      <c r="L1471" s="149"/>
    </row>
    <row r="1472" spans="1:12">
      <c r="A1472" s="152" t="s">
        <v>4201</v>
      </c>
      <c r="B1472" s="152" t="s">
        <v>4202</v>
      </c>
      <c r="C1472" s="149" t="str">
        <f t="shared" si="46"/>
        <v>KERI SANKHALI</v>
      </c>
      <c r="D1472" s="149"/>
      <c r="E1472" s="149"/>
      <c r="F1472" s="149"/>
      <c r="G1472" s="174">
        <f>COUNTIF(RTARouteStages[StageCode],ShortCodes[[#This Row],[Stage Code]])</f>
        <v>0</v>
      </c>
      <c r="H1472" s="174">
        <f>COUNTIF(ShortCodes[Location],ShortCodes[[#This Row],[Location]])</f>
        <v>1</v>
      </c>
      <c r="I1472" s="149">
        <f t="shared" si="47"/>
        <v>1</v>
      </c>
      <c r="J1472" s="174"/>
      <c r="K1472" s="149"/>
      <c r="L1472" s="149"/>
    </row>
    <row r="1473" spans="1:12">
      <c r="A1473" s="152" t="s">
        <v>4203</v>
      </c>
      <c r="B1473" s="152" t="s">
        <v>4204</v>
      </c>
      <c r="C1473" s="149" t="str">
        <f t="shared" si="46"/>
        <v>SURAL CHORLA</v>
      </c>
      <c r="D1473" s="149"/>
      <c r="E1473" s="149"/>
      <c r="F1473" s="149"/>
      <c r="G1473" s="174">
        <f>COUNTIF(RTARouteStages[StageCode],ShortCodes[[#This Row],[Stage Code]])</f>
        <v>0</v>
      </c>
      <c r="H1473" s="174">
        <f>COUNTIF(ShortCodes[Location],ShortCodes[[#This Row],[Location]])</f>
        <v>1</v>
      </c>
      <c r="I1473" s="149">
        <f t="shared" si="47"/>
        <v>1</v>
      </c>
      <c r="J1473" s="174"/>
      <c r="K1473" s="149"/>
      <c r="L1473" s="149"/>
    </row>
    <row r="1474" spans="1:12" ht="29">
      <c r="A1474" s="152" t="s">
        <v>4205</v>
      </c>
      <c r="B1474" s="152" t="s">
        <v>4206</v>
      </c>
      <c r="C1474" s="149" t="str">
        <f t="shared" si="46"/>
        <v>KENDRIYA VIDYALAY PONDA</v>
      </c>
      <c r="D1474" s="149"/>
      <c r="E1474" s="149"/>
      <c r="F1474" s="149"/>
      <c r="G1474" s="174">
        <f>COUNTIF(RTARouteStages[StageCode],ShortCodes[[#This Row],[Stage Code]])</f>
        <v>0</v>
      </c>
      <c r="H1474" s="174">
        <f>COUNTIF(ShortCodes[Location],ShortCodes[[#This Row],[Location]])</f>
        <v>1</v>
      </c>
      <c r="I1474" s="149">
        <f t="shared" si="47"/>
        <v>1</v>
      </c>
      <c r="J1474" s="174"/>
      <c r="K1474" s="149"/>
      <c r="L1474" s="149"/>
    </row>
    <row r="1475" spans="1:12" ht="43.5">
      <c r="A1475" s="152" t="s">
        <v>4207</v>
      </c>
      <c r="B1475" s="152" t="s">
        <v>4208</v>
      </c>
      <c r="C1475" s="149" t="str">
        <f t="shared" si="46"/>
        <v>GOA MULTIFACULTY COLLEGE DHARBANDORA</v>
      </c>
      <c r="D1475" s="149"/>
      <c r="E1475" s="149"/>
      <c r="F1475" s="149"/>
      <c r="G1475" s="174">
        <f>COUNTIF(RTARouteStages[StageCode],ShortCodes[[#This Row],[Stage Code]])</f>
        <v>0</v>
      </c>
      <c r="H1475" s="174">
        <f>COUNTIF(ShortCodes[Location],ShortCodes[[#This Row],[Location]])</f>
        <v>1</v>
      </c>
      <c r="I1475" s="149">
        <f t="shared" si="47"/>
        <v>1</v>
      </c>
      <c r="J1475" s="174"/>
      <c r="K1475" s="149"/>
      <c r="L1475" s="149"/>
    </row>
    <row r="1476" spans="1:12" ht="43.5">
      <c r="A1476" s="152" t="s">
        <v>4209</v>
      </c>
      <c r="B1476" s="152" t="s">
        <v>4210</v>
      </c>
      <c r="C1476" s="149" t="str">
        <f t="shared" si="46"/>
        <v>DON BOSCO ENGINEERING COLLEGE MARGAO</v>
      </c>
      <c r="D1476" s="149"/>
      <c r="E1476" s="149"/>
      <c r="F1476" s="149"/>
      <c r="G1476" s="174">
        <f>COUNTIF(RTARouteStages[StageCode],ShortCodes[[#This Row],[Stage Code]])</f>
        <v>0</v>
      </c>
      <c r="H1476" s="174">
        <f>COUNTIF(ShortCodes[Location],ShortCodes[[#This Row],[Location]])</f>
        <v>1</v>
      </c>
      <c r="I1476" s="149">
        <f t="shared" si="47"/>
        <v>1</v>
      </c>
      <c r="J1476" s="174"/>
      <c r="K1476" s="149"/>
      <c r="L1476" s="149"/>
    </row>
    <row r="1477" spans="1:12">
      <c r="A1477" s="152" t="s">
        <v>4211</v>
      </c>
      <c r="B1477" s="152" t="s">
        <v>4212</v>
      </c>
      <c r="C1477" s="149" t="str">
        <f t="shared" si="46"/>
        <v>VIDYANAGAR</v>
      </c>
      <c r="D1477" s="149"/>
      <c r="E1477" s="149"/>
      <c r="F1477" s="149"/>
      <c r="G1477" s="174">
        <f>COUNTIF(RTARouteStages[StageCode],ShortCodes[[#This Row],[Stage Code]])</f>
        <v>0</v>
      </c>
      <c r="H1477" s="174">
        <f>COUNTIF(ShortCodes[Location],ShortCodes[[#This Row],[Location]])</f>
        <v>1</v>
      </c>
      <c r="I1477" s="149">
        <f t="shared" si="47"/>
        <v>1</v>
      </c>
      <c r="J1477" s="174"/>
      <c r="K1477" s="149"/>
      <c r="L1477" s="149"/>
    </row>
    <row r="1478" spans="1:12">
      <c r="A1478" s="152" t="s">
        <v>4213</v>
      </c>
      <c r="B1478" s="152" t="s">
        <v>4214</v>
      </c>
      <c r="C1478" s="149" t="str">
        <f t="shared" si="46"/>
        <v>DAVARLI</v>
      </c>
      <c r="D1478" s="149"/>
      <c r="E1478" s="149"/>
      <c r="F1478" s="149"/>
      <c r="G1478" s="174">
        <f>COUNTIF(RTARouteStages[StageCode],ShortCodes[[#This Row],[Stage Code]])</f>
        <v>0</v>
      </c>
      <c r="H1478" s="174">
        <f>COUNTIF(ShortCodes[Location],ShortCodes[[#This Row],[Location]])</f>
        <v>1</v>
      </c>
      <c r="I1478" s="149">
        <f t="shared" si="47"/>
        <v>1</v>
      </c>
      <c r="J1478" s="174"/>
      <c r="K1478" s="149"/>
      <c r="L1478" s="149"/>
    </row>
    <row r="1479" spans="1:12">
      <c r="A1479" s="173" t="s">
        <v>4215</v>
      </c>
      <c r="B1479" s="173" t="s">
        <v>4216</v>
      </c>
      <c r="C1479" s="170" t="str">
        <f t="shared" si="46"/>
        <v>MANGOR HILL VASCO</v>
      </c>
      <c r="D1479" s="170"/>
      <c r="E1479" s="170"/>
      <c r="F1479" s="170"/>
      <c r="G1479" s="174">
        <f>COUNTIF(RTARouteStages[StageCode],ShortCodes[[#This Row],[Stage Code]])</f>
        <v>0</v>
      </c>
      <c r="H1479" s="174">
        <f>COUNTIF(ShortCodes[Location],ShortCodes[[#This Row],[Location]])</f>
        <v>1</v>
      </c>
      <c r="I1479" s="170">
        <f t="shared" si="47"/>
        <v>1</v>
      </c>
      <c r="J1479" s="174"/>
      <c r="K1479" s="170"/>
      <c r="L1479" s="170"/>
    </row>
    <row r="1480" spans="1:12">
      <c r="A1480" s="173" t="s">
        <v>4217</v>
      </c>
      <c r="B1480" s="173" t="s">
        <v>4218</v>
      </c>
      <c r="C1480" s="170" t="str">
        <f>A1480</f>
        <v>MALA</v>
      </c>
      <c r="D1480" s="170"/>
      <c r="E1480" s="170"/>
      <c r="F1480" s="170"/>
      <c r="G1480" s="170">
        <f>COUNTIF(RTARouteStages[StageCode],ShortCodes[[#This Row],[Stage Code]])</f>
        <v>0</v>
      </c>
      <c r="H1480" s="170">
        <f>COUNTIF(ShortCodes[Location],ShortCodes[[#This Row],[Location]])</f>
        <v>1</v>
      </c>
      <c r="I1480" s="170">
        <f>COUNTIF($B$2:$B$4841,B1480)</f>
        <v>1</v>
      </c>
      <c r="J1480" s="170"/>
      <c r="K1480" s="170"/>
      <c r="L1480" s="170"/>
    </row>
    <row r="1481" spans="1:12">
      <c r="A1481" s="173" t="s">
        <v>4219</v>
      </c>
      <c r="B1481" s="173" t="s">
        <v>4220</v>
      </c>
      <c r="C1481" s="170" t="str">
        <f>A1481</f>
        <v>BHATLEM</v>
      </c>
      <c r="D1481" s="170"/>
      <c r="E1481" s="170"/>
      <c r="F1481" s="170"/>
      <c r="G1481" s="170">
        <f>COUNTIF(RTARouteStages[StageCode],ShortCodes[[#This Row],[Stage Code]])</f>
        <v>0</v>
      </c>
      <c r="H1481" s="170">
        <f>COUNTIF(ShortCodes[Location],ShortCodes[[#This Row],[Location]])</f>
        <v>1</v>
      </c>
      <c r="I1481" s="170">
        <f>COUNTIF($B$2:$B$4841,B1481)</f>
        <v>1</v>
      </c>
      <c r="J1481" s="170"/>
      <c r="K1481" s="170"/>
      <c r="L1481" s="170"/>
    </row>
    <row r="1482" spans="1:12" ht="29">
      <c r="A1482" s="173" t="s">
        <v>4221</v>
      </c>
      <c r="B1482" s="173" t="s">
        <v>4222</v>
      </c>
      <c r="C1482" s="170" t="str">
        <f>A1482</f>
        <v>HOUSING BOARD PORVORIM</v>
      </c>
      <c r="D1482" s="170"/>
      <c r="E1482" s="170"/>
      <c r="F1482" s="170"/>
      <c r="G1482" s="170">
        <f>COUNTIF(RTARouteStages[StageCode],ShortCodes[[#This Row],[Stage Code]])</f>
        <v>0</v>
      </c>
      <c r="H1482" s="170">
        <f>COUNTIF(ShortCodes[Location],ShortCodes[[#This Row],[Location]])</f>
        <v>1</v>
      </c>
      <c r="I1482" s="170">
        <f>COUNTIF($B$2:$B$4841,B1482)</f>
        <v>1</v>
      </c>
      <c r="J1482" s="170"/>
      <c r="K1482" s="170"/>
      <c r="L1482" s="170"/>
    </row>
    <row r="1483" spans="1:12">
      <c r="A1483" s="173" t="s">
        <v>4223</v>
      </c>
      <c r="B1483" s="173" t="s">
        <v>4224</v>
      </c>
      <c r="C1483" s="170" t="str">
        <f>A1483</f>
        <v>Chorao</v>
      </c>
      <c r="D1483" s="187"/>
      <c r="E1483" s="170"/>
      <c r="F1483" s="170"/>
      <c r="G1483" s="186">
        <f>COUNTIF(RTARouteStages[StageCode],ShortCodes[[#This Row],[Stage Code]])</f>
        <v>1</v>
      </c>
      <c r="H1483" s="186">
        <f>COUNTIF(ShortCodes[Location],ShortCodes[[#This Row],[Location]])</f>
        <v>1</v>
      </c>
      <c r="I1483" s="170">
        <f>COUNTIF(ShortCodes[Stage Code],ShortCodes[[#This Row],[Stage Code]])</f>
        <v>1</v>
      </c>
      <c r="J1483" s="170"/>
      <c r="K1483" s="170"/>
      <c r="L1483" s="170"/>
    </row>
  </sheetData>
  <conditionalFormatting sqref="I2:I1483">
    <cfRule type="expression" dxfId="4" priority="1">
      <formula>$I$2&gt;1</formula>
    </cfRule>
  </conditionalFormatting>
  <dataValidations count="1">
    <dataValidation type="list" allowBlank="1" showInputMessage="1" showErrorMessage="1" sqref="J1:J1048576" xr:uid="{AC3C7268-F7BA-4684-A1A5-D15038E31BE0}">
      <formula1>StopTypes</formula1>
    </dataValidation>
  </dataValidations>
  <pageMargins left="0.75" right="0.75" top="1" bottom="1" header="0.5" footer="0.5"/>
  <pageSetup paperSize="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E041-B014-4B57-B1D3-46B7008E7B3F}">
  <dimension ref="A1:E2"/>
  <sheetViews>
    <sheetView workbookViewId="0">
      <selection activeCell="A2" sqref="A2"/>
    </sheetView>
  </sheetViews>
  <sheetFormatPr defaultRowHeight="14.5"/>
  <cols>
    <col min="1" max="1" width="6" bestFit="1" customWidth="1"/>
    <col min="2" max="2" width="10.6328125" bestFit="1" customWidth="1"/>
    <col min="3" max="3" width="15.08984375" bestFit="1" customWidth="1"/>
    <col min="4" max="5" width="29.7265625" bestFit="1" customWidth="1"/>
    <col min="6" max="6" width="18.453125" bestFit="1" customWidth="1"/>
    <col min="7" max="7" width="17.36328125" bestFit="1" customWidth="1"/>
    <col min="8" max="8" width="6.36328125" bestFit="1" customWidth="1"/>
    <col min="9" max="9" width="7.453125" bestFit="1" customWidth="1"/>
    <col min="10" max="13" width="7.1796875" bestFit="1" customWidth="1"/>
    <col min="14" max="14" width="12.81640625" bestFit="1" customWidth="1"/>
    <col min="15" max="15" width="13" bestFit="1" customWidth="1"/>
    <col min="16" max="16" width="12.54296875" bestFit="1" customWidth="1"/>
    <col min="17" max="17" width="15.7265625" bestFit="1" customWidth="1"/>
    <col min="18" max="18" width="6.6328125" bestFit="1" customWidth="1"/>
    <col min="19" max="19" width="11.90625" bestFit="1" customWidth="1"/>
    <col min="20" max="20" width="15.08984375" bestFit="1" customWidth="1"/>
    <col min="21" max="21" width="10.6328125" bestFit="1" customWidth="1"/>
    <col min="22" max="22" width="18.453125" bestFit="1" customWidth="1"/>
    <col min="23" max="23" width="7.90625" bestFit="1" customWidth="1"/>
    <col min="24" max="24" width="13" bestFit="1" customWidth="1"/>
    <col min="25" max="25" width="12.54296875" bestFit="1" customWidth="1"/>
    <col min="26" max="26" width="15.7265625" bestFit="1" customWidth="1"/>
    <col min="27" max="27" width="6.6328125" bestFit="1" customWidth="1"/>
    <col min="28" max="28" width="11.90625" bestFit="1" customWidth="1"/>
  </cols>
  <sheetData>
    <row r="1" spans="1:5">
      <c r="A1" t="s">
        <v>1240</v>
      </c>
      <c r="B1" t="s">
        <v>1248</v>
      </c>
      <c r="C1" t="s">
        <v>1020</v>
      </c>
      <c r="D1" t="s">
        <v>1250</v>
      </c>
      <c r="E1" t="s">
        <v>1251</v>
      </c>
    </row>
    <row r="2" spans="1:5">
      <c r="A2" s="135" t="s">
        <v>1252</v>
      </c>
      <c r="B2" t="s">
        <v>1239</v>
      </c>
      <c r="C2" t="s">
        <v>1249</v>
      </c>
      <c r="D2" s="135" t="s">
        <v>1253</v>
      </c>
      <c r="E2" s="135" t="s">
        <v>1254</v>
      </c>
    </row>
  </sheetData>
  <phoneticPr fontId="2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000"/>
  <sheetViews>
    <sheetView workbookViewId="0">
      <pane ySplit="1" topLeftCell="A2" activePane="bottomLeft" state="frozen"/>
      <selection pane="bottomLeft" activeCell="A4" sqref="A4"/>
    </sheetView>
  </sheetViews>
  <sheetFormatPr defaultColWidth="14.453125" defaultRowHeight="15" customHeight="1"/>
  <cols>
    <col min="3" max="3" width="12.54296875" customWidth="1"/>
    <col min="4" max="4" width="9.453125" customWidth="1"/>
    <col min="5" max="5" width="11.54296875" customWidth="1"/>
    <col min="6" max="6" width="10.81640625" customWidth="1"/>
    <col min="7" max="7" width="10.7265625" customWidth="1"/>
    <col min="8" max="10" width="11.08984375" customWidth="1"/>
    <col min="16" max="16" width="19.453125" customWidth="1"/>
  </cols>
  <sheetData>
    <row r="1" spans="1:16" s="128" customFormat="1">
      <c r="A1" s="134" t="s">
        <v>1240</v>
      </c>
      <c r="B1" s="128" t="s">
        <v>1247</v>
      </c>
      <c r="C1" s="129" t="s">
        <v>421</v>
      </c>
      <c r="D1" s="130" t="s">
        <v>422</v>
      </c>
      <c r="E1" s="130" t="s">
        <v>423</v>
      </c>
      <c r="F1" s="130" t="s">
        <v>424</v>
      </c>
      <c r="G1" s="130" t="s">
        <v>425</v>
      </c>
      <c r="H1" s="131" t="s">
        <v>426</v>
      </c>
      <c r="I1" s="130" t="s">
        <v>1241</v>
      </c>
      <c r="J1" s="130" t="s">
        <v>1245</v>
      </c>
      <c r="K1" s="192" t="s">
        <v>1242</v>
      </c>
      <c r="L1" s="132" t="s">
        <v>1243</v>
      </c>
      <c r="M1" s="134" t="s">
        <v>1244</v>
      </c>
      <c r="N1" s="136" t="s">
        <v>1020</v>
      </c>
      <c r="O1" s="136" t="s">
        <v>1248</v>
      </c>
      <c r="P1" s="136" t="s">
        <v>1246</v>
      </c>
    </row>
    <row r="2" spans="1:16">
      <c r="A2" s="137"/>
      <c r="B2" s="138" t="s">
        <v>1239</v>
      </c>
      <c r="C2" s="188" t="s">
        <v>4224</v>
      </c>
      <c r="D2" s="139"/>
      <c r="E2" s="139"/>
      <c r="F2" s="139"/>
      <c r="G2" s="139"/>
      <c r="H2" s="189" t="s">
        <v>1629</v>
      </c>
      <c r="I2" s="140"/>
      <c r="J2" s="190" t="s">
        <v>4224</v>
      </c>
      <c r="K2" s="141" t="str">
        <f>VLOOKUP(RTARouteStages[[#This Row],[StageCode]],Code2Loc,2,FALSE)</f>
        <v>Chorao</v>
      </c>
      <c r="L2" s="142">
        <v>1</v>
      </c>
      <c r="M2" s="137"/>
      <c r="N2" s="137" t="str">
        <f>IF(LEN(RTARouteStages[[#This Row],[From]] &amp; IF(ISBLANK(RTARouteStages[[#This Row],[Via 1]]),"", "-" &amp; RTARouteStages[[#This Row],[Via 1]]) &amp; IF(ISBLANK(RTARouteStages[[#This Row],[Via 2]]),"", "-" &amp; RTARouteStages[[#This Row],[Via 2]]) &amp; IF(ISBLANK(RTARouteStages[[#This Row],[Via 3]]),"", "-" &amp; RTARouteStages[[#This Row],[Via 3]]) &amp; IF(ISBLANK(RTARouteStages[[#This Row],[Via 4]]),"", "-" &amp; RTARouteStages[[#This Row],[Via 4]]) &amp; IF(ISBLANK(RTARouteStages[[#This Row],[Destination]]),"", "-" &amp; RTARouteStages[[#This Row],[Destination]]))=0,N1, RTARouteStages[[#This Row],[From]] &amp; IF(ISBLANK(RTARouteStages[[#This Row],[Via 1]]),"", "-" &amp; RTARouteStages[[#This Row],[Via 1]]) &amp; IF(ISBLANK(RTARouteStages[[#This Row],[Via 2]]),"", "-" &amp; RTARouteStages[[#This Row],[Via 2]]) &amp; IF(ISBLANK(RTARouteStages[[#This Row],[Via 3]]),"", "-" &amp; RTARouteStages[[#This Row],[Via 3]]) &amp; IF(ISBLANK(RTARouteStages[[#This Row],[Via 4]]),"", "-" &amp; RTARouteStages[[#This Row],[Via 4]]) &amp; IF(ISBLANK(RTARouteStages[[#This Row],[Destination]]),"", "-" &amp; RTARouteStages[[#This Row],[Destination]]))</f>
        <v>CHO-BCH</v>
      </c>
      <c r="O2" s="137" t="str">
        <f>IF(ISBLANK(RTARouteStages[[#This Row],[RTA]]),O1,B2)</f>
        <v>BIC</v>
      </c>
      <c r="P2" s="137" t="str">
        <f>RTARouteStages[[#This Row],[RTACode]] &amp; ":" &amp; RTARouteStages[[#This Row],[RouteCode]]</f>
        <v>BIC:CHO-BCH</v>
      </c>
    </row>
    <row r="3" spans="1:16">
      <c r="A3" s="137"/>
      <c r="B3" s="138"/>
      <c r="C3" s="141"/>
      <c r="D3" s="143"/>
      <c r="E3" s="143"/>
      <c r="F3" s="143"/>
      <c r="G3" s="143"/>
      <c r="H3" s="144"/>
      <c r="I3" s="142"/>
      <c r="J3" s="191" t="s">
        <v>2763</v>
      </c>
      <c r="K3" s="141" t="str">
        <f>VLOOKUP(RTARouteStages[[#This Row],[StageCode]],Code2Loc,2,FALSE)</f>
        <v>MAYEM LAKE</v>
      </c>
      <c r="L3" s="142">
        <v>2</v>
      </c>
      <c r="M3" s="137"/>
      <c r="N3" s="137" t="str">
        <f>IF(LEN(RTARouteStages[[#This Row],[From]] &amp; IF(ISBLANK(RTARouteStages[[#This Row],[Via 1]]),"", "-" &amp; RTARouteStages[[#This Row],[Via 1]]) &amp; IF(ISBLANK(RTARouteStages[[#This Row],[Via 2]]),"", "-" &amp; RTARouteStages[[#This Row],[Via 2]]) &amp; IF(ISBLANK(RTARouteStages[[#This Row],[Via 3]]),"", "-" &amp; RTARouteStages[[#This Row],[Via 3]]) &amp; IF(ISBLANK(RTARouteStages[[#This Row],[Via 4]]),"", "-" &amp; RTARouteStages[[#This Row],[Via 4]]) &amp; IF(ISBLANK(RTARouteStages[[#This Row],[Destination]]),"", "-" &amp; RTARouteStages[[#This Row],[Destination]]))=0,N2, RTARouteStages[[#This Row],[From]] &amp; IF(ISBLANK(RTARouteStages[[#This Row],[Via 1]]),"", "-" &amp; RTARouteStages[[#This Row],[Via 1]]) &amp; IF(ISBLANK(RTARouteStages[[#This Row],[Via 2]]),"", "-" &amp; RTARouteStages[[#This Row],[Via 2]]) &amp; IF(ISBLANK(RTARouteStages[[#This Row],[Via 3]]),"", "-" &amp; RTARouteStages[[#This Row],[Via 3]]) &amp; IF(ISBLANK(RTARouteStages[[#This Row],[Via 4]]),"", "-" &amp; RTARouteStages[[#This Row],[Via 4]]) &amp; IF(ISBLANK(RTARouteStages[[#This Row],[Destination]]),"", "-" &amp; RTARouteStages[[#This Row],[Destination]]))</f>
        <v>CHO-BCH</v>
      </c>
      <c r="O3" s="137" t="str">
        <f>IF(ISBLANK(RTARouteStages[[#This Row],[RTA]]),O2,B3)</f>
        <v>BIC</v>
      </c>
      <c r="P3" s="137" t="str">
        <f>RTARouteStages[[#This Row],[RTACode]] &amp; ":" &amp; RTARouteStages[[#This Row],[RouteCode]]</f>
        <v>BIC:CHO-BCH</v>
      </c>
    </row>
    <row r="4" spans="1:16">
      <c r="A4" s="137"/>
      <c r="B4" s="138"/>
      <c r="C4" s="141"/>
      <c r="D4" s="143"/>
      <c r="E4" s="143"/>
      <c r="F4" s="143"/>
      <c r="G4" s="143"/>
      <c r="H4" s="144"/>
      <c r="I4" s="142"/>
      <c r="J4" s="191" t="s">
        <v>2714</v>
      </c>
      <c r="K4" s="141" t="str">
        <f>VLOOKUP(RTARouteStages[[#This Row],[StageCode]],Code2Loc,2,FALSE)</f>
        <v>MAPUSA</v>
      </c>
      <c r="L4" s="142">
        <v>3</v>
      </c>
      <c r="M4" s="137"/>
      <c r="N4" s="137" t="str">
        <f>IF(LEN(RTARouteStages[[#This Row],[From]] &amp; IF(ISBLANK(RTARouteStages[[#This Row],[Via 1]]),"", "-" &amp; RTARouteStages[[#This Row],[Via 1]]) &amp; IF(ISBLANK(RTARouteStages[[#This Row],[Via 2]]),"", "-" &amp; RTARouteStages[[#This Row],[Via 2]]) &amp; IF(ISBLANK(RTARouteStages[[#This Row],[Via 3]]),"", "-" &amp; RTARouteStages[[#This Row],[Via 3]]) &amp; IF(ISBLANK(RTARouteStages[[#This Row],[Via 4]]),"", "-" &amp; RTARouteStages[[#This Row],[Via 4]]) &amp; IF(ISBLANK(RTARouteStages[[#This Row],[Destination]]),"", "-" &amp; RTARouteStages[[#This Row],[Destination]]))=0,N3, RTARouteStages[[#This Row],[From]] &amp; IF(ISBLANK(RTARouteStages[[#This Row],[Via 1]]),"", "-" &amp; RTARouteStages[[#This Row],[Via 1]]) &amp; IF(ISBLANK(RTARouteStages[[#This Row],[Via 2]]),"", "-" &amp; RTARouteStages[[#This Row],[Via 2]]) &amp; IF(ISBLANK(RTARouteStages[[#This Row],[Via 3]]),"", "-" &amp; RTARouteStages[[#This Row],[Via 3]]) &amp; IF(ISBLANK(RTARouteStages[[#This Row],[Via 4]]),"", "-" &amp; RTARouteStages[[#This Row],[Via 4]]) &amp; IF(ISBLANK(RTARouteStages[[#This Row],[Destination]]),"", "-" &amp; RTARouteStages[[#This Row],[Destination]]))</f>
        <v>CHO-BCH</v>
      </c>
      <c r="O4" s="137" t="str">
        <f>IF(ISBLANK(RTARouteStages[[#This Row],[RTA]]),O3,B4)</f>
        <v>BIC</v>
      </c>
      <c r="P4" s="137" t="str">
        <f>RTARouteStages[[#This Row],[RTACode]] &amp; ":" &amp; RTARouteStages[[#This Row],[RouteCode]]</f>
        <v>BIC:CHO-BCH</v>
      </c>
    </row>
    <row r="5" spans="1:16">
      <c r="A5" s="137"/>
      <c r="B5" s="138"/>
      <c r="C5" s="141"/>
      <c r="D5" s="143"/>
      <c r="E5" s="143"/>
      <c r="F5" s="143"/>
      <c r="G5" s="143"/>
      <c r="H5" s="144"/>
      <c r="I5" s="142"/>
      <c r="J5" s="191" t="s">
        <v>1629</v>
      </c>
      <c r="K5" s="141" t="str">
        <f>VLOOKUP(RTARouteStages[[#This Row],[StageCode]],Code2Loc,2,FALSE)</f>
        <v>BICHOLIM</v>
      </c>
      <c r="L5" s="142">
        <v>4</v>
      </c>
      <c r="M5" s="137"/>
      <c r="N5" s="137" t="str">
        <f>IF(LEN(RTARouteStages[[#This Row],[From]] &amp; IF(ISBLANK(RTARouteStages[[#This Row],[Via 1]]),"", "-" &amp; RTARouteStages[[#This Row],[Via 1]]) &amp; IF(ISBLANK(RTARouteStages[[#This Row],[Via 2]]),"", "-" &amp; RTARouteStages[[#This Row],[Via 2]]) &amp; IF(ISBLANK(RTARouteStages[[#This Row],[Via 3]]),"", "-" &amp; RTARouteStages[[#This Row],[Via 3]]) &amp; IF(ISBLANK(RTARouteStages[[#This Row],[Via 4]]),"", "-" &amp; RTARouteStages[[#This Row],[Via 4]]) &amp; IF(ISBLANK(RTARouteStages[[#This Row],[Destination]]),"", "-" &amp; RTARouteStages[[#This Row],[Destination]]))=0,N4, RTARouteStages[[#This Row],[From]] &amp; IF(ISBLANK(RTARouteStages[[#This Row],[Via 1]]),"", "-" &amp; RTARouteStages[[#This Row],[Via 1]]) &amp; IF(ISBLANK(RTARouteStages[[#This Row],[Via 2]]),"", "-" &amp; RTARouteStages[[#This Row],[Via 2]]) &amp; IF(ISBLANK(RTARouteStages[[#This Row],[Via 3]]),"", "-" &amp; RTARouteStages[[#This Row],[Via 3]]) &amp; IF(ISBLANK(RTARouteStages[[#This Row],[Via 4]]),"", "-" &amp; RTARouteStages[[#This Row],[Via 4]]) &amp; IF(ISBLANK(RTARouteStages[[#This Row],[Destination]]),"", "-" &amp; RTARouteStages[[#This Row],[Destination]]))</f>
        <v>CHO-BCH</v>
      </c>
      <c r="O5" s="137" t="str">
        <f>IF(ISBLANK(RTARouteStages[[#This Row],[RTA]]),O4,B5)</f>
        <v>BIC</v>
      </c>
      <c r="P5" s="137" t="str">
        <f>RTARouteStages[[#This Row],[RTACode]] &amp; ":" &amp; RTARouteStages[[#This Row],[RouteCode]]</f>
        <v>BIC:CHO-BCH</v>
      </c>
    </row>
    <row r="6" spans="1:16">
      <c r="C6" s="97"/>
      <c r="H6" s="98"/>
      <c r="I6" s="133"/>
      <c r="J6" s="133"/>
      <c r="K6" s="97"/>
      <c r="L6" s="98"/>
    </row>
    <row r="7" spans="1:16">
      <c r="C7" s="97"/>
      <c r="H7" s="98"/>
      <c r="I7" s="133"/>
      <c r="J7" s="133"/>
      <c r="K7" s="97"/>
      <c r="L7" s="98"/>
    </row>
    <row r="8" spans="1:16">
      <c r="C8" s="97"/>
      <c r="H8" s="98"/>
      <c r="I8" s="133"/>
      <c r="J8" s="133"/>
      <c r="K8" s="97"/>
      <c r="L8" s="98"/>
    </row>
    <row r="9" spans="1:16">
      <c r="C9" s="97"/>
      <c r="H9" s="98"/>
      <c r="I9" s="133"/>
      <c r="J9" s="133"/>
      <c r="K9" s="97"/>
      <c r="L9" s="98"/>
    </row>
    <row r="10" spans="1:16">
      <c r="C10" s="97"/>
      <c r="H10" s="98"/>
      <c r="I10" s="133"/>
      <c r="J10" s="133"/>
      <c r="K10" s="97"/>
      <c r="L10" s="98"/>
    </row>
    <row r="11" spans="1:16">
      <c r="C11" s="97"/>
      <c r="H11" s="98"/>
      <c r="I11" s="133"/>
      <c r="J11" s="133"/>
      <c r="K11" s="97"/>
      <c r="L11" s="98"/>
    </row>
    <row r="12" spans="1:16">
      <c r="C12" s="97"/>
      <c r="H12" s="98"/>
      <c r="I12" s="133"/>
      <c r="J12" s="133"/>
      <c r="K12" s="97"/>
      <c r="L12" s="98"/>
    </row>
    <row r="13" spans="1:16">
      <c r="C13" s="97"/>
      <c r="H13" s="98"/>
      <c r="I13" s="133"/>
      <c r="J13" s="133"/>
      <c r="K13" s="97"/>
      <c r="L13" s="98"/>
    </row>
    <row r="14" spans="1:16">
      <c r="C14" s="97"/>
      <c r="H14" s="98"/>
      <c r="I14" s="133"/>
      <c r="J14" s="133"/>
      <c r="K14" s="97"/>
      <c r="L14" s="98"/>
    </row>
    <row r="15" spans="1:16">
      <c r="C15" s="97"/>
      <c r="H15" s="98"/>
      <c r="I15" s="133"/>
      <c r="J15" s="133"/>
      <c r="K15" s="97"/>
      <c r="L15" s="98"/>
    </row>
    <row r="16" spans="1:16">
      <c r="C16" s="97"/>
      <c r="H16" s="98"/>
      <c r="I16" s="133"/>
      <c r="J16" s="133"/>
      <c r="K16" s="97"/>
      <c r="L16" s="98"/>
    </row>
    <row r="17" spans="3:12">
      <c r="C17" s="97"/>
      <c r="H17" s="98"/>
      <c r="I17" s="133"/>
      <c r="J17" s="133"/>
      <c r="K17" s="97"/>
      <c r="L17" s="98"/>
    </row>
    <row r="18" spans="3:12">
      <c r="C18" s="97"/>
      <c r="H18" s="98"/>
      <c r="I18" s="133"/>
      <c r="J18" s="133"/>
      <c r="K18" s="97"/>
      <c r="L18" s="98"/>
    </row>
    <row r="19" spans="3:12">
      <c r="C19" s="97"/>
      <c r="H19" s="98"/>
      <c r="I19" s="133"/>
      <c r="J19" s="133"/>
      <c r="K19" s="97"/>
      <c r="L19" s="98"/>
    </row>
    <row r="20" spans="3:12">
      <c r="C20" s="97"/>
      <c r="H20" s="98"/>
      <c r="I20" s="133"/>
      <c r="J20" s="133"/>
      <c r="K20" s="97"/>
      <c r="L20" s="98"/>
    </row>
    <row r="21" spans="3:12">
      <c r="C21" s="97"/>
      <c r="H21" s="98"/>
      <c r="I21" s="133"/>
      <c r="J21" s="133"/>
      <c r="K21" s="97"/>
      <c r="L21" s="98"/>
    </row>
    <row r="22" spans="3:12">
      <c r="C22" s="97"/>
      <c r="H22" s="98"/>
      <c r="I22" s="133"/>
      <c r="J22" s="133"/>
      <c r="K22" s="97"/>
      <c r="L22" s="98"/>
    </row>
    <row r="23" spans="3:12">
      <c r="C23" s="97"/>
      <c r="H23" s="98"/>
      <c r="I23" s="133"/>
      <c r="J23" s="133"/>
      <c r="K23" s="97"/>
      <c r="L23" s="98"/>
    </row>
    <row r="24" spans="3:12">
      <c r="C24" s="97"/>
      <c r="H24" s="98"/>
      <c r="I24" s="133"/>
      <c r="J24" s="133"/>
      <c r="K24" s="97"/>
      <c r="L24" s="98"/>
    </row>
    <row r="25" spans="3:12">
      <c r="C25" s="97"/>
      <c r="H25" s="98"/>
      <c r="I25" s="133"/>
      <c r="J25" s="133"/>
      <c r="K25" s="97"/>
      <c r="L25" s="98"/>
    </row>
    <row r="26" spans="3:12">
      <c r="C26" s="97"/>
      <c r="H26" s="98"/>
      <c r="I26" s="133"/>
      <c r="J26" s="133"/>
      <c r="K26" s="97"/>
      <c r="L26" s="98"/>
    </row>
    <row r="27" spans="3:12">
      <c r="C27" s="97"/>
      <c r="H27" s="98"/>
      <c r="I27" s="133"/>
      <c r="J27" s="133"/>
      <c r="K27" s="97"/>
      <c r="L27" s="98"/>
    </row>
    <row r="28" spans="3:12">
      <c r="C28" s="97"/>
      <c r="H28" s="98"/>
      <c r="I28" s="133"/>
      <c r="J28" s="133"/>
      <c r="K28" s="97"/>
      <c r="L28" s="98"/>
    </row>
    <row r="29" spans="3:12">
      <c r="C29" s="97"/>
      <c r="H29" s="98"/>
      <c r="I29" s="133"/>
      <c r="J29" s="133"/>
      <c r="K29" s="97"/>
      <c r="L29" s="98"/>
    </row>
    <row r="30" spans="3:12">
      <c r="C30" s="97"/>
      <c r="H30" s="98"/>
      <c r="I30" s="133"/>
      <c r="J30" s="133"/>
      <c r="K30" s="97"/>
      <c r="L30" s="98"/>
    </row>
    <row r="31" spans="3:12">
      <c r="C31" s="97"/>
      <c r="H31" s="98"/>
      <c r="I31" s="133"/>
      <c r="J31" s="133"/>
      <c r="K31" s="97"/>
      <c r="L31" s="98"/>
    </row>
    <row r="32" spans="3:12">
      <c r="C32" s="97"/>
      <c r="H32" s="98"/>
      <c r="I32" s="133"/>
      <c r="J32" s="133"/>
      <c r="K32" s="97"/>
      <c r="L32" s="98"/>
    </row>
    <row r="33" spans="3:12">
      <c r="C33" s="97"/>
      <c r="H33" s="98"/>
      <c r="I33" s="133"/>
      <c r="J33" s="133"/>
      <c r="K33" s="97"/>
      <c r="L33" s="98"/>
    </row>
    <row r="34" spans="3:12">
      <c r="C34" s="97"/>
      <c r="H34" s="98"/>
      <c r="I34" s="133"/>
      <c r="J34" s="133"/>
      <c r="K34" s="97"/>
      <c r="L34" s="98"/>
    </row>
    <row r="35" spans="3:12">
      <c r="C35" s="97"/>
      <c r="H35" s="98"/>
      <c r="I35" s="133"/>
      <c r="J35" s="133"/>
      <c r="K35" s="97"/>
      <c r="L35" s="98"/>
    </row>
    <row r="36" spans="3:12">
      <c r="C36" s="97"/>
      <c r="H36" s="98"/>
      <c r="I36" s="133"/>
      <c r="J36" s="133"/>
      <c r="K36" s="97"/>
      <c r="L36" s="98"/>
    </row>
    <row r="37" spans="3:12">
      <c r="C37" s="97"/>
      <c r="H37" s="98"/>
      <c r="I37" s="133"/>
      <c r="J37" s="133"/>
      <c r="K37" s="97"/>
      <c r="L37" s="98"/>
    </row>
    <row r="38" spans="3:12">
      <c r="C38" s="97"/>
      <c r="H38" s="98"/>
      <c r="I38" s="133"/>
      <c r="J38" s="133"/>
      <c r="K38" s="97"/>
      <c r="L38" s="98"/>
    </row>
    <row r="39" spans="3:12">
      <c r="C39" s="97"/>
      <c r="H39" s="98"/>
      <c r="I39" s="133"/>
      <c r="J39" s="133"/>
      <c r="K39" s="97"/>
      <c r="L39" s="98"/>
    </row>
    <row r="40" spans="3:12">
      <c r="C40" s="97"/>
      <c r="H40" s="98"/>
      <c r="I40" s="133"/>
      <c r="J40" s="133"/>
      <c r="K40" s="97"/>
      <c r="L40" s="98"/>
    </row>
    <row r="41" spans="3:12">
      <c r="C41" s="97"/>
      <c r="H41" s="98"/>
      <c r="I41" s="133"/>
      <c r="J41" s="133"/>
      <c r="K41" s="97"/>
      <c r="L41" s="98"/>
    </row>
    <row r="42" spans="3:12">
      <c r="C42" s="97"/>
      <c r="H42" s="98"/>
      <c r="I42" s="133"/>
      <c r="J42" s="133"/>
      <c r="K42" s="97"/>
      <c r="L42" s="98"/>
    </row>
    <row r="43" spans="3:12">
      <c r="C43" s="97"/>
      <c r="H43" s="98"/>
      <c r="I43" s="133"/>
      <c r="J43" s="133"/>
      <c r="K43" s="97"/>
      <c r="L43" s="98"/>
    </row>
    <row r="44" spans="3:12">
      <c r="C44" s="97"/>
      <c r="H44" s="98"/>
      <c r="I44" s="133"/>
      <c r="J44" s="133"/>
      <c r="K44" s="97"/>
      <c r="L44" s="98"/>
    </row>
    <row r="45" spans="3:12">
      <c r="C45" s="97"/>
      <c r="H45" s="98"/>
      <c r="I45" s="133"/>
      <c r="J45" s="133"/>
      <c r="K45" s="97"/>
      <c r="L45" s="98"/>
    </row>
    <row r="46" spans="3:12">
      <c r="C46" s="97"/>
      <c r="H46" s="98"/>
      <c r="I46" s="133"/>
      <c r="J46" s="133"/>
      <c r="K46" s="97"/>
      <c r="L46" s="98"/>
    </row>
    <row r="47" spans="3:12">
      <c r="C47" s="97"/>
      <c r="H47" s="98"/>
      <c r="I47" s="133"/>
      <c r="J47" s="133"/>
      <c r="K47" s="97"/>
      <c r="L47" s="98"/>
    </row>
    <row r="48" spans="3:12">
      <c r="C48" s="97"/>
      <c r="H48" s="98"/>
      <c r="I48" s="133"/>
      <c r="J48" s="133"/>
      <c r="K48" s="97"/>
      <c r="L48" s="98"/>
    </row>
    <row r="49" spans="3:12">
      <c r="C49" s="97"/>
      <c r="H49" s="98"/>
      <c r="I49" s="133"/>
      <c r="J49" s="133"/>
      <c r="K49" s="97"/>
      <c r="L49" s="98"/>
    </row>
    <row r="50" spans="3:12">
      <c r="C50" s="97"/>
      <c r="H50" s="98"/>
      <c r="I50" s="133"/>
      <c r="J50" s="133"/>
      <c r="K50" s="97"/>
      <c r="L50" s="98"/>
    </row>
    <row r="51" spans="3:12">
      <c r="C51" s="97"/>
      <c r="H51" s="98"/>
      <c r="I51" s="133"/>
      <c r="J51" s="133"/>
      <c r="K51" s="97"/>
      <c r="L51" s="98"/>
    </row>
    <row r="52" spans="3:12">
      <c r="C52" s="97"/>
      <c r="H52" s="98"/>
      <c r="I52" s="133"/>
      <c r="J52" s="133"/>
      <c r="K52" s="97"/>
      <c r="L52" s="98"/>
    </row>
    <row r="53" spans="3:12">
      <c r="C53" s="97"/>
      <c r="H53" s="98"/>
      <c r="I53" s="133"/>
      <c r="J53" s="133"/>
      <c r="K53" s="97"/>
      <c r="L53" s="98"/>
    </row>
    <row r="54" spans="3:12">
      <c r="C54" s="97"/>
      <c r="H54" s="98"/>
      <c r="I54" s="133"/>
      <c r="J54" s="133"/>
      <c r="K54" s="97"/>
      <c r="L54" s="98"/>
    </row>
    <row r="55" spans="3:12">
      <c r="C55" s="97"/>
      <c r="H55" s="98"/>
      <c r="I55" s="133"/>
      <c r="J55" s="133"/>
      <c r="K55" s="97"/>
      <c r="L55" s="98"/>
    </row>
    <row r="56" spans="3:12">
      <c r="C56" s="97"/>
      <c r="H56" s="98"/>
      <c r="I56" s="133"/>
      <c r="J56" s="133"/>
      <c r="K56" s="97"/>
      <c r="L56" s="98"/>
    </row>
    <row r="57" spans="3:12">
      <c r="C57" s="97"/>
      <c r="H57" s="98"/>
      <c r="I57" s="133"/>
      <c r="J57" s="133"/>
      <c r="K57" s="97"/>
      <c r="L57" s="98"/>
    </row>
    <row r="58" spans="3:12">
      <c r="C58" s="97"/>
      <c r="H58" s="98"/>
      <c r="I58" s="133"/>
      <c r="J58" s="133"/>
      <c r="K58" s="97"/>
      <c r="L58" s="98"/>
    </row>
    <row r="59" spans="3:12">
      <c r="C59" s="97"/>
      <c r="H59" s="98"/>
      <c r="I59" s="133"/>
      <c r="J59" s="133"/>
      <c r="K59" s="97"/>
      <c r="L59" s="98"/>
    </row>
    <row r="60" spans="3:12">
      <c r="C60" s="97"/>
      <c r="H60" s="98"/>
      <c r="I60" s="133"/>
      <c r="J60" s="133"/>
      <c r="K60" s="97"/>
      <c r="L60" s="98"/>
    </row>
    <row r="61" spans="3:12">
      <c r="C61" s="97"/>
      <c r="H61" s="98"/>
      <c r="I61" s="133"/>
      <c r="J61" s="133"/>
      <c r="K61" s="97"/>
      <c r="L61" s="98"/>
    </row>
    <row r="62" spans="3:12">
      <c r="C62" s="97"/>
      <c r="H62" s="98"/>
      <c r="I62" s="133"/>
      <c r="J62" s="133"/>
      <c r="K62" s="97"/>
      <c r="L62" s="98"/>
    </row>
    <row r="63" spans="3:12">
      <c r="C63" s="97"/>
      <c r="H63" s="98"/>
      <c r="I63" s="133"/>
      <c r="J63" s="133"/>
      <c r="K63" s="97"/>
      <c r="L63" s="98"/>
    </row>
    <row r="64" spans="3:12">
      <c r="C64" s="97"/>
      <c r="H64" s="98"/>
      <c r="I64" s="133"/>
      <c r="J64" s="133"/>
      <c r="K64" s="97"/>
      <c r="L64" s="98"/>
    </row>
    <row r="65" spans="3:12">
      <c r="C65" s="97"/>
      <c r="H65" s="98"/>
      <c r="I65" s="133"/>
      <c r="J65" s="133"/>
      <c r="K65" s="97"/>
      <c r="L65" s="98"/>
    </row>
    <row r="66" spans="3:12">
      <c r="C66" s="97"/>
      <c r="H66" s="98"/>
      <c r="I66" s="133"/>
      <c r="J66" s="133"/>
      <c r="K66" s="97"/>
      <c r="L66" s="98"/>
    </row>
    <row r="67" spans="3:12">
      <c r="C67" s="97"/>
      <c r="H67" s="98"/>
      <c r="I67" s="133"/>
      <c r="J67" s="133"/>
      <c r="K67" s="97"/>
      <c r="L67" s="98"/>
    </row>
    <row r="68" spans="3:12">
      <c r="C68" s="97"/>
      <c r="H68" s="98"/>
      <c r="I68" s="133"/>
      <c r="J68" s="133"/>
      <c r="K68" s="97"/>
      <c r="L68" s="98"/>
    </row>
    <row r="69" spans="3:12">
      <c r="C69" s="97"/>
      <c r="H69" s="98"/>
      <c r="I69" s="133"/>
      <c r="J69" s="133"/>
      <c r="K69" s="97"/>
      <c r="L69" s="98"/>
    </row>
    <row r="70" spans="3:12">
      <c r="C70" s="97"/>
      <c r="H70" s="98"/>
      <c r="I70" s="133"/>
      <c r="J70" s="133"/>
      <c r="K70" s="97"/>
      <c r="L70" s="98"/>
    </row>
    <row r="71" spans="3:12">
      <c r="C71" s="97"/>
      <c r="H71" s="98"/>
      <c r="I71" s="133"/>
      <c r="J71" s="133"/>
      <c r="K71" s="97"/>
      <c r="L71" s="98"/>
    </row>
    <row r="72" spans="3:12">
      <c r="C72" s="97"/>
      <c r="H72" s="98"/>
      <c r="I72" s="133"/>
      <c r="J72" s="133"/>
      <c r="K72" s="97"/>
      <c r="L72" s="98"/>
    </row>
    <row r="73" spans="3:12">
      <c r="C73" s="97"/>
      <c r="H73" s="98"/>
      <c r="I73" s="133"/>
      <c r="J73" s="133"/>
      <c r="K73" s="97"/>
      <c r="L73" s="98"/>
    </row>
    <row r="74" spans="3:12">
      <c r="C74" s="97"/>
      <c r="H74" s="98"/>
      <c r="I74" s="133"/>
      <c r="J74" s="133"/>
      <c r="K74" s="97"/>
      <c r="L74" s="98"/>
    </row>
    <row r="75" spans="3:12">
      <c r="C75" s="97"/>
      <c r="H75" s="98"/>
      <c r="I75" s="133"/>
      <c r="J75" s="133"/>
      <c r="K75" s="97"/>
      <c r="L75" s="98"/>
    </row>
    <row r="76" spans="3:12">
      <c r="C76" s="97"/>
      <c r="H76" s="98"/>
      <c r="I76" s="133"/>
      <c r="J76" s="133"/>
      <c r="K76" s="97"/>
      <c r="L76" s="98"/>
    </row>
    <row r="77" spans="3:12">
      <c r="C77" s="97"/>
      <c r="H77" s="98"/>
      <c r="I77" s="133"/>
      <c r="J77" s="133"/>
      <c r="K77" s="97"/>
      <c r="L77" s="98"/>
    </row>
    <row r="78" spans="3:12">
      <c r="C78" s="97"/>
      <c r="H78" s="98"/>
      <c r="I78" s="133"/>
      <c r="J78" s="133"/>
      <c r="K78" s="97"/>
      <c r="L78" s="98"/>
    </row>
    <row r="79" spans="3:12">
      <c r="C79" s="97"/>
      <c r="H79" s="98"/>
      <c r="I79" s="133"/>
      <c r="J79" s="133"/>
      <c r="K79" s="97"/>
      <c r="L79" s="98"/>
    </row>
    <row r="80" spans="3:12">
      <c r="C80" s="97"/>
      <c r="H80" s="98"/>
      <c r="I80" s="133"/>
      <c r="J80" s="133"/>
      <c r="K80" s="97"/>
      <c r="L80" s="98"/>
    </row>
    <row r="81" spans="3:12">
      <c r="C81" s="97"/>
      <c r="H81" s="98"/>
      <c r="I81" s="133"/>
      <c r="J81" s="133"/>
      <c r="K81" s="97"/>
      <c r="L81" s="98"/>
    </row>
    <row r="82" spans="3:12">
      <c r="C82" s="97"/>
      <c r="H82" s="98"/>
      <c r="I82" s="133"/>
      <c r="J82" s="133"/>
      <c r="K82" s="97"/>
      <c r="L82" s="98"/>
    </row>
    <row r="83" spans="3:12">
      <c r="C83" s="97"/>
      <c r="H83" s="98"/>
      <c r="I83" s="133"/>
      <c r="J83" s="133"/>
      <c r="K83" s="97"/>
      <c r="L83" s="98"/>
    </row>
    <row r="84" spans="3:12">
      <c r="C84" s="97"/>
      <c r="H84" s="98"/>
      <c r="I84" s="133"/>
      <c r="J84" s="133"/>
      <c r="K84" s="97"/>
      <c r="L84" s="98"/>
    </row>
    <row r="85" spans="3:12">
      <c r="C85" s="97"/>
      <c r="H85" s="98"/>
      <c r="I85" s="133"/>
      <c r="J85" s="133"/>
      <c r="K85" s="97"/>
      <c r="L85" s="98"/>
    </row>
    <row r="86" spans="3:12">
      <c r="C86" s="97"/>
      <c r="H86" s="98"/>
      <c r="I86" s="133"/>
      <c r="J86" s="133"/>
      <c r="K86" s="97"/>
      <c r="L86" s="98"/>
    </row>
    <row r="87" spans="3:12">
      <c r="C87" s="97"/>
      <c r="H87" s="98"/>
      <c r="I87" s="133"/>
      <c r="J87" s="133"/>
      <c r="K87" s="97"/>
      <c r="L87" s="98"/>
    </row>
    <row r="88" spans="3:12">
      <c r="C88" s="97"/>
      <c r="H88" s="98"/>
      <c r="I88" s="133"/>
      <c r="J88" s="133"/>
      <c r="K88" s="97"/>
      <c r="L88" s="98"/>
    </row>
    <row r="89" spans="3:12">
      <c r="C89" s="97"/>
      <c r="H89" s="98"/>
      <c r="I89" s="133"/>
      <c r="J89" s="133"/>
      <c r="K89" s="97"/>
      <c r="L89" s="98"/>
    </row>
    <row r="90" spans="3:12">
      <c r="C90" s="97"/>
      <c r="H90" s="98"/>
      <c r="I90" s="133"/>
      <c r="J90" s="133"/>
      <c r="K90" s="97"/>
      <c r="L90" s="98"/>
    </row>
    <row r="91" spans="3:12">
      <c r="C91" s="97"/>
      <c r="H91" s="98"/>
      <c r="I91" s="133"/>
      <c r="J91" s="133"/>
      <c r="K91" s="97"/>
      <c r="L91" s="98"/>
    </row>
    <row r="92" spans="3:12">
      <c r="C92" s="97"/>
      <c r="H92" s="98"/>
      <c r="I92" s="133"/>
      <c r="J92" s="133"/>
      <c r="K92" s="97"/>
      <c r="L92" s="98"/>
    </row>
    <row r="93" spans="3:12">
      <c r="C93" s="97"/>
      <c r="H93" s="98"/>
      <c r="I93" s="133"/>
      <c r="J93" s="133"/>
      <c r="K93" s="97"/>
      <c r="L93" s="98"/>
    </row>
    <row r="94" spans="3:12">
      <c r="C94" s="97"/>
      <c r="H94" s="98"/>
      <c r="I94" s="133"/>
      <c r="J94" s="133"/>
      <c r="K94" s="97"/>
      <c r="L94" s="98"/>
    </row>
    <row r="95" spans="3:12">
      <c r="C95" s="97"/>
      <c r="H95" s="98"/>
      <c r="I95" s="133"/>
      <c r="J95" s="133"/>
      <c r="K95" s="97"/>
      <c r="L95" s="98"/>
    </row>
    <row r="96" spans="3:12">
      <c r="C96" s="97"/>
      <c r="H96" s="98"/>
      <c r="I96" s="133"/>
      <c r="J96" s="133"/>
      <c r="K96" s="97"/>
      <c r="L96" s="98"/>
    </row>
    <row r="97" spans="3:12">
      <c r="C97" s="97"/>
      <c r="H97" s="98"/>
      <c r="I97" s="133"/>
      <c r="J97" s="133"/>
      <c r="K97" s="97"/>
      <c r="L97" s="98"/>
    </row>
    <row r="98" spans="3:12">
      <c r="C98" s="97"/>
      <c r="H98" s="98"/>
      <c r="I98" s="133"/>
      <c r="J98" s="133"/>
      <c r="K98" s="97"/>
      <c r="L98" s="98"/>
    </row>
    <row r="99" spans="3:12">
      <c r="C99" s="97"/>
      <c r="H99" s="98"/>
      <c r="I99" s="133"/>
      <c r="J99" s="133"/>
      <c r="K99" s="97"/>
      <c r="L99" s="98"/>
    </row>
    <row r="100" spans="3:12">
      <c r="C100" s="97"/>
      <c r="H100" s="98"/>
      <c r="I100" s="133"/>
      <c r="J100" s="133"/>
      <c r="K100" s="97"/>
      <c r="L100" s="98"/>
    </row>
    <row r="101" spans="3:12">
      <c r="C101" s="97"/>
      <c r="H101" s="98"/>
      <c r="I101" s="133"/>
      <c r="J101" s="133"/>
      <c r="K101" s="97"/>
      <c r="L101" s="98"/>
    </row>
    <row r="102" spans="3:12">
      <c r="C102" s="97"/>
      <c r="H102" s="98"/>
      <c r="I102" s="133"/>
      <c r="J102" s="133"/>
      <c r="K102" s="97"/>
      <c r="L102" s="98"/>
    </row>
    <row r="103" spans="3:12">
      <c r="C103" s="97"/>
      <c r="H103" s="98"/>
      <c r="I103" s="133"/>
      <c r="J103" s="133"/>
      <c r="K103" s="97"/>
      <c r="L103" s="98"/>
    </row>
    <row r="104" spans="3:12">
      <c r="C104" s="97"/>
      <c r="H104" s="98"/>
      <c r="I104" s="133"/>
      <c r="J104" s="133"/>
      <c r="K104" s="97"/>
      <c r="L104" s="98"/>
    </row>
    <row r="105" spans="3:12">
      <c r="C105" s="97"/>
      <c r="H105" s="98"/>
      <c r="I105" s="133"/>
      <c r="J105" s="133"/>
      <c r="K105" s="97"/>
      <c r="L105" s="98"/>
    </row>
    <row r="106" spans="3:12">
      <c r="C106" s="97"/>
      <c r="H106" s="98"/>
      <c r="I106" s="133"/>
      <c r="J106" s="133"/>
      <c r="K106" s="97"/>
      <c r="L106" s="98"/>
    </row>
    <row r="107" spans="3:12">
      <c r="C107" s="97"/>
      <c r="H107" s="98"/>
      <c r="I107" s="133"/>
      <c r="J107" s="133"/>
      <c r="K107" s="97"/>
      <c r="L107" s="98"/>
    </row>
    <row r="108" spans="3:12">
      <c r="C108" s="97"/>
      <c r="H108" s="98"/>
      <c r="I108" s="133"/>
      <c r="J108" s="133"/>
      <c r="K108" s="97"/>
      <c r="L108" s="98"/>
    </row>
    <row r="109" spans="3:12">
      <c r="C109" s="97"/>
      <c r="H109" s="98"/>
      <c r="I109" s="133"/>
      <c r="J109" s="133"/>
      <c r="K109" s="97"/>
      <c r="L109" s="98"/>
    </row>
    <row r="110" spans="3:12">
      <c r="C110" s="97"/>
      <c r="H110" s="98"/>
      <c r="I110" s="133"/>
      <c r="J110" s="133"/>
      <c r="K110" s="97"/>
      <c r="L110" s="98"/>
    </row>
    <row r="111" spans="3:12">
      <c r="C111" s="97"/>
      <c r="H111" s="98"/>
      <c r="I111" s="133"/>
      <c r="J111" s="133"/>
      <c r="K111" s="97"/>
      <c r="L111" s="98"/>
    </row>
    <row r="112" spans="3:12">
      <c r="C112" s="97"/>
      <c r="H112" s="98"/>
      <c r="I112" s="133"/>
      <c r="J112" s="133"/>
      <c r="K112" s="97"/>
      <c r="L112" s="98"/>
    </row>
    <row r="113" spans="3:12">
      <c r="C113" s="97"/>
      <c r="H113" s="98"/>
      <c r="I113" s="133"/>
      <c r="J113" s="133"/>
      <c r="K113" s="97"/>
      <c r="L113" s="98"/>
    </row>
    <row r="114" spans="3:12">
      <c r="C114" s="97"/>
      <c r="H114" s="98"/>
      <c r="I114" s="133"/>
      <c r="J114" s="133"/>
      <c r="K114" s="97"/>
      <c r="L114" s="98"/>
    </row>
    <row r="115" spans="3:12">
      <c r="C115" s="97"/>
      <c r="H115" s="98"/>
      <c r="I115" s="133"/>
      <c r="J115" s="133"/>
      <c r="K115" s="97"/>
      <c r="L115" s="98"/>
    </row>
    <row r="116" spans="3:12">
      <c r="C116" s="97"/>
      <c r="H116" s="98"/>
      <c r="I116" s="133"/>
      <c r="J116" s="133"/>
      <c r="K116" s="97"/>
      <c r="L116" s="98"/>
    </row>
    <row r="117" spans="3:12">
      <c r="C117" s="97"/>
      <c r="H117" s="98"/>
      <c r="I117" s="133"/>
      <c r="J117" s="133"/>
      <c r="K117" s="97"/>
      <c r="L117" s="98"/>
    </row>
    <row r="118" spans="3:12">
      <c r="C118" s="97"/>
      <c r="H118" s="98"/>
      <c r="I118" s="133"/>
      <c r="J118" s="133"/>
      <c r="K118" s="97"/>
      <c r="L118" s="98"/>
    </row>
    <row r="119" spans="3:12">
      <c r="C119" s="97"/>
      <c r="H119" s="98"/>
      <c r="I119" s="133"/>
      <c r="J119" s="133"/>
      <c r="K119" s="97"/>
      <c r="L119" s="98"/>
    </row>
    <row r="120" spans="3:12">
      <c r="C120" s="97"/>
      <c r="H120" s="98"/>
      <c r="I120" s="133"/>
      <c r="J120" s="133"/>
      <c r="K120" s="97"/>
      <c r="L120" s="98"/>
    </row>
    <row r="121" spans="3:12">
      <c r="C121" s="97"/>
      <c r="H121" s="98"/>
      <c r="I121" s="133"/>
      <c r="J121" s="133"/>
      <c r="K121" s="97"/>
      <c r="L121" s="98"/>
    </row>
    <row r="122" spans="3:12">
      <c r="C122" s="97"/>
      <c r="H122" s="98"/>
      <c r="I122" s="133"/>
      <c r="J122" s="133"/>
      <c r="K122" s="97"/>
      <c r="L122" s="98"/>
    </row>
    <row r="123" spans="3:12">
      <c r="C123" s="97"/>
      <c r="H123" s="98"/>
      <c r="I123" s="133"/>
      <c r="J123" s="133"/>
      <c r="K123" s="97"/>
      <c r="L123" s="98"/>
    </row>
    <row r="124" spans="3:12">
      <c r="C124" s="97"/>
      <c r="H124" s="98"/>
      <c r="I124" s="133"/>
      <c r="J124" s="133"/>
      <c r="K124" s="97"/>
      <c r="L124" s="98"/>
    </row>
    <row r="125" spans="3:12">
      <c r="C125" s="97"/>
      <c r="H125" s="98"/>
      <c r="I125" s="133"/>
      <c r="J125" s="133"/>
      <c r="K125" s="97"/>
      <c r="L125" s="98"/>
    </row>
    <row r="126" spans="3:12">
      <c r="C126" s="97"/>
      <c r="H126" s="98"/>
      <c r="I126" s="133"/>
      <c r="J126" s="133"/>
      <c r="K126" s="97"/>
      <c r="L126" s="98"/>
    </row>
    <row r="127" spans="3:12">
      <c r="C127" s="97"/>
      <c r="H127" s="98"/>
      <c r="I127" s="133"/>
      <c r="J127" s="133"/>
      <c r="K127" s="97"/>
      <c r="L127" s="98"/>
    </row>
    <row r="128" spans="3:12">
      <c r="C128" s="97"/>
      <c r="H128" s="98"/>
      <c r="I128" s="133"/>
      <c r="J128" s="133"/>
      <c r="K128" s="97"/>
      <c r="L128" s="98"/>
    </row>
    <row r="129" spans="3:12">
      <c r="C129" s="97"/>
      <c r="H129" s="98"/>
      <c r="I129" s="133"/>
      <c r="J129" s="133"/>
      <c r="K129" s="97"/>
      <c r="L129" s="98"/>
    </row>
    <row r="130" spans="3:12">
      <c r="C130" s="97"/>
      <c r="H130" s="98"/>
      <c r="I130" s="133"/>
      <c r="J130" s="133"/>
      <c r="K130" s="97"/>
      <c r="L130" s="98"/>
    </row>
    <row r="131" spans="3:12">
      <c r="C131" s="97"/>
      <c r="H131" s="98"/>
      <c r="I131" s="133"/>
      <c r="J131" s="133"/>
      <c r="K131" s="97"/>
      <c r="L131" s="98"/>
    </row>
    <row r="132" spans="3:12">
      <c r="C132" s="97"/>
      <c r="H132" s="98"/>
      <c r="I132" s="133"/>
      <c r="J132" s="133"/>
      <c r="K132" s="97"/>
      <c r="L132" s="98"/>
    </row>
    <row r="133" spans="3:12">
      <c r="C133" s="97"/>
      <c r="H133" s="98"/>
      <c r="I133" s="133"/>
      <c r="J133" s="133"/>
      <c r="K133" s="97"/>
      <c r="L133" s="98"/>
    </row>
    <row r="134" spans="3:12">
      <c r="C134" s="97"/>
      <c r="H134" s="98"/>
      <c r="I134" s="133"/>
      <c r="J134" s="133"/>
      <c r="K134" s="97"/>
      <c r="L134" s="98"/>
    </row>
    <row r="135" spans="3:12">
      <c r="C135" s="97"/>
      <c r="H135" s="98"/>
      <c r="I135" s="133"/>
      <c r="J135" s="133"/>
      <c r="K135" s="97"/>
      <c r="L135" s="98"/>
    </row>
    <row r="136" spans="3:12">
      <c r="C136" s="97"/>
      <c r="H136" s="98"/>
      <c r="I136" s="133"/>
      <c r="J136" s="133"/>
      <c r="K136" s="97"/>
      <c r="L136" s="98"/>
    </row>
    <row r="137" spans="3:12">
      <c r="C137" s="97"/>
      <c r="H137" s="98"/>
      <c r="I137" s="133"/>
      <c r="J137" s="133"/>
      <c r="K137" s="97"/>
      <c r="L137" s="98"/>
    </row>
    <row r="138" spans="3:12">
      <c r="C138" s="97"/>
      <c r="H138" s="98"/>
      <c r="I138" s="133"/>
      <c r="J138" s="133"/>
      <c r="K138" s="97"/>
      <c r="L138" s="98"/>
    </row>
    <row r="139" spans="3:12">
      <c r="C139" s="97"/>
      <c r="H139" s="98"/>
      <c r="I139" s="133"/>
      <c r="J139" s="133"/>
      <c r="K139" s="97"/>
      <c r="L139" s="98"/>
    </row>
    <row r="140" spans="3:12">
      <c r="C140" s="97"/>
      <c r="H140" s="98"/>
      <c r="I140" s="133"/>
      <c r="J140" s="133"/>
      <c r="K140" s="97"/>
      <c r="L140" s="98"/>
    </row>
    <row r="141" spans="3:12">
      <c r="C141" s="97"/>
      <c r="H141" s="98"/>
      <c r="I141" s="133"/>
      <c r="J141" s="133"/>
      <c r="K141" s="97"/>
      <c r="L141" s="98"/>
    </row>
    <row r="142" spans="3:12">
      <c r="C142" s="97"/>
      <c r="H142" s="98"/>
      <c r="I142" s="133"/>
      <c r="J142" s="133"/>
      <c r="K142" s="97"/>
      <c r="L142" s="98"/>
    </row>
    <row r="143" spans="3:12">
      <c r="C143" s="97"/>
      <c r="H143" s="98"/>
      <c r="I143" s="133"/>
      <c r="J143" s="133"/>
      <c r="K143" s="97"/>
      <c r="L143" s="98"/>
    </row>
    <row r="144" spans="3:12">
      <c r="C144" s="97"/>
      <c r="H144" s="98"/>
      <c r="I144" s="133"/>
      <c r="J144" s="133"/>
      <c r="K144" s="97"/>
      <c r="L144" s="98"/>
    </row>
    <row r="145" spans="3:12">
      <c r="C145" s="97"/>
      <c r="H145" s="98"/>
      <c r="I145" s="133"/>
      <c r="J145" s="133"/>
      <c r="K145" s="97"/>
      <c r="L145" s="98"/>
    </row>
    <row r="146" spans="3:12">
      <c r="C146" s="97"/>
      <c r="H146" s="98"/>
      <c r="I146" s="133"/>
      <c r="J146" s="133"/>
      <c r="K146" s="97"/>
      <c r="L146" s="98"/>
    </row>
    <row r="147" spans="3:12">
      <c r="C147" s="97"/>
      <c r="H147" s="98"/>
      <c r="I147" s="133"/>
      <c r="J147" s="133"/>
      <c r="K147" s="97"/>
      <c r="L147" s="98"/>
    </row>
    <row r="148" spans="3:12">
      <c r="C148" s="97"/>
      <c r="H148" s="98"/>
      <c r="I148" s="133"/>
      <c r="J148" s="133"/>
      <c r="K148" s="97"/>
      <c r="L148" s="98"/>
    </row>
    <row r="149" spans="3:12">
      <c r="C149" s="97"/>
      <c r="H149" s="98"/>
      <c r="I149" s="133"/>
      <c r="J149" s="133"/>
      <c r="K149" s="97"/>
      <c r="L149" s="98"/>
    </row>
    <row r="150" spans="3:12">
      <c r="C150" s="97"/>
      <c r="H150" s="98"/>
      <c r="I150" s="133"/>
      <c r="J150" s="133"/>
      <c r="K150" s="97"/>
      <c r="L150" s="98"/>
    </row>
    <row r="151" spans="3:12">
      <c r="C151" s="97"/>
      <c r="H151" s="98"/>
      <c r="I151" s="133"/>
      <c r="J151" s="133"/>
      <c r="K151" s="97"/>
      <c r="L151" s="98"/>
    </row>
    <row r="152" spans="3:12">
      <c r="C152" s="97"/>
      <c r="H152" s="98"/>
      <c r="I152" s="133"/>
      <c r="J152" s="133"/>
      <c r="K152" s="97"/>
      <c r="L152" s="98"/>
    </row>
    <row r="153" spans="3:12">
      <c r="C153" s="97"/>
      <c r="H153" s="98"/>
      <c r="I153" s="133"/>
      <c r="J153" s="133"/>
      <c r="K153" s="97"/>
      <c r="L153" s="98"/>
    </row>
    <row r="154" spans="3:12">
      <c r="C154" s="97"/>
      <c r="H154" s="98"/>
      <c r="I154" s="133"/>
      <c r="J154" s="133"/>
      <c r="K154" s="97"/>
      <c r="L154" s="98"/>
    </row>
    <row r="155" spans="3:12">
      <c r="C155" s="97"/>
      <c r="H155" s="98"/>
      <c r="I155" s="133"/>
      <c r="J155" s="133"/>
      <c r="K155" s="97"/>
      <c r="L155" s="98"/>
    </row>
    <row r="156" spans="3:12">
      <c r="C156" s="97"/>
      <c r="H156" s="98"/>
      <c r="I156" s="133"/>
      <c r="J156" s="133"/>
      <c r="K156" s="97"/>
      <c r="L156" s="98"/>
    </row>
    <row r="157" spans="3:12">
      <c r="C157" s="97"/>
      <c r="H157" s="98"/>
      <c r="I157" s="133"/>
      <c r="J157" s="133"/>
      <c r="K157" s="97"/>
      <c r="L157" s="98"/>
    </row>
    <row r="158" spans="3:12">
      <c r="C158" s="97"/>
      <c r="H158" s="98"/>
      <c r="I158" s="133"/>
      <c r="J158" s="133"/>
      <c r="K158" s="97"/>
      <c r="L158" s="98"/>
    </row>
    <row r="159" spans="3:12">
      <c r="C159" s="97"/>
      <c r="H159" s="98"/>
      <c r="I159" s="133"/>
      <c r="J159" s="133"/>
      <c r="K159" s="97"/>
      <c r="L159" s="98"/>
    </row>
    <row r="160" spans="3:12">
      <c r="C160" s="97"/>
      <c r="H160" s="98"/>
      <c r="I160" s="133"/>
      <c r="J160" s="133"/>
      <c r="K160" s="97"/>
      <c r="L160" s="98"/>
    </row>
    <row r="161" spans="3:12">
      <c r="C161" s="97"/>
      <c r="H161" s="98"/>
      <c r="I161" s="133"/>
      <c r="J161" s="133"/>
      <c r="K161" s="97"/>
      <c r="L161" s="98"/>
    </row>
    <row r="162" spans="3:12">
      <c r="C162" s="97"/>
      <c r="H162" s="98"/>
      <c r="I162" s="133"/>
      <c r="J162" s="133"/>
      <c r="K162" s="97"/>
      <c r="L162" s="98"/>
    </row>
    <row r="163" spans="3:12">
      <c r="C163" s="97"/>
      <c r="H163" s="98"/>
      <c r="I163" s="133"/>
      <c r="J163" s="133"/>
      <c r="K163" s="97"/>
      <c r="L163" s="98"/>
    </row>
    <row r="164" spans="3:12">
      <c r="C164" s="97"/>
      <c r="H164" s="98"/>
      <c r="I164" s="133"/>
      <c r="J164" s="133"/>
      <c r="K164" s="97"/>
      <c r="L164" s="98"/>
    </row>
    <row r="165" spans="3:12">
      <c r="C165" s="97"/>
      <c r="H165" s="98"/>
      <c r="I165" s="133"/>
      <c r="J165" s="133"/>
      <c r="K165" s="97"/>
      <c r="L165" s="98"/>
    </row>
    <row r="166" spans="3:12">
      <c r="C166" s="97"/>
      <c r="H166" s="98"/>
      <c r="I166" s="133"/>
      <c r="J166" s="133"/>
      <c r="K166" s="97"/>
      <c r="L166" s="98"/>
    </row>
    <row r="167" spans="3:12">
      <c r="C167" s="97"/>
      <c r="H167" s="98"/>
      <c r="I167" s="133"/>
      <c r="J167" s="133"/>
      <c r="K167" s="97"/>
      <c r="L167" s="98"/>
    </row>
    <row r="168" spans="3:12">
      <c r="C168" s="97"/>
      <c r="H168" s="98"/>
      <c r="I168" s="133"/>
      <c r="J168" s="133"/>
      <c r="K168" s="97"/>
      <c r="L168" s="98"/>
    </row>
    <row r="169" spans="3:12">
      <c r="C169" s="97"/>
      <c r="H169" s="98"/>
      <c r="I169" s="133"/>
      <c r="J169" s="133"/>
      <c r="K169" s="97"/>
      <c r="L169" s="98"/>
    </row>
    <row r="170" spans="3:12">
      <c r="C170" s="97"/>
      <c r="H170" s="98"/>
      <c r="I170" s="133"/>
      <c r="J170" s="133"/>
      <c r="K170" s="97"/>
      <c r="L170" s="98"/>
    </row>
    <row r="171" spans="3:12">
      <c r="C171" s="97"/>
      <c r="H171" s="98"/>
      <c r="I171" s="133"/>
      <c r="J171" s="133"/>
      <c r="K171" s="97"/>
      <c r="L171" s="98"/>
    </row>
    <row r="172" spans="3:12">
      <c r="C172" s="97"/>
      <c r="H172" s="98"/>
      <c r="I172" s="133"/>
      <c r="J172" s="133"/>
      <c r="K172" s="97"/>
      <c r="L172" s="98"/>
    </row>
    <row r="173" spans="3:12">
      <c r="C173" s="97"/>
      <c r="H173" s="98"/>
      <c r="I173" s="133"/>
      <c r="J173" s="133"/>
      <c r="K173" s="97"/>
      <c r="L173" s="98"/>
    </row>
    <row r="174" spans="3:12">
      <c r="C174" s="97"/>
      <c r="H174" s="98"/>
      <c r="I174" s="133"/>
      <c r="J174" s="133"/>
      <c r="K174" s="97"/>
      <c r="L174" s="98"/>
    </row>
    <row r="175" spans="3:12">
      <c r="C175" s="97"/>
      <c r="H175" s="98"/>
      <c r="I175" s="133"/>
      <c r="J175" s="133"/>
      <c r="K175" s="97"/>
      <c r="L175" s="98"/>
    </row>
    <row r="176" spans="3:12">
      <c r="C176" s="97"/>
      <c r="H176" s="98"/>
      <c r="I176" s="133"/>
      <c r="J176" s="133"/>
      <c r="K176" s="97"/>
      <c r="L176" s="98"/>
    </row>
    <row r="177" spans="3:12">
      <c r="C177" s="97"/>
      <c r="H177" s="98"/>
      <c r="I177" s="133"/>
      <c r="J177" s="133"/>
      <c r="K177" s="97"/>
      <c r="L177" s="98"/>
    </row>
    <row r="178" spans="3:12">
      <c r="C178" s="97"/>
      <c r="H178" s="98"/>
      <c r="I178" s="133"/>
      <c r="J178" s="133"/>
      <c r="K178" s="97"/>
      <c r="L178" s="98"/>
    </row>
    <row r="179" spans="3:12">
      <c r="C179" s="97"/>
      <c r="H179" s="98"/>
      <c r="I179" s="133"/>
      <c r="J179" s="133"/>
      <c r="K179" s="97"/>
      <c r="L179" s="98"/>
    </row>
    <row r="180" spans="3:12">
      <c r="C180" s="97"/>
      <c r="H180" s="98"/>
      <c r="I180" s="133"/>
      <c r="J180" s="133"/>
      <c r="K180" s="97"/>
      <c r="L180" s="98"/>
    </row>
    <row r="181" spans="3:12">
      <c r="C181" s="97"/>
      <c r="H181" s="98"/>
      <c r="I181" s="133"/>
      <c r="J181" s="133"/>
      <c r="K181" s="97"/>
      <c r="L181" s="98"/>
    </row>
    <row r="182" spans="3:12">
      <c r="C182" s="97"/>
      <c r="H182" s="98"/>
      <c r="I182" s="133"/>
      <c r="J182" s="133"/>
      <c r="K182" s="97"/>
      <c r="L182" s="98"/>
    </row>
    <row r="183" spans="3:12">
      <c r="C183" s="97"/>
      <c r="H183" s="98"/>
      <c r="I183" s="133"/>
      <c r="J183" s="133"/>
      <c r="K183" s="97"/>
      <c r="L183" s="98"/>
    </row>
    <row r="184" spans="3:12">
      <c r="C184" s="97"/>
      <c r="H184" s="98"/>
      <c r="I184" s="133"/>
      <c r="J184" s="133"/>
      <c r="K184" s="97"/>
      <c r="L184" s="98"/>
    </row>
    <row r="185" spans="3:12">
      <c r="C185" s="97"/>
      <c r="H185" s="98"/>
      <c r="I185" s="133"/>
      <c r="J185" s="133"/>
      <c r="K185" s="97"/>
      <c r="L185" s="98"/>
    </row>
    <row r="186" spans="3:12">
      <c r="C186" s="97"/>
      <c r="H186" s="98"/>
      <c r="I186" s="133"/>
      <c r="J186" s="133"/>
      <c r="K186" s="97"/>
      <c r="L186" s="98"/>
    </row>
    <row r="187" spans="3:12">
      <c r="C187" s="97"/>
      <c r="H187" s="98"/>
      <c r="I187" s="133"/>
      <c r="J187" s="133"/>
      <c r="K187" s="97"/>
      <c r="L187" s="98"/>
    </row>
    <row r="188" spans="3:12">
      <c r="C188" s="97"/>
      <c r="H188" s="98"/>
      <c r="I188" s="133"/>
      <c r="J188" s="133"/>
      <c r="K188" s="97"/>
      <c r="L188" s="98"/>
    </row>
    <row r="189" spans="3:12">
      <c r="C189" s="97"/>
      <c r="H189" s="98"/>
      <c r="I189" s="133"/>
      <c r="J189" s="133"/>
      <c r="K189" s="97"/>
      <c r="L189" s="98"/>
    </row>
    <row r="190" spans="3:12">
      <c r="C190" s="97"/>
      <c r="H190" s="98"/>
      <c r="I190" s="133"/>
      <c r="J190" s="133"/>
      <c r="K190" s="97"/>
      <c r="L190" s="98"/>
    </row>
    <row r="191" spans="3:12">
      <c r="C191" s="97"/>
      <c r="H191" s="98"/>
      <c r="I191" s="133"/>
      <c r="J191" s="133"/>
      <c r="K191" s="97"/>
      <c r="L191" s="98"/>
    </row>
    <row r="192" spans="3:12">
      <c r="C192" s="97"/>
      <c r="H192" s="98"/>
      <c r="I192" s="133"/>
      <c r="J192" s="133"/>
      <c r="K192" s="97"/>
      <c r="L192" s="98"/>
    </row>
    <row r="193" spans="3:12">
      <c r="C193" s="97"/>
      <c r="H193" s="98"/>
      <c r="I193" s="133"/>
      <c r="J193" s="133"/>
      <c r="K193" s="97"/>
      <c r="L193" s="98"/>
    </row>
    <row r="194" spans="3:12">
      <c r="C194" s="97"/>
      <c r="H194" s="98"/>
      <c r="I194" s="133"/>
      <c r="J194" s="133"/>
      <c r="K194" s="97"/>
      <c r="L194" s="98"/>
    </row>
    <row r="195" spans="3:12">
      <c r="C195" s="97"/>
      <c r="H195" s="98"/>
      <c r="I195" s="133"/>
      <c r="J195" s="133"/>
      <c r="K195" s="97"/>
      <c r="L195" s="98"/>
    </row>
    <row r="196" spans="3:12">
      <c r="C196" s="97"/>
      <c r="H196" s="98"/>
      <c r="I196" s="133"/>
      <c r="J196" s="133"/>
      <c r="K196" s="97"/>
      <c r="L196" s="98"/>
    </row>
    <row r="197" spans="3:12">
      <c r="C197" s="97"/>
      <c r="H197" s="98"/>
      <c r="I197" s="133"/>
      <c r="J197" s="133"/>
      <c r="K197" s="97"/>
      <c r="L197" s="98"/>
    </row>
    <row r="198" spans="3:12">
      <c r="C198" s="97"/>
      <c r="H198" s="98"/>
      <c r="I198" s="133"/>
      <c r="J198" s="133"/>
      <c r="K198" s="97"/>
      <c r="L198" s="98"/>
    </row>
    <row r="199" spans="3:12">
      <c r="C199" s="97"/>
      <c r="H199" s="98"/>
      <c r="I199" s="133"/>
      <c r="J199" s="133"/>
      <c r="K199" s="97"/>
      <c r="L199" s="98"/>
    </row>
    <row r="200" spans="3:12">
      <c r="C200" s="97"/>
      <c r="H200" s="98"/>
      <c r="I200" s="133"/>
      <c r="J200" s="133"/>
      <c r="K200" s="97"/>
      <c r="L200" s="98"/>
    </row>
    <row r="201" spans="3:12">
      <c r="C201" s="97"/>
      <c r="H201" s="98"/>
      <c r="I201" s="133"/>
      <c r="J201" s="133"/>
      <c r="K201" s="97"/>
      <c r="L201" s="98"/>
    </row>
    <row r="202" spans="3:12">
      <c r="C202" s="97"/>
      <c r="H202" s="98"/>
      <c r="I202" s="133"/>
      <c r="J202" s="133"/>
      <c r="K202" s="97"/>
      <c r="L202" s="98"/>
    </row>
    <row r="203" spans="3:12">
      <c r="C203" s="97"/>
      <c r="H203" s="98"/>
      <c r="I203" s="133"/>
      <c r="J203" s="133"/>
      <c r="K203" s="97"/>
      <c r="L203" s="98"/>
    </row>
    <row r="204" spans="3:12">
      <c r="C204" s="97"/>
      <c r="H204" s="98"/>
      <c r="I204" s="133"/>
      <c r="J204" s="133"/>
      <c r="K204" s="97"/>
      <c r="L204" s="98"/>
    </row>
    <row r="205" spans="3:12">
      <c r="C205" s="97"/>
      <c r="H205" s="98"/>
      <c r="I205" s="133"/>
      <c r="J205" s="133"/>
      <c r="K205" s="97"/>
      <c r="L205" s="98"/>
    </row>
    <row r="206" spans="3:12">
      <c r="C206" s="97"/>
      <c r="H206" s="98"/>
      <c r="I206" s="133"/>
      <c r="J206" s="133"/>
      <c r="K206" s="97"/>
      <c r="L206" s="98"/>
    </row>
    <row r="207" spans="3:12">
      <c r="C207" s="97"/>
      <c r="H207" s="98"/>
      <c r="I207" s="133"/>
      <c r="J207" s="133"/>
      <c r="K207" s="97"/>
      <c r="L207" s="98"/>
    </row>
    <row r="208" spans="3:12">
      <c r="C208" s="97"/>
      <c r="H208" s="98"/>
      <c r="I208" s="133"/>
      <c r="J208" s="133"/>
      <c r="K208" s="97"/>
      <c r="L208" s="98"/>
    </row>
    <row r="209" spans="3:12">
      <c r="C209" s="97"/>
      <c r="H209" s="98"/>
      <c r="I209" s="133"/>
      <c r="J209" s="133"/>
      <c r="K209" s="97"/>
      <c r="L209" s="98"/>
    </row>
    <row r="210" spans="3:12">
      <c r="C210" s="97"/>
      <c r="H210" s="98"/>
      <c r="I210" s="133"/>
      <c r="J210" s="133"/>
      <c r="K210" s="97"/>
      <c r="L210" s="98"/>
    </row>
    <row r="211" spans="3:12">
      <c r="C211" s="97"/>
      <c r="H211" s="98"/>
      <c r="I211" s="133"/>
      <c r="J211" s="133"/>
      <c r="K211" s="97"/>
      <c r="L211" s="98"/>
    </row>
    <row r="212" spans="3:12">
      <c r="C212" s="97"/>
      <c r="H212" s="98"/>
      <c r="I212" s="133"/>
      <c r="J212" s="133"/>
      <c r="K212" s="97"/>
      <c r="L212" s="98"/>
    </row>
    <row r="213" spans="3:12">
      <c r="C213" s="97"/>
      <c r="H213" s="98"/>
      <c r="I213" s="133"/>
      <c r="J213" s="133"/>
      <c r="K213" s="97"/>
      <c r="L213" s="98"/>
    </row>
    <row r="214" spans="3:12">
      <c r="C214" s="97"/>
      <c r="H214" s="98"/>
      <c r="I214" s="133"/>
      <c r="J214" s="133"/>
      <c r="K214" s="97"/>
      <c r="L214" s="98"/>
    </row>
    <row r="215" spans="3:12">
      <c r="C215" s="97"/>
      <c r="H215" s="98"/>
      <c r="I215" s="133"/>
      <c r="J215" s="133"/>
      <c r="K215" s="97"/>
      <c r="L215" s="98"/>
    </row>
    <row r="216" spans="3:12">
      <c r="C216" s="97"/>
      <c r="H216" s="98"/>
      <c r="I216" s="133"/>
      <c r="J216" s="133"/>
      <c r="K216" s="97"/>
      <c r="L216" s="98"/>
    </row>
    <row r="217" spans="3:12">
      <c r="C217" s="97"/>
      <c r="H217" s="98"/>
      <c r="I217" s="133"/>
      <c r="J217" s="133"/>
      <c r="K217" s="97"/>
      <c r="L217" s="98"/>
    </row>
    <row r="218" spans="3:12">
      <c r="C218" s="97"/>
      <c r="H218" s="98"/>
      <c r="I218" s="133"/>
      <c r="J218" s="133"/>
      <c r="K218" s="97"/>
      <c r="L218" s="98"/>
    </row>
    <row r="219" spans="3:12">
      <c r="C219" s="97"/>
      <c r="H219" s="98"/>
      <c r="I219" s="133"/>
      <c r="J219" s="133"/>
      <c r="K219" s="97"/>
      <c r="L219" s="98"/>
    </row>
    <row r="220" spans="3:12">
      <c r="C220" s="97"/>
      <c r="H220" s="98"/>
      <c r="I220" s="133"/>
      <c r="J220" s="133"/>
      <c r="K220" s="97"/>
      <c r="L220" s="98"/>
    </row>
    <row r="221" spans="3:12">
      <c r="C221" s="97"/>
      <c r="H221" s="98"/>
      <c r="I221" s="133"/>
      <c r="J221" s="133"/>
      <c r="K221" s="97"/>
      <c r="L221" s="98"/>
    </row>
    <row r="222" spans="3:12">
      <c r="C222" s="97"/>
      <c r="H222" s="98"/>
      <c r="I222" s="133"/>
      <c r="J222" s="133"/>
      <c r="K222" s="97"/>
      <c r="L222" s="98"/>
    </row>
    <row r="223" spans="3:12">
      <c r="C223" s="97"/>
      <c r="H223" s="98"/>
      <c r="I223" s="133"/>
      <c r="J223" s="133"/>
      <c r="K223" s="97"/>
      <c r="L223" s="98"/>
    </row>
    <row r="224" spans="3:12">
      <c r="C224" s="97"/>
      <c r="H224" s="98"/>
      <c r="I224" s="133"/>
      <c r="J224" s="133"/>
      <c r="K224" s="97"/>
      <c r="L224" s="98"/>
    </row>
    <row r="225" spans="3:12">
      <c r="C225" s="97"/>
      <c r="H225" s="98"/>
      <c r="I225" s="133"/>
      <c r="J225" s="133"/>
      <c r="K225" s="97"/>
      <c r="L225" s="98"/>
    </row>
    <row r="226" spans="3:12">
      <c r="C226" s="97"/>
      <c r="H226" s="98"/>
      <c r="I226" s="133"/>
      <c r="J226" s="133"/>
      <c r="K226" s="97"/>
      <c r="L226" s="98"/>
    </row>
    <row r="227" spans="3:12">
      <c r="C227" s="97"/>
      <c r="H227" s="98"/>
      <c r="I227" s="133"/>
      <c r="J227" s="133"/>
      <c r="K227" s="97"/>
      <c r="L227" s="98"/>
    </row>
    <row r="228" spans="3:12">
      <c r="C228" s="97"/>
      <c r="H228" s="98"/>
      <c r="I228" s="133"/>
      <c r="J228" s="133"/>
      <c r="K228" s="97"/>
      <c r="L228" s="98"/>
    </row>
    <row r="229" spans="3:12">
      <c r="C229" s="97"/>
      <c r="H229" s="98"/>
      <c r="I229" s="133"/>
      <c r="J229" s="133"/>
      <c r="K229" s="97"/>
      <c r="L229" s="98"/>
    </row>
    <row r="230" spans="3:12">
      <c r="C230" s="97"/>
      <c r="H230" s="98"/>
      <c r="I230" s="133"/>
      <c r="J230" s="133"/>
      <c r="K230" s="97"/>
      <c r="L230" s="98"/>
    </row>
    <row r="231" spans="3:12">
      <c r="C231" s="97"/>
      <c r="H231" s="98"/>
      <c r="I231" s="133"/>
      <c r="J231" s="133"/>
      <c r="K231" s="97"/>
      <c r="L231" s="98"/>
    </row>
    <row r="232" spans="3:12">
      <c r="C232" s="97"/>
      <c r="H232" s="98"/>
      <c r="I232" s="133"/>
      <c r="J232" s="133"/>
      <c r="K232" s="97"/>
      <c r="L232" s="98"/>
    </row>
    <row r="233" spans="3:12">
      <c r="C233" s="97"/>
      <c r="H233" s="98"/>
      <c r="I233" s="133"/>
      <c r="J233" s="133"/>
      <c r="K233" s="97"/>
      <c r="L233" s="98"/>
    </row>
    <row r="234" spans="3:12">
      <c r="C234" s="97"/>
      <c r="H234" s="98"/>
      <c r="I234" s="133"/>
      <c r="J234" s="133"/>
      <c r="K234" s="97"/>
      <c r="L234" s="98"/>
    </row>
    <row r="235" spans="3:12">
      <c r="C235" s="97"/>
      <c r="H235" s="98"/>
      <c r="I235" s="133"/>
      <c r="J235" s="133"/>
      <c r="K235" s="97"/>
      <c r="L235" s="98"/>
    </row>
    <row r="236" spans="3:12">
      <c r="C236" s="97"/>
      <c r="H236" s="98"/>
      <c r="I236" s="133"/>
      <c r="J236" s="133"/>
      <c r="K236" s="97"/>
      <c r="L236" s="98"/>
    </row>
    <row r="237" spans="3:12">
      <c r="C237" s="97"/>
      <c r="H237" s="98"/>
      <c r="I237" s="133"/>
      <c r="J237" s="133"/>
      <c r="K237" s="97"/>
      <c r="L237" s="98"/>
    </row>
    <row r="238" spans="3:12">
      <c r="C238" s="97"/>
      <c r="H238" s="98"/>
      <c r="I238" s="133"/>
      <c r="J238" s="133"/>
      <c r="K238" s="97"/>
      <c r="L238" s="98"/>
    </row>
    <row r="239" spans="3:12">
      <c r="C239" s="97"/>
      <c r="H239" s="98"/>
      <c r="I239" s="133"/>
      <c r="J239" s="133"/>
      <c r="K239" s="97"/>
      <c r="L239" s="98"/>
    </row>
    <row r="240" spans="3:12">
      <c r="C240" s="97"/>
      <c r="H240" s="98"/>
      <c r="I240" s="133"/>
      <c r="J240" s="133"/>
      <c r="K240" s="97"/>
      <c r="L240" s="98"/>
    </row>
    <row r="241" spans="3:12">
      <c r="C241" s="97"/>
      <c r="H241" s="98"/>
      <c r="I241" s="133"/>
      <c r="J241" s="133"/>
      <c r="K241" s="97"/>
      <c r="L241" s="98"/>
    </row>
    <row r="242" spans="3:12">
      <c r="C242" s="97"/>
      <c r="H242" s="98"/>
      <c r="I242" s="133"/>
      <c r="J242" s="133"/>
      <c r="K242" s="97"/>
      <c r="L242" s="98"/>
    </row>
    <row r="243" spans="3:12">
      <c r="C243" s="97"/>
      <c r="H243" s="98"/>
      <c r="I243" s="133"/>
      <c r="J243" s="133"/>
      <c r="K243" s="97"/>
      <c r="L243" s="98"/>
    </row>
    <row r="244" spans="3:12">
      <c r="C244" s="97"/>
      <c r="H244" s="98"/>
      <c r="I244" s="133"/>
      <c r="J244" s="133"/>
      <c r="K244" s="97"/>
      <c r="L244" s="98"/>
    </row>
    <row r="245" spans="3:12">
      <c r="C245" s="97"/>
      <c r="H245" s="98"/>
      <c r="I245" s="133"/>
      <c r="J245" s="133"/>
      <c r="K245" s="97"/>
      <c r="L245" s="98"/>
    </row>
    <row r="246" spans="3:12">
      <c r="C246" s="97"/>
      <c r="H246" s="98"/>
      <c r="I246" s="133"/>
      <c r="J246" s="133"/>
      <c r="K246" s="97"/>
      <c r="L246" s="98"/>
    </row>
    <row r="247" spans="3:12">
      <c r="C247" s="97"/>
      <c r="H247" s="98"/>
      <c r="I247" s="133"/>
      <c r="J247" s="133"/>
      <c r="K247" s="97"/>
      <c r="L247" s="98"/>
    </row>
    <row r="248" spans="3:12">
      <c r="C248" s="97"/>
      <c r="H248" s="98"/>
      <c r="I248" s="133"/>
      <c r="J248" s="133"/>
      <c r="K248" s="97"/>
      <c r="L248" s="98"/>
    </row>
    <row r="249" spans="3:12">
      <c r="C249" s="97"/>
      <c r="H249" s="98"/>
      <c r="I249" s="133"/>
      <c r="J249" s="133"/>
      <c r="K249" s="97"/>
      <c r="L249" s="98"/>
    </row>
    <row r="250" spans="3:12">
      <c r="C250" s="97"/>
      <c r="H250" s="98"/>
      <c r="I250" s="133"/>
      <c r="J250" s="133"/>
      <c r="K250" s="97"/>
      <c r="L250" s="98"/>
    </row>
    <row r="251" spans="3:12">
      <c r="C251" s="97"/>
      <c r="H251" s="98"/>
      <c r="I251" s="133"/>
      <c r="J251" s="133"/>
      <c r="K251" s="97"/>
      <c r="L251" s="98"/>
    </row>
    <row r="252" spans="3:12">
      <c r="C252" s="97"/>
      <c r="H252" s="98"/>
      <c r="I252" s="133"/>
      <c r="J252" s="133"/>
      <c r="K252" s="97"/>
      <c r="L252" s="98"/>
    </row>
    <row r="253" spans="3:12">
      <c r="C253" s="97"/>
      <c r="H253" s="98"/>
      <c r="I253" s="133"/>
      <c r="J253" s="133"/>
      <c r="K253" s="97"/>
      <c r="L253" s="98"/>
    </row>
    <row r="254" spans="3:12">
      <c r="C254" s="97"/>
      <c r="H254" s="98"/>
      <c r="I254" s="133"/>
      <c r="J254" s="133"/>
      <c r="K254" s="97"/>
      <c r="L254" s="98"/>
    </row>
    <row r="255" spans="3:12">
      <c r="C255" s="97"/>
      <c r="H255" s="98"/>
      <c r="I255" s="133"/>
      <c r="J255" s="133"/>
      <c r="K255" s="97"/>
      <c r="L255" s="98"/>
    </row>
    <row r="256" spans="3:12">
      <c r="C256" s="97"/>
      <c r="H256" s="98"/>
      <c r="I256" s="133"/>
      <c r="J256" s="133"/>
      <c r="K256" s="97"/>
      <c r="L256" s="98"/>
    </row>
    <row r="257" spans="3:12">
      <c r="C257" s="97"/>
      <c r="H257" s="98"/>
      <c r="I257" s="133"/>
      <c r="J257" s="133"/>
      <c r="K257" s="97"/>
      <c r="L257" s="98"/>
    </row>
    <row r="258" spans="3:12">
      <c r="C258" s="97"/>
      <c r="H258" s="98"/>
      <c r="I258" s="133"/>
      <c r="J258" s="133"/>
      <c r="K258" s="97"/>
      <c r="L258" s="98"/>
    </row>
    <row r="259" spans="3:12">
      <c r="C259" s="97"/>
      <c r="H259" s="98"/>
      <c r="I259" s="133"/>
      <c r="J259" s="133"/>
      <c r="K259" s="97"/>
      <c r="L259" s="98"/>
    </row>
    <row r="260" spans="3:12">
      <c r="C260" s="97"/>
      <c r="H260" s="98"/>
      <c r="I260" s="133"/>
      <c r="J260" s="133"/>
      <c r="K260" s="97"/>
      <c r="L260" s="98"/>
    </row>
    <row r="261" spans="3:12">
      <c r="C261" s="97"/>
      <c r="H261" s="98"/>
      <c r="I261" s="133"/>
      <c r="J261" s="133"/>
      <c r="K261" s="97"/>
      <c r="L261" s="98"/>
    </row>
    <row r="262" spans="3:12">
      <c r="C262" s="97"/>
      <c r="H262" s="98"/>
      <c r="I262" s="133"/>
      <c r="J262" s="133"/>
      <c r="K262" s="97"/>
      <c r="L262" s="98"/>
    </row>
    <row r="263" spans="3:12">
      <c r="C263" s="97"/>
      <c r="H263" s="98"/>
      <c r="I263" s="133"/>
      <c r="J263" s="133"/>
      <c r="K263" s="97"/>
      <c r="L263" s="98"/>
    </row>
    <row r="264" spans="3:12">
      <c r="C264" s="97"/>
      <c r="H264" s="98"/>
      <c r="I264" s="133"/>
      <c r="J264" s="133"/>
      <c r="K264" s="97"/>
      <c r="L264" s="98"/>
    </row>
    <row r="265" spans="3:12">
      <c r="C265" s="97"/>
      <c r="H265" s="98"/>
      <c r="I265" s="133"/>
      <c r="J265" s="133"/>
      <c r="K265" s="97"/>
      <c r="L265" s="98"/>
    </row>
    <row r="266" spans="3:12">
      <c r="C266" s="97"/>
      <c r="H266" s="98"/>
      <c r="I266" s="133"/>
      <c r="J266" s="133"/>
      <c r="K266" s="97"/>
      <c r="L266" s="98"/>
    </row>
    <row r="267" spans="3:12">
      <c r="C267" s="97"/>
      <c r="H267" s="98"/>
      <c r="I267" s="133"/>
      <c r="J267" s="133"/>
      <c r="K267" s="97"/>
      <c r="L267" s="98"/>
    </row>
    <row r="268" spans="3:12">
      <c r="C268" s="97"/>
      <c r="H268" s="98"/>
      <c r="I268" s="133"/>
      <c r="J268" s="133"/>
      <c r="K268" s="97"/>
      <c r="L268" s="98"/>
    </row>
    <row r="269" spans="3:12">
      <c r="C269" s="97"/>
      <c r="H269" s="98"/>
      <c r="I269" s="133"/>
      <c r="J269" s="133"/>
      <c r="K269" s="97"/>
      <c r="L269" s="98"/>
    </row>
    <row r="270" spans="3:12">
      <c r="C270" s="97"/>
      <c r="H270" s="98"/>
      <c r="I270" s="133"/>
      <c r="J270" s="133"/>
      <c r="K270" s="97"/>
      <c r="L270" s="98"/>
    </row>
    <row r="271" spans="3:12">
      <c r="C271" s="97"/>
      <c r="H271" s="98"/>
      <c r="I271" s="133"/>
      <c r="J271" s="133"/>
      <c r="K271" s="97"/>
      <c r="L271" s="98"/>
    </row>
    <row r="272" spans="3:12">
      <c r="C272" s="97"/>
      <c r="H272" s="98"/>
      <c r="I272" s="133"/>
      <c r="J272" s="133"/>
      <c r="K272" s="97"/>
      <c r="L272" s="98"/>
    </row>
    <row r="273" spans="3:12">
      <c r="C273" s="97"/>
      <c r="H273" s="98"/>
      <c r="I273" s="133"/>
      <c r="J273" s="133"/>
      <c r="K273" s="97"/>
      <c r="L273" s="98"/>
    </row>
    <row r="274" spans="3:12">
      <c r="C274" s="97"/>
      <c r="H274" s="98"/>
      <c r="I274" s="133"/>
      <c r="J274" s="133"/>
      <c r="K274" s="97"/>
      <c r="L274" s="98"/>
    </row>
    <row r="275" spans="3:12">
      <c r="C275" s="97"/>
      <c r="H275" s="98"/>
      <c r="I275" s="133"/>
      <c r="J275" s="133"/>
      <c r="K275" s="97"/>
      <c r="L275" s="98"/>
    </row>
    <row r="276" spans="3:12">
      <c r="C276" s="97"/>
      <c r="H276" s="98"/>
      <c r="I276" s="133"/>
      <c r="J276" s="133"/>
      <c r="K276" s="97"/>
      <c r="L276" s="98"/>
    </row>
    <row r="277" spans="3:12">
      <c r="C277" s="97"/>
      <c r="H277" s="98"/>
      <c r="I277" s="133"/>
      <c r="J277" s="133"/>
      <c r="K277" s="97"/>
      <c r="L277" s="98"/>
    </row>
    <row r="278" spans="3:12">
      <c r="C278" s="97"/>
      <c r="H278" s="98"/>
      <c r="I278" s="133"/>
      <c r="J278" s="133"/>
      <c r="K278" s="97"/>
      <c r="L278" s="98"/>
    </row>
    <row r="279" spans="3:12">
      <c r="C279" s="97"/>
      <c r="H279" s="98"/>
      <c r="I279" s="133"/>
      <c r="J279" s="133"/>
      <c r="K279" s="97"/>
      <c r="L279" s="98"/>
    </row>
    <row r="280" spans="3:12">
      <c r="C280" s="97"/>
      <c r="H280" s="98"/>
      <c r="I280" s="133"/>
      <c r="J280" s="133"/>
      <c r="K280" s="97"/>
      <c r="L280" s="98"/>
    </row>
    <row r="281" spans="3:12">
      <c r="C281" s="97"/>
      <c r="H281" s="98"/>
      <c r="I281" s="133"/>
      <c r="J281" s="133"/>
      <c r="K281" s="97"/>
      <c r="L281" s="98"/>
    </row>
    <row r="282" spans="3:12">
      <c r="C282" s="97"/>
      <c r="H282" s="98"/>
      <c r="I282" s="133"/>
      <c r="J282" s="133"/>
      <c r="K282" s="97"/>
      <c r="L282" s="98"/>
    </row>
    <row r="283" spans="3:12">
      <c r="C283" s="97"/>
      <c r="H283" s="98"/>
      <c r="I283" s="133"/>
      <c r="J283" s="133"/>
      <c r="K283" s="97"/>
      <c r="L283" s="98"/>
    </row>
    <row r="284" spans="3:12">
      <c r="C284" s="97"/>
      <c r="H284" s="98"/>
      <c r="I284" s="133"/>
      <c r="J284" s="133"/>
      <c r="K284" s="97"/>
      <c r="L284" s="98"/>
    </row>
    <row r="285" spans="3:12">
      <c r="C285" s="97"/>
      <c r="H285" s="98"/>
      <c r="I285" s="133"/>
      <c r="J285" s="133"/>
      <c r="K285" s="97"/>
      <c r="L285" s="98"/>
    </row>
    <row r="286" spans="3:12">
      <c r="C286" s="97"/>
      <c r="H286" s="98"/>
      <c r="I286" s="133"/>
      <c r="J286" s="133"/>
      <c r="K286" s="97"/>
      <c r="L286" s="98"/>
    </row>
    <row r="287" spans="3:12">
      <c r="C287" s="97"/>
      <c r="H287" s="98"/>
      <c r="I287" s="133"/>
      <c r="J287" s="133"/>
      <c r="K287" s="97"/>
      <c r="L287" s="98"/>
    </row>
    <row r="288" spans="3:12">
      <c r="C288" s="97"/>
      <c r="H288" s="98"/>
      <c r="I288" s="133"/>
      <c r="J288" s="133"/>
      <c r="K288" s="97"/>
      <c r="L288" s="98"/>
    </row>
    <row r="289" spans="3:12">
      <c r="C289" s="97"/>
      <c r="H289" s="98"/>
      <c r="I289" s="133"/>
      <c r="J289" s="133"/>
      <c r="K289" s="97"/>
      <c r="L289" s="98"/>
    </row>
    <row r="290" spans="3:12">
      <c r="C290" s="97"/>
      <c r="H290" s="98"/>
      <c r="I290" s="133"/>
      <c r="J290" s="133"/>
      <c r="K290" s="97"/>
      <c r="L290" s="98"/>
    </row>
    <row r="291" spans="3:12">
      <c r="C291" s="97"/>
      <c r="H291" s="98"/>
      <c r="I291" s="133"/>
      <c r="J291" s="133"/>
      <c r="K291" s="97"/>
      <c r="L291" s="98"/>
    </row>
    <row r="292" spans="3:12">
      <c r="C292" s="97"/>
      <c r="H292" s="98"/>
      <c r="I292" s="133"/>
      <c r="J292" s="133"/>
      <c r="K292" s="97"/>
      <c r="L292" s="98"/>
    </row>
    <row r="293" spans="3:12">
      <c r="C293" s="97"/>
      <c r="H293" s="98"/>
      <c r="I293" s="133"/>
      <c r="J293" s="133"/>
      <c r="K293" s="97"/>
      <c r="L293" s="98"/>
    </row>
    <row r="294" spans="3:12">
      <c r="C294" s="97"/>
      <c r="H294" s="98"/>
      <c r="I294" s="133"/>
      <c r="J294" s="133"/>
      <c r="K294" s="97"/>
      <c r="L294" s="98"/>
    </row>
    <row r="295" spans="3:12">
      <c r="C295" s="97"/>
      <c r="H295" s="98"/>
      <c r="I295" s="133"/>
      <c r="J295" s="133"/>
      <c r="K295" s="97"/>
      <c r="L295" s="98"/>
    </row>
    <row r="296" spans="3:12">
      <c r="C296" s="97"/>
      <c r="H296" s="98"/>
      <c r="I296" s="133"/>
      <c r="J296" s="133"/>
      <c r="K296" s="97"/>
      <c r="L296" s="98"/>
    </row>
    <row r="297" spans="3:12">
      <c r="C297" s="97"/>
      <c r="H297" s="98"/>
      <c r="I297" s="133"/>
      <c r="J297" s="133"/>
      <c r="K297" s="97"/>
      <c r="L297" s="98"/>
    </row>
    <row r="298" spans="3:12">
      <c r="C298" s="97"/>
      <c r="H298" s="98"/>
      <c r="I298" s="133"/>
      <c r="J298" s="133"/>
      <c r="K298" s="97"/>
      <c r="L298" s="98"/>
    </row>
    <row r="299" spans="3:12">
      <c r="C299" s="97"/>
      <c r="H299" s="98"/>
      <c r="I299" s="133"/>
      <c r="J299" s="133"/>
      <c r="K299" s="97"/>
      <c r="L299" s="98"/>
    </row>
    <row r="300" spans="3:12">
      <c r="C300" s="97"/>
      <c r="H300" s="98"/>
      <c r="I300" s="133"/>
      <c r="J300" s="133"/>
      <c r="K300" s="97"/>
      <c r="L300" s="98"/>
    </row>
    <row r="301" spans="3:12">
      <c r="C301" s="97"/>
      <c r="H301" s="98"/>
      <c r="I301" s="133"/>
      <c r="J301" s="133"/>
      <c r="K301" s="97"/>
      <c r="L301" s="98"/>
    </row>
    <row r="302" spans="3:12">
      <c r="C302" s="97"/>
      <c r="H302" s="98"/>
      <c r="I302" s="133"/>
      <c r="J302" s="133"/>
      <c r="K302" s="97"/>
      <c r="L302" s="98"/>
    </row>
    <row r="303" spans="3:12">
      <c r="C303" s="97"/>
      <c r="H303" s="98"/>
      <c r="I303" s="133"/>
      <c r="J303" s="133"/>
      <c r="K303" s="97"/>
      <c r="L303" s="98"/>
    </row>
    <row r="304" spans="3:12">
      <c r="C304" s="97"/>
      <c r="H304" s="98"/>
      <c r="I304" s="133"/>
      <c r="J304" s="133"/>
      <c r="K304" s="97"/>
      <c r="L304" s="98"/>
    </row>
    <row r="305" spans="3:12">
      <c r="C305" s="97"/>
      <c r="H305" s="98"/>
      <c r="I305" s="133"/>
      <c r="J305" s="133"/>
      <c r="K305" s="97"/>
      <c r="L305" s="98"/>
    </row>
    <row r="306" spans="3:12">
      <c r="C306" s="97"/>
      <c r="H306" s="98"/>
      <c r="I306" s="133"/>
      <c r="J306" s="133"/>
      <c r="K306" s="97"/>
      <c r="L306" s="98"/>
    </row>
    <row r="307" spans="3:12">
      <c r="C307" s="97"/>
      <c r="H307" s="98"/>
      <c r="I307" s="133"/>
      <c r="J307" s="133"/>
      <c r="K307" s="97"/>
      <c r="L307" s="98"/>
    </row>
    <row r="308" spans="3:12">
      <c r="C308" s="97"/>
      <c r="H308" s="98"/>
      <c r="I308" s="133"/>
      <c r="J308" s="133"/>
      <c r="K308" s="97"/>
      <c r="L308" s="98"/>
    </row>
    <row r="309" spans="3:12">
      <c r="C309" s="97"/>
      <c r="H309" s="98"/>
      <c r="I309" s="133"/>
      <c r="J309" s="133"/>
      <c r="K309" s="97"/>
      <c r="L309" s="98"/>
    </row>
    <row r="310" spans="3:12">
      <c r="C310" s="97"/>
      <c r="H310" s="98"/>
      <c r="I310" s="133"/>
      <c r="J310" s="133"/>
      <c r="K310" s="97"/>
      <c r="L310" s="98"/>
    </row>
    <row r="311" spans="3:12">
      <c r="C311" s="97"/>
      <c r="H311" s="98"/>
      <c r="I311" s="133"/>
      <c r="J311" s="133"/>
      <c r="K311" s="97"/>
      <c r="L311" s="98"/>
    </row>
    <row r="312" spans="3:12">
      <c r="C312" s="97"/>
      <c r="H312" s="98"/>
      <c r="I312" s="133"/>
      <c r="J312" s="133"/>
      <c r="K312" s="97"/>
      <c r="L312" s="98"/>
    </row>
    <row r="313" spans="3:12">
      <c r="C313" s="97"/>
      <c r="H313" s="98"/>
      <c r="I313" s="133"/>
      <c r="J313" s="133"/>
      <c r="K313" s="97"/>
      <c r="L313" s="98"/>
    </row>
    <row r="314" spans="3:12">
      <c r="C314" s="97"/>
      <c r="H314" s="98"/>
      <c r="I314" s="133"/>
      <c r="J314" s="133"/>
      <c r="K314" s="97"/>
      <c r="L314" s="98"/>
    </row>
    <row r="315" spans="3:12">
      <c r="C315" s="97"/>
      <c r="H315" s="98"/>
      <c r="I315" s="133"/>
      <c r="J315" s="133"/>
      <c r="K315" s="97"/>
      <c r="L315" s="98"/>
    </row>
    <row r="316" spans="3:12">
      <c r="C316" s="97"/>
      <c r="H316" s="98"/>
      <c r="I316" s="133"/>
      <c r="J316" s="133"/>
      <c r="K316" s="97"/>
      <c r="L316" s="98"/>
    </row>
    <row r="317" spans="3:12">
      <c r="C317" s="97"/>
      <c r="H317" s="98"/>
      <c r="I317" s="133"/>
      <c r="J317" s="133"/>
      <c r="K317" s="97"/>
      <c r="L317" s="98"/>
    </row>
    <row r="318" spans="3:12">
      <c r="C318" s="97"/>
      <c r="H318" s="98"/>
      <c r="I318" s="133"/>
      <c r="J318" s="133"/>
      <c r="K318" s="97"/>
      <c r="L318" s="98"/>
    </row>
    <row r="319" spans="3:12">
      <c r="C319" s="97"/>
      <c r="H319" s="98"/>
      <c r="I319" s="133"/>
      <c r="J319" s="133"/>
      <c r="K319" s="97"/>
      <c r="L319" s="98"/>
    </row>
    <row r="320" spans="3:12">
      <c r="C320" s="97"/>
      <c r="H320" s="98"/>
      <c r="I320" s="133"/>
      <c r="J320" s="133"/>
      <c r="K320" s="97"/>
      <c r="L320" s="98"/>
    </row>
    <row r="321" spans="3:12">
      <c r="C321" s="97"/>
      <c r="H321" s="98"/>
      <c r="I321" s="133"/>
      <c r="J321" s="133"/>
      <c r="K321" s="97"/>
      <c r="L321" s="98"/>
    </row>
    <row r="322" spans="3:12">
      <c r="C322" s="97"/>
      <c r="H322" s="98"/>
      <c r="I322" s="133"/>
      <c r="J322" s="133"/>
      <c r="K322" s="97"/>
      <c r="L322" s="98"/>
    </row>
    <row r="323" spans="3:12">
      <c r="C323" s="97"/>
      <c r="H323" s="98"/>
      <c r="I323" s="133"/>
      <c r="J323" s="133"/>
      <c r="K323" s="97"/>
      <c r="L323" s="98"/>
    </row>
    <row r="324" spans="3:12">
      <c r="C324" s="97"/>
      <c r="H324" s="98"/>
      <c r="I324" s="133"/>
      <c r="J324" s="133"/>
      <c r="K324" s="97"/>
      <c r="L324" s="98"/>
    </row>
    <row r="325" spans="3:12">
      <c r="C325" s="97"/>
      <c r="H325" s="98"/>
      <c r="I325" s="133"/>
      <c r="J325" s="133"/>
      <c r="K325" s="97"/>
      <c r="L325" s="98"/>
    </row>
    <row r="326" spans="3:12">
      <c r="C326" s="97"/>
      <c r="H326" s="98"/>
      <c r="I326" s="133"/>
      <c r="J326" s="133"/>
      <c r="K326" s="97"/>
      <c r="L326" s="98"/>
    </row>
    <row r="327" spans="3:12">
      <c r="C327" s="97"/>
      <c r="H327" s="98"/>
      <c r="I327" s="133"/>
      <c r="J327" s="133"/>
      <c r="K327" s="97"/>
      <c r="L327" s="98"/>
    </row>
    <row r="328" spans="3:12">
      <c r="C328" s="97"/>
      <c r="H328" s="98"/>
      <c r="I328" s="133"/>
      <c r="J328" s="133"/>
      <c r="K328" s="97"/>
      <c r="L328" s="98"/>
    </row>
    <row r="329" spans="3:12">
      <c r="C329" s="97"/>
      <c r="H329" s="98"/>
      <c r="I329" s="133"/>
      <c r="J329" s="133"/>
      <c r="K329" s="97"/>
      <c r="L329" s="98"/>
    </row>
    <row r="330" spans="3:12">
      <c r="C330" s="97"/>
      <c r="H330" s="98"/>
      <c r="I330" s="133"/>
      <c r="J330" s="133"/>
      <c r="K330" s="97"/>
      <c r="L330" s="98"/>
    </row>
    <row r="331" spans="3:12">
      <c r="C331" s="97"/>
      <c r="H331" s="98"/>
      <c r="I331" s="133"/>
      <c r="J331" s="133"/>
      <c r="K331" s="97"/>
      <c r="L331" s="98"/>
    </row>
    <row r="332" spans="3:12">
      <c r="C332" s="97"/>
      <c r="H332" s="98"/>
      <c r="I332" s="133"/>
      <c r="J332" s="133"/>
      <c r="K332" s="97"/>
      <c r="L332" s="98"/>
    </row>
    <row r="333" spans="3:12">
      <c r="C333" s="97"/>
      <c r="H333" s="98"/>
      <c r="I333" s="133"/>
      <c r="J333" s="133"/>
      <c r="K333" s="97"/>
      <c r="L333" s="98"/>
    </row>
    <row r="334" spans="3:12">
      <c r="C334" s="97"/>
      <c r="H334" s="98"/>
      <c r="I334" s="133"/>
      <c r="J334" s="133"/>
      <c r="K334" s="97"/>
      <c r="L334" s="98"/>
    </row>
    <row r="335" spans="3:12">
      <c r="C335" s="97"/>
      <c r="H335" s="98"/>
      <c r="I335" s="133"/>
      <c r="J335" s="133"/>
      <c r="K335" s="97"/>
      <c r="L335" s="98"/>
    </row>
    <row r="336" spans="3:12">
      <c r="C336" s="97"/>
      <c r="H336" s="98"/>
      <c r="I336" s="133"/>
      <c r="J336" s="133"/>
      <c r="K336" s="97"/>
      <c r="L336" s="98"/>
    </row>
    <row r="337" spans="3:12">
      <c r="C337" s="97"/>
      <c r="H337" s="98"/>
      <c r="I337" s="133"/>
      <c r="J337" s="133"/>
      <c r="K337" s="97"/>
      <c r="L337" s="98"/>
    </row>
    <row r="338" spans="3:12">
      <c r="C338" s="97"/>
      <c r="H338" s="98"/>
      <c r="I338" s="133"/>
      <c r="J338" s="133"/>
      <c r="K338" s="97"/>
      <c r="L338" s="98"/>
    </row>
    <row r="339" spans="3:12">
      <c r="C339" s="97"/>
      <c r="H339" s="98"/>
      <c r="I339" s="133"/>
      <c r="J339" s="133"/>
      <c r="K339" s="97"/>
      <c r="L339" s="98"/>
    </row>
    <row r="340" spans="3:12">
      <c r="C340" s="97"/>
      <c r="H340" s="98"/>
      <c r="I340" s="133"/>
      <c r="J340" s="133"/>
      <c r="K340" s="97"/>
      <c r="L340" s="98"/>
    </row>
    <row r="341" spans="3:12">
      <c r="C341" s="97"/>
      <c r="H341" s="98"/>
      <c r="I341" s="133"/>
      <c r="J341" s="133"/>
      <c r="K341" s="97"/>
      <c r="L341" s="98"/>
    </row>
    <row r="342" spans="3:12">
      <c r="C342" s="97"/>
      <c r="H342" s="98"/>
      <c r="I342" s="133"/>
      <c r="J342" s="133"/>
      <c r="K342" s="97"/>
      <c r="L342" s="98"/>
    </row>
    <row r="343" spans="3:12">
      <c r="C343" s="97"/>
      <c r="H343" s="98"/>
      <c r="I343" s="133"/>
      <c r="J343" s="133"/>
      <c r="K343" s="97"/>
      <c r="L343" s="98"/>
    </row>
    <row r="344" spans="3:12">
      <c r="C344" s="97"/>
      <c r="H344" s="98"/>
      <c r="I344" s="133"/>
      <c r="J344" s="133"/>
      <c r="K344" s="97"/>
      <c r="L344" s="98"/>
    </row>
    <row r="345" spans="3:12">
      <c r="C345" s="97"/>
      <c r="H345" s="98"/>
      <c r="I345" s="133"/>
      <c r="J345" s="133"/>
      <c r="K345" s="97"/>
      <c r="L345" s="98"/>
    </row>
    <row r="346" spans="3:12">
      <c r="C346" s="97"/>
      <c r="H346" s="98"/>
      <c r="I346" s="133"/>
      <c r="J346" s="133"/>
      <c r="K346" s="97"/>
      <c r="L346" s="98"/>
    </row>
    <row r="347" spans="3:12">
      <c r="C347" s="97"/>
      <c r="H347" s="98"/>
      <c r="I347" s="133"/>
      <c r="J347" s="133"/>
      <c r="K347" s="97"/>
      <c r="L347" s="98"/>
    </row>
    <row r="348" spans="3:12">
      <c r="C348" s="97"/>
      <c r="H348" s="98"/>
      <c r="I348" s="133"/>
      <c r="J348" s="133"/>
      <c r="K348" s="97"/>
      <c r="L348" s="98"/>
    </row>
    <row r="349" spans="3:12">
      <c r="C349" s="97"/>
      <c r="H349" s="98"/>
      <c r="I349" s="133"/>
      <c r="J349" s="133"/>
      <c r="K349" s="97"/>
      <c r="L349" s="98"/>
    </row>
    <row r="350" spans="3:12">
      <c r="C350" s="97"/>
      <c r="H350" s="98"/>
      <c r="I350" s="133"/>
      <c r="J350" s="133"/>
      <c r="K350" s="97"/>
      <c r="L350" s="98"/>
    </row>
    <row r="351" spans="3:12">
      <c r="C351" s="97"/>
      <c r="H351" s="98"/>
      <c r="I351" s="133"/>
      <c r="J351" s="133"/>
      <c r="K351" s="97"/>
      <c r="L351" s="98"/>
    </row>
    <row r="352" spans="3:12">
      <c r="C352" s="97"/>
      <c r="H352" s="98"/>
      <c r="I352" s="133"/>
      <c r="J352" s="133"/>
      <c r="K352" s="97"/>
      <c r="L352" s="98"/>
    </row>
    <row r="353" spans="3:12">
      <c r="C353" s="97"/>
      <c r="H353" s="98"/>
      <c r="I353" s="133"/>
      <c r="J353" s="133"/>
      <c r="K353" s="97"/>
      <c r="L353" s="98"/>
    </row>
    <row r="354" spans="3:12">
      <c r="C354" s="97"/>
      <c r="H354" s="98"/>
      <c r="I354" s="133"/>
      <c r="J354" s="133"/>
      <c r="K354" s="97"/>
      <c r="L354" s="98"/>
    </row>
    <row r="355" spans="3:12">
      <c r="C355" s="97"/>
      <c r="H355" s="98"/>
      <c r="I355" s="133"/>
      <c r="J355" s="133"/>
      <c r="K355" s="97"/>
      <c r="L355" s="98"/>
    </row>
    <row r="356" spans="3:12">
      <c r="C356" s="97"/>
      <c r="H356" s="98"/>
      <c r="I356" s="133"/>
      <c r="J356" s="133"/>
      <c r="K356" s="97"/>
      <c r="L356" s="98"/>
    </row>
    <row r="357" spans="3:12">
      <c r="C357" s="97"/>
      <c r="H357" s="98"/>
      <c r="I357" s="133"/>
      <c r="J357" s="133"/>
      <c r="K357" s="97"/>
      <c r="L357" s="98"/>
    </row>
    <row r="358" spans="3:12">
      <c r="C358" s="97"/>
      <c r="H358" s="98"/>
      <c r="I358" s="133"/>
      <c r="J358" s="133"/>
      <c r="K358" s="97"/>
      <c r="L358" s="98"/>
    </row>
    <row r="359" spans="3:12">
      <c r="C359" s="97"/>
      <c r="H359" s="98"/>
      <c r="I359" s="133"/>
      <c r="J359" s="133"/>
      <c r="K359" s="97"/>
      <c r="L359" s="98"/>
    </row>
    <row r="360" spans="3:12">
      <c r="C360" s="97"/>
      <c r="H360" s="98"/>
      <c r="I360" s="133"/>
      <c r="J360" s="133"/>
      <c r="K360" s="97"/>
      <c r="L360" s="98"/>
    </row>
    <row r="361" spans="3:12">
      <c r="C361" s="97"/>
      <c r="H361" s="98"/>
      <c r="I361" s="133"/>
      <c r="J361" s="133"/>
      <c r="K361" s="97"/>
      <c r="L361" s="98"/>
    </row>
    <row r="362" spans="3:12">
      <c r="C362" s="97"/>
      <c r="H362" s="98"/>
      <c r="I362" s="133"/>
      <c r="J362" s="133"/>
      <c r="K362" s="97"/>
      <c r="L362" s="98"/>
    </row>
    <row r="363" spans="3:12">
      <c r="C363" s="97"/>
      <c r="H363" s="98"/>
      <c r="I363" s="133"/>
      <c r="J363" s="133"/>
      <c r="K363" s="97"/>
      <c r="L363" s="98"/>
    </row>
    <row r="364" spans="3:12">
      <c r="C364" s="97"/>
      <c r="H364" s="98"/>
      <c r="I364" s="133"/>
      <c r="J364" s="133"/>
      <c r="K364" s="97"/>
      <c r="L364" s="98"/>
    </row>
    <row r="365" spans="3:12">
      <c r="C365" s="97"/>
      <c r="H365" s="98"/>
      <c r="I365" s="133"/>
      <c r="J365" s="133"/>
      <c r="K365" s="97"/>
      <c r="L365" s="98"/>
    </row>
    <row r="366" spans="3:12">
      <c r="C366" s="97"/>
      <c r="H366" s="98"/>
      <c r="I366" s="133"/>
      <c r="J366" s="133"/>
      <c r="K366" s="97"/>
      <c r="L366" s="98"/>
    </row>
    <row r="367" spans="3:12">
      <c r="C367" s="97"/>
      <c r="H367" s="98"/>
      <c r="I367" s="133"/>
      <c r="J367" s="133"/>
      <c r="K367" s="97"/>
      <c r="L367" s="98"/>
    </row>
    <row r="368" spans="3:12">
      <c r="C368" s="97"/>
      <c r="H368" s="98"/>
      <c r="I368" s="133"/>
      <c r="J368" s="133"/>
      <c r="K368" s="97"/>
      <c r="L368" s="98"/>
    </row>
    <row r="369" spans="3:12">
      <c r="C369" s="97"/>
      <c r="H369" s="98"/>
      <c r="I369" s="133"/>
      <c r="J369" s="133"/>
      <c r="K369" s="97"/>
      <c r="L369" s="98"/>
    </row>
    <row r="370" spans="3:12">
      <c r="C370" s="97"/>
      <c r="H370" s="98"/>
      <c r="I370" s="133"/>
      <c r="J370" s="133"/>
      <c r="K370" s="97"/>
      <c r="L370" s="98"/>
    </row>
    <row r="371" spans="3:12">
      <c r="C371" s="97"/>
      <c r="H371" s="98"/>
      <c r="I371" s="133"/>
      <c r="J371" s="133"/>
      <c r="K371" s="97"/>
      <c r="L371" s="98"/>
    </row>
    <row r="372" spans="3:12">
      <c r="C372" s="97"/>
      <c r="H372" s="98"/>
      <c r="I372" s="133"/>
      <c r="J372" s="133"/>
      <c r="K372" s="97"/>
      <c r="L372" s="98"/>
    </row>
    <row r="373" spans="3:12">
      <c r="C373" s="97"/>
      <c r="H373" s="98"/>
      <c r="I373" s="133"/>
      <c r="J373" s="133"/>
      <c r="K373" s="97"/>
      <c r="L373" s="98"/>
    </row>
    <row r="374" spans="3:12">
      <c r="C374" s="97"/>
      <c r="H374" s="98"/>
      <c r="I374" s="133"/>
      <c r="J374" s="133"/>
      <c r="K374" s="97"/>
      <c r="L374" s="98"/>
    </row>
    <row r="375" spans="3:12">
      <c r="C375" s="97"/>
      <c r="H375" s="98"/>
      <c r="I375" s="133"/>
      <c r="J375" s="133"/>
      <c r="K375" s="97"/>
      <c r="L375" s="98"/>
    </row>
    <row r="376" spans="3:12">
      <c r="C376" s="97"/>
      <c r="H376" s="98"/>
      <c r="I376" s="133"/>
      <c r="J376" s="133"/>
      <c r="K376" s="97"/>
      <c r="L376" s="98"/>
    </row>
    <row r="377" spans="3:12">
      <c r="C377" s="97"/>
      <c r="H377" s="98"/>
      <c r="I377" s="133"/>
      <c r="J377" s="133"/>
      <c r="K377" s="97"/>
      <c r="L377" s="98"/>
    </row>
    <row r="378" spans="3:12">
      <c r="C378" s="97"/>
      <c r="H378" s="98"/>
      <c r="I378" s="133"/>
      <c r="J378" s="133"/>
      <c r="K378" s="97"/>
      <c r="L378" s="98"/>
    </row>
    <row r="379" spans="3:12">
      <c r="C379" s="97"/>
      <c r="H379" s="98"/>
      <c r="I379" s="133"/>
      <c r="J379" s="133"/>
      <c r="K379" s="97"/>
      <c r="L379" s="98"/>
    </row>
    <row r="380" spans="3:12">
      <c r="C380" s="97"/>
      <c r="H380" s="98"/>
      <c r="I380" s="133"/>
      <c r="J380" s="133"/>
      <c r="K380" s="97"/>
      <c r="L380" s="98"/>
    </row>
    <row r="381" spans="3:12">
      <c r="C381" s="97"/>
      <c r="H381" s="98"/>
      <c r="I381" s="133"/>
      <c r="J381" s="133"/>
      <c r="K381" s="97"/>
      <c r="L381" s="98"/>
    </row>
    <row r="382" spans="3:12">
      <c r="C382" s="97"/>
      <c r="H382" s="98"/>
      <c r="I382" s="133"/>
      <c r="J382" s="133"/>
      <c r="K382" s="97"/>
      <c r="L382" s="98"/>
    </row>
    <row r="383" spans="3:12">
      <c r="C383" s="97"/>
      <c r="H383" s="98"/>
      <c r="I383" s="133"/>
      <c r="J383" s="133"/>
      <c r="K383" s="97"/>
      <c r="L383" s="98"/>
    </row>
    <row r="384" spans="3:12">
      <c r="C384" s="97"/>
      <c r="H384" s="98"/>
      <c r="I384" s="133"/>
      <c r="J384" s="133"/>
      <c r="K384" s="97"/>
      <c r="L384" s="98"/>
    </row>
    <row r="385" spans="3:12">
      <c r="C385" s="97"/>
      <c r="H385" s="98"/>
      <c r="I385" s="133"/>
      <c r="J385" s="133"/>
      <c r="K385" s="97"/>
      <c r="L385" s="98"/>
    </row>
    <row r="386" spans="3:12">
      <c r="C386" s="97"/>
      <c r="H386" s="98"/>
      <c r="I386" s="133"/>
      <c r="J386" s="133"/>
      <c r="K386" s="97"/>
      <c r="L386" s="98"/>
    </row>
    <row r="387" spans="3:12">
      <c r="C387" s="97"/>
      <c r="H387" s="98"/>
      <c r="I387" s="133"/>
      <c r="J387" s="133"/>
      <c r="K387" s="97"/>
      <c r="L387" s="98"/>
    </row>
    <row r="388" spans="3:12">
      <c r="C388" s="97"/>
      <c r="H388" s="98"/>
      <c r="I388" s="133"/>
      <c r="J388" s="133"/>
      <c r="K388" s="97"/>
      <c r="L388" s="98"/>
    </row>
    <row r="389" spans="3:12">
      <c r="C389" s="97"/>
      <c r="H389" s="98"/>
      <c r="I389" s="133"/>
      <c r="J389" s="133"/>
      <c r="K389" s="97"/>
      <c r="L389" s="98"/>
    </row>
    <row r="390" spans="3:12">
      <c r="C390" s="97"/>
      <c r="H390" s="98"/>
      <c r="I390" s="133"/>
      <c r="J390" s="133"/>
      <c r="K390" s="97"/>
      <c r="L390" s="98"/>
    </row>
    <row r="391" spans="3:12">
      <c r="C391" s="97"/>
      <c r="H391" s="98"/>
      <c r="I391" s="133"/>
      <c r="J391" s="133"/>
      <c r="K391" s="97"/>
      <c r="L391" s="98"/>
    </row>
    <row r="392" spans="3:12">
      <c r="C392" s="97"/>
      <c r="H392" s="98"/>
      <c r="I392" s="133"/>
      <c r="J392" s="133"/>
      <c r="K392" s="97"/>
      <c r="L392" s="98"/>
    </row>
    <row r="393" spans="3:12">
      <c r="C393" s="97"/>
      <c r="H393" s="98"/>
      <c r="I393" s="133"/>
      <c r="J393" s="133"/>
      <c r="K393" s="97"/>
      <c r="L393" s="98"/>
    </row>
    <row r="394" spans="3:12">
      <c r="C394" s="97"/>
      <c r="H394" s="98"/>
      <c r="I394" s="133"/>
      <c r="J394" s="133"/>
      <c r="K394" s="97"/>
      <c r="L394" s="98"/>
    </row>
    <row r="395" spans="3:12">
      <c r="C395" s="97"/>
      <c r="H395" s="98"/>
      <c r="I395" s="133"/>
      <c r="J395" s="133"/>
      <c r="K395" s="97"/>
      <c r="L395" s="98"/>
    </row>
    <row r="396" spans="3:12">
      <c r="C396" s="97"/>
      <c r="H396" s="98"/>
      <c r="I396" s="133"/>
      <c r="J396" s="133"/>
      <c r="K396" s="97"/>
      <c r="L396" s="98"/>
    </row>
    <row r="397" spans="3:12">
      <c r="C397" s="97"/>
      <c r="H397" s="98"/>
      <c r="I397" s="133"/>
      <c r="J397" s="133"/>
      <c r="K397" s="97"/>
      <c r="L397" s="98"/>
    </row>
    <row r="398" spans="3:12">
      <c r="C398" s="97"/>
      <c r="H398" s="98"/>
      <c r="I398" s="133"/>
      <c r="J398" s="133"/>
      <c r="K398" s="97"/>
      <c r="L398" s="98"/>
    </row>
    <row r="399" spans="3:12">
      <c r="C399" s="97"/>
      <c r="H399" s="98"/>
      <c r="I399" s="133"/>
      <c r="J399" s="133"/>
      <c r="K399" s="97"/>
      <c r="L399" s="98"/>
    </row>
    <row r="400" spans="3:12">
      <c r="C400" s="97"/>
      <c r="H400" s="98"/>
      <c r="I400" s="133"/>
      <c r="J400" s="133"/>
      <c r="K400" s="97"/>
      <c r="L400" s="98"/>
    </row>
    <row r="401" spans="3:12">
      <c r="C401" s="97"/>
      <c r="H401" s="98"/>
      <c r="I401" s="133"/>
      <c r="J401" s="133"/>
      <c r="K401" s="97"/>
      <c r="L401" s="98"/>
    </row>
    <row r="402" spans="3:12">
      <c r="C402" s="97"/>
      <c r="H402" s="98"/>
      <c r="I402" s="133"/>
      <c r="J402" s="133"/>
      <c r="K402" s="97"/>
      <c r="L402" s="98"/>
    </row>
    <row r="403" spans="3:12">
      <c r="C403" s="97"/>
      <c r="H403" s="98"/>
      <c r="I403" s="133"/>
      <c r="J403" s="133"/>
      <c r="K403" s="97"/>
      <c r="L403" s="98"/>
    </row>
    <row r="404" spans="3:12">
      <c r="C404" s="97"/>
      <c r="H404" s="98"/>
      <c r="I404" s="133"/>
      <c r="J404" s="133"/>
      <c r="K404" s="97"/>
      <c r="L404" s="98"/>
    </row>
    <row r="405" spans="3:12">
      <c r="C405" s="97"/>
      <c r="H405" s="98"/>
      <c r="I405" s="133"/>
      <c r="J405" s="133"/>
      <c r="K405" s="97"/>
      <c r="L405" s="98"/>
    </row>
    <row r="406" spans="3:12">
      <c r="C406" s="97"/>
      <c r="H406" s="98"/>
      <c r="I406" s="133"/>
      <c r="J406" s="133"/>
      <c r="K406" s="97"/>
      <c r="L406" s="98"/>
    </row>
    <row r="407" spans="3:12">
      <c r="C407" s="97"/>
      <c r="H407" s="98"/>
      <c r="I407" s="133"/>
      <c r="J407" s="133"/>
      <c r="K407" s="97"/>
      <c r="L407" s="98"/>
    </row>
    <row r="408" spans="3:12">
      <c r="C408" s="97"/>
      <c r="H408" s="98"/>
      <c r="I408" s="133"/>
      <c r="J408" s="133"/>
      <c r="K408" s="97"/>
      <c r="L408" s="98"/>
    </row>
    <row r="409" spans="3:12">
      <c r="C409" s="97"/>
      <c r="H409" s="98"/>
      <c r="I409" s="133"/>
      <c r="J409" s="133"/>
      <c r="K409" s="97"/>
      <c r="L409" s="98"/>
    </row>
    <row r="410" spans="3:12">
      <c r="C410" s="97"/>
      <c r="H410" s="98"/>
      <c r="I410" s="133"/>
      <c r="J410" s="133"/>
      <c r="K410" s="97"/>
      <c r="L410" s="98"/>
    </row>
    <row r="411" spans="3:12">
      <c r="C411" s="97"/>
      <c r="H411" s="98"/>
      <c r="I411" s="133"/>
      <c r="J411" s="133"/>
      <c r="K411" s="97"/>
      <c r="L411" s="98"/>
    </row>
    <row r="412" spans="3:12">
      <c r="C412" s="97"/>
      <c r="H412" s="98"/>
      <c r="I412" s="133"/>
      <c r="J412" s="133"/>
      <c r="K412" s="97"/>
      <c r="L412" s="98"/>
    </row>
    <row r="413" spans="3:12">
      <c r="C413" s="97"/>
      <c r="H413" s="98"/>
      <c r="I413" s="133"/>
      <c r="J413" s="133"/>
      <c r="K413" s="97"/>
      <c r="L413" s="98"/>
    </row>
    <row r="414" spans="3:12">
      <c r="C414" s="97"/>
      <c r="H414" s="98"/>
      <c r="I414" s="133"/>
      <c r="J414" s="133"/>
      <c r="K414" s="97"/>
      <c r="L414" s="98"/>
    </row>
    <row r="415" spans="3:12">
      <c r="C415" s="97"/>
      <c r="H415" s="98"/>
      <c r="I415" s="133"/>
      <c r="J415" s="133"/>
      <c r="K415" s="97"/>
      <c r="L415" s="98"/>
    </row>
    <row r="416" spans="3:12">
      <c r="C416" s="97"/>
      <c r="H416" s="98"/>
      <c r="I416" s="133"/>
      <c r="J416" s="133"/>
      <c r="K416" s="97"/>
      <c r="L416" s="98"/>
    </row>
    <row r="417" spans="3:12">
      <c r="C417" s="97"/>
      <c r="H417" s="98"/>
      <c r="I417" s="133"/>
      <c r="J417" s="133"/>
      <c r="K417" s="97"/>
      <c r="L417" s="98"/>
    </row>
    <row r="418" spans="3:12">
      <c r="C418" s="97"/>
      <c r="H418" s="98"/>
      <c r="I418" s="133"/>
      <c r="J418" s="133"/>
      <c r="K418" s="97"/>
      <c r="L418" s="98"/>
    </row>
    <row r="419" spans="3:12">
      <c r="C419" s="97"/>
      <c r="H419" s="98"/>
      <c r="I419" s="133"/>
      <c r="J419" s="133"/>
      <c r="K419" s="97"/>
      <c r="L419" s="98"/>
    </row>
    <row r="420" spans="3:12">
      <c r="C420" s="97"/>
      <c r="H420" s="98"/>
      <c r="I420" s="133"/>
      <c r="J420" s="133"/>
      <c r="K420" s="97"/>
      <c r="L420" s="98"/>
    </row>
    <row r="421" spans="3:12">
      <c r="C421" s="97"/>
      <c r="H421" s="98"/>
      <c r="I421" s="133"/>
      <c r="J421" s="133"/>
      <c r="K421" s="97"/>
      <c r="L421" s="98"/>
    </row>
    <row r="422" spans="3:12">
      <c r="C422" s="97"/>
      <c r="H422" s="98"/>
      <c r="I422" s="133"/>
      <c r="J422" s="133"/>
      <c r="K422" s="97"/>
      <c r="L422" s="98"/>
    </row>
    <row r="423" spans="3:12">
      <c r="C423" s="97"/>
      <c r="H423" s="98"/>
      <c r="I423" s="133"/>
      <c r="J423" s="133"/>
      <c r="K423" s="97"/>
      <c r="L423" s="98"/>
    </row>
    <row r="424" spans="3:12">
      <c r="C424" s="97"/>
      <c r="H424" s="98"/>
      <c r="I424" s="133"/>
      <c r="J424" s="133"/>
      <c r="K424" s="97"/>
      <c r="L424" s="98"/>
    </row>
    <row r="425" spans="3:12">
      <c r="C425" s="97"/>
      <c r="H425" s="98"/>
      <c r="I425" s="133"/>
      <c r="J425" s="133"/>
      <c r="K425" s="97"/>
      <c r="L425" s="98"/>
    </row>
    <row r="426" spans="3:12">
      <c r="C426" s="97"/>
      <c r="H426" s="98"/>
      <c r="I426" s="133"/>
      <c r="J426" s="133"/>
      <c r="K426" s="97"/>
      <c r="L426" s="98"/>
    </row>
    <row r="427" spans="3:12">
      <c r="C427" s="97"/>
      <c r="H427" s="98"/>
      <c r="I427" s="133"/>
      <c r="J427" s="133"/>
      <c r="K427" s="97"/>
      <c r="L427" s="98"/>
    </row>
    <row r="428" spans="3:12">
      <c r="C428" s="97"/>
      <c r="H428" s="98"/>
      <c r="I428" s="133"/>
      <c r="J428" s="133"/>
      <c r="K428" s="97"/>
      <c r="L428" s="98"/>
    </row>
    <row r="429" spans="3:12">
      <c r="C429" s="97"/>
      <c r="H429" s="98"/>
      <c r="I429" s="133"/>
      <c r="J429" s="133"/>
      <c r="K429" s="97"/>
      <c r="L429" s="98"/>
    </row>
    <row r="430" spans="3:12">
      <c r="C430" s="97"/>
      <c r="H430" s="98"/>
      <c r="I430" s="133"/>
      <c r="J430" s="133"/>
      <c r="K430" s="97"/>
      <c r="L430" s="98"/>
    </row>
    <row r="431" spans="3:12">
      <c r="C431" s="97"/>
      <c r="H431" s="98"/>
      <c r="I431" s="133"/>
      <c r="J431" s="133"/>
      <c r="K431" s="97"/>
      <c r="L431" s="98"/>
    </row>
    <row r="432" spans="3:12">
      <c r="C432" s="97"/>
      <c r="H432" s="98"/>
      <c r="I432" s="133"/>
      <c r="J432" s="133"/>
      <c r="K432" s="97"/>
      <c r="L432" s="98"/>
    </row>
    <row r="433" spans="3:12">
      <c r="C433" s="97"/>
      <c r="H433" s="98"/>
      <c r="I433" s="133"/>
      <c r="J433" s="133"/>
      <c r="K433" s="97"/>
      <c r="L433" s="98"/>
    </row>
    <row r="434" spans="3:12">
      <c r="C434" s="97"/>
      <c r="H434" s="98"/>
      <c r="I434" s="133"/>
      <c r="J434" s="133"/>
      <c r="K434" s="97"/>
      <c r="L434" s="98"/>
    </row>
    <row r="435" spans="3:12">
      <c r="C435" s="97"/>
      <c r="H435" s="98"/>
      <c r="I435" s="133"/>
      <c r="J435" s="133"/>
      <c r="K435" s="97"/>
      <c r="L435" s="98"/>
    </row>
    <row r="436" spans="3:12">
      <c r="C436" s="97"/>
      <c r="H436" s="98"/>
      <c r="I436" s="133"/>
      <c r="J436" s="133"/>
      <c r="K436" s="97"/>
      <c r="L436" s="98"/>
    </row>
    <row r="437" spans="3:12">
      <c r="C437" s="97"/>
      <c r="H437" s="98"/>
      <c r="I437" s="133"/>
      <c r="J437" s="133"/>
      <c r="K437" s="97"/>
      <c r="L437" s="98"/>
    </row>
    <row r="438" spans="3:12">
      <c r="C438" s="97"/>
      <c r="H438" s="98"/>
      <c r="I438" s="133"/>
      <c r="J438" s="133"/>
      <c r="K438" s="97"/>
      <c r="L438" s="98"/>
    </row>
    <row r="439" spans="3:12">
      <c r="C439" s="97"/>
      <c r="H439" s="98"/>
      <c r="I439" s="133"/>
      <c r="J439" s="133"/>
      <c r="K439" s="97"/>
      <c r="L439" s="98"/>
    </row>
    <row r="440" spans="3:12">
      <c r="C440" s="97"/>
      <c r="H440" s="98"/>
      <c r="I440" s="133"/>
      <c r="J440" s="133"/>
      <c r="K440" s="97"/>
      <c r="L440" s="98"/>
    </row>
    <row r="441" spans="3:12">
      <c r="C441" s="97"/>
      <c r="H441" s="98"/>
      <c r="I441" s="133"/>
      <c r="J441" s="133"/>
      <c r="K441" s="97"/>
      <c r="L441" s="98"/>
    </row>
    <row r="442" spans="3:12">
      <c r="C442" s="97"/>
      <c r="H442" s="98"/>
      <c r="I442" s="133"/>
      <c r="J442" s="133"/>
      <c r="K442" s="97"/>
      <c r="L442" s="98"/>
    </row>
    <row r="443" spans="3:12">
      <c r="C443" s="97"/>
      <c r="H443" s="98"/>
      <c r="I443" s="133"/>
      <c r="J443" s="133"/>
      <c r="K443" s="97"/>
      <c r="L443" s="98"/>
    </row>
    <row r="444" spans="3:12">
      <c r="C444" s="97"/>
      <c r="H444" s="98"/>
      <c r="I444" s="133"/>
      <c r="J444" s="133"/>
      <c r="K444" s="97"/>
      <c r="L444" s="98"/>
    </row>
    <row r="445" spans="3:12">
      <c r="C445" s="97"/>
      <c r="H445" s="98"/>
      <c r="I445" s="133"/>
      <c r="J445" s="133"/>
      <c r="K445" s="97"/>
      <c r="L445" s="98"/>
    </row>
    <row r="446" spans="3:12">
      <c r="C446" s="97"/>
      <c r="H446" s="98"/>
      <c r="I446" s="133"/>
      <c r="J446" s="133"/>
      <c r="K446" s="97"/>
      <c r="L446" s="98"/>
    </row>
    <row r="447" spans="3:12">
      <c r="C447" s="97"/>
      <c r="H447" s="98"/>
      <c r="I447" s="133"/>
      <c r="J447" s="133"/>
      <c r="K447" s="97"/>
      <c r="L447" s="98"/>
    </row>
    <row r="448" spans="3:12">
      <c r="C448" s="97"/>
      <c r="H448" s="98"/>
      <c r="I448" s="133"/>
      <c r="J448" s="133"/>
      <c r="K448" s="97"/>
      <c r="L448" s="98"/>
    </row>
    <row r="449" spans="3:12">
      <c r="C449" s="97"/>
      <c r="H449" s="98"/>
      <c r="I449" s="133"/>
      <c r="J449" s="133"/>
      <c r="K449" s="97"/>
      <c r="L449" s="98"/>
    </row>
    <row r="450" spans="3:12">
      <c r="C450" s="97"/>
      <c r="H450" s="98"/>
      <c r="I450" s="133"/>
      <c r="J450" s="133"/>
      <c r="K450" s="97"/>
      <c r="L450" s="98"/>
    </row>
    <row r="451" spans="3:12">
      <c r="C451" s="97"/>
      <c r="H451" s="98"/>
      <c r="I451" s="133"/>
      <c r="J451" s="133"/>
      <c r="K451" s="97"/>
      <c r="L451" s="98"/>
    </row>
    <row r="452" spans="3:12">
      <c r="C452" s="97"/>
      <c r="H452" s="98"/>
      <c r="I452" s="133"/>
      <c r="J452" s="133"/>
      <c r="K452" s="97"/>
      <c r="L452" s="98"/>
    </row>
    <row r="453" spans="3:12">
      <c r="C453" s="97"/>
      <c r="H453" s="98"/>
      <c r="I453" s="133"/>
      <c r="J453" s="133"/>
      <c r="K453" s="97"/>
      <c r="L453" s="98"/>
    </row>
    <row r="454" spans="3:12">
      <c r="C454" s="97"/>
      <c r="H454" s="98"/>
      <c r="I454" s="133"/>
      <c r="J454" s="133"/>
      <c r="K454" s="97"/>
      <c r="L454" s="98"/>
    </row>
    <row r="455" spans="3:12">
      <c r="C455" s="97"/>
      <c r="H455" s="98"/>
      <c r="I455" s="133"/>
      <c r="J455" s="133"/>
      <c r="K455" s="97"/>
      <c r="L455" s="98"/>
    </row>
    <row r="456" spans="3:12">
      <c r="C456" s="97"/>
      <c r="H456" s="98"/>
      <c r="I456" s="133"/>
      <c r="J456" s="133"/>
      <c r="K456" s="97"/>
      <c r="L456" s="98"/>
    </row>
    <row r="457" spans="3:12">
      <c r="C457" s="97"/>
      <c r="H457" s="98"/>
      <c r="I457" s="133"/>
      <c r="J457" s="133"/>
      <c r="K457" s="97"/>
      <c r="L457" s="98"/>
    </row>
    <row r="458" spans="3:12">
      <c r="C458" s="97"/>
      <c r="H458" s="98"/>
      <c r="I458" s="133"/>
      <c r="J458" s="133"/>
      <c r="K458" s="97"/>
      <c r="L458" s="98"/>
    </row>
    <row r="459" spans="3:12">
      <c r="C459" s="97"/>
      <c r="H459" s="98"/>
      <c r="I459" s="133"/>
      <c r="J459" s="133"/>
      <c r="K459" s="97"/>
      <c r="L459" s="98"/>
    </row>
    <row r="460" spans="3:12">
      <c r="C460" s="97"/>
      <c r="H460" s="98"/>
      <c r="I460" s="133"/>
      <c r="J460" s="133"/>
      <c r="K460" s="97"/>
      <c r="L460" s="98"/>
    </row>
    <row r="461" spans="3:12">
      <c r="C461" s="97"/>
      <c r="H461" s="98"/>
      <c r="I461" s="133"/>
      <c r="J461" s="133"/>
      <c r="K461" s="97"/>
      <c r="L461" s="98"/>
    </row>
    <row r="462" spans="3:12">
      <c r="C462" s="97"/>
      <c r="H462" s="98"/>
      <c r="I462" s="133"/>
      <c r="J462" s="133"/>
      <c r="K462" s="97"/>
      <c r="L462" s="98"/>
    </row>
    <row r="463" spans="3:12">
      <c r="C463" s="97"/>
      <c r="H463" s="98"/>
      <c r="I463" s="133"/>
      <c r="J463" s="133"/>
      <c r="K463" s="97"/>
      <c r="L463" s="98"/>
    </row>
    <row r="464" spans="3:12">
      <c r="C464" s="97"/>
      <c r="H464" s="98"/>
      <c r="I464" s="133"/>
      <c r="J464" s="133"/>
      <c r="K464" s="97"/>
      <c r="L464" s="98"/>
    </row>
    <row r="465" spans="3:12">
      <c r="C465" s="97"/>
      <c r="H465" s="98"/>
      <c r="I465" s="133"/>
      <c r="J465" s="133"/>
      <c r="K465" s="97"/>
      <c r="L465" s="98"/>
    </row>
    <row r="466" spans="3:12">
      <c r="C466" s="97"/>
      <c r="H466" s="98"/>
      <c r="I466" s="133"/>
      <c r="J466" s="133"/>
      <c r="K466" s="97"/>
      <c r="L466" s="98"/>
    </row>
    <row r="467" spans="3:12">
      <c r="C467" s="97"/>
      <c r="H467" s="98"/>
      <c r="I467" s="133"/>
      <c r="J467" s="133"/>
      <c r="K467" s="97"/>
      <c r="L467" s="98"/>
    </row>
    <row r="468" spans="3:12">
      <c r="C468" s="97"/>
      <c r="H468" s="98"/>
      <c r="I468" s="133"/>
      <c r="J468" s="133"/>
      <c r="K468" s="97"/>
      <c r="L468" s="98"/>
    </row>
    <row r="469" spans="3:12">
      <c r="C469" s="97"/>
      <c r="H469" s="98"/>
      <c r="I469" s="133"/>
      <c r="J469" s="133"/>
      <c r="K469" s="97"/>
      <c r="L469" s="98"/>
    </row>
    <row r="470" spans="3:12">
      <c r="C470" s="97"/>
      <c r="H470" s="98"/>
      <c r="I470" s="133"/>
      <c r="J470" s="133"/>
      <c r="K470" s="97"/>
      <c r="L470" s="98"/>
    </row>
    <row r="471" spans="3:12">
      <c r="C471" s="97"/>
      <c r="H471" s="98"/>
      <c r="I471" s="133"/>
      <c r="J471" s="133"/>
      <c r="K471" s="97"/>
      <c r="L471" s="98"/>
    </row>
    <row r="472" spans="3:12">
      <c r="C472" s="97"/>
      <c r="H472" s="98"/>
      <c r="I472" s="133"/>
      <c r="J472" s="133"/>
      <c r="K472" s="97"/>
      <c r="L472" s="98"/>
    </row>
    <row r="473" spans="3:12">
      <c r="C473" s="97"/>
      <c r="H473" s="98"/>
      <c r="I473" s="133"/>
      <c r="J473" s="133"/>
      <c r="K473" s="97"/>
      <c r="L473" s="98"/>
    </row>
    <row r="474" spans="3:12">
      <c r="C474" s="97"/>
      <c r="H474" s="98"/>
      <c r="I474" s="133"/>
      <c r="J474" s="133"/>
      <c r="K474" s="97"/>
      <c r="L474" s="98"/>
    </row>
    <row r="475" spans="3:12">
      <c r="C475" s="97"/>
      <c r="H475" s="98"/>
      <c r="I475" s="133"/>
      <c r="J475" s="133"/>
      <c r="K475" s="97"/>
      <c r="L475" s="98"/>
    </row>
    <row r="476" spans="3:12">
      <c r="C476" s="97"/>
      <c r="H476" s="98"/>
      <c r="I476" s="133"/>
      <c r="J476" s="133"/>
      <c r="K476" s="97"/>
      <c r="L476" s="98"/>
    </row>
    <row r="477" spans="3:12">
      <c r="C477" s="97"/>
      <c r="H477" s="98"/>
      <c r="I477" s="133"/>
      <c r="J477" s="133"/>
      <c r="K477" s="97"/>
      <c r="L477" s="98"/>
    </row>
    <row r="478" spans="3:12">
      <c r="C478" s="97"/>
      <c r="H478" s="98"/>
      <c r="I478" s="133"/>
      <c r="J478" s="133"/>
      <c r="K478" s="97"/>
      <c r="L478" s="98"/>
    </row>
    <row r="479" spans="3:12">
      <c r="C479" s="97"/>
      <c r="H479" s="98"/>
      <c r="I479" s="133"/>
      <c r="J479" s="133"/>
      <c r="K479" s="97"/>
      <c r="L479" s="98"/>
    </row>
    <row r="480" spans="3:12">
      <c r="C480" s="97"/>
      <c r="H480" s="98"/>
      <c r="I480" s="133"/>
      <c r="J480" s="133"/>
      <c r="K480" s="97"/>
      <c r="L480" s="98"/>
    </row>
    <row r="481" spans="3:12">
      <c r="C481" s="97"/>
      <c r="H481" s="98"/>
      <c r="I481" s="133"/>
      <c r="J481" s="133"/>
      <c r="K481" s="97"/>
      <c r="L481" s="98"/>
    </row>
    <row r="482" spans="3:12">
      <c r="C482" s="97"/>
      <c r="H482" s="98"/>
      <c r="I482" s="133"/>
      <c r="J482" s="133"/>
      <c r="K482" s="97"/>
      <c r="L482" s="98"/>
    </row>
    <row r="483" spans="3:12">
      <c r="C483" s="97"/>
      <c r="H483" s="98"/>
      <c r="I483" s="133"/>
      <c r="J483" s="133"/>
      <c r="K483" s="97"/>
      <c r="L483" s="98"/>
    </row>
    <row r="484" spans="3:12">
      <c r="C484" s="97"/>
      <c r="H484" s="98"/>
      <c r="I484" s="133"/>
      <c r="J484" s="133"/>
      <c r="K484" s="97"/>
      <c r="L484" s="98"/>
    </row>
    <row r="485" spans="3:12">
      <c r="C485" s="97"/>
      <c r="H485" s="98"/>
      <c r="I485" s="133"/>
      <c r="J485" s="133"/>
      <c r="K485" s="97"/>
      <c r="L485" s="98"/>
    </row>
    <row r="486" spans="3:12">
      <c r="C486" s="97"/>
      <c r="H486" s="98"/>
      <c r="I486" s="133"/>
      <c r="J486" s="133"/>
      <c r="K486" s="97"/>
      <c r="L486" s="98"/>
    </row>
    <row r="487" spans="3:12">
      <c r="C487" s="97"/>
      <c r="H487" s="98"/>
      <c r="I487" s="133"/>
      <c r="J487" s="133"/>
      <c r="K487" s="97"/>
      <c r="L487" s="98"/>
    </row>
    <row r="488" spans="3:12">
      <c r="C488" s="97"/>
      <c r="H488" s="98"/>
      <c r="I488" s="133"/>
      <c r="J488" s="133"/>
      <c r="K488" s="97"/>
      <c r="L488" s="98"/>
    </row>
    <row r="489" spans="3:12">
      <c r="C489" s="97"/>
      <c r="H489" s="98"/>
      <c r="I489" s="133"/>
      <c r="J489" s="133"/>
      <c r="K489" s="97"/>
      <c r="L489" s="98"/>
    </row>
    <row r="490" spans="3:12">
      <c r="C490" s="97"/>
      <c r="H490" s="98"/>
      <c r="I490" s="133"/>
      <c r="J490" s="133"/>
      <c r="K490" s="97"/>
      <c r="L490" s="98"/>
    </row>
    <row r="491" spans="3:12">
      <c r="C491" s="97"/>
      <c r="H491" s="98"/>
      <c r="I491" s="133"/>
      <c r="J491" s="133"/>
      <c r="K491" s="97"/>
      <c r="L491" s="98"/>
    </row>
    <row r="492" spans="3:12">
      <c r="C492" s="97"/>
      <c r="H492" s="98"/>
      <c r="I492" s="133"/>
      <c r="J492" s="133"/>
      <c r="K492" s="97"/>
      <c r="L492" s="98"/>
    </row>
    <row r="493" spans="3:12">
      <c r="C493" s="97"/>
      <c r="H493" s="98"/>
      <c r="I493" s="133"/>
      <c r="J493" s="133"/>
      <c r="K493" s="97"/>
      <c r="L493" s="98"/>
    </row>
    <row r="494" spans="3:12">
      <c r="C494" s="97"/>
      <c r="H494" s="98"/>
      <c r="I494" s="133"/>
      <c r="J494" s="133"/>
      <c r="K494" s="97"/>
      <c r="L494" s="98"/>
    </row>
    <row r="495" spans="3:12">
      <c r="C495" s="97"/>
      <c r="H495" s="98"/>
      <c r="I495" s="133"/>
      <c r="J495" s="133"/>
      <c r="K495" s="97"/>
      <c r="L495" s="98"/>
    </row>
    <row r="496" spans="3:12">
      <c r="C496" s="97"/>
      <c r="H496" s="98"/>
      <c r="I496" s="133"/>
      <c r="J496" s="133"/>
      <c r="K496" s="97"/>
      <c r="L496" s="98"/>
    </row>
    <row r="497" spans="3:12">
      <c r="C497" s="97"/>
      <c r="H497" s="98"/>
      <c r="I497" s="133"/>
      <c r="J497" s="133"/>
      <c r="K497" s="97"/>
      <c r="L497" s="98"/>
    </row>
    <row r="498" spans="3:12">
      <c r="C498" s="97"/>
      <c r="H498" s="98"/>
      <c r="I498" s="133"/>
      <c r="J498" s="133"/>
      <c r="K498" s="97"/>
      <c r="L498" s="98"/>
    </row>
    <row r="499" spans="3:12">
      <c r="C499" s="97"/>
      <c r="H499" s="98"/>
      <c r="I499" s="133"/>
      <c r="J499" s="133"/>
      <c r="K499" s="97"/>
      <c r="L499" s="98"/>
    </row>
    <row r="500" spans="3:12">
      <c r="C500" s="97"/>
      <c r="H500" s="98"/>
      <c r="I500" s="133"/>
      <c r="J500" s="133"/>
      <c r="K500" s="97"/>
      <c r="L500" s="98"/>
    </row>
    <row r="501" spans="3:12">
      <c r="C501" s="97"/>
      <c r="H501" s="98"/>
      <c r="I501" s="133"/>
      <c r="J501" s="133"/>
      <c r="K501" s="97"/>
      <c r="L501" s="98"/>
    </row>
    <row r="502" spans="3:12">
      <c r="C502" s="97"/>
      <c r="H502" s="98"/>
      <c r="I502" s="133"/>
      <c r="J502" s="133"/>
      <c r="K502" s="97"/>
      <c r="L502" s="98"/>
    </row>
    <row r="503" spans="3:12">
      <c r="C503" s="97"/>
      <c r="H503" s="98"/>
      <c r="I503" s="133"/>
      <c r="J503" s="133"/>
      <c r="K503" s="97"/>
      <c r="L503" s="98"/>
    </row>
    <row r="504" spans="3:12">
      <c r="C504" s="97"/>
      <c r="H504" s="98"/>
      <c r="I504" s="133"/>
      <c r="J504" s="133"/>
      <c r="K504" s="97"/>
      <c r="L504" s="98"/>
    </row>
    <row r="505" spans="3:12">
      <c r="C505" s="97"/>
      <c r="H505" s="98"/>
      <c r="I505" s="133"/>
      <c r="J505" s="133"/>
      <c r="K505" s="97"/>
      <c r="L505" s="98"/>
    </row>
    <row r="506" spans="3:12">
      <c r="C506" s="97"/>
      <c r="H506" s="98"/>
      <c r="I506" s="133"/>
      <c r="J506" s="133"/>
      <c r="K506" s="97"/>
      <c r="L506" s="98"/>
    </row>
    <row r="507" spans="3:12">
      <c r="C507" s="97"/>
      <c r="H507" s="98"/>
      <c r="I507" s="133"/>
      <c r="J507" s="133"/>
      <c r="K507" s="97"/>
      <c r="L507" s="98"/>
    </row>
    <row r="508" spans="3:12">
      <c r="C508" s="97"/>
      <c r="H508" s="98"/>
      <c r="I508" s="133"/>
      <c r="J508" s="133"/>
      <c r="K508" s="97"/>
      <c r="L508" s="98"/>
    </row>
    <row r="509" spans="3:12">
      <c r="C509" s="97"/>
      <c r="H509" s="98"/>
      <c r="I509" s="133"/>
      <c r="J509" s="133"/>
      <c r="K509" s="97"/>
      <c r="L509" s="98"/>
    </row>
    <row r="510" spans="3:12">
      <c r="C510" s="97"/>
      <c r="H510" s="98"/>
      <c r="I510" s="133"/>
      <c r="J510" s="133"/>
      <c r="K510" s="97"/>
      <c r="L510" s="98"/>
    </row>
    <row r="511" spans="3:12">
      <c r="C511" s="97"/>
      <c r="H511" s="98"/>
      <c r="I511" s="133"/>
      <c r="J511" s="133"/>
      <c r="K511" s="97"/>
      <c r="L511" s="98"/>
    </row>
    <row r="512" spans="3:12">
      <c r="C512" s="97"/>
      <c r="H512" s="98"/>
      <c r="I512" s="133"/>
      <c r="J512" s="133"/>
      <c r="K512" s="97"/>
      <c r="L512" s="98"/>
    </row>
    <row r="513" spans="3:12">
      <c r="C513" s="97"/>
      <c r="H513" s="98"/>
      <c r="I513" s="133"/>
      <c r="J513" s="133"/>
      <c r="K513" s="97"/>
      <c r="L513" s="98"/>
    </row>
    <row r="514" spans="3:12">
      <c r="C514" s="97"/>
      <c r="H514" s="98"/>
      <c r="I514" s="133"/>
      <c r="J514" s="133"/>
      <c r="K514" s="97"/>
      <c r="L514" s="98"/>
    </row>
    <row r="515" spans="3:12">
      <c r="C515" s="97"/>
      <c r="H515" s="98"/>
      <c r="I515" s="133"/>
      <c r="J515" s="133"/>
      <c r="K515" s="97"/>
      <c r="L515" s="98"/>
    </row>
    <row r="516" spans="3:12">
      <c r="C516" s="97"/>
      <c r="H516" s="98"/>
      <c r="I516" s="133"/>
      <c r="J516" s="133"/>
      <c r="K516" s="97"/>
      <c r="L516" s="98"/>
    </row>
    <row r="517" spans="3:12">
      <c r="C517" s="97"/>
      <c r="H517" s="98"/>
      <c r="I517" s="133"/>
      <c r="J517" s="133"/>
      <c r="K517" s="97"/>
      <c r="L517" s="98"/>
    </row>
    <row r="518" spans="3:12">
      <c r="C518" s="97"/>
      <c r="H518" s="98"/>
      <c r="I518" s="133"/>
      <c r="J518" s="133"/>
      <c r="K518" s="97"/>
      <c r="L518" s="98"/>
    </row>
    <row r="519" spans="3:12">
      <c r="C519" s="97"/>
      <c r="H519" s="98"/>
      <c r="I519" s="133"/>
      <c r="J519" s="133"/>
      <c r="K519" s="97"/>
      <c r="L519" s="98"/>
    </row>
    <row r="520" spans="3:12">
      <c r="C520" s="97"/>
      <c r="H520" s="98"/>
      <c r="I520" s="133"/>
      <c r="J520" s="133"/>
      <c r="K520" s="97"/>
      <c r="L520" s="98"/>
    </row>
    <row r="521" spans="3:12">
      <c r="C521" s="97"/>
      <c r="H521" s="98"/>
      <c r="I521" s="133"/>
      <c r="J521" s="133"/>
      <c r="K521" s="97"/>
      <c r="L521" s="98"/>
    </row>
    <row r="522" spans="3:12">
      <c r="C522" s="97"/>
      <c r="H522" s="98"/>
      <c r="I522" s="133"/>
      <c r="J522" s="133"/>
      <c r="K522" s="97"/>
      <c r="L522" s="98"/>
    </row>
    <row r="523" spans="3:12">
      <c r="C523" s="97"/>
      <c r="H523" s="98"/>
      <c r="I523" s="133"/>
      <c r="J523" s="133"/>
      <c r="K523" s="97"/>
      <c r="L523" s="98"/>
    </row>
    <row r="524" spans="3:12">
      <c r="C524" s="97"/>
      <c r="H524" s="98"/>
      <c r="I524" s="133"/>
      <c r="J524" s="133"/>
      <c r="K524" s="97"/>
      <c r="L524" s="98"/>
    </row>
    <row r="525" spans="3:12">
      <c r="C525" s="97"/>
      <c r="H525" s="98"/>
      <c r="I525" s="133"/>
      <c r="J525" s="133"/>
      <c r="K525" s="97"/>
      <c r="L525" s="98"/>
    </row>
    <row r="526" spans="3:12">
      <c r="C526" s="97"/>
      <c r="H526" s="98"/>
      <c r="I526" s="133"/>
      <c r="J526" s="133"/>
      <c r="K526" s="97"/>
      <c r="L526" s="98"/>
    </row>
    <row r="527" spans="3:12">
      <c r="C527" s="97"/>
      <c r="H527" s="98"/>
      <c r="I527" s="133"/>
      <c r="J527" s="133"/>
      <c r="K527" s="97"/>
      <c r="L527" s="98"/>
    </row>
    <row r="528" spans="3:12">
      <c r="C528" s="97"/>
      <c r="H528" s="98"/>
      <c r="I528" s="133"/>
      <c r="J528" s="133"/>
      <c r="K528" s="97"/>
      <c r="L528" s="98"/>
    </row>
    <row r="529" spans="3:12">
      <c r="C529" s="97"/>
      <c r="H529" s="98"/>
      <c r="I529" s="133"/>
      <c r="J529" s="133"/>
      <c r="K529" s="97"/>
      <c r="L529" s="98"/>
    </row>
    <row r="530" spans="3:12">
      <c r="C530" s="97"/>
      <c r="H530" s="98"/>
      <c r="I530" s="133"/>
      <c r="J530" s="133"/>
      <c r="K530" s="97"/>
      <c r="L530" s="98"/>
    </row>
    <row r="531" spans="3:12">
      <c r="C531" s="97"/>
      <c r="H531" s="98"/>
      <c r="I531" s="133"/>
      <c r="J531" s="133"/>
      <c r="K531" s="97"/>
      <c r="L531" s="98"/>
    </row>
    <row r="532" spans="3:12">
      <c r="C532" s="97"/>
      <c r="H532" s="98"/>
      <c r="I532" s="133"/>
      <c r="J532" s="133"/>
      <c r="K532" s="97"/>
      <c r="L532" s="98"/>
    </row>
    <row r="533" spans="3:12">
      <c r="C533" s="97"/>
      <c r="H533" s="98"/>
      <c r="I533" s="133"/>
      <c r="J533" s="133"/>
      <c r="K533" s="97"/>
      <c r="L533" s="98"/>
    </row>
    <row r="534" spans="3:12">
      <c r="C534" s="97"/>
      <c r="H534" s="98"/>
      <c r="I534" s="133"/>
      <c r="J534" s="133"/>
      <c r="K534" s="97"/>
      <c r="L534" s="98"/>
    </row>
    <row r="535" spans="3:12">
      <c r="C535" s="97"/>
      <c r="H535" s="98"/>
      <c r="I535" s="133"/>
      <c r="J535" s="133"/>
      <c r="K535" s="97"/>
      <c r="L535" s="98"/>
    </row>
    <row r="536" spans="3:12">
      <c r="C536" s="97"/>
      <c r="H536" s="98"/>
      <c r="I536" s="133"/>
      <c r="J536" s="133"/>
      <c r="K536" s="97"/>
      <c r="L536" s="98"/>
    </row>
    <row r="537" spans="3:12">
      <c r="C537" s="97"/>
      <c r="H537" s="98"/>
      <c r="I537" s="133"/>
      <c r="J537" s="133"/>
      <c r="K537" s="97"/>
      <c r="L537" s="98"/>
    </row>
    <row r="538" spans="3:12">
      <c r="C538" s="97"/>
      <c r="H538" s="98"/>
      <c r="I538" s="133"/>
      <c r="J538" s="133"/>
      <c r="K538" s="97"/>
      <c r="L538" s="98"/>
    </row>
    <row r="539" spans="3:12">
      <c r="C539" s="97"/>
      <c r="H539" s="98"/>
      <c r="I539" s="133"/>
      <c r="J539" s="133"/>
      <c r="K539" s="97"/>
      <c r="L539" s="98"/>
    </row>
    <row r="540" spans="3:12">
      <c r="C540" s="97"/>
      <c r="H540" s="98"/>
      <c r="I540" s="133"/>
      <c r="J540" s="133"/>
      <c r="K540" s="97"/>
      <c r="L540" s="98"/>
    </row>
    <row r="541" spans="3:12">
      <c r="C541" s="97"/>
      <c r="H541" s="98"/>
      <c r="I541" s="133"/>
      <c r="J541" s="133"/>
      <c r="K541" s="97"/>
      <c r="L541" s="98"/>
    </row>
    <row r="542" spans="3:12">
      <c r="C542" s="97"/>
      <c r="H542" s="98"/>
      <c r="I542" s="133"/>
      <c r="J542" s="133"/>
      <c r="K542" s="97"/>
      <c r="L542" s="98"/>
    </row>
    <row r="543" spans="3:12">
      <c r="C543" s="97"/>
      <c r="H543" s="98"/>
      <c r="I543" s="133"/>
      <c r="J543" s="133"/>
      <c r="K543" s="97"/>
      <c r="L543" s="98"/>
    </row>
    <row r="544" spans="3:12">
      <c r="C544" s="97"/>
      <c r="H544" s="98"/>
      <c r="I544" s="133"/>
      <c r="J544" s="133"/>
      <c r="K544" s="97"/>
      <c r="L544" s="98"/>
    </row>
    <row r="545" spans="3:12">
      <c r="C545" s="97"/>
      <c r="H545" s="98"/>
      <c r="I545" s="133"/>
      <c r="J545" s="133"/>
      <c r="K545" s="97"/>
      <c r="L545" s="98"/>
    </row>
    <row r="546" spans="3:12">
      <c r="C546" s="97"/>
      <c r="H546" s="98"/>
      <c r="I546" s="133"/>
      <c r="J546" s="133"/>
      <c r="K546" s="97"/>
      <c r="L546" s="98"/>
    </row>
    <row r="547" spans="3:12">
      <c r="C547" s="97"/>
      <c r="H547" s="98"/>
      <c r="I547" s="133"/>
      <c r="J547" s="133"/>
      <c r="K547" s="97"/>
      <c r="L547" s="98"/>
    </row>
    <row r="548" spans="3:12">
      <c r="C548" s="97"/>
      <c r="H548" s="98"/>
      <c r="I548" s="133"/>
      <c r="J548" s="133"/>
      <c r="K548" s="97"/>
      <c r="L548" s="98"/>
    </row>
    <row r="549" spans="3:12">
      <c r="C549" s="97"/>
      <c r="H549" s="98"/>
      <c r="I549" s="133"/>
      <c r="J549" s="133"/>
      <c r="K549" s="97"/>
      <c r="L549" s="98"/>
    </row>
    <row r="550" spans="3:12">
      <c r="C550" s="97"/>
      <c r="H550" s="98"/>
      <c r="I550" s="133"/>
      <c r="J550" s="133"/>
      <c r="K550" s="97"/>
      <c r="L550" s="98"/>
    </row>
    <row r="551" spans="3:12">
      <c r="C551" s="97"/>
      <c r="H551" s="98"/>
      <c r="I551" s="133"/>
      <c r="J551" s="133"/>
      <c r="K551" s="97"/>
      <c r="L551" s="98"/>
    </row>
    <row r="552" spans="3:12">
      <c r="C552" s="97"/>
      <c r="H552" s="98"/>
      <c r="I552" s="133"/>
      <c r="J552" s="133"/>
      <c r="K552" s="97"/>
      <c r="L552" s="98"/>
    </row>
    <row r="553" spans="3:12">
      <c r="C553" s="97"/>
      <c r="H553" s="98"/>
      <c r="I553" s="133"/>
      <c r="J553" s="133"/>
      <c r="K553" s="97"/>
      <c r="L553" s="98"/>
    </row>
    <row r="554" spans="3:12">
      <c r="C554" s="97"/>
      <c r="H554" s="98"/>
      <c r="I554" s="133"/>
      <c r="J554" s="133"/>
      <c r="K554" s="97"/>
      <c r="L554" s="98"/>
    </row>
    <row r="555" spans="3:12">
      <c r="C555" s="97"/>
      <c r="H555" s="98"/>
      <c r="I555" s="133"/>
      <c r="J555" s="133"/>
      <c r="K555" s="97"/>
      <c r="L555" s="98"/>
    </row>
    <row r="556" spans="3:12">
      <c r="C556" s="97"/>
      <c r="H556" s="98"/>
      <c r="I556" s="133"/>
      <c r="J556" s="133"/>
      <c r="K556" s="97"/>
      <c r="L556" s="98"/>
    </row>
    <row r="557" spans="3:12">
      <c r="C557" s="97"/>
      <c r="H557" s="98"/>
      <c r="I557" s="133"/>
      <c r="J557" s="133"/>
      <c r="K557" s="97"/>
      <c r="L557" s="98"/>
    </row>
    <row r="558" spans="3:12">
      <c r="C558" s="97"/>
      <c r="H558" s="98"/>
      <c r="I558" s="133"/>
      <c r="J558" s="133"/>
      <c r="K558" s="97"/>
      <c r="L558" s="98"/>
    </row>
    <row r="559" spans="3:12">
      <c r="C559" s="97"/>
      <c r="H559" s="98"/>
      <c r="I559" s="133"/>
      <c r="J559" s="133"/>
      <c r="K559" s="97"/>
      <c r="L559" s="98"/>
    </row>
    <row r="560" spans="3:12">
      <c r="C560" s="97"/>
      <c r="H560" s="98"/>
      <c r="I560" s="133"/>
      <c r="J560" s="133"/>
      <c r="K560" s="97"/>
      <c r="L560" s="98"/>
    </row>
    <row r="561" spans="3:12">
      <c r="C561" s="97"/>
      <c r="H561" s="98"/>
      <c r="I561" s="133"/>
      <c r="J561" s="133"/>
      <c r="K561" s="97"/>
      <c r="L561" s="98"/>
    </row>
    <row r="562" spans="3:12">
      <c r="C562" s="97"/>
      <c r="H562" s="98"/>
      <c r="I562" s="133"/>
      <c r="J562" s="133"/>
      <c r="K562" s="97"/>
      <c r="L562" s="98"/>
    </row>
    <row r="563" spans="3:12">
      <c r="C563" s="97"/>
      <c r="H563" s="98"/>
      <c r="I563" s="133"/>
      <c r="J563" s="133"/>
      <c r="K563" s="97"/>
      <c r="L563" s="98"/>
    </row>
    <row r="564" spans="3:12">
      <c r="C564" s="97"/>
      <c r="H564" s="98"/>
      <c r="I564" s="133"/>
      <c r="J564" s="133"/>
      <c r="K564" s="97"/>
      <c r="L564" s="98"/>
    </row>
    <row r="565" spans="3:12">
      <c r="C565" s="97"/>
      <c r="H565" s="98"/>
      <c r="I565" s="133"/>
      <c r="J565" s="133"/>
      <c r="K565" s="97"/>
      <c r="L565" s="98"/>
    </row>
    <row r="566" spans="3:12">
      <c r="C566" s="97"/>
      <c r="H566" s="98"/>
      <c r="I566" s="133"/>
      <c r="J566" s="133"/>
      <c r="K566" s="97"/>
      <c r="L566" s="98"/>
    </row>
    <row r="567" spans="3:12">
      <c r="C567" s="97"/>
      <c r="H567" s="98"/>
      <c r="I567" s="133"/>
      <c r="J567" s="133"/>
      <c r="K567" s="97"/>
      <c r="L567" s="98"/>
    </row>
    <row r="568" spans="3:12">
      <c r="C568" s="97"/>
      <c r="H568" s="98"/>
      <c r="I568" s="133"/>
      <c r="J568" s="133"/>
      <c r="K568" s="97"/>
      <c r="L568" s="98"/>
    </row>
    <row r="569" spans="3:12">
      <c r="C569" s="97"/>
      <c r="H569" s="98"/>
      <c r="I569" s="133"/>
      <c r="J569" s="133"/>
      <c r="K569" s="97"/>
      <c r="L569" s="98"/>
    </row>
    <row r="570" spans="3:12">
      <c r="C570" s="97"/>
      <c r="H570" s="98"/>
      <c r="I570" s="133"/>
      <c r="J570" s="133"/>
      <c r="K570" s="97"/>
      <c r="L570" s="98"/>
    </row>
    <row r="571" spans="3:12">
      <c r="C571" s="97"/>
      <c r="H571" s="98"/>
      <c r="I571" s="133"/>
      <c r="J571" s="133"/>
      <c r="K571" s="97"/>
      <c r="L571" s="98"/>
    </row>
    <row r="572" spans="3:12">
      <c r="C572" s="97"/>
      <c r="H572" s="98"/>
      <c r="I572" s="133"/>
      <c r="J572" s="133"/>
      <c r="K572" s="97"/>
      <c r="L572" s="98"/>
    </row>
    <row r="573" spans="3:12">
      <c r="C573" s="97"/>
      <c r="H573" s="98"/>
      <c r="I573" s="133"/>
      <c r="J573" s="133"/>
      <c r="K573" s="97"/>
      <c r="L573" s="98"/>
    </row>
    <row r="574" spans="3:12">
      <c r="C574" s="97"/>
      <c r="H574" s="98"/>
      <c r="I574" s="133"/>
      <c r="J574" s="133"/>
      <c r="K574" s="97"/>
      <c r="L574" s="98"/>
    </row>
    <row r="575" spans="3:12">
      <c r="C575" s="97"/>
      <c r="H575" s="98"/>
      <c r="I575" s="133"/>
      <c r="J575" s="133"/>
      <c r="K575" s="97"/>
      <c r="L575" s="98"/>
    </row>
    <row r="576" spans="3:12">
      <c r="C576" s="97"/>
      <c r="H576" s="98"/>
      <c r="I576" s="133"/>
      <c r="J576" s="133"/>
      <c r="K576" s="97"/>
      <c r="L576" s="98"/>
    </row>
    <row r="577" spans="3:12">
      <c r="C577" s="97"/>
      <c r="H577" s="98"/>
      <c r="I577" s="133"/>
      <c r="J577" s="133"/>
      <c r="K577" s="97"/>
      <c r="L577" s="98"/>
    </row>
    <row r="578" spans="3:12">
      <c r="C578" s="97"/>
      <c r="H578" s="98"/>
      <c r="I578" s="133"/>
      <c r="J578" s="133"/>
      <c r="K578" s="97"/>
      <c r="L578" s="98"/>
    </row>
    <row r="579" spans="3:12">
      <c r="C579" s="97"/>
      <c r="H579" s="98"/>
      <c r="I579" s="133"/>
      <c r="J579" s="133"/>
      <c r="K579" s="97"/>
      <c r="L579" s="98"/>
    </row>
    <row r="580" spans="3:12">
      <c r="C580" s="97"/>
      <c r="H580" s="98"/>
      <c r="I580" s="133"/>
      <c r="J580" s="133"/>
      <c r="K580" s="97"/>
      <c r="L580" s="98"/>
    </row>
    <row r="581" spans="3:12">
      <c r="C581" s="97"/>
      <c r="H581" s="98"/>
      <c r="I581" s="133"/>
      <c r="J581" s="133"/>
      <c r="K581" s="97"/>
      <c r="L581" s="98"/>
    </row>
    <row r="582" spans="3:12">
      <c r="C582" s="97"/>
      <c r="H582" s="98"/>
      <c r="I582" s="133"/>
      <c r="J582" s="133"/>
      <c r="K582" s="97"/>
      <c r="L582" s="98"/>
    </row>
    <row r="583" spans="3:12">
      <c r="C583" s="97"/>
      <c r="H583" s="98"/>
      <c r="I583" s="133"/>
      <c r="J583" s="133"/>
      <c r="K583" s="97"/>
      <c r="L583" s="98"/>
    </row>
    <row r="584" spans="3:12">
      <c r="C584" s="97"/>
      <c r="H584" s="98"/>
      <c r="I584" s="133"/>
      <c r="J584" s="133"/>
      <c r="K584" s="97"/>
      <c r="L584" s="98"/>
    </row>
    <row r="585" spans="3:12">
      <c r="C585" s="97"/>
      <c r="H585" s="98"/>
      <c r="I585" s="133"/>
      <c r="J585" s="133"/>
      <c r="K585" s="97"/>
      <c r="L585" s="98"/>
    </row>
    <row r="586" spans="3:12">
      <c r="C586" s="97"/>
      <c r="H586" s="98"/>
      <c r="I586" s="133"/>
      <c r="J586" s="133"/>
      <c r="K586" s="97"/>
      <c r="L586" s="98"/>
    </row>
    <row r="587" spans="3:12">
      <c r="C587" s="97"/>
      <c r="H587" s="98"/>
      <c r="I587" s="133"/>
      <c r="J587" s="133"/>
      <c r="K587" s="97"/>
      <c r="L587" s="98"/>
    </row>
    <row r="588" spans="3:12">
      <c r="C588" s="97"/>
      <c r="H588" s="98"/>
      <c r="I588" s="133"/>
      <c r="J588" s="133"/>
      <c r="K588" s="97"/>
      <c r="L588" s="98"/>
    </row>
    <row r="589" spans="3:12">
      <c r="C589" s="97"/>
      <c r="H589" s="98"/>
      <c r="I589" s="133"/>
      <c r="J589" s="133"/>
      <c r="K589" s="97"/>
      <c r="L589" s="98"/>
    </row>
    <row r="590" spans="3:12">
      <c r="C590" s="97"/>
      <c r="H590" s="98"/>
      <c r="I590" s="133"/>
      <c r="J590" s="133"/>
      <c r="K590" s="97"/>
      <c r="L590" s="98"/>
    </row>
    <row r="591" spans="3:12">
      <c r="C591" s="97"/>
      <c r="H591" s="98"/>
      <c r="I591" s="133"/>
      <c r="J591" s="133"/>
      <c r="K591" s="97"/>
      <c r="L591" s="98"/>
    </row>
    <row r="592" spans="3:12">
      <c r="C592" s="97"/>
      <c r="H592" s="98"/>
      <c r="I592" s="133"/>
      <c r="J592" s="133"/>
      <c r="K592" s="97"/>
      <c r="L592" s="98"/>
    </row>
    <row r="593" spans="3:12">
      <c r="C593" s="97"/>
      <c r="H593" s="98"/>
      <c r="I593" s="133"/>
      <c r="J593" s="133"/>
      <c r="K593" s="97"/>
      <c r="L593" s="98"/>
    </row>
    <row r="594" spans="3:12">
      <c r="C594" s="97"/>
      <c r="H594" s="98"/>
      <c r="I594" s="133"/>
      <c r="J594" s="133"/>
      <c r="K594" s="97"/>
      <c r="L594" s="98"/>
    </row>
    <row r="595" spans="3:12">
      <c r="C595" s="97"/>
      <c r="H595" s="98"/>
      <c r="I595" s="133"/>
      <c r="J595" s="133"/>
      <c r="K595" s="97"/>
      <c r="L595" s="98"/>
    </row>
    <row r="596" spans="3:12">
      <c r="C596" s="97"/>
      <c r="H596" s="98"/>
      <c r="I596" s="133"/>
      <c r="J596" s="133"/>
      <c r="K596" s="97"/>
      <c r="L596" s="98"/>
    </row>
    <row r="597" spans="3:12">
      <c r="C597" s="97"/>
      <c r="H597" s="98"/>
      <c r="I597" s="133"/>
      <c r="J597" s="133"/>
      <c r="K597" s="97"/>
      <c r="L597" s="98"/>
    </row>
    <row r="598" spans="3:12">
      <c r="C598" s="97"/>
      <c r="H598" s="98"/>
      <c r="I598" s="133"/>
      <c r="J598" s="133"/>
      <c r="K598" s="97"/>
      <c r="L598" s="98"/>
    </row>
    <row r="599" spans="3:12">
      <c r="C599" s="97"/>
      <c r="H599" s="98"/>
      <c r="I599" s="133"/>
      <c r="J599" s="133"/>
      <c r="K599" s="97"/>
      <c r="L599" s="98"/>
    </row>
    <row r="600" spans="3:12">
      <c r="C600" s="97"/>
      <c r="H600" s="98"/>
      <c r="I600" s="133"/>
      <c r="J600" s="133"/>
      <c r="K600" s="97"/>
      <c r="L600" s="98"/>
    </row>
    <row r="601" spans="3:12">
      <c r="C601" s="97"/>
      <c r="H601" s="98"/>
      <c r="I601" s="133"/>
      <c r="J601" s="133"/>
      <c r="K601" s="97"/>
      <c r="L601" s="98"/>
    </row>
    <row r="602" spans="3:12">
      <c r="C602" s="97"/>
      <c r="H602" s="98"/>
      <c r="I602" s="133"/>
      <c r="J602" s="133"/>
      <c r="K602" s="97"/>
      <c r="L602" s="98"/>
    </row>
    <row r="603" spans="3:12">
      <c r="C603" s="97"/>
      <c r="H603" s="98"/>
      <c r="I603" s="133"/>
      <c r="J603" s="133"/>
      <c r="K603" s="97"/>
      <c r="L603" s="98"/>
    </row>
    <row r="604" spans="3:12">
      <c r="C604" s="97"/>
      <c r="H604" s="98"/>
      <c r="I604" s="133"/>
      <c r="J604" s="133"/>
      <c r="K604" s="97"/>
      <c r="L604" s="98"/>
    </row>
    <row r="605" spans="3:12">
      <c r="C605" s="97"/>
      <c r="H605" s="98"/>
      <c r="I605" s="133"/>
      <c r="J605" s="133"/>
      <c r="K605" s="97"/>
      <c r="L605" s="98"/>
    </row>
    <row r="606" spans="3:12">
      <c r="C606" s="97"/>
      <c r="H606" s="98"/>
      <c r="I606" s="133"/>
      <c r="J606" s="133"/>
      <c r="K606" s="97"/>
      <c r="L606" s="98"/>
    </row>
    <row r="607" spans="3:12">
      <c r="C607" s="97"/>
      <c r="H607" s="98"/>
      <c r="I607" s="133"/>
      <c r="J607" s="133"/>
      <c r="K607" s="97"/>
      <c r="L607" s="98"/>
    </row>
    <row r="608" spans="3:12">
      <c r="C608" s="97"/>
      <c r="H608" s="98"/>
      <c r="I608" s="133"/>
      <c r="J608" s="133"/>
      <c r="K608" s="97"/>
      <c r="L608" s="98"/>
    </row>
    <row r="609" spans="3:12">
      <c r="C609" s="97"/>
      <c r="H609" s="98"/>
      <c r="I609" s="133"/>
      <c r="J609" s="133"/>
      <c r="K609" s="97"/>
      <c r="L609" s="98"/>
    </row>
    <row r="610" spans="3:12">
      <c r="C610" s="97"/>
      <c r="H610" s="98"/>
      <c r="I610" s="133"/>
      <c r="J610" s="133"/>
      <c r="K610" s="97"/>
      <c r="L610" s="98"/>
    </row>
    <row r="611" spans="3:12">
      <c r="C611" s="97"/>
      <c r="H611" s="98"/>
      <c r="I611" s="133"/>
      <c r="J611" s="133"/>
      <c r="K611" s="97"/>
      <c r="L611" s="98"/>
    </row>
    <row r="612" spans="3:12">
      <c r="C612" s="97"/>
      <c r="H612" s="98"/>
      <c r="I612" s="133"/>
      <c r="J612" s="133"/>
      <c r="K612" s="97"/>
      <c r="L612" s="98"/>
    </row>
    <row r="613" spans="3:12">
      <c r="C613" s="97"/>
      <c r="H613" s="98"/>
      <c r="I613" s="133"/>
      <c r="J613" s="133"/>
      <c r="K613" s="97"/>
      <c r="L613" s="98"/>
    </row>
    <row r="614" spans="3:12">
      <c r="C614" s="97"/>
      <c r="H614" s="98"/>
      <c r="I614" s="133"/>
      <c r="J614" s="133"/>
      <c r="K614" s="97"/>
      <c r="L614" s="98"/>
    </row>
    <row r="615" spans="3:12">
      <c r="C615" s="97"/>
      <c r="H615" s="98"/>
      <c r="I615" s="133"/>
      <c r="J615" s="133"/>
      <c r="K615" s="97"/>
      <c r="L615" s="98"/>
    </row>
    <row r="616" spans="3:12">
      <c r="C616" s="97"/>
      <c r="H616" s="98"/>
      <c r="I616" s="133"/>
      <c r="J616" s="133"/>
      <c r="K616" s="97"/>
      <c r="L616" s="98"/>
    </row>
    <row r="617" spans="3:12">
      <c r="C617" s="97"/>
      <c r="H617" s="98"/>
      <c r="I617" s="133"/>
      <c r="J617" s="133"/>
      <c r="K617" s="97"/>
      <c r="L617" s="98"/>
    </row>
    <row r="618" spans="3:12">
      <c r="C618" s="97"/>
      <c r="H618" s="98"/>
      <c r="I618" s="133"/>
      <c r="J618" s="133"/>
      <c r="K618" s="97"/>
      <c r="L618" s="98"/>
    </row>
    <row r="619" spans="3:12">
      <c r="C619" s="97"/>
      <c r="H619" s="98"/>
      <c r="I619" s="133"/>
      <c r="J619" s="133"/>
      <c r="K619" s="97"/>
      <c r="L619" s="98"/>
    </row>
    <row r="620" spans="3:12">
      <c r="C620" s="97"/>
      <c r="H620" s="98"/>
      <c r="I620" s="133"/>
      <c r="J620" s="133"/>
      <c r="K620" s="97"/>
      <c r="L620" s="98"/>
    </row>
    <row r="621" spans="3:12">
      <c r="C621" s="97"/>
      <c r="H621" s="98"/>
      <c r="I621" s="133"/>
      <c r="J621" s="133"/>
      <c r="K621" s="97"/>
      <c r="L621" s="98"/>
    </row>
    <row r="622" spans="3:12">
      <c r="C622" s="97"/>
      <c r="H622" s="98"/>
      <c r="I622" s="133"/>
      <c r="J622" s="133"/>
      <c r="K622" s="97"/>
      <c r="L622" s="98"/>
    </row>
    <row r="623" spans="3:12">
      <c r="C623" s="97"/>
      <c r="H623" s="98"/>
      <c r="I623" s="133"/>
      <c r="J623" s="133"/>
      <c r="K623" s="97"/>
      <c r="L623" s="98"/>
    </row>
    <row r="624" spans="3:12">
      <c r="C624" s="97"/>
      <c r="H624" s="98"/>
      <c r="I624" s="133"/>
      <c r="J624" s="133"/>
      <c r="K624" s="97"/>
      <c r="L624" s="98"/>
    </row>
    <row r="625" spans="3:12">
      <c r="C625" s="97"/>
      <c r="H625" s="98"/>
      <c r="I625" s="133"/>
      <c r="J625" s="133"/>
      <c r="K625" s="97"/>
      <c r="L625" s="98"/>
    </row>
    <row r="626" spans="3:12">
      <c r="C626" s="97"/>
      <c r="H626" s="98"/>
      <c r="I626" s="133"/>
      <c r="J626" s="133"/>
      <c r="K626" s="97"/>
      <c r="L626" s="98"/>
    </row>
    <row r="627" spans="3:12">
      <c r="C627" s="97"/>
      <c r="H627" s="98"/>
      <c r="I627" s="133"/>
      <c r="J627" s="133"/>
      <c r="K627" s="97"/>
      <c r="L627" s="98"/>
    </row>
    <row r="628" spans="3:12">
      <c r="C628" s="97"/>
      <c r="H628" s="98"/>
      <c r="I628" s="133"/>
      <c r="J628" s="133"/>
      <c r="K628" s="97"/>
      <c r="L628" s="98"/>
    </row>
    <row r="629" spans="3:12">
      <c r="C629" s="97"/>
      <c r="H629" s="98"/>
      <c r="I629" s="133"/>
      <c r="J629" s="133"/>
      <c r="K629" s="97"/>
      <c r="L629" s="98"/>
    </row>
    <row r="630" spans="3:12">
      <c r="C630" s="97"/>
      <c r="H630" s="98"/>
      <c r="I630" s="133"/>
      <c r="J630" s="133"/>
      <c r="K630" s="97"/>
      <c r="L630" s="98"/>
    </row>
    <row r="631" spans="3:12">
      <c r="C631" s="97"/>
      <c r="H631" s="98"/>
      <c r="I631" s="133"/>
      <c r="J631" s="133"/>
      <c r="K631" s="97"/>
      <c r="L631" s="98"/>
    </row>
    <row r="632" spans="3:12">
      <c r="C632" s="97"/>
      <c r="H632" s="98"/>
      <c r="I632" s="133"/>
      <c r="J632" s="133"/>
      <c r="K632" s="97"/>
      <c r="L632" s="98"/>
    </row>
    <row r="633" spans="3:12">
      <c r="C633" s="97"/>
      <c r="H633" s="98"/>
      <c r="I633" s="133"/>
      <c r="J633" s="133"/>
      <c r="K633" s="97"/>
      <c r="L633" s="98"/>
    </row>
    <row r="634" spans="3:12">
      <c r="C634" s="97"/>
      <c r="H634" s="98"/>
      <c r="I634" s="133"/>
      <c r="J634" s="133"/>
      <c r="K634" s="97"/>
      <c r="L634" s="98"/>
    </row>
    <row r="635" spans="3:12">
      <c r="C635" s="97"/>
      <c r="H635" s="98"/>
      <c r="I635" s="133"/>
      <c r="J635" s="133"/>
      <c r="K635" s="97"/>
      <c r="L635" s="98"/>
    </row>
    <row r="636" spans="3:12">
      <c r="C636" s="97"/>
      <c r="H636" s="98"/>
      <c r="I636" s="133"/>
      <c r="J636" s="133"/>
      <c r="K636" s="97"/>
      <c r="L636" s="98"/>
    </row>
    <row r="637" spans="3:12">
      <c r="C637" s="97"/>
      <c r="H637" s="98"/>
      <c r="I637" s="133"/>
      <c r="J637" s="133"/>
      <c r="K637" s="97"/>
      <c r="L637" s="98"/>
    </row>
    <row r="638" spans="3:12">
      <c r="C638" s="97"/>
      <c r="H638" s="98"/>
      <c r="I638" s="133"/>
      <c r="J638" s="133"/>
      <c r="K638" s="97"/>
      <c r="L638" s="98"/>
    </row>
    <row r="639" spans="3:12">
      <c r="C639" s="97"/>
      <c r="H639" s="98"/>
      <c r="I639" s="133"/>
      <c r="J639" s="133"/>
      <c r="K639" s="97"/>
      <c r="L639" s="98"/>
    </row>
    <row r="640" spans="3:12">
      <c r="C640" s="97"/>
      <c r="H640" s="98"/>
      <c r="I640" s="133"/>
      <c r="J640" s="133"/>
      <c r="K640" s="97"/>
      <c r="L640" s="98"/>
    </row>
    <row r="641" spans="3:12">
      <c r="C641" s="97"/>
      <c r="H641" s="98"/>
      <c r="I641" s="133"/>
      <c r="J641" s="133"/>
      <c r="K641" s="97"/>
      <c r="L641" s="98"/>
    </row>
    <row r="642" spans="3:12">
      <c r="C642" s="97"/>
      <c r="H642" s="98"/>
      <c r="I642" s="133"/>
      <c r="J642" s="133"/>
      <c r="K642" s="97"/>
      <c r="L642" s="98"/>
    </row>
    <row r="643" spans="3:12">
      <c r="C643" s="97"/>
      <c r="H643" s="98"/>
      <c r="I643" s="133"/>
      <c r="J643" s="133"/>
      <c r="K643" s="97"/>
      <c r="L643" s="98"/>
    </row>
    <row r="644" spans="3:12">
      <c r="C644" s="97"/>
      <c r="H644" s="98"/>
      <c r="I644" s="133"/>
      <c r="J644" s="133"/>
      <c r="K644" s="97"/>
      <c r="L644" s="98"/>
    </row>
    <row r="645" spans="3:12">
      <c r="C645" s="97"/>
      <c r="H645" s="98"/>
      <c r="I645" s="133"/>
      <c r="J645" s="133"/>
      <c r="K645" s="97"/>
      <c r="L645" s="98"/>
    </row>
    <row r="646" spans="3:12">
      <c r="C646" s="97"/>
      <c r="H646" s="98"/>
      <c r="I646" s="133"/>
      <c r="J646" s="133"/>
      <c r="K646" s="97"/>
      <c r="L646" s="98"/>
    </row>
    <row r="647" spans="3:12">
      <c r="C647" s="97"/>
      <c r="H647" s="98"/>
      <c r="I647" s="133"/>
      <c r="J647" s="133"/>
      <c r="K647" s="97"/>
      <c r="L647" s="98"/>
    </row>
    <row r="648" spans="3:12">
      <c r="C648" s="97"/>
      <c r="H648" s="98"/>
      <c r="I648" s="133"/>
      <c r="J648" s="133"/>
      <c r="K648" s="97"/>
      <c r="L648" s="98"/>
    </row>
    <row r="649" spans="3:12">
      <c r="C649" s="97"/>
      <c r="H649" s="98"/>
      <c r="I649" s="133"/>
      <c r="J649" s="133"/>
      <c r="K649" s="97"/>
      <c r="L649" s="98"/>
    </row>
    <row r="650" spans="3:12">
      <c r="C650" s="97"/>
      <c r="H650" s="98"/>
      <c r="I650" s="133"/>
      <c r="J650" s="133"/>
      <c r="K650" s="97"/>
      <c r="L650" s="98"/>
    </row>
    <row r="651" spans="3:12">
      <c r="C651" s="97"/>
      <c r="H651" s="98"/>
      <c r="I651" s="133"/>
      <c r="J651" s="133"/>
      <c r="K651" s="97"/>
      <c r="L651" s="98"/>
    </row>
    <row r="652" spans="3:12">
      <c r="C652" s="97"/>
      <c r="H652" s="98"/>
      <c r="I652" s="133"/>
      <c r="J652" s="133"/>
      <c r="K652" s="97"/>
      <c r="L652" s="98"/>
    </row>
    <row r="653" spans="3:12">
      <c r="C653" s="97"/>
      <c r="H653" s="98"/>
      <c r="I653" s="133"/>
      <c r="J653" s="133"/>
      <c r="K653" s="97"/>
      <c r="L653" s="98"/>
    </row>
    <row r="654" spans="3:12">
      <c r="C654" s="97"/>
      <c r="H654" s="98"/>
      <c r="I654" s="133"/>
      <c r="J654" s="133"/>
      <c r="K654" s="97"/>
      <c r="L654" s="98"/>
    </row>
    <row r="655" spans="3:12">
      <c r="C655" s="97"/>
      <c r="H655" s="98"/>
      <c r="I655" s="133"/>
      <c r="J655" s="133"/>
      <c r="K655" s="97"/>
      <c r="L655" s="98"/>
    </row>
    <row r="656" spans="3:12">
      <c r="C656" s="97"/>
      <c r="H656" s="98"/>
      <c r="I656" s="133"/>
      <c r="J656" s="133"/>
      <c r="K656" s="97"/>
      <c r="L656" s="98"/>
    </row>
    <row r="657" spans="3:12">
      <c r="C657" s="97"/>
      <c r="H657" s="98"/>
      <c r="I657" s="133"/>
      <c r="J657" s="133"/>
      <c r="K657" s="97"/>
      <c r="L657" s="98"/>
    </row>
    <row r="658" spans="3:12">
      <c r="C658" s="97"/>
      <c r="H658" s="98"/>
      <c r="I658" s="133"/>
      <c r="J658" s="133"/>
      <c r="K658" s="97"/>
      <c r="L658" s="98"/>
    </row>
    <row r="659" spans="3:12">
      <c r="C659" s="97"/>
      <c r="H659" s="98"/>
      <c r="I659" s="133"/>
      <c r="J659" s="133"/>
      <c r="K659" s="97"/>
      <c r="L659" s="98"/>
    </row>
    <row r="660" spans="3:12">
      <c r="C660" s="97"/>
      <c r="H660" s="98"/>
      <c r="I660" s="133"/>
      <c r="J660" s="133"/>
      <c r="K660" s="97"/>
      <c r="L660" s="98"/>
    </row>
    <row r="661" spans="3:12">
      <c r="C661" s="97"/>
      <c r="H661" s="98"/>
      <c r="I661" s="133"/>
      <c r="J661" s="133"/>
      <c r="K661" s="97"/>
      <c r="L661" s="98"/>
    </row>
    <row r="662" spans="3:12">
      <c r="C662" s="97"/>
      <c r="H662" s="98"/>
      <c r="I662" s="133"/>
      <c r="J662" s="133"/>
      <c r="K662" s="97"/>
      <c r="L662" s="98"/>
    </row>
    <row r="663" spans="3:12">
      <c r="C663" s="97"/>
      <c r="H663" s="98"/>
      <c r="I663" s="133"/>
      <c r="J663" s="133"/>
      <c r="K663" s="97"/>
      <c r="L663" s="98"/>
    </row>
    <row r="664" spans="3:12">
      <c r="C664" s="97"/>
      <c r="H664" s="98"/>
      <c r="I664" s="133"/>
      <c r="J664" s="133"/>
      <c r="K664" s="97"/>
      <c r="L664" s="98"/>
    </row>
    <row r="665" spans="3:12">
      <c r="C665" s="97"/>
      <c r="H665" s="98"/>
      <c r="I665" s="133"/>
      <c r="J665" s="133"/>
      <c r="K665" s="97"/>
      <c r="L665" s="98"/>
    </row>
    <row r="666" spans="3:12">
      <c r="C666" s="97"/>
      <c r="H666" s="98"/>
      <c r="I666" s="133"/>
      <c r="J666" s="133"/>
      <c r="K666" s="97"/>
      <c r="L666" s="98"/>
    </row>
    <row r="667" spans="3:12">
      <c r="C667" s="97"/>
      <c r="H667" s="98"/>
      <c r="I667" s="133"/>
      <c r="J667" s="133"/>
      <c r="K667" s="97"/>
      <c r="L667" s="98"/>
    </row>
    <row r="668" spans="3:12">
      <c r="C668" s="97"/>
      <c r="H668" s="98"/>
      <c r="I668" s="133"/>
      <c r="J668" s="133"/>
      <c r="K668" s="97"/>
      <c r="L668" s="98"/>
    </row>
    <row r="669" spans="3:12">
      <c r="C669" s="97"/>
      <c r="H669" s="98"/>
      <c r="I669" s="133"/>
      <c r="J669" s="133"/>
      <c r="K669" s="97"/>
      <c r="L669" s="98"/>
    </row>
    <row r="670" spans="3:12">
      <c r="C670" s="97"/>
      <c r="H670" s="98"/>
      <c r="I670" s="133"/>
      <c r="J670" s="133"/>
      <c r="K670" s="97"/>
      <c r="L670" s="98"/>
    </row>
    <row r="671" spans="3:12">
      <c r="C671" s="97"/>
      <c r="H671" s="98"/>
      <c r="I671" s="133"/>
      <c r="J671" s="133"/>
      <c r="K671" s="97"/>
      <c r="L671" s="98"/>
    </row>
    <row r="672" spans="3:12">
      <c r="C672" s="97"/>
      <c r="H672" s="98"/>
      <c r="I672" s="133"/>
      <c r="J672" s="133"/>
      <c r="K672" s="97"/>
      <c r="L672" s="98"/>
    </row>
    <row r="673" spans="3:12">
      <c r="C673" s="97"/>
      <c r="H673" s="98"/>
      <c r="I673" s="133"/>
      <c r="J673" s="133"/>
      <c r="K673" s="97"/>
      <c r="L673" s="98"/>
    </row>
    <row r="674" spans="3:12">
      <c r="C674" s="97"/>
      <c r="H674" s="98"/>
      <c r="I674" s="133"/>
      <c r="J674" s="133"/>
      <c r="K674" s="97"/>
      <c r="L674" s="98"/>
    </row>
    <row r="675" spans="3:12">
      <c r="C675" s="97"/>
      <c r="H675" s="98"/>
      <c r="I675" s="133"/>
      <c r="J675" s="133"/>
      <c r="K675" s="97"/>
      <c r="L675" s="98"/>
    </row>
    <row r="676" spans="3:12">
      <c r="C676" s="97"/>
      <c r="H676" s="98"/>
      <c r="I676" s="133"/>
      <c r="J676" s="133"/>
      <c r="K676" s="97"/>
      <c r="L676" s="98"/>
    </row>
    <row r="677" spans="3:12">
      <c r="C677" s="97"/>
      <c r="H677" s="98"/>
      <c r="I677" s="133"/>
      <c r="J677" s="133"/>
      <c r="K677" s="97"/>
      <c r="L677" s="98"/>
    </row>
    <row r="678" spans="3:12">
      <c r="C678" s="97"/>
      <c r="H678" s="98"/>
      <c r="I678" s="133"/>
      <c r="J678" s="133"/>
      <c r="K678" s="97"/>
      <c r="L678" s="98"/>
    </row>
    <row r="679" spans="3:12">
      <c r="C679" s="97"/>
      <c r="H679" s="98"/>
      <c r="I679" s="133"/>
      <c r="J679" s="133"/>
      <c r="K679" s="97"/>
      <c r="L679" s="98"/>
    </row>
    <row r="680" spans="3:12">
      <c r="C680" s="97"/>
      <c r="H680" s="98"/>
      <c r="I680" s="133"/>
      <c r="J680" s="133"/>
      <c r="K680" s="97"/>
      <c r="L680" s="98"/>
    </row>
    <row r="681" spans="3:12">
      <c r="C681" s="97"/>
      <c r="H681" s="98"/>
      <c r="I681" s="133"/>
      <c r="J681" s="133"/>
      <c r="K681" s="97"/>
      <c r="L681" s="98"/>
    </row>
    <row r="682" spans="3:12">
      <c r="C682" s="97"/>
      <c r="H682" s="98"/>
      <c r="I682" s="133"/>
      <c r="J682" s="133"/>
      <c r="K682" s="97"/>
      <c r="L682" s="98"/>
    </row>
    <row r="683" spans="3:12">
      <c r="C683" s="97"/>
      <c r="H683" s="98"/>
      <c r="I683" s="133"/>
      <c r="J683" s="133"/>
      <c r="K683" s="97"/>
      <c r="L683" s="98"/>
    </row>
    <row r="684" spans="3:12">
      <c r="C684" s="97"/>
      <c r="H684" s="98"/>
      <c r="I684" s="133"/>
      <c r="J684" s="133"/>
      <c r="K684" s="97"/>
      <c r="L684" s="98"/>
    </row>
    <row r="685" spans="3:12">
      <c r="C685" s="97"/>
      <c r="H685" s="98"/>
      <c r="I685" s="133"/>
      <c r="J685" s="133"/>
      <c r="K685" s="97"/>
      <c r="L685" s="98"/>
    </row>
    <row r="686" spans="3:12">
      <c r="C686" s="97"/>
      <c r="H686" s="98"/>
      <c r="I686" s="133"/>
      <c r="J686" s="133"/>
      <c r="K686" s="97"/>
      <c r="L686" s="98"/>
    </row>
    <row r="687" spans="3:12">
      <c r="C687" s="97"/>
      <c r="H687" s="98"/>
      <c r="I687" s="133"/>
      <c r="J687" s="133"/>
      <c r="K687" s="97"/>
      <c r="L687" s="98"/>
    </row>
    <row r="688" spans="3:12">
      <c r="C688" s="97"/>
      <c r="H688" s="98"/>
      <c r="I688" s="133"/>
      <c r="J688" s="133"/>
      <c r="K688" s="97"/>
      <c r="L688" s="98"/>
    </row>
    <row r="689" spans="3:12">
      <c r="C689" s="97"/>
      <c r="H689" s="98"/>
      <c r="I689" s="133"/>
      <c r="J689" s="133"/>
      <c r="K689" s="97"/>
      <c r="L689" s="98"/>
    </row>
    <row r="690" spans="3:12">
      <c r="C690" s="97"/>
      <c r="H690" s="98"/>
      <c r="I690" s="133"/>
      <c r="J690" s="133"/>
      <c r="K690" s="97"/>
      <c r="L690" s="98"/>
    </row>
    <row r="691" spans="3:12">
      <c r="C691" s="97"/>
      <c r="H691" s="98"/>
      <c r="I691" s="133"/>
      <c r="J691" s="133"/>
      <c r="K691" s="97"/>
      <c r="L691" s="98"/>
    </row>
    <row r="692" spans="3:12">
      <c r="C692" s="97"/>
      <c r="H692" s="98"/>
      <c r="I692" s="133"/>
      <c r="J692" s="133"/>
      <c r="K692" s="97"/>
      <c r="L692" s="98"/>
    </row>
    <row r="693" spans="3:12">
      <c r="C693" s="97"/>
      <c r="H693" s="98"/>
      <c r="I693" s="133"/>
      <c r="J693" s="133"/>
      <c r="K693" s="97"/>
      <c r="L693" s="98"/>
    </row>
    <row r="694" spans="3:12">
      <c r="C694" s="97"/>
      <c r="H694" s="98"/>
      <c r="I694" s="133"/>
      <c r="J694" s="133"/>
      <c r="K694" s="97"/>
      <c r="L694" s="98"/>
    </row>
    <row r="695" spans="3:12">
      <c r="C695" s="97"/>
      <c r="H695" s="98"/>
      <c r="I695" s="133"/>
      <c r="J695" s="133"/>
      <c r="K695" s="97"/>
      <c r="L695" s="98"/>
    </row>
    <row r="696" spans="3:12">
      <c r="C696" s="97"/>
      <c r="H696" s="98"/>
      <c r="I696" s="133"/>
      <c r="J696" s="133"/>
      <c r="K696" s="97"/>
      <c r="L696" s="98"/>
    </row>
    <row r="697" spans="3:12">
      <c r="C697" s="97"/>
      <c r="H697" s="98"/>
      <c r="I697" s="133"/>
      <c r="J697" s="133"/>
      <c r="K697" s="97"/>
      <c r="L697" s="98"/>
    </row>
    <row r="698" spans="3:12">
      <c r="C698" s="97"/>
      <c r="H698" s="98"/>
      <c r="I698" s="133"/>
      <c r="J698" s="133"/>
      <c r="K698" s="97"/>
      <c r="L698" s="98"/>
    </row>
    <row r="699" spans="3:12">
      <c r="C699" s="97"/>
      <c r="H699" s="98"/>
      <c r="I699" s="133"/>
      <c r="J699" s="133"/>
      <c r="K699" s="97"/>
      <c r="L699" s="98"/>
    </row>
    <row r="700" spans="3:12">
      <c r="C700" s="97"/>
      <c r="H700" s="98"/>
      <c r="I700" s="133"/>
      <c r="J700" s="133"/>
      <c r="K700" s="97"/>
      <c r="L700" s="98"/>
    </row>
    <row r="701" spans="3:12">
      <c r="C701" s="97"/>
      <c r="H701" s="98"/>
      <c r="I701" s="133"/>
      <c r="J701" s="133"/>
      <c r="K701" s="97"/>
      <c r="L701" s="98"/>
    </row>
    <row r="702" spans="3:12">
      <c r="C702" s="97"/>
      <c r="H702" s="98"/>
      <c r="I702" s="133"/>
      <c r="J702" s="133"/>
      <c r="K702" s="97"/>
      <c r="L702" s="98"/>
    </row>
    <row r="703" spans="3:12">
      <c r="C703" s="97"/>
      <c r="H703" s="98"/>
      <c r="I703" s="133"/>
      <c r="J703" s="133"/>
      <c r="K703" s="97"/>
      <c r="L703" s="98"/>
    </row>
    <row r="704" spans="3:12">
      <c r="C704" s="97"/>
      <c r="H704" s="98"/>
      <c r="I704" s="133"/>
      <c r="J704" s="133"/>
      <c r="K704" s="97"/>
      <c r="L704" s="98"/>
    </row>
    <row r="705" spans="3:12">
      <c r="C705" s="97"/>
      <c r="H705" s="98"/>
      <c r="I705" s="133"/>
      <c r="J705" s="133"/>
      <c r="K705" s="97"/>
      <c r="L705" s="98"/>
    </row>
    <row r="706" spans="3:12">
      <c r="C706" s="97"/>
      <c r="H706" s="98"/>
      <c r="I706" s="133"/>
      <c r="J706" s="133"/>
      <c r="K706" s="97"/>
      <c r="L706" s="98"/>
    </row>
    <row r="707" spans="3:12">
      <c r="C707" s="97"/>
      <c r="H707" s="98"/>
      <c r="I707" s="133"/>
      <c r="J707" s="133"/>
      <c r="K707" s="97"/>
      <c r="L707" s="98"/>
    </row>
    <row r="708" spans="3:12">
      <c r="C708" s="97"/>
      <c r="H708" s="98"/>
      <c r="I708" s="133"/>
      <c r="J708" s="133"/>
      <c r="K708" s="97"/>
      <c r="L708" s="98"/>
    </row>
    <row r="709" spans="3:12">
      <c r="C709" s="97"/>
      <c r="H709" s="98"/>
      <c r="I709" s="133"/>
      <c r="J709" s="133"/>
      <c r="K709" s="97"/>
      <c r="L709" s="98"/>
    </row>
    <row r="710" spans="3:12">
      <c r="C710" s="97"/>
      <c r="H710" s="98"/>
      <c r="I710" s="133"/>
      <c r="J710" s="133"/>
      <c r="K710" s="97"/>
      <c r="L710" s="98"/>
    </row>
    <row r="711" spans="3:12">
      <c r="C711" s="97"/>
      <c r="H711" s="98"/>
      <c r="I711" s="133"/>
      <c r="J711" s="133"/>
      <c r="K711" s="97"/>
      <c r="L711" s="98"/>
    </row>
    <row r="712" spans="3:12">
      <c r="C712" s="97"/>
      <c r="H712" s="98"/>
      <c r="I712" s="133"/>
      <c r="J712" s="133"/>
      <c r="K712" s="97"/>
      <c r="L712" s="98"/>
    </row>
    <row r="713" spans="3:12">
      <c r="C713" s="97"/>
      <c r="H713" s="98"/>
      <c r="I713" s="133"/>
      <c r="J713" s="133"/>
      <c r="K713" s="97"/>
      <c r="L713" s="98"/>
    </row>
    <row r="714" spans="3:12">
      <c r="C714" s="97"/>
      <c r="H714" s="98"/>
      <c r="I714" s="133"/>
      <c r="J714" s="133"/>
      <c r="K714" s="97"/>
      <c r="L714" s="98"/>
    </row>
    <row r="715" spans="3:12">
      <c r="C715" s="97"/>
      <c r="H715" s="98"/>
      <c r="I715" s="133"/>
      <c r="J715" s="133"/>
      <c r="K715" s="97"/>
      <c r="L715" s="98"/>
    </row>
    <row r="716" spans="3:12">
      <c r="C716" s="97"/>
      <c r="H716" s="98"/>
      <c r="I716" s="133"/>
      <c r="J716" s="133"/>
      <c r="K716" s="97"/>
      <c r="L716" s="98"/>
    </row>
    <row r="717" spans="3:12">
      <c r="C717" s="97"/>
      <c r="H717" s="98"/>
      <c r="I717" s="133"/>
      <c r="J717" s="133"/>
      <c r="K717" s="97"/>
      <c r="L717" s="98"/>
    </row>
    <row r="718" spans="3:12">
      <c r="C718" s="97"/>
      <c r="H718" s="98"/>
      <c r="I718" s="133"/>
      <c r="J718" s="133"/>
      <c r="K718" s="97"/>
      <c r="L718" s="98"/>
    </row>
    <row r="719" spans="3:12">
      <c r="C719" s="97"/>
      <c r="H719" s="98"/>
      <c r="I719" s="133"/>
      <c r="J719" s="133"/>
      <c r="K719" s="97"/>
      <c r="L719" s="98"/>
    </row>
    <row r="720" spans="3:12">
      <c r="C720" s="97"/>
      <c r="H720" s="98"/>
      <c r="I720" s="133"/>
      <c r="J720" s="133"/>
      <c r="K720" s="97"/>
      <c r="L720" s="98"/>
    </row>
    <row r="721" spans="3:12">
      <c r="C721" s="97"/>
      <c r="H721" s="98"/>
      <c r="I721" s="133"/>
      <c r="J721" s="133"/>
      <c r="K721" s="97"/>
      <c r="L721" s="98"/>
    </row>
    <row r="722" spans="3:12">
      <c r="C722" s="97"/>
      <c r="H722" s="98"/>
      <c r="I722" s="133"/>
      <c r="J722" s="133"/>
      <c r="K722" s="97"/>
      <c r="L722" s="98"/>
    </row>
    <row r="723" spans="3:12">
      <c r="C723" s="97"/>
      <c r="H723" s="98"/>
      <c r="I723" s="133"/>
      <c r="J723" s="133"/>
      <c r="K723" s="97"/>
      <c r="L723" s="98"/>
    </row>
    <row r="724" spans="3:12">
      <c r="C724" s="97"/>
      <c r="H724" s="98"/>
      <c r="I724" s="133"/>
      <c r="J724" s="133"/>
      <c r="K724" s="97"/>
      <c r="L724" s="98"/>
    </row>
    <row r="725" spans="3:12">
      <c r="C725" s="97"/>
      <c r="H725" s="98"/>
      <c r="I725" s="133"/>
      <c r="J725" s="133"/>
      <c r="K725" s="97"/>
      <c r="L725" s="98"/>
    </row>
    <row r="726" spans="3:12">
      <c r="C726" s="97"/>
      <c r="H726" s="98"/>
      <c r="I726" s="133"/>
      <c r="J726" s="133"/>
      <c r="K726" s="97"/>
      <c r="L726" s="98"/>
    </row>
    <row r="727" spans="3:12">
      <c r="C727" s="97"/>
      <c r="H727" s="98"/>
      <c r="I727" s="133"/>
      <c r="J727" s="133"/>
      <c r="K727" s="97"/>
      <c r="L727" s="98"/>
    </row>
    <row r="728" spans="3:12">
      <c r="C728" s="97"/>
      <c r="H728" s="98"/>
      <c r="I728" s="133"/>
      <c r="J728" s="133"/>
      <c r="K728" s="97"/>
      <c r="L728" s="98"/>
    </row>
    <row r="729" spans="3:12">
      <c r="C729" s="97"/>
      <c r="H729" s="98"/>
      <c r="I729" s="133"/>
      <c r="J729" s="133"/>
      <c r="K729" s="97"/>
      <c r="L729" s="98"/>
    </row>
    <row r="730" spans="3:12">
      <c r="C730" s="97"/>
      <c r="H730" s="98"/>
      <c r="I730" s="133"/>
      <c r="J730" s="133"/>
      <c r="K730" s="97"/>
      <c r="L730" s="98"/>
    </row>
    <row r="731" spans="3:12">
      <c r="C731" s="97"/>
      <c r="H731" s="98"/>
      <c r="I731" s="133"/>
      <c r="J731" s="133"/>
      <c r="K731" s="97"/>
      <c r="L731" s="98"/>
    </row>
    <row r="732" spans="3:12">
      <c r="C732" s="97"/>
      <c r="H732" s="98"/>
      <c r="I732" s="133"/>
      <c r="J732" s="133"/>
      <c r="K732" s="97"/>
      <c r="L732" s="98"/>
    </row>
    <row r="733" spans="3:12">
      <c r="C733" s="97"/>
      <c r="H733" s="98"/>
      <c r="I733" s="133"/>
      <c r="J733" s="133"/>
      <c r="K733" s="97"/>
      <c r="L733" s="98"/>
    </row>
    <row r="734" spans="3:12">
      <c r="C734" s="97"/>
      <c r="H734" s="98"/>
      <c r="I734" s="133"/>
      <c r="J734" s="133"/>
      <c r="K734" s="97"/>
      <c r="L734" s="98"/>
    </row>
    <row r="735" spans="3:12">
      <c r="C735" s="97"/>
      <c r="H735" s="98"/>
      <c r="I735" s="133"/>
      <c r="J735" s="133"/>
      <c r="K735" s="97"/>
      <c r="L735" s="98"/>
    </row>
    <row r="736" spans="3:12">
      <c r="C736" s="97"/>
      <c r="H736" s="98"/>
      <c r="I736" s="133"/>
      <c r="J736" s="133"/>
      <c r="K736" s="97"/>
      <c r="L736" s="98"/>
    </row>
    <row r="737" spans="3:12">
      <c r="C737" s="97"/>
      <c r="H737" s="98"/>
      <c r="I737" s="133"/>
      <c r="J737" s="133"/>
      <c r="K737" s="97"/>
      <c r="L737" s="98"/>
    </row>
    <row r="738" spans="3:12">
      <c r="C738" s="97"/>
      <c r="H738" s="98"/>
      <c r="I738" s="133"/>
      <c r="J738" s="133"/>
      <c r="K738" s="97"/>
      <c r="L738" s="98"/>
    </row>
    <row r="739" spans="3:12">
      <c r="C739" s="97"/>
      <c r="H739" s="98"/>
      <c r="I739" s="133"/>
      <c r="J739" s="133"/>
      <c r="K739" s="97"/>
      <c r="L739" s="98"/>
    </row>
    <row r="740" spans="3:12">
      <c r="C740" s="97"/>
      <c r="H740" s="98"/>
      <c r="I740" s="133"/>
      <c r="J740" s="133"/>
      <c r="K740" s="97"/>
      <c r="L740" s="98"/>
    </row>
    <row r="741" spans="3:12">
      <c r="C741" s="97"/>
      <c r="H741" s="98"/>
      <c r="I741" s="133"/>
      <c r="J741" s="133"/>
      <c r="K741" s="97"/>
      <c r="L741" s="98"/>
    </row>
    <row r="742" spans="3:12">
      <c r="C742" s="97"/>
      <c r="H742" s="98"/>
      <c r="I742" s="133"/>
      <c r="J742" s="133"/>
      <c r="K742" s="97"/>
      <c r="L742" s="98"/>
    </row>
    <row r="743" spans="3:12">
      <c r="C743" s="97"/>
      <c r="H743" s="98"/>
      <c r="I743" s="133"/>
      <c r="J743" s="133"/>
      <c r="K743" s="97"/>
      <c r="L743" s="98"/>
    </row>
    <row r="744" spans="3:12">
      <c r="C744" s="97"/>
      <c r="H744" s="98"/>
      <c r="I744" s="133"/>
      <c r="J744" s="133"/>
      <c r="K744" s="97"/>
      <c r="L744" s="98"/>
    </row>
    <row r="745" spans="3:12">
      <c r="C745" s="97"/>
      <c r="H745" s="98"/>
      <c r="I745" s="133"/>
      <c r="J745" s="133"/>
      <c r="K745" s="97"/>
      <c r="L745" s="98"/>
    </row>
    <row r="746" spans="3:12">
      <c r="C746" s="97"/>
      <c r="H746" s="98"/>
      <c r="I746" s="133"/>
      <c r="J746" s="133"/>
      <c r="K746" s="97"/>
      <c r="L746" s="98"/>
    </row>
    <row r="747" spans="3:12">
      <c r="C747" s="97"/>
      <c r="H747" s="98"/>
      <c r="I747" s="133"/>
      <c r="J747" s="133"/>
      <c r="K747" s="97"/>
      <c r="L747" s="98"/>
    </row>
    <row r="748" spans="3:12">
      <c r="C748" s="97"/>
      <c r="H748" s="98"/>
      <c r="I748" s="133"/>
      <c r="J748" s="133"/>
      <c r="K748" s="97"/>
      <c r="L748" s="98"/>
    </row>
    <row r="749" spans="3:12">
      <c r="C749" s="97"/>
      <c r="H749" s="98"/>
      <c r="I749" s="133"/>
      <c r="J749" s="133"/>
      <c r="K749" s="97"/>
      <c r="L749" s="98"/>
    </row>
    <row r="750" spans="3:12">
      <c r="C750" s="97"/>
      <c r="H750" s="98"/>
      <c r="I750" s="133"/>
      <c r="J750" s="133"/>
      <c r="K750" s="97"/>
      <c r="L750" s="98"/>
    </row>
    <row r="751" spans="3:12">
      <c r="C751" s="97"/>
      <c r="H751" s="98"/>
      <c r="I751" s="133"/>
      <c r="J751" s="133"/>
      <c r="K751" s="97"/>
      <c r="L751" s="98"/>
    </row>
    <row r="752" spans="3:12">
      <c r="C752" s="97"/>
      <c r="H752" s="98"/>
      <c r="I752" s="133"/>
      <c r="J752" s="133"/>
      <c r="K752" s="97"/>
      <c r="L752" s="98"/>
    </row>
    <row r="753" spans="3:12">
      <c r="C753" s="97"/>
      <c r="H753" s="98"/>
      <c r="I753" s="133"/>
      <c r="J753" s="133"/>
      <c r="K753" s="97"/>
      <c r="L753" s="98"/>
    </row>
    <row r="754" spans="3:12">
      <c r="C754" s="97"/>
      <c r="H754" s="98"/>
      <c r="I754" s="133"/>
      <c r="J754" s="133"/>
      <c r="K754" s="97"/>
      <c r="L754" s="98"/>
    </row>
    <row r="755" spans="3:12">
      <c r="C755" s="97"/>
      <c r="H755" s="98"/>
      <c r="I755" s="133"/>
      <c r="J755" s="133"/>
      <c r="K755" s="97"/>
      <c r="L755" s="98"/>
    </row>
    <row r="756" spans="3:12">
      <c r="C756" s="97"/>
      <c r="H756" s="98"/>
      <c r="I756" s="133"/>
      <c r="J756" s="133"/>
      <c r="K756" s="97"/>
      <c r="L756" s="98"/>
    </row>
    <row r="757" spans="3:12">
      <c r="C757" s="97"/>
      <c r="H757" s="98"/>
      <c r="I757" s="133"/>
      <c r="J757" s="133"/>
      <c r="K757" s="97"/>
      <c r="L757" s="98"/>
    </row>
    <row r="758" spans="3:12">
      <c r="C758" s="97"/>
      <c r="H758" s="98"/>
      <c r="I758" s="133"/>
      <c r="J758" s="133"/>
      <c r="K758" s="97"/>
      <c r="L758" s="98"/>
    </row>
    <row r="759" spans="3:12">
      <c r="C759" s="97"/>
      <c r="H759" s="98"/>
      <c r="I759" s="133"/>
      <c r="J759" s="133"/>
      <c r="K759" s="97"/>
      <c r="L759" s="98"/>
    </row>
    <row r="760" spans="3:12">
      <c r="C760" s="97"/>
      <c r="H760" s="98"/>
      <c r="I760" s="133"/>
      <c r="J760" s="133"/>
      <c r="K760" s="97"/>
      <c r="L760" s="98"/>
    </row>
    <row r="761" spans="3:12">
      <c r="C761" s="97"/>
      <c r="H761" s="98"/>
      <c r="I761" s="133"/>
      <c r="J761" s="133"/>
      <c r="K761" s="97"/>
      <c r="L761" s="98"/>
    </row>
    <row r="762" spans="3:12">
      <c r="C762" s="97"/>
      <c r="H762" s="98"/>
      <c r="I762" s="133"/>
      <c r="J762" s="133"/>
      <c r="K762" s="97"/>
      <c r="L762" s="98"/>
    </row>
    <row r="763" spans="3:12">
      <c r="C763" s="97"/>
      <c r="H763" s="98"/>
      <c r="I763" s="133"/>
      <c r="J763" s="133"/>
      <c r="K763" s="97"/>
      <c r="L763" s="98"/>
    </row>
    <row r="764" spans="3:12">
      <c r="C764" s="97"/>
      <c r="H764" s="98"/>
      <c r="I764" s="133"/>
      <c r="J764" s="133"/>
      <c r="K764" s="97"/>
      <c r="L764" s="98"/>
    </row>
    <row r="765" spans="3:12">
      <c r="C765" s="97"/>
      <c r="H765" s="98"/>
      <c r="I765" s="133"/>
      <c r="J765" s="133"/>
      <c r="K765" s="97"/>
      <c r="L765" s="98"/>
    </row>
    <row r="766" spans="3:12">
      <c r="C766" s="97"/>
      <c r="H766" s="98"/>
      <c r="I766" s="133"/>
      <c r="J766" s="133"/>
      <c r="K766" s="97"/>
      <c r="L766" s="98"/>
    </row>
    <row r="767" spans="3:12">
      <c r="C767" s="97"/>
      <c r="H767" s="98"/>
      <c r="I767" s="133"/>
      <c r="J767" s="133"/>
      <c r="K767" s="97"/>
      <c r="L767" s="98"/>
    </row>
    <row r="768" spans="3:12">
      <c r="C768" s="97"/>
      <c r="H768" s="98"/>
      <c r="I768" s="133"/>
      <c r="J768" s="133"/>
      <c r="K768" s="97"/>
      <c r="L768" s="98"/>
    </row>
    <row r="769" spans="3:12">
      <c r="C769" s="97"/>
      <c r="H769" s="98"/>
      <c r="I769" s="133"/>
      <c r="J769" s="133"/>
      <c r="K769" s="97"/>
      <c r="L769" s="98"/>
    </row>
    <row r="770" spans="3:12">
      <c r="C770" s="97"/>
      <c r="H770" s="98"/>
      <c r="I770" s="133"/>
      <c r="J770" s="133"/>
      <c r="K770" s="97"/>
      <c r="L770" s="98"/>
    </row>
    <row r="771" spans="3:12">
      <c r="C771" s="97"/>
      <c r="H771" s="98"/>
      <c r="I771" s="133"/>
      <c r="J771" s="133"/>
      <c r="K771" s="97"/>
      <c r="L771" s="98"/>
    </row>
    <row r="772" spans="3:12">
      <c r="C772" s="97"/>
      <c r="H772" s="98"/>
      <c r="I772" s="133"/>
      <c r="J772" s="133"/>
      <c r="K772" s="97"/>
      <c r="L772" s="98"/>
    </row>
    <row r="773" spans="3:12">
      <c r="C773" s="97"/>
      <c r="H773" s="98"/>
      <c r="I773" s="133"/>
      <c r="J773" s="133"/>
      <c r="K773" s="97"/>
      <c r="L773" s="98"/>
    </row>
    <row r="774" spans="3:12">
      <c r="C774" s="97"/>
      <c r="H774" s="98"/>
      <c r="I774" s="133"/>
      <c r="J774" s="133"/>
      <c r="K774" s="97"/>
      <c r="L774" s="98"/>
    </row>
    <row r="775" spans="3:12">
      <c r="C775" s="97"/>
      <c r="H775" s="98"/>
      <c r="I775" s="133"/>
      <c r="J775" s="133"/>
      <c r="K775" s="97"/>
      <c r="L775" s="98"/>
    </row>
    <row r="776" spans="3:12">
      <c r="C776" s="97"/>
      <c r="H776" s="98"/>
      <c r="I776" s="133"/>
      <c r="J776" s="133"/>
      <c r="K776" s="97"/>
      <c r="L776" s="98"/>
    </row>
    <row r="777" spans="3:12">
      <c r="C777" s="97"/>
      <c r="H777" s="98"/>
      <c r="I777" s="133"/>
      <c r="J777" s="133"/>
      <c r="K777" s="97"/>
      <c r="L777" s="98"/>
    </row>
    <row r="778" spans="3:12">
      <c r="C778" s="97"/>
      <c r="H778" s="98"/>
      <c r="I778" s="133"/>
      <c r="J778" s="133"/>
      <c r="K778" s="97"/>
      <c r="L778" s="98"/>
    </row>
    <row r="779" spans="3:12">
      <c r="C779" s="97"/>
      <c r="H779" s="98"/>
      <c r="I779" s="133"/>
      <c r="J779" s="133"/>
      <c r="K779" s="97"/>
      <c r="L779" s="98"/>
    </row>
    <row r="780" spans="3:12">
      <c r="C780" s="97"/>
      <c r="H780" s="98"/>
      <c r="I780" s="133"/>
      <c r="J780" s="133"/>
      <c r="K780" s="97"/>
      <c r="L780" s="98"/>
    </row>
    <row r="781" spans="3:12">
      <c r="C781" s="97"/>
      <c r="H781" s="98"/>
      <c r="I781" s="133"/>
      <c r="J781" s="133"/>
      <c r="K781" s="97"/>
      <c r="L781" s="98"/>
    </row>
    <row r="782" spans="3:12">
      <c r="C782" s="97"/>
      <c r="H782" s="98"/>
      <c r="I782" s="133"/>
      <c r="J782" s="133"/>
      <c r="K782" s="97"/>
      <c r="L782" s="98"/>
    </row>
    <row r="783" spans="3:12">
      <c r="C783" s="97"/>
      <c r="H783" s="98"/>
      <c r="I783" s="133"/>
      <c r="J783" s="133"/>
      <c r="K783" s="97"/>
      <c r="L783" s="98"/>
    </row>
    <row r="784" spans="3:12">
      <c r="C784" s="97"/>
      <c r="H784" s="98"/>
      <c r="I784" s="133"/>
      <c r="J784" s="133"/>
      <c r="K784" s="97"/>
      <c r="L784" s="98"/>
    </row>
    <row r="785" spans="3:12">
      <c r="C785" s="97"/>
      <c r="H785" s="98"/>
      <c r="I785" s="133"/>
      <c r="J785" s="133"/>
      <c r="K785" s="97"/>
      <c r="L785" s="98"/>
    </row>
    <row r="786" spans="3:12">
      <c r="C786" s="97"/>
      <c r="H786" s="98"/>
      <c r="I786" s="133"/>
      <c r="J786" s="133"/>
      <c r="K786" s="97"/>
      <c r="L786" s="98"/>
    </row>
    <row r="787" spans="3:12">
      <c r="C787" s="97"/>
      <c r="H787" s="98"/>
      <c r="I787" s="133"/>
      <c r="J787" s="133"/>
      <c r="K787" s="97"/>
      <c r="L787" s="98"/>
    </row>
    <row r="788" spans="3:12">
      <c r="C788" s="97"/>
      <c r="H788" s="98"/>
      <c r="I788" s="133"/>
      <c r="J788" s="133"/>
      <c r="K788" s="97"/>
      <c r="L788" s="98"/>
    </row>
    <row r="789" spans="3:12">
      <c r="C789" s="97"/>
      <c r="H789" s="98"/>
      <c r="I789" s="133"/>
      <c r="J789" s="133"/>
      <c r="K789" s="97"/>
      <c r="L789" s="98"/>
    </row>
    <row r="790" spans="3:12">
      <c r="C790" s="97"/>
      <c r="H790" s="98"/>
      <c r="I790" s="133"/>
      <c r="J790" s="133"/>
      <c r="K790" s="97"/>
      <c r="L790" s="98"/>
    </row>
    <row r="791" spans="3:12">
      <c r="C791" s="97"/>
      <c r="H791" s="98"/>
      <c r="I791" s="133"/>
      <c r="J791" s="133"/>
      <c r="K791" s="97"/>
      <c r="L791" s="98"/>
    </row>
    <row r="792" spans="3:12">
      <c r="C792" s="97"/>
      <c r="H792" s="98"/>
      <c r="I792" s="133"/>
      <c r="J792" s="133"/>
      <c r="K792" s="97"/>
      <c r="L792" s="98"/>
    </row>
    <row r="793" spans="3:12">
      <c r="C793" s="97"/>
      <c r="H793" s="98"/>
      <c r="I793" s="133"/>
      <c r="J793" s="133"/>
      <c r="K793" s="97"/>
      <c r="L793" s="98"/>
    </row>
    <row r="794" spans="3:12">
      <c r="C794" s="97"/>
      <c r="H794" s="98"/>
      <c r="I794" s="133"/>
      <c r="J794" s="133"/>
      <c r="K794" s="97"/>
      <c r="L794" s="98"/>
    </row>
    <row r="795" spans="3:12">
      <c r="C795" s="97"/>
      <c r="H795" s="98"/>
      <c r="I795" s="133"/>
      <c r="J795" s="133"/>
      <c r="K795" s="97"/>
      <c r="L795" s="98"/>
    </row>
    <row r="796" spans="3:12">
      <c r="C796" s="97"/>
      <c r="H796" s="98"/>
      <c r="I796" s="133"/>
      <c r="J796" s="133"/>
      <c r="K796" s="97"/>
      <c r="L796" s="98"/>
    </row>
    <row r="797" spans="3:12">
      <c r="C797" s="97"/>
      <c r="H797" s="98"/>
      <c r="I797" s="133"/>
      <c r="J797" s="133"/>
      <c r="K797" s="97"/>
      <c r="L797" s="98"/>
    </row>
    <row r="798" spans="3:12">
      <c r="C798" s="97"/>
      <c r="H798" s="98"/>
      <c r="I798" s="133"/>
      <c r="J798" s="133"/>
      <c r="K798" s="97"/>
      <c r="L798" s="98"/>
    </row>
    <row r="799" spans="3:12">
      <c r="C799" s="97"/>
      <c r="H799" s="98"/>
      <c r="I799" s="133"/>
      <c r="J799" s="133"/>
      <c r="K799" s="97"/>
      <c r="L799" s="98"/>
    </row>
    <row r="800" spans="3:12">
      <c r="C800" s="97"/>
      <c r="H800" s="98"/>
      <c r="I800" s="133"/>
      <c r="J800" s="133"/>
      <c r="K800" s="97"/>
      <c r="L800" s="98"/>
    </row>
    <row r="801" spans="3:12">
      <c r="C801" s="97"/>
      <c r="H801" s="98"/>
      <c r="I801" s="133"/>
      <c r="J801" s="133"/>
      <c r="K801" s="97"/>
      <c r="L801" s="98"/>
    </row>
    <row r="802" spans="3:12">
      <c r="C802" s="97"/>
      <c r="H802" s="98"/>
      <c r="I802" s="133"/>
      <c r="J802" s="133"/>
      <c r="K802" s="97"/>
      <c r="L802" s="98"/>
    </row>
    <row r="803" spans="3:12">
      <c r="C803" s="97"/>
      <c r="H803" s="98"/>
      <c r="I803" s="133"/>
      <c r="J803" s="133"/>
      <c r="K803" s="97"/>
      <c r="L803" s="98"/>
    </row>
    <row r="804" spans="3:12">
      <c r="C804" s="97"/>
      <c r="H804" s="98"/>
      <c r="I804" s="133"/>
      <c r="J804" s="133"/>
      <c r="K804" s="97"/>
      <c r="L804" s="98"/>
    </row>
    <row r="805" spans="3:12">
      <c r="C805" s="97"/>
      <c r="H805" s="98"/>
      <c r="I805" s="133"/>
      <c r="J805" s="133"/>
      <c r="K805" s="97"/>
      <c r="L805" s="98"/>
    </row>
    <row r="806" spans="3:12">
      <c r="C806" s="97"/>
      <c r="H806" s="98"/>
      <c r="I806" s="133"/>
      <c r="J806" s="133"/>
      <c r="K806" s="97"/>
      <c r="L806" s="98"/>
    </row>
    <row r="807" spans="3:12">
      <c r="C807" s="97"/>
      <c r="H807" s="98"/>
      <c r="I807" s="133"/>
      <c r="J807" s="133"/>
      <c r="K807" s="97"/>
      <c r="L807" s="98"/>
    </row>
    <row r="808" spans="3:12">
      <c r="C808" s="97"/>
      <c r="H808" s="98"/>
      <c r="I808" s="133"/>
      <c r="J808" s="133"/>
      <c r="K808" s="97"/>
      <c r="L808" s="98"/>
    </row>
    <row r="809" spans="3:12">
      <c r="C809" s="97"/>
      <c r="H809" s="98"/>
      <c r="I809" s="133"/>
      <c r="J809" s="133"/>
      <c r="K809" s="97"/>
      <c r="L809" s="98"/>
    </row>
    <row r="810" spans="3:12">
      <c r="C810" s="97"/>
      <c r="H810" s="98"/>
      <c r="I810" s="133"/>
      <c r="J810" s="133"/>
      <c r="K810" s="97"/>
      <c r="L810" s="98"/>
    </row>
    <row r="811" spans="3:12">
      <c r="C811" s="97"/>
      <c r="H811" s="98"/>
      <c r="I811" s="133"/>
      <c r="J811" s="133"/>
      <c r="K811" s="97"/>
      <c r="L811" s="98"/>
    </row>
    <row r="812" spans="3:12">
      <c r="C812" s="97"/>
      <c r="H812" s="98"/>
      <c r="I812" s="133"/>
      <c r="J812" s="133"/>
      <c r="K812" s="97"/>
      <c r="L812" s="98"/>
    </row>
    <row r="813" spans="3:12">
      <c r="C813" s="97"/>
      <c r="H813" s="98"/>
      <c r="I813" s="133"/>
      <c r="J813" s="133"/>
      <c r="K813" s="97"/>
      <c r="L813" s="98"/>
    </row>
    <row r="814" spans="3:12">
      <c r="C814" s="97"/>
      <c r="H814" s="98"/>
      <c r="I814" s="133"/>
      <c r="J814" s="133"/>
      <c r="K814" s="97"/>
      <c r="L814" s="98"/>
    </row>
    <row r="815" spans="3:12">
      <c r="C815" s="97"/>
      <c r="H815" s="98"/>
      <c r="I815" s="133"/>
      <c r="J815" s="133"/>
      <c r="K815" s="97"/>
      <c r="L815" s="98"/>
    </row>
    <row r="816" spans="3:12">
      <c r="C816" s="97"/>
      <c r="H816" s="98"/>
      <c r="I816" s="133"/>
      <c r="J816" s="133"/>
      <c r="K816" s="97"/>
      <c r="L816" s="98"/>
    </row>
    <row r="817" spans="3:12">
      <c r="C817" s="97"/>
      <c r="H817" s="98"/>
      <c r="I817" s="133"/>
      <c r="J817" s="133"/>
      <c r="K817" s="97"/>
      <c r="L817" s="98"/>
    </row>
    <row r="818" spans="3:12">
      <c r="C818" s="97"/>
      <c r="H818" s="98"/>
      <c r="I818" s="133"/>
      <c r="J818" s="133"/>
      <c r="K818" s="97"/>
      <c r="L818" s="98"/>
    </row>
    <row r="819" spans="3:12">
      <c r="C819" s="97"/>
      <c r="H819" s="98"/>
      <c r="I819" s="133"/>
      <c r="J819" s="133"/>
      <c r="K819" s="97"/>
      <c r="L819" s="98"/>
    </row>
    <row r="820" spans="3:12">
      <c r="C820" s="97"/>
      <c r="H820" s="98"/>
      <c r="I820" s="133"/>
      <c r="J820" s="133"/>
      <c r="K820" s="97"/>
      <c r="L820" s="98"/>
    </row>
    <row r="821" spans="3:12">
      <c r="C821" s="97"/>
      <c r="H821" s="98"/>
      <c r="I821" s="133"/>
      <c r="J821" s="133"/>
      <c r="K821" s="97"/>
      <c r="L821" s="98"/>
    </row>
    <row r="822" spans="3:12">
      <c r="C822" s="97"/>
      <c r="H822" s="98"/>
      <c r="I822" s="133"/>
      <c r="J822" s="133"/>
      <c r="K822" s="97"/>
      <c r="L822" s="98"/>
    </row>
    <row r="823" spans="3:12">
      <c r="C823" s="97"/>
      <c r="H823" s="98"/>
      <c r="I823" s="133"/>
      <c r="J823" s="133"/>
      <c r="K823" s="97"/>
      <c r="L823" s="98"/>
    </row>
    <row r="824" spans="3:12">
      <c r="C824" s="97"/>
      <c r="H824" s="98"/>
      <c r="I824" s="133"/>
      <c r="J824" s="133"/>
      <c r="K824" s="97"/>
      <c r="L824" s="98"/>
    </row>
    <row r="825" spans="3:12">
      <c r="C825" s="97"/>
      <c r="H825" s="98"/>
      <c r="I825" s="133"/>
      <c r="J825" s="133"/>
      <c r="K825" s="97"/>
      <c r="L825" s="98"/>
    </row>
    <row r="826" spans="3:12">
      <c r="C826" s="97"/>
      <c r="H826" s="98"/>
      <c r="I826" s="133"/>
      <c r="J826" s="133"/>
      <c r="K826" s="97"/>
      <c r="L826" s="98"/>
    </row>
    <row r="827" spans="3:12">
      <c r="C827" s="97"/>
      <c r="H827" s="98"/>
      <c r="I827" s="133"/>
      <c r="J827" s="133"/>
      <c r="K827" s="97"/>
      <c r="L827" s="98"/>
    </row>
    <row r="828" spans="3:12">
      <c r="C828" s="97"/>
      <c r="H828" s="98"/>
      <c r="I828" s="133"/>
      <c r="J828" s="133"/>
      <c r="K828" s="97"/>
      <c r="L828" s="98"/>
    </row>
    <row r="829" spans="3:12">
      <c r="C829" s="97"/>
      <c r="H829" s="98"/>
      <c r="I829" s="133"/>
      <c r="J829" s="133"/>
      <c r="K829" s="97"/>
      <c r="L829" s="98"/>
    </row>
    <row r="830" spans="3:12">
      <c r="C830" s="97"/>
      <c r="H830" s="98"/>
      <c r="I830" s="133"/>
      <c r="J830" s="133"/>
      <c r="K830" s="97"/>
      <c r="L830" s="98"/>
    </row>
    <row r="831" spans="3:12">
      <c r="C831" s="97"/>
      <c r="H831" s="98"/>
      <c r="I831" s="133"/>
      <c r="J831" s="133"/>
      <c r="K831" s="97"/>
      <c r="L831" s="98"/>
    </row>
    <row r="832" spans="3:12">
      <c r="C832" s="97"/>
      <c r="H832" s="98"/>
      <c r="I832" s="133"/>
      <c r="J832" s="133"/>
      <c r="K832" s="97"/>
      <c r="L832" s="98"/>
    </row>
    <row r="833" spans="3:12">
      <c r="C833" s="97"/>
      <c r="H833" s="98"/>
      <c r="I833" s="133"/>
      <c r="J833" s="133"/>
      <c r="K833" s="97"/>
      <c r="L833" s="98"/>
    </row>
    <row r="834" spans="3:12">
      <c r="C834" s="97"/>
      <c r="H834" s="98"/>
      <c r="I834" s="133"/>
      <c r="J834" s="133"/>
      <c r="K834" s="97"/>
      <c r="L834" s="98"/>
    </row>
    <row r="835" spans="3:12">
      <c r="C835" s="97"/>
      <c r="H835" s="98"/>
      <c r="I835" s="133"/>
      <c r="J835" s="133"/>
      <c r="K835" s="97"/>
      <c r="L835" s="98"/>
    </row>
    <row r="836" spans="3:12">
      <c r="C836" s="97"/>
      <c r="H836" s="98"/>
      <c r="I836" s="133"/>
      <c r="J836" s="133"/>
      <c r="K836" s="97"/>
      <c r="L836" s="98"/>
    </row>
    <row r="837" spans="3:12">
      <c r="C837" s="97"/>
      <c r="H837" s="98"/>
      <c r="I837" s="133"/>
      <c r="J837" s="133"/>
      <c r="K837" s="97"/>
      <c r="L837" s="98"/>
    </row>
    <row r="838" spans="3:12">
      <c r="C838" s="97"/>
      <c r="H838" s="98"/>
      <c r="I838" s="133"/>
      <c r="J838" s="133"/>
      <c r="K838" s="97"/>
      <c r="L838" s="98"/>
    </row>
    <row r="839" spans="3:12">
      <c r="C839" s="97"/>
      <c r="H839" s="98"/>
      <c r="I839" s="133"/>
      <c r="J839" s="133"/>
      <c r="K839" s="97"/>
      <c r="L839" s="98"/>
    </row>
    <row r="840" spans="3:12">
      <c r="C840" s="97"/>
      <c r="H840" s="98"/>
      <c r="I840" s="133"/>
      <c r="J840" s="133"/>
      <c r="K840" s="97"/>
      <c r="L840" s="98"/>
    </row>
    <row r="841" spans="3:12">
      <c r="C841" s="97"/>
      <c r="H841" s="98"/>
      <c r="I841" s="133"/>
      <c r="J841" s="133"/>
      <c r="K841" s="97"/>
      <c r="L841" s="98"/>
    </row>
    <row r="842" spans="3:12">
      <c r="C842" s="97"/>
      <c r="H842" s="98"/>
      <c r="I842" s="133"/>
      <c r="J842" s="133"/>
      <c r="K842" s="97"/>
      <c r="L842" s="98"/>
    </row>
    <row r="843" spans="3:12">
      <c r="C843" s="97"/>
      <c r="H843" s="98"/>
      <c r="I843" s="133"/>
      <c r="J843" s="133"/>
      <c r="K843" s="97"/>
      <c r="L843" s="98"/>
    </row>
    <row r="844" spans="3:12">
      <c r="C844" s="97"/>
      <c r="H844" s="98"/>
      <c r="I844" s="133"/>
      <c r="J844" s="133"/>
      <c r="K844" s="97"/>
      <c r="L844" s="98"/>
    </row>
    <row r="845" spans="3:12">
      <c r="C845" s="97"/>
      <c r="H845" s="98"/>
      <c r="I845" s="133"/>
      <c r="J845" s="133"/>
      <c r="K845" s="97"/>
      <c r="L845" s="98"/>
    </row>
    <row r="846" spans="3:12">
      <c r="C846" s="97"/>
      <c r="H846" s="98"/>
      <c r="I846" s="133"/>
      <c r="J846" s="133"/>
      <c r="K846" s="97"/>
      <c r="L846" s="98"/>
    </row>
    <row r="847" spans="3:12">
      <c r="C847" s="97"/>
      <c r="H847" s="98"/>
      <c r="I847" s="133"/>
      <c r="J847" s="133"/>
      <c r="K847" s="97"/>
      <c r="L847" s="98"/>
    </row>
    <row r="848" spans="3:12">
      <c r="C848" s="97"/>
      <c r="H848" s="98"/>
      <c r="I848" s="133"/>
      <c r="J848" s="133"/>
      <c r="K848" s="97"/>
      <c r="L848" s="98"/>
    </row>
    <row r="849" spans="3:12">
      <c r="C849" s="97"/>
      <c r="H849" s="98"/>
      <c r="I849" s="133"/>
      <c r="J849" s="133"/>
      <c r="K849" s="97"/>
      <c r="L849" s="98"/>
    </row>
    <row r="850" spans="3:12">
      <c r="C850" s="97"/>
      <c r="H850" s="98"/>
      <c r="I850" s="133"/>
      <c r="J850" s="133"/>
      <c r="K850" s="97"/>
      <c r="L850" s="98"/>
    </row>
    <row r="851" spans="3:12">
      <c r="C851" s="97"/>
      <c r="H851" s="98"/>
      <c r="I851" s="133"/>
      <c r="J851" s="133"/>
      <c r="K851" s="97"/>
      <c r="L851" s="98"/>
    </row>
    <row r="852" spans="3:12">
      <c r="C852" s="97"/>
      <c r="H852" s="98"/>
      <c r="I852" s="133"/>
      <c r="J852" s="133"/>
      <c r="K852" s="97"/>
      <c r="L852" s="98"/>
    </row>
    <row r="853" spans="3:12">
      <c r="C853" s="97"/>
      <c r="H853" s="98"/>
      <c r="I853" s="133"/>
      <c r="J853" s="133"/>
      <c r="K853" s="97"/>
      <c r="L853" s="98"/>
    </row>
    <row r="854" spans="3:12">
      <c r="C854" s="97"/>
      <c r="H854" s="98"/>
      <c r="I854" s="133"/>
      <c r="J854" s="133"/>
      <c r="K854" s="97"/>
      <c r="L854" s="98"/>
    </row>
    <row r="855" spans="3:12">
      <c r="C855" s="97"/>
      <c r="H855" s="98"/>
      <c r="I855" s="133"/>
      <c r="J855" s="133"/>
      <c r="K855" s="97"/>
      <c r="L855" s="98"/>
    </row>
    <row r="856" spans="3:12">
      <c r="C856" s="97"/>
      <c r="H856" s="98"/>
      <c r="I856" s="133"/>
      <c r="J856" s="133"/>
      <c r="K856" s="97"/>
      <c r="L856" s="98"/>
    </row>
    <row r="857" spans="3:12">
      <c r="C857" s="97"/>
      <c r="H857" s="98"/>
      <c r="I857" s="133"/>
      <c r="J857" s="133"/>
      <c r="K857" s="97"/>
      <c r="L857" s="98"/>
    </row>
    <row r="858" spans="3:12">
      <c r="C858" s="97"/>
      <c r="H858" s="98"/>
      <c r="I858" s="133"/>
      <c r="J858" s="133"/>
      <c r="K858" s="97"/>
      <c r="L858" s="98"/>
    </row>
    <row r="859" spans="3:12">
      <c r="C859" s="97"/>
      <c r="H859" s="98"/>
      <c r="I859" s="133"/>
      <c r="J859" s="133"/>
      <c r="K859" s="97"/>
      <c r="L859" s="98"/>
    </row>
    <row r="860" spans="3:12">
      <c r="C860" s="97"/>
      <c r="H860" s="98"/>
      <c r="I860" s="133"/>
      <c r="J860" s="133"/>
      <c r="K860" s="97"/>
      <c r="L860" s="98"/>
    </row>
    <row r="861" spans="3:12">
      <c r="C861" s="97"/>
      <c r="H861" s="98"/>
      <c r="I861" s="133"/>
      <c r="J861" s="133"/>
      <c r="K861" s="97"/>
      <c r="L861" s="98"/>
    </row>
    <row r="862" spans="3:12">
      <c r="C862" s="97"/>
      <c r="H862" s="98"/>
      <c r="I862" s="133"/>
      <c r="J862" s="133"/>
      <c r="K862" s="97"/>
      <c r="L862" s="98"/>
    </row>
    <row r="863" spans="3:12">
      <c r="C863" s="97"/>
      <c r="H863" s="98"/>
      <c r="I863" s="133"/>
      <c r="J863" s="133"/>
      <c r="K863" s="97"/>
      <c r="L863" s="98"/>
    </row>
    <row r="864" spans="3:12">
      <c r="C864" s="97"/>
      <c r="H864" s="98"/>
      <c r="I864" s="133"/>
      <c r="J864" s="133"/>
      <c r="K864" s="97"/>
      <c r="L864" s="98"/>
    </row>
    <row r="865" spans="3:12">
      <c r="C865" s="97"/>
      <c r="H865" s="98"/>
      <c r="I865" s="133"/>
      <c r="J865" s="133"/>
      <c r="K865" s="97"/>
      <c r="L865" s="98"/>
    </row>
    <row r="866" spans="3:12">
      <c r="C866" s="97"/>
      <c r="H866" s="98"/>
      <c r="I866" s="133"/>
      <c r="J866" s="133"/>
      <c r="K866" s="97"/>
      <c r="L866" s="98"/>
    </row>
    <row r="867" spans="3:12">
      <c r="C867" s="97"/>
      <c r="H867" s="98"/>
      <c r="I867" s="133"/>
      <c r="J867" s="133"/>
      <c r="K867" s="97"/>
      <c r="L867" s="98"/>
    </row>
    <row r="868" spans="3:12">
      <c r="C868" s="97"/>
      <c r="H868" s="98"/>
      <c r="I868" s="133"/>
      <c r="J868" s="133"/>
      <c r="K868" s="97"/>
      <c r="L868" s="98"/>
    </row>
    <row r="869" spans="3:12">
      <c r="C869" s="97"/>
      <c r="H869" s="98"/>
      <c r="I869" s="133"/>
      <c r="J869" s="133"/>
      <c r="K869" s="97"/>
      <c r="L869" s="98"/>
    </row>
    <row r="870" spans="3:12">
      <c r="C870" s="97"/>
      <c r="H870" s="98"/>
      <c r="I870" s="133"/>
      <c r="J870" s="133"/>
      <c r="K870" s="97"/>
      <c r="L870" s="98"/>
    </row>
    <row r="871" spans="3:12">
      <c r="C871" s="97"/>
      <c r="H871" s="98"/>
      <c r="I871" s="133"/>
      <c r="J871" s="133"/>
      <c r="K871" s="97"/>
      <c r="L871" s="98"/>
    </row>
    <row r="872" spans="3:12">
      <c r="C872" s="97"/>
      <c r="H872" s="98"/>
      <c r="I872" s="133"/>
      <c r="J872" s="133"/>
      <c r="K872" s="97"/>
      <c r="L872" s="98"/>
    </row>
    <row r="873" spans="3:12">
      <c r="C873" s="97"/>
      <c r="H873" s="98"/>
      <c r="I873" s="133"/>
      <c r="J873" s="133"/>
      <c r="K873" s="97"/>
      <c r="L873" s="98"/>
    </row>
    <row r="874" spans="3:12">
      <c r="C874" s="97"/>
      <c r="H874" s="98"/>
      <c r="I874" s="133"/>
      <c r="J874" s="133"/>
      <c r="K874" s="97"/>
      <c r="L874" s="98"/>
    </row>
    <row r="875" spans="3:12">
      <c r="C875" s="97"/>
      <c r="H875" s="98"/>
      <c r="I875" s="133"/>
      <c r="J875" s="133"/>
      <c r="K875" s="97"/>
      <c r="L875" s="98"/>
    </row>
    <row r="876" spans="3:12">
      <c r="C876" s="97"/>
      <c r="H876" s="98"/>
      <c r="I876" s="133"/>
      <c r="J876" s="133"/>
      <c r="K876" s="97"/>
      <c r="L876" s="98"/>
    </row>
    <row r="877" spans="3:12">
      <c r="C877" s="97"/>
      <c r="H877" s="98"/>
      <c r="I877" s="133"/>
      <c r="J877" s="133"/>
      <c r="K877" s="97"/>
      <c r="L877" s="98"/>
    </row>
    <row r="878" spans="3:12">
      <c r="C878" s="97"/>
      <c r="H878" s="98"/>
      <c r="I878" s="133"/>
      <c r="J878" s="133"/>
      <c r="K878" s="97"/>
      <c r="L878" s="98"/>
    </row>
    <row r="879" spans="3:12">
      <c r="C879" s="97"/>
      <c r="H879" s="98"/>
      <c r="I879" s="133"/>
      <c r="J879" s="133"/>
      <c r="K879" s="97"/>
      <c r="L879" s="98"/>
    </row>
    <row r="880" spans="3:12">
      <c r="C880" s="97"/>
      <c r="H880" s="98"/>
      <c r="I880" s="133"/>
      <c r="J880" s="133"/>
      <c r="K880" s="97"/>
      <c r="L880" s="98"/>
    </row>
    <row r="881" spans="3:12">
      <c r="C881" s="97"/>
      <c r="H881" s="98"/>
      <c r="I881" s="133"/>
      <c r="J881" s="133"/>
      <c r="K881" s="97"/>
      <c r="L881" s="98"/>
    </row>
    <row r="882" spans="3:12">
      <c r="C882" s="97"/>
      <c r="H882" s="98"/>
      <c r="I882" s="133"/>
      <c r="J882" s="133"/>
      <c r="K882" s="97"/>
      <c r="L882" s="98"/>
    </row>
    <row r="883" spans="3:12">
      <c r="C883" s="97"/>
      <c r="H883" s="98"/>
      <c r="I883" s="133"/>
      <c r="J883" s="133"/>
      <c r="K883" s="97"/>
      <c r="L883" s="98"/>
    </row>
    <row r="884" spans="3:12">
      <c r="C884" s="97"/>
      <c r="H884" s="98"/>
      <c r="I884" s="133"/>
      <c r="J884" s="133"/>
      <c r="K884" s="97"/>
      <c r="L884" s="98"/>
    </row>
    <row r="885" spans="3:12">
      <c r="C885" s="97"/>
      <c r="H885" s="98"/>
      <c r="I885" s="133"/>
      <c r="J885" s="133"/>
      <c r="K885" s="97"/>
      <c r="L885" s="98"/>
    </row>
    <row r="886" spans="3:12">
      <c r="C886" s="97"/>
      <c r="H886" s="98"/>
      <c r="I886" s="133"/>
      <c r="J886" s="133"/>
      <c r="K886" s="97"/>
      <c r="L886" s="98"/>
    </row>
    <row r="887" spans="3:12">
      <c r="C887" s="97"/>
      <c r="H887" s="98"/>
      <c r="I887" s="133"/>
      <c r="J887" s="133"/>
      <c r="K887" s="97"/>
      <c r="L887" s="98"/>
    </row>
    <row r="888" spans="3:12">
      <c r="C888" s="97"/>
      <c r="H888" s="98"/>
      <c r="I888" s="133"/>
      <c r="J888" s="133"/>
      <c r="K888" s="97"/>
      <c r="L888" s="98"/>
    </row>
    <row r="889" spans="3:12">
      <c r="C889" s="97"/>
      <c r="H889" s="98"/>
      <c r="I889" s="133"/>
      <c r="J889" s="133"/>
      <c r="K889" s="97"/>
      <c r="L889" s="98"/>
    </row>
    <row r="890" spans="3:12">
      <c r="C890" s="97"/>
      <c r="H890" s="98"/>
      <c r="I890" s="133"/>
      <c r="J890" s="133"/>
      <c r="K890" s="97"/>
      <c r="L890" s="98"/>
    </row>
    <row r="891" spans="3:12">
      <c r="C891" s="97"/>
      <c r="H891" s="98"/>
      <c r="I891" s="133"/>
      <c r="J891" s="133"/>
      <c r="K891" s="97"/>
      <c r="L891" s="98"/>
    </row>
    <row r="892" spans="3:12">
      <c r="C892" s="97"/>
      <c r="H892" s="98"/>
      <c r="I892" s="133"/>
      <c r="J892" s="133"/>
      <c r="K892" s="97"/>
      <c r="L892" s="98"/>
    </row>
    <row r="893" spans="3:12">
      <c r="C893" s="97"/>
      <c r="H893" s="98"/>
      <c r="I893" s="133"/>
      <c r="J893" s="133"/>
      <c r="K893" s="97"/>
      <c r="L893" s="98"/>
    </row>
    <row r="894" spans="3:12">
      <c r="C894" s="97"/>
      <c r="H894" s="98"/>
      <c r="I894" s="133"/>
      <c r="J894" s="133"/>
      <c r="K894" s="97"/>
      <c r="L894" s="98"/>
    </row>
    <row r="895" spans="3:12">
      <c r="C895" s="97"/>
      <c r="H895" s="98"/>
      <c r="I895" s="133"/>
      <c r="J895" s="133"/>
      <c r="K895" s="97"/>
      <c r="L895" s="98"/>
    </row>
    <row r="896" spans="3:12">
      <c r="C896" s="97"/>
      <c r="H896" s="98"/>
      <c r="I896" s="133"/>
      <c r="J896" s="133"/>
      <c r="K896" s="97"/>
      <c r="L896" s="98"/>
    </row>
    <row r="897" spans="3:12">
      <c r="C897" s="97"/>
      <c r="H897" s="98"/>
      <c r="I897" s="133"/>
      <c r="J897" s="133"/>
      <c r="K897" s="97"/>
      <c r="L897" s="98"/>
    </row>
    <row r="898" spans="3:12">
      <c r="C898" s="97"/>
      <c r="H898" s="98"/>
      <c r="I898" s="133"/>
      <c r="J898" s="133"/>
      <c r="K898" s="97"/>
      <c r="L898" s="98"/>
    </row>
    <row r="899" spans="3:12">
      <c r="C899" s="97"/>
      <c r="H899" s="98"/>
      <c r="I899" s="133"/>
      <c r="J899" s="133"/>
      <c r="K899" s="97"/>
      <c r="L899" s="98"/>
    </row>
    <row r="900" spans="3:12">
      <c r="C900" s="97"/>
      <c r="H900" s="98"/>
      <c r="I900" s="133"/>
      <c r="J900" s="133"/>
      <c r="K900" s="97"/>
      <c r="L900" s="98"/>
    </row>
    <row r="901" spans="3:12">
      <c r="C901" s="97"/>
      <c r="H901" s="98"/>
      <c r="I901" s="133"/>
      <c r="J901" s="133"/>
      <c r="K901" s="97"/>
      <c r="L901" s="98"/>
    </row>
    <row r="902" spans="3:12">
      <c r="C902" s="97"/>
      <c r="H902" s="98"/>
      <c r="I902" s="133"/>
      <c r="J902" s="133"/>
      <c r="K902" s="97"/>
      <c r="L902" s="98"/>
    </row>
    <row r="903" spans="3:12">
      <c r="C903" s="97"/>
      <c r="H903" s="98"/>
      <c r="I903" s="133"/>
      <c r="J903" s="133"/>
      <c r="K903" s="97"/>
      <c r="L903" s="98"/>
    </row>
    <row r="904" spans="3:12">
      <c r="C904" s="97"/>
      <c r="H904" s="98"/>
      <c r="I904" s="133"/>
      <c r="J904" s="133"/>
      <c r="K904" s="97"/>
      <c r="L904" s="98"/>
    </row>
    <row r="905" spans="3:12">
      <c r="C905" s="97"/>
      <c r="H905" s="98"/>
      <c r="I905" s="133"/>
      <c r="J905" s="133"/>
      <c r="K905" s="97"/>
      <c r="L905" s="98"/>
    </row>
    <row r="906" spans="3:12">
      <c r="C906" s="97"/>
      <c r="H906" s="98"/>
      <c r="I906" s="133"/>
      <c r="J906" s="133"/>
      <c r="K906" s="97"/>
      <c r="L906" s="98"/>
    </row>
    <row r="907" spans="3:12">
      <c r="C907" s="97"/>
      <c r="H907" s="98"/>
      <c r="I907" s="133"/>
      <c r="J907" s="133"/>
      <c r="K907" s="97"/>
      <c r="L907" s="98"/>
    </row>
    <row r="908" spans="3:12">
      <c r="C908" s="97"/>
      <c r="H908" s="98"/>
      <c r="I908" s="133"/>
      <c r="J908" s="133"/>
      <c r="K908" s="97"/>
      <c r="L908" s="98"/>
    </row>
    <row r="909" spans="3:12">
      <c r="C909" s="97"/>
      <c r="H909" s="98"/>
      <c r="I909" s="133"/>
      <c r="J909" s="133"/>
      <c r="K909" s="97"/>
      <c r="L909" s="98"/>
    </row>
    <row r="910" spans="3:12">
      <c r="C910" s="97"/>
      <c r="H910" s="98"/>
      <c r="I910" s="133"/>
      <c r="J910" s="133"/>
      <c r="K910" s="97"/>
      <c r="L910" s="98"/>
    </row>
    <row r="911" spans="3:12">
      <c r="C911" s="97"/>
      <c r="H911" s="98"/>
      <c r="I911" s="133"/>
      <c r="J911" s="133"/>
      <c r="K911" s="97"/>
      <c r="L911" s="98"/>
    </row>
    <row r="912" spans="3:12">
      <c r="C912" s="97"/>
      <c r="H912" s="98"/>
      <c r="I912" s="133"/>
      <c r="J912" s="133"/>
      <c r="K912" s="97"/>
      <c r="L912" s="98"/>
    </row>
    <row r="913" spans="3:12">
      <c r="C913" s="97"/>
      <c r="H913" s="98"/>
      <c r="I913" s="133"/>
      <c r="J913" s="133"/>
      <c r="K913" s="97"/>
      <c r="L913" s="98"/>
    </row>
    <row r="914" spans="3:12">
      <c r="C914" s="97"/>
      <c r="H914" s="98"/>
      <c r="I914" s="133"/>
      <c r="J914" s="133"/>
      <c r="K914" s="97"/>
      <c r="L914" s="98"/>
    </row>
    <row r="915" spans="3:12">
      <c r="C915" s="97"/>
      <c r="H915" s="98"/>
      <c r="I915" s="133"/>
      <c r="J915" s="133"/>
      <c r="K915" s="97"/>
      <c r="L915" s="98"/>
    </row>
    <row r="916" spans="3:12">
      <c r="C916" s="97"/>
      <c r="H916" s="98"/>
      <c r="I916" s="133"/>
      <c r="J916" s="133"/>
      <c r="K916" s="97"/>
      <c r="L916" s="98"/>
    </row>
    <row r="917" spans="3:12">
      <c r="C917" s="97"/>
      <c r="H917" s="98"/>
      <c r="I917" s="133"/>
      <c r="J917" s="133"/>
      <c r="K917" s="97"/>
      <c r="L917" s="98"/>
    </row>
    <row r="918" spans="3:12">
      <c r="C918" s="97"/>
      <c r="H918" s="98"/>
      <c r="I918" s="133"/>
      <c r="J918" s="133"/>
      <c r="K918" s="97"/>
      <c r="L918" s="98"/>
    </row>
    <row r="919" spans="3:12">
      <c r="C919" s="97"/>
      <c r="H919" s="98"/>
      <c r="I919" s="133"/>
      <c r="J919" s="133"/>
      <c r="K919" s="97"/>
      <c r="L919" s="98"/>
    </row>
    <row r="920" spans="3:12">
      <c r="C920" s="97"/>
      <c r="H920" s="98"/>
      <c r="I920" s="133"/>
      <c r="J920" s="133"/>
      <c r="K920" s="97"/>
      <c r="L920" s="98"/>
    </row>
    <row r="921" spans="3:12">
      <c r="C921" s="97"/>
      <c r="H921" s="98"/>
      <c r="I921" s="133"/>
      <c r="J921" s="133"/>
      <c r="K921" s="97"/>
      <c r="L921" s="98"/>
    </row>
    <row r="922" spans="3:12">
      <c r="C922" s="97"/>
      <c r="H922" s="98"/>
      <c r="I922" s="133"/>
      <c r="J922" s="133"/>
      <c r="K922" s="97"/>
      <c r="L922" s="98"/>
    </row>
    <row r="923" spans="3:12">
      <c r="C923" s="97"/>
      <c r="H923" s="98"/>
      <c r="I923" s="133"/>
      <c r="J923" s="133"/>
      <c r="K923" s="97"/>
      <c r="L923" s="98"/>
    </row>
    <row r="924" spans="3:12">
      <c r="C924" s="97"/>
      <c r="H924" s="98"/>
      <c r="I924" s="133"/>
      <c r="J924" s="133"/>
      <c r="K924" s="97"/>
      <c r="L924" s="98"/>
    </row>
    <row r="925" spans="3:12">
      <c r="C925" s="97"/>
      <c r="H925" s="98"/>
      <c r="I925" s="133"/>
      <c r="J925" s="133"/>
      <c r="K925" s="97"/>
      <c r="L925" s="98"/>
    </row>
    <row r="926" spans="3:12">
      <c r="C926" s="97"/>
      <c r="H926" s="98"/>
      <c r="I926" s="133"/>
      <c r="J926" s="133"/>
      <c r="K926" s="97"/>
      <c r="L926" s="98"/>
    </row>
    <row r="927" spans="3:12">
      <c r="C927" s="97"/>
      <c r="H927" s="98"/>
      <c r="I927" s="133"/>
      <c r="J927" s="133"/>
      <c r="K927" s="97"/>
      <c r="L927" s="98"/>
    </row>
    <row r="928" spans="3:12">
      <c r="C928" s="97"/>
      <c r="H928" s="98"/>
      <c r="I928" s="133"/>
      <c r="J928" s="133"/>
      <c r="K928" s="97"/>
      <c r="L928" s="98"/>
    </row>
    <row r="929" spans="3:12">
      <c r="C929" s="97"/>
      <c r="H929" s="98"/>
      <c r="I929" s="133"/>
      <c r="J929" s="133"/>
      <c r="K929" s="97"/>
      <c r="L929" s="98"/>
    </row>
    <row r="930" spans="3:12">
      <c r="C930" s="97"/>
      <c r="H930" s="98"/>
      <c r="I930" s="133"/>
      <c r="J930" s="133"/>
      <c r="K930" s="97"/>
      <c r="L930" s="98"/>
    </row>
    <row r="931" spans="3:12">
      <c r="C931" s="97"/>
      <c r="H931" s="98"/>
      <c r="I931" s="133"/>
      <c r="J931" s="133"/>
      <c r="K931" s="97"/>
      <c r="L931" s="98"/>
    </row>
    <row r="932" spans="3:12">
      <c r="C932" s="97"/>
      <c r="H932" s="98"/>
      <c r="I932" s="133"/>
      <c r="J932" s="133"/>
      <c r="K932" s="97"/>
      <c r="L932" s="98"/>
    </row>
    <row r="933" spans="3:12">
      <c r="C933" s="97"/>
      <c r="H933" s="98"/>
      <c r="I933" s="133"/>
      <c r="J933" s="133"/>
      <c r="K933" s="97"/>
      <c r="L933" s="98"/>
    </row>
    <row r="934" spans="3:12">
      <c r="C934" s="97"/>
      <c r="H934" s="98"/>
      <c r="I934" s="133"/>
      <c r="J934" s="133"/>
      <c r="K934" s="97"/>
      <c r="L934" s="98"/>
    </row>
    <row r="935" spans="3:12">
      <c r="C935" s="97"/>
      <c r="H935" s="98"/>
      <c r="I935" s="133"/>
      <c r="J935" s="133"/>
      <c r="K935" s="97"/>
      <c r="L935" s="98"/>
    </row>
    <row r="936" spans="3:12">
      <c r="C936" s="97"/>
      <c r="H936" s="98"/>
      <c r="I936" s="133"/>
      <c r="J936" s="133"/>
      <c r="K936" s="97"/>
      <c r="L936" s="98"/>
    </row>
    <row r="937" spans="3:12">
      <c r="C937" s="97"/>
      <c r="H937" s="98"/>
      <c r="I937" s="133"/>
      <c r="J937" s="133"/>
      <c r="K937" s="97"/>
      <c r="L937" s="98"/>
    </row>
    <row r="938" spans="3:12">
      <c r="C938" s="97"/>
      <c r="H938" s="98"/>
      <c r="I938" s="133"/>
      <c r="J938" s="133"/>
      <c r="K938" s="97"/>
      <c r="L938" s="98"/>
    </row>
    <row r="939" spans="3:12">
      <c r="C939" s="97"/>
      <c r="H939" s="98"/>
      <c r="I939" s="133"/>
      <c r="J939" s="133"/>
      <c r="K939" s="97"/>
      <c r="L939" s="98"/>
    </row>
    <row r="940" spans="3:12">
      <c r="C940" s="97"/>
      <c r="H940" s="98"/>
      <c r="I940" s="133"/>
      <c r="J940" s="133"/>
      <c r="K940" s="97"/>
      <c r="L940" s="98"/>
    </row>
    <row r="941" spans="3:12">
      <c r="C941" s="97"/>
      <c r="H941" s="98"/>
      <c r="I941" s="133"/>
      <c r="J941" s="133"/>
      <c r="K941" s="97"/>
      <c r="L941" s="98"/>
    </row>
    <row r="942" spans="3:12">
      <c r="C942" s="97"/>
      <c r="H942" s="98"/>
      <c r="I942" s="133"/>
      <c r="J942" s="133"/>
      <c r="K942" s="97"/>
      <c r="L942" s="98"/>
    </row>
    <row r="943" spans="3:12">
      <c r="C943" s="97"/>
      <c r="H943" s="98"/>
      <c r="I943" s="133"/>
      <c r="J943" s="133"/>
      <c r="K943" s="97"/>
      <c r="L943" s="98"/>
    </row>
    <row r="944" spans="3:12">
      <c r="C944" s="97"/>
      <c r="H944" s="98"/>
      <c r="I944" s="133"/>
      <c r="J944" s="133"/>
      <c r="K944" s="97"/>
      <c r="L944" s="98"/>
    </row>
    <row r="945" spans="3:12">
      <c r="C945" s="97"/>
      <c r="H945" s="98"/>
      <c r="I945" s="133"/>
      <c r="J945" s="133"/>
      <c r="K945" s="97"/>
      <c r="L945" s="98"/>
    </row>
    <row r="946" spans="3:12">
      <c r="C946" s="97"/>
      <c r="H946" s="98"/>
      <c r="I946" s="133"/>
      <c r="J946" s="133"/>
      <c r="K946" s="97"/>
      <c r="L946" s="98"/>
    </row>
    <row r="947" spans="3:12">
      <c r="C947" s="97"/>
      <c r="H947" s="98"/>
      <c r="I947" s="133"/>
      <c r="J947" s="133"/>
      <c r="K947" s="97"/>
      <c r="L947" s="98"/>
    </row>
    <row r="948" spans="3:12">
      <c r="C948" s="97"/>
      <c r="H948" s="98"/>
      <c r="I948" s="133"/>
      <c r="J948" s="133"/>
      <c r="K948" s="97"/>
      <c r="L948" s="98"/>
    </row>
    <row r="949" spans="3:12">
      <c r="C949" s="97"/>
      <c r="H949" s="98"/>
      <c r="I949" s="133"/>
      <c r="J949" s="133"/>
      <c r="K949" s="97"/>
      <c r="L949" s="98"/>
    </row>
    <row r="950" spans="3:12">
      <c r="C950" s="97"/>
      <c r="H950" s="98"/>
      <c r="I950" s="133"/>
      <c r="J950" s="133"/>
      <c r="K950" s="97"/>
      <c r="L950" s="98"/>
    </row>
    <row r="951" spans="3:12">
      <c r="C951" s="97"/>
      <c r="H951" s="98"/>
      <c r="I951" s="133"/>
      <c r="J951" s="133"/>
      <c r="K951" s="97"/>
      <c r="L951" s="98"/>
    </row>
    <row r="952" spans="3:12">
      <c r="C952" s="97"/>
      <c r="H952" s="98"/>
      <c r="I952" s="133"/>
      <c r="J952" s="133"/>
      <c r="K952" s="97"/>
      <c r="L952" s="98"/>
    </row>
    <row r="953" spans="3:12">
      <c r="C953" s="97"/>
      <c r="H953" s="98"/>
      <c r="I953" s="133"/>
      <c r="J953" s="133"/>
      <c r="K953" s="97"/>
      <c r="L953" s="98"/>
    </row>
    <row r="954" spans="3:12">
      <c r="C954" s="97"/>
      <c r="H954" s="98"/>
      <c r="I954" s="133"/>
      <c r="J954" s="133"/>
      <c r="K954" s="97"/>
      <c r="L954" s="98"/>
    </row>
    <row r="955" spans="3:12">
      <c r="C955" s="97"/>
      <c r="H955" s="98"/>
      <c r="I955" s="133"/>
      <c r="J955" s="133"/>
      <c r="K955" s="97"/>
      <c r="L955" s="98"/>
    </row>
    <row r="956" spans="3:12">
      <c r="C956" s="97"/>
      <c r="H956" s="98"/>
      <c r="I956" s="133"/>
      <c r="J956" s="133"/>
      <c r="K956" s="97"/>
      <c r="L956" s="98"/>
    </row>
    <row r="957" spans="3:12">
      <c r="C957" s="97"/>
      <c r="H957" s="98"/>
      <c r="I957" s="133"/>
      <c r="J957" s="133"/>
      <c r="K957" s="97"/>
      <c r="L957" s="98"/>
    </row>
    <row r="958" spans="3:12">
      <c r="C958" s="97"/>
      <c r="H958" s="98"/>
      <c r="I958" s="133"/>
      <c r="J958" s="133"/>
      <c r="K958" s="97"/>
      <c r="L958" s="98"/>
    </row>
    <row r="959" spans="3:12">
      <c r="C959" s="97"/>
      <c r="H959" s="98"/>
      <c r="I959" s="133"/>
      <c r="J959" s="133"/>
      <c r="K959" s="97"/>
      <c r="L959" s="98"/>
    </row>
    <row r="960" spans="3:12">
      <c r="C960" s="97"/>
      <c r="H960" s="98"/>
      <c r="I960" s="133"/>
      <c r="J960" s="133"/>
      <c r="K960" s="97"/>
      <c r="L960" s="98"/>
    </row>
    <row r="961" spans="3:12">
      <c r="C961" s="97"/>
      <c r="H961" s="98"/>
      <c r="I961" s="133"/>
      <c r="J961" s="133"/>
      <c r="K961" s="97"/>
      <c r="L961" s="98"/>
    </row>
    <row r="962" spans="3:12">
      <c r="C962" s="97"/>
      <c r="H962" s="98"/>
      <c r="I962" s="133"/>
      <c r="J962" s="133"/>
      <c r="K962" s="97"/>
      <c r="L962" s="98"/>
    </row>
    <row r="963" spans="3:12">
      <c r="C963" s="97"/>
      <c r="H963" s="98"/>
      <c r="I963" s="133"/>
      <c r="J963" s="133"/>
      <c r="K963" s="97"/>
      <c r="L963" s="98"/>
    </row>
    <row r="964" spans="3:12">
      <c r="C964" s="97"/>
      <c r="H964" s="98"/>
      <c r="I964" s="133"/>
      <c r="J964" s="133"/>
      <c r="K964" s="97"/>
      <c r="L964" s="98"/>
    </row>
    <row r="965" spans="3:12">
      <c r="C965" s="97"/>
      <c r="H965" s="98"/>
      <c r="I965" s="133"/>
      <c r="J965" s="133"/>
      <c r="K965" s="97"/>
      <c r="L965" s="98"/>
    </row>
    <row r="966" spans="3:12">
      <c r="C966" s="97"/>
      <c r="H966" s="98"/>
      <c r="I966" s="133"/>
      <c r="J966" s="133"/>
      <c r="K966" s="97"/>
      <c r="L966" s="98"/>
    </row>
    <row r="967" spans="3:12">
      <c r="C967" s="97"/>
      <c r="H967" s="98"/>
      <c r="I967" s="133"/>
      <c r="J967" s="133"/>
      <c r="K967" s="97"/>
      <c r="L967" s="98"/>
    </row>
    <row r="968" spans="3:12">
      <c r="C968" s="97"/>
      <c r="H968" s="98"/>
      <c r="I968" s="133"/>
      <c r="J968" s="133"/>
      <c r="K968" s="97"/>
      <c r="L968" s="98"/>
    </row>
    <row r="969" spans="3:12">
      <c r="C969" s="97"/>
      <c r="H969" s="98"/>
      <c r="I969" s="133"/>
      <c r="J969" s="133"/>
      <c r="K969" s="97"/>
      <c r="L969" s="98"/>
    </row>
    <row r="970" spans="3:12">
      <c r="C970" s="97"/>
      <c r="H970" s="98"/>
      <c r="I970" s="133"/>
      <c r="J970" s="133"/>
      <c r="K970" s="97"/>
      <c r="L970" s="98"/>
    </row>
    <row r="971" spans="3:12">
      <c r="C971" s="97"/>
      <c r="H971" s="98"/>
      <c r="I971" s="133"/>
      <c r="J971" s="133"/>
      <c r="K971" s="97"/>
      <c r="L971" s="98"/>
    </row>
    <row r="972" spans="3:12">
      <c r="C972" s="97"/>
      <c r="H972" s="98"/>
      <c r="I972" s="133"/>
      <c r="J972" s="133"/>
      <c r="K972" s="97"/>
      <c r="L972" s="98"/>
    </row>
    <row r="973" spans="3:12">
      <c r="C973" s="97"/>
      <c r="H973" s="98"/>
      <c r="I973" s="133"/>
      <c r="J973" s="133"/>
      <c r="K973" s="97"/>
      <c r="L973" s="98"/>
    </row>
    <row r="974" spans="3:12">
      <c r="C974" s="97"/>
      <c r="H974" s="98"/>
      <c r="I974" s="133"/>
      <c r="J974" s="133"/>
      <c r="K974" s="97"/>
      <c r="L974" s="98"/>
    </row>
    <row r="975" spans="3:12">
      <c r="C975" s="97"/>
      <c r="H975" s="98"/>
      <c r="I975" s="133"/>
      <c r="J975" s="133"/>
      <c r="K975" s="97"/>
      <c r="L975" s="98"/>
    </row>
    <row r="976" spans="3:12">
      <c r="C976" s="97"/>
      <c r="H976" s="98"/>
      <c r="I976" s="133"/>
      <c r="J976" s="133"/>
      <c r="K976" s="97"/>
      <c r="L976" s="98"/>
    </row>
    <row r="977" spans="3:12">
      <c r="C977" s="97"/>
      <c r="H977" s="98"/>
      <c r="I977" s="133"/>
      <c r="J977" s="133"/>
      <c r="K977" s="97"/>
      <c r="L977" s="98"/>
    </row>
    <row r="978" spans="3:12">
      <c r="C978" s="97"/>
      <c r="H978" s="98"/>
      <c r="I978" s="133"/>
      <c r="J978" s="133"/>
      <c r="K978" s="97"/>
      <c r="L978" s="98"/>
    </row>
    <row r="979" spans="3:12">
      <c r="C979" s="97"/>
      <c r="H979" s="98"/>
      <c r="I979" s="133"/>
      <c r="J979" s="133"/>
      <c r="K979" s="97"/>
      <c r="L979" s="98"/>
    </row>
    <row r="980" spans="3:12">
      <c r="C980" s="97"/>
      <c r="H980" s="98"/>
      <c r="I980" s="133"/>
      <c r="J980" s="133"/>
      <c r="K980" s="97"/>
      <c r="L980" s="98"/>
    </row>
    <row r="981" spans="3:12">
      <c r="C981" s="97"/>
      <c r="H981" s="98"/>
      <c r="I981" s="133"/>
      <c r="J981" s="133"/>
      <c r="K981" s="97"/>
      <c r="L981" s="98"/>
    </row>
    <row r="982" spans="3:12">
      <c r="C982" s="97"/>
      <c r="H982" s="98"/>
      <c r="I982" s="133"/>
      <c r="J982" s="133"/>
      <c r="K982" s="97"/>
      <c r="L982" s="98"/>
    </row>
    <row r="983" spans="3:12">
      <c r="C983" s="97"/>
      <c r="H983" s="98"/>
      <c r="I983" s="133"/>
      <c r="J983" s="133"/>
      <c r="K983" s="97"/>
      <c r="L983" s="98"/>
    </row>
    <row r="984" spans="3:12">
      <c r="C984" s="97"/>
      <c r="H984" s="98"/>
      <c r="I984" s="133"/>
      <c r="J984" s="133"/>
      <c r="K984" s="97"/>
      <c r="L984" s="98"/>
    </row>
    <row r="985" spans="3:12">
      <c r="C985" s="97"/>
      <c r="H985" s="98"/>
      <c r="I985" s="133"/>
      <c r="J985" s="133"/>
      <c r="K985" s="97"/>
      <c r="L985" s="98"/>
    </row>
    <row r="986" spans="3:12">
      <c r="C986" s="97"/>
      <c r="H986" s="98"/>
      <c r="I986" s="133"/>
      <c r="J986" s="133"/>
      <c r="K986" s="97"/>
      <c r="L986" s="98"/>
    </row>
    <row r="987" spans="3:12">
      <c r="C987" s="97"/>
      <c r="H987" s="98"/>
      <c r="I987" s="133"/>
      <c r="J987" s="133"/>
      <c r="K987" s="97"/>
      <c r="L987" s="98"/>
    </row>
    <row r="988" spans="3:12">
      <c r="C988" s="97"/>
      <c r="H988" s="98"/>
      <c r="I988" s="133"/>
      <c r="J988" s="133"/>
      <c r="K988" s="97"/>
      <c r="L988" s="98"/>
    </row>
    <row r="989" spans="3:12">
      <c r="C989" s="97"/>
      <c r="H989" s="98"/>
      <c r="I989" s="133"/>
      <c r="J989" s="133"/>
      <c r="K989" s="97"/>
      <c r="L989" s="98"/>
    </row>
    <row r="990" spans="3:12">
      <c r="C990" s="97"/>
      <c r="H990" s="98"/>
      <c r="I990" s="133"/>
      <c r="J990" s="133"/>
      <c r="K990" s="97"/>
      <c r="L990" s="98"/>
    </row>
    <row r="991" spans="3:12">
      <c r="C991" s="97"/>
      <c r="H991" s="98"/>
      <c r="I991" s="133"/>
      <c r="J991" s="133"/>
      <c r="K991" s="97"/>
      <c r="L991" s="98"/>
    </row>
    <row r="992" spans="3:12">
      <c r="C992" s="97"/>
      <c r="H992" s="98"/>
      <c r="I992" s="133"/>
      <c r="J992" s="133"/>
      <c r="K992" s="97"/>
      <c r="L992" s="98"/>
    </row>
    <row r="993" spans="3:12">
      <c r="C993" s="97"/>
      <c r="H993" s="98"/>
      <c r="I993" s="133"/>
      <c r="J993" s="133"/>
      <c r="K993" s="97"/>
      <c r="L993" s="98"/>
    </row>
    <row r="994" spans="3:12">
      <c r="C994" s="97"/>
      <c r="H994" s="98"/>
      <c r="I994" s="133"/>
      <c r="J994" s="133"/>
      <c r="K994" s="97"/>
      <c r="L994" s="98"/>
    </row>
    <row r="995" spans="3:12">
      <c r="C995" s="97"/>
      <c r="H995" s="98"/>
      <c r="I995" s="133"/>
      <c r="J995" s="133"/>
      <c r="K995" s="97"/>
      <c r="L995" s="98"/>
    </row>
    <row r="996" spans="3:12">
      <c r="C996" s="97"/>
      <c r="H996" s="98"/>
      <c r="I996" s="133"/>
      <c r="J996" s="133"/>
      <c r="K996" s="97"/>
      <c r="L996" s="98"/>
    </row>
    <row r="997" spans="3:12">
      <c r="C997" s="97"/>
      <c r="H997" s="98"/>
      <c r="I997" s="133"/>
      <c r="J997" s="133"/>
      <c r="K997" s="97"/>
      <c r="L997" s="98"/>
    </row>
    <row r="998" spans="3:12">
      <c r="C998" s="97"/>
      <c r="H998" s="98"/>
      <c r="I998" s="133"/>
      <c r="J998" s="133"/>
      <c r="K998" s="97"/>
      <c r="L998" s="98"/>
    </row>
    <row r="999" spans="3:12">
      <c r="C999" s="97"/>
      <c r="H999" s="98"/>
      <c r="I999" s="133"/>
      <c r="J999" s="133"/>
      <c r="K999" s="97"/>
      <c r="L999" s="98"/>
    </row>
    <row r="1000" spans="3:12">
      <c r="C1000" s="99"/>
      <c r="D1000" s="100"/>
      <c r="E1000" s="100"/>
      <c r="F1000" s="100"/>
      <c r="G1000" s="100"/>
      <c r="H1000" s="101"/>
      <c r="I1000" s="100"/>
      <c r="J1000" s="100"/>
      <c r="K1000" s="99"/>
      <c r="L1000" s="10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" width="25.453125" customWidth="1"/>
    <col min="2" max="2" width="16.54296875" customWidth="1"/>
    <col min="3" max="3" width="16.453125" customWidth="1"/>
    <col min="4" max="4" width="13.08984375" customWidth="1"/>
    <col min="5" max="5" width="12.26953125" customWidth="1"/>
    <col min="6" max="7" width="9.08984375" customWidth="1"/>
    <col min="8" max="8" width="11.26953125" customWidth="1"/>
    <col min="9" max="9" width="11.453125" customWidth="1"/>
    <col min="10" max="10" width="12.26953125" customWidth="1"/>
    <col min="11" max="11" width="11.08984375" customWidth="1"/>
    <col min="12" max="12" width="11.26953125" customWidth="1"/>
    <col min="13" max="13" width="10.453125" customWidth="1"/>
    <col min="14" max="14" width="9.7265625" customWidth="1"/>
    <col min="15" max="26" width="9.08984375" customWidth="1"/>
  </cols>
  <sheetData>
    <row r="1" spans="1:26" ht="14.25" customHeight="1">
      <c r="A1" s="48" t="s">
        <v>1022</v>
      </c>
      <c r="B1" s="48" t="s">
        <v>417</v>
      </c>
      <c r="C1" s="49" t="s">
        <v>421</v>
      </c>
      <c r="D1" s="49" t="s">
        <v>1015</v>
      </c>
      <c r="E1" s="49" t="s">
        <v>1016</v>
      </c>
      <c r="F1" s="49" t="s">
        <v>1017</v>
      </c>
      <c r="G1" s="49" t="s">
        <v>1018</v>
      </c>
      <c r="H1" s="103" t="s">
        <v>1019</v>
      </c>
      <c r="I1" s="50" t="s">
        <v>1023</v>
      </c>
      <c r="J1" s="50" t="s">
        <v>427</v>
      </c>
      <c r="K1" s="50" t="s">
        <v>428</v>
      </c>
      <c r="L1" s="50" t="s">
        <v>429</v>
      </c>
      <c r="M1" s="50" t="s">
        <v>430</v>
      </c>
      <c r="N1" s="50" t="s">
        <v>431</v>
      </c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</row>
    <row r="2" spans="1:26" ht="14.25" customHeight="1">
      <c r="A2" s="51" t="s">
        <v>18</v>
      </c>
      <c r="B2" s="52" t="e">
        <f>IF(ISBLANK(A2),"",VLOOKUP(A2,[1]Permits!$F$2:$O$127,10,FALSE))</f>
        <v>#N/A</v>
      </c>
      <c r="C2" s="55" t="s">
        <v>531</v>
      </c>
      <c r="D2" s="55"/>
      <c r="E2" s="55"/>
      <c r="F2" s="55"/>
      <c r="G2" s="55"/>
      <c r="H2" s="105" t="s">
        <v>446</v>
      </c>
      <c r="I2" s="57">
        <v>0.28819444444444448</v>
      </c>
      <c r="J2" s="57"/>
      <c r="K2" s="57"/>
      <c r="L2" s="57"/>
      <c r="M2" s="57"/>
      <c r="N2" s="57"/>
    </row>
    <row r="3" spans="1:26" ht="14.25" customHeight="1">
      <c r="A3" s="51"/>
      <c r="B3" s="52"/>
      <c r="C3" s="55" t="s">
        <v>446</v>
      </c>
      <c r="D3" s="55"/>
      <c r="E3" s="55"/>
      <c r="F3" s="55"/>
      <c r="G3" s="55"/>
      <c r="H3" s="105" t="s">
        <v>460</v>
      </c>
      <c r="I3" s="57">
        <v>0.36805555555555558</v>
      </c>
      <c r="J3" s="57"/>
      <c r="K3" s="57"/>
      <c r="L3" s="57"/>
      <c r="M3" s="57"/>
      <c r="N3" s="57"/>
    </row>
    <row r="4" spans="1:26" ht="14.25" customHeight="1">
      <c r="A4" s="51"/>
      <c r="B4" s="52"/>
      <c r="C4" s="55" t="s">
        <v>460</v>
      </c>
      <c r="D4" s="55" t="s">
        <v>446</v>
      </c>
      <c r="E4" s="55"/>
      <c r="F4" s="55"/>
      <c r="G4" s="55"/>
      <c r="H4" s="105" t="s">
        <v>459</v>
      </c>
      <c r="I4" s="57">
        <v>0.47569444444444442</v>
      </c>
      <c r="J4" s="57"/>
      <c r="K4" s="57"/>
      <c r="L4" s="57"/>
      <c r="M4" s="57"/>
      <c r="N4" s="57"/>
    </row>
    <row r="5" spans="1:26" ht="14.25" customHeight="1">
      <c r="A5" s="51"/>
      <c r="B5" s="52"/>
      <c r="C5" s="55" t="s">
        <v>459</v>
      </c>
      <c r="D5" s="55"/>
      <c r="E5" s="55"/>
      <c r="F5" s="55"/>
      <c r="G5" s="55"/>
      <c r="H5" s="105"/>
      <c r="I5" s="57">
        <v>0.59722222222222221</v>
      </c>
      <c r="J5" s="57"/>
      <c r="K5" s="57"/>
      <c r="L5" s="57"/>
      <c r="M5" s="57"/>
      <c r="N5" s="57"/>
    </row>
    <row r="6" spans="1:26" ht="14.25" customHeight="1">
      <c r="A6" s="51"/>
      <c r="B6" s="52"/>
      <c r="C6" s="55" t="s">
        <v>460</v>
      </c>
      <c r="D6" s="55"/>
      <c r="E6" s="55"/>
      <c r="F6" s="55"/>
      <c r="G6" s="55"/>
      <c r="H6" s="105"/>
      <c r="I6" s="57">
        <v>0.68402777777777779</v>
      </c>
      <c r="J6" s="57"/>
      <c r="K6" s="57"/>
      <c r="L6" s="57"/>
      <c r="M6" s="57"/>
      <c r="N6" s="57"/>
    </row>
    <row r="7" spans="1:26" ht="14.25" customHeight="1">
      <c r="A7" s="51"/>
      <c r="B7" s="52"/>
      <c r="C7" s="55" t="s">
        <v>459</v>
      </c>
      <c r="D7" s="55"/>
      <c r="E7" s="55"/>
      <c r="F7" s="55"/>
      <c r="G7" s="55"/>
      <c r="H7" s="105" t="s">
        <v>528</v>
      </c>
      <c r="I7" s="57">
        <v>0.79166666666666663</v>
      </c>
      <c r="J7" s="57"/>
      <c r="K7" s="57"/>
      <c r="L7" s="57"/>
      <c r="M7" s="57"/>
      <c r="N7" s="57"/>
    </row>
    <row r="8" spans="1:26" ht="14.25" customHeight="1">
      <c r="A8" s="51" t="s">
        <v>23</v>
      </c>
      <c r="B8" s="52" t="e">
        <f>IF(ISBLANK(A8),"",VLOOKUP(A8,[1]Permits!$F$2:$O$127,10,FALSE))</f>
        <v>#N/A</v>
      </c>
      <c r="C8" s="55" t="s">
        <v>517</v>
      </c>
      <c r="D8" s="55"/>
      <c r="E8" s="55"/>
      <c r="F8" s="55"/>
      <c r="G8" s="55"/>
      <c r="H8" s="105" t="s">
        <v>459</v>
      </c>
      <c r="I8" s="57">
        <v>0.28125</v>
      </c>
      <c r="J8" s="57"/>
      <c r="K8" s="57"/>
      <c r="L8" s="57"/>
      <c r="M8" s="57"/>
      <c r="N8" s="57"/>
    </row>
    <row r="9" spans="1:26" ht="14.25" customHeight="1">
      <c r="A9" s="51"/>
      <c r="B9" s="52"/>
      <c r="C9" s="55" t="s">
        <v>459</v>
      </c>
      <c r="D9" s="55" t="s">
        <v>1024</v>
      </c>
      <c r="E9" s="55" t="s">
        <v>519</v>
      </c>
      <c r="F9" s="55"/>
      <c r="G9" s="55"/>
      <c r="H9" s="105" t="s">
        <v>460</v>
      </c>
      <c r="I9" s="57">
        <v>0.38194444444444442</v>
      </c>
      <c r="J9" s="57"/>
      <c r="K9" s="57"/>
      <c r="L9" s="57"/>
      <c r="M9" s="57"/>
      <c r="N9" s="57"/>
    </row>
    <row r="10" spans="1:26" ht="14.25" customHeight="1">
      <c r="A10" s="51"/>
      <c r="B10" s="52"/>
      <c r="C10" s="55" t="s">
        <v>460</v>
      </c>
      <c r="D10" s="55"/>
      <c r="E10" s="55"/>
      <c r="F10" s="55"/>
      <c r="G10" s="55"/>
      <c r="H10" s="105"/>
      <c r="I10" s="57">
        <v>0.4861111111111111</v>
      </c>
      <c r="J10" s="57"/>
      <c r="K10" s="57"/>
      <c r="L10" s="57"/>
      <c r="M10" s="57"/>
      <c r="N10" s="57"/>
    </row>
    <row r="11" spans="1:26" ht="14.25" customHeight="1">
      <c r="A11" s="51"/>
      <c r="B11" s="52"/>
      <c r="C11" s="55" t="s">
        <v>459</v>
      </c>
      <c r="D11" s="55" t="s">
        <v>1024</v>
      </c>
      <c r="E11" s="55" t="s">
        <v>519</v>
      </c>
      <c r="F11" s="55"/>
      <c r="G11" s="55"/>
      <c r="H11" s="105"/>
      <c r="I11" s="57">
        <v>0.67361111111111116</v>
      </c>
      <c r="J11" s="57"/>
      <c r="K11" s="57"/>
      <c r="L11" s="57"/>
      <c r="M11" s="57"/>
      <c r="N11" s="57"/>
    </row>
    <row r="12" spans="1:26" ht="14.25" customHeight="1">
      <c r="A12" s="51"/>
      <c r="B12" s="52"/>
      <c r="C12" s="55" t="s">
        <v>460</v>
      </c>
      <c r="D12" s="55"/>
      <c r="E12" s="55"/>
      <c r="F12" s="55"/>
      <c r="G12" s="55"/>
      <c r="H12" s="105" t="s">
        <v>480</v>
      </c>
      <c r="I12" s="57">
        <v>0.77777777777777779</v>
      </c>
      <c r="J12" s="57"/>
      <c r="K12" s="57"/>
      <c r="L12" s="57"/>
      <c r="M12" s="57"/>
      <c r="N12" s="57"/>
    </row>
    <row r="13" spans="1:26" ht="14.25" customHeight="1">
      <c r="A13" s="51"/>
      <c r="B13" s="52"/>
      <c r="C13" s="55" t="s">
        <v>480</v>
      </c>
      <c r="D13" s="55"/>
      <c r="E13" s="55"/>
      <c r="F13" s="55"/>
      <c r="G13" s="55"/>
      <c r="H13" s="105" t="s">
        <v>517</v>
      </c>
      <c r="I13" s="57">
        <v>0.8125</v>
      </c>
      <c r="J13" s="57"/>
      <c r="K13" s="57"/>
      <c r="L13" s="57"/>
      <c r="M13" s="57"/>
      <c r="N13" s="57"/>
    </row>
    <row r="14" spans="1:26" ht="14.25" customHeight="1">
      <c r="A14" s="51" t="s">
        <v>26</v>
      </c>
      <c r="B14" s="52" t="e">
        <f>IF(ISBLANK(A14),"",VLOOKUP(A14,[1]Permits!$F$2:$O$127,10,FALSE))</f>
        <v>#N/A</v>
      </c>
      <c r="C14" s="55"/>
      <c r="D14" s="55"/>
      <c r="E14" s="55"/>
      <c r="F14" s="55"/>
      <c r="G14" s="55"/>
      <c r="H14" s="105"/>
      <c r="I14" s="57"/>
      <c r="J14" s="57"/>
      <c r="K14" s="57"/>
      <c r="L14" s="57"/>
      <c r="M14" s="57"/>
      <c r="N14" s="57"/>
    </row>
    <row r="15" spans="1:26" ht="14.25" customHeight="1">
      <c r="A15" s="51" t="s">
        <v>32</v>
      </c>
      <c r="B15" s="52" t="e">
        <f>IF(ISBLANK(A15),"",VLOOKUP(A15,[1]Permits!$F$2:$O$127,10,FALSE))</f>
        <v>#N/A</v>
      </c>
      <c r="C15" s="55"/>
      <c r="D15" s="55"/>
      <c r="E15" s="55"/>
      <c r="F15" s="55"/>
      <c r="G15" s="55"/>
      <c r="H15" s="105"/>
      <c r="I15" s="57"/>
      <c r="J15" s="57"/>
      <c r="K15" s="57"/>
      <c r="L15" s="57"/>
      <c r="M15" s="57"/>
      <c r="N15" s="57"/>
    </row>
    <row r="16" spans="1:26" ht="14.25" customHeight="1">
      <c r="A16" s="51" t="s">
        <v>36</v>
      </c>
      <c r="B16" s="52" t="e">
        <f>IF(ISBLANK(A16),"",VLOOKUP(A16,[1]Permits!$F$2:$O$127,10,FALSE))</f>
        <v>#N/A</v>
      </c>
      <c r="C16" s="55"/>
      <c r="D16" s="55"/>
      <c r="E16" s="55"/>
      <c r="F16" s="55"/>
      <c r="G16" s="55"/>
      <c r="H16" s="105"/>
      <c r="I16" s="57"/>
      <c r="J16" s="57"/>
      <c r="K16" s="57"/>
      <c r="L16" s="57"/>
      <c r="M16" s="57"/>
      <c r="N16" s="57"/>
    </row>
    <row r="17" spans="1:14" ht="14.25" customHeight="1">
      <c r="A17" s="51" t="s">
        <v>39</v>
      </c>
      <c r="B17" s="52" t="e">
        <f>IF(ISBLANK(A17),"",VLOOKUP(A17,[1]Permits!$F$2:$O$127,10,FALSE))</f>
        <v>#N/A</v>
      </c>
      <c r="C17" s="55"/>
      <c r="D17" s="55"/>
      <c r="E17" s="55"/>
      <c r="F17" s="55"/>
      <c r="G17" s="55"/>
      <c r="H17" s="105"/>
      <c r="I17" s="57"/>
      <c r="J17" s="57"/>
      <c r="K17" s="57"/>
      <c r="L17" s="57"/>
      <c r="M17" s="57"/>
      <c r="N17" s="57"/>
    </row>
    <row r="18" spans="1:14" ht="14.25" customHeight="1">
      <c r="A18" s="51" t="s">
        <v>42</v>
      </c>
      <c r="B18" s="52" t="e">
        <f>IF(ISBLANK(A18),"",VLOOKUP(A18,[1]Permits!$F$2:$O$127,10,FALSE))</f>
        <v>#N/A</v>
      </c>
      <c r="C18" s="55"/>
      <c r="D18" s="55"/>
      <c r="E18" s="55"/>
      <c r="F18" s="55"/>
      <c r="G18" s="55"/>
      <c r="H18" s="105"/>
      <c r="I18" s="57"/>
      <c r="J18" s="57"/>
      <c r="K18" s="57"/>
      <c r="L18" s="57"/>
      <c r="M18" s="57"/>
      <c r="N18" s="57"/>
    </row>
    <row r="19" spans="1:14" ht="14.25" customHeight="1">
      <c r="A19" s="51" t="s">
        <v>46</v>
      </c>
      <c r="B19" s="52" t="e">
        <f>IF(ISBLANK(A19),"",VLOOKUP(A19,[1]Permits!$F$2:$O$127,10,FALSE))</f>
        <v>#N/A</v>
      </c>
      <c r="C19" s="55"/>
      <c r="D19" s="55"/>
      <c r="E19" s="55"/>
      <c r="F19" s="55"/>
      <c r="G19" s="55"/>
      <c r="H19" s="105"/>
      <c r="I19" s="57"/>
      <c r="J19" s="57"/>
      <c r="K19" s="57"/>
      <c r="L19" s="57"/>
      <c r="M19" s="57"/>
      <c r="N19" s="57"/>
    </row>
    <row r="20" spans="1:14" ht="14.25" customHeight="1">
      <c r="A20" s="51" t="s">
        <v>50</v>
      </c>
      <c r="B20" s="52" t="e">
        <f>IF(ISBLANK(A20),"",VLOOKUP(A20,[1]Permits!$F$2:$O$127,10,FALSE))</f>
        <v>#N/A</v>
      </c>
      <c r="C20" s="55"/>
      <c r="D20" s="55"/>
      <c r="E20" s="55"/>
      <c r="F20" s="55"/>
      <c r="G20" s="55"/>
      <c r="H20" s="105"/>
      <c r="I20" s="57"/>
      <c r="J20" s="57"/>
      <c r="K20" s="57"/>
      <c r="L20" s="57"/>
      <c r="M20" s="57"/>
      <c r="N20" s="57"/>
    </row>
    <row r="21" spans="1:14" ht="14.25" customHeight="1">
      <c r="A21" s="51" t="s">
        <v>54</v>
      </c>
      <c r="B21" s="52" t="e">
        <f>IF(ISBLANK(A21),"",VLOOKUP(A21,[1]Permits!$F$2:$O$127,10,FALSE))</f>
        <v>#N/A</v>
      </c>
      <c r="C21" s="55"/>
      <c r="D21" s="55"/>
      <c r="E21" s="55"/>
      <c r="F21" s="55"/>
      <c r="G21" s="55"/>
      <c r="H21" s="105"/>
      <c r="I21" s="57"/>
      <c r="J21" s="57"/>
      <c r="K21" s="57"/>
      <c r="L21" s="57"/>
      <c r="M21" s="57"/>
      <c r="N21" s="57"/>
    </row>
    <row r="22" spans="1:14" ht="14.25" customHeight="1">
      <c r="A22" s="51" t="s">
        <v>57</v>
      </c>
      <c r="B22" s="52" t="e">
        <f>IF(ISBLANK(A22),"",VLOOKUP(A22,[1]Permits!$F$2:$O$127,10,FALSE))</f>
        <v>#N/A</v>
      </c>
      <c r="C22" s="55"/>
      <c r="D22" s="55"/>
      <c r="E22" s="55"/>
      <c r="F22" s="55"/>
      <c r="G22" s="55"/>
      <c r="H22" s="105"/>
      <c r="I22" s="57"/>
      <c r="J22" s="57"/>
      <c r="K22" s="57"/>
      <c r="L22" s="57"/>
      <c r="M22" s="57"/>
      <c r="N22" s="57"/>
    </row>
    <row r="23" spans="1:14" ht="14.25" customHeight="1">
      <c r="A23" s="111" t="s">
        <v>60</v>
      </c>
      <c r="B23" s="52" t="e">
        <f>IF(ISBLANK(A23),"",VLOOKUP(A23,[1]Permits!$F$2:$O$127,10,FALSE))</f>
        <v>#N/A</v>
      </c>
      <c r="C23" s="55"/>
      <c r="D23" s="55"/>
      <c r="E23" s="55"/>
      <c r="F23" s="55"/>
      <c r="G23" s="55"/>
      <c r="H23" s="105"/>
      <c r="I23" s="57"/>
      <c r="J23" s="57"/>
      <c r="K23" s="57"/>
      <c r="L23" s="57"/>
      <c r="M23" s="57"/>
      <c r="N23" s="57"/>
    </row>
    <row r="24" spans="1:14" ht="14.25" customHeight="1">
      <c r="A24" s="112"/>
      <c r="B24" s="52" t="str">
        <f>IF(ISBLANK(A24),"",VLOOKUP(A24,[1]Permits!$F$2:$O$127,10,FALSE))</f>
        <v/>
      </c>
      <c r="C24" s="55"/>
      <c r="D24" s="55"/>
      <c r="E24" s="55"/>
      <c r="F24" s="55"/>
      <c r="G24" s="55"/>
      <c r="H24" s="105"/>
      <c r="I24" s="57"/>
      <c r="J24" s="57"/>
      <c r="K24" s="57"/>
      <c r="L24" s="57"/>
      <c r="M24" s="57"/>
      <c r="N24" s="57"/>
    </row>
    <row r="25" spans="1:14" ht="14.25" customHeight="1">
      <c r="A25" s="51" t="s">
        <v>65</v>
      </c>
      <c r="B25" s="52" t="e">
        <f>IF(ISBLANK(A25),"",VLOOKUP(A25,[1]Permits!$F$2:$O$127,10,FALSE))</f>
        <v>#N/A</v>
      </c>
      <c r="C25" s="55"/>
      <c r="D25" s="55"/>
      <c r="E25" s="55"/>
      <c r="F25" s="55"/>
      <c r="G25" s="55"/>
      <c r="H25" s="105"/>
      <c r="I25" s="57"/>
      <c r="J25" s="57"/>
      <c r="K25" s="57"/>
      <c r="L25" s="57"/>
      <c r="M25" s="57"/>
      <c r="N25" s="57"/>
    </row>
    <row r="26" spans="1:14" ht="14.25" customHeight="1">
      <c r="A26" s="51" t="s">
        <v>69</v>
      </c>
      <c r="B26" s="52" t="e">
        <f>IF(ISBLANK(A26),"",VLOOKUP(A26,[1]Permits!$F$2:$O$127,10,FALSE))</f>
        <v>#N/A</v>
      </c>
      <c r="C26" s="55"/>
      <c r="D26" s="55"/>
      <c r="E26" s="55"/>
      <c r="F26" s="55"/>
      <c r="G26" s="55"/>
      <c r="H26" s="105"/>
      <c r="I26" s="57"/>
      <c r="J26" s="57"/>
      <c r="K26" s="57"/>
      <c r="L26" s="57"/>
      <c r="M26" s="57"/>
      <c r="N26" s="57"/>
    </row>
    <row r="27" spans="1:14" ht="14.25" customHeight="1">
      <c r="A27" s="51" t="s">
        <v>73</v>
      </c>
      <c r="B27" s="52" t="e">
        <f>IF(ISBLANK(A27),"",VLOOKUP(A27,[1]Permits!$F$2:$O$127,10,FALSE))</f>
        <v>#N/A</v>
      </c>
      <c r="C27" s="55"/>
      <c r="D27" s="55"/>
      <c r="E27" s="55"/>
      <c r="F27" s="55"/>
      <c r="G27" s="55"/>
      <c r="H27" s="105"/>
      <c r="I27" s="57"/>
      <c r="J27" s="57"/>
      <c r="K27" s="57"/>
      <c r="L27" s="57"/>
      <c r="M27" s="57"/>
      <c r="N27" s="57"/>
    </row>
    <row r="28" spans="1:14" ht="14.25" customHeight="1">
      <c r="A28" s="51" t="s">
        <v>77</v>
      </c>
      <c r="B28" s="52" t="e">
        <f>IF(ISBLANK(A28),"",VLOOKUP(A28,[1]Permits!$F$2:$O$127,10,FALSE))</f>
        <v>#N/A</v>
      </c>
      <c r="C28" s="55"/>
      <c r="D28" s="55"/>
      <c r="E28" s="55"/>
      <c r="F28" s="55"/>
      <c r="G28" s="55"/>
      <c r="H28" s="105"/>
      <c r="I28" s="57"/>
      <c r="J28" s="57"/>
      <c r="K28" s="57"/>
      <c r="L28" s="57"/>
      <c r="M28" s="57"/>
      <c r="N28" s="57"/>
    </row>
    <row r="29" spans="1:14" ht="14.25" customHeight="1">
      <c r="A29" s="51" t="s">
        <v>80</v>
      </c>
      <c r="B29" s="52" t="e">
        <f>IF(ISBLANK(A29),"",VLOOKUP(A29,[1]Permits!$F$2:$O$127,10,FALSE))</f>
        <v>#N/A</v>
      </c>
      <c r="C29" s="55"/>
      <c r="D29" s="55"/>
      <c r="E29" s="55"/>
      <c r="F29" s="55"/>
      <c r="G29" s="55"/>
      <c r="H29" s="105"/>
      <c r="I29" s="57"/>
      <c r="J29" s="57"/>
      <c r="K29" s="57"/>
      <c r="L29" s="57"/>
      <c r="M29" s="57"/>
      <c r="N29" s="57"/>
    </row>
    <row r="30" spans="1:14" ht="14.25" customHeight="1">
      <c r="A30" s="51" t="s">
        <v>83</v>
      </c>
      <c r="B30" s="52" t="e">
        <f>IF(ISBLANK(A30),"",VLOOKUP(A30,[1]Permits!$F$2:$O$127,10,FALSE))</f>
        <v>#N/A</v>
      </c>
      <c r="C30" s="55"/>
      <c r="D30" s="55"/>
      <c r="E30" s="55"/>
      <c r="F30" s="55"/>
      <c r="G30" s="55"/>
      <c r="H30" s="105"/>
      <c r="I30" s="57"/>
      <c r="J30" s="57"/>
      <c r="K30" s="57"/>
      <c r="L30" s="57"/>
      <c r="M30" s="57"/>
      <c r="N30" s="57"/>
    </row>
    <row r="31" spans="1:14" ht="14.25" customHeight="1">
      <c r="A31" s="51" t="s">
        <v>86</v>
      </c>
      <c r="B31" s="52" t="e">
        <f>IF(ISBLANK(A31),"",VLOOKUP(A31,[1]Permits!$F$2:$O$127,10,FALSE))</f>
        <v>#N/A</v>
      </c>
      <c r="C31" s="55"/>
      <c r="D31" s="55"/>
      <c r="E31" s="55"/>
      <c r="F31" s="55"/>
      <c r="G31" s="55"/>
      <c r="H31" s="105"/>
      <c r="I31" s="57"/>
      <c r="J31" s="57"/>
      <c r="K31" s="57"/>
      <c r="L31" s="57"/>
      <c r="M31" s="57"/>
      <c r="N31" s="57"/>
    </row>
    <row r="32" spans="1:14" ht="14.25" customHeight="1">
      <c r="A32" s="51" t="s">
        <v>90</v>
      </c>
      <c r="B32" s="52" t="e">
        <f>IF(ISBLANK(A32),"",VLOOKUP(A32,[1]Permits!$F$2:$O$127,10,FALSE))</f>
        <v>#N/A</v>
      </c>
      <c r="C32" s="55"/>
      <c r="D32" s="55"/>
      <c r="E32" s="55"/>
      <c r="F32" s="55"/>
      <c r="G32" s="55"/>
      <c r="H32" s="105"/>
      <c r="I32" s="57"/>
      <c r="J32" s="57"/>
      <c r="K32" s="57"/>
      <c r="L32" s="57"/>
      <c r="M32" s="57"/>
      <c r="N32" s="57"/>
    </row>
    <row r="33" spans="1:14" ht="14.25" customHeight="1">
      <c r="A33" s="51" t="s">
        <v>94</v>
      </c>
      <c r="B33" s="52" t="e">
        <f>IF(ISBLANK(A33),"",VLOOKUP(A33,[1]Permits!$F$2:$O$127,10,FALSE))</f>
        <v>#N/A</v>
      </c>
      <c r="C33" s="55"/>
      <c r="D33" s="55"/>
      <c r="E33" s="55"/>
      <c r="F33" s="55"/>
      <c r="G33" s="55"/>
      <c r="H33" s="105"/>
      <c r="I33" s="57"/>
      <c r="J33" s="57"/>
      <c r="K33" s="57"/>
      <c r="L33" s="57"/>
      <c r="M33" s="57"/>
      <c r="N33" s="57"/>
    </row>
    <row r="34" spans="1:14" ht="14.25" customHeight="1">
      <c r="A34" s="51" t="s">
        <v>77</v>
      </c>
      <c r="B34" s="52" t="e">
        <f>IF(ISBLANK(A34),"",VLOOKUP(A34,[1]Permits!$F$2:$O$127,10,FALSE))</f>
        <v>#N/A</v>
      </c>
      <c r="C34" s="55"/>
      <c r="D34" s="55"/>
      <c r="E34" s="55"/>
      <c r="F34" s="55"/>
      <c r="G34" s="55"/>
      <c r="H34" s="105"/>
      <c r="I34" s="57"/>
      <c r="J34" s="57"/>
      <c r="K34" s="57"/>
      <c r="L34" s="57"/>
      <c r="M34" s="57"/>
      <c r="N34" s="57"/>
    </row>
    <row r="35" spans="1:14" ht="14.25" customHeight="1">
      <c r="A35" s="51" t="s">
        <v>99</v>
      </c>
      <c r="B35" s="52" t="e">
        <f>IF(ISBLANK(A35),"",VLOOKUP(A35,[1]Permits!$F$2:$O$127,10,FALSE))</f>
        <v>#N/A</v>
      </c>
      <c r="C35" s="55"/>
      <c r="D35" s="55"/>
      <c r="E35" s="55"/>
      <c r="F35" s="55"/>
      <c r="G35" s="55"/>
      <c r="H35" s="105"/>
      <c r="I35" s="57"/>
      <c r="J35" s="57"/>
      <c r="K35" s="57"/>
      <c r="L35" s="57"/>
      <c r="M35" s="57"/>
      <c r="N35" s="57"/>
    </row>
    <row r="36" spans="1:14" ht="14.25" customHeight="1">
      <c r="A36" s="51" t="s">
        <v>102</v>
      </c>
      <c r="B36" s="52" t="e">
        <f>IF(ISBLANK(A36),"",VLOOKUP(A36,[1]Permits!$F$2:$O$127,10,FALSE))</f>
        <v>#N/A</v>
      </c>
      <c r="C36" s="55"/>
      <c r="D36" s="55"/>
      <c r="E36" s="55"/>
      <c r="F36" s="55"/>
      <c r="G36" s="55"/>
      <c r="H36" s="105"/>
      <c r="I36" s="57"/>
      <c r="J36" s="57"/>
      <c r="K36" s="57"/>
      <c r="L36" s="57"/>
      <c r="M36" s="57"/>
      <c r="N36" s="57"/>
    </row>
    <row r="37" spans="1:14" ht="14.25" customHeight="1">
      <c r="A37" s="51" t="s">
        <v>105</v>
      </c>
      <c r="B37" s="52" t="e">
        <f>IF(ISBLANK(A37),"",VLOOKUP(A37,[1]Permits!$F$2:$O$127,10,FALSE))</f>
        <v>#N/A</v>
      </c>
      <c r="C37" s="55"/>
      <c r="D37" s="55"/>
      <c r="E37" s="55"/>
      <c r="F37" s="55"/>
      <c r="G37" s="55"/>
      <c r="H37" s="105"/>
      <c r="I37" s="57"/>
      <c r="J37" s="57"/>
      <c r="K37" s="57"/>
      <c r="L37" s="57"/>
      <c r="M37" s="57"/>
      <c r="N37" s="57"/>
    </row>
    <row r="38" spans="1:14" ht="14.25" customHeight="1">
      <c r="A38" s="51" t="s">
        <v>108</v>
      </c>
      <c r="B38" s="52" t="e">
        <f>IF(ISBLANK(A38),"",VLOOKUP(A38,[1]Permits!$F$2:$O$127,10,FALSE))</f>
        <v>#N/A</v>
      </c>
      <c r="C38" s="55"/>
      <c r="D38" s="55"/>
      <c r="E38" s="55"/>
      <c r="F38" s="55"/>
      <c r="G38" s="55"/>
      <c r="H38" s="105"/>
      <c r="I38" s="57"/>
      <c r="J38" s="57"/>
      <c r="K38" s="57"/>
      <c r="L38" s="57"/>
      <c r="M38" s="57"/>
      <c r="N38" s="57"/>
    </row>
    <row r="39" spans="1:14" ht="14.25" customHeight="1">
      <c r="A39" s="51" t="s">
        <v>111</v>
      </c>
      <c r="B39" s="52" t="e">
        <f>IF(ISBLANK(A39),"",VLOOKUP(A39,[1]Permits!$F$2:$O$127,10,FALSE))</f>
        <v>#N/A</v>
      </c>
      <c r="C39" s="55"/>
      <c r="D39" s="55"/>
      <c r="E39" s="55"/>
      <c r="F39" s="55"/>
      <c r="G39" s="55"/>
      <c r="H39" s="105"/>
      <c r="I39" s="57"/>
      <c r="J39" s="57"/>
      <c r="K39" s="57"/>
      <c r="L39" s="57"/>
      <c r="M39" s="57"/>
      <c r="N39" s="57"/>
    </row>
    <row r="40" spans="1:14" ht="14.25" customHeight="1">
      <c r="A40" s="51" t="s">
        <v>115</v>
      </c>
      <c r="B40" s="52" t="e">
        <f>IF(ISBLANK(A40),"",VLOOKUP(A40,[1]Permits!$F$2:$O$127,10,FALSE))</f>
        <v>#N/A</v>
      </c>
      <c r="C40" s="55"/>
      <c r="D40" s="55"/>
      <c r="E40" s="55"/>
      <c r="F40" s="55"/>
      <c r="G40" s="55"/>
      <c r="H40" s="105"/>
      <c r="I40" s="57"/>
      <c r="J40" s="57"/>
      <c r="K40" s="57"/>
      <c r="L40" s="57"/>
      <c r="M40" s="57"/>
      <c r="N40" s="57"/>
    </row>
    <row r="41" spans="1:14" ht="14.25" customHeight="1">
      <c r="A41" s="51" t="s">
        <v>119</v>
      </c>
      <c r="B41" s="52" t="e">
        <f>IF(ISBLANK(A41),"",VLOOKUP(A41,[1]Permits!$F$2:$O$127,10,FALSE))</f>
        <v>#N/A</v>
      </c>
      <c r="C41" s="55"/>
      <c r="D41" s="55"/>
      <c r="E41" s="55"/>
      <c r="F41" s="55"/>
      <c r="G41" s="55"/>
      <c r="H41" s="105"/>
      <c r="I41" s="57"/>
      <c r="J41" s="57"/>
      <c r="K41" s="57"/>
      <c r="L41" s="57"/>
      <c r="M41" s="57"/>
      <c r="N41" s="57"/>
    </row>
    <row r="42" spans="1:14" ht="14.25" customHeight="1">
      <c r="A42" s="51" t="s">
        <v>122</v>
      </c>
      <c r="B42" s="52" t="e">
        <f>IF(ISBLANK(A42),"",VLOOKUP(A42,[1]Permits!$F$2:$O$127,10,FALSE))</f>
        <v>#N/A</v>
      </c>
      <c r="C42" s="55"/>
      <c r="D42" s="55"/>
      <c r="E42" s="55"/>
      <c r="F42" s="55"/>
      <c r="G42" s="55"/>
      <c r="H42" s="105"/>
      <c r="I42" s="57"/>
      <c r="J42" s="57"/>
      <c r="K42" s="57"/>
      <c r="L42" s="57"/>
      <c r="M42" s="57"/>
      <c r="N42" s="57"/>
    </row>
    <row r="43" spans="1:14" ht="14.25" customHeight="1">
      <c r="A43" s="51" t="s">
        <v>125</v>
      </c>
      <c r="B43" s="52" t="e">
        <f>IF(ISBLANK(A43),"",VLOOKUP(A43,[1]Permits!$F$2:$O$127,10,FALSE))</f>
        <v>#N/A</v>
      </c>
      <c r="C43" s="55"/>
      <c r="D43" s="55"/>
      <c r="E43" s="55"/>
      <c r="F43" s="55"/>
      <c r="G43" s="55"/>
      <c r="H43" s="105"/>
      <c r="I43" s="57"/>
      <c r="J43" s="57"/>
      <c r="K43" s="57"/>
      <c r="L43" s="57"/>
      <c r="M43" s="57"/>
      <c r="N43" s="57"/>
    </row>
    <row r="44" spans="1:14" ht="14.25" customHeight="1">
      <c r="A44" s="51" t="s">
        <v>128</v>
      </c>
      <c r="B44" s="52" t="e">
        <f>IF(ISBLANK(A44),"",VLOOKUP(A44,[1]Permits!$F$2:$O$127,10,FALSE))</f>
        <v>#N/A</v>
      </c>
      <c r="C44" s="55"/>
      <c r="D44" s="55"/>
      <c r="E44" s="55"/>
      <c r="F44" s="55"/>
      <c r="G44" s="55"/>
      <c r="H44" s="105"/>
      <c r="I44" s="57"/>
      <c r="J44" s="57"/>
      <c r="K44" s="57"/>
      <c r="L44" s="57"/>
      <c r="M44" s="57"/>
      <c r="N44" s="57"/>
    </row>
    <row r="45" spans="1:14" ht="14.25" customHeight="1">
      <c r="A45" s="51" t="s">
        <v>131</v>
      </c>
      <c r="B45" s="52" t="e">
        <f>IF(ISBLANK(A45),"",VLOOKUP(A45,[1]Permits!$F$2:$O$127,10,FALSE))</f>
        <v>#N/A</v>
      </c>
      <c r="C45" s="55"/>
      <c r="D45" s="55"/>
      <c r="E45" s="55"/>
      <c r="F45" s="55"/>
      <c r="G45" s="55"/>
      <c r="H45" s="105"/>
      <c r="I45" s="57"/>
      <c r="J45" s="57"/>
      <c r="K45" s="57"/>
      <c r="L45" s="57"/>
      <c r="M45" s="57"/>
      <c r="N45" s="57"/>
    </row>
    <row r="46" spans="1:14" ht="14.25" customHeight="1">
      <c r="A46" s="51" t="s">
        <v>122</v>
      </c>
      <c r="B46" s="52" t="e">
        <f>IF(ISBLANK(A46),"",VLOOKUP(A46,[1]Permits!$F$2:$O$127,10,FALSE))</f>
        <v>#N/A</v>
      </c>
      <c r="C46" s="55"/>
      <c r="D46" s="55"/>
      <c r="E46" s="55"/>
      <c r="F46" s="55"/>
      <c r="G46" s="55"/>
      <c r="H46" s="105"/>
      <c r="I46" s="57"/>
      <c r="J46" s="57"/>
      <c r="K46" s="57"/>
      <c r="L46" s="57"/>
      <c r="M46" s="57"/>
      <c r="N46" s="57"/>
    </row>
    <row r="47" spans="1:14" ht="14.25" customHeight="1">
      <c r="A47" s="51" t="s">
        <v>138</v>
      </c>
      <c r="B47" s="52" t="e">
        <f>IF(ISBLANK(A47),"",VLOOKUP(A47,[1]Permits!$F$2:$O$127,10,FALSE))</f>
        <v>#N/A</v>
      </c>
      <c r="C47" s="55"/>
      <c r="D47" s="55"/>
      <c r="E47" s="55"/>
      <c r="F47" s="55"/>
      <c r="G47" s="55"/>
      <c r="H47" s="105"/>
      <c r="I47" s="57"/>
      <c r="J47" s="57"/>
      <c r="K47" s="57"/>
      <c r="L47" s="57"/>
      <c r="M47" s="57"/>
      <c r="N47" s="57"/>
    </row>
    <row r="48" spans="1:14" ht="14.25" customHeight="1">
      <c r="A48" s="51" t="s">
        <v>142</v>
      </c>
      <c r="B48" s="52" t="e">
        <f>IF(ISBLANK(A48),"",VLOOKUP(A48,[1]Permits!$F$2:$O$127,10,FALSE))</f>
        <v>#N/A</v>
      </c>
      <c r="C48" s="55"/>
      <c r="D48" s="55"/>
      <c r="E48" s="55"/>
      <c r="F48" s="55"/>
      <c r="G48" s="55"/>
      <c r="H48" s="105"/>
      <c r="I48" s="57"/>
      <c r="J48" s="57"/>
      <c r="K48" s="57"/>
      <c r="L48" s="57"/>
      <c r="M48" s="57"/>
      <c r="N48" s="57"/>
    </row>
    <row r="49" spans="1:14" ht="14.25" customHeight="1">
      <c r="A49" s="51" t="s">
        <v>145</v>
      </c>
      <c r="B49" s="52" t="e">
        <f>IF(ISBLANK(A49),"",VLOOKUP(A49,[1]Permits!$F$2:$O$127,10,FALSE))</f>
        <v>#N/A</v>
      </c>
      <c r="C49" s="55"/>
      <c r="D49" s="55"/>
      <c r="E49" s="55"/>
      <c r="F49" s="55"/>
      <c r="G49" s="55"/>
      <c r="H49" s="105"/>
      <c r="I49" s="57"/>
      <c r="J49" s="57"/>
      <c r="K49" s="57"/>
      <c r="L49" s="57"/>
      <c r="M49" s="57"/>
      <c r="N49" s="57"/>
    </row>
    <row r="50" spans="1:14" ht="14.25" customHeight="1">
      <c r="A50" s="51" t="s">
        <v>149</v>
      </c>
      <c r="B50" s="52" t="e">
        <f>IF(ISBLANK(A50),"",VLOOKUP(A50,[1]Permits!$F$2:$O$127,10,FALSE))</f>
        <v>#N/A</v>
      </c>
      <c r="C50" s="55"/>
      <c r="D50" s="55"/>
      <c r="E50" s="55"/>
      <c r="F50" s="55"/>
      <c r="G50" s="55"/>
      <c r="H50" s="105"/>
      <c r="I50" s="57"/>
      <c r="J50" s="57"/>
      <c r="K50" s="57"/>
      <c r="L50" s="57"/>
      <c r="M50" s="57"/>
      <c r="N50" s="57"/>
    </row>
    <row r="51" spans="1:14" ht="14.25" customHeight="1">
      <c r="A51" s="51" t="s">
        <v>152</v>
      </c>
      <c r="B51" s="52" t="e">
        <f>IF(ISBLANK(A51),"",VLOOKUP(A51,[1]Permits!$F$2:$O$127,10,FALSE))</f>
        <v>#N/A</v>
      </c>
      <c r="C51" s="55"/>
      <c r="D51" s="55"/>
      <c r="E51" s="55"/>
      <c r="F51" s="55"/>
      <c r="G51" s="55"/>
      <c r="H51" s="105"/>
      <c r="I51" s="57"/>
      <c r="J51" s="57"/>
      <c r="K51" s="57"/>
      <c r="L51" s="57"/>
      <c r="M51" s="57"/>
      <c r="N51" s="57"/>
    </row>
    <row r="52" spans="1:14" ht="14.25" customHeight="1">
      <c r="A52" s="51" t="s">
        <v>155</v>
      </c>
      <c r="B52" s="52" t="e">
        <f>IF(ISBLANK(A52),"",VLOOKUP(A52,[1]Permits!$F$2:$O$127,10,FALSE))</f>
        <v>#N/A</v>
      </c>
      <c r="C52" s="55"/>
      <c r="D52" s="55"/>
      <c r="E52" s="55"/>
      <c r="F52" s="55"/>
      <c r="G52" s="55"/>
      <c r="H52" s="105"/>
      <c r="I52" s="57"/>
      <c r="J52" s="57"/>
      <c r="K52" s="57"/>
      <c r="L52" s="57"/>
      <c r="M52" s="57"/>
      <c r="N52" s="57"/>
    </row>
    <row r="53" spans="1:14" ht="14.25" customHeight="1">
      <c r="A53" s="51" t="s">
        <v>158</v>
      </c>
      <c r="B53" s="52" t="e">
        <f>IF(ISBLANK(A53),"",VLOOKUP(A53,[1]Permits!$F$2:$O$127,10,FALSE))</f>
        <v>#N/A</v>
      </c>
      <c r="C53" s="55"/>
      <c r="D53" s="55"/>
      <c r="E53" s="55"/>
      <c r="F53" s="55"/>
      <c r="G53" s="55"/>
      <c r="H53" s="105"/>
      <c r="I53" s="57"/>
      <c r="J53" s="57"/>
      <c r="K53" s="57"/>
      <c r="L53" s="57"/>
      <c r="M53" s="57"/>
      <c r="N53" s="57"/>
    </row>
    <row r="54" spans="1:14" ht="14.25" customHeight="1">
      <c r="A54" s="51" t="s">
        <v>161</v>
      </c>
      <c r="B54" s="52" t="e">
        <f>IF(ISBLANK(A54),"",VLOOKUP(A54,[1]Permits!$F$2:$O$127,10,FALSE))</f>
        <v>#N/A</v>
      </c>
      <c r="C54" s="55"/>
      <c r="D54" s="55"/>
      <c r="E54" s="55"/>
      <c r="F54" s="55"/>
      <c r="G54" s="55"/>
      <c r="H54" s="105"/>
      <c r="I54" s="57"/>
      <c r="J54" s="57"/>
      <c r="K54" s="57"/>
      <c r="L54" s="57"/>
      <c r="M54" s="57"/>
      <c r="N54" s="57"/>
    </row>
    <row r="55" spans="1:14" ht="14.25" customHeight="1">
      <c r="A55" s="51" t="s">
        <v>165</v>
      </c>
      <c r="B55" s="52" t="e">
        <f>IF(ISBLANK(A55),"",VLOOKUP(A55,[1]Permits!$F$2:$O$127,10,FALSE))</f>
        <v>#N/A</v>
      </c>
      <c r="C55" s="55"/>
      <c r="D55" s="55"/>
      <c r="E55" s="55"/>
      <c r="F55" s="55"/>
      <c r="G55" s="55"/>
      <c r="H55" s="105"/>
      <c r="I55" s="57"/>
      <c r="J55" s="57"/>
      <c r="K55" s="57"/>
      <c r="L55" s="57"/>
      <c r="M55" s="57"/>
      <c r="N55" s="57"/>
    </row>
    <row r="56" spans="1:14" ht="14.25" customHeight="1">
      <c r="A56" s="51" t="s">
        <v>169</v>
      </c>
      <c r="B56" s="52" t="e">
        <f>IF(ISBLANK(A56),"",VLOOKUP(A56,[1]Permits!$F$2:$O$127,10,FALSE))</f>
        <v>#N/A</v>
      </c>
      <c r="C56" s="55"/>
      <c r="D56" s="55"/>
      <c r="E56" s="55"/>
      <c r="F56" s="55"/>
      <c r="G56" s="55"/>
      <c r="H56" s="105"/>
      <c r="I56" s="57"/>
      <c r="J56" s="57"/>
      <c r="K56" s="57"/>
      <c r="L56" s="57"/>
      <c r="M56" s="57"/>
      <c r="N56" s="57"/>
    </row>
    <row r="57" spans="1:14" ht="14.25" customHeight="1">
      <c r="A57" s="78" t="s">
        <v>172</v>
      </c>
      <c r="B57" s="52" t="e">
        <f>IF(ISBLANK(A57),"",VLOOKUP(A57,[1]Permits!$F$2:$O$127,10,FALSE))</f>
        <v>#N/A</v>
      </c>
      <c r="C57" s="55"/>
      <c r="D57" s="55"/>
      <c r="E57" s="55"/>
      <c r="F57" s="55"/>
      <c r="G57" s="55"/>
      <c r="H57" s="105"/>
      <c r="I57" s="57"/>
      <c r="J57" s="57"/>
      <c r="K57" s="57"/>
      <c r="L57" s="57"/>
      <c r="M57" s="57"/>
      <c r="N57" s="57"/>
    </row>
    <row r="58" spans="1:14" ht="14.25" customHeight="1">
      <c r="A58" s="51" t="s">
        <v>175</v>
      </c>
      <c r="B58" s="52" t="e">
        <f>IF(ISBLANK(A58),"",VLOOKUP(A58,[1]Permits!$F$2:$O$127,10,FALSE))</f>
        <v>#N/A</v>
      </c>
      <c r="C58" s="55"/>
      <c r="D58" s="55"/>
      <c r="E58" s="55"/>
      <c r="F58" s="55"/>
      <c r="G58" s="55"/>
      <c r="H58" s="105"/>
      <c r="I58" s="57"/>
      <c r="J58" s="57"/>
      <c r="K58" s="57"/>
      <c r="L58" s="57"/>
      <c r="M58" s="57"/>
      <c r="N58" s="57"/>
    </row>
    <row r="59" spans="1:14" ht="14.25" customHeight="1">
      <c r="A59" s="51" t="s">
        <v>178</v>
      </c>
      <c r="B59" s="52" t="e">
        <f>IF(ISBLANK(A59),"",VLOOKUP(A59,[1]Permits!$F$2:$O$127,10,FALSE))</f>
        <v>#N/A</v>
      </c>
      <c r="C59" s="55"/>
      <c r="D59" s="55"/>
      <c r="E59" s="55"/>
      <c r="F59" s="55"/>
      <c r="G59" s="55"/>
      <c r="H59" s="105"/>
      <c r="I59" s="57"/>
      <c r="J59" s="57"/>
      <c r="K59" s="57"/>
      <c r="L59" s="57"/>
      <c r="M59" s="57"/>
      <c r="N59" s="57"/>
    </row>
    <row r="60" spans="1:14" ht="14.25" customHeight="1">
      <c r="A60" s="51" t="s">
        <v>182</v>
      </c>
      <c r="B60" s="52" t="e">
        <f>IF(ISBLANK(A60),"",VLOOKUP(A60,[1]Permits!$F$2:$O$127,10,FALSE))</f>
        <v>#N/A</v>
      </c>
      <c r="C60" s="55"/>
      <c r="D60" s="55"/>
      <c r="E60" s="55"/>
      <c r="F60" s="55"/>
      <c r="G60" s="55"/>
      <c r="H60" s="105"/>
      <c r="I60" s="57"/>
      <c r="J60" s="57"/>
      <c r="K60" s="57"/>
      <c r="L60" s="57"/>
      <c r="M60" s="57"/>
      <c r="N60" s="57"/>
    </row>
    <row r="61" spans="1:14" ht="14.25" customHeight="1">
      <c r="A61" s="51" t="s">
        <v>186</v>
      </c>
      <c r="B61" s="52" t="e">
        <f>IF(ISBLANK(A61),"",VLOOKUP(A61,[1]Permits!$F$2:$O$127,10,FALSE))</f>
        <v>#N/A</v>
      </c>
      <c r="C61" s="55"/>
      <c r="D61" s="55"/>
      <c r="E61" s="55"/>
      <c r="F61" s="55"/>
      <c r="G61" s="55"/>
      <c r="H61" s="105"/>
      <c r="I61" s="57"/>
      <c r="J61" s="57"/>
      <c r="K61" s="57"/>
      <c r="L61" s="57"/>
      <c r="M61" s="57"/>
      <c r="N61" s="57"/>
    </row>
    <row r="62" spans="1:14" ht="14.25" customHeight="1">
      <c r="A62" s="51" t="s">
        <v>189</v>
      </c>
      <c r="B62" s="52" t="e">
        <f>IF(ISBLANK(A62),"",VLOOKUP(A62,[1]Permits!$F$2:$O$127,10,FALSE))</f>
        <v>#N/A</v>
      </c>
      <c r="C62" s="55"/>
      <c r="D62" s="55"/>
      <c r="E62" s="55"/>
      <c r="F62" s="55"/>
      <c r="G62" s="55"/>
      <c r="H62" s="105"/>
      <c r="I62" s="57"/>
      <c r="J62" s="57"/>
      <c r="K62" s="57"/>
      <c r="L62" s="57"/>
      <c r="M62" s="57"/>
      <c r="N62" s="57"/>
    </row>
    <row r="63" spans="1:14" ht="14.25" customHeight="1">
      <c r="A63" s="51" t="s">
        <v>192</v>
      </c>
      <c r="B63" s="52" t="e">
        <f>IF(ISBLANK(A63),"",VLOOKUP(A63,[1]Permits!$F$2:$O$127,10,FALSE))</f>
        <v>#N/A</v>
      </c>
      <c r="C63" s="55"/>
      <c r="D63" s="55"/>
      <c r="E63" s="55"/>
      <c r="F63" s="55"/>
      <c r="G63" s="55"/>
      <c r="H63" s="105"/>
      <c r="I63" s="57"/>
      <c r="J63" s="57"/>
      <c r="K63" s="57"/>
      <c r="L63" s="57"/>
      <c r="M63" s="57"/>
      <c r="N63" s="57"/>
    </row>
    <row r="64" spans="1:14" ht="14.25" customHeight="1">
      <c r="A64" s="51" t="s">
        <v>195</v>
      </c>
      <c r="B64" s="52" t="e">
        <f>IF(ISBLANK(A64),"",VLOOKUP(A64,[1]Permits!$F$2:$O$127,10,FALSE))</f>
        <v>#N/A</v>
      </c>
      <c r="C64" s="55"/>
      <c r="D64" s="55"/>
      <c r="E64" s="55"/>
      <c r="F64" s="55"/>
      <c r="G64" s="55"/>
      <c r="H64" s="105"/>
      <c r="I64" s="57"/>
      <c r="J64" s="57"/>
      <c r="K64" s="57"/>
      <c r="L64" s="57"/>
      <c r="M64" s="57"/>
      <c r="N64" s="57"/>
    </row>
    <row r="65" spans="1:14" ht="14.25" customHeight="1">
      <c r="A65" s="51" t="s">
        <v>198</v>
      </c>
      <c r="B65" s="52" t="e">
        <f>IF(ISBLANK(A65),"",VLOOKUP(A65,[1]Permits!$F$2:$O$127,10,FALSE))</f>
        <v>#N/A</v>
      </c>
      <c r="C65" s="55"/>
      <c r="D65" s="55"/>
      <c r="E65" s="55"/>
      <c r="F65" s="55"/>
      <c r="G65" s="55"/>
      <c r="H65" s="105"/>
      <c r="I65" s="57"/>
      <c r="J65" s="57"/>
      <c r="K65" s="57"/>
      <c r="L65" s="57"/>
      <c r="M65" s="57"/>
      <c r="N65" s="57"/>
    </row>
    <row r="66" spans="1:14" ht="14.25" customHeight="1">
      <c r="A66" s="51" t="s">
        <v>201</v>
      </c>
      <c r="B66" s="52" t="e">
        <f>IF(ISBLANK(A66),"",VLOOKUP(A66,[1]Permits!$F$2:$O$127,10,FALSE))</f>
        <v>#N/A</v>
      </c>
      <c r="C66" s="55"/>
      <c r="D66" s="55"/>
      <c r="E66" s="55"/>
      <c r="F66" s="55"/>
      <c r="G66" s="55"/>
      <c r="H66" s="105"/>
      <c r="I66" s="57"/>
      <c r="J66" s="57"/>
      <c r="K66" s="57"/>
      <c r="L66" s="57"/>
      <c r="M66" s="57"/>
      <c r="N66" s="57"/>
    </row>
    <row r="67" spans="1:14" ht="14.25" customHeight="1">
      <c r="A67" s="51" t="s">
        <v>205</v>
      </c>
      <c r="B67" s="52" t="e">
        <f>IF(ISBLANK(A67),"",VLOOKUP(A67,[1]Permits!$F$2:$O$127,10,FALSE))</f>
        <v>#N/A</v>
      </c>
      <c r="C67" s="55"/>
      <c r="D67" s="55"/>
      <c r="E67" s="55"/>
      <c r="F67" s="55"/>
      <c r="G67" s="55"/>
      <c r="H67" s="105"/>
      <c r="I67" s="57"/>
      <c r="J67" s="57"/>
      <c r="K67" s="57"/>
      <c r="L67" s="57"/>
      <c r="M67" s="57"/>
      <c r="N67" s="57"/>
    </row>
    <row r="68" spans="1:14" ht="14.25" customHeight="1">
      <c r="A68" s="51" t="s">
        <v>209</v>
      </c>
      <c r="B68" s="52" t="e">
        <f>IF(ISBLANK(A68),"",VLOOKUP(A68,[1]Permits!$F$2:$O$127,10,FALSE))</f>
        <v>#N/A</v>
      </c>
      <c r="C68" s="55"/>
      <c r="D68" s="55"/>
      <c r="E68" s="55"/>
      <c r="F68" s="55"/>
      <c r="G68" s="55"/>
      <c r="H68" s="105"/>
      <c r="I68" s="57"/>
      <c r="J68" s="57"/>
      <c r="K68" s="57"/>
      <c r="L68" s="57"/>
      <c r="M68" s="57"/>
      <c r="N68" s="57"/>
    </row>
    <row r="69" spans="1:14" ht="14.25" customHeight="1">
      <c r="A69" s="51" t="s">
        <v>212</v>
      </c>
      <c r="B69" s="52" t="e">
        <f>IF(ISBLANK(A69),"",VLOOKUP(A69,[1]Permits!$F$2:$O$127,10,FALSE))</f>
        <v>#N/A</v>
      </c>
      <c r="C69" s="55"/>
      <c r="D69" s="55"/>
      <c r="E69" s="55"/>
      <c r="F69" s="55"/>
      <c r="G69" s="55"/>
      <c r="H69" s="105"/>
      <c r="I69" s="57"/>
      <c r="J69" s="57"/>
      <c r="K69" s="57"/>
      <c r="L69" s="57"/>
      <c r="M69" s="57"/>
      <c r="N69" s="57"/>
    </row>
    <row r="70" spans="1:14" ht="14.25" customHeight="1">
      <c r="A70" s="51" t="s">
        <v>215</v>
      </c>
      <c r="B70" s="52" t="e">
        <f>IF(ISBLANK(A70),"",VLOOKUP(A70,[1]Permits!$F$2:$O$127,10,FALSE))</f>
        <v>#N/A</v>
      </c>
      <c r="C70" s="55"/>
      <c r="D70" s="55"/>
      <c r="E70" s="55"/>
      <c r="F70" s="55"/>
      <c r="G70" s="55"/>
      <c r="H70" s="105"/>
      <c r="I70" s="57"/>
      <c r="J70" s="57"/>
      <c r="K70" s="57"/>
      <c r="L70" s="57"/>
      <c r="M70" s="57"/>
      <c r="N70" s="57"/>
    </row>
    <row r="71" spans="1:14" ht="14.25" customHeight="1">
      <c r="A71" s="52" t="s">
        <v>218</v>
      </c>
      <c r="B71" s="52" t="e">
        <f>IF(ISBLANK(A71),"",VLOOKUP(A71,[1]Permits!$F$2:$O$127,10,FALSE))</f>
        <v>#N/A</v>
      </c>
      <c r="C71" s="55" t="s">
        <v>572</v>
      </c>
      <c r="D71" s="55" t="s">
        <v>439</v>
      </c>
      <c r="E71" s="55"/>
      <c r="F71" s="55"/>
      <c r="G71" s="55"/>
      <c r="H71" s="105" t="s">
        <v>446</v>
      </c>
      <c r="I71" s="57">
        <v>0.25694444444444448</v>
      </c>
      <c r="J71" s="57"/>
      <c r="K71" s="57"/>
      <c r="L71" s="57"/>
      <c r="M71" s="57"/>
      <c r="N71" s="57"/>
    </row>
    <row r="72" spans="1:14" ht="14.25" customHeight="1">
      <c r="A72" s="52"/>
      <c r="B72" s="52" t="str">
        <f>IF(ISBLANK(A72),"",VLOOKUP(A72,[1]Permits!$F$2:$O$127,10,FALSE))</f>
        <v/>
      </c>
      <c r="C72" s="55" t="s">
        <v>446</v>
      </c>
      <c r="D72" s="55" t="s">
        <v>439</v>
      </c>
      <c r="E72" s="55" t="s">
        <v>480</v>
      </c>
      <c r="F72" s="55"/>
      <c r="G72" s="55"/>
      <c r="H72" s="105" t="s">
        <v>513</v>
      </c>
      <c r="I72" s="57">
        <v>0.31597222222222221</v>
      </c>
      <c r="J72" s="57"/>
      <c r="K72" s="57"/>
      <c r="L72" s="57"/>
      <c r="M72" s="57"/>
      <c r="N72" s="57"/>
    </row>
    <row r="73" spans="1:14" ht="14.25" customHeight="1">
      <c r="A73" s="52"/>
      <c r="B73" s="52" t="str">
        <f>IF(ISBLANK(A73),"",VLOOKUP(A73,[1]Permits!$F$2:$O$127,10,FALSE))</f>
        <v/>
      </c>
      <c r="C73" s="55"/>
      <c r="D73" s="55"/>
      <c r="E73" s="55"/>
      <c r="F73" s="55"/>
      <c r="G73" s="55"/>
      <c r="H73" s="105"/>
      <c r="I73" s="57"/>
      <c r="J73" s="57"/>
      <c r="K73" s="57"/>
      <c r="L73" s="57"/>
      <c r="M73" s="57"/>
      <c r="N73" s="57"/>
    </row>
    <row r="74" spans="1:14" ht="14.25" customHeight="1">
      <c r="A74" s="52"/>
      <c r="B74" s="52" t="str">
        <f>IF(ISBLANK(A74),"",VLOOKUP(A74,[1]Permits!$F$2:$O$127,10,FALSE))</f>
        <v/>
      </c>
      <c r="C74" s="55"/>
      <c r="D74" s="55"/>
      <c r="E74" s="55"/>
      <c r="F74" s="55"/>
      <c r="G74" s="55"/>
      <c r="H74" s="105"/>
      <c r="I74" s="57"/>
      <c r="J74" s="57"/>
      <c r="K74" s="57"/>
      <c r="L74" s="57"/>
      <c r="M74" s="57"/>
      <c r="N74" s="57"/>
    </row>
    <row r="75" spans="1:14" ht="14.25" customHeight="1">
      <c r="A75" s="52"/>
      <c r="B75" s="52" t="str">
        <f>IF(ISBLANK(A75),"",VLOOKUP(A75,[1]Permits!$F$2:$O$127,10,FALSE))</f>
        <v/>
      </c>
      <c r="C75" s="55"/>
      <c r="D75" s="55"/>
      <c r="E75" s="55"/>
      <c r="F75" s="55"/>
      <c r="G75" s="55"/>
      <c r="H75" s="105"/>
      <c r="I75" s="57"/>
      <c r="J75" s="57"/>
      <c r="K75" s="57"/>
      <c r="L75" s="57"/>
      <c r="M75" s="57"/>
      <c r="N75" s="57"/>
    </row>
    <row r="76" spans="1:14" ht="14.25" customHeight="1">
      <c r="A76" s="52"/>
      <c r="B76" s="52" t="str">
        <f>IF(ISBLANK(A76),"",VLOOKUP(A76,[1]Permits!$F$2:$O$127,10,FALSE))</f>
        <v/>
      </c>
      <c r="C76" s="55"/>
      <c r="D76" s="55"/>
      <c r="E76" s="55"/>
      <c r="F76" s="55"/>
      <c r="G76" s="55"/>
      <c r="H76" s="105"/>
      <c r="I76" s="57"/>
      <c r="J76" s="57"/>
      <c r="K76" s="57"/>
      <c r="L76" s="57"/>
      <c r="M76" s="57"/>
      <c r="N76" s="57"/>
    </row>
    <row r="77" spans="1:14" ht="14.25" customHeight="1">
      <c r="A77" s="51" t="s">
        <v>224</v>
      </c>
      <c r="B77" s="52" t="e">
        <f>IF(ISBLANK(A77),"",VLOOKUP(A77,[1]Permits!$F$2:$O$127,10,FALSE))</f>
        <v>#N/A</v>
      </c>
      <c r="C77" s="55"/>
      <c r="D77" s="55"/>
      <c r="E77" s="55"/>
      <c r="F77" s="55"/>
      <c r="G77" s="55"/>
      <c r="H77" s="105"/>
      <c r="I77" s="57"/>
      <c r="J77" s="57"/>
      <c r="K77" s="57"/>
      <c r="L77" s="57"/>
      <c r="M77" s="57"/>
      <c r="N77" s="57"/>
    </row>
    <row r="78" spans="1:14" ht="14.25" customHeight="1">
      <c r="A78" s="51" t="s">
        <v>227</v>
      </c>
      <c r="B78" s="52" t="e">
        <f>IF(ISBLANK(A78),"",VLOOKUP(A78,[1]Permits!$F$2:$O$127,10,FALSE))</f>
        <v>#N/A</v>
      </c>
      <c r="C78" s="55"/>
      <c r="D78" s="55"/>
      <c r="E78" s="55"/>
      <c r="F78" s="55"/>
      <c r="G78" s="55"/>
      <c r="H78" s="105"/>
      <c r="I78" s="57"/>
      <c r="J78" s="57"/>
      <c r="K78" s="57"/>
      <c r="L78" s="57"/>
      <c r="M78" s="57"/>
      <c r="N78" s="57"/>
    </row>
    <row r="79" spans="1:14" ht="14.25" customHeight="1">
      <c r="A79" s="51" t="s">
        <v>230</v>
      </c>
      <c r="B79" s="52" t="e">
        <f>IF(ISBLANK(A79),"",VLOOKUP(A79,[1]Permits!$F$2:$O$127,10,FALSE))</f>
        <v>#N/A</v>
      </c>
      <c r="C79" s="55"/>
      <c r="D79" s="55"/>
      <c r="E79" s="55"/>
      <c r="F79" s="55"/>
      <c r="G79" s="55"/>
      <c r="H79" s="105"/>
      <c r="I79" s="57"/>
      <c r="J79" s="57"/>
      <c r="K79" s="57"/>
      <c r="L79" s="57"/>
      <c r="M79" s="57"/>
      <c r="N79" s="57"/>
    </row>
    <row r="80" spans="1:14" ht="14.25" customHeight="1">
      <c r="A80" s="51" t="s">
        <v>233</v>
      </c>
      <c r="B80" s="52" t="e">
        <f>IF(ISBLANK(A80),"",VLOOKUP(A80,[1]Permits!$F$2:$O$127,10,FALSE))</f>
        <v>#N/A</v>
      </c>
      <c r="C80" s="55"/>
      <c r="D80" s="55"/>
      <c r="E80" s="55"/>
      <c r="F80" s="55"/>
      <c r="G80" s="55"/>
      <c r="H80" s="105"/>
      <c r="I80" s="57"/>
      <c r="J80" s="57"/>
      <c r="K80" s="57"/>
      <c r="L80" s="57"/>
      <c r="M80" s="57"/>
      <c r="N80" s="57"/>
    </row>
    <row r="81" spans="1:14" ht="14.25" customHeight="1">
      <c r="A81" s="51" t="s">
        <v>236</v>
      </c>
      <c r="B81" s="52" t="e">
        <f>IF(ISBLANK(A81),"",VLOOKUP(A81,[1]Permits!$F$2:$O$127,10,FALSE))</f>
        <v>#N/A</v>
      </c>
      <c r="C81" s="55"/>
      <c r="D81" s="55"/>
      <c r="E81" s="55"/>
      <c r="F81" s="55"/>
      <c r="G81" s="55"/>
      <c r="H81" s="105"/>
      <c r="I81" s="57"/>
      <c r="J81" s="57"/>
      <c r="K81" s="57"/>
      <c r="L81" s="57"/>
      <c r="M81" s="57"/>
      <c r="N81" s="57"/>
    </row>
    <row r="82" spans="1:14" ht="14.25" customHeight="1">
      <c r="A82" s="51" t="s">
        <v>239</v>
      </c>
      <c r="B82" s="52" t="e">
        <f>IF(ISBLANK(A82),"",VLOOKUP(A82,[1]Permits!$F$2:$O$127,10,FALSE))</f>
        <v>#N/A</v>
      </c>
      <c r="C82" s="55"/>
      <c r="D82" s="55"/>
      <c r="E82" s="55"/>
      <c r="F82" s="55"/>
      <c r="G82" s="55"/>
      <c r="H82" s="105"/>
      <c r="I82" s="57"/>
      <c r="J82" s="57"/>
      <c r="K82" s="57"/>
      <c r="L82" s="57"/>
      <c r="M82" s="57"/>
      <c r="N82" s="57"/>
    </row>
    <row r="83" spans="1:14" ht="14.25" customHeight="1">
      <c r="A83" s="51" t="s">
        <v>242</v>
      </c>
      <c r="B83" s="52" t="e">
        <f>IF(ISBLANK(A83),"",VLOOKUP(A83,[1]Permits!$F$2:$O$127,10,FALSE))</f>
        <v>#N/A</v>
      </c>
      <c r="C83" s="55"/>
      <c r="D83" s="55"/>
      <c r="E83" s="55"/>
      <c r="F83" s="55"/>
      <c r="G83" s="55"/>
      <c r="H83" s="105"/>
      <c r="I83" s="57"/>
      <c r="J83" s="57"/>
      <c r="K83" s="57"/>
      <c r="L83" s="57"/>
      <c r="M83" s="57"/>
      <c r="N83" s="57"/>
    </row>
    <row r="84" spans="1:14" ht="14.25" customHeight="1">
      <c r="A84" s="51" t="s">
        <v>245</v>
      </c>
      <c r="B84" s="52" t="e">
        <f>IF(ISBLANK(A84),"",VLOOKUP(A84,[1]Permits!$F$2:$O$127,10,FALSE))</f>
        <v>#N/A</v>
      </c>
      <c r="C84" s="55"/>
      <c r="D84" s="55"/>
      <c r="E84" s="55"/>
      <c r="F84" s="55"/>
      <c r="G84" s="55"/>
      <c r="H84" s="105"/>
      <c r="I84" s="57"/>
      <c r="J84" s="57"/>
      <c r="K84" s="57"/>
      <c r="L84" s="57"/>
      <c r="M84" s="57"/>
      <c r="N84" s="57"/>
    </row>
    <row r="85" spans="1:14" ht="14.25" customHeight="1">
      <c r="A85" s="51" t="s">
        <v>248</v>
      </c>
      <c r="B85" s="52" t="e">
        <f>IF(ISBLANK(A85),"",VLOOKUP(A85,[1]Permits!$F$2:$O$127,10,FALSE))</f>
        <v>#N/A</v>
      </c>
      <c r="C85" s="55"/>
      <c r="D85" s="55"/>
      <c r="E85" s="55"/>
      <c r="F85" s="55"/>
      <c r="G85" s="55"/>
      <c r="H85" s="105"/>
      <c r="I85" s="57"/>
      <c r="J85" s="57"/>
      <c r="K85" s="57"/>
      <c r="L85" s="57"/>
      <c r="M85" s="57"/>
      <c r="N85" s="57"/>
    </row>
    <row r="86" spans="1:14" ht="14.25" customHeight="1">
      <c r="A86" s="51" t="s">
        <v>251</v>
      </c>
      <c r="B86" s="52" t="e">
        <f>IF(ISBLANK(A86),"",VLOOKUP(A86,[1]Permits!$F$2:$O$127,10,FALSE))</f>
        <v>#N/A</v>
      </c>
      <c r="C86" s="55"/>
      <c r="D86" s="55"/>
      <c r="E86" s="55"/>
      <c r="F86" s="55"/>
      <c r="G86" s="55"/>
      <c r="H86" s="105"/>
      <c r="I86" s="57"/>
      <c r="J86" s="57"/>
      <c r="K86" s="57"/>
      <c r="L86" s="57"/>
      <c r="M86" s="57"/>
      <c r="N86" s="57"/>
    </row>
    <row r="87" spans="1:14" ht="14.25" customHeight="1">
      <c r="A87" s="51" t="s">
        <v>254</v>
      </c>
      <c r="B87" s="52" t="e">
        <f>IF(ISBLANK(A87),"",VLOOKUP(A87,[1]Permits!$F$2:$O$127,10,FALSE))</f>
        <v>#N/A</v>
      </c>
      <c r="C87" s="55"/>
      <c r="D87" s="55"/>
      <c r="E87" s="55"/>
      <c r="F87" s="55"/>
      <c r="G87" s="55"/>
      <c r="H87" s="105"/>
      <c r="I87" s="57"/>
      <c r="J87" s="57"/>
      <c r="K87" s="57"/>
      <c r="L87" s="57"/>
      <c r="M87" s="57"/>
      <c r="N87" s="57"/>
    </row>
    <row r="88" spans="1:14" ht="14.25" customHeight="1">
      <c r="A88" s="51" t="s">
        <v>257</v>
      </c>
      <c r="B88" s="52" t="e">
        <f>IF(ISBLANK(A88),"",VLOOKUP(A88,[1]Permits!$F$2:$O$127,10,FALSE))</f>
        <v>#N/A</v>
      </c>
      <c r="C88" s="55"/>
      <c r="D88" s="55"/>
      <c r="E88" s="55"/>
      <c r="F88" s="55"/>
      <c r="G88" s="55"/>
      <c r="H88" s="105"/>
      <c r="I88" s="57"/>
      <c r="J88" s="57"/>
      <c r="K88" s="57"/>
      <c r="L88" s="57"/>
      <c r="M88" s="57"/>
      <c r="N88" s="57"/>
    </row>
    <row r="89" spans="1:14" ht="14.25" customHeight="1">
      <c r="A89" s="51" t="s">
        <v>260</v>
      </c>
      <c r="B89" s="52" t="e">
        <f>IF(ISBLANK(A89),"",VLOOKUP(A89,[1]Permits!$F$2:$O$127,10,FALSE))</f>
        <v>#N/A</v>
      </c>
      <c r="C89" s="55"/>
      <c r="D89" s="55"/>
      <c r="E89" s="55"/>
      <c r="F89" s="55"/>
      <c r="G89" s="55"/>
      <c r="H89" s="105"/>
      <c r="I89" s="57"/>
      <c r="J89" s="57"/>
      <c r="K89" s="57"/>
      <c r="L89" s="57"/>
      <c r="M89" s="57"/>
      <c r="N89" s="57"/>
    </row>
    <row r="90" spans="1:14" ht="14.25" customHeight="1">
      <c r="A90" s="51" t="s">
        <v>262</v>
      </c>
      <c r="B90" s="52" t="e">
        <f>IF(ISBLANK(A90),"",VLOOKUP(A90,[1]Permits!$F$2:$O$127,10,FALSE))</f>
        <v>#N/A</v>
      </c>
      <c r="C90" s="55"/>
      <c r="D90" s="55"/>
      <c r="E90" s="55"/>
      <c r="F90" s="55"/>
      <c r="G90" s="55"/>
      <c r="H90" s="105"/>
      <c r="I90" s="57"/>
      <c r="J90" s="57"/>
      <c r="K90" s="57"/>
      <c r="L90" s="57"/>
      <c r="M90" s="57"/>
      <c r="N90" s="57"/>
    </row>
    <row r="91" spans="1:14" ht="14.25" customHeight="1">
      <c r="A91" s="51" t="s">
        <v>264</v>
      </c>
      <c r="B91" s="52" t="e">
        <f>IF(ISBLANK(A91),"",VLOOKUP(A91,[1]Permits!$F$2:$O$127,10,FALSE))</f>
        <v>#N/A</v>
      </c>
      <c r="C91" s="55"/>
      <c r="D91" s="55"/>
      <c r="E91" s="55"/>
      <c r="F91" s="55"/>
      <c r="G91" s="55"/>
      <c r="H91" s="105"/>
      <c r="I91" s="57"/>
      <c r="J91" s="57"/>
      <c r="K91" s="57"/>
      <c r="L91" s="57"/>
      <c r="M91" s="57"/>
      <c r="N91" s="57"/>
    </row>
    <row r="92" spans="1:14" ht="14.25" customHeight="1">
      <c r="A92" s="51" t="s">
        <v>267</v>
      </c>
      <c r="B92" s="52" t="e">
        <f>IF(ISBLANK(A92),"",VLOOKUP(A92,[1]Permits!$F$2:$O$127,10,FALSE))</f>
        <v>#N/A</v>
      </c>
      <c r="C92" s="55"/>
      <c r="D92" s="55"/>
      <c r="E92" s="55"/>
      <c r="F92" s="55"/>
      <c r="G92" s="55"/>
      <c r="H92" s="105"/>
      <c r="I92" s="57"/>
      <c r="J92" s="57"/>
      <c r="K92" s="57"/>
      <c r="L92" s="57"/>
      <c r="M92" s="57"/>
      <c r="N92" s="57"/>
    </row>
    <row r="93" spans="1:14" ht="14.25" customHeight="1">
      <c r="A93" s="51" t="s">
        <v>271</v>
      </c>
      <c r="B93" s="52" t="e">
        <f>IF(ISBLANK(A93),"",VLOOKUP(A93,[1]Permits!$F$2:$O$127,10,FALSE))</f>
        <v>#N/A</v>
      </c>
      <c r="C93" s="55"/>
      <c r="D93" s="55"/>
      <c r="E93" s="55"/>
      <c r="F93" s="55"/>
      <c r="G93" s="55"/>
      <c r="H93" s="105"/>
      <c r="I93" s="57"/>
      <c r="J93" s="57"/>
      <c r="K93" s="57"/>
      <c r="L93" s="57"/>
      <c r="M93" s="57"/>
      <c r="N93" s="57"/>
    </row>
    <row r="94" spans="1:14" ht="14.25" customHeight="1">
      <c r="A94" s="111" t="s">
        <v>273</v>
      </c>
      <c r="B94" s="52" t="e">
        <f>IF(ISBLANK(A94),"",VLOOKUP(A94,[1]Permits!$F$2:$O$127,10,FALSE))</f>
        <v>#N/A</v>
      </c>
      <c r="C94" s="55"/>
      <c r="D94" s="55"/>
      <c r="E94" s="55"/>
      <c r="F94" s="55"/>
      <c r="G94" s="55"/>
      <c r="H94" s="105"/>
      <c r="I94" s="57"/>
      <c r="J94" s="57"/>
      <c r="K94" s="57"/>
      <c r="L94" s="57"/>
      <c r="M94" s="57"/>
      <c r="N94" s="57"/>
    </row>
    <row r="95" spans="1:14" ht="14.25" customHeight="1">
      <c r="A95" s="113"/>
      <c r="B95" s="52" t="str">
        <f>IF(ISBLANK(A95),"",VLOOKUP(A95,[1]Permits!$F$2:$O$127,10,FALSE))</f>
        <v/>
      </c>
      <c r="C95" s="55"/>
      <c r="D95" s="55"/>
      <c r="E95" s="55"/>
      <c r="F95" s="55"/>
      <c r="G95" s="55"/>
      <c r="H95" s="105"/>
      <c r="I95" s="57"/>
      <c r="J95" s="57"/>
      <c r="K95" s="57"/>
      <c r="L95" s="57"/>
      <c r="M95" s="57"/>
      <c r="N95" s="57"/>
    </row>
    <row r="96" spans="1:14" ht="14.25" customHeight="1">
      <c r="A96" s="112"/>
      <c r="B96" s="52" t="str">
        <f>IF(ISBLANK(A96),"",VLOOKUP(A96,[1]Permits!$F$2:$O$127,10,FALSE))</f>
        <v/>
      </c>
      <c r="C96" s="55"/>
      <c r="D96" s="55"/>
      <c r="E96" s="55"/>
      <c r="F96" s="55"/>
      <c r="G96" s="55"/>
      <c r="H96" s="105"/>
      <c r="I96" s="57"/>
      <c r="J96" s="57"/>
      <c r="K96" s="57"/>
      <c r="L96" s="57"/>
      <c r="M96" s="57"/>
      <c r="N96" s="57"/>
    </row>
    <row r="97" spans="1:14" ht="14.25" customHeight="1">
      <c r="A97" s="51" t="s">
        <v>276</v>
      </c>
      <c r="B97" s="52" t="e">
        <f>IF(ISBLANK(A97),"",VLOOKUP(A97,[1]Permits!$F$2:$O$127,10,FALSE))</f>
        <v>#N/A</v>
      </c>
      <c r="C97" s="55"/>
      <c r="D97" s="55"/>
      <c r="E97" s="55"/>
      <c r="F97" s="55"/>
      <c r="G97" s="55"/>
      <c r="H97" s="105"/>
      <c r="I97" s="57"/>
      <c r="J97" s="57"/>
      <c r="K97" s="57"/>
      <c r="L97" s="57"/>
      <c r="M97" s="57"/>
      <c r="N97" s="57"/>
    </row>
    <row r="98" spans="1:14" ht="14.25" customHeight="1">
      <c r="A98" s="51" t="s">
        <v>280</v>
      </c>
      <c r="B98" s="52" t="e">
        <f>IF(ISBLANK(A98),"",VLOOKUP(A98,[1]Permits!$F$2:$O$127,10,FALSE))</f>
        <v>#N/A</v>
      </c>
      <c r="C98" s="55"/>
      <c r="D98" s="55"/>
      <c r="E98" s="55"/>
      <c r="F98" s="55"/>
      <c r="G98" s="55"/>
      <c r="H98" s="105"/>
      <c r="I98" s="57"/>
      <c r="J98" s="57"/>
      <c r="K98" s="57"/>
      <c r="L98" s="57"/>
      <c r="M98" s="57"/>
      <c r="N98" s="57"/>
    </row>
    <row r="99" spans="1:14" ht="14.25" customHeight="1">
      <c r="A99" s="51" t="s">
        <v>283</v>
      </c>
      <c r="B99" s="52" t="e">
        <f>IF(ISBLANK(A99),"",VLOOKUP(A99,[1]Permits!$F$2:$O$127,10,FALSE))</f>
        <v>#N/A</v>
      </c>
      <c r="C99" s="55"/>
      <c r="D99" s="55"/>
      <c r="E99" s="55"/>
      <c r="F99" s="55"/>
      <c r="G99" s="55"/>
      <c r="H99" s="105"/>
      <c r="I99" s="57"/>
      <c r="J99" s="57"/>
      <c r="K99" s="57"/>
      <c r="L99" s="57"/>
      <c r="M99" s="57"/>
      <c r="N99" s="57"/>
    </row>
    <row r="100" spans="1:14" ht="14.25" customHeight="1">
      <c r="A100" s="51" t="s">
        <v>212</v>
      </c>
      <c r="B100" s="52" t="e">
        <f>IF(ISBLANK(A100),"",VLOOKUP(A100,[1]Permits!$F$2:$O$127,10,FALSE))</f>
        <v>#N/A</v>
      </c>
      <c r="C100" s="55"/>
      <c r="D100" s="55"/>
      <c r="E100" s="55"/>
      <c r="F100" s="55"/>
      <c r="G100" s="55"/>
      <c r="H100" s="105"/>
      <c r="I100" s="57"/>
      <c r="J100" s="57"/>
      <c r="K100" s="57"/>
      <c r="L100" s="57"/>
      <c r="M100" s="57"/>
      <c r="N100" s="57"/>
    </row>
    <row r="101" spans="1:14" ht="14.25" customHeight="1">
      <c r="A101" s="51" t="s">
        <v>287</v>
      </c>
      <c r="B101" s="52" t="e">
        <f>IF(ISBLANK(A101),"",VLOOKUP(A101,[1]Permits!$F$2:$O$127,10,FALSE))</f>
        <v>#N/A</v>
      </c>
      <c r="C101" s="55"/>
      <c r="D101" s="55"/>
      <c r="E101" s="55"/>
      <c r="F101" s="55"/>
      <c r="G101" s="55"/>
      <c r="H101" s="105"/>
      <c r="I101" s="57"/>
      <c r="J101" s="57"/>
      <c r="K101" s="57"/>
      <c r="L101" s="57"/>
      <c r="M101" s="57"/>
      <c r="N101" s="57"/>
    </row>
    <row r="102" spans="1:14" ht="14.25" customHeight="1">
      <c r="A102" s="51" t="s">
        <v>273</v>
      </c>
      <c r="B102" s="52" t="e">
        <f>IF(ISBLANK(A102),"",VLOOKUP(A102,[1]Permits!$F$2:$O$127,10,FALSE))</f>
        <v>#N/A</v>
      </c>
      <c r="C102" s="55"/>
      <c r="D102" s="55"/>
      <c r="E102" s="55"/>
      <c r="F102" s="55"/>
      <c r="G102" s="55"/>
      <c r="H102" s="105"/>
      <c r="I102" s="57"/>
      <c r="J102" s="57"/>
      <c r="K102" s="57"/>
      <c r="L102" s="57"/>
      <c r="M102" s="57"/>
      <c r="N102" s="57"/>
    </row>
    <row r="103" spans="1:14" ht="14.25" customHeight="1">
      <c r="A103" s="51" t="s">
        <v>293</v>
      </c>
      <c r="B103" s="52" t="e">
        <f>IF(ISBLANK(A103),"",VLOOKUP(A103,[1]Permits!$F$2:$O$127,10,FALSE))</f>
        <v>#N/A</v>
      </c>
      <c r="C103" s="55"/>
      <c r="D103" s="55"/>
      <c r="E103" s="55"/>
      <c r="F103" s="55"/>
      <c r="G103" s="55"/>
      <c r="H103" s="105"/>
      <c r="I103" s="57"/>
      <c r="J103" s="57"/>
      <c r="K103" s="57"/>
      <c r="L103" s="57"/>
      <c r="M103" s="57"/>
      <c r="N103" s="57"/>
    </row>
    <row r="104" spans="1:14" ht="14.25" customHeight="1">
      <c r="A104" s="51" t="s">
        <v>296</v>
      </c>
      <c r="B104" s="52" t="e">
        <f>IF(ISBLANK(A104),"",VLOOKUP(A104,[1]Permits!$F$2:$O$127,10,FALSE))</f>
        <v>#N/A</v>
      </c>
      <c r="C104" s="55"/>
      <c r="D104" s="55"/>
      <c r="E104" s="55"/>
      <c r="F104" s="55"/>
      <c r="G104" s="55"/>
      <c r="H104" s="105"/>
      <c r="I104" s="57"/>
      <c r="J104" s="57"/>
      <c r="K104" s="57"/>
      <c r="L104" s="57"/>
      <c r="M104" s="57"/>
      <c r="N104" s="57"/>
    </row>
    <row r="105" spans="1:14" ht="14.25" customHeight="1">
      <c r="A105" s="51" t="s">
        <v>1025</v>
      </c>
      <c r="B105" s="52" t="e">
        <f>IF(ISBLANK(A105),"",VLOOKUP(A105,[1]Permits!$F$2:$O$127,10,FALSE))</f>
        <v>#N/A</v>
      </c>
      <c r="C105" s="55"/>
      <c r="D105" s="55"/>
      <c r="E105" s="55"/>
      <c r="F105" s="55"/>
      <c r="G105" s="55"/>
      <c r="H105" s="105"/>
      <c r="I105" s="57"/>
      <c r="J105" s="57"/>
      <c r="K105" s="57"/>
      <c r="L105" s="57"/>
      <c r="M105" s="57"/>
      <c r="N105" s="57"/>
    </row>
    <row r="106" spans="1:14" ht="14.25" customHeight="1">
      <c r="A106" s="51" t="s">
        <v>302</v>
      </c>
      <c r="B106" s="52" t="e">
        <f>IF(ISBLANK(A106),"",VLOOKUP(A106,[1]Permits!$F$2:$O$127,10,FALSE))</f>
        <v>#N/A</v>
      </c>
      <c r="C106" s="55"/>
      <c r="D106" s="55"/>
      <c r="E106" s="55"/>
      <c r="F106" s="55"/>
      <c r="G106" s="55"/>
      <c r="H106" s="105"/>
      <c r="I106" s="57"/>
      <c r="J106" s="57"/>
      <c r="K106" s="57"/>
      <c r="L106" s="57"/>
      <c r="M106" s="57"/>
      <c r="N106" s="57"/>
    </row>
    <row r="107" spans="1:14" ht="14.25" customHeight="1">
      <c r="A107" s="51" t="s">
        <v>305</v>
      </c>
      <c r="B107" s="52" t="e">
        <f>IF(ISBLANK(A107),"",VLOOKUP(A107,[1]Permits!$F$2:$O$127,10,FALSE))</f>
        <v>#N/A</v>
      </c>
      <c r="C107" s="55"/>
      <c r="D107" s="55"/>
      <c r="E107" s="55"/>
      <c r="F107" s="55"/>
      <c r="G107" s="55"/>
      <c r="H107" s="105"/>
      <c r="I107" s="57"/>
      <c r="J107" s="57"/>
      <c r="K107" s="57"/>
      <c r="L107" s="57"/>
      <c r="M107" s="57"/>
      <c r="N107" s="57"/>
    </row>
    <row r="108" spans="1:14" ht="14.25" customHeight="1">
      <c r="A108" s="51" t="s">
        <v>309</v>
      </c>
      <c r="B108" s="52" t="e">
        <f>IF(ISBLANK(A108),"",VLOOKUP(A108,[1]Permits!$F$2:$O$127,10,FALSE))</f>
        <v>#N/A</v>
      </c>
      <c r="C108" s="55"/>
      <c r="D108" s="55"/>
      <c r="E108" s="55"/>
      <c r="F108" s="55"/>
      <c r="G108" s="55"/>
      <c r="H108" s="105"/>
      <c r="I108" s="57"/>
      <c r="J108" s="57"/>
      <c r="K108" s="57"/>
      <c r="L108" s="57"/>
      <c r="M108" s="57"/>
      <c r="N108" s="57"/>
    </row>
    <row r="109" spans="1:14" ht="14.25" customHeight="1">
      <c r="A109" s="51" t="s">
        <v>313</v>
      </c>
      <c r="B109" s="52" t="e">
        <f>IF(ISBLANK(A109),"",VLOOKUP(A109,[1]Permits!$F$2:$O$127,10,FALSE))</f>
        <v>#N/A</v>
      </c>
      <c r="C109" s="55"/>
      <c r="D109" s="55"/>
      <c r="E109" s="55"/>
      <c r="F109" s="55"/>
      <c r="G109" s="55"/>
      <c r="H109" s="105"/>
      <c r="I109" s="57"/>
      <c r="J109" s="57"/>
      <c r="K109" s="57"/>
      <c r="L109" s="57"/>
      <c r="M109" s="57"/>
      <c r="N109" s="57"/>
    </row>
    <row r="110" spans="1:14" ht="14.25" customHeight="1">
      <c r="A110" s="51" t="s">
        <v>315</v>
      </c>
      <c r="B110" s="52" t="e">
        <f>IF(ISBLANK(A110),"",VLOOKUP(A110,[1]Permits!$F$2:$O$127,10,FALSE))</f>
        <v>#N/A</v>
      </c>
      <c r="C110" s="55"/>
      <c r="D110" s="55"/>
      <c r="E110" s="55"/>
      <c r="F110" s="55"/>
      <c r="G110" s="55"/>
      <c r="H110" s="105"/>
      <c r="I110" s="57"/>
      <c r="J110" s="57"/>
      <c r="K110" s="57"/>
      <c r="L110" s="57"/>
      <c r="M110" s="57"/>
      <c r="N110" s="57"/>
    </row>
    <row r="111" spans="1:14" ht="14.25" customHeight="1">
      <c r="A111" s="51" t="s">
        <v>318</v>
      </c>
      <c r="B111" s="52" t="e">
        <f>IF(ISBLANK(A111),"",VLOOKUP(A111,[1]Permits!$F$2:$O$127,10,FALSE))</f>
        <v>#N/A</v>
      </c>
      <c r="C111" s="55"/>
      <c r="D111" s="55"/>
      <c r="E111" s="55"/>
      <c r="F111" s="55"/>
      <c r="G111" s="55"/>
      <c r="H111" s="105"/>
      <c r="I111" s="57"/>
      <c r="J111" s="57"/>
      <c r="K111" s="57"/>
      <c r="L111" s="57"/>
      <c r="M111" s="57"/>
      <c r="N111" s="57"/>
    </row>
    <row r="112" spans="1:14" ht="14.25" customHeight="1">
      <c r="A112" s="51" t="s">
        <v>322</v>
      </c>
      <c r="B112" s="52" t="e">
        <f>IF(ISBLANK(A112),"",VLOOKUP(A112,[1]Permits!$F$2:$O$127,10,FALSE))</f>
        <v>#N/A</v>
      </c>
      <c r="C112" s="55"/>
      <c r="D112" s="55"/>
      <c r="E112" s="55"/>
      <c r="F112" s="55"/>
      <c r="G112" s="55"/>
      <c r="H112" s="105"/>
      <c r="I112" s="57"/>
      <c r="J112" s="57"/>
      <c r="K112" s="57"/>
      <c r="L112" s="57"/>
      <c r="M112" s="57"/>
      <c r="N112" s="57"/>
    </row>
    <row r="113" spans="1:14" ht="14.25" customHeight="1">
      <c r="A113" s="51" t="s">
        <v>325</v>
      </c>
      <c r="B113" s="52" t="e">
        <f>IF(ISBLANK(A113),"",VLOOKUP(A113,[1]Permits!$F$2:$O$127,10,FALSE))</f>
        <v>#N/A</v>
      </c>
      <c r="C113" s="55"/>
      <c r="D113" s="55"/>
      <c r="E113" s="55"/>
      <c r="F113" s="55"/>
      <c r="G113" s="55"/>
      <c r="H113" s="105"/>
      <c r="I113" s="57"/>
      <c r="J113" s="57"/>
      <c r="K113" s="57"/>
      <c r="L113" s="57"/>
      <c r="M113" s="57"/>
      <c r="N113" s="57"/>
    </row>
    <row r="114" spans="1:14" ht="14.25" customHeight="1">
      <c r="A114" s="51" t="s">
        <v>327</v>
      </c>
      <c r="B114" s="52" t="e">
        <f>IF(ISBLANK(A114),"",VLOOKUP(A114,[1]Permits!$F$2:$O$127,10,FALSE))</f>
        <v>#N/A</v>
      </c>
      <c r="C114" s="55"/>
      <c r="D114" s="55"/>
      <c r="E114" s="55"/>
      <c r="F114" s="55"/>
      <c r="G114" s="55"/>
      <c r="H114" s="105"/>
      <c r="I114" s="57"/>
      <c r="J114" s="57"/>
      <c r="K114" s="57"/>
      <c r="L114" s="57"/>
      <c r="M114" s="57"/>
      <c r="N114" s="57"/>
    </row>
    <row r="115" spans="1:14" ht="14.25" customHeight="1">
      <c r="A115" s="51" t="s">
        <v>330</v>
      </c>
      <c r="B115" s="52" t="e">
        <f>IF(ISBLANK(A115),"",VLOOKUP(A115,[1]Permits!$F$2:$O$127,10,FALSE))</f>
        <v>#N/A</v>
      </c>
      <c r="C115" s="55"/>
      <c r="D115" s="55"/>
      <c r="E115" s="55"/>
      <c r="F115" s="55"/>
      <c r="G115" s="55"/>
      <c r="H115" s="105"/>
      <c r="I115" s="57"/>
      <c r="J115" s="57"/>
      <c r="K115" s="57"/>
      <c r="L115" s="57"/>
      <c r="M115" s="57"/>
      <c r="N115" s="57"/>
    </row>
    <row r="116" spans="1:14" ht="14.25" customHeight="1">
      <c r="A116" s="51" t="s">
        <v>333</v>
      </c>
      <c r="B116" s="52" t="e">
        <f>IF(ISBLANK(A116),"",VLOOKUP(A116,[1]Permits!$F$2:$O$127,10,FALSE))</f>
        <v>#N/A</v>
      </c>
      <c r="C116" s="55"/>
      <c r="D116" s="55"/>
      <c r="E116" s="55"/>
      <c r="F116" s="55"/>
      <c r="G116" s="55"/>
      <c r="H116" s="105"/>
      <c r="I116" s="57"/>
      <c r="J116" s="57"/>
      <c r="K116" s="57"/>
      <c r="L116" s="57"/>
      <c r="M116" s="57"/>
      <c r="N116" s="57"/>
    </row>
    <row r="117" spans="1:14" ht="14.25" customHeight="1">
      <c r="A117" s="51" t="s">
        <v>337</v>
      </c>
      <c r="B117" s="52" t="e">
        <f>IF(ISBLANK(A117),"",VLOOKUP(A117,[1]Permits!$F$2:$O$127,10,FALSE))</f>
        <v>#N/A</v>
      </c>
      <c r="C117" s="55"/>
      <c r="D117" s="55"/>
      <c r="E117" s="55"/>
      <c r="F117" s="55"/>
      <c r="G117" s="55"/>
      <c r="H117" s="105"/>
      <c r="I117" s="57"/>
      <c r="J117" s="57"/>
      <c r="K117" s="57"/>
      <c r="L117" s="57"/>
      <c r="M117" s="57"/>
      <c r="N117" s="57"/>
    </row>
    <row r="118" spans="1:14" ht="14.25" customHeight="1">
      <c r="A118" s="51" t="s">
        <v>340</v>
      </c>
      <c r="B118" s="52" t="e">
        <f>IF(ISBLANK(A118),"",VLOOKUP(A118,[1]Permits!$F$2:$O$127,10,FALSE))</f>
        <v>#N/A</v>
      </c>
      <c r="C118" s="55"/>
      <c r="D118" s="55"/>
      <c r="E118" s="55"/>
      <c r="F118" s="55"/>
      <c r="G118" s="55"/>
      <c r="H118" s="105"/>
      <c r="I118" s="57"/>
      <c r="J118" s="57"/>
      <c r="K118" s="57"/>
      <c r="L118" s="57"/>
      <c r="M118" s="57"/>
      <c r="N118" s="57"/>
    </row>
    <row r="119" spans="1:14" ht="14.25" customHeight="1">
      <c r="A119" s="51" t="s">
        <v>344</v>
      </c>
      <c r="B119" s="52" t="e">
        <f>IF(ISBLANK(A119),"",VLOOKUP(A119,[1]Permits!$F$2:$O$127,10,FALSE))</f>
        <v>#N/A</v>
      </c>
      <c r="C119" s="55"/>
      <c r="D119" s="55"/>
      <c r="E119" s="55"/>
      <c r="F119" s="55"/>
      <c r="G119" s="55"/>
      <c r="H119" s="105"/>
      <c r="I119" s="57"/>
      <c r="J119" s="57"/>
      <c r="K119" s="57"/>
      <c r="L119" s="57"/>
      <c r="M119" s="57"/>
      <c r="N119" s="57"/>
    </row>
    <row r="120" spans="1:14" ht="14.25" customHeight="1">
      <c r="A120" s="51" t="s">
        <v>347</v>
      </c>
      <c r="B120" s="52" t="e">
        <f>IF(ISBLANK(A120),"",VLOOKUP(A120,[1]Permits!$F$2:$O$127,10,FALSE))</f>
        <v>#N/A</v>
      </c>
      <c r="C120" s="55"/>
      <c r="D120" s="55"/>
      <c r="E120" s="55"/>
      <c r="F120" s="55"/>
      <c r="G120" s="55"/>
      <c r="H120" s="105"/>
      <c r="I120" s="57"/>
      <c r="J120" s="57"/>
      <c r="K120" s="57"/>
      <c r="L120" s="57"/>
      <c r="M120" s="57"/>
      <c r="N120" s="57"/>
    </row>
    <row r="121" spans="1:14" ht="14.25" customHeight="1">
      <c r="A121" s="51" t="s">
        <v>350</v>
      </c>
      <c r="B121" s="52" t="e">
        <f>IF(ISBLANK(A121),"",VLOOKUP(A121,[1]Permits!$F$2:$O$127,10,FALSE))</f>
        <v>#N/A</v>
      </c>
      <c r="C121" s="55"/>
      <c r="D121" s="55"/>
      <c r="E121" s="55"/>
      <c r="F121" s="55"/>
      <c r="G121" s="55"/>
      <c r="H121" s="105"/>
      <c r="I121" s="57"/>
      <c r="J121" s="57"/>
      <c r="K121" s="57"/>
      <c r="L121" s="57"/>
      <c r="M121" s="57"/>
      <c r="N121" s="57"/>
    </row>
    <row r="122" spans="1:14" ht="14.25" customHeight="1">
      <c r="A122" s="51" t="s">
        <v>354</v>
      </c>
      <c r="B122" s="52" t="e">
        <f>IF(ISBLANK(A122),"",VLOOKUP(A122,[1]Permits!$F$2:$O$127,10,FALSE))</f>
        <v>#N/A</v>
      </c>
      <c r="C122" s="55"/>
      <c r="D122" s="55"/>
      <c r="E122" s="55"/>
      <c r="F122" s="55"/>
      <c r="G122" s="55"/>
      <c r="H122" s="105"/>
      <c r="I122" s="57"/>
      <c r="J122" s="57"/>
      <c r="K122" s="57"/>
      <c r="L122" s="57"/>
      <c r="M122" s="57"/>
      <c r="N122" s="57"/>
    </row>
    <row r="123" spans="1:14" ht="14.25" customHeight="1">
      <c r="A123" s="51" t="s">
        <v>358</v>
      </c>
      <c r="B123" s="52" t="e">
        <f>IF(ISBLANK(A123),"",VLOOKUP(A123,[1]Permits!$F$2:$O$127,10,FALSE))</f>
        <v>#N/A</v>
      </c>
      <c r="C123" s="55"/>
      <c r="D123" s="55"/>
      <c r="E123" s="55"/>
      <c r="F123" s="55"/>
      <c r="G123" s="55"/>
      <c r="H123" s="105"/>
      <c r="I123" s="57"/>
      <c r="J123" s="57"/>
      <c r="K123" s="57"/>
      <c r="L123" s="57"/>
      <c r="M123" s="57"/>
      <c r="N123" s="57"/>
    </row>
    <row r="124" spans="1:14" ht="14.25" customHeight="1">
      <c r="A124" s="51" t="s">
        <v>361</v>
      </c>
      <c r="B124" s="52" t="e">
        <f>IF(ISBLANK(A124),"",VLOOKUP(A124,[1]Permits!$F$2:$O$127,10,FALSE))</f>
        <v>#N/A</v>
      </c>
      <c r="C124" s="55"/>
      <c r="D124" s="55"/>
      <c r="E124" s="55"/>
      <c r="F124" s="55"/>
      <c r="G124" s="55"/>
      <c r="H124" s="105"/>
      <c r="I124" s="57"/>
      <c r="J124" s="57"/>
      <c r="K124" s="57"/>
      <c r="L124" s="57"/>
      <c r="M124" s="57"/>
      <c r="N124" s="57"/>
    </row>
    <row r="125" spans="1:14" ht="14.25" customHeight="1">
      <c r="A125" s="51" t="s">
        <v>364</v>
      </c>
      <c r="B125" s="52" t="e">
        <f>IF(ISBLANK(A125),"",VLOOKUP(A125,[1]Permits!$F$2:$O$127,10,FALSE))</f>
        <v>#N/A</v>
      </c>
      <c r="C125" s="55"/>
      <c r="D125" s="55"/>
      <c r="E125" s="55"/>
      <c r="F125" s="55"/>
      <c r="G125" s="55"/>
      <c r="H125" s="105"/>
      <c r="I125" s="57"/>
      <c r="J125" s="57"/>
      <c r="K125" s="57"/>
      <c r="L125" s="57"/>
      <c r="M125" s="57"/>
      <c r="N125" s="57"/>
    </row>
    <row r="126" spans="1:14" ht="14.25" customHeight="1">
      <c r="A126" s="51" t="s">
        <v>367</v>
      </c>
      <c r="B126" s="52" t="e">
        <f>IF(ISBLANK(A126),"",VLOOKUP(A126,[1]Permits!$F$2:$O$127,10,FALSE))</f>
        <v>#N/A</v>
      </c>
      <c r="C126" s="55"/>
      <c r="D126" s="55"/>
      <c r="E126" s="55"/>
      <c r="F126" s="55"/>
      <c r="G126" s="55"/>
      <c r="H126" s="105"/>
      <c r="I126" s="57"/>
      <c r="J126" s="57"/>
      <c r="K126" s="57"/>
      <c r="L126" s="57"/>
      <c r="M126" s="57"/>
      <c r="N126" s="57"/>
    </row>
    <row r="127" spans="1:14" ht="14.25" customHeight="1">
      <c r="A127" s="51" t="s">
        <v>370</v>
      </c>
      <c r="B127" s="52" t="e">
        <f>IF(ISBLANK(A127),"",VLOOKUP(A127,[1]Permits!$F$2:$O$127,10,FALSE))</f>
        <v>#N/A</v>
      </c>
      <c r="C127" s="55"/>
      <c r="D127" s="55"/>
      <c r="E127" s="55"/>
      <c r="F127" s="55"/>
      <c r="G127" s="55"/>
      <c r="H127" s="105"/>
      <c r="I127" s="57"/>
      <c r="J127" s="57"/>
      <c r="K127" s="57"/>
      <c r="L127" s="57"/>
      <c r="M127" s="57"/>
      <c r="N127" s="57"/>
    </row>
    <row r="128" spans="1:14" ht="14.25" customHeight="1">
      <c r="A128" s="51" t="s">
        <v>373</v>
      </c>
      <c r="B128" s="52" t="e">
        <f>IF(ISBLANK(A128),"",VLOOKUP(A128,[1]Permits!$F$2:$O$127,10,FALSE))</f>
        <v>#N/A</v>
      </c>
      <c r="C128" s="55"/>
      <c r="D128" s="55"/>
      <c r="E128" s="55"/>
      <c r="F128" s="55"/>
      <c r="G128" s="55"/>
      <c r="H128" s="105"/>
      <c r="I128" s="57"/>
      <c r="J128" s="57"/>
      <c r="K128" s="57"/>
      <c r="L128" s="57"/>
      <c r="M128" s="57"/>
      <c r="N128" s="57"/>
    </row>
    <row r="129" spans="1:14" ht="14.25" customHeight="1">
      <c r="A129" s="51" t="s">
        <v>376</v>
      </c>
      <c r="B129" s="52" t="e">
        <f>IF(ISBLANK(A129),"",VLOOKUP(A129,[1]Permits!$F$2:$O$127,10,FALSE))</f>
        <v>#N/A</v>
      </c>
      <c r="C129" s="55"/>
      <c r="D129" s="55"/>
      <c r="E129" s="55"/>
      <c r="F129" s="55"/>
      <c r="G129" s="55"/>
      <c r="H129" s="105"/>
      <c r="I129" s="57"/>
      <c r="J129" s="57"/>
      <c r="K129" s="57"/>
      <c r="L129" s="57"/>
      <c r="M129" s="57"/>
      <c r="N129" s="57"/>
    </row>
    <row r="130" spans="1:14" ht="14.25" customHeight="1">
      <c r="A130" s="51" t="s">
        <v>50</v>
      </c>
      <c r="B130" s="52" t="e">
        <f>IF(ISBLANK(A130),"",VLOOKUP(A130,[1]Permits!$F$2:$O$127,10,FALSE))</f>
        <v>#N/A</v>
      </c>
      <c r="C130" s="55"/>
      <c r="D130" s="55"/>
      <c r="E130" s="55"/>
      <c r="F130" s="55"/>
      <c r="G130" s="55"/>
      <c r="H130" s="105"/>
      <c r="I130" s="57"/>
      <c r="J130" s="57"/>
      <c r="K130" s="57"/>
      <c r="L130" s="57"/>
      <c r="M130" s="57"/>
      <c r="N130" s="57"/>
    </row>
    <row r="131" spans="1:14" ht="14.25" customHeight="1">
      <c r="A131" s="51" t="s">
        <v>350</v>
      </c>
      <c r="B131" s="52" t="e">
        <f>IF(ISBLANK(A131),"",VLOOKUP(A131,[1]Permits!$F$2:$O$127,10,FALSE))</f>
        <v>#N/A</v>
      </c>
      <c r="C131" s="55"/>
      <c r="D131" s="55"/>
      <c r="E131" s="55"/>
      <c r="F131" s="55"/>
      <c r="G131" s="55"/>
      <c r="H131" s="105"/>
      <c r="I131" s="57"/>
      <c r="J131" s="57"/>
      <c r="K131" s="57"/>
      <c r="L131" s="57"/>
      <c r="M131" s="57"/>
      <c r="N131" s="57"/>
    </row>
    <row r="132" spans="1:14" ht="14.25" customHeight="1">
      <c r="A132" s="51" t="s">
        <v>383</v>
      </c>
      <c r="B132" s="52" t="e">
        <f>IF(ISBLANK(A132),"",VLOOKUP(A132,[1]Permits!$F$2:$O$127,10,FALSE))</f>
        <v>#N/A</v>
      </c>
      <c r="C132" s="55"/>
      <c r="D132" s="55"/>
      <c r="E132" s="55"/>
      <c r="F132" s="55"/>
      <c r="G132" s="55"/>
      <c r="H132" s="105"/>
      <c r="I132" s="57"/>
      <c r="J132" s="57"/>
      <c r="K132" s="57"/>
      <c r="L132" s="57"/>
      <c r="M132" s="57"/>
      <c r="N132" s="57"/>
    </row>
    <row r="133" spans="1:14" ht="14.25" customHeight="1">
      <c r="A133" s="51" t="s">
        <v>385</v>
      </c>
      <c r="B133" s="52" t="e">
        <f>IF(ISBLANK(A133),"",VLOOKUP(A133,[1]Permits!$F$2:$O$127,10,FALSE))</f>
        <v>#N/A</v>
      </c>
      <c r="C133" s="55"/>
      <c r="D133" s="55"/>
      <c r="E133" s="55"/>
      <c r="F133" s="55"/>
      <c r="G133" s="55"/>
      <c r="H133" s="105"/>
      <c r="I133" s="57"/>
      <c r="J133" s="57"/>
      <c r="K133" s="57"/>
      <c r="L133" s="57"/>
      <c r="M133" s="57"/>
      <c r="N133" s="57"/>
    </row>
    <row r="134" spans="1:14" ht="14.25" customHeight="1">
      <c r="A134" s="51" t="s">
        <v>387</v>
      </c>
      <c r="B134" s="52" t="e">
        <f>IF(ISBLANK(A134),"",VLOOKUP(A134,[1]Permits!$F$2:$O$127,10,FALSE))</f>
        <v>#N/A</v>
      </c>
      <c r="C134" s="55"/>
      <c r="D134" s="55"/>
      <c r="E134" s="55"/>
      <c r="F134" s="55"/>
      <c r="G134" s="55"/>
      <c r="H134" s="105"/>
      <c r="I134" s="57"/>
      <c r="J134" s="57"/>
      <c r="K134" s="57"/>
      <c r="L134" s="57"/>
      <c r="M134" s="57"/>
      <c r="N134" s="57"/>
    </row>
    <row r="135" spans="1:14" ht="14.25" customHeight="1">
      <c r="A135" s="51" t="s">
        <v>390</v>
      </c>
      <c r="B135" s="52" t="e">
        <f>IF(ISBLANK(A135),"",VLOOKUP(A135,[1]Permits!$F$2:$O$127,10,FALSE))</f>
        <v>#N/A</v>
      </c>
      <c r="C135" s="55"/>
      <c r="D135" s="55"/>
      <c r="E135" s="55"/>
      <c r="F135" s="55"/>
      <c r="G135" s="55"/>
      <c r="H135" s="105"/>
      <c r="I135" s="57"/>
      <c r="J135" s="57"/>
      <c r="K135" s="57"/>
      <c r="L135" s="57"/>
      <c r="M135" s="57"/>
      <c r="N135" s="57"/>
    </row>
    <row r="136" spans="1:14" ht="14.25" customHeight="1">
      <c r="A136" s="51" t="s">
        <v>393</v>
      </c>
      <c r="B136" s="52" t="e">
        <f>IF(ISBLANK(A136),"",VLOOKUP(A136,[1]Permits!$F$2:$O$127,10,FALSE))</f>
        <v>#N/A</v>
      </c>
      <c r="C136" s="55"/>
      <c r="D136" s="55"/>
      <c r="E136" s="55"/>
      <c r="F136" s="55"/>
      <c r="G136" s="55"/>
      <c r="H136" s="105"/>
      <c r="I136" s="57"/>
      <c r="J136" s="57"/>
      <c r="K136" s="57"/>
      <c r="L136" s="57"/>
      <c r="M136" s="57"/>
      <c r="N136" s="57"/>
    </row>
    <row r="137" spans="1:14" ht="14.25" customHeight="1">
      <c r="A137" s="51" t="s">
        <v>395</v>
      </c>
      <c r="B137" s="52" t="e">
        <f>IF(ISBLANK(A137),"",VLOOKUP(A137,[1]Permits!$F$2:$O$127,10,FALSE))</f>
        <v>#N/A</v>
      </c>
      <c r="C137" s="55"/>
      <c r="D137" s="55"/>
      <c r="E137" s="55"/>
      <c r="F137" s="55"/>
      <c r="G137" s="55"/>
      <c r="H137" s="105"/>
      <c r="I137" s="57"/>
      <c r="J137" s="57"/>
      <c r="K137" s="57"/>
      <c r="L137" s="57"/>
      <c r="M137" s="57"/>
      <c r="N137" s="57"/>
    </row>
    <row r="138" spans="1:14" ht="14.25" customHeight="1">
      <c r="A138" s="51" t="s">
        <v>397</v>
      </c>
      <c r="B138" s="52" t="e">
        <f>IF(ISBLANK(A138),"",VLOOKUP(A138,[1]Permits!$F$2:$O$127,10,FALSE))</f>
        <v>#N/A</v>
      </c>
      <c r="C138" s="55"/>
      <c r="D138" s="55"/>
      <c r="E138" s="55"/>
      <c r="F138" s="55"/>
      <c r="G138" s="55"/>
      <c r="H138" s="105"/>
      <c r="I138" s="57"/>
      <c r="J138" s="57"/>
      <c r="K138" s="57"/>
      <c r="L138" s="57"/>
      <c r="M138" s="57"/>
      <c r="N138" s="57"/>
    </row>
    <row r="139" spans="1:14" ht="14.25" customHeight="1">
      <c r="A139" s="51" t="s">
        <v>400</v>
      </c>
      <c r="B139" s="52" t="e">
        <f>IF(ISBLANK(A139),"",VLOOKUP(A139,[1]Permits!$F$2:$O$127,10,FALSE))</f>
        <v>#N/A</v>
      </c>
      <c r="C139" s="55"/>
      <c r="D139" s="55"/>
      <c r="E139" s="55"/>
      <c r="F139" s="55"/>
      <c r="G139" s="55"/>
      <c r="H139" s="105"/>
      <c r="I139" s="57"/>
      <c r="J139" s="57"/>
      <c r="K139" s="57"/>
      <c r="L139" s="57"/>
      <c r="M139" s="57"/>
      <c r="N139" s="57"/>
    </row>
    <row r="140" spans="1:14" ht="14.25" customHeight="1">
      <c r="A140" s="51" t="s">
        <v>403</v>
      </c>
      <c r="B140" s="52" t="e">
        <f>IF(ISBLANK(A140),"",VLOOKUP(A140,[1]Permits!$F$2:$O$127,10,FALSE))</f>
        <v>#N/A</v>
      </c>
      <c r="C140" s="55"/>
      <c r="D140" s="55"/>
      <c r="E140" s="55"/>
      <c r="F140" s="55"/>
      <c r="G140" s="55"/>
      <c r="H140" s="105"/>
      <c r="I140" s="57"/>
      <c r="J140" s="57"/>
      <c r="K140" s="57"/>
      <c r="L140" s="57"/>
      <c r="M140" s="57"/>
      <c r="N140" s="57"/>
    </row>
    <row r="141" spans="1:14" ht="14.25" customHeight="1">
      <c r="A141" s="51" t="s">
        <v>406</v>
      </c>
      <c r="B141" s="52" t="e">
        <f>IF(ISBLANK(A141),"",VLOOKUP(A141,[1]Permits!$F$2:$O$127,10,FALSE))</f>
        <v>#N/A</v>
      </c>
      <c r="C141" s="55"/>
      <c r="D141" s="55"/>
      <c r="E141" s="55"/>
      <c r="F141" s="55"/>
      <c r="G141" s="55"/>
      <c r="H141" s="105"/>
      <c r="I141" s="57"/>
      <c r="J141" s="57"/>
      <c r="K141" s="57"/>
      <c r="L141" s="57"/>
      <c r="M141" s="57"/>
      <c r="N141" s="57"/>
    </row>
    <row r="142" spans="1:14" ht="14.25" customHeight="1">
      <c r="A142" s="51" t="s">
        <v>409</v>
      </c>
      <c r="B142" s="52" t="e">
        <f>IF(ISBLANK(A142),"",VLOOKUP(A142,[1]Permits!$F$2:$O$127,10,FALSE))</f>
        <v>#N/A</v>
      </c>
      <c r="C142" s="55"/>
      <c r="D142" s="55"/>
      <c r="E142" s="55"/>
      <c r="F142" s="55"/>
      <c r="G142" s="55"/>
      <c r="H142" s="105"/>
      <c r="I142" s="57"/>
      <c r="J142" s="57"/>
      <c r="K142" s="57"/>
      <c r="L142" s="57"/>
      <c r="M142" s="57"/>
      <c r="N142" s="57"/>
    </row>
    <row r="143" spans="1:14" ht="14.25" customHeight="1">
      <c r="C143" s="106"/>
      <c r="D143" s="106"/>
      <c r="E143" s="106"/>
      <c r="F143" s="106"/>
      <c r="G143" s="106"/>
      <c r="H143" s="106"/>
      <c r="I143" s="57"/>
      <c r="J143" s="57"/>
      <c r="K143" s="57"/>
      <c r="L143" s="57"/>
      <c r="M143" s="57"/>
      <c r="N143" s="57"/>
    </row>
    <row r="144" spans="1:14" ht="14.25" customHeight="1">
      <c r="C144" s="106"/>
      <c r="D144" s="106"/>
      <c r="E144" s="106"/>
      <c r="F144" s="106"/>
      <c r="G144" s="106"/>
      <c r="H144" s="106"/>
      <c r="I144" s="57"/>
      <c r="J144" s="57"/>
      <c r="K144" s="57"/>
      <c r="L144" s="57"/>
      <c r="M144" s="57"/>
      <c r="N144" s="57"/>
    </row>
    <row r="145" spans="3:14" ht="14.25" customHeight="1">
      <c r="C145" s="106"/>
      <c r="D145" s="106"/>
      <c r="E145" s="106"/>
      <c r="F145" s="106"/>
      <c r="G145" s="106"/>
      <c r="H145" s="106"/>
      <c r="I145" s="57"/>
      <c r="J145" s="57"/>
      <c r="K145" s="57"/>
      <c r="L145" s="57"/>
      <c r="M145" s="57"/>
      <c r="N145" s="57"/>
    </row>
    <row r="146" spans="3:14" ht="14.25" customHeight="1">
      <c r="C146" s="106"/>
      <c r="D146" s="106"/>
      <c r="E146" s="106"/>
      <c r="F146" s="106"/>
      <c r="G146" s="106"/>
      <c r="H146" s="106"/>
      <c r="I146" s="57"/>
      <c r="J146" s="57"/>
      <c r="K146" s="57"/>
      <c r="L146" s="57"/>
      <c r="M146" s="57"/>
      <c r="N146" s="57"/>
    </row>
    <row r="147" spans="3:14" ht="14.25" customHeight="1">
      <c r="C147" s="106"/>
      <c r="D147" s="106"/>
      <c r="E147" s="106"/>
      <c r="F147" s="106"/>
      <c r="G147" s="106"/>
      <c r="H147" s="106"/>
      <c r="I147" s="57"/>
      <c r="J147" s="57"/>
      <c r="K147" s="57"/>
      <c r="L147" s="57"/>
      <c r="M147" s="57"/>
      <c r="N147" s="57"/>
    </row>
    <row r="148" spans="3:14" ht="14.25" customHeight="1">
      <c r="C148" s="106"/>
      <c r="D148" s="106"/>
      <c r="E148" s="106"/>
      <c r="F148" s="106"/>
      <c r="G148" s="106"/>
      <c r="H148" s="106"/>
      <c r="I148" s="57"/>
      <c r="J148" s="57"/>
      <c r="K148" s="57"/>
      <c r="L148" s="57"/>
      <c r="M148" s="57"/>
      <c r="N148" s="57"/>
    </row>
    <row r="149" spans="3:14" ht="14.25" customHeight="1">
      <c r="C149" s="106"/>
      <c r="D149" s="106"/>
      <c r="E149" s="106"/>
      <c r="F149" s="106"/>
      <c r="G149" s="106"/>
      <c r="H149" s="106"/>
      <c r="I149" s="57"/>
      <c r="J149" s="57"/>
      <c r="K149" s="57"/>
      <c r="L149" s="57"/>
      <c r="M149" s="57"/>
      <c r="N149" s="57"/>
    </row>
    <row r="150" spans="3:14" ht="14.25" customHeight="1">
      <c r="C150" s="106"/>
      <c r="D150" s="106"/>
      <c r="E150" s="106"/>
      <c r="F150" s="106"/>
      <c r="G150" s="106"/>
      <c r="H150" s="106"/>
      <c r="I150" s="57"/>
      <c r="J150" s="57"/>
      <c r="K150" s="57"/>
      <c r="L150" s="57"/>
      <c r="M150" s="57"/>
      <c r="N150" s="57"/>
    </row>
    <row r="151" spans="3:14" ht="14.25" customHeight="1">
      <c r="C151" s="106"/>
      <c r="D151" s="106"/>
      <c r="E151" s="106"/>
      <c r="F151" s="106"/>
      <c r="G151" s="106"/>
      <c r="H151" s="106"/>
      <c r="I151" s="57"/>
      <c r="J151" s="57"/>
      <c r="K151" s="57"/>
      <c r="L151" s="57"/>
      <c r="M151" s="57"/>
      <c r="N151" s="57"/>
    </row>
    <row r="152" spans="3:14" ht="14.25" customHeight="1">
      <c r="C152" s="106"/>
      <c r="D152" s="106"/>
      <c r="E152" s="106"/>
      <c r="F152" s="106"/>
      <c r="G152" s="106"/>
      <c r="H152" s="106"/>
      <c r="I152" s="57"/>
      <c r="J152" s="57"/>
      <c r="K152" s="57"/>
      <c r="L152" s="57"/>
      <c r="M152" s="57"/>
      <c r="N152" s="57"/>
    </row>
    <row r="153" spans="3:14" ht="14.25" customHeight="1">
      <c r="C153" s="106"/>
      <c r="D153" s="106"/>
      <c r="E153" s="106"/>
      <c r="F153" s="106"/>
      <c r="G153" s="106"/>
      <c r="H153" s="106"/>
      <c r="I153" s="57"/>
      <c r="J153" s="57"/>
      <c r="K153" s="57"/>
      <c r="L153" s="57"/>
      <c r="M153" s="57"/>
      <c r="N153" s="57"/>
    </row>
    <row r="154" spans="3:14" ht="14.25" customHeight="1">
      <c r="C154" s="106"/>
      <c r="D154" s="106"/>
      <c r="E154" s="106"/>
      <c r="F154" s="106"/>
      <c r="G154" s="106"/>
      <c r="H154" s="106"/>
      <c r="I154" s="57"/>
      <c r="J154" s="57"/>
      <c r="K154" s="57"/>
      <c r="L154" s="57"/>
      <c r="M154" s="57"/>
      <c r="N154" s="57"/>
    </row>
    <row r="155" spans="3:14" ht="14.25" customHeight="1">
      <c r="C155" s="106"/>
      <c r="D155" s="106"/>
      <c r="E155" s="106"/>
      <c r="F155" s="106"/>
      <c r="G155" s="106"/>
      <c r="H155" s="106"/>
      <c r="I155" s="57"/>
      <c r="J155" s="57"/>
      <c r="K155" s="57"/>
      <c r="L155" s="57"/>
      <c r="M155" s="57"/>
      <c r="N155" s="57"/>
    </row>
    <row r="156" spans="3:14" ht="14.25" customHeight="1">
      <c r="C156" s="106"/>
      <c r="D156" s="106"/>
      <c r="E156" s="106"/>
      <c r="F156" s="106"/>
      <c r="G156" s="106"/>
      <c r="H156" s="106"/>
      <c r="I156" s="57"/>
      <c r="J156" s="57"/>
      <c r="K156" s="57"/>
      <c r="L156" s="57"/>
      <c r="M156" s="57"/>
      <c r="N156" s="57"/>
    </row>
    <row r="157" spans="3:14" ht="14.25" customHeight="1">
      <c r="C157" s="106"/>
      <c r="D157" s="106"/>
      <c r="E157" s="106"/>
      <c r="F157" s="106"/>
      <c r="G157" s="106"/>
      <c r="H157" s="106"/>
      <c r="I157" s="57"/>
      <c r="J157" s="57"/>
      <c r="K157" s="57"/>
      <c r="L157" s="57"/>
      <c r="M157" s="57"/>
      <c r="N157" s="57"/>
    </row>
    <row r="158" spans="3:14" ht="14.25" customHeight="1">
      <c r="C158" s="106"/>
      <c r="D158" s="106"/>
      <c r="E158" s="106"/>
      <c r="F158" s="106"/>
      <c r="G158" s="106"/>
      <c r="H158" s="106"/>
      <c r="I158" s="57"/>
      <c r="J158" s="57"/>
      <c r="K158" s="57"/>
      <c r="L158" s="57"/>
      <c r="M158" s="57"/>
      <c r="N158" s="57"/>
    </row>
    <row r="159" spans="3:14" ht="14.25" customHeight="1">
      <c r="C159" s="106"/>
      <c r="D159" s="106"/>
      <c r="E159" s="106"/>
      <c r="F159" s="106"/>
      <c r="G159" s="106"/>
      <c r="H159" s="106"/>
      <c r="I159" s="57"/>
      <c r="J159" s="57"/>
      <c r="K159" s="57"/>
      <c r="L159" s="57"/>
      <c r="M159" s="57"/>
      <c r="N159" s="57"/>
    </row>
    <row r="160" spans="3:14" ht="14.25" customHeight="1">
      <c r="C160" s="106"/>
      <c r="D160" s="106"/>
      <c r="E160" s="106"/>
      <c r="F160" s="106"/>
      <c r="G160" s="106"/>
      <c r="H160" s="106"/>
      <c r="I160" s="57"/>
      <c r="J160" s="57"/>
      <c r="K160" s="57"/>
      <c r="L160" s="57"/>
      <c r="M160" s="57"/>
      <c r="N160" s="57"/>
    </row>
    <row r="161" spans="3:14" ht="14.25" customHeight="1">
      <c r="C161" s="106"/>
      <c r="D161" s="106"/>
      <c r="E161" s="106"/>
      <c r="F161" s="106"/>
      <c r="G161" s="106"/>
      <c r="H161" s="106"/>
      <c r="I161" s="57"/>
      <c r="J161" s="57"/>
      <c r="K161" s="57"/>
      <c r="L161" s="57"/>
      <c r="M161" s="57"/>
      <c r="N161" s="57"/>
    </row>
    <row r="162" spans="3:14" ht="14.25" customHeight="1">
      <c r="C162" s="106"/>
      <c r="D162" s="106"/>
      <c r="E162" s="106"/>
      <c r="F162" s="106"/>
      <c r="G162" s="106"/>
      <c r="H162" s="106"/>
      <c r="I162" s="57"/>
      <c r="J162" s="57"/>
      <c r="K162" s="57"/>
      <c r="L162" s="57"/>
      <c r="M162" s="57"/>
      <c r="N162" s="57"/>
    </row>
    <row r="163" spans="3:14" ht="14.25" customHeight="1">
      <c r="C163" s="106"/>
      <c r="D163" s="106"/>
      <c r="E163" s="106"/>
      <c r="F163" s="106"/>
      <c r="G163" s="106"/>
      <c r="H163" s="106"/>
      <c r="I163" s="57"/>
      <c r="J163" s="57"/>
      <c r="K163" s="57"/>
      <c r="L163" s="57"/>
      <c r="M163" s="57"/>
      <c r="N163" s="57"/>
    </row>
    <row r="164" spans="3:14" ht="14.25" customHeight="1">
      <c r="C164" s="106"/>
      <c r="D164" s="106"/>
      <c r="E164" s="106"/>
      <c r="F164" s="106"/>
      <c r="G164" s="106"/>
      <c r="H164" s="106"/>
      <c r="I164" s="57"/>
      <c r="J164" s="57"/>
      <c r="K164" s="57"/>
      <c r="L164" s="57"/>
      <c r="M164" s="57"/>
      <c r="N164" s="57"/>
    </row>
    <row r="165" spans="3:14" ht="14.25" customHeight="1">
      <c r="C165" s="106"/>
      <c r="D165" s="106"/>
      <c r="E165" s="106"/>
      <c r="F165" s="106"/>
      <c r="G165" s="106"/>
      <c r="H165" s="106"/>
      <c r="I165" s="57"/>
      <c r="J165" s="57"/>
      <c r="K165" s="57"/>
      <c r="L165" s="57"/>
      <c r="M165" s="57"/>
      <c r="N165" s="57"/>
    </row>
    <row r="166" spans="3:14" ht="14.25" customHeight="1">
      <c r="C166" s="106"/>
      <c r="D166" s="106"/>
      <c r="E166" s="106"/>
      <c r="F166" s="106"/>
      <c r="G166" s="106"/>
      <c r="H166" s="106"/>
      <c r="I166" s="57"/>
      <c r="J166" s="57"/>
      <c r="K166" s="57"/>
      <c r="L166" s="57"/>
      <c r="M166" s="57"/>
      <c r="N166" s="57"/>
    </row>
    <row r="167" spans="3:14" ht="14.25" customHeight="1">
      <c r="C167" s="106"/>
      <c r="D167" s="106"/>
      <c r="E167" s="106"/>
      <c r="F167" s="106"/>
      <c r="G167" s="106"/>
      <c r="H167" s="106"/>
      <c r="I167" s="57"/>
      <c r="J167" s="57"/>
      <c r="K167" s="57"/>
      <c r="L167" s="57"/>
      <c r="M167" s="57"/>
      <c r="N167" s="57"/>
    </row>
    <row r="168" spans="3:14" ht="14.25" customHeight="1">
      <c r="C168" s="106"/>
      <c r="D168" s="106"/>
      <c r="E168" s="106"/>
      <c r="F168" s="106"/>
      <c r="G168" s="106"/>
      <c r="H168" s="106"/>
      <c r="I168" s="57"/>
      <c r="J168" s="57"/>
      <c r="K168" s="57"/>
      <c r="L168" s="57"/>
      <c r="M168" s="57"/>
      <c r="N168" s="57"/>
    </row>
    <row r="169" spans="3:14" ht="14.25" customHeight="1">
      <c r="C169" s="106"/>
      <c r="D169" s="106"/>
      <c r="E169" s="106"/>
      <c r="F169" s="106"/>
      <c r="G169" s="106"/>
      <c r="H169" s="106"/>
      <c r="I169" s="57"/>
      <c r="J169" s="57"/>
      <c r="K169" s="57"/>
      <c r="L169" s="57"/>
      <c r="M169" s="57"/>
      <c r="N169" s="57"/>
    </row>
    <row r="170" spans="3:14" ht="14.25" customHeight="1">
      <c r="C170" s="106"/>
      <c r="D170" s="106"/>
      <c r="E170" s="106"/>
      <c r="F170" s="106"/>
      <c r="G170" s="106"/>
      <c r="H170" s="106"/>
      <c r="I170" s="57"/>
      <c r="J170" s="57"/>
      <c r="K170" s="57"/>
      <c r="L170" s="57"/>
      <c r="M170" s="57"/>
      <c r="N170" s="57"/>
    </row>
    <row r="171" spans="3:14" ht="14.25" customHeight="1">
      <c r="C171" s="106"/>
      <c r="D171" s="106"/>
      <c r="E171" s="106"/>
      <c r="F171" s="106"/>
      <c r="G171" s="106"/>
      <c r="H171" s="106"/>
      <c r="I171" s="57"/>
      <c r="J171" s="57"/>
      <c r="K171" s="57"/>
      <c r="L171" s="57"/>
      <c r="M171" s="57"/>
      <c r="N171" s="57"/>
    </row>
    <row r="172" spans="3:14" ht="14.25" customHeight="1">
      <c r="C172" s="106"/>
      <c r="D172" s="106"/>
      <c r="E172" s="106"/>
      <c r="F172" s="106"/>
      <c r="G172" s="106"/>
      <c r="H172" s="106"/>
      <c r="I172" s="57"/>
      <c r="J172" s="57"/>
      <c r="K172" s="57"/>
      <c r="L172" s="57"/>
      <c r="M172" s="57"/>
      <c r="N172" s="57"/>
    </row>
    <row r="173" spans="3:14" ht="14.25" customHeight="1">
      <c r="C173" s="106"/>
      <c r="D173" s="106"/>
      <c r="E173" s="106"/>
      <c r="F173" s="106"/>
      <c r="G173" s="106"/>
      <c r="H173" s="106"/>
      <c r="I173" s="57"/>
      <c r="J173" s="57"/>
      <c r="K173" s="57"/>
      <c r="L173" s="57"/>
      <c r="M173" s="57"/>
      <c r="N173" s="57"/>
    </row>
    <row r="174" spans="3:14" ht="14.25" customHeight="1">
      <c r="C174" s="106"/>
      <c r="D174" s="106"/>
      <c r="E174" s="106"/>
      <c r="F174" s="106"/>
      <c r="G174" s="106"/>
      <c r="H174" s="106"/>
      <c r="I174" s="57"/>
      <c r="J174" s="57"/>
      <c r="K174" s="57"/>
      <c r="L174" s="57"/>
      <c r="M174" s="57"/>
      <c r="N174" s="57"/>
    </row>
    <row r="175" spans="3:14" ht="14.25" customHeight="1">
      <c r="C175" s="106"/>
      <c r="D175" s="106"/>
      <c r="E175" s="106"/>
      <c r="F175" s="106"/>
      <c r="G175" s="106"/>
      <c r="H175" s="106"/>
      <c r="I175" s="57"/>
      <c r="J175" s="57"/>
      <c r="K175" s="57"/>
      <c r="L175" s="57"/>
      <c r="M175" s="57"/>
      <c r="N175" s="57"/>
    </row>
    <row r="176" spans="3:14" ht="14.25" customHeight="1">
      <c r="C176" s="106"/>
      <c r="D176" s="106"/>
      <c r="E176" s="106"/>
      <c r="F176" s="106"/>
      <c r="G176" s="106"/>
      <c r="H176" s="106"/>
      <c r="I176" s="57"/>
      <c r="J176" s="57"/>
      <c r="K176" s="57"/>
      <c r="L176" s="57"/>
      <c r="M176" s="57"/>
      <c r="N176" s="57"/>
    </row>
    <row r="177" spans="3:14" ht="14.25" customHeight="1">
      <c r="C177" s="106"/>
      <c r="D177" s="106"/>
      <c r="E177" s="106"/>
      <c r="F177" s="106"/>
      <c r="G177" s="106"/>
      <c r="H177" s="106"/>
      <c r="I177" s="57"/>
      <c r="J177" s="57"/>
      <c r="K177" s="57"/>
      <c r="L177" s="57"/>
      <c r="M177" s="57"/>
      <c r="N177" s="57"/>
    </row>
    <row r="178" spans="3:14" ht="14.25" customHeight="1">
      <c r="C178" s="106"/>
      <c r="D178" s="106"/>
      <c r="E178" s="106"/>
      <c r="F178" s="106"/>
      <c r="G178" s="106"/>
      <c r="H178" s="106"/>
      <c r="I178" s="57"/>
      <c r="J178" s="57"/>
      <c r="K178" s="57"/>
      <c r="L178" s="57"/>
      <c r="M178" s="57"/>
      <c r="N178" s="57"/>
    </row>
    <row r="179" spans="3:14" ht="14.25" customHeight="1">
      <c r="C179" s="106"/>
      <c r="D179" s="106"/>
      <c r="E179" s="106"/>
      <c r="F179" s="106"/>
      <c r="G179" s="106"/>
      <c r="H179" s="106"/>
      <c r="I179" s="57"/>
      <c r="J179" s="57"/>
      <c r="K179" s="57"/>
      <c r="L179" s="57"/>
      <c r="M179" s="57"/>
      <c r="N179" s="57"/>
    </row>
    <row r="180" spans="3:14" ht="14.25" customHeight="1">
      <c r="C180" s="106"/>
      <c r="D180" s="106"/>
      <c r="E180" s="106"/>
      <c r="F180" s="106"/>
      <c r="G180" s="106"/>
      <c r="H180" s="106"/>
      <c r="I180" s="57"/>
      <c r="J180" s="57"/>
      <c r="K180" s="57"/>
      <c r="L180" s="57"/>
      <c r="M180" s="57"/>
      <c r="N180" s="57"/>
    </row>
    <row r="181" spans="3:14" ht="14.25" customHeight="1">
      <c r="C181" s="106"/>
      <c r="D181" s="106"/>
      <c r="E181" s="106"/>
      <c r="F181" s="106"/>
      <c r="G181" s="106"/>
      <c r="H181" s="106"/>
      <c r="I181" s="57"/>
      <c r="J181" s="57"/>
      <c r="K181" s="57"/>
      <c r="L181" s="57"/>
      <c r="M181" s="57"/>
      <c r="N181" s="57"/>
    </row>
    <row r="182" spans="3:14" ht="14.25" customHeight="1">
      <c r="C182" s="106"/>
      <c r="D182" s="106"/>
      <c r="E182" s="106"/>
      <c r="F182" s="106"/>
      <c r="G182" s="106"/>
      <c r="H182" s="106"/>
      <c r="I182" s="57"/>
      <c r="J182" s="57"/>
      <c r="K182" s="57"/>
      <c r="L182" s="57"/>
      <c r="M182" s="57"/>
      <c r="N182" s="57"/>
    </row>
    <row r="183" spans="3:14" ht="14.25" customHeight="1">
      <c r="C183" s="106"/>
      <c r="D183" s="106"/>
      <c r="E183" s="106"/>
      <c r="F183" s="106"/>
      <c r="G183" s="106"/>
      <c r="H183" s="106"/>
      <c r="I183" s="57"/>
      <c r="J183" s="57"/>
      <c r="K183" s="57"/>
      <c r="L183" s="57"/>
      <c r="M183" s="57"/>
      <c r="N183" s="57"/>
    </row>
    <row r="184" spans="3:14" ht="14.25" customHeight="1">
      <c r="C184" s="106"/>
      <c r="D184" s="106"/>
      <c r="E184" s="106"/>
      <c r="F184" s="106"/>
      <c r="G184" s="106"/>
      <c r="H184" s="106"/>
      <c r="I184" s="57"/>
      <c r="J184" s="57"/>
      <c r="K184" s="57"/>
      <c r="L184" s="57"/>
      <c r="M184" s="57"/>
      <c r="N184" s="57"/>
    </row>
    <row r="185" spans="3:14" ht="14.25" customHeight="1">
      <c r="C185" s="106"/>
      <c r="D185" s="106"/>
      <c r="E185" s="106"/>
      <c r="F185" s="106"/>
      <c r="G185" s="106"/>
      <c r="H185" s="106"/>
      <c r="I185" s="57"/>
      <c r="J185" s="57"/>
      <c r="K185" s="57"/>
      <c r="L185" s="57"/>
      <c r="M185" s="57"/>
      <c r="N185" s="57"/>
    </row>
    <row r="186" spans="3:14" ht="14.25" customHeight="1">
      <c r="C186" s="106"/>
      <c r="D186" s="106"/>
      <c r="E186" s="106"/>
      <c r="F186" s="106"/>
      <c r="G186" s="106"/>
      <c r="H186" s="106"/>
      <c r="I186" s="57"/>
      <c r="J186" s="57"/>
      <c r="K186" s="57"/>
      <c r="L186" s="57"/>
      <c r="M186" s="57"/>
      <c r="N186" s="57"/>
    </row>
    <row r="187" spans="3:14" ht="14.25" customHeight="1">
      <c r="C187" s="106"/>
      <c r="D187" s="106"/>
      <c r="E187" s="106"/>
      <c r="F187" s="106"/>
      <c r="G187" s="106"/>
      <c r="H187" s="106"/>
      <c r="I187" s="57"/>
      <c r="J187" s="57"/>
      <c r="K187" s="57"/>
      <c r="L187" s="57"/>
      <c r="M187" s="57"/>
      <c r="N187" s="57"/>
    </row>
    <row r="188" spans="3:14" ht="14.25" customHeight="1">
      <c r="C188" s="106"/>
      <c r="D188" s="106"/>
      <c r="E188" s="106"/>
      <c r="F188" s="106"/>
      <c r="G188" s="106"/>
      <c r="H188" s="106"/>
      <c r="I188" s="57"/>
      <c r="J188" s="57"/>
      <c r="K188" s="57"/>
      <c r="L188" s="57"/>
      <c r="M188" s="57"/>
      <c r="N188" s="57"/>
    </row>
    <row r="189" spans="3:14" ht="14.25" customHeight="1">
      <c r="C189" s="106"/>
      <c r="D189" s="106"/>
      <c r="E189" s="106"/>
      <c r="F189" s="106"/>
      <c r="G189" s="106"/>
      <c r="H189" s="106"/>
      <c r="I189" s="57"/>
      <c r="J189" s="57"/>
      <c r="K189" s="57"/>
      <c r="L189" s="57"/>
      <c r="M189" s="57"/>
      <c r="N189" s="57"/>
    </row>
    <row r="190" spans="3:14" ht="14.25" customHeight="1">
      <c r="C190" s="106"/>
      <c r="D190" s="106"/>
      <c r="E190" s="106"/>
      <c r="F190" s="106"/>
      <c r="G190" s="106"/>
      <c r="H190" s="106"/>
      <c r="I190" s="57"/>
      <c r="J190" s="57"/>
      <c r="K190" s="57"/>
      <c r="L190" s="57"/>
      <c r="M190" s="57"/>
      <c r="N190" s="57"/>
    </row>
    <row r="191" spans="3:14" ht="14.25" customHeight="1">
      <c r="C191" s="106"/>
      <c r="D191" s="106"/>
      <c r="E191" s="106"/>
      <c r="F191" s="106"/>
      <c r="G191" s="106"/>
      <c r="H191" s="106"/>
      <c r="I191" s="57"/>
      <c r="J191" s="57"/>
      <c r="K191" s="57"/>
      <c r="L191" s="57"/>
      <c r="M191" s="57"/>
      <c r="N191" s="57"/>
    </row>
    <row r="192" spans="3:14" ht="14.25" customHeight="1">
      <c r="C192" s="106"/>
      <c r="D192" s="106"/>
      <c r="E192" s="106"/>
      <c r="F192" s="106"/>
      <c r="G192" s="106"/>
      <c r="H192" s="106"/>
      <c r="I192" s="57"/>
      <c r="J192" s="57"/>
      <c r="K192" s="57"/>
      <c r="L192" s="57"/>
      <c r="M192" s="57"/>
      <c r="N192" s="57"/>
    </row>
    <row r="193" spans="3:14" ht="14.25" customHeight="1">
      <c r="C193" s="106"/>
      <c r="D193" s="106"/>
      <c r="E193" s="106"/>
      <c r="F193" s="106"/>
      <c r="G193" s="106"/>
      <c r="H193" s="106"/>
      <c r="I193" s="57"/>
      <c r="J193" s="57"/>
      <c r="K193" s="57"/>
      <c r="L193" s="57"/>
      <c r="M193" s="57"/>
      <c r="N193" s="57"/>
    </row>
    <row r="194" spans="3:14" ht="14.25" customHeight="1">
      <c r="C194" s="106"/>
      <c r="D194" s="106"/>
      <c r="E194" s="106"/>
      <c r="F194" s="106"/>
      <c r="G194" s="106"/>
      <c r="H194" s="106"/>
      <c r="I194" s="57"/>
      <c r="J194" s="57"/>
      <c r="K194" s="57"/>
      <c r="L194" s="57"/>
      <c r="M194" s="57"/>
      <c r="N194" s="57"/>
    </row>
    <row r="195" spans="3:14" ht="14.25" customHeight="1">
      <c r="C195" s="106"/>
      <c r="D195" s="106"/>
      <c r="E195" s="106"/>
      <c r="F195" s="106"/>
      <c r="G195" s="106"/>
      <c r="H195" s="106"/>
      <c r="I195" s="57"/>
      <c r="J195" s="57"/>
      <c r="K195" s="57"/>
      <c r="L195" s="57"/>
      <c r="M195" s="57"/>
      <c r="N195" s="57"/>
    </row>
    <row r="196" spans="3:14" ht="14.25" customHeight="1">
      <c r="C196" s="106"/>
      <c r="D196" s="106"/>
      <c r="E196" s="106"/>
      <c r="F196" s="106"/>
      <c r="G196" s="106"/>
      <c r="H196" s="106"/>
      <c r="I196" s="57"/>
      <c r="J196" s="57"/>
      <c r="K196" s="57"/>
      <c r="L196" s="57"/>
      <c r="M196" s="57"/>
      <c r="N196" s="57"/>
    </row>
    <row r="197" spans="3:14" ht="14.25" customHeight="1">
      <c r="C197" s="106"/>
      <c r="D197" s="106"/>
      <c r="E197" s="106"/>
      <c r="F197" s="106"/>
      <c r="G197" s="106"/>
      <c r="H197" s="106"/>
      <c r="I197" s="57"/>
      <c r="J197" s="57"/>
      <c r="K197" s="57"/>
      <c r="L197" s="57"/>
      <c r="M197" s="57"/>
      <c r="N197" s="57"/>
    </row>
    <row r="198" spans="3:14" ht="14.25" customHeight="1">
      <c r="C198" s="106"/>
      <c r="D198" s="106"/>
      <c r="E198" s="106"/>
      <c r="F198" s="106"/>
      <c r="G198" s="106"/>
      <c r="H198" s="106"/>
      <c r="I198" s="57"/>
      <c r="J198" s="57"/>
      <c r="K198" s="57"/>
      <c r="L198" s="57"/>
      <c r="M198" s="57"/>
      <c r="N198" s="57"/>
    </row>
    <row r="199" spans="3:14" ht="14.25" customHeight="1">
      <c r="C199" s="106"/>
      <c r="D199" s="106"/>
      <c r="E199" s="106"/>
      <c r="F199" s="106"/>
      <c r="G199" s="106"/>
      <c r="H199" s="106"/>
      <c r="I199" s="57"/>
      <c r="J199" s="57"/>
      <c r="K199" s="57"/>
      <c r="L199" s="57"/>
      <c r="M199" s="57"/>
      <c r="N199" s="57"/>
    </row>
    <row r="200" spans="3:14" ht="14.25" customHeight="1">
      <c r="C200" s="106"/>
      <c r="D200" s="106"/>
      <c r="E200" s="106"/>
      <c r="F200" s="106"/>
      <c r="G200" s="106"/>
      <c r="H200" s="106"/>
      <c r="I200" s="57"/>
      <c r="J200" s="57"/>
      <c r="K200" s="57"/>
      <c r="L200" s="57"/>
      <c r="M200" s="57"/>
      <c r="N200" s="57"/>
    </row>
    <row r="201" spans="3:14" ht="14.25" customHeight="1">
      <c r="C201" s="106"/>
      <c r="D201" s="106"/>
      <c r="E201" s="106"/>
      <c r="F201" s="106"/>
      <c r="G201" s="106"/>
      <c r="H201" s="106"/>
      <c r="I201" s="57"/>
      <c r="J201" s="57"/>
      <c r="K201" s="57"/>
      <c r="L201" s="57"/>
      <c r="M201" s="57"/>
      <c r="N201" s="57"/>
    </row>
    <row r="202" spans="3:14" ht="14.25" customHeight="1">
      <c r="C202" s="106"/>
      <c r="D202" s="106"/>
      <c r="E202" s="106"/>
      <c r="F202" s="106"/>
      <c r="G202" s="106"/>
      <c r="H202" s="106"/>
      <c r="I202" s="57"/>
      <c r="J202" s="57"/>
      <c r="K202" s="57"/>
      <c r="L202" s="57"/>
      <c r="M202" s="57"/>
      <c r="N202" s="57"/>
    </row>
    <row r="203" spans="3:14" ht="14.25" customHeight="1">
      <c r="C203" s="106"/>
      <c r="D203" s="106"/>
      <c r="E203" s="106"/>
      <c r="F203" s="106"/>
      <c r="G203" s="106"/>
      <c r="H203" s="106"/>
      <c r="I203" s="57"/>
      <c r="J203" s="57"/>
      <c r="K203" s="57"/>
      <c r="L203" s="57"/>
      <c r="M203" s="57"/>
      <c r="N203" s="57"/>
    </row>
    <row r="204" spans="3:14" ht="14.25" customHeight="1">
      <c r="C204" s="106"/>
      <c r="D204" s="106"/>
      <c r="E204" s="106"/>
      <c r="F204" s="106"/>
      <c r="G204" s="106"/>
      <c r="H204" s="106"/>
      <c r="I204" s="57"/>
      <c r="J204" s="57"/>
      <c r="K204" s="57"/>
      <c r="L204" s="57"/>
      <c r="M204" s="57"/>
      <c r="N204" s="57"/>
    </row>
    <row r="205" spans="3:14" ht="14.25" customHeight="1">
      <c r="C205" s="106"/>
      <c r="D205" s="106"/>
      <c r="E205" s="106"/>
      <c r="F205" s="106"/>
      <c r="G205" s="106"/>
      <c r="H205" s="106"/>
      <c r="I205" s="57"/>
      <c r="J205" s="57"/>
      <c r="K205" s="57"/>
      <c r="L205" s="57"/>
      <c r="M205" s="57"/>
      <c r="N205" s="57"/>
    </row>
    <row r="206" spans="3:14" ht="14.25" customHeight="1">
      <c r="C206" s="106"/>
      <c r="D206" s="106"/>
      <c r="E206" s="106"/>
      <c r="F206" s="106"/>
      <c r="G206" s="106"/>
      <c r="H206" s="106"/>
      <c r="I206" s="57"/>
      <c r="J206" s="57"/>
      <c r="K206" s="57"/>
      <c r="L206" s="57"/>
      <c r="M206" s="57"/>
      <c r="N206" s="57"/>
    </row>
    <row r="207" spans="3:14" ht="14.25" customHeight="1">
      <c r="C207" s="106"/>
      <c r="D207" s="106"/>
      <c r="E207" s="106"/>
      <c r="F207" s="106"/>
      <c r="G207" s="106"/>
      <c r="H207" s="106"/>
      <c r="I207" s="57"/>
      <c r="J207" s="57"/>
      <c r="K207" s="57"/>
      <c r="L207" s="57"/>
      <c r="M207" s="57"/>
      <c r="N207" s="57"/>
    </row>
    <row r="208" spans="3:14" ht="14.25" customHeight="1">
      <c r="C208" s="106"/>
      <c r="D208" s="106"/>
      <c r="E208" s="106"/>
      <c r="F208" s="106"/>
      <c r="G208" s="106"/>
      <c r="H208" s="106"/>
      <c r="I208" s="57"/>
      <c r="J208" s="57"/>
      <c r="K208" s="57"/>
      <c r="L208" s="57"/>
      <c r="M208" s="57"/>
      <c r="N208" s="57"/>
    </row>
    <row r="209" spans="3:14" ht="14.25" customHeight="1">
      <c r="C209" s="106"/>
      <c r="D209" s="106"/>
      <c r="E209" s="106"/>
      <c r="F209" s="106"/>
      <c r="G209" s="106"/>
      <c r="H209" s="106"/>
      <c r="I209" s="57"/>
      <c r="J209" s="57"/>
      <c r="K209" s="57"/>
      <c r="L209" s="57"/>
      <c r="M209" s="57"/>
      <c r="N209" s="57"/>
    </row>
    <row r="210" spans="3:14" ht="14.25" customHeight="1">
      <c r="C210" s="106"/>
      <c r="D210" s="106"/>
      <c r="E210" s="106"/>
      <c r="F210" s="106"/>
      <c r="G210" s="106"/>
      <c r="H210" s="106"/>
      <c r="I210" s="57"/>
      <c r="J210" s="57"/>
      <c r="K210" s="57"/>
      <c r="L210" s="57"/>
      <c r="M210" s="57"/>
      <c r="N210" s="57"/>
    </row>
    <row r="211" spans="3:14" ht="14.25" customHeight="1">
      <c r="C211" s="106"/>
      <c r="D211" s="106"/>
      <c r="E211" s="106"/>
      <c r="F211" s="106"/>
      <c r="G211" s="106"/>
      <c r="H211" s="106"/>
      <c r="I211" s="57"/>
      <c r="J211" s="57"/>
      <c r="K211" s="57"/>
      <c r="L211" s="57"/>
      <c r="M211" s="57"/>
      <c r="N211" s="57"/>
    </row>
    <row r="212" spans="3:14" ht="14.25" customHeight="1">
      <c r="C212" s="106"/>
      <c r="D212" s="106"/>
      <c r="E212" s="106"/>
      <c r="F212" s="106"/>
      <c r="G212" s="106"/>
      <c r="H212" s="106"/>
      <c r="I212" s="57"/>
      <c r="J212" s="57"/>
      <c r="K212" s="57"/>
      <c r="L212" s="57"/>
      <c r="M212" s="57"/>
      <c r="N212" s="57"/>
    </row>
    <row r="213" spans="3:14" ht="14.25" customHeight="1">
      <c r="C213" s="106"/>
      <c r="D213" s="106"/>
      <c r="E213" s="106"/>
      <c r="F213" s="106"/>
      <c r="G213" s="106"/>
      <c r="H213" s="106"/>
      <c r="I213" s="57"/>
      <c r="J213" s="57"/>
      <c r="K213" s="57"/>
      <c r="L213" s="57"/>
      <c r="M213" s="57"/>
      <c r="N213" s="57"/>
    </row>
    <row r="214" spans="3:14" ht="14.25" customHeight="1">
      <c r="C214" s="106"/>
      <c r="D214" s="106"/>
      <c r="E214" s="106"/>
      <c r="F214" s="106"/>
      <c r="G214" s="106"/>
      <c r="H214" s="106"/>
      <c r="I214" s="57"/>
      <c r="J214" s="57"/>
      <c r="K214" s="57"/>
      <c r="L214" s="57"/>
      <c r="M214" s="57"/>
      <c r="N214" s="57"/>
    </row>
    <row r="215" spans="3:14" ht="14.25" customHeight="1">
      <c r="C215" s="106"/>
      <c r="D215" s="106"/>
      <c r="E215" s="106"/>
      <c r="F215" s="106"/>
      <c r="G215" s="106"/>
      <c r="H215" s="106"/>
      <c r="I215" s="57"/>
      <c r="J215" s="57"/>
      <c r="K215" s="57"/>
      <c r="L215" s="57"/>
      <c r="M215" s="57"/>
      <c r="N215" s="57"/>
    </row>
    <row r="216" spans="3:14" ht="14.25" customHeight="1">
      <c r="C216" s="106"/>
      <c r="D216" s="106"/>
      <c r="E216" s="106"/>
      <c r="F216" s="106"/>
      <c r="G216" s="106"/>
      <c r="H216" s="106"/>
      <c r="I216" s="57"/>
      <c r="J216" s="57"/>
      <c r="K216" s="57"/>
      <c r="L216" s="57"/>
      <c r="M216" s="57"/>
      <c r="N216" s="57"/>
    </row>
    <row r="217" spans="3:14" ht="14.25" customHeight="1">
      <c r="C217" s="106"/>
      <c r="D217" s="106"/>
      <c r="E217" s="106"/>
      <c r="F217" s="106"/>
      <c r="G217" s="106"/>
      <c r="H217" s="106"/>
      <c r="I217" s="57"/>
      <c r="J217" s="57"/>
      <c r="K217" s="57"/>
      <c r="L217" s="57"/>
      <c r="M217" s="57"/>
      <c r="N217" s="57"/>
    </row>
    <row r="218" spans="3:14" ht="14.25" customHeight="1">
      <c r="C218" s="106"/>
      <c r="D218" s="106"/>
      <c r="E218" s="106"/>
      <c r="F218" s="106"/>
      <c r="G218" s="106"/>
      <c r="H218" s="106"/>
      <c r="I218" s="57"/>
      <c r="J218" s="57"/>
      <c r="K218" s="57"/>
      <c r="L218" s="57"/>
      <c r="M218" s="57"/>
      <c r="N218" s="57"/>
    </row>
    <row r="219" spans="3:14" ht="14.25" customHeight="1">
      <c r="C219" s="106"/>
      <c r="D219" s="106"/>
      <c r="E219" s="106"/>
      <c r="F219" s="106"/>
      <c r="G219" s="106"/>
      <c r="H219" s="106"/>
      <c r="I219" s="57"/>
      <c r="J219" s="57"/>
      <c r="K219" s="57"/>
      <c r="L219" s="57"/>
      <c r="M219" s="57"/>
      <c r="N219" s="57"/>
    </row>
    <row r="220" spans="3:14" ht="14.25" customHeight="1">
      <c r="C220" s="106"/>
      <c r="D220" s="106"/>
      <c r="E220" s="106"/>
      <c r="F220" s="106"/>
      <c r="G220" s="106"/>
      <c r="H220" s="106"/>
      <c r="I220" s="57"/>
      <c r="J220" s="57"/>
      <c r="K220" s="57"/>
      <c r="L220" s="57"/>
      <c r="M220" s="57"/>
      <c r="N220" s="57"/>
    </row>
    <row r="221" spans="3:14" ht="14.25" customHeight="1">
      <c r="C221" s="106"/>
      <c r="D221" s="106"/>
      <c r="E221" s="106"/>
      <c r="F221" s="106"/>
      <c r="G221" s="106"/>
      <c r="H221" s="106"/>
      <c r="I221" s="57"/>
      <c r="J221" s="57"/>
      <c r="K221" s="57"/>
      <c r="L221" s="57"/>
      <c r="M221" s="57"/>
      <c r="N221" s="57"/>
    </row>
    <row r="222" spans="3:14" ht="14.25" customHeight="1">
      <c r="C222" s="106"/>
      <c r="D222" s="106"/>
      <c r="E222" s="106"/>
      <c r="F222" s="106"/>
      <c r="G222" s="106"/>
      <c r="H222" s="106"/>
      <c r="I222" s="57"/>
      <c r="J222" s="57"/>
      <c r="K222" s="57"/>
      <c r="L222" s="57"/>
      <c r="M222" s="57"/>
      <c r="N222" s="57"/>
    </row>
    <row r="223" spans="3:14" ht="14.25" customHeight="1">
      <c r="C223" s="106"/>
      <c r="D223" s="106"/>
      <c r="E223" s="106"/>
      <c r="F223" s="106"/>
      <c r="G223" s="106"/>
      <c r="H223" s="106"/>
      <c r="I223" s="57"/>
      <c r="J223" s="57"/>
      <c r="K223" s="57"/>
      <c r="L223" s="57"/>
      <c r="M223" s="57"/>
      <c r="N223" s="57"/>
    </row>
    <row r="224" spans="3:14" ht="14.25" customHeight="1">
      <c r="C224" s="106"/>
      <c r="D224" s="106"/>
      <c r="E224" s="106"/>
      <c r="F224" s="106"/>
      <c r="G224" s="106"/>
      <c r="H224" s="106"/>
      <c r="I224" s="57"/>
      <c r="J224" s="57"/>
      <c r="K224" s="57"/>
      <c r="L224" s="57"/>
      <c r="M224" s="57"/>
      <c r="N224" s="57"/>
    </row>
    <row r="225" spans="3:14" ht="14.25" customHeight="1">
      <c r="C225" s="106"/>
      <c r="D225" s="106"/>
      <c r="E225" s="106"/>
      <c r="F225" s="106"/>
      <c r="G225" s="106"/>
      <c r="H225" s="106"/>
      <c r="I225" s="57"/>
      <c r="J225" s="57"/>
      <c r="K225" s="57"/>
      <c r="L225" s="57"/>
      <c r="M225" s="57"/>
      <c r="N225" s="57"/>
    </row>
    <row r="226" spans="3:14" ht="14.25" customHeight="1">
      <c r="C226" s="106"/>
      <c r="D226" s="106"/>
      <c r="E226" s="106"/>
      <c r="F226" s="106"/>
      <c r="G226" s="106"/>
      <c r="H226" s="106"/>
      <c r="I226" s="57"/>
      <c r="J226" s="57"/>
      <c r="K226" s="57"/>
      <c r="L226" s="57"/>
      <c r="M226" s="57"/>
      <c r="N226" s="57"/>
    </row>
    <row r="227" spans="3:14" ht="14.25" customHeight="1">
      <c r="C227" s="106"/>
      <c r="D227" s="106"/>
      <c r="E227" s="106"/>
      <c r="F227" s="106"/>
      <c r="G227" s="106"/>
      <c r="H227" s="106"/>
      <c r="I227" s="57"/>
      <c r="J227" s="57"/>
      <c r="K227" s="57"/>
      <c r="L227" s="57"/>
      <c r="M227" s="57"/>
      <c r="N227" s="57"/>
    </row>
    <row r="228" spans="3:14" ht="14.25" customHeight="1">
      <c r="C228" s="106"/>
      <c r="D228" s="106"/>
      <c r="E228" s="106"/>
      <c r="F228" s="106"/>
      <c r="G228" s="106"/>
      <c r="H228" s="106"/>
      <c r="I228" s="57"/>
      <c r="J228" s="57"/>
      <c r="K228" s="57"/>
      <c r="L228" s="57"/>
      <c r="M228" s="57"/>
      <c r="N228" s="57"/>
    </row>
    <row r="229" spans="3:14" ht="14.25" customHeight="1">
      <c r="C229" s="106"/>
      <c r="D229" s="106"/>
      <c r="E229" s="106"/>
      <c r="F229" s="106"/>
      <c r="G229" s="106"/>
      <c r="H229" s="106"/>
      <c r="I229" s="57"/>
      <c r="J229" s="57"/>
      <c r="K229" s="57"/>
      <c r="L229" s="57"/>
      <c r="M229" s="57"/>
      <c r="N229" s="57"/>
    </row>
    <row r="230" spans="3:14" ht="14.25" customHeight="1">
      <c r="C230" s="106"/>
      <c r="D230" s="106"/>
      <c r="E230" s="106"/>
      <c r="F230" s="106"/>
      <c r="G230" s="106"/>
      <c r="H230" s="106"/>
      <c r="I230" s="57"/>
      <c r="J230" s="57"/>
      <c r="K230" s="57"/>
      <c r="L230" s="57"/>
      <c r="M230" s="57"/>
      <c r="N230" s="57"/>
    </row>
    <row r="231" spans="3:14" ht="14.25" customHeight="1">
      <c r="C231" s="106"/>
      <c r="D231" s="106"/>
      <c r="E231" s="106"/>
      <c r="F231" s="106"/>
      <c r="G231" s="106"/>
      <c r="H231" s="106"/>
      <c r="I231" s="57"/>
      <c r="J231" s="57"/>
      <c r="K231" s="57"/>
      <c r="L231" s="57"/>
      <c r="M231" s="57"/>
      <c r="N231" s="57"/>
    </row>
    <row r="232" spans="3:14" ht="14.25" customHeight="1">
      <c r="C232" s="106"/>
      <c r="D232" s="106"/>
      <c r="E232" s="106"/>
      <c r="F232" s="106"/>
      <c r="G232" s="106"/>
      <c r="H232" s="106"/>
      <c r="I232" s="57"/>
      <c r="J232" s="57"/>
      <c r="K232" s="57"/>
      <c r="L232" s="57"/>
      <c r="M232" s="57"/>
      <c r="N232" s="57"/>
    </row>
    <row r="233" spans="3:14" ht="14.25" customHeight="1">
      <c r="C233" s="106"/>
      <c r="D233" s="106"/>
      <c r="E233" s="106"/>
      <c r="F233" s="106"/>
      <c r="G233" s="106"/>
      <c r="H233" s="106"/>
      <c r="I233" s="57"/>
      <c r="J233" s="57"/>
      <c r="K233" s="57"/>
      <c r="L233" s="57"/>
      <c r="M233" s="57"/>
      <c r="N233" s="57"/>
    </row>
    <row r="234" spans="3:14" ht="14.25" customHeight="1">
      <c r="C234" s="106"/>
      <c r="D234" s="106"/>
      <c r="E234" s="106"/>
      <c r="F234" s="106"/>
      <c r="G234" s="106"/>
      <c r="H234" s="106"/>
      <c r="I234" s="57"/>
      <c r="J234" s="57"/>
      <c r="K234" s="57"/>
      <c r="L234" s="57"/>
      <c r="M234" s="57"/>
      <c r="N234" s="57"/>
    </row>
    <row r="235" spans="3:14" ht="14.25" customHeight="1">
      <c r="C235" s="106"/>
      <c r="D235" s="106"/>
      <c r="E235" s="106"/>
      <c r="F235" s="106"/>
      <c r="G235" s="106"/>
      <c r="H235" s="106"/>
      <c r="I235" s="57"/>
      <c r="J235" s="57"/>
      <c r="K235" s="57"/>
      <c r="L235" s="57"/>
      <c r="M235" s="57"/>
      <c r="N235" s="57"/>
    </row>
    <row r="236" spans="3:14" ht="14.25" customHeight="1">
      <c r="C236" s="106"/>
      <c r="D236" s="106"/>
      <c r="E236" s="106"/>
      <c r="F236" s="106"/>
      <c r="G236" s="106"/>
      <c r="H236" s="106"/>
      <c r="I236" s="57"/>
      <c r="J236" s="57"/>
      <c r="K236" s="57"/>
      <c r="L236" s="57"/>
      <c r="M236" s="57"/>
      <c r="N236" s="57"/>
    </row>
    <row r="237" spans="3:14" ht="14.25" customHeight="1">
      <c r="C237" s="106"/>
      <c r="D237" s="106"/>
      <c r="E237" s="106"/>
      <c r="F237" s="106"/>
      <c r="G237" s="106"/>
      <c r="H237" s="106"/>
      <c r="I237" s="57"/>
      <c r="J237" s="57"/>
      <c r="K237" s="57"/>
      <c r="L237" s="57"/>
      <c r="M237" s="57"/>
      <c r="N237" s="57"/>
    </row>
    <row r="238" spans="3:14" ht="14.25" customHeight="1">
      <c r="C238" s="106"/>
      <c r="D238" s="106"/>
      <c r="E238" s="106"/>
      <c r="F238" s="106"/>
      <c r="G238" s="106"/>
      <c r="H238" s="106"/>
      <c r="I238" s="57"/>
      <c r="J238" s="57"/>
      <c r="K238" s="57"/>
      <c r="L238" s="57"/>
      <c r="M238" s="57"/>
      <c r="N238" s="57"/>
    </row>
    <row r="239" spans="3:14" ht="14.25" customHeight="1">
      <c r="C239" s="106"/>
      <c r="D239" s="106"/>
      <c r="E239" s="106"/>
      <c r="F239" s="106"/>
      <c r="G239" s="106"/>
      <c r="H239" s="106"/>
      <c r="I239" s="57"/>
      <c r="J239" s="57"/>
      <c r="K239" s="57"/>
      <c r="L239" s="57"/>
      <c r="M239" s="57"/>
      <c r="N239" s="57"/>
    </row>
    <row r="240" spans="3:14" ht="14.25" customHeight="1">
      <c r="C240" s="106"/>
      <c r="D240" s="106"/>
      <c r="E240" s="106"/>
      <c r="F240" s="106"/>
      <c r="G240" s="106"/>
      <c r="H240" s="106"/>
      <c r="I240" s="57"/>
      <c r="J240" s="57"/>
      <c r="K240" s="57"/>
      <c r="L240" s="57"/>
      <c r="M240" s="57"/>
      <c r="N240" s="57"/>
    </row>
    <row r="241" spans="3:14" ht="14.25" customHeight="1">
      <c r="C241" s="106"/>
      <c r="D241" s="106"/>
      <c r="E241" s="106"/>
      <c r="F241" s="106"/>
      <c r="G241" s="106"/>
      <c r="H241" s="106"/>
      <c r="I241" s="57"/>
      <c r="J241" s="57"/>
      <c r="K241" s="57"/>
      <c r="L241" s="57"/>
      <c r="M241" s="57"/>
      <c r="N241" s="57"/>
    </row>
    <row r="242" spans="3:14" ht="14.25" customHeight="1">
      <c r="C242" s="106"/>
      <c r="D242" s="106"/>
      <c r="E242" s="106"/>
      <c r="F242" s="106"/>
      <c r="G242" s="106"/>
      <c r="H242" s="106"/>
      <c r="I242" s="57"/>
      <c r="J242" s="57"/>
      <c r="K242" s="57"/>
      <c r="L242" s="57"/>
      <c r="M242" s="57"/>
      <c r="N242" s="57"/>
    </row>
    <row r="243" spans="3:14" ht="14.25" customHeight="1">
      <c r="C243" s="106"/>
      <c r="D243" s="106"/>
      <c r="E243" s="106"/>
      <c r="F243" s="106"/>
      <c r="G243" s="106"/>
      <c r="H243" s="106"/>
      <c r="I243" s="57"/>
      <c r="J243" s="57"/>
      <c r="K243" s="57"/>
      <c r="L243" s="57"/>
      <c r="M243" s="57"/>
      <c r="N243" s="57"/>
    </row>
    <row r="244" spans="3:14" ht="14.25" customHeight="1">
      <c r="C244" s="106"/>
      <c r="D244" s="106"/>
      <c r="E244" s="106"/>
      <c r="F244" s="106"/>
      <c r="G244" s="106"/>
      <c r="H244" s="106"/>
      <c r="I244" s="57"/>
      <c r="J244" s="57"/>
      <c r="K244" s="57"/>
      <c r="L244" s="57"/>
      <c r="M244" s="57"/>
      <c r="N244" s="57"/>
    </row>
    <row r="245" spans="3:14" ht="14.25" customHeight="1">
      <c r="C245" s="106"/>
      <c r="D245" s="106"/>
      <c r="E245" s="106"/>
      <c r="F245" s="106"/>
      <c r="G245" s="106"/>
      <c r="H245" s="106"/>
      <c r="I245" s="57"/>
      <c r="J245" s="57"/>
      <c r="K245" s="57"/>
      <c r="L245" s="57"/>
      <c r="M245" s="57"/>
      <c r="N245" s="57"/>
    </row>
    <row r="246" spans="3:14" ht="14.25" customHeight="1">
      <c r="C246" s="106"/>
      <c r="D246" s="106"/>
      <c r="E246" s="106"/>
      <c r="F246" s="106"/>
      <c r="G246" s="106"/>
      <c r="H246" s="106"/>
      <c r="I246" s="57"/>
      <c r="J246" s="57"/>
      <c r="K246" s="57"/>
      <c r="L246" s="57"/>
      <c r="M246" s="57"/>
      <c r="N246" s="57"/>
    </row>
    <row r="247" spans="3:14" ht="14.25" customHeight="1">
      <c r="C247" s="106"/>
      <c r="D247" s="106"/>
      <c r="E247" s="106"/>
      <c r="F247" s="106"/>
      <c r="G247" s="106"/>
      <c r="H247" s="106"/>
      <c r="I247" s="57"/>
      <c r="J247" s="57"/>
      <c r="K247" s="57"/>
      <c r="L247" s="57"/>
      <c r="M247" s="57"/>
      <c r="N247" s="57"/>
    </row>
    <row r="248" spans="3:14" ht="14.25" customHeight="1">
      <c r="C248" s="106"/>
      <c r="D248" s="106"/>
      <c r="E248" s="106"/>
      <c r="F248" s="106"/>
      <c r="G248" s="106"/>
      <c r="H248" s="106"/>
      <c r="I248" s="57"/>
      <c r="J248" s="57"/>
      <c r="K248" s="57"/>
      <c r="L248" s="57"/>
      <c r="M248" s="57"/>
      <c r="N248" s="57"/>
    </row>
    <row r="249" spans="3:14" ht="14.25" customHeight="1">
      <c r="C249" s="106"/>
      <c r="D249" s="106"/>
      <c r="E249" s="106"/>
      <c r="F249" s="106"/>
      <c r="G249" s="106"/>
      <c r="H249" s="106"/>
      <c r="I249" s="57"/>
      <c r="J249" s="57"/>
      <c r="K249" s="57"/>
      <c r="L249" s="57"/>
      <c r="M249" s="57"/>
      <c r="N249" s="57"/>
    </row>
    <row r="250" spans="3:14" ht="14.25" customHeight="1">
      <c r="C250" s="106"/>
      <c r="D250" s="106"/>
      <c r="E250" s="106"/>
      <c r="F250" s="106"/>
      <c r="G250" s="106"/>
      <c r="H250" s="106"/>
      <c r="I250" s="57"/>
      <c r="J250" s="57"/>
      <c r="K250" s="57"/>
      <c r="L250" s="57"/>
      <c r="M250" s="57"/>
      <c r="N250" s="57"/>
    </row>
    <row r="251" spans="3:14" ht="14.25" customHeight="1">
      <c r="C251" s="106"/>
      <c r="D251" s="106"/>
      <c r="E251" s="106"/>
      <c r="F251" s="106"/>
      <c r="G251" s="106"/>
      <c r="H251" s="106"/>
      <c r="I251" s="57"/>
      <c r="J251" s="57"/>
      <c r="K251" s="57"/>
      <c r="L251" s="57"/>
      <c r="M251" s="57"/>
      <c r="N251" s="57"/>
    </row>
    <row r="252" spans="3:14" ht="14.25" customHeight="1">
      <c r="C252" s="106"/>
      <c r="D252" s="106"/>
      <c r="E252" s="106"/>
      <c r="F252" s="106"/>
      <c r="G252" s="106"/>
      <c r="H252" s="106"/>
      <c r="I252" s="57"/>
      <c r="J252" s="57"/>
      <c r="K252" s="57"/>
      <c r="L252" s="57"/>
      <c r="M252" s="57"/>
      <c r="N252" s="57"/>
    </row>
    <row r="253" spans="3:14" ht="14.25" customHeight="1">
      <c r="C253" s="106"/>
      <c r="D253" s="106"/>
      <c r="E253" s="106"/>
      <c r="F253" s="106"/>
      <c r="G253" s="106"/>
      <c r="H253" s="106"/>
      <c r="I253" s="57"/>
      <c r="J253" s="57"/>
      <c r="K253" s="57"/>
      <c r="L253" s="57"/>
      <c r="M253" s="57"/>
      <c r="N253" s="57"/>
    </row>
    <row r="254" spans="3:14" ht="14.25" customHeight="1">
      <c r="C254" s="106"/>
      <c r="D254" s="106"/>
      <c r="E254" s="106"/>
      <c r="F254" s="106"/>
      <c r="G254" s="106"/>
      <c r="H254" s="106"/>
      <c r="I254" s="57"/>
      <c r="J254" s="57"/>
      <c r="K254" s="57"/>
      <c r="L254" s="57"/>
      <c r="M254" s="57"/>
      <c r="N254" s="57"/>
    </row>
    <row r="255" spans="3:14" ht="14.25" customHeight="1">
      <c r="C255" s="106"/>
      <c r="D255" s="106"/>
      <c r="E255" s="106"/>
      <c r="F255" s="106"/>
      <c r="G255" s="106"/>
      <c r="H255" s="106"/>
      <c r="I255" s="57"/>
      <c r="J255" s="57"/>
      <c r="K255" s="57"/>
      <c r="L255" s="57"/>
      <c r="M255" s="57"/>
      <c r="N255" s="57"/>
    </row>
    <row r="256" spans="3:14" ht="14.25" customHeight="1">
      <c r="C256" s="106"/>
      <c r="D256" s="106"/>
      <c r="E256" s="106"/>
      <c r="F256" s="106"/>
      <c r="G256" s="106"/>
      <c r="H256" s="106"/>
      <c r="I256" s="57"/>
      <c r="J256" s="57"/>
      <c r="K256" s="57"/>
      <c r="L256" s="57"/>
      <c r="M256" s="57"/>
      <c r="N256" s="57"/>
    </row>
    <row r="257" spans="3:14" ht="14.25" customHeight="1">
      <c r="C257" s="106"/>
      <c r="D257" s="106"/>
      <c r="E257" s="106"/>
      <c r="F257" s="106"/>
      <c r="G257" s="106"/>
      <c r="H257" s="106"/>
      <c r="I257" s="57"/>
      <c r="J257" s="57"/>
      <c r="K257" s="57"/>
      <c r="L257" s="57"/>
      <c r="M257" s="57"/>
      <c r="N257" s="57"/>
    </row>
    <row r="258" spans="3:14" ht="14.25" customHeight="1">
      <c r="C258" s="106"/>
      <c r="D258" s="106"/>
      <c r="E258" s="106"/>
      <c r="F258" s="106"/>
      <c r="G258" s="106"/>
      <c r="H258" s="106"/>
      <c r="I258" s="57"/>
      <c r="J258" s="57"/>
      <c r="K258" s="57"/>
      <c r="L258" s="57"/>
      <c r="M258" s="57"/>
      <c r="N258" s="57"/>
    </row>
    <row r="259" spans="3:14" ht="14.25" customHeight="1">
      <c r="C259" s="106"/>
      <c r="D259" s="106"/>
      <c r="E259" s="106"/>
      <c r="F259" s="106"/>
      <c r="G259" s="106"/>
      <c r="H259" s="106"/>
      <c r="I259" s="57"/>
      <c r="J259" s="57"/>
      <c r="K259" s="57"/>
      <c r="L259" s="57"/>
      <c r="M259" s="57"/>
      <c r="N259" s="57"/>
    </row>
    <row r="260" spans="3:14" ht="14.25" customHeight="1">
      <c r="C260" s="106"/>
      <c r="D260" s="106"/>
      <c r="E260" s="106"/>
      <c r="F260" s="106"/>
      <c r="G260" s="106"/>
      <c r="H260" s="106"/>
      <c r="I260" s="57"/>
      <c r="J260" s="57"/>
      <c r="K260" s="57"/>
      <c r="L260" s="57"/>
      <c r="M260" s="57"/>
      <c r="N260" s="57"/>
    </row>
    <row r="261" spans="3:14" ht="14.25" customHeight="1">
      <c r="C261" s="106"/>
      <c r="D261" s="106"/>
      <c r="E261" s="106"/>
      <c r="F261" s="106"/>
      <c r="G261" s="106"/>
      <c r="H261" s="106"/>
      <c r="I261" s="57"/>
      <c r="J261" s="57"/>
      <c r="K261" s="57"/>
      <c r="L261" s="57"/>
      <c r="M261" s="57"/>
      <c r="N261" s="57"/>
    </row>
    <row r="262" spans="3:14" ht="14.25" customHeight="1">
      <c r="C262" s="106"/>
      <c r="D262" s="106"/>
      <c r="E262" s="106"/>
      <c r="F262" s="106"/>
      <c r="G262" s="106"/>
      <c r="H262" s="106"/>
      <c r="I262" s="57"/>
      <c r="J262" s="57"/>
      <c r="K262" s="57"/>
      <c r="L262" s="57"/>
      <c r="M262" s="57"/>
      <c r="N262" s="57"/>
    </row>
    <row r="263" spans="3:14" ht="14.25" customHeight="1">
      <c r="C263" s="106"/>
      <c r="D263" s="106"/>
      <c r="E263" s="106"/>
      <c r="F263" s="106"/>
      <c r="G263" s="106"/>
      <c r="H263" s="106"/>
      <c r="I263" s="57"/>
      <c r="J263" s="57"/>
      <c r="K263" s="57"/>
      <c r="L263" s="57"/>
      <c r="M263" s="57"/>
      <c r="N263" s="57"/>
    </row>
    <row r="264" spans="3:14" ht="14.25" customHeight="1">
      <c r="C264" s="106"/>
      <c r="D264" s="106"/>
      <c r="E264" s="106"/>
      <c r="F264" s="106"/>
      <c r="G264" s="106"/>
      <c r="H264" s="106"/>
      <c r="I264" s="57"/>
      <c r="J264" s="57"/>
      <c r="K264" s="57"/>
      <c r="L264" s="57"/>
      <c r="M264" s="57"/>
      <c r="N264" s="57"/>
    </row>
    <row r="265" spans="3:14" ht="14.25" customHeight="1">
      <c r="C265" s="106"/>
      <c r="D265" s="106"/>
      <c r="E265" s="106"/>
      <c r="F265" s="106"/>
      <c r="G265" s="106"/>
      <c r="H265" s="106"/>
      <c r="I265" s="57"/>
      <c r="J265" s="57"/>
      <c r="K265" s="57"/>
      <c r="L265" s="57"/>
      <c r="M265" s="57"/>
      <c r="N265" s="57"/>
    </row>
    <row r="266" spans="3:14" ht="14.25" customHeight="1">
      <c r="C266" s="106"/>
      <c r="D266" s="106"/>
      <c r="E266" s="106"/>
      <c r="F266" s="106"/>
      <c r="G266" s="106"/>
      <c r="H266" s="106"/>
      <c r="I266" s="57"/>
      <c r="J266" s="57"/>
      <c r="K266" s="57"/>
      <c r="L266" s="57"/>
      <c r="M266" s="57"/>
      <c r="N266" s="57"/>
    </row>
    <row r="267" spans="3:14" ht="14.25" customHeight="1">
      <c r="C267" s="106"/>
      <c r="D267" s="106"/>
      <c r="E267" s="106"/>
      <c r="F267" s="106"/>
      <c r="G267" s="106"/>
      <c r="H267" s="106"/>
      <c r="I267" s="57"/>
      <c r="J267" s="57"/>
      <c r="K267" s="57"/>
      <c r="L267" s="57"/>
      <c r="M267" s="57"/>
      <c r="N267" s="57"/>
    </row>
    <row r="268" spans="3:14" ht="14.25" customHeight="1">
      <c r="C268" s="106"/>
      <c r="D268" s="106"/>
      <c r="E268" s="106"/>
      <c r="F268" s="106"/>
      <c r="G268" s="106"/>
      <c r="H268" s="106"/>
      <c r="I268" s="57"/>
      <c r="J268" s="57"/>
      <c r="K268" s="57"/>
      <c r="L268" s="57"/>
      <c r="M268" s="57"/>
      <c r="N268" s="57"/>
    </row>
    <row r="269" spans="3:14" ht="14.25" customHeight="1">
      <c r="C269" s="106"/>
      <c r="D269" s="106"/>
      <c r="E269" s="106"/>
      <c r="F269" s="106"/>
      <c r="G269" s="106"/>
      <c r="H269" s="106"/>
      <c r="I269" s="57"/>
      <c r="J269" s="57"/>
      <c r="K269" s="57"/>
      <c r="L269" s="57"/>
      <c r="M269" s="57"/>
      <c r="N269" s="57"/>
    </row>
    <row r="270" spans="3:14" ht="14.25" customHeight="1">
      <c r="C270" s="106"/>
      <c r="D270" s="106"/>
      <c r="E270" s="106"/>
      <c r="F270" s="106"/>
      <c r="G270" s="106"/>
      <c r="H270" s="106"/>
      <c r="I270" s="57"/>
      <c r="J270" s="57"/>
      <c r="K270" s="57"/>
      <c r="L270" s="57"/>
      <c r="M270" s="57"/>
      <c r="N270" s="57"/>
    </row>
    <row r="271" spans="3:14" ht="14.25" customHeight="1">
      <c r="C271" s="106"/>
      <c r="D271" s="106"/>
      <c r="E271" s="106"/>
      <c r="F271" s="106"/>
      <c r="G271" s="106"/>
      <c r="H271" s="106"/>
      <c r="I271" s="57"/>
      <c r="J271" s="57"/>
      <c r="K271" s="57"/>
      <c r="L271" s="57"/>
      <c r="M271" s="57"/>
      <c r="N271" s="57"/>
    </row>
    <row r="272" spans="3:14" ht="14.25" customHeight="1">
      <c r="C272" s="106"/>
      <c r="D272" s="106"/>
      <c r="E272" s="106"/>
      <c r="F272" s="106"/>
      <c r="G272" s="106"/>
      <c r="H272" s="106"/>
      <c r="I272" s="57"/>
      <c r="J272" s="57"/>
      <c r="K272" s="57"/>
      <c r="L272" s="57"/>
      <c r="M272" s="57"/>
      <c r="N272" s="57"/>
    </row>
    <row r="273" spans="3:14" ht="14.25" customHeight="1">
      <c r="C273" s="106"/>
      <c r="D273" s="106"/>
      <c r="E273" s="106"/>
      <c r="F273" s="106"/>
      <c r="G273" s="106"/>
      <c r="H273" s="106"/>
      <c r="I273" s="57"/>
      <c r="J273" s="57"/>
      <c r="K273" s="57"/>
      <c r="L273" s="57"/>
      <c r="M273" s="57"/>
      <c r="N273" s="57"/>
    </row>
    <row r="274" spans="3:14" ht="14.25" customHeight="1">
      <c r="C274" s="106"/>
      <c r="D274" s="106"/>
      <c r="E274" s="106"/>
      <c r="F274" s="106"/>
      <c r="G274" s="106"/>
      <c r="H274" s="106"/>
      <c r="I274" s="57"/>
      <c r="J274" s="57"/>
      <c r="K274" s="57"/>
      <c r="L274" s="57"/>
      <c r="M274" s="57"/>
      <c r="N274" s="57"/>
    </row>
    <row r="275" spans="3:14" ht="14.25" customHeight="1">
      <c r="C275" s="106"/>
      <c r="D275" s="106"/>
      <c r="E275" s="106"/>
      <c r="F275" s="106"/>
      <c r="G275" s="106"/>
      <c r="H275" s="106"/>
      <c r="I275" s="57"/>
      <c r="J275" s="57"/>
      <c r="K275" s="57"/>
      <c r="L275" s="57"/>
      <c r="M275" s="57"/>
      <c r="N275" s="57"/>
    </row>
    <row r="276" spans="3:14" ht="14.25" customHeight="1">
      <c r="C276" s="106"/>
      <c r="D276" s="106"/>
      <c r="E276" s="106"/>
      <c r="F276" s="106"/>
      <c r="G276" s="106"/>
      <c r="H276" s="106"/>
      <c r="I276" s="57"/>
      <c r="J276" s="57"/>
      <c r="K276" s="57"/>
      <c r="L276" s="57"/>
      <c r="M276" s="57"/>
      <c r="N276" s="57"/>
    </row>
    <row r="277" spans="3:14" ht="14.25" customHeight="1">
      <c r="C277" s="106"/>
      <c r="D277" s="106"/>
      <c r="E277" s="106"/>
      <c r="F277" s="106"/>
      <c r="G277" s="106"/>
      <c r="H277" s="106"/>
      <c r="I277" s="57"/>
      <c r="J277" s="57"/>
      <c r="K277" s="57"/>
      <c r="L277" s="57"/>
      <c r="M277" s="57"/>
      <c r="N277" s="57"/>
    </row>
    <row r="278" spans="3:14" ht="14.25" customHeight="1">
      <c r="C278" s="106"/>
      <c r="D278" s="106"/>
      <c r="E278" s="106"/>
      <c r="F278" s="106"/>
      <c r="G278" s="106"/>
      <c r="H278" s="106"/>
      <c r="I278" s="57"/>
      <c r="J278" s="57"/>
      <c r="K278" s="57"/>
      <c r="L278" s="57"/>
      <c r="M278" s="57"/>
      <c r="N278" s="57"/>
    </row>
    <row r="279" spans="3:14" ht="14.25" customHeight="1">
      <c r="C279" s="106"/>
      <c r="D279" s="106"/>
      <c r="E279" s="106"/>
      <c r="F279" s="106"/>
      <c r="G279" s="106"/>
      <c r="H279" s="106"/>
      <c r="I279" s="57"/>
      <c r="J279" s="57"/>
      <c r="K279" s="57"/>
      <c r="L279" s="57"/>
      <c r="M279" s="57"/>
      <c r="N279" s="57"/>
    </row>
    <row r="280" spans="3:14" ht="14.25" customHeight="1">
      <c r="C280" s="106"/>
      <c r="D280" s="106"/>
      <c r="E280" s="106"/>
      <c r="F280" s="106"/>
      <c r="G280" s="106"/>
      <c r="H280" s="106"/>
      <c r="I280" s="57"/>
      <c r="J280" s="57"/>
      <c r="K280" s="57"/>
      <c r="L280" s="57"/>
      <c r="M280" s="57"/>
      <c r="N280" s="57"/>
    </row>
    <row r="281" spans="3:14" ht="14.25" customHeight="1">
      <c r="C281" s="106"/>
      <c r="D281" s="106"/>
      <c r="E281" s="106"/>
      <c r="F281" s="106"/>
      <c r="G281" s="106"/>
      <c r="H281" s="106"/>
      <c r="I281" s="57"/>
      <c r="J281" s="57"/>
      <c r="K281" s="57"/>
      <c r="L281" s="57"/>
      <c r="M281" s="57"/>
      <c r="N281" s="57"/>
    </row>
    <row r="282" spans="3:14" ht="14.25" customHeight="1">
      <c r="C282" s="106"/>
      <c r="D282" s="106"/>
      <c r="E282" s="106"/>
      <c r="F282" s="106"/>
      <c r="G282" s="106"/>
      <c r="H282" s="106"/>
      <c r="I282" s="57"/>
      <c r="J282" s="57"/>
      <c r="K282" s="57"/>
      <c r="L282" s="57"/>
      <c r="M282" s="57"/>
      <c r="N282" s="57"/>
    </row>
    <row r="283" spans="3:14" ht="14.25" customHeight="1">
      <c r="C283" s="106"/>
      <c r="D283" s="106"/>
      <c r="E283" s="106"/>
      <c r="F283" s="106"/>
      <c r="G283" s="106"/>
      <c r="H283" s="106"/>
      <c r="I283" s="57"/>
      <c r="J283" s="57"/>
      <c r="K283" s="57"/>
      <c r="L283" s="57"/>
      <c r="M283" s="57"/>
      <c r="N283" s="57"/>
    </row>
    <row r="284" spans="3:14" ht="14.25" customHeight="1">
      <c r="C284" s="106"/>
      <c r="D284" s="106"/>
      <c r="E284" s="106"/>
      <c r="F284" s="106"/>
      <c r="G284" s="106"/>
      <c r="H284" s="106"/>
      <c r="I284" s="57"/>
      <c r="J284" s="57"/>
      <c r="K284" s="57"/>
      <c r="L284" s="57"/>
      <c r="M284" s="57"/>
      <c r="N284" s="57"/>
    </row>
    <row r="285" spans="3:14" ht="14.25" customHeight="1">
      <c r="C285" s="106"/>
      <c r="D285" s="106"/>
      <c r="E285" s="106"/>
      <c r="F285" s="106"/>
      <c r="G285" s="106"/>
      <c r="H285" s="106"/>
      <c r="I285" s="57"/>
      <c r="J285" s="57"/>
      <c r="K285" s="57"/>
      <c r="L285" s="57"/>
      <c r="M285" s="57"/>
      <c r="N285" s="57"/>
    </row>
    <row r="286" spans="3:14" ht="14.25" customHeight="1">
      <c r="C286" s="106"/>
      <c r="D286" s="106"/>
      <c r="E286" s="106"/>
      <c r="F286" s="106"/>
      <c r="G286" s="106"/>
      <c r="H286" s="106"/>
      <c r="I286" s="57"/>
      <c r="J286" s="57"/>
      <c r="K286" s="57"/>
      <c r="L286" s="57"/>
      <c r="M286" s="57"/>
      <c r="N286" s="57"/>
    </row>
    <row r="287" spans="3:14" ht="14.25" customHeight="1">
      <c r="C287" s="106"/>
      <c r="D287" s="106"/>
      <c r="E287" s="106"/>
      <c r="F287" s="106"/>
      <c r="G287" s="106"/>
      <c r="H287" s="106"/>
      <c r="I287" s="57"/>
      <c r="J287" s="57"/>
      <c r="K287" s="57"/>
      <c r="L287" s="57"/>
      <c r="M287" s="57"/>
      <c r="N287" s="57"/>
    </row>
    <row r="288" spans="3:14" ht="14.25" customHeight="1">
      <c r="C288" s="106"/>
      <c r="D288" s="106"/>
      <c r="E288" s="106"/>
      <c r="F288" s="106"/>
      <c r="G288" s="106"/>
      <c r="H288" s="106"/>
      <c r="I288" s="57"/>
      <c r="J288" s="57"/>
      <c r="K288" s="57"/>
      <c r="L288" s="57"/>
      <c r="M288" s="57"/>
      <c r="N288" s="57"/>
    </row>
    <row r="289" spans="3:14" ht="14.25" customHeight="1">
      <c r="C289" s="106"/>
      <c r="D289" s="106"/>
      <c r="E289" s="106"/>
      <c r="F289" s="106"/>
      <c r="G289" s="106"/>
      <c r="H289" s="106"/>
      <c r="I289" s="57"/>
      <c r="J289" s="57"/>
      <c r="K289" s="57"/>
      <c r="L289" s="57"/>
      <c r="M289" s="57"/>
      <c r="N289" s="57"/>
    </row>
    <row r="290" spans="3:14" ht="14.25" customHeight="1">
      <c r="C290" s="106"/>
      <c r="D290" s="106"/>
      <c r="E290" s="106"/>
      <c r="F290" s="106"/>
      <c r="G290" s="106"/>
      <c r="H290" s="106"/>
      <c r="I290" s="57"/>
      <c r="J290" s="57"/>
      <c r="K290" s="57"/>
      <c r="L290" s="57"/>
      <c r="M290" s="57"/>
      <c r="N290" s="57"/>
    </row>
    <row r="291" spans="3:14" ht="14.25" customHeight="1">
      <c r="C291" s="106"/>
      <c r="D291" s="106"/>
      <c r="E291" s="106"/>
      <c r="F291" s="106"/>
      <c r="G291" s="106"/>
      <c r="H291" s="106"/>
      <c r="I291" s="57"/>
      <c r="J291" s="57"/>
      <c r="K291" s="57"/>
      <c r="L291" s="57"/>
      <c r="M291" s="57"/>
      <c r="N291" s="57"/>
    </row>
    <row r="292" spans="3:14" ht="14.25" customHeight="1">
      <c r="C292" s="106"/>
      <c r="D292" s="106"/>
      <c r="E292" s="106"/>
      <c r="F292" s="106"/>
      <c r="G292" s="106"/>
      <c r="H292" s="106"/>
      <c r="I292" s="57"/>
      <c r="J292" s="57"/>
      <c r="K292" s="57"/>
      <c r="L292" s="57"/>
      <c r="M292" s="57"/>
      <c r="N292" s="57"/>
    </row>
    <row r="293" spans="3:14" ht="14.25" customHeight="1">
      <c r="C293" s="106"/>
      <c r="D293" s="106"/>
      <c r="E293" s="106"/>
      <c r="F293" s="106"/>
      <c r="G293" s="106"/>
      <c r="H293" s="106"/>
      <c r="I293" s="57"/>
      <c r="J293" s="57"/>
      <c r="K293" s="57"/>
      <c r="L293" s="57"/>
      <c r="M293" s="57"/>
      <c r="N293" s="57"/>
    </row>
    <row r="294" spans="3:14" ht="14.25" customHeight="1">
      <c r="C294" s="106"/>
      <c r="D294" s="106"/>
      <c r="E294" s="106"/>
      <c r="F294" s="106"/>
      <c r="G294" s="106"/>
      <c r="H294" s="106"/>
      <c r="I294" s="57"/>
      <c r="J294" s="57"/>
      <c r="K294" s="57"/>
      <c r="L294" s="57"/>
      <c r="M294" s="57"/>
      <c r="N294" s="57"/>
    </row>
    <row r="295" spans="3:14" ht="14.25" customHeight="1">
      <c r="C295" s="106"/>
      <c r="D295" s="106"/>
      <c r="E295" s="106"/>
      <c r="F295" s="106"/>
      <c r="G295" s="106"/>
      <c r="H295" s="106"/>
      <c r="I295" s="57"/>
      <c r="J295" s="57"/>
      <c r="K295" s="57"/>
      <c r="L295" s="57"/>
      <c r="M295" s="57"/>
      <c r="N295" s="57"/>
    </row>
    <row r="296" spans="3:14" ht="14.25" customHeight="1">
      <c r="C296" s="106"/>
      <c r="D296" s="106"/>
      <c r="E296" s="106"/>
      <c r="F296" s="106"/>
      <c r="G296" s="106"/>
      <c r="H296" s="106"/>
      <c r="I296" s="57"/>
      <c r="J296" s="57"/>
      <c r="K296" s="57"/>
      <c r="L296" s="57"/>
      <c r="M296" s="57"/>
      <c r="N296" s="57"/>
    </row>
    <row r="297" spans="3:14" ht="14.25" customHeight="1">
      <c r="C297" s="106"/>
      <c r="D297" s="106"/>
      <c r="E297" s="106"/>
      <c r="F297" s="106"/>
      <c r="G297" s="106"/>
      <c r="H297" s="106"/>
      <c r="I297" s="57"/>
      <c r="J297" s="57"/>
      <c r="K297" s="57"/>
      <c r="L297" s="57"/>
      <c r="M297" s="57"/>
      <c r="N297" s="57"/>
    </row>
    <row r="298" spans="3:14" ht="14.25" customHeight="1">
      <c r="C298" s="106"/>
      <c r="D298" s="106"/>
      <c r="E298" s="106"/>
      <c r="F298" s="106"/>
      <c r="G298" s="106"/>
      <c r="H298" s="106"/>
      <c r="I298" s="57"/>
      <c r="J298" s="57"/>
      <c r="K298" s="57"/>
      <c r="L298" s="57"/>
      <c r="M298" s="57"/>
      <c r="N298" s="57"/>
    </row>
    <row r="299" spans="3:14" ht="14.25" customHeight="1">
      <c r="C299" s="106"/>
      <c r="D299" s="106"/>
      <c r="E299" s="106"/>
      <c r="F299" s="106"/>
      <c r="G299" s="106"/>
      <c r="H299" s="106"/>
      <c r="I299" s="57"/>
      <c r="J299" s="57"/>
      <c r="K299" s="57"/>
      <c r="L299" s="57"/>
      <c r="M299" s="57"/>
      <c r="N299" s="57"/>
    </row>
    <row r="300" spans="3:14" ht="14.25" customHeight="1">
      <c r="C300" s="106"/>
      <c r="D300" s="106"/>
      <c r="E300" s="106"/>
      <c r="F300" s="106"/>
      <c r="G300" s="106"/>
      <c r="H300" s="106"/>
      <c r="I300" s="57"/>
      <c r="J300" s="57"/>
      <c r="K300" s="57"/>
      <c r="L300" s="57"/>
      <c r="M300" s="57"/>
      <c r="N300" s="57"/>
    </row>
    <row r="301" spans="3:14" ht="14.25" customHeight="1">
      <c r="C301" s="106"/>
      <c r="D301" s="106"/>
      <c r="E301" s="106"/>
      <c r="F301" s="106"/>
      <c r="G301" s="106"/>
      <c r="H301" s="106"/>
      <c r="I301" s="57"/>
      <c r="J301" s="57"/>
      <c r="K301" s="57"/>
      <c r="L301" s="57"/>
      <c r="M301" s="57"/>
      <c r="N301" s="57"/>
    </row>
    <row r="302" spans="3:14" ht="14.25" customHeight="1">
      <c r="C302" s="106"/>
      <c r="D302" s="106"/>
      <c r="E302" s="106"/>
      <c r="F302" s="106"/>
      <c r="G302" s="106"/>
      <c r="H302" s="106"/>
      <c r="I302" s="57"/>
      <c r="J302" s="57"/>
      <c r="K302" s="57"/>
      <c r="L302" s="57"/>
      <c r="M302" s="57"/>
      <c r="N302" s="57"/>
    </row>
    <row r="303" spans="3:14" ht="14.25" customHeight="1">
      <c r="C303" s="106"/>
      <c r="D303" s="106"/>
      <c r="E303" s="106"/>
      <c r="F303" s="106"/>
      <c r="G303" s="106"/>
      <c r="H303" s="106"/>
      <c r="I303" s="57"/>
      <c r="J303" s="57"/>
      <c r="K303" s="57"/>
      <c r="L303" s="57"/>
      <c r="M303" s="57"/>
      <c r="N303" s="57"/>
    </row>
    <row r="304" spans="3:14" ht="14.25" customHeight="1">
      <c r="C304" s="106"/>
      <c r="D304" s="106"/>
      <c r="E304" s="106"/>
      <c r="F304" s="106"/>
      <c r="G304" s="106"/>
      <c r="H304" s="106"/>
      <c r="I304" s="57"/>
      <c r="J304" s="57"/>
      <c r="K304" s="57"/>
      <c r="L304" s="57"/>
      <c r="M304" s="57"/>
      <c r="N304" s="57"/>
    </row>
    <row r="305" spans="3:14" ht="14.25" customHeight="1">
      <c r="C305" s="106"/>
      <c r="D305" s="106"/>
      <c r="E305" s="106"/>
      <c r="F305" s="106"/>
      <c r="G305" s="106"/>
      <c r="H305" s="106"/>
      <c r="I305" s="57"/>
      <c r="J305" s="57"/>
      <c r="K305" s="57"/>
      <c r="L305" s="57"/>
      <c r="M305" s="57"/>
      <c r="N305" s="57"/>
    </row>
    <row r="306" spans="3:14" ht="14.25" customHeight="1">
      <c r="C306" s="106"/>
      <c r="D306" s="106"/>
      <c r="E306" s="106"/>
      <c r="F306" s="106"/>
      <c r="G306" s="106"/>
      <c r="H306" s="106"/>
      <c r="I306" s="57"/>
      <c r="J306" s="57"/>
      <c r="K306" s="57"/>
      <c r="L306" s="57"/>
      <c r="M306" s="57"/>
      <c r="N306" s="57"/>
    </row>
    <row r="307" spans="3:14" ht="14.25" customHeight="1">
      <c r="C307" s="106"/>
      <c r="D307" s="106"/>
      <c r="E307" s="106"/>
      <c r="F307" s="106"/>
      <c r="G307" s="106"/>
      <c r="H307" s="106"/>
      <c r="I307" s="57"/>
      <c r="J307" s="57"/>
      <c r="K307" s="57"/>
      <c r="L307" s="57"/>
      <c r="M307" s="57"/>
      <c r="N307" s="57"/>
    </row>
    <row r="308" spans="3:14" ht="14.25" customHeight="1">
      <c r="C308" s="106"/>
      <c r="D308" s="106"/>
      <c r="E308" s="106"/>
      <c r="F308" s="106"/>
      <c r="G308" s="106"/>
      <c r="H308" s="106"/>
      <c r="I308" s="57"/>
      <c r="J308" s="57"/>
      <c r="K308" s="57"/>
      <c r="L308" s="57"/>
      <c r="M308" s="57"/>
      <c r="N308" s="57"/>
    </row>
    <row r="309" spans="3:14" ht="14.25" customHeight="1">
      <c r="C309" s="106"/>
      <c r="D309" s="106"/>
      <c r="E309" s="106"/>
      <c r="F309" s="106"/>
      <c r="G309" s="106"/>
      <c r="H309" s="106"/>
      <c r="I309" s="57"/>
      <c r="J309" s="57"/>
      <c r="K309" s="57"/>
      <c r="L309" s="57"/>
      <c r="M309" s="57"/>
      <c r="N309" s="57"/>
    </row>
    <row r="310" spans="3:14" ht="14.25" customHeight="1">
      <c r="C310" s="106"/>
      <c r="D310" s="106"/>
      <c r="E310" s="106"/>
      <c r="F310" s="106"/>
      <c r="G310" s="106"/>
      <c r="H310" s="106"/>
      <c r="I310" s="57"/>
      <c r="J310" s="57"/>
      <c r="K310" s="57"/>
      <c r="L310" s="57"/>
      <c r="M310" s="57"/>
      <c r="N310" s="57"/>
    </row>
    <row r="311" spans="3:14" ht="14.25" customHeight="1">
      <c r="C311" s="106"/>
      <c r="D311" s="106"/>
      <c r="E311" s="106"/>
      <c r="F311" s="106"/>
      <c r="G311" s="106"/>
      <c r="H311" s="106"/>
      <c r="I311" s="57"/>
      <c r="J311" s="57"/>
      <c r="K311" s="57"/>
      <c r="L311" s="57"/>
      <c r="M311" s="57"/>
      <c r="N311" s="57"/>
    </row>
    <row r="312" spans="3:14" ht="14.25" customHeight="1">
      <c r="C312" s="106"/>
      <c r="D312" s="106"/>
      <c r="E312" s="106"/>
      <c r="F312" s="106"/>
      <c r="G312" s="106"/>
      <c r="H312" s="106"/>
      <c r="I312" s="57"/>
      <c r="J312" s="57"/>
      <c r="K312" s="57"/>
      <c r="L312" s="57"/>
      <c r="M312" s="57"/>
      <c r="N312" s="57"/>
    </row>
    <row r="313" spans="3:14" ht="14.25" customHeight="1">
      <c r="C313" s="106"/>
      <c r="D313" s="106"/>
      <c r="E313" s="106"/>
      <c r="F313" s="106"/>
      <c r="G313" s="106"/>
      <c r="H313" s="106"/>
      <c r="I313" s="57"/>
      <c r="J313" s="57"/>
      <c r="K313" s="57"/>
      <c r="L313" s="57"/>
      <c r="M313" s="57"/>
      <c r="N313" s="57"/>
    </row>
    <row r="314" spans="3:14" ht="14.25" customHeight="1">
      <c r="C314" s="106"/>
      <c r="D314" s="106"/>
      <c r="E314" s="106"/>
      <c r="F314" s="106"/>
      <c r="G314" s="106"/>
      <c r="H314" s="106"/>
      <c r="I314" s="57"/>
      <c r="J314" s="57"/>
      <c r="K314" s="57"/>
      <c r="L314" s="57"/>
      <c r="M314" s="57"/>
      <c r="N314" s="57"/>
    </row>
    <row r="315" spans="3:14" ht="14.25" customHeight="1">
      <c r="C315" s="106"/>
      <c r="D315" s="106"/>
      <c r="E315" s="106"/>
      <c r="F315" s="106"/>
      <c r="G315" s="106"/>
      <c r="H315" s="106"/>
      <c r="I315" s="57"/>
      <c r="J315" s="57"/>
      <c r="K315" s="57"/>
      <c r="L315" s="57"/>
      <c r="M315" s="57"/>
      <c r="N315" s="57"/>
    </row>
    <row r="316" spans="3:14" ht="14.25" customHeight="1">
      <c r="C316" s="106"/>
      <c r="D316" s="106"/>
      <c r="E316" s="106"/>
      <c r="F316" s="106"/>
      <c r="G316" s="106"/>
      <c r="H316" s="106"/>
      <c r="I316" s="57"/>
      <c r="J316" s="57"/>
      <c r="K316" s="57"/>
      <c r="L316" s="57"/>
      <c r="M316" s="57"/>
      <c r="N316" s="57"/>
    </row>
    <row r="317" spans="3:14" ht="14.25" customHeight="1">
      <c r="C317" s="106"/>
      <c r="D317" s="106"/>
      <c r="E317" s="106"/>
      <c r="F317" s="106"/>
      <c r="G317" s="106"/>
      <c r="H317" s="106"/>
      <c r="I317" s="57"/>
      <c r="J317" s="57"/>
      <c r="K317" s="57"/>
      <c r="L317" s="57"/>
      <c r="M317" s="57"/>
      <c r="N317" s="57"/>
    </row>
    <row r="318" spans="3:14" ht="14.25" customHeight="1">
      <c r="C318" s="106"/>
      <c r="D318" s="106"/>
      <c r="E318" s="106"/>
      <c r="F318" s="106"/>
      <c r="G318" s="106"/>
      <c r="H318" s="106"/>
      <c r="I318" s="57"/>
      <c r="J318" s="57"/>
      <c r="K318" s="57"/>
      <c r="L318" s="57"/>
      <c r="M318" s="57"/>
      <c r="N318" s="57"/>
    </row>
    <row r="319" spans="3:14" ht="14.25" customHeight="1">
      <c r="C319" s="106"/>
      <c r="D319" s="106"/>
      <c r="E319" s="106"/>
      <c r="F319" s="106"/>
      <c r="G319" s="106"/>
      <c r="H319" s="106"/>
      <c r="I319" s="57"/>
      <c r="J319" s="57"/>
      <c r="K319" s="57"/>
      <c r="L319" s="57"/>
      <c r="M319" s="57"/>
      <c r="N319" s="57"/>
    </row>
    <row r="320" spans="3:14" ht="14.25" customHeight="1">
      <c r="C320" s="106"/>
      <c r="D320" s="106"/>
      <c r="E320" s="106"/>
      <c r="F320" s="106"/>
      <c r="G320" s="106"/>
      <c r="H320" s="106"/>
      <c r="I320" s="57"/>
      <c r="J320" s="57"/>
      <c r="K320" s="57"/>
      <c r="L320" s="57"/>
      <c r="M320" s="57"/>
      <c r="N320" s="57"/>
    </row>
    <row r="321" spans="3:14" ht="14.25" customHeight="1">
      <c r="C321" s="106"/>
      <c r="D321" s="106"/>
      <c r="E321" s="106"/>
      <c r="F321" s="106"/>
      <c r="G321" s="106"/>
      <c r="H321" s="106"/>
      <c r="I321" s="57"/>
      <c r="J321" s="57"/>
      <c r="K321" s="57"/>
      <c r="L321" s="57"/>
      <c r="M321" s="57"/>
      <c r="N321" s="57"/>
    </row>
    <row r="322" spans="3:14" ht="14.25" customHeight="1">
      <c r="C322" s="106"/>
      <c r="D322" s="106"/>
      <c r="E322" s="106"/>
      <c r="F322" s="106"/>
      <c r="G322" s="106"/>
      <c r="H322" s="106"/>
      <c r="I322" s="57"/>
      <c r="J322" s="57"/>
      <c r="K322" s="57"/>
      <c r="L322" s="57"/>
      <c r="M322" s="57"/>
      <c r="N322" s="57"/>
    </row>
    <row r="323" spans="3:14" ht="14.25" customHeight="1">
      <c r="C323" s="106"/>
      <c r="D323" s="106"/>
      <c r="E323" s="106"/>
      <c r="F323" s="106"/>
      <c r="G323" s="106"/>
      <c r="H323" s="106"/>
      <c r="I323" s="57"/>
      <c r="J323" s="57"/>
      <c r="K323" s="57"/>
      <c r="L323" s="57"/>
      <c r="M323" s="57"/>
      <c r="N323" s="57"/>
    </row>
    <row r="324" spans="3:14" ht="14.25" customHeight="1">
      <c r="C324" s="106"/>
      <c r="D324" s="106"/>
      <c r="E324" s="106"/>
      <c r="F324" s="106"/>
      <c r="G324" s="106"/>
      <c r="H324" s="106"/>
      <c r="I324" s="57"/>
      <c r="J324" s="57"/>
      <c r="K324" s="57"/>
      <c r="L324" s="57"/>
      <c r="M324" s="57"/>
      <c r="N324" s="57"/>
    </row>
    <row r="325" spans="3:14" ht="14.25" customHeight="1">
      <c r="C325" s="106"/>
      <c r="D325" s="106"/>
      <c r="E325" s="106"/>
      <c r="F325" s="106"/>
      <c r="G325" s="106"/>
      <c r="H325" s="106"/>
      <c r="I325" s="57"/>
      <c r="J325" s="57"/>
      <c r="K325" s="57"/>
      <c r="L325" s="57"/>
      <c r="M325" s="57"/>
      <c r="N325" s="57"/>
    </row>
    <row r="326" spans="3:14" ht="14.25" customHeight="1">
      <c r="C326" s="106"/>
      <c r="D326" s="106"/>
      <c r="E326" s="106"/>
      <c r="F326" s="106"/>
      <c r="G326" s="106"/>
      <c r="H326" s="106"/>
      <c r="I326" s="57"/>
      <c r="J326" s="57"/>
      <c r="K326" s="57"/>
      <c r="L326" s="57"/>
      <c r="M326" s="57"/>
      <c r="N326" s="57"/>
    </row>
    <row r="327" spans="3:14" ht="14.25" customHeight="1">
      <c r="C327" s="106"/>
      <c r="D327" s="106"/>
      <c r="E327" s="106"/>
      <c r="F327" s="106"/>
      <c r="G327" s="106"/>
      <c r="H327" s="106"/>
      <c r="I327" s="57"/>
      <c r="J327" s="57"/>
      <c r="K327" s="57"/>
      <c r="L327" s="57"/>
      <c r="M327" s="57"/>
      <c r="N327" s="57"/>
    </row>
    <row r="328" spans="3:14" ht="14.25" customHeight="1">
      <c r="C328" s="106"/>
      <c r="D328" s="106"/>
      <c r="E328" s="106"/>
      <c r="F328" s="106"/>
      <c r="G328" s="106"/>
      <c r="H328" s="106"/>
      <c r="I328" s="57"/>
      <c r="J328" s="57"/>
      <c r="K328" s="57"/>
      <c r="L328" s="57"/>
      <c r="M328" s="57"/>
      <c r="N328" s="57"/>
    </row>
    <row r="329" spans="3:14" ht="14.25" customHeight="1">
      <c r="C329" s="106"/>
      <c r="D329" s="106"/>
      <c r="E329" s="106"/>
      <c r="F329" s="106"/>
      <c r="G329" s="106"/>
      <c r="H329" s="106"/>
      <c r="I329" s="57"/>
      <c r="J329" s="57"/>
      <c r="K329" s="57"/>
      <c r="L329" s="57"/>
      <c r="M329" s="57"/>
      <c r="N329" s="57"/>
    </row>
    <row r="330" spans="3:14" ht="14.25" customHeight="1">
      <c r="C330" s="106"/>
      <c r="D330" s="106"/>
      <c r="E330" s="106"/>
      <c r="F330" s="106"/>
      <c r="G330" s="106"/>
      <c r="H330" s="106"/>
      <c r="I330" s="57"/>
      <c r="J330" s="57"/>
      <c r="K330" s="57"/>
      <c r="L330" s="57"/>
      <c r="M330" s="57"/>
      <c r="N330" s="57"/>
    </row>
    <row r="331" spans="3:14" ht="14.25" customHeight="1">
      <c r="C331" s="106"/>
      <c r="D331" s="106"/>
      <c r="E331" s="106"/>
      <c r="F331" s="106"/>
      <c r="G331" s="106"/>
      <c r="H331" s="106"/>
      <c r="I331" s="57"/>
      <c r="J331" s="57"/>
      <c r="K331" s="57"/>
      <c r="L331" s="57"/>
      <c r="M331" s="57"/>
      <c r="N331" s="57"/>
    </row>
    <row r="332" spans="3:14" ht="14.25" customHeight="1">
      <c r="C332" s="106"/>
      <c r="D332" s="106"/>
      <c r="E332" s="106"/>
      <c r="F332" s="106"/>
      <c r="G332" s="106"/>
      <c r="H332" s="106"/>
      <c r="I332" s="57"/>
      <c r="J332" s="57"/>
      <c r="K332" s="57"/>
      <c r="L332" s="57"/>
      <c r="M332" s="57"/>
      <c r="N332" s="57"/>
    </row>
    <row r="333" spans="3:14" ht="14.25" customHeight="1">
      <c r="C333" s="106"/>
      <c r="D333" s="106"/>
      <c r="E333" s="106"/>
      <c r="F333" s="106"/>
      <c r="G333" s="106"/>
      <c r="H333" s="106"/>
      <c r="I333" s="57"/>
      <c r="J333" s="57"/>
      <c r="K333" s="57"/>
      <c r="L333" s="57"/>
      <c r="M333" s="57"/>
      <c r="N333" s="57"/>
    </row>
    <row r="334" spans="3:14" ht="14.25" customHeight="1">
      <c r="C334" s="106"/>
      <c r="D334" s="106"/>
      <c r="E334" s="106"/>
      <c r="F334" s="106"/>
      <c r="G334" s="106"/>
      <c r="H334" s="106"/>
      <c r="I334" s="57"/>
      <c r="J334" s="57"/>
      <c r="K334" s="57"/>
      <c r="L334" s="57"/>
      <c r="M334" s="57"/>
      <c r="N334" s="57"/>
    </row>
    <row r="335" spans="3:14" ht="14.25" customHeight="1">
      <c r="C335" s="106"/>
      <c r="D335" s="106"/>
      <c r="E335" s="106"/>
      <c r="F335" s="106"/>
      <c r="G335" s="106"/>
      <c r="H335" s="106"/>
      <c r="I335" s="57"/>
      <c r="J335" s="57"/>
      <c r="K335" s="57"/>
      <c r="L335" s="57"/>
      <c r="M335" s="57"/>
      <c r="N335" s="57"/>
    </row>
    <row r="336" spans="3:14" ht="14.25" customHeight="1">
      <c r="C336" s="106"/>
      <c r="D336" s="106"/>
      <c r="E336" s="106"/>
      <c r="F336" s="106"/>
      <c r="G336" s="106"/>
      <c r="H336" s="106"/>
      <c r="I336" s="57"/>
      <c r="J336" s="57"/>
      <c r="K336" s="57"/>
      <c r="L336" s="57"/>
      <c r="M336" s="57"/>
      <c r="N336" s="57"/>
    </row>
    <row r="337" spans="3:14" ht="14.25" customHeight="1">
      <c r="C337" s="106"/>
      <c r="D337" s="106"/>
      <c r="E337" s="106"/>
      <c r="F337" s="106"/>
      <c r="G337" s="106"/>
      <c r="H337" s="106"/>
      <c r="I337" s="57"/>
      <c r="J337" s="57"/>
      <c r="K337" s="57"/>
      <c r="L337" s="57"/>
      <c r="M337" s="57"/>
      <c r="N337" s="57"/>
    </row>
    <row r="338" spans="3:14" ht="14.25" customHeight="1">
      <c r="C338" s="106"/>
      <c r="D338" s="106"/>
      <c r="E338" s="106"/>
      <c r="F338" s="106"/>
      <c r="G338" s="106"/>
      <c r="H338" s="106"/>
      <c r="I338" s="57"/>
      <c r="J338" s="57"/>
      <c r="K338" s="57"/>
      <c r="L338" s="57"/>
      <c r="M338" s="57"/>
      <c r="N338" s="57"/>
    </row>
    <row r="339" spans="3:14" ht="14.25" customHeight="1">
      <c r="C339" s="106"/>
      <c r="D339" s="106"/>
      <c r="E339" s="106"/>
      <c r="F339" s="106"/>
      <c r="G339" s="106"/>
      <c r="H339" s="106"/>
      <c r="I339" s="57"/>
      <c r="J339" s="57"/>
      <c r="K339" s="57"/>
      <c r="L339" s="57"/>
      <c r="M339" s="57"/>
      <c r="N339" s="57"/>
    </row>
    <row r="340" spans="3:14" ht="14.25" customHeight="1">
      <c r="C340" s="106"/>
      <c r="D340" s="106"/>
      <c r="E340" s="106"/>
      <c r="F340" s="106"/>
      <c r="G340" s="106"/>
      <c r="H340" s="106"/>
      <c r="I340" s="57"/>
      <c r="J340" s="57"/>
      <c r="K340" s="57"/>
      <c r="L340" s="57"/>
      <c r="M340" s="57"/>
      <c r="N340" s="57"/>
    </row>
    <row r="341" spans="3:14" ht="14.25" customHeight="1">
      <c r="C341" s="106"/>
      <c r="D341" s="106"/>
      <c r="E341" s="106"/>
      <c r="F341" s="106"/>
      <c r="G341" s="106"/>
      <c r="H341" s="106"/>
      <c r="I341" s="57"/>
      <c r="J341" s="57"/>
      <c r="K341" s="57"/>
      <c r="L341" s="57"/>
      <c r="M341" s="57"/>
      <c r="N341" s="57"/>
    </row>
    <row r="342" spans="3:14" ht="14.25" customHeight="1">
      <c r="C342" s="106"/>
      <c r="D342" s="106"/>
      <c r="E342" s="106"/>
      <c r="F342" s="106"/>
      <c r="G342" s="106"/>
      <c r="H342" s="106"/>
      <c r="I342" s="57"/>
      <c r="J342" s="57"/>
      <c r="K342" s="57"/>
      <c r="L342" s="57"/>
      <c r="M342" s="57"/>
      <c r="N342" s="57"/>
    </row>
    <row r="343" spans="3:14" ht="14.25" customHeight="1">
      <c r="C343" s="106"/>
      <c r="D343" s="106"/>
      <c r="E343" s="106"/>
      <c r="F343" s="106"/>
      <c r="G343" s="106"/>
      <c r="H343" s="106"/>
      <c r="I343" s="57"/>
      <c r="J343" s="57"/>
      <c r="K343" s="57"/>
      <c r="L343" s="57"/>
      <c r="M343" s="57"/>
      <c r="N343" s="57"/>
    </row>
    <row r="344" spans="3:14" ht="14.25" customHeight="1">
      <c r="C344" s="106"/>
      <c r="D344" s="106"/>
      <c r="E344" s="106"/>
      <c r="F344" s="106"/>
      <c r="G344" s="106"/>
      <c r="H344" s="106"/>
      <c r="I344" s="57"/>
      <c r="J344" s="57"/>
      <c r="K344" s="57"/>
      <c r="L344" s="57"/>
      <c r="M344" s="57"/>
      <c r="N344" s="57"/>
    </row>
    <row r="345" spans="3:14" ht="14.25" customHeight="1">
      <c r="C345" s="106"/>
      <c r="D345" s="106"/>
      <c r="E345" s="106"/>
      <c r="F345" s="106"/>
      <c r="G345" s="106"/>
      <c r="H345" s="106"/>
      <c r="I345" s="57"/>
      <c r="J345" s="57"/>
      <c r="K345" s="57"/>
      <c r="L345" s="57"/>
      <c r="M345" s="57"/>
      <c r="N345" s="57"/>
    </row>
    <row r="346" spans="3:14" ht="14.25" customHeight="1">
      <c r="C346" s="106"/>
      <c r="D346" s="106"/>
      <c r="E346" s="106"/>
      <c r="F346" s="106"/>
      <c r="G346" s="106"/>
      <c r="H346" s="106"/>
      <c r="I346" s="57"/>
      <c r="J346" s="57"/>
      <c r="K346" s="57"/>
      <c r="L346" s="57"/>
      <c r="M346" s="57"/>
      <c r="N346" s="57"/>
    </row>
    <row r="347" spans="3:14" ht="14.25" customHeight="1">
      <c r="C347" s="106"/>
      <c r="D347" s="106"/>
      <c r="E347" s="106"/>
      <c r="F347" s="106"/>
      <c r="G347" s="106"/>
      <c r="H347" s="106"/>
      <c r="I347" s="57"/>
      <c r="J347" s="57"/>
      <c r="K347" s="57"/>
      <c r="L347" s="57"/>
      <c r="M347" s="57"/>
      <c r="N347" s="57"/>
    </row>
    <row r="348" spans="3:14" ht="14.25" customHeight="1">
      <c r="C348" s="106"/>
      <c r="D348" s="106"/>
      <c r="E348" s="106"/>
      <c r="F348" s="106"/>
      <c r="G348" s="106"/>
      <c r="H348" s="106"/>
      <c r="I348" s="57"/>
      <c r="J348" s="57"/>
      <c r="K348" s="57"/>
      <c r="L348" s="57"/>
      <c r="M348" s="57"/>
      <c r="N348" s="57"/>
    </row>
    <row r="349" spans="3:14" ht="14.25" customHeight="1">
      <c r="C349" s="106"/>
      <c r="D349" s="106"/>
      <c r="E349" s="106"/>
      <c r="F349" s="106"/>
      <c r="G349" s="106"/>
      <c r="H349" s="106"/>
      <c r="I349" s="57"/>
      <c r="J349" s="57"/>
      <c r="K349" s="57"/>
      <c r="L349" s="57"/>
      <c r="M349" s="57"/>
      <c r="N349" s="57"/>
    </row>
    <row r="350" spans="3:14" ht="14.25" customHeight="1">
      <c r="C350" s="106"/>
      <c r="D350" s="106"/>
      <c r="E350" s="106"/>
      <c r="F350" s="106"/>
      <c r="G350" s="106"/>
      <c r="H350" s="106"/>
      <c r="I350" s="57"/>
      <c r="J350" s="57"/>
      <c r="K350" s="57"/>
      <c r="L350" s="57"/>
      <c r="M350" s="57"/>
      <c r="N350" s="57"/>
    </row>
    <row r="351" spans="3:14" ht="14.25" customHeight="1">
      <c r="C351" s="106"/>
      <c r="D351" s="106"/>
      <c r="E351" s="106"/>
      <c r="F351" s="106"/>
      <c r="G351" s="106"/>
      <c r="H351" s="106"/>
      <c r="I351" s="57"/>
      <c r="J351" s="57"/>
      <c r="K351" s="57"/>
      <c r="L351" s="57"/>
      <c r="M351" s="57"/>
      <c r="N351" s="57"/>
    </row>
    <row r="352" spans="3:14" ht="14.25" customHeight="1">
      <c r="C352" s="106"/>
      <c r="D352" s="106"/>
      <c r="E352" s="106"/>
      <c r="F352" s="106"/>
      <c r="G352" s="106"/>
      <c r="H352" s="106"/>
      <c r="I352" s="57"/>
      <c r="J352" s="57"/>
      <c r="K352" s="57"/>
      <c r="L352" s="57"/>
      <c r="M352" s="57"/>
      <c r="N352" s="57"/>
    </row>
    <row r="353" spans="3:14" ht="14.25" customHeight="1">
      <c r="C353" s="106"/>
      <c r="D353" s="106"/>
      <c r="E353" s="106"/>
      <c r="F353" s="106"/>
      <c r="G353" s="106"/>
      <c r="H353" s="106"/>
      <c r="I353" s="57"/>
      <c r="J353" s="57"/>
      <c r="K353" s="57"/>
      <c r="L353" s="57"/>
      <c r="M353" s="57"/>
      <c r="N353" s="57"/>
    </row>
    <row r="354" spans="3:14" ht="14.25" customHeight="1">
      <c r="C354" s="106"/>
      <c r="D354" s="106"/>
      <c r="E354" s="106"/>
      <c r="F354" s="106"/>
      <c r="G354" s="106"/>
      <c r="H354" s="106"/>
      <c r="I354" s="57"/>
      <c r="J354" s="57"/>
      <c r="K354" s="57"/>
      <c r="L354" s="57"/>
      <c r="M354" s="57"/>
      <c r="N354" s="57"/>
    </row>
    <row r="355" spans="3:14" ht="14.25" customHeight="1">
      <c r="C355" s="106"/>
      <c r="D355" s="106"/>
      <c r="E355" s="106"/>
      <c r="F355" s="106"/>
      <c r="G355" s="106"/>
      <c r="H355" s="106"/>
      <c r="I355" s="57"/>
      <c r="J355" s="57"/>
      <c r="K355" s="57"/>
      <c r="L355" s="57"/>
      <c r="M355" s="57"/>
      <c r="N355" s="57"/>
    </row>
    <row r="356" spans="3:14" ht="14.25" customHeight="1">
      <c r="C356" s="106"/>
      <c r="D356" s="106"/>
      <c r="E356" s="106"/>
      <c r="F356" s="106"/>
      <c r="G356" s="106"/>
      <c r="H356" s="106"/>
      <c r="I356" s="57"/>
      <c r="J356" s="57"/>
      <c r="K356" s="57"/>
      <c r="L356" s="57"/>
      <c r="M356" s="57"/>
      <c r="N356" s="57"/>
    </row>
    <row r="357" spans="3:14" ht="14.25" customHeight="1">
      <c r="C357" s="106"/>
      <c r="D357" s="106"/>
      <c r="E357" s="106"/>
      <c r="F357" s="106"/>
      <c r="G357" s="106"/>
      <c r="H357" s="106"/>
      <c r="I357" s="57"/>
      <c r="J357" s="57"/>
      <c r="K357" s="57"/>
      <c r="L357" s="57"/>
      <c r="M357" s="57"/>
      <c r="N357" s="57"/>
    </row>
    <row r="358" spans="3:14" ht="14.25" customHeight="1">
      <c r="C358" s="106"/>
      <c r="D358" s="106"/>
      <c r="E358" s="106"/>
      <c r="F358" s="106"/>
      <c r="G358" s="106"/>
      <c r="H358" s="106"/>
      <c r="I358" s="57"/>
      <c r="J358" s="57"/>
      <c r="K358" s="57"/>
      <c r="L358" s="57"/>
      <c r="M358" s="57"/>
      <c r="N358" s="57"/>
    </row>
    <row r="359" spans="3:14" ht="14.25" customHeight="1">
      <c r="C359" s="106"/>
      <c r="D359" s="106"/>
      <c r="E359" s="106"/>
      <c r="F359" s="106"/>
      <c r="G359" s="106"/>
      <c r="H359" s="106"/>
      <c r="I359" s="57"/>
      <c r="J359" s="57"/>
      <c r="K359" s="57"/>
      <c r="L359" s="57"/>
      <c r="M359" s="57"/>
      <c r="N359" s="57"/>
    </row>
    <row r="360" spans="3:14" ht="14.25" customHeight="1">
      <c r="C360" s="106"/>
      <c r="D360" s="106"/>
      <c r="E360" s="106"/>
      <c r="F360" s="106"/>
      <c r="G360" s="106"/>
      <c r="H360" s="106"/>
      <c r="I360" s="57"/>
      <c r="J360" s="57"/>
      <c r="K360" s="57"/>
      <c r="L360" s="57"/>
      <c r="M360" s="57"/>
      <c r="N360" s="57"/>
    </row>
    <row r="361" spans="3:14" ht="14.25" customHeight="1">
      <c r="C361" s="106"/>
      <c r="D361" s="106"/>
      <c r="E361" s="106"/>
      <c r="F361" s="106"/>
      <c r="G361" s="106"/>
      <c r="H361" s="106"/>
      <c r="I361" s="57"/>
      <c r="J361" s="57"/>
      <c r="K361" s="57"/>
      <c r="L361" s="57"/>
      <c r="M361" s="57"/>
      <c r="N361" s="57"/>
    </row>
    <row r="362" spans="3:14" ht="14.25" customHeight="1">
      <c r="C362" s="106"/>
      <c r="D362" s="106"/>
      <c r="E362" s="106"/>
      <c r="F362" s="106"/>
      <c r="G362" s="106"/>
      <c r="H362" s="106"/>
      <c r="I362" s="57"/>
      <c r="J362" s="57"/>
      <c r="K362" s="57"/>
      <c r="L362" s="57"/>
      <c r="M362" s="57"/>
      <c r="N362" s="57"/>
    </row>
    <row r="363" spans="3:14" ht="14.25" customHeight="1">
      <c r="C363" s="106"/>
      <c r="D363" s="106"/>
      <c r="E363" s="106"/>
      <c r="F363" s="106"/>
      <c r="G363" s="106"/>
      <c r="H363" s="106"/>
      <c r="I363" s="57"/>
      <c r="J363" s="57"/>
      <c r="K363" s="57"/>
      <c r="L363" s="57"/>
      <c r="M363" s="57"/>
      <c r="N363" s="57"/>
    </row>
    <row r="364" spans="3:14" ht="14.25" customHeight="1">
      <c r="C364" s="106"/>
      <c r="D364" s="106"/>
      <c r="E364" s="106"/>
      <c r="F364" s="106"/>
      <c r="G364" s="106"/>
      <c r="H364" s="106"/>
      <c r="I364" s="57"/>
      <c r="J364" s="57"/>
      <c r="K364" s="57"/>
      <c r="L364" s="57"/>
      <c r="M364" s="57"/>
      <c r="N364" s="57"/>
    </row>
    <row r="365" spans="3:14" ht="14.25" customHeight="1">
      <c r="C365" s="106"/>
      <c r="D365" s="106"/>
      <c r="E365" s="106"/>
      <c r="F365" s="106"/>
      <c r="G365" s="106"/>
      <c r="H365" s="106"/>
      <c r="I365" s="57"/>
      <c r="J365" s="57"/>
      <c r="K365" s="57"/>
      <c r="L365" s="57"/>
      <c r="M365" s="57"/>
      <c r="N365" s="57"/>
    </row>
    <row r="366" spans="3:14" ht="14.25" customHeight="1">
      <c r="C366" s="106"/>
      <c r="D366" s="106"/>
      <c r="E366" s="106"/>
      <c r="F366" s="106"/>
      <c r="G366" s="106"/>
      <c r="H366" s="106"/>
      <c r="I366" s="57"/>
      <c r="J366" s="57"/>
      <c r="K366" s="57"/>
      <c r="L366" s="57"/>
      <c r="M366" s="57"/>
      <c r="N366" s="57"/>
    </row>
    <row r="367" spans="3:14" ht="14.25" customHeight="1">
      <c r="C367" s="106"/>
      <c r="D367" s="106"/>
      <c r="E367" s="106"/>
      <c r="F367" s="106"/>
      <c r="G367" s="106"/>
      <c r="H367" s="106"/>
      <c r="I367" s="57"/>
      <c r="J367" s="57"/>
      <c r="K367" s="57"/>
      <c r="L367" s="57"/>
      <c r="M367" s="57"/>
      <c r="N367" s="57"/>
    </row>
    <row r="368" spans="3:14" ht="14.25" customHeight="1">
      <c r="C368" s="106"/>
      <c r="D368" s="106"/>
      <c r="E368" s="106"/>
      <c r="F368" s="106"/>
      <c r="G368" s="106"/>
      <c r="H368" s="106"/>
      <c r="I368" s="57"/>
      <c r="J368" s="57"/>
      <c r="K368" s="57"/>
      <c r="L368" s="57"/>
      <c r="M368" s="57"/>
      <c r="N368" s="57"/>
    </row>
    <row r="369" spans="3:14" ht="14.25" customHeight="1">
      <c r="C369" s="106"/>
      <c r="D369" s="106"/>
      <c r="E369" s="106"/>
      <c r="F369" s="106"/>
      <c r="G369" s="106"/>
      <c r="H369" s="106"/>
      <c r="I369" s="57"/>
      <c r="J369" s="57"/>
      <c r="K369" s="57"/>
      <c r="L369" s="57"/>
      <c r="M369" s="57"/>
      <c r="N369" s="57"/>
    </row>
    <row r="370" spans="3:14" ht="14.25" customHeight="1">
      <c r="C370" s="106"/>
      <c r="D370" s="106"/>
      <c r="E370" s="106"/>
      <c r="F370" s="106"/>
      <c r="G370" s="106"/>
      <c r="H370" s="106"/>
      <c r="I370" s="57"/>
      <c r="J370" s="57"/>
      <c r="K370" s="57"/>
      <c r="L370" s="57"/>
      <c r="M370" s="57"/>
      <c r="N370" s="57"/>
    </row>
    <row r="371" spans="3:14" ht="14.25" customHeight="1">
      <c r="C371" s="106"/>
      <c r="D371" s="106"/>
      <c r="E371" s="106"/>
      <c r="F371" s="106"/>
      <c r="G371" s="106"/>
      <c r="H371" s="106"/>
      <c r="I371" s="57"/>
      <c r="J371" s="57"/>
      <c r="K371" s="57"/>
      <c r="L371" s="57"/>
      <c r="M371" s="57"/>
      <c r="N371" s="57"/>
    </row>
    <row r="372" spans="3:14" ht="14.25" customHeight="1">
      <c r="C372" s="106"/>
      <c r="D372" s="106"/>
      <c r="E372" s="106"/>
      <c r="F372" s="106"/>
      <c r="G372" s="106"/>
      <c r="H372" s="106"/>
      <c r="I372" s="57"/>
      <c r="J372" s="57"/>
      <c r="K372" s="57"/>
      <c r="L372" s="57"/>
      <c r="M372" s="57"/>
      <c r="N372" s="57"/>
    </row>
    <row r="373" spans="3:14" ht="14.25" customHeight="1">
      <c r="C373" s="106"/>
      <c r="D373" s="106"/>
      <c r="E373" s="106"/>
      <c r="F373" s="106"/>
      <c r="G373" s="106"/>
      <c r="H373" s="106"/>
      <c r="I373" s="57"/>
      <c r="J373" s="57"/>
      <c r="K373" s="57"/>
      <c r="L373" s="57"/>
      <c r="M373" s="57"/>
      <c r="N373" s="57"/>
    </row>
    <row r="374" spans="3:14" ht="14.25" customHeight="1">
      <c r="C374" s="106"/>
      <c r="D374" s="106"/>
      <c r="E374" s="106"/>
      <c r="F374" s="106"/>
      <c r="G374" s="106"/>
      <c r="H374" s="106"/>
      <c r="I374" s="57"/>
      <c r="J374" s="57"/>
      <c r="K374" s="57"/>
      <c r="L374" s="57"/>
      <c r="M374" s="57"/>
      <c r="N374" s="57"/>
    </row>
    <row r="375" spans="3:14" ht="14.25" customHeight="1">
      <c r="C375" s="106"/>
      <c r="D375" s="106"/>
      <c r="E375" s="106"/>
      <c r="F375" s="106"/>
      <c r="G375" s="106"/>
      <c r="H375" s="106"/>
      <c r="I375" s="57"/>
      <c r="J375" s="57"/>
      <c r="K375" s="57"/>
      <c r="L375" s="57"/>
      <c r="M375" s="57"/>
      <c r="N375" s="57"/>
    </row>
    <row r="376" spans="3:14" ht="14.25" customHeight="1">
      <c r="C376" s="106"/>
      <c r="D376" s="106"/>
      <c r="E376" s="106"/>
      <c r="F376" s="106"/>
      <c r="G376" s="106"/>
      <c r="H376" s="106"/>
      <c r="I376" s="57"/>
      <c r="J376" s="57"/>
      <c r="K376" s="57"/>
      <c r="L376" s="57"/>
      <c r="M376" s="57"/>
      <c r="N376" s="57"/>
    </row>
    <row r="377" spans="3:14" ht="14.25" customHeight="1">
      <c r="C377" s="106"/>
      <c r="D377" s="106"/>
      <c r="E377" s="106"/>
      <c r="F377" s="106"/>
      <c r="G377" s="106"/>
      <c r="H377" s="106"/>
      <c r="I377" s="57"/>
      <c r="J377" s="57"/>
      <c r="K377" s="57"/>
      <c r="L377" s="57"/>
      <c r="M377" s="57"/>
      <c r="N377" s="57"/>
    </row>
    <row r="378" spans="3:14" ht="14.25" customHeight="1">
      <c r="C378" s="106"/>
      <c r="D378" s="106"/>
      <c r="E378" s="106"/>
      <c r="F378" s="106"/>
      <c r="G378" s="106"/>
      <c r="H378" s="106"/>
      <c r="I378" s="57"/>
      <c r="J378" s="57"/>
      <c r="K378" s="57"/>
      <c r="L378" s="57"/>
      <c r="M378" s="57"/>
      <c r="N378" s="57"/>
    </row>
    <row r="379" spans="3:14" ht="14.25" customHeight="1">
      <c r="C379" s="106"/>
      <c r="D379" s="106"/>
      <c r="E379" s="106"/>
      <c r="F379" s="106"/>
      <c r="G379" s="106"/>
      <c r="H379" s="106"/>
      <c r="I379" s="57"/>
      <c r="J379" s="57"/>
      <c r="K379" s="57"/>
      <c r="L379" s="57"/>
      <c r="M379" s="57"/>
      <c r="N379" s="57"/>
    </row>
    <row r="380" spans="3:14" ht="14.25" customHeight="1">
      <c r="C380" s="106"/>
      <c r="D380" s="106"/>
      <c r="E380" s="106"/>
      <c r="F380" s="106"/>
      <c r="G380" s="106"/>
      <c r="H380" s="106"/>
      <c r="I380" s="57"/>
      <c r="J380" s="57"/>
      <c r="K380" s="57"/>
      <c r="L380" s="57"/>
      <c r="M380" s="57"/>
      <c r="N380" s="57"/>
    </row>
    <row r="381" spans="3:14" ht="14.25" customHeight="1">
      <c r="C381" s="106"/>
      <c r="D381" s="106"/>
      <c r="E381" s="106"/>
      <c r="F381" s="106"/>
      <c r="G381" s="106"/>
      <c r="H381" s="106"/>
      <c r="I381" s="57"/>
      <c r="J381" s="57"/>
      <c r="K381" s="57"/>
      <c r="L381" s="57"/>
      <c r="M381" s="57"/>
      <c r="N381" s="57"/>
    </row>
    <row r="382" spans="3:14" ht="14.25" customHeight="1">
      <c r="C382" s="106"/>
      <c r="D382" s="106"/>
      <c r="E382" s="106"/>
      <c r="F382" s="106"/>
      <c r="G382" s="106"/>
      <c r="H382" s="106"/>
      <c r="I382" s="57"/>
      <c r="J382" s="57"/>
      <c r="K382" s="57"/>
      <c r="L382" s="57"/>
      <c r="M382" s="57"/>
      <c r="N382" s="57"/>
    </row>
    <row r="383" spans="3:14" ht="14.25" customHeight="1">
      <c r="C383" s="106"/>
      <c r="D383" s="106"/>
      <c r="E383" s="106"/>
      <c r="F383" s="106"/>
      <c r="G383" s="106"/>
      <c r="H383" s="106"/>
      <c r="I383" s="57"/>
      <c r="J383" s="57"/>
      <c r="K383" s="57"/>
      <c r="L383" s="57"/>
      <c r="M383" s="57"/>
      <c r="N383" s="57"/>
    </row>
    <row r="384" spans="3:14" ht="14.25" customHeight="1">
      <c r="C384" s="106"/>
      <c r="D384" s="106"/>
      <c r="E384" s="106"/>
      <c r="F384" s="106"/>
      <c r="G384" s="106"/>
      <c r="H384" s="106"/>
      <c r="I384" s="57"/>
      <c r="J384" s="57"/>
      <c r="K384" s="57"/>
      <c r="L384" s="57"/>
      <c r="M384" s="57"/>
      <c r="N384" s="57"/>
    </row>
    <row r="385" spans="3:14" ht="14.25" customHeight="1">
      <c r="C385" s="106"/>
      <c r="D385" s="106"/>
      <c r="E385" s="106"/>
      <c r="F385" s="106"/>
      <c r="G385" s="106"/>
      <c r="H385" s="106"/>
      <c r="I385" s="57"/>
      <c r="J385" s="57"/>
      <c r="K385" s="57"/>
      <c r="L385" s="57"/>
      <c r="M385" s="57"/>
      <c r="N385" s="57"/>
    </row>
    <row r="386" spans="3:14" ht="14.25" customHeight="1">
      <c r="C386" s="106"/>
      <c r="D386" s="106"/>
      <c r="E386" s="106"/>
      <c r="F386" s="106"/>
      <c r="G386" s="106"/>
      <c r="H386" s="106"/>
      <c r="I386" s="57"/>
      <c r="J386" s="57"/>
      <c r="K386" s="57"/>
      <c r="L386" s="57"/>
      <c r="M386" s="57"/>
      <c r="N386" s="57"/>
    </row>
    <row r="387" spans="3:14" ht="14.25" customHeight="1">
      <c r="C387" s="106"/>
      <c r="D387" s="106"/>
      <c r="E387" s="106"/>
      <c r="F387" s="106"/>
      <c r="G387" s="106"/>
      <c r="H387" s="106"/>
      <c r="I387" s="57"/>
      <c r="J387" s="57"/>
      <c r="K387" s="57"/>
      <c r="L387" s="57"/>
      <c r="M387" s="57"/>
      <c r="N387" s="57"/>
    </row>
    <row r="388" spans="3:14" ht="14.25" customHeight="1">
      <c r="C388" s="106"/>
      <c r="D388" s="106"/>
      <c r="E388" s="106"/>
      <c r="F388" s="106"/>
      <c r="G388" s="106"/>
      <c r="H388" s="106"/>
      <c r="I388" s="57"/>
      <c r="J388" s="57"/>
      <c r="K388" s="57"/>
      <c r="L388" s="57"/>
      <c r="M388" s="57"/>
      <c r="N388" s="57"/>
    </row>
    <row r="389" spans="3:14" ht="14.25" customHeight="1">
      <c r="C389" s="106"/>
      <c r="D389" s="106"/>
      <c r="E389" s="106"/>
      <c r="F389" s="106"/>
      <c r="G389" s="106"/>
      <c r="H389" s="106"/>
      <c r="I389" s="57"/>
      <c r="J389" s="57"/>
      <c r="K389" s="57"/>
      <c r="L389" s="57"/>
      <c r="M389" s="57"/>
      <c r="N389" s="57"/>
    </row>
    <row r="390" spans="3:14" ht="14.25" customHeight="1">
      <c r="C390" s="106"/>
      <c r="D390" s="106"/>
      <c r="E390" s="106"/>
      <c r="F390" s="106"/>
      <c r="G390" s="106"/>
      <c r="H390" s="106"/>
      <c r="I390" s="57"/>
      <c r="J390" s="57"/>
      <c r="K390" s="57"/>
      <c r="L390" s="57"/>
      <c r="M390" s="57"/>
      <c r="N390" s="57"/>
    </row>
    <row r="391" spans="3:14" ht="14.25" customHeight="1">
      <c r="C391" s="106"/>
      <c r="D391" s="106"/>
      <c r="E391" s="106"/>
      <c r="F391" s="106"/>
      <c r="G391" s="106"/>
      <c r="H391" s="106"/>
      <c r="I391" s="57"/>
      <c r="J391" s="57"/>
      <c r="K391" s="57"/>
      <c r="L391" s="57"/>
      <c r="M391" s="57"/>
      <c r="N391" s="57"/>
    </row>
    <row r="392" spans="3:14" ht="14.25" customHeight="1">
      <c r="C392" s="106"/>
      <c r="D392" s="106"/>
      <c r="E392" s="106"/>
      <c r="F392" s="106"/>
      <c r="G392" s="106"/>
      <c r="H392" s="106"/>
      <c r="I392" s="57"/>
      <c r="J392" s="57"/>
      <c r="K392" s="57"/>
      <c r="L392" s="57"/>
      <c r="M392" s="57"/>
      <c r="N392" s="57"/>
    </row>
    <row r="393" spans="3:14" ht="14.25" customHeight="1">
      <c r="C393" s="106"/>
      <c r="D393" s="106"/>
      <c r="E393" s="106"/>
      <c r="F393" s="106"/>
      <c r="G393" s="106"/>
      <c r="H393" s="106"/>
      <c r="I393" s="57"/>
      <c r="J393" s="57"/>
      <c r="K393" s="57"/>
      <c r="L393" s="57"/>
      <c r="M393" s="57"/>
      <c r="N393" s="57"/>
    </row>
    <row r="394" spans="3:14" ht="14.25" customHeight="1">
      <c r="C394" s="106"/>
      <c r="D394" s="106"/>
      <c r="E394" s="106"/>
      <c r="F394" s="106"/>
      <c r="G394" s="106"/>
      <c r="H394" s="106"/>
      <c r="I394" s="57"/>
      <c r="J394" s="57"/>
      <c r="K394" s="57"/>
      <c r="L394" s="57"/>
      <c r="M394" s="57"/>
      <c r="N394" s="57"/>
    </row>
    <row r="395" spans="3:14" ht="14.25" customHeight="1">
      <c r="C395" s="106"/>
      <c r="D395" s="106"/>
      <c r="E395" s="106"/>
      <c r="F395" s="106"/>
      <c r="G395" s="106"/>
      <c r="H395" s="106"/>
      <c r="I395" s="57"/>
      <c r="J395" s="57"/>
      <c r="K395" s="57"/>
      <c r="L395" s="57"/>
      <c r="M395" s="57"/>
      <c r="N395" s="57"/>
    </row>
    <row r="396" spans="3:14" ht="14.25" customHeight="1">
      <c r="C396" s="106"/>
      <c r="D396" s="106"/>
      <c r="E396" s="106"/>
      <c r="F396" s="106"/>
      <c r="G396" s="106"/>
      <c r="H396" s="106"/>
      <c r="I396" s="57"/>
      <c r="J396" s="57"/>
      <c r="K396" s="57"/>
      <c r="L396" s="57"/>
      <c r="M396" s="57"/>
      <c r="N396" s="57"/>
    </row>
    <row r="397" spans="3:14" ht="14.25" customHeight="1">
      <c r="C397" s="106"/>
      <c r="D397" s="106"/>
      <c r="E397" s="106"/>
      <c r="F397" s="106"/>
      <c r="G397" s="106"/>
      <c r="H397" s="106"/>
      <c r="I397" s="57"/>
      <c r="J397" s="57"/>
      <c r="K397" s="57"/>
      <c r="L397" s="57"/>
      <c r="M397" s="57"/>
      <c r="N397" s="57"/>
    </row>
    <row r="398" spans="3:14" ht="14.25" customHeight="1">
      <c r="C398" s="106"/>
      <c r="D398" s="106"/>
      <c r="E398" s="106"/>
      <c r="F398" s="106"/>
      <c r="G398" s="106"/>
      <c r="H398" s="106"/>
      <c r="I398" s="57"/>
      <c r="J398" s="57"/>
      <c r="K398" s="57"/>
      <c r="L398" s="57"/>
      <c r="M398" s="57"/>
      <c r="N398" s="57"/>
    </row>
    <row r="399" spans="3:14" ht="14.25" customHeight="1">
      <c r="C399" s="106"/>
      <c r="D399" s="106"/>
      <c r="E399" s="106"/>
      <c r="F399" s="106"/>
      <c r="G399" s="106"/>
      <c r="H399" s="106"/>
      <c r="I399" s="57"/>
      <c r="J399" s="57"/>
      <c r="K399" s="57"/>
      <c r="L399" s="57"/>
      <c r="M399" s="57"/>
      <c r="N399" s="57"/>
    </row>
    <row r="400" spans="3:14" ht="14.25" customHeight="1">
      <c r="C400" s="106"/>
      <c r="D400" s="106"/>
      <c r="E400" s="106"/>
      <c r="F400" s="106"/>
      <c r="G400" s="106"/>
      <c r="H400" s="106"/>
      <c r="I400" s="57"/>
      <c r="J400" s="57"/>
      <c r="K400" s="57"/>
      <c r="L400" s="57"/>
      <c r="M400" s="57"/>
      <c r="N400" s="57"/>
    </row>
    <row r="401" spans="3:14" ht="14.25" customHeight="1">
      <c r="C401" s="106"/>
      <c r="D401" s="106"/>
      <c r="E401" s="106"/>
      <c r="F401" s="106"/>
      <c r="G401" s="106"/>
      <c r="H401" s="106"/>
      <c r="I401" s="57"/>
      <c r="J401" s="57"/>
      <c r="K401" s="57"/>
      <c r="L401" s="57"/>
      <c r="M401" s="57"/>
      <c r="N401" s="57"/>
    </row>
    <row r="402" spans="3:14" ht="14.25" customHeight="1">
      <c r="C402" s="106"/>
      <c r="D402" s="106"/>
      <c r="E402" s="106"/>
      <c r="F402" s="106"/>
      <c r="G402" s="106"/>
      <c r="H402" s="106"/>
      <c r="I402" s="57"/>
      <c r="J402" s="57"/>
      <c r="K402" s="57"/>
      <c r="L402" s="57"/>
      <c r="M402" s="57"/>
      <c r="N402" s="57"/>
    </row>
    <row r="403" spans="3:14" ht="14.25" customHeight="1">
      <c r="C403" s="106"/>
      <c r="D403" s="106"/>
      <c r="E403" s="106"/>
      <c r="F403" s="106"/>
      <c r="G403" s="106"/>
      <c r="H403" s="106"/>
      <c r="I403" s="57"/>
      <c r="J403" s="57"/>
      <c r="K403" s="57"/>
      <c r="L403" s="57"/>
      <c r="M403" s="57"/>
      <c r="N403" s="57"/>
    </row>
    <row r="404" spans="3:14" ht="14.25" customHeight="1">
      <c r="C404" s="106"/>
      <c r="D404" s="106"/>
      <c r="E404" s="106"/>
      <c r="F404" s="106"/>
      <c r="G404" s="106"/>
      <c r="H404" s="106"/>
      <c r="I404" s="57"/>
      <c r="J404" s="57"/>
      <c r="K404" s="57"/>
      <c r="L404" s="57"/>
      <c r="M404" s="57"/>
      <c r="N404" s="57"/>
    </row>
    <row r="405" spans="3:14" ht="14.25" customHeight="1">
      <c r="C405" s="106"/>
      <c r="D405" s="106"/>
      <c r="E405" s="106"/>
      <c r="F405" s="106"/>
      <c r="G405" s="106"/>
      <c r="H405" s="106"/>
      <c r="I405" s="57"/>
      <c r="J405" s="57"/>
      <c r="K405" s="57"/>
      <c r="L405" s="57"/>
      <c r="M405" s="57"/>
      <c r="N405" s="57"/>
    </row>
    <row r="406" spans="3:14" ht="14.25" customHeight="1">
      <c r="C406" s="106"/>
      <c r="D406" s="106"/>
      <c r="E406" s="106"/>
      <c r="F406" s="106"/>
      <c r="G406" s="106"/>
      <c r="H406" s="106"/>
      <c r="I406" s="57"/>
      <c r="J406" s="57"/>
      <c r="K406" s="57"/>
      <c r="L406" s="57"/>
      <c r="M406" s="57"/>
      <c r="N406" s="57"/>
    </row>
    <row r="407" spans="3:14" ht="14.25" customHeight="1">
      <c r="C407" s="106"/>
      <c r="D407" s="106"/>
      <c r="E407" s="106"/>
      <c r="F407" s="106"/>
      <c r="G407" s="106"/>
      <c r="H407" s="106"/>
      <c r="I407" s="57"/>
      <c r="J407" s="57"/>
      <c r="K407" s="57"/>
      <c r="L407" s="57"/>
      <c r="M407" s="57"/>
      <c r="N407" s="57"/>
    </row>
    <row r="408" spans="3:14" ht="14.25" customHeight="1">
      <c r="C408" s="106"/>
      <c r="D408" s="106"/>
      <c r="E408" s="106"/>
      <c r="F408" s="106"/>
      <c r="G408" s="106"/>
      <c r="H408" s="106"/>
      <c r="I408" s="57"/>
      <c r="J408" s="57"/>
      <c r="K408" s="57"/>
      <c r="L408" s="57"/>
      <c r="M408" s="57"/>
      <c r="N408" s="57"/>
    </row>
    <row r="409" spans="3:14" ht="14.25" customHeight="1">
      <c r="C409" s="106"/>
      <c r="D409" s="106"/>
      <c r="E409" s="106"/>
      <c r="F409" s="106"/>
      <c r="G409" s="106"/>
      <c r="H409" s="106"/>
      <c r="I409" s="57"/>
      <c r="J409" s="57"/>
      <c r="K409" s="57"/>
      <c r="L409" s="57"/>
      <c r="M409" s="57"/>
      <c r="N409" s="57"/>
    </row>
    <row r="410" spans="3:14" ht="14.25" customHeight="1">
      <c r="C410" s="106"/>
      <c r="D410" s="106"/>
      <c r="E410" s="106"/>
      <c r="F410" s="106"/>
      <c r="G410" s="106"/>
      <c r="H410" s="106"/>
      <c r="I410" s="57"/>
      <c r="J410" s="57"/>
      <c r="K410" s="57"/>
      <c r="L410" s="57"/>
      <c r="M410" s="57"/>
      <c r="N410" s="57"/>
    </row>
    <row r="411" spans="3:14" ht="14.25" customHeight="1">
      <c r="C411" s="106"/>
      <c r="D411" s="106"/>
      <c r="E411" s="106"/>
      <c r="F411" s="106"/>
      <c r="G411" s="106"/>
      <c r="H411" s="106"/>
      <c r="I411" s="57"/>
      <c r="J411" s="57"/>
      <c r="K411" s="57"/>
      <c r="L411" s="57"/>
      <c r="M411" s="57"/>
      <c r="N411" s="57"/>
    </row>
    <row r="412" spans="3:14" ht="14.25" customHeight="1">
      <c r="C412" s="106"/>
      <c r="D412" s="106"/>
      <c r="E412" s="106"/>
      <c r="F412" s="106"/>
      <c r="G412" s="106"/>
      <c r="H412" s="106"/>
      <c r="I412" s="57"/>
      <c r="J412" s="57"/>
      <c r="K412" s="57"/>
      <c r="L412" s="57"/>
      <c r="M412" s="57"/>
      <c r="N412" s="57"/>
    </row>
    <row r="413" spans="3:14" ht="14.25" customHeight="1">
      <c r="C413" s="106"/>
      <c r="D413" s="106"/>
      <c r="E413" s="106"/>
      <c r="F413" s="106"/>
      <c r="G413" s="106"/>
      <c r="H413" s="106"/>
      <c r="I413" s="57"/>
      <c r="J413" s="57"/>
      <c r="K413" s="57"/>
      <c r="L413" s="57"/>
      <c r="M413" s="57"/>
      <c r="N413" s="57"/>
    </row>
    <row r="414" spans="3:14" ht="14.25" customHeight="1">
      <c r="C414" s="106"/>
      <c r="D414" s="106"/>
      <c r="E414" s="106"/>
      <c r="F414" s="106"/>
      <c r="G414" s="106"/>
      <c r="H414" s="106"/>
      <c r="I414" s="57"/>
      <c r="J414" s="57"/>
      <c r="K414" s="57"/>
      <c r="L414" s="57"/>
      <c r="M414" s="57"/>
      <c r="N414" s="57"/>
    </row>
    <row r="415" spans="3:14" ht="14.25" customHeight="1">
      <c r="C415" s="106"/>
      <c r="D415" s="106"/>
      <c r="E415" s="106"/>
      <c r="F415" s="106"/>
      <c r="G415" s="106"/>
      <c r="H415" s="106"/>
      <c r="I415" s="57"/>
      <c r="J415" s="57"/>
      <c r="K415" s="57"/>
      <c r="L415" s="57"/>
      <c r="M415" s="57"/>
      <c r="N415" s="57"/>
    </row>
    <row r="416" spans="3:14" ht="14.25" customHeight="1">
      <c r="C416" s="106"/>
      <c r="D416" s="106"/>
      <c r="E416" s="106"/>
      <c r="F416" s="106"/>
      <c r="G416" s="106"/>
      <c r="H416" s="106"/>
      <c r="I416" s="57"/>
      <c r="J416" s="57"/>
      <c r="K416" s="57"/>
      <c r="L416" s="57"/>
      <c r="M416" s="57"/>
      <c r="N416" s="57"/>
    </row>
    <row r="417" spans="3:14" ht="14.25" customHeight="1">
      <c r="C417" s="106"/>
      <c r="D417" s="106"/>
      <c r="E417" s="106"/>
      <c r="F417" s="106"/>
      <c r="G417" s="106"/>
      <c r="H417" s="106"/>
      <c r="I417" s="57"/>
      <c r="J417" s="57"/>
      <c r="K417" s="57"/>
      <c r="L417" s="57"/>
      <c r="M417" s="57"/>
      <c r="N417" s="57"/>
    </row>
    <row r="418" spans="3:14" ht="14.25" customHeight="1">
      <c r="C418" s="106"/>
      <c r="D418" s="106"/>
      <c r="E418" s="106"/>
      <c r="F418" s="106"/>
      <c r="G418" s="106"/>
      <c r="H418" s="106"/>
      <c r="I418" s="57"/>
      <c r="J418" s="57"/>
      <c r="K418" s="57"/>
      <c r="L418" s="57"/>
      <c r="M418" s="57"/>
      <c r="N418" s="57"/>
    </row>
    <row r="419" spans="3:14" ht="14.25" customHeight="1">
      <c r="C419" s="106"/>
      <c r="D419" s="106"/>
      <c r="E419" s="106"/>
      <c r="F419" s="106"/>
      <c r="G419" s="106"/>
      <c r="H419" s="106"/>
      <c r="I419" s="57"/>
      <c r="J419" s="57"/>
      <c r="K419" s="57"/>
      <c r="L419" s="57"/>
      <c r="M419" s="57"/>
      <c r="N419" s="57"/>
    </row>
    <row r="420" spans="3:14" ht="14.25" customHeight="1">
      <c r="C420" s="106"/>
      <c r="D420" s="106"/>
      <c r="E420" s="106"/>
      <c r="F420" s="106"/>
      <c r="G420" s="106"/>
      <c r="H420" s="106"/>
      <c r="I420" s="57"/>
      <c r="J420" s="57"/>
      <c r="K420" s="57"/>
      <c r="L420" s="57"/>
      <c r="M420" s="57"/>
      <c r="N420" s="57"/>
    </row>
    <row r="421" spans="3:14" ht="14.25" customHeight="1">
      <c r="C421" s="106"/>
      <c r="D421" s="106"/>
      <c r="E421" s="106"/>
      <c r="F421" s="106"/>
      <c r="G421" s="106"/>
      <c r="H421" s="106"/>
      <c r="I421" s="57"/>
      <c r="J421" s="57"/>
      <c r="K421" s="57"/>
      <c r="L421" s="57"/>
      <c r="M421" s="57"/>
      <c r="N421" s="57"/>
    </row>
    <row r="422" spans="3:14" ht="14.25" customHeight="1">
      <c r="C422" s="106"/>
      <c r="D422" s="106"/>
      <c r="E422" s="106"/>
      <c r="F422" s="106"/>
      <c r="G422" s="106"/>
      <c r="H422" s="106"/>
      <c r="I422" s="57"/>
      <c r="J422" s="57"/>
      <c r="K422" s="57"/>
      <c r="L422" s="57"/>
      <c r="M422" s="57"/>
      <c r="N422" s="57"/>
    </row>
    <row r="423" spans="3:14" ht="14.25" customHeight="1">
      <c r="C423" s="106"/>
      <c r="D423" s="106"/>
      <c r="E423" s="106"/>
      <c r="F423" s="106"/>
      <c r="G423" s="106"/>
      <c r="H423" s="106"/>
      <c r="I423" s="57"/>
      <c r="J423" s="57"/>
      <c r="K423" s="57"/>
      <c r="L423" s="57"/>
      <c r="M423" s="57"/>
      <c r="N423" s="57"/>
    </row>
    <row r="424" spans="3:14" ht="14.25" customHeight="1">
      <c r="C424" s="106"/>
      <c r="D424" s="106"/>
      <c r="E424" s="106"/>
      <c r="F424" s="106"/>
      <c r="G424" s="106"/>
      <c r="H424" s="106"/>
      <c r="I424" s="57"/>
      <c r="J424" s="57"/>
      <c r="K424" s="57"/>
      <c r="L424" s="57"/>
      <c r="M424" s="57"/>
      <c r="N424" s="57"/>
    </row>
    <row r="425" spans="3:14" ht="14.25" customHeight="1">
      <c r="C425" s="106"/>
      <c r="D425" s="106"/>
      <c r="E425" s="106"/>
      <c r="F425" s="106"/>
      <c r="G425" s="106"/>
      <c r="H425" s="106"/>
      <c r="I425" s="57"/>
      <c r="J425" s="57"/>
      <c r="K425" s="57"/>
      <c r="L425" s="57"/>
      <c r="M425" s="57"/>
      <c r="N425" s="57"/>
    </row>
    <row r="426" spans="3:14" ht="14.25" customHeight="1">
      <c r="C426" s="106"/>
      <c r="D426" s="106"/>
      <c r="E426" s="106"/>
      <c r="F426" s="106"/>
      <c r="G426" s="106"/>
      <c r="H426" s="106"/>
      <c r="I426" s="57"/>
      <c r="J426" s="57"/>
      <c r="K426" s="57"/>
      <c r="L426" s="57"/>
      <c r="M426" s="57"/>
      <c r="N426" s="57"/>
    </row>
    <row r="427" spans="3:14" ht="14.25" customHeight="1">
      <c r="C427" s="106"/>
      <c r="D427" s="106"/>
      <c r="E427" s="106"/>
      <c r="F427" s="106"/>
      <c r="G427" s="106"/>
      <c r="H427" s="106"/>
      <c r="I427" s="57"/>
      <c r="J427" s="57"/>
      <c r="K427" s="57"/>
      <c r="L427" s="57"/>
      <c r="M427" s="57"/>
      <c r="N427" s="57"/>
    </row>
    <row r="428" spans="3:14" ht="14.25" customHeight="1">
      <c r="C428" s="106"/>
      <c r="D428" s="106"/>
      <c r="E428" s="106"/>
      <c r="F428" s="106"/>
      <c r="G428" s="106"/>
      <c r="H428" s="106"/>
      <c r="I428" s="57"/>
      <c r="J428" s="57"/>
      <c r="K428" s="57"/>
      <c r="L428" s="57"/>
      <c r="M428" s="57"/>
      <c r="N428" s="57"/>
    </row>
    <row r="429" spans="3:14" ht="14.25" customHeight="1">
      <c r="C429" s="106"/>
      <c r="D429" s="106"/>
      <c r="E429" s="106"/>
      <c r="F429" s="106"/>
      <c r="G429" s="106"/>
      <c r="H429" s="106"/>
      <c r="I429" s="57"/>
      <c r="J429" s="57"/>
      <c r="K429" s="57"/>
      <c r="L429" s="57"/>
      <c r="M429" s="57"/>
      <c r="N429" s="57"/>
    </row>
    <row r="430" spans="3:14" ht="14.25" customHeight="1">
      <c r="C430" s="106"/>
      <c r="D430" s="106"/>
      <c r="E430" s="106"/>
      <c r="F430" s="106"/>
      <c r="G430" s="106"/>
      <c r="H430" s="106"/>
      <c r="I430" s="57"/>
      <c r="J430" s="57"/>
      <c r="K430" s="57"/>
      <c r="L430" s="57"/>
      <c r="M430" s="57"/>
      <c r="N430" s="57"/>
    </row>
    <row r="431" spans="3:14" ht="14.25" customHeight="1">
      <c r="C431" s="106"/>
      <c r="D431" s="106"/>
      <c r="E431" s="106"/>
      <c r="F431" s="106"/>
      <c r="G431" s="106"/>
      <c r="H431" s="106"/>
      <c r="I431" s="57"/>
      <c r="J431" s="57"/>
      <c r="K431" s="57"/>
      <c r="L431" s="57"/>
      <c r="M431" s="57"/>
      <c r="N431" s="57"/>
    </row>
    <row r="432" spans="3:14" ht="14.25" customHeight="1">
      <c r="C432" s="106"/>
      <c r="D432" s="106"/>
      <c r="E432" s="106"/>
      <c r="F432" s="106"/>
      <c r="G432" s="106"/>
      <c r="H432" s="106"/>
      <c r="I432" s="57"/>
      <c r="J432" s="57"/>
      <c r="K432" s="57"/>
      <c r="L432" s="57"/>
      <c r="M432" s="57"/>
      <c r="N432" s="57"/>
    </row>
    <row r="433" spans="3:14" ht="14.25" customHeight="1">
      <c r="C433" s="106"/>
      <c r="D433" s="106"/>
      <c r="E433" s="106"/>
      <c r="F433" s="106"/>
      <c r="G433" s="106"/>
      <c r="H433" s="106"/>
      <c r="I433" s="57"/>
      <c r="J433" s="57"/>
      <c r="K433" s="57"/>
      <c r="L433" s="57"/>
      <c r="M433" s="57"/>
      <c r="N433" s="57"/>
    </row>
    <row r="434" spans="3:14" ht="14.25" customHeight="1">
      <c r="C434" s="106"/>
      <c r="D434" s="106"/>
      <c r="E434" s="106"/>
      <c r="F434" s="106"/>
      <c r="G434" s="106"/>
      <c r="H434" s="106"/>
      <c r="I434" s="57"/>
      <c r="J434" s="57"/>
      <c r="K434" s="57"/>
      <c r="L434" s="57"/>
      <c r="M434" s="57"/>
      <c r="N434" s="57"/>
    </row>
    <row r="435" spans="3:14" ht="14.25" customHeight="1">
      <c r="C435" s="106"/>
      <c r="D435" s="106"/>
      <c r="E435" s="106"/>
      <c r="F435" s="106"/>
      <c r="G435" s="106"/>
      <c r="H435" s="106"/>
      <c r="I435" s="57"/>
      <c r="J435" s="57"/>
      <c r="K435" s="57"/>
      <c r="L435" s="57"/>
      <c r="M435" s="57"/>
      <c r="N435" s="57"/>
    </row>
    <row r="436" spans="3:14" ht="14.25" customHeight="1">
      <c r="C436" s="106"/>
      <c r="D436" s="106"/>
      <c r="E436" s="106"/>
      <c r="F436" s="106"/>
      <c r="G436" s="106"/>
      <c r="H436" s="106"/>
      <c r="I436" s="57"/>
      <c r="J436" s="57"/>
      <c r="K436" s="57"/>
      <c r="L436" s="57"/>
      <c r="M436" s="57"/>
      <c r="N436" s="57"/>
    </row>
    <row r="437" spans="3:14" ht="14.25" customHeight="1">
      <c r="C437" s="106"/>
      <c r="D437" s="106"/>
      <c r="E437" s="106"/>
      <c r="F437" s="106"/>
      <c r="G437" s="106"/>
      <c r="H437" s="106"/>
      <c r="I437" s="57"/>
      <c r="J437" s="57"/>
      <c r="K437" s="57"/>
      <c r="L437" s="57"/>
      <c r="M437" s="57"/>
      <c r="N437" s="57"/>
    </row>
    <row r="438" spans="3:14" ht="14.25" customHeight="1">
      <c r="C438" s="106"/>
      <c r="D438" s="106"/>
      <c r="E438" s="106"/>
      <c r="F438" s="106"/>
      <c r="G438" s="106"/>
      <c r="H438" s="106"/>
      <c r="I438" s="57"/>
      <c r="J438" s="57"/>
      <c r="K438" s="57"/>
      <c r="L438" s="57"/>
      <c r="M438" s="57"/>
      <c r="N438" s="57"/>
    </row>
    <row r="439" spans="3:14" ht="14.25" customHeight="1">
      <c r="C439" s="106"/>
      <c r="D439" s="106"/>
      <c r="E439" s="106"/>
      <c r="F439" s="106"/>
      <c r="G439" s="106"/>
      <c r="H439" s="106"/>
      <c r="I439" s="57"/>
      <c r="J439" s="57"/>
      <c r="K439" s="57"/>
      <c r="L439" s="57"/>
      <c r="M439" s="57"/>
      <c r="N439" s="57"/>
    </row>
    <row r="440" spans="3:14" ht="14.25" customHeight="1">
      <c r="C440" s="106"/>
      <c r="D440" s="106"/>
      <c r="E440" s="106"/>
      <c r="F440" s="106"/>
      <c r="G440" s="106"/>
      <c r="H440" s="106"/>
      <c r="I440" s="57"/>
      <c r="J440" s="57"/>
      <c r="K440" s="57"/>
      <c r="L440" s="57"/>
      <c r="M440" s="57"/>
      <c r="N440" s="57"/>
    </row>
    <row r="441" spans="3:14" ht="14.25" customHeight="1">
      <c r="C441" s="106"/>
      <c r="D441" s="106"/>
      <c r="E441" s="106"/>
      <c r="F441" s="106"/>
      <c r="G441" s="106"/>
      <c r="H441" s="106"/>
      <c r="I441" s="57"/>
      <c r="J441" s="57"/>
      <c r="K441" s="57"/>
      <c r="L441" s="57"/>
      <c r="M441" s="57"/>
      <c r="N441" s="57"/>
    </row>
    <row r="442" spans="3:14" ht="14.25" customHeight="1">
      <c r="C442" s="106"/>
      <c r="D442" s="106"/>
      <c r="E442" s="106"/>
      <c r="F442" s="106"/>
      <c r="G442" s="106"/>
      <c r="H442" s="106"/>
      <c r="I442" s="57"/>
      <c r="J442" s="57"/>
      <c r="K442" s="57"/>
      <c r="L442" s="57"/>
      <c r="M442" s="57"/>
      <c r="N442" s="57"/>
    </row>
    <row r="443" spans="3:14" ht="14.25" customHeight="1">
      <c r="C443" s="106"/>
      <c r="D443" s="106"/>
      <c r="E443" s="106"/>
      <c r="F443" s="106"/>
      <c r="G443" s="106"/>
      <c r="H443" s="106"/>
      <c r="I443" s="57"/>
      <c r="J443" s="57"/>
      <c r="K443" s="57"/>
      <c r="L443" s="57"/>
      <c r="M443" s="57"/>
      <c r="N443" s="57"/>
    </row>
    <row r="444" spans="3:14" ht="14.25" customHeight="1">
      <c r="C444" s="106"/>
      <c r="D444" s="106"/>
      <c r="E444" s="106"/>
      <c r="F444" s="106"/>
      <c r="G444" s="106"/>
      <c r="H444" s="106"/>
      <c r="I444" s="57"/>
      <c r="J444" s="57"/>
      <c r="K444" s="57"/>
      <c r="L444" s="57"/>
      <c r="M444" s="57"/>
      <c r="N444" s="57"/>
    </row>
    <row r="445" spans="3:14" ht="14.25" customHeight="1">
      <c r="C445" s="106"/>
      <c r="D445" s="106"/>
      <c r="E445" s="106"/>
      <c r="F445" s="106"/>
      <c r="G445" s="106"/>
      <c r="H445" s="106"/>
      <c r="I445" s="57"/>
      <c r="J445" s="57"/>
      <c r="K445" s="57"/>
      <c r="L445" s="57"/>
      <c r="M445" s="57"/>
      <c r="N445" s="57"/>
    </row>
    <row r="446" spans="3:14" ht="14.25" customHeight="1">
      <c r="C446" s="106"/>
      <c r="D446" s="106"/>
      <c r="E446" s="106"/>
      <c r="F446" s="106"/>
      <c r="G446" s="106"/>
      <c r="H446" s="106"/>
      <c r="I446" s="57"/>
      <c r="J446" s="57"/>
      <c r="K446" s="57"/>
      <c r="L446" s="57"/>
      <c r="M446" s="57"/>
      <c r="N446" s="57"/>
    </row>
    <row r="447" spans="3:14" ht="14.25" customHeight="1">
      <c r="C447" s="106"/>
      <c r="D447" s="106"/>
      <c r="E447" s="106"/>
      <c r="F447" s="106"/>
      <c r="G447" s="106"/>
      <c r="H447" s="106"/>
      <c r="I447" s="57"/>
      <c r="J447" s="57"/>
      <c r="K447" s="57"/>
      <c r="L447" s="57"/>
      <c r="M447" s="57"/>
      <c r="N447" s="57"/>
    </row>
    <row r="448" spans="3:14" ht="14.25" customHeight="1">
      <c r="C448" s="106"/>
      <c r="D448" s="106"/>
      <c r="E448" s="106"/>
      <c r="F448" s="106"/>
      <c r="G448" s="106"/>
      <c r="H448" s="106"/>
      <c r="I448" s="57"/>
      <c r="J448" s="57"/>
      <c r="K448" s="57"/>
      <c r="L448" s="57"/>
      <c r="M448" s="57"/>
      <c r="N448" s="57"/>
    </row>
    <row r="449" spans="3:14" ht="14.25" customHeight="1">
      <c r="C449" s="106"/>
      <c r="D449" s="106"/>
      <c r="E449" s="106"/>
      <c r="F449" s="106"/>
      <c r="G449" s="106"/>
      <c r="H449" s="106"/>
      <c r="I449" s="57"/>
      <c r="J449" s="57"/>
      <c r="K449" s="57"/>
      <c r="L449" s="57"/>
      <c r="M449" s="57"/>
      <c r="N449" s="57"/>
    </row>
    <row r="450" spans="3:14" ht="14.25" customHeight="1">
      <c r="C450" s="106"/>
      <c r="D450" s="106"/>
      <c r="E450" s="106"/>
      <c r="F450" s="106"/>
      <c r="G450" s="106"/>
      <c r="H450" s="106"/>
      <c r="I450" s="57"/>
      <c r="J450" s="57"/>
      <c r="K450" s="57"/>
      <c r="L450" s="57"/>
      <c r="M450" s="57"/>
      <c r="N450" s="57"/>
    </row>
    <row r="451" spans="3:14" ht="14.25" customHeight="1">
      <c r="C451" s="106"/>
      <c r="D451" s="106"/>
      <c r="E451" s="106"/>
      <c r="F451" s="106"/>
      <c r="G451" s="106"/>
      <c r="H451" s="106"/>
      <c r="I451" s="57"/>
      <c r="J451" s="57"/>
      <c r="K451" s="57"/>
      <c r="L451" s="57"/>
      <c r="M451" s="57"/>
      <c r="N451" s="57"/>
    </row>
    <row r="452" spans="3:14" ht="14.25" customHeight="1">
      <c r="C452" s="106"/>
      <c r="D452" s="106"/>
      <c r="E452" s="106"/>
      <c r="F452" s="106"/>
      <c r="G452" s="106"/>
      <c r="H452" s="106"/>
      <c r="I452" s="57"/>
      <c r="J452" s="57"/>
      <c r="K452" s="57"/>
      <c r="L452" s="57"/>
      <c r="M452" s="57"/>
      <c r="N452" s="57"/>
    </row>
    <row r="453" spans="3:14" ht="14.25" customHeight="1">
      <c r="C453" s="106"/>
      <c r="D453" s="106"/>
      <c r="E453" s="106"/>
      <c r="F453" s="106"/>
      <c r="G453" s="106"/>
      <c r="H453" s="106"/>
      <c r="I453" s="57"/>
      <c r="J453" s="57"/>
      <c r="K453" s="57"/>
      <c r="L453" s="57"/>
      <c r="M453" s="57"/>
      <c r="N453" s="57"/>
    </row>
    <row r="454" spans="3:14" ht="14.25" customHeight="1">
      <c r="C454" s="106"/>
      <c r="D454" s="106"/>
      <c r="E454" s="106"/>
      <c r="F454" s="106"/>
      <c r="G454" s="106"/>
      <c r="H454" s="106"/>
      <c r="I454" s="57"/>
      <c r="J454" s="57"/>
      <c r="K454" s="57"/>
      <c r="L454" s="57"/>
      <c r="M454" s="57"/>
      <c r="N454" s="57"/>
    </row>
    <row r="455" spans="3:14" ht="14.25" customHeight="1">
      <c r="C455" s="106"/>
      <c r="D455" s="106"/>
      <c r="E455" s="106"/>
      <c r="F455" s="106"/>
      <c r="G455" s="106"/>
      <c r="H455" s="106"/>
      <c r="I455" s="57"/>
      <c r="J455" s="57"/>
      <c r="K455" s="57"/>
      <c r="L455" s="57"/>
      <c r="M455" s="57"/>
      <c r="N455" s="57"/>
    </row>
    <row r="456" spans="3:14" ht="14.25" customHeight="1">
      <c r="C456" s="106"/>
      <c r="D456" s="106"/>
      <c r="E456" s="106"/>
      <c r="F456" s="106"/>
      <c r="G456" s="106"/>
      <c r="H456" s="106"/>
      <c r="I456" s="57"/>
      <c r="J456" s="57"/>
      <c r="K456" s="57"/>
      <c r="L456" s="57"/>
      <c r="M456" s="57"/>
      <c r="N456" s="57"/>
    </row>
    <row r="457" spans="3:14" ht="14.25" customHeight="1">
      <c r="C457" s="106"/>
      <c r="D457" s="106"/>
      <c r="E457" s="106"/>
      <c r="F457" s="106"/>
      <c r="G457" s="106"/>
      <c r="H457" s="106"/>
      <c r="I457" s="57"/>
      <c r="J457" s="57"/>
      <c r="K457" s="57"/>
      <c r="L457" s="57"/>
      <c r="M457" s="57"/>
      <c r="N457" s="57"/>
    </row>
    <row r="458" spans="3:14" ht="14.25" customHeight="1">
      <c r="C458" s="106"/>
      <c r="D458" s="106"/>
      <c r="E458" s="106"/>
      <c r="F458" s="106"/>
      <c r="G458" s="106"/>
      <c r="H458" s="106"/>
      <c r="I458" s="57"/>
      <c r="J458" s="57"/>
      <c r="K458" s="57"/>
      <c r="L458" s="57"/>
      <c r="M458" s="57"/>
      <c r="N458" s="57"/>
    </row>
    <row r="459" spans="3:14" ht="14.25" customHeight="1">
      <c r="C459" s="106"/>
      <c r="D459" s="106"/>
      <c r="E459" s="106"/>
      <c r="F459" s="106"/>
      <c r="G459" s="106"/>
      <c r="H459" s="106"/>
      <c r="I459" s="57"/>
      <c r="J459" s="57"/>
      <c r="K459" s="57"/>
      <c r="L459" s="57"/>
      <c r="M459" s="57"/>
      <c r="N459" s="57"/>
    </row>
    <row r="460" spans="3:14" ht="14.25" customHeight="1">
      <c r="C460" s="106"/>
      <c r="D460" s="106"/>
      <c r="E460" s="106"/>
      <c r="F460" s="106"/>
      <c r="G460" s="106"/>
      <c r="H460" s="106"/>
      <c r="I460" s="57"/>
      <c r="J460" s="57"/>
      <c r="K460" s="57"/>
      <c r="L460" s="57"/>
      <c r="M460" s="57"/>
      <c r="N460" s="57"/>
    </row>
    <row r="461" spans="3:14" ht="14.25" customHeight="1">
      <c r="C461" s="106"/>
      <c r="D461" s="106"/>
      <c r="E461" s="106"/>
      <c r="F461" s="106"/>
      <c r="G461" s="106"/>
      <c r="H461" s="106"/>
      <c r="I461" s="57"/>
      <c r="J461" s="57"/>
      <c r="K461" s="57"/>
      <c r="L461" s="57"/>
      <c r="M461" s="57"/>
      <c r="N461" s="57"/>
    </row>
    <row r="462" spans="3:14" ht="14.25" customHeight="1">
      <c r="C462" s="106"/>
      <c r="D462" s="106"/>
      <c r="E462" s="106"/>
      <c r="F462" s="106"/>
      <c r="G462" s="106"/>
      <c r="H462" s="106"/>
      <c r="I462" s="57"/>
      <c r="J462" s="57"/>
      <c r="K462" s="57"/>
      <c r="L462" s="57"/>
      <c r="M462" s="57"/>
      <c r="N462" s="57"/>
    </row>
    <row r="463" spans="3:14" ht="14.25" customHeight="1">
      <c r="C463" s="106"/>
      <c r="D463" s="106"/>
      <c r="E463" s="106"/>
      <c r="F463" s="106"/>
      <c r="G463" s="106"/>
      <c r="H463" s="106"/>
      <c r="I463" s="57"/>
      <c r="J463" s="57"/>
      <c r="K463" s="57"/>
      <c r="L463" s="57"/>
      <c r="M463" s="57"/>
      <c r="N463" s="57"/>
    </row>
    <row r="464" spans="3:14" ht="14.25" customHeight="1">
      <c r="C464" s="106"/>
      <c r="D464" s="106"/>
      <c r="E464" s="106"/>
      <c r="F464" s="106"/>
      <c r="G464" s="106"/>
      <c r="H464" s="106"/>
      <c r="I464" s="57"/>
      <c r="J464" s="57"/>
      <c r="K464" s="57"/>
      <c r="L464" s="57"/>
      <c r="M464" s="57"/>
      <c r="N464" s="57"/>
    </row>
    <row r="465" spans="3:14" ht="14.25" customHeight="1">
      <c r="C465" s="106"/>
      <c r="D465" s="106"/>
      <c r="E465" s="106"/>
      <c r="F465" s="106"/>
      <c r="G465" s="106"/>
      <c r="H465" s="106"/>
      <c r="I465" s="57"/>
      <c r="J465" s="57"/>
      <c r="K465" s="57"/>
      <c r="L465" s="57"/>
      <c r="M465" s="57"/>
      <c r="N465" s="57"/>
    </row>
    <row r="466" spans="3:14" ht="14.25" customHeight="1">
      <c r="C466" s="106"/>
      <c r="D466" s="106"/>
      <c r="E466" s="106"/>
      <c r="F466" s="106"/>
      <c r="G466" s="106"/>
      <c r="H466" s="106"/>
      <c r="I466" s="57"/>
      <c r="J466" s="57"/>
      <c r="K466" s="57"/>
      <c r="L466" s="57"/>
      <c r="M466" s="57"/>
      <c r="N466" s="57"/>
    </row>
    <row r="467" spans="3:14" ht="14.25" customHeight="1">
      <c r="C467" s="106"/>
      <c r="D467" s="106"/>
      <c r="E467" s="106"/>
      <c r="F467" s="106"/>
      <c r="G467" s="106"/>
      <c r="H467" s="106"/>
      <c r="I467" s="57"/>
      <c r="J467" s="57"/>
      <c r="K467" s="57"/>
      <c r="L467" s="57"/>
      <c r="M467" s="57"/>
      <c r="N467" s="57"/>
    </row>
    <row r="468" spans="3:14" ht="14.25" customHeight="1">
      <c r="C468" s="106"/>
      <c r="D468" s="106"/>
      <c r="E468" s="106"/>
      <c r="F468" s="106"/>
      <c r="G468" s="106"/>
      <c r="H468" s="106"/>
      <c r="I468" s="57"/>
      <c r="J468" s="57"/>
      <c r="K468" s="57"/>
      <c r="L468" s="57"/>
      <c r="M468" s="57"/>
      <c r="N468" s="57"/>
    </row>
    <row r="469" spans="3:14" ht="14.25" customHeight="1">
      <c r="C469" s="106"/>
      <c r="D469" s="106"/>
      <c r="E469" s="106"/>
      <c r="F469" s="106"/>
      <c r="G469" s="106"/>
      <c r="H469" s="106"/>
      <c r="I469" s="57"/>
      <c r="J469" s="57"/>
      <c r="K469" s="57"/>
      <c r="L469" s="57"/>
      <c r="M469" s="57"/>
      <c r="N469" s="57"/>
    </row>
    <row r="470" spans="3:14" ht="14.25" customHeight="1">
      <c r="C470" s="106"/>
      <c r="D470" s="106"/>
      <c r="E470" s="106"/>
      <c r="F470" s="106"/>
      <c r="G470" s="106"/>
      <c r="H470" s="106"/>
      <c r="I470" s="57"/>
      <c r="J470" s="57"/>
      <c r="K470" s="57"/>
      <c r="L470" s="57"/>
      <c r="M470" s="57"/>
      <c r="N470" s="57"/>
    </row>
    <row r="471" spans="3:14" ht="14.25" customHeight="1">
      <c r="C471" s="106"/>
      <c r="D471" s="106"/>
      <c r="E471" s="106"/>
      <c r="F471" s="106"/>
      <c r="G471" s="106"/>
      <c r="H471" s="106"/>
      <c r="I471" s="57"/>
      <c r="J471" s="57"/>
      <c r="K471" s="57"/>
      <c r="L471" s="57"/>
      <c r="M471" s="57"/>
      <c r="N471" s="57"/>
    </row>
    <row r="472" spans="3:14" ht="14.25" customHeight="1">
      <c r="C472" s="106"/>
      <c r="D472" s="106"/>
      <c r="E472" s="106"/>
      <c r="F472" s="106"/>
      <c r="G472" s="106"/>
      <c r="H472" s="106"/>
      <c r="I472" s="57"/>
      <c r="J472" s="57"/>
      <c r="K472" s="57"/>
      <c r="L472" s="57"/>
      <c r="M472" s="57"/>
      <c r="N472" s="57"/>
    </row>
    <row r="473" spans="3:14" ht="14.25" customHeight="1">
      <c r="C473" s="106"/>
      <c r="D473" s="106"/>
      <c r="E473" s="106"/>
      <c r="F473" s="106"/>
      <c r="G473" s="106"/>
      <c r="H473" s="106"/>
      <c r="I473" s="57"/>
      <c r="J473" s="57"/>
      <c r="K473" s="57"/>
      <c r="L473" s="57"/>
      <c r="M473" s="57"/>
      <c r="N473" s="57"/>
    </row>
    <row r="474" spans="3:14" ht="14.25" customHeight="1">
      <c r="C474" s="106"/>
      <c r="D474" s="106"/>
      <c r="E474" s="106"/>
      <c r="F474" s="106"/>
      <c r="G474" s="106"/>
      <c r="H474" s="106"/>
      <c r="I474" s="57"/>
      <c r="J474" s="57"/>
      <c r="K474" s="57"/>
      <c r="L474" s="57"/>
      <c r="M474" s="57"/>
      <c r="N474" s="57"/>
    </row>
    <row r="475" spans="3:14" ht="14.25" customHeight="1">
      <c r="C475" s="106"/>
      <c r="D475" s="106"/>
      <c r="E475" s="106"/>
      <c r="F475" s="106"/>
      <c r="G475" s="106"/>
      <c r="H475" s="106"/>
      <c r="I475" s="57"/>
      <c r="J475" s="57"/>
      <c r="K475" s="57"/>
      <c r="L475" s="57"/>
      <c r="M475" s="57"/>
      <c r="N475" s="57"/>
    </row>
    <row r="476" spans="3:14" ht="14.25" customHeight="1">
      <c r="C476" s="106"/>
      <c r="D476" s="106"/>
      <c r="E476" s="106"/>
      <c r="F476" s="106"/>
      <c r="G476" s="106"/>
      <c r="H476" s="106"/>
      <c r="I476" s="57"/>
      <c r="J476" s="57"/>
      <c r="K476" s="57"/>
      <c r="L476" s="57"/>
      <c r="M476" s="57"/>
      <c r="N476" s="57"/>
    </row>
    <row r="477" spans="3:14" ht="14.25" customHeight="1">
      <c r="C477" s="106"/>
      <c r="D477" s="106"/>
      <c r="E477" s="106"/>
      <c r="F477" s="106"/>
      <c r="G477" s="106"/>
      <c r="H477" s="106"/>
      <c r="I477" s="57"/>
      <c r="J477" s="57"/>
      <c r="K477" s="57"/>
      <c r="L477" s="57"/>
      <c r="M477" s="57"/>
      <c r="N477" s="57"/>
    </row>
    <row r="478" spans="3:14" ht="14.25" customHeight="1">
      <c r="C478" s="106"/>
      <c r="D478" s="106"/>
      <c r="E478" s="106"/>
      <c r="F478" s="106"/>
      <c r="G478" s="106"/>
      <c r="H478" s="106"/>
      <c r="I478" s="57"/>
      <c r="J478" s="57"/>
      <c r="K478" s="57"/>
      <c r="L478" s="57"/>
      <c r="M478" s="57"/>
      <c r="N478" s="57"/>
    </row>
    <row r="479" spans="3:14" ht="14.25" customHeight="1">
      <c r="C479" s="106"/>
      <c r="D479" s="106"/>
      <c r="E479" s="106"/>
      <c r="F479" s="106"/>
      <c r="G479" s="106"/>
      <c r="H479" s="106"/>
      <c r="I479" s="57"/>
      <c r="J479" s="57"/>
      <c r="K479" s="57"/>
      <c r="L479" s="57"/>
      <c r="M479" s="57"/>
      <c r="N479" s="57"/>
    </row>
    <row r="480" spans="3:14" ht="14.25" customHeight="1">
      <c r="C480" s="106"/>
      <c r="D480" s="106"/>
      <c r="E480" s="106"/>
      <c r="F480" s="106"/>
      <c r="G480" s="106"/>
      <c r="H480" s="106"/>
      <c r="I480" s="57"/>
      <c r="J480" s="57"/>
      <c r="K480" s="57"/>
      <c r="L480" s="57"/>
      <c r="M480" s="57"/>
      <c r="N480" s="57"/>
    </row>
    <row r="481" spans="3:14" ht="14.25" customHeight="1">
      <c r="C481" s="106"/>
      <c r="D481" s="106"/>
      <c r="E481" s="106"/>
      <c r="F481" s="106"/>
      <c r="G481" s="106"/>
      <c r="H481" s="106"/>
      <c r="I481" s="57"/>
      <c r="J481" s="57"/>
      <c r="K481" s="57"/>
      <c r="L481" s="57"/>
      <c r="M481" s="57"/>
      <c r="N481" s="57"/>
    </row>
    <row r="482" spans="3:14" ht="14.25" customHeight="1">
      <c r="C482" s="106"/>
      <c r="D482" s="106"/>
      <c r="E482" s="106"/>
      <c r="F482" s="106"/>
      <c r="G482" s="106"/>
      <c r="H482" s="106"/>
      <c r="I482" s="57"/>
      <c r="J482" s="57"/>
      <c r="K482" s="57"/>
      <c r="L482" s="57"/>
      <c r="M482" s="57"/>
      <c r="N482" s="57"/>
    </row>
    <row r="483" spans="3:14" ht="14.25" customHeight="1">
      <c r="C483" s="106"/>
      <c r="D483" s="106"/>
      <c r="E483" s="106"/>
      <c r="F483" s="106"/>
      <c r="G483" s="106"/>
      <c r="H483" s="106"/>
      <c r="I483" s="57"/>
      <c r="J483" s="57"/>
      <c r="K483" s="57"/>
      <c r="L483" s="57"/>
      <c r="M483" s="57"/>
      <c r="N483" s="57"/>
    </row>
    <row r="484" spans="3:14" ht="14.25" customHeight="1">
      <c r="C484" s="106"/>
      <c r="D484" s="106"/>
      <c r="E484" s="106"/>
      <c r="F484" s="106"/>
      <c r="G484" s="106"/>
      <c r="H484" s="106"/>
      <c r="I484" s="57"/>
      <c r="J484" s="57"/>
      <c r="K484" s="57"/>
      <c r="L484" s="57"/>
      <c r="M484" s="57"/>
      <c r="N484" s="57"/>
    </row>
    <row r="485" spans="3:14" ht="14.25" customHeight="1">
      <c r="C485" s="106"/>
      <c r="D485" s="106"/>
      <c r="E485" s="106"/>
      <c r="F485" s="106"/>
      <c r="G485" s="106"/>
      <c r="H485" s="106"/>
      <c r="I485" s="57"/>
      <c r="J485" s="57"/>
      <c r="K485" s="57"/>
      <c r="L485" s="57"/>
      <c r="M485" s="57"/>
      <c r="N485" s="57"/>
    </row>
    <row r="486" spans="3:14" ht="14.25" customHeight="1">
      <c r="C486" s="106"/>
      <c r="D486" s="106"/>
      <c r="E486" s="106"/>
      <c r="F486" s="106"/>
      <c r="G486" s="106"/>
      <c r="H486" s="106"/>
      <c r="I486" s="57"/>
      <c r="J486" s="57"/>
      <c r="K486" s="57"/>
      <c r="L486" s="57"/>
      <c r="M486" s="57"/>
      <c r="N486" s="57"/>
    </row>
    <row r="487" spans="3:14" ht="14.25" customHeight="1">
      <c r="C487" s="106"/>
      <c r="D487" s="106"/>
      <c r="E487" s="106"/>
      <c r="F487" s="106"/>
      <c r="G487" s="106"/>
      <c r="H487" s="106"/>
      <c r="I487" s="57"/>
      <c r="J487" s="57"/>
      <c r="K487" s="57"/>
      <c r="L487" s="57"/>
      <c r="M487" s="57"/>
      <c r="N487" s="57"/>
    </row>
    <row r="488" spans="3:14" ht="14.25" customHeight="1">
      <c r="C488" s="106"/>
      <c r="D488" s="106"/>
      <c r="E488" s="106"/>
      <c r="F488" s="106"/>
      <c r="G488" s="106"/>
      <c r="H488" s="106"/>
      <c r="I488" s="57"/>
      <c r="J488" s="57"/>
      <c r="K488" s="57"/>
      <c r="L488" s="57"/>
      <c r="M488" s="57"/>
      <c r="N488" s="57"/>
    </row>
    <row r="489" spans="3:14" ht="14.25" customHeight="1">
      <c r="C489" s="106"/>
      <c r="D489" s="106"/>
      <c r="E489" s="106"/>
      <c r="F489" s="106"/>
      <c r="G489" s="106"/>
      <c r="H489" s="106"/>
      <c r="I489" s="57"/>
      <c r="J489" s="57"/>
      <c r="K489" s="57"/>
      <c r="L489" s="57"/>
      <c r="M489" s="57"/>
      <c r="N489" s="57"/>
    </row>
    <row r="490" spans="3:14" ht="14.25" customHeight="1">
      <c r="C490" s="106"/>
      <c r="D490" s="106"/>
      <c r="E490" s="106"/>
      <c r="F490" s="106"/>
      <c r="G490" s="106"/>
      <c r="H490" s="106"/>
      <c r="I490" s="57"/>
      <c r="J490" s="57"/>
      <c r="K490" s="57"/>
      <c r="L490" s="57"/>
      <c r="M490" s="57"/>
      <c r="N490" s="57"/>
    </row>
    <row r="491" spans="3:14" ht="14.25" customHeight="1">
      <c r="C491" s="106"/>
      <c r="D491" s="106"/>
      <c r="E491" s="106"/>
      <c r="F491" s="106"/>
      <c r="G491" s="106"/>
      <c r="H491" s="106"/>
      <c r="I491" s="57"/>
      <c r="J491" s="57"/>
      <c r="K491" s="57"/>
      <c r="L491" s="57"/>
      <c r="M491" s="57"/>
      <c r="N491" s="57"/>
    </row>
    <row r="492" spans="3:14" ht="14.25" customHeight="1">
      <c r="C492" s="106"/>
      <c r="D492" s="106"/>
      <c r="E492" s="106"/>
      <c r="F492" s="106"/>
      <c r="G492" s="106"/>
      <c r="H492" s="106"/>
      <c r="I492" s="57"/>
      <c r="J492" s="57"/>
      <c r="K492" s="57"/>
      <c r="L492" s="57"/>
      <c r="M492" s="57"/>
      <c r="N492" s="57"/>
    </row>
    <row r="493" spans="3:14" ht="14.25" customHeight="1">
      <c r="C493" s="106"/>
      <c r="D493" s="106"/>
      <c r="E493" s="106"/>
      <c r="F493" s="106"/>
      <c r="G493" s="106"/>
      <c r="H493" s="106"/>
      <c r="I493" s="57"/>
      <c r="J493" s="57"/>
      <c r="K493" s="57"/>
      <c r="L493" s="57"/>
      <c r="M493" s="57"/>
      <c r="N493" s="57"/>
    </row>
    <row r="494" spans="3:14" ht="14.25" customHeight="1">
      <c r="C494" s="106"/>
      <c r="D494" s="106"/>
      <c r="E494" s="106"/>
      <c r="F494" s="106"/>
      <c r="G494" s="106"/>
      <c r="H494" s="106"/>
      <c r="I494" s="57"/>
      <c r="J494" s="57"/>
      <c r="K494" s="57"/>
      <c r="L494" s="57"/>
      <c r="M494" s="57"/>
      <c r="N494" s="57"/>
    </row>
    <row r="495" spans="3:14" ht="14.25" customHeight="1">
      <c r="C495" s="106"/>
      <c r="D495" s="106"/>
      <c r="E495" s="106"/>
      <c r="F495" s="106"/>
      <c r="G495" s="106"/>
      <c r="H495" s="106"/>
      <c r="I495" s="57"/>
      <c r="J495" s="57"/>
      <c r="K495" s="57"/>
      <c r="L495" s="57"/>
      <c r="M495" s="57"/>
      <c r="N495" s="57"/>
    </row>
    <row r="496" spans="3:14" ht="14.25" customHeight="1">
      <c r="C496" s="106"/>
      <c r="D496" s="106"/>
      <c r="E496" s="106"/>
      <c r="F496" s="106"/>
      <c r="G496" s="106"/>
      <c r="H496" s="106"/>
      <c r="I496" s="57"/>
      <c r="J496" s="57"/>
      <c r="K496" s="57"/>
      <c r="L496" s="57"/>
      <c r="M496" s="57"/>
      <c r="N496" s="57"/>
    </row>
    <row r="497" spans="3:14" ht="14.25" customHeight="1">
      <c r="C497" s="106"/>
      <c r="D497" s="106"/>
      <c r="E497" s="106"/>
      <c r="F497" s="106"/>
      <c r="G497" s="106"/>
      <c r="H497" s="106"/>
      <c r="I497" s="57"/>
      <c r="J497" s="57"/>
      <c r="K497" s="57"/>
      <c r="L497" s="57"/>
      <c r="M497" s="57"/>
      <c r="N497" s="57"/>
    </row>
    <row r="498" spans="3:14" ht="14.25" customHeight="1">
      <c r="C498" s="106"/>
      <c r="D498" s="106"/>
      <c r="E498" s="106"/>
      <c r="F498" s="106"/>
      <c r="G498" s="106"/>
      <c r="H498" s="106"/>
      <c r="I498" s="57"/>
      <c r="J498" s="57"/>
      <c r="K498" s="57"/>
      <c r="L498" s="57"/>
      <c r="M498" s="57"/>
      <c r="N498" s="57"/>
    </row>
    <row r="499" spans="3:14" ht="14.25" customHeight="1">
      <c r="C499" s="106"/>
      <c r="D499" s="106"/>
      <c r="E499" s="106"/>
      <c r="F499" s="106"/>
      <c r="G499" s="106"/>
      <c r="H499" s="106"/>
      <c r="I499" s="57"/>
      <c r="J499" s="57"/>
      <c r="K499" s="57"/>
      <c r="L499" s="57"/>
      <c r="M499" s="57"/>
      <c r="N499" s="57"/>
    </row>
    <row r="500" spans="3:14" ht="14.25" customHeight="1">
      <c r="C500" s="106"/>
      <c r="D500" s="106"/>
      <c r="E500" s="106"/>
      <c r="F500" s="106"/>
      <c r="G500" s="106"/>
      <c r="H500" s="106"/>
      <c r="I500" s="57"/>
      <c r="J500" s="57"/>
      <c r="K500" s="57"/>
      <c r="L500" s="57"/>
      <c r="M500" s="57"/>
      <c r="N500" s="57"/>
    </row>
    <row r="501" spans="3:14" ht="14.25" customHeight="1">
      <c r="C501" s="106"/>
      <c r="D501" s="106"/>
      <c r="E501" s="106"/>
      <c r="F501" s="106"/>
      <c r="G501" s="106"/>
      <c r="H501" s="106"/>
      <c r="I501" s="57"/>
      <c r="J501" s="57"/>
      <c r="K501" s="57"/>
      <c r="L501" s="57"/>
      <c r="M501" s="57"/>
      <c r="N501" s="57"/>
    </row>
    <row r="502" spans="3:14" ht="14.25" customHeight="1">
      <c r="C502" s="106"/>
      <c r="D502" s="106"/>
      <c r="E502" s="106"/>
      <c r="F502" s="106"/>
      <c r="G502" s="106"/>
      <c r="H502" s="106"/>
      <c r="I502" s="57"/>
      <c r="J502" s="57"/>
      <c r="K502" s="57"/>
      <c r="L502" s="57"/>
      <c r="M502" s="57"/>
      <c r="N502" s="57"/>
    </row>
    <row r="503" spans="3:14" ht="14.25" customHeight="1">
      <c r="C503" s="106"/>
      <c r="D503" s="106"/>
      <c r="E503" s="106"/>
      <c r="F503" s="106"/>
      <c r="G503" s="106"/>
      <c r="H503" s="106"/>
      <c r="I503" s="57"/>
      <c r="J503" s="57"/>
      <c r="K503" s="57"/>
      <c r="L503" s="57"/>
      <c r="M503" s="57"/>
      <c r="N503" s="57"/>
    </row>
    <row r="504" spans="3:14" ht="14.25" customHeight="1">
      <c r="C504" s="106"/>
      <c r="D504" s="106"/>
      <c r="E504" s="106"/>
      <c r="F504" s="106"/>
      <c r="G504" s="106"/>
      <c r="H504" s="106"/>
      <c r="I504" s="57"/>
      <c r="J504" s="57"/>
      <c r="K504" s="57"/>
      <c r="L504" s="57"/>
      <c r="M504" s="57"/>
      <c r="N504" s="57"/>
    </row>
    <row r="505" spans="3:14" ht="14.25" customHeight="1">
      <c r="C505" s="106"/>
      <c r="D505" s="106"/>
      <c r="E505" s="106"/>
      <c r="F505" s="106"/>
      <c r="G505" s="106"/>
      <c r="H505" s="106"/>
      <c r="I505" s="57"/>
      <c r="J505" s="57"/>
      <c r="K505" s="57"/>
      <c r="L505" s="57"/>
      <c r="M505" s="57"/>
      <c r="N505" s="57"/>
    </row>
    <row r="506" spans="3:14" ht="14.25" customHeight="1">
      <c r="C506" s="106"/>
      <c r="D506" s="106"/>
      <c r="E506" s="106"/>
      <c r="F506" s="106"/>
      <c r="G506" s="106"/>
      <c r="H506" s="106"/>
      <c r="I506" s="57"/>
      <c r="J506" s="57"/>
      <c r="K506" s="57"/>
      <c r="L506" s="57"/>
      <c r="M506" s="57"/>
      <c r="N506" s="57"/>
    </row>
    <row r="507" spans="3:14" ht="14.25" customHeight="1">
      <c r="C507" s="106"/>
      <c r="D507" s="106"/>
      <c r="E507" s="106"/>
      <c r="F507" s="106"/>
      <c r="G507" s="106"/>
      <c r="H507" s="106"/>
      <c r="I507" s="57"/>
      <c r="J507" s="57"/>
      <c r="K507" s="57"/>
      <c r="L507" s="57"/>
      <c r="M507" s="57"/>
      <c r="N507" s="57"/>
    </row>
    <row r="508" spans="3:14" ht="14.25" customHeight="1">
      <c r="C508" s="106"/>
      <c r="D508" s="106"/>
      <c r="E508" s="106"/>
      <c r="F508" s="106"/>
      <c r="G508" s="106"/>
      <c r="H508" s="106"/>
      <c r="I508" s="57"/>
      <c r="J508" s="57"/>
      <c r="K508" s="57"/>
      <c r="L508" s="57"/>
      <c r="M508" s="57"/>
      <c r="N508" s="57"/>
    </row>
    <row r="509" spans="3:14" ht="14.25" customHeight="1">
      <c r="C509" s="106"/>
      <c r="D509" s="106"/>
      <c r="E509" s="106"/>
      <c r="F509" s="106"/>
      <c r="G509" s="106"/>
      <c r="H509" s="106"/>
      <c r="I509" s="57"/>
      <c r="J509" s="57"/>
      <c r="K509" s="57"/>
      <c r="L509" s="57"/>
      <c r="M509" s="57"/>
      <c r="N509" s="57"/>
    </row>
    <row r="510" spans="3:14" ht="14.25" customHeight="1">
      <c r="C510" s="106"/>
      <c r="D510" s="106"/>
      <c r="E510" s="106"/>
      <c r="F510" s="106"/>
      <c r="G510" s="106"/>
      <c r="H510" s="106"/>
      <c r="I510" s="57"/>
      <c r="J510" s="57"/>
      <c r="K510" s="57"/>
      <c r="L510" s="57"/>
      <c r="M510" s="57"/>
      <c r="N510" s="57"/>
    </row>
    <row r="511" spans="3:14" ht="14.25" customHeight="1">
      <c r="C511" s="106"/>
      <c r="D511" s="106"/>
      <c r="E511" s="106"/>
      <c r="F511" s="106"/>
      <c r="G511" s="106"/>
      <c r="H511" s="106"/>
      <c r="I511" s="57"/>
      <c r="J511" s="57"/>
      <c r="K511" s="57"/>
      <c r="L511" s="57"/>
      <c r="M511" s="57"/>
      <c r="N511" s="57"/>
    </row>
    <row r="512" spans="3:14" ht="14.25" customHeight="1">
      <c r="C512" s="106"/>
      <c r="D512" s="106"/>
      <c r="E512" s="106"/>
      <c r="F512" s="106"/>
      <c r="G512" s="106"/>
      <c r="H512" s="106"/>
      <c r="I512" s="57"/>
      <c r="J512" s="57"/>
      <c r="K512" s="57"/>
      <c r="L512" s="57"/>
      <c r="M512" s="57"/>
      <c r="N512" s="57"/>
    </row>
    <row r="513" spans="3:14" ht="14.25" customHeight="1">
      <c r="C513" s="106"/>
      <c r="D513" s="106"/>
      <c r="E513" s="106"/>
      <c r="F513" s="106"/>
      <c r="G513" s="106"/>
      <c r="H513" s="106"/>
      <c r="I513" s="57"/>
      <c r="J513" s="57"/>
      <c r="K513" s="57"/>
      <c r="L513" s="57"/>
      <c r="M513" s="57"/>
      <c r="N513" s="57"/>
    </row>
    <row r="514" spans="3:14" ht="14.25" customHeight="1">
      <c r="C514" s="106"/>
      <c r="D514" s="106"/>
      <c r="E514" s="106"/>
      <c r="F514" s="106"/>
      <c r="G514" s="106"/>
      <c r="H514" s="106"/>
      <c r="I514" s="57"/>
      <c r="J514" s="57"/>
      <c r="K514" s="57"/>
      <c r="L514" s="57"/>
      <c r="M514" s="57"/>
      <c r="N514" s="57"/>
    </row>
    <row r="515" spans="3:14" ht="14.25" customHeight="1">
      <c r="C515" s="106"/>
      <c r="D515" s="106"/>
      <c r="E515" s="106"/>
      <c r="F515" s="106"/>
      <c r="G515" s="106"/>
      <c r="H515" s="106"/>
      <c r="I515" s="57"/>
      <c r="J515" s="57"/>
      <c r="K515" s="57"/>
      <c r="L515" s="57"/>
      <c r="M515" s="57"/>
      <c r="N515" s="57"/>
    </row>
    <row r="516" spans="3:14" ht="14.25" customHeight="1">
      <c r="C516" s="106"/>
      <c r="D516" s="106"/>
      <c r="E516" s="106"/>
      <c r="F516" s="106"/>
      <c r="G516" s="106"/>
      <c r="H516" s="106"/>
      <c r="I516" s="57"/>
      <c r="J516" s="57"/>
      <c r="K516" s="57"/>
      <c r="L516" s="57"/>
      <c r="M516" s="57"/>
      <c r="N516" s="57"/>
    </row>
    <row r="517" spans="3:14" ht="14.25" customHeight="1">
      <c r="C517" s="106"/>
      <c r="D517" s="106"/>
      <c r="E517" s="106"/>
      <c r="F517" s="106"/>
      <c r="G517" s="106"/>
      <c r="H517" s="106"/>
      <c r="I517" s="57"/>
      <c r="J517" s="57"/>
      <c r="K517" s="57"/>
      <c r="L517" s="57"/>
      <c r="M517" s="57"/>
      <c r="N517" s="57"/>
    </row>
    <row r="518" spans="3:14" ht="14.25" customHeight="1">
      <c r="C518" s="106"/>
      <c r="D518" s="106"/>
      <c r="E518" s="106"/>
      <c r="F518" s="106"/>
      <c r="G518" s="106"/>
      <c r="H518" s="106"/>
      <c r="I518" s="57"/>
      <c r="J518" s="57"/>
      <c r="K518" s="57"/>
      <c r="L518" s="57"/>
      <c r="M518" s="57"/>
      <c r="N518" s="57"/>
    </row>
    <row r="519" spans="3:14" ht="14.25" customHeight="1">
      <c r="C519" s="106"/>
      <c r="D519" s="106"/>
      <c r="E519" s="106"/>
      <c r="F519" s="106"/>
      <c r="G519" s="106"/>
      <c r="H519" s="106"/>
      <c r="I519" s="57"/>
      <c r="J519" s="57"/>
      <c r="K519" s="57"/>
      <c r="L519" s="57"/>
      <c r="M519" s="57"/>
      <c r="N519" s="57"/>
    </row>
    <row r="520" spans="3:14" ht="14.25" customHeight="1">
      <c r="C520" s="106"/>
      <c r="D520" s="106"/>
      <c r="E520" s="106"/>
      <c r="F520" s="106"/>
      <c r="G520" s="106"/>
      <c r="H520" s="106"/>
      <c r="I520" s="57"/>
      <c r="J520" s="57"/>
      <c r="K520" s="57"/>
      <c r="L520" s="57"/>
      <c r="M520" s="57"/>
      <c r="N520" s="57"/>
    </row>
    <row r="521" spans="3:14" ht="14.25" customHeight="1">
      <c r="C521" s="106"/>
      <c r="D521" s="106"/>
      <c r="E521" s="106"/>
      <c r="F521" s="106"/>
      <c r="G521" s="106"/>
      <c r="H521" s="106"/>
      <c r="I521" s="57"/>
      <c r="J521" s="57"/>
      <c r="K521" s="57"/>
      <c r="L521" s="57"/>
      <c r="M521" s="57"/>
      <c r="N521" s="57"/>
    </row>
    <row r="522" spans="3:14" ht="14.25" customHeight="1">
      <c r="C522" s="106"/>
      <c r="D522" s="106"/>
      <c r="E522" s="106"/>
      <c r="F522" s="106"/>
      <c r="G522" s="106"/>
      <c r="H522" s="106"/>
      <c r="I522" s="57"/>
      <c r="J522" s="57"/>
      <c r="K522" s="57"/>
      <c r="L522" s="57"/>
      <c r="M522" s="57"/>
      <c r="N522" s="57"/>
    </row>
    <row r="523" spans="3:14" ht="14.25" customHeight="1">
      <c r="C523" s="106"/>
      <c r="D523" s="106"/>
      <c r="E523" s="106"/>
      <c r="F523" s="106"/>
      <c r="G523" s="106"/>
      <c r="H523" s="106"/>
      <c r="I523" s="57"/>
      <c r="J523" s="57"/>
      <c r="K523" s="57"/>
      <c r="L523" s="57"/>
      <c r="M523" s="57"/>
      <c r="N523" s="57"/>
    </row>
    <row r="524" spans="3:14" ht="14.25" customHeight="1">
      <c r="C524" s="106"/>
      <c r="D524" s="106"/>
      <c r="E524" s="106"/>
      <c r="F524" s="106"/>
      <c r="G524" s="106"/>
      <c r="H524" s="106"/>
      <c r="I524" s="57"/>
      <c r="J524" s="57"/>
      <c r="K524" s="57"/>
      <c r="L524" s="57"/>
      <c r="M524" s="57"/>
      <c r="N524" s="57"/>
    </row>
    <row r="525" spans="3:14" ht="14.25" customHeight="1">
      <c r="C525" s="106"/>
      <c r="D525" s="106"/>
      <c r="E525" s="106"/>
      <c r="F525" s="106"/>
      <c r="G525" s="106"/>
      <c r="H525" s="106"/>
      <c r="I525" s="57"/>
      <c r="J525" s="57"/>
      <c r="K525" s="57"/>
      <c r="L525" s="57"/>
      <c r="M525" s="57"/>
      <c r="N525" s="57"/>
    </row>
    <row r="526" spans="3:14" ht="14.25" customHeight="1">
      <c r="C526" s="106"/>
      <c r="D526" s="106"/>
      <c r="E526" s="106"/>
      <c r="F526" s="106"/>
      <c r="G526" s="106"/>
      <c r="H526" s="106"/>
      <c r="I526" s="57"/>
      <c r="J526" s="57"/>
      <c r="K526" s="57"/>
      <c r="L526" s="57"/>
      <c r="M526" s="57"/>
      <c r="N526" s="57"/>
    </row>
    <row r="527" spans="3:14" ht="14.25" customHeight="1">
      <c r="C527" s="106"/>
      <c r="D527" s="106"/>
      <c r="E527" s="106"/>
      <c r="F527" s="106"/>
      <c r="G527" s="106"/>
      <c r="H527" s="106"/>
      <c r="I527" s="57"/>
      <c r="J527" s="57"/>
      <c r="K527" s="57"/>
      <c r="L527" s="57"/>
      <c r="M527" s="57"/>
      <c r="N527" s="57"/>
    </row>
    <row r="528" spans="3:14" ht="14.25" customHeight="1">
      <c r="C528" s="106"/>
      <c r="D528" s="106"/>
      <c r="E528" s="106"/>
      <c r="F528" s="106"/>
      <c r="G528" s="106"/>
      <c r="H528" s="106"/>
      <c r="I528" s="57"/>
      <c r="J528" s="57"/>
      <c r="K528" s="57"/>
      <c r="L528" s="57"/>
      <c r="M528" s="57"/>
      <c r="N528" s="57"/>
    </row>
    <row r="529" spans="3:14" ht="14.25" customHeight="1">
      <c r="C529" s="106"/>
      <c r="D529" s="106"/>
      <c r="E529" s="106"/>
      <c r="F529" s="106"/>
      <c r="G529" s="106"/>
      <c r="H529" s="106"/>
      <c r="I529" s="57"/>
      <c r="J529" s="57"/>
      <c r="K529" s="57"/>
      <c r="L529" s="57"/>
      <c r="M529" s="57"/>
      <c r="N529" s="57"/>
    </row>
    <row r="530" spans="3:14" ht="14.25" customHeight="1">
      <c r="C530" s="106"/>
      <c r="D530" s="106"/>
      <c r="E530" s="106"/>
      <c r="F530" s="106"/>
      <c r="G530" s="106"/>
      <c r="H530" s="106"/>
      <c r="I530" s="57"/>
      <c r="J530" s="57"/>
      <c r="K530" s="57"/>
      <c r="L530" s="57"/>
      <c r="M530" s="57"/>
      <c r="N530" s="57"/>
    </row>
    <row r="531" spans="3:14" ht="14.25" customHeight="1">
      <c r="C531" s="106"/>
      <c r="D531" s="106"/>
      <c r="E531" s="106"/>
      <c r="F531" s="106"/>
      <c r="G531" s="106"/>
      <c r="H531" s="106"/>
      <c r="I531" s="57"/>
      <c r="J531" s="57"/>
      <c r="K531" s="57"/>
      <c r="L531" s="57"/>
      <c r="M531" s="57"/>
      <c r="N531" s="57"/>
    </row>
    <row r="532" spans="3:14" ht="14.25" customHeight="1">
      <c r="C532" s="106"/>
      <c r="D532" s="106"/>
      <c r="E532" s="106"/>
      <c r="F532" s="106"/>
      <c r="G532" s="106"/>
      <c r="H532" s="106"/>
      <c r="I532" s="57"/>
      <c r="J532" s="57"/>
      <c r="K532" s="57"/>
      <c r="L532" s="57"/>
      <c r="M532" s="57"/>
      <c r="N532" s="57"/>
    </row>
    <row r="533" spans="3:14" ht="14.25" customHeight="1">
      <c r="C533" s="106"/>
      <c r="D533" s="106"/>
      <c r="E533" s="106"/>
      <c r="F533" s="106"/>
      <c r="G533" s="106"/>
      <c r="H533" s="106"/>
      <c r="I533" s="57"/>
      <c r="J533" s="57"/>
      <c r="K533" s="57"/>
      <c r="L533" s="57"/>
      <c r="M533" s="57"/>
      <c r="N533" s="57"/>
    </row>
    <row r="534" spans="3:14" ht="14.25" customHeight="1">
      <c r="C534" s="106"/>
      <c r="D534" s="106"/>
      <c r="E534" s="106"/>
      <c r="F534" s="106"/>
      <c r="G534" s="106"/>
      <c r="H534" s="106"/>
      <c r="I534" s="57"/>
      <c r="J534" s="57"/>
      <c r="K534" s="57"/>
      <c r="L534" s="57"/>
      <c r="M534" s="57"/>
      <c r="N534" s="57"/>
    </row>
    <row r="535" spans="3:14" ht="14.25" customHeight="1">
      <c r="C535" s="106"/>
      <c r="D535" s="106"/>
      <c r="E535" s="106"/>
      <c r="F535" s="106"/>
      <c r="G535" s="106"/>
      <c r="H535" s="106"/>
      <c r="I535" s="57"/>
      <c r="J535" s="57"/>
      <c r="K535" s="57"/>
      <c r="L535" s="57"/>
      <c r="M535" s="57"/>
      <c r="N535" s="57"/>
    </row>
    <row r="536" spans="3:14" ht="14.25" customHeight="1">
      <c r="C536" s="106"/>
      <c r="D536" s="106"/>
      <c r="E536" s="106"/>
      <c r="F536" s="106"/>
      <c r="G536" s="106"/>
      <c r="H536" s="106"/>
      <c r="I536" s="57"/>
      <c r="J536" s="57"/>
      <c r="K536" s="57"/>
      <c r="L536" s="57"/>
      <c r="M536" s="57"/>
      <c r="N536" s="57"/>
    </row>
    <row r="537" spans="3:14" ht="14.25" customHeight="1">
      <c r="C537" s="106"/>
      <c r="D537" s="106"/>
      <c r="E537" s="106"/>
      <c r="F537" s="106"/>
      <c r="G537" s="106"/>
      <c r="H537" s="106"/>
      <c r="I537" s="57"/>
      <c r="J537" s="57"/>
      <c r="K537" s="57"/>
      <c r="L537" s="57"/>
      <c r="M537" s="57"/>
      <c r="N537" s="57"/>
    </row>
    <row r="538" spans="3:14" ht="14.25" customHeight="1">
      <c r="C538" s="106"/>
      <c r="D538" s="106"/>
      <c r="E538" s="106"/>
      <c r="F538" s="106"/>
      <c r="G538" s="106"/>
      <c r="H538" s="106"/>
      <c r="I538" s="57"/>
      <c r="J538" s="57"/>
      <c r="K538" s="57"/>
      <c r="L538" s="57"/>
      <c r="M538" s="57"/>
      <c r="N538" s="57"/>
    </row>
    <row r="539" spans="3:14" ht="14.25" customHeight="1">
      <c r="C539" s="106"/>
      <c r="D539" s="106"/>
      <c r="E539" s="106"/>
      <c r="F539" s="106"/>
      <c r="G539" s="106"/>
      <c r="H539" s="106"/>
      <c r="I539" s="57"/>
      <c r="J539" s="57"/>
      <c r="K539" s="57"/>
      <c r="L539" s="57"/>
      <c r="M539" s="57"/>
      <c r="N539" s="57"/>
    </row>
    <row r="540" spans="3:14" ht="14.25" customHeight="1">
      <c r="C540" s="106"/>
      <c r="D540" s="106"/>
      <c r="E540" s="106"/>
      <c r="F540" s="106"/>
      <c r="G540" s="106"/>
      <c r="H540" s="106"/>
      <c r="I540" s="57"/>
      <c r="J540" s="57"/>
      <c r="K540" s="57"/>
      <c r="L540" s="57"/>
      <c r="M540" s="57"/>
      <c r="N540" s="57"/>
    </row>
    <row r="541" spans="3:14" ht="14.25" customHeight="1">
      <c r="C541" s="106"/>
      <c r="D541" s="106"/>
      <c r="E541" s="106"/>
      <c r="F541" s="106"/>
      <c r="G541" s="106"/>
      <c r="H541" s="106"/>
      <c r="I541" s="57"/>
      <c r="J541" s="57"/>
      <c r="K541" s="57"/>
      <c r="L541" s="57"/>
      <c r="M541" s="57"/>
      <c r="N541" s="57"/>
    </row>
    <row r="542" spans="3:14" ht="14.25" customHeight="1">
      <c r="C542" s="106"/>
      <c r="D542" s="106"/>
      <c r="E542" s="106"/>
      <c r="F542" s="106"/>
      <c r="G542" s="106"/>
      <c r="H542" s="106"/>
      <c r="I542" s="57"/>
      <c r="J542" s="57"/>
      <c r="K542" s="57"/>
      <c r="L542" s="57"/>
      <c r="M542" s="57"/>
      <c r="N542" s="57"/>
    </row>
    <row r="543" spans="3:14" ht="14.25" customHeight="1">
      <c r="C543" s="106"/>
      <c r="D543" s="106"/>
      <c r="E543" s="106"/>
      <c r="F543" s="106"/>
      <c r="G543" s="106"/>
      <c r="H543" s="106"/>
      <c r="I543" s="57"/>
      <c r="J543" s="57"/>
      <c r="K543" s="57"/>
      <c r="L543" s="57"/>
      <c r="M543" s="57"/>
      <c r="N543" s="57"/>
    </row>
    <row r="544" spans="3:14" ht="14.25" customHeight="1">
      <c r="C544" s="106"/>
      <c r="D544" s="106"/>
      <c r="E544" s="106"/>
      <c r="F544" s="106"/>
      <c r="G544" s="106"/>
      <c r="H544" s="106"/>
      <c r="I544" s="57"/>
      <c r="J544" s="57"/>
      <c r="K544" s="57"/>
      <c r="L544" s="57"/>
      <c r="M544" s="57"/>
      <c r="N544" s="57"/>
    </row>
    <row r="545" spans="3:14" ht="14.25" customHeight="1">
      <c r="C545" s="106"/>
      <c r="D545" s="106"/>
      <c r="E545" s="106"/>
      <c r="F545" s="106"/>
      <c r="G545" s="106"/>
      <c r="H545" s="106"/>
      <c r="I545" s="57"/>
      <c r="J545" s="57"/>
      <c r="K545" s="57"/>
      <c r="L545" s="57"/>
      <c r="M545" s="57"/>
      <c r="N545" s="57"/>
    </row>
    <row r="546" spans="3:14" ht="14.25" customHeight="1">
      <c r="C546" s="106"/>
      <c r="D546" s="106"/>
      <c r="E546" s="106"/>
      <c r="F546" s="106"/>
      <c r="G546" s="106"/>
      <c r="H546" s="106"/>
      <c r="I546" s="57"/>
      <c r="J546" s="57"/>
      <c r="K546" s="57"/>
      <c r="L546" s="57"/>
      <c r="M546" s="57"/>
      <c r="N546" s="57"/>
    </row>
    <row r="547" spans="3:14" ht="14.25" customHeight="1">
      <c r="C547" s="106"/>
      <c r="D547" s="106"/>
      <c r="E547" s="106"/>
      <c r="F547" s="106"/>
      <c r="G547" s="106"/>
      <c r="H547" s="106"/>
      <c r="I547" s="57"/>
      <c r="J547" s="57"/>
      <c r="K547" s="57"/>
      <c r="L547" s="57"/>
      <c r="M547" s="57"/>
      <c r="N547" s="57"/>
    </row>
    <row r="548" spans="3:14" ht="14.25" customHeight="1">
      <c r="C548" s="106"/>
      <c r="D548" s="106"/>
      <c r="E548" s="106"/>
      <c r="F548" s="106"/>
      <c r="G548" s="106"/>
      <c r="H548" s="106"/>
      <c r="I548" s="57"/>
      <c r="J548" s="57"/>
      <c r="K548" s="57"/>
      <c r="L548" s="57"/>
      <c r="M548" s="57"/>
      <c r="N548" s="57"/>
    </row>
    <row r="549" spans="3:14" ht="14.25" customHeight="1">
      <c r="C549" s="106"/>
      <c r="D549" s="106"/>
      <c r="E549" s="106"/>
      <c r="F549" s="106"/>
      <c r="G549" s="106"/>
      <c r="H549" s="106"/>
      <c r="I549" s="57"/>
      <c r="J549" s="57"/>
      <c r="K549" s="57"/>
      <c r="L549" s="57"/>
      <c r="M549" s="57"/>
      <c r="N549" s="57"/>
    </row>
    <row r="550" spans="3:14" ht="14.25" customHeight="1">
      <c r="C550" s="106"/>
      <c r="D550" s="106"/>
      <c r="E550" s="106"/>
      <c r="F550" s="106"/>
      <c r="G550" s="106"/>
      <c r="H550" s="106"/>
      <c r="I550" s="57"/>
      <c r="J550" s="57"/>
      <c r="K550" s="57"/>
      <c r="L550" s="57"/>
      <c r="M550" s="57"/>
      <c r="N550" s="57"/>
    </row>
    <row r="551" spans="3:14" ht="14.25" customHeight="1">
      <c r="C551" s="106"/>
      <c r="D551" s="106"/>
      <c r="E551" s="106"/>
      <c r="F551" s="106"/>
      <c r="G551" s="106"/>
      <c r="H551" s="106"/>
      <c r="I551" s="57"/>
      <c r="J551" s="57"/>
      <c r="K551" s="57"/>
      <c r="L551" s="57"/>
      <c r="M551" s="57"/>
      <c r="N551" s="57"/>
    </row>
    <row r="552" spans="3:14" ht="14.25" customHeight="1">
      <c r="C552" s="106"/>
      <c r="D552" s="106"/>
      <c r="E552" s="106"/>
      <c r="F552" s="106"/>
      <c r="G552" s="106"/>
      <c r="H552" s="106"/>
      <c r="I552" s="57"/>
      <c r="J552" s="57"/>
      <c r="K552" s="57"/>
      <c r="L552" s="57"/>
      <c r="M552" s="57"/>
      <c r="N552" s="57"/>
    </row>
    <row r="553" spans="3:14" ht="14.25" customHeight="1">
      <c r="C553" s="106"/>
      <c r="D553" s="106"/>
      <c r="E553" s="106"/>
      <c r="F553" s="106"/>
      <c r="G553" s="106"/>
      <c r="H553" s="106"/>
      <c r="I553" s="57"/>
      <c r="J553" s="57"/>
      <c r="K553" s="57"/>
      <c r="L553" s="57"/>
      <c r="M553" s="57"/>
      <c r="N553" s="57"/>
    </row>
    <row r="554" spans="3:14" ht="14.25" customHeight="1">
      <c r="C554" s="106"/>
      <c r="D554" s="106"/>
      <c r="E554" s="106"/>
      <c r="F554" s="106"/>
      <c r="G554" s="106"/>
      <c r="H554" s="106"/>
      <c r="I554" s="57"/>
      <c r="J554" s="57"/>
      <c r="K554" s="57"/>
      <c r="L554" s="57"/>
      <c r="M554" s="57"/>
      <c r="N554" s="57"/>
    </row>
    <row r="555" spans="3:14" ht="14.25" customHeight="1">
      <c r="C555" s="106"/>
      <c r="D555" s="106"/>
      <c r="E555" s="106"/>
      <c r="F555" s="106"/>
      <c r="G555" s="106"/>
      <c r="H555" s="106"/>
      <c r="I555" s="57"/>
      <c r="J555" s="57"/>
      <c r="K555" s="57"/>
      <c r="L555" s="57"/>
      <c r="M555" s="57"/>
      <c r="N555" s="57"/>
    </row>
    <row r="556" spans="3:14" ht="14.25" customHeight="1">
      <c r="C556" s="106"/>
      <c r="D556" s="106"/>
      <c r="E556" s="106"/>
      <c r="F556" s="106"/>
      <c r="G556" s="106"/>
      <c r="H556" s="106"/>
      <c r="I556" s="57"/>
      <c r="J556" s="57"/>
      <c r="K556" s="57"/>
      <c r="L556" s="57"/>
      <c r="M556" s="57"/>
      <c r="N556" s="57"/>
    </row>
    <row r="557" spans="3:14" ht="14.25" customHeight="1">
      <c r="C557" s="106"/>
      <c r="D557" s="106"/>
      <c r="E557" s="106"/>
      <c r="F557" s="106"/>
      <c r="G557" s="106"/>
      <c r="H557" s="106"/>
      <c r="I557" s="57"/>
      <c r="J557" s="57"/>
      <c r="K557" s="57"/>
      <c r="L557" s="57"/>
      <c r="M557" s="57"/>
      <c r="N557" s="57"/>
    </row>
    <row r="558" spans="3:14" ht="14.25" customHeight="1">
      <c r="C558" s="106"/>
      <c r="D558" s="106"/>
      <c r="E558" s="106"/>
      <c r="F558" s="106"/>
      <c r="G558" s="106"/>
      <c r="H558" s="106"/>
      <c r="I558" s="57"/>
      <c r="J558" s="57"/>
      <c r="K558" s="57"/>
      <c r="L558" s="57"/>
      <c r="M558" s="57"/>
      <c r="N558" s="57"/>
    </row>
    <row r="559" spans="3:14" ht="14.25" customHeight="1">
      <c r="C559" s="106"/>
      <c r="D559" s="106"/>
      <c r="E559" s="106"/>
      <c r="F559" s="106"/>
      <c r="G559" s="106"/>
      <c r="H559" s="106"/>
      <c r="I559" s="57"/>
      <c r="J559" s="57"/>
      <c r="K559" s="57"/>
      <c r="L559" s="57"/>
      <c r="M559" s="57"/>
      <c r="N559" s="57"/>
    </row>
    <row r="560" spans="3:14" ht="14.25" customHeight="1">
      <c r="C560" s="106"/>
      <c r="D560" s="106"/>
      <c r="E560" s="106"/>
      <c r="F560" s="106"/>
      <c r="G560" s="106"/>
      <c r="H560" s="106"/>
      <c r="I560" s="57"/>
      <c r="J560" s="57"/>
      <c r="K560" s="57"/>
      <c r="L560" s="57"/>
      <c r="M560" s="57"/>
      <c r="N560" s="57"/>
    </row>
    <row r="561" spans="3:14" ht="14.25" customHeight="1">
      <c r="C561" s="106"/>
      <c r="D561" s="106"/>
      <c r="E561" s="106"/>
      <c r="F561" s="106"/>
      <c r="G561" s="106"/>
      <c r="H561" s="106"/>
      <c r="I561" s="57"/>
      <c r="J561" s="57"/>
      <c r="K561" s="57"/>
      <c r="L561" s="57"/>
      <c r="M561" s="57"/>
      <c r="N561" s="57"/>
    </row>
    <row r="562" spans="3:14" ht="14.25" customHeight="1">
      <c r="C562" s="106"/>
      <c r="D562" s="106"/>
      <c r="E562" s="106"/>
      <c r="F562" s="106"/>
      <c r="G562" s="106"/>
      <c r="H562" s="106"/>
      <c r="I562" s="57"/>
      <c r="J562" s="57"/>
      <c r="K562" s="57"/>
      <c r="L562" s="57"/>
      <c r="M562" s="57"/>
      <c r="N562" s="57"/>
    </row>
    <row r="563" spans="3:14" ht="14.25" customHeight="1">
      <c r="C563" s="106"/>
      <c r="D563" s="106"/>
      <c r="E563" s="106"/>
      <c r="F563" s="106"/>
      <c r="G563" s="106"/>
      <c r="H563" s="106"/>
      <c r="I563" s="57"/>
      <c r="J563" s="57"/>
      <c r="K563" s="57"/>
      <c r="L563" s="57"/>
      <c r="M563" s="57"/>
      <c r="N563" s="57"/>
    </row>
    <row r="564" spans="3:14" ht="14.25" customHeight="1">
      <c r="C564" s="106"/>
      <c r="D564" s="106"/>
      <c r="E564" s="106"/>
      <c r="F564" s="106"/>
      <c r="G564" s="106"/>
      <c r="H564" s="106"/>
      <c r="I564" s="57"/>
      <c r="J564" s="57"/>
      <c r="K564" s="57"/>
      <c r="L564" s="57"/>
      <c r="M564" s="57"/>
      <c r="N564" s="57"/>
    </row>
    <row r="565" spans="3:14" ht="14.25" customHeight="1">
      <c r="C565" s="106"/>
      <c r="D565" s="106"/>
      <c r="E565" s="106"/>
      <c r="F565" s="106"/>
      <c r="G565" s="106"/>
      <c r="H565" s="106"/>
      <c r="I565" s="57"/>
      <c r="J565" s="57"/>
      <c r="K565" s="57"/>
      <c r="L565" s="57"/>
      <c r="M565" s="57"/>
      <c r="N565" s="57"/>
    </row>
    <row r="566" spans="3:14" ht="14.25" customHeight="1">
      <c r="C566" s="106"/>
      <c r="D566" s="106"/>
      <c r="E566" s="106"/>
      <c r="F566" s="106"/>
      <c r="G566" s="106"/>
      <c r="H566" s="106"/>
      <c r="I566" s="57"/>
      <c r="J566" s="57"/>
      <c r="K566" s="57"/>
      <c r="L566" s="57"/>
      <c r="M566" s="57"/>
      <c r="N566" s="57"/>
    </row>
    <row r="567" spans="3:14" ht="14.25" customHeight="1">
      <c r="C567" s="106"/>
      <c r="D567" s="106"/>
      <c r="E567" s="106"/>
      <c r="F567" s="106"/>
      <c r="G567" s="106"/>
      <c r="H567" s="106"/>
      <c r="I567" s="57"/>
      <c r="J567" s="57"/>
      <c r="K567" s="57"/>
      <c r="L567" s="57"/>
      <c r="M567" s="57"/>
      <c r="N567" s="57"/>
    </row>
    <row r="568" spans="3:14" ht="14.25" customHeight="1">
      <c r="C568" s="106"/>
      <c r="D568" s="106"/>
      <c r="E568" s="106"/>
      <c r="F568" s="106"/>
      <c r="G568" s="106"/>
      <c r="H568" s="106"/>
      <c r="I568" s="57"/>
      <c r="J568" s="57"/>
      <c r="K568" s="57"/>
      <c r="L568" s="57"/>
      <c r="M568" s="57"/>
      <c r="N568" s="57"/>
    </row>
    <row r="569" spans="3:14" ht="14.25" customHeight="1">
      <c r="C569" s="106"/>
      <c r="D569" s="106"/>
      <c r="E569" s="106"/>
      <c r="F569" s="106"/>
      <c r="G569" s="106"/>
      <c r="H569" s="106"/>
      <c r="I569" s="57"/>
      <c r="J569" s="57"/>
      <c r="K569" s="57"/>
      <c r="L569" s="57"/>
      <c r="M569" s="57"/>
      <c r="N569" s="57"/>
    </row>
    <row r="570" spans="3:14" ht="14.25" customHeight="1">
      <c r="C570" s="106"/>
      <c r="D570" s="106"/>
      <c r="E570" s="106"/>
      <c r="F570" s="106"/>
      <c r="G570" s="106"/>
      <c r="H570" s="106"/>
      <c r="I570" s="57"/>
      <c r="J570" s="57"/>
      <c r="K570" s="57"/>
      <c r="L570" s="57"/>
      <c r="M570" s="57"/>
      <c r="N570" s="57"/>
    </row>
    <row r="571" spans="3:14" ht="14.25" customHeight="1">
      <c r="C571" s="106"/>
      <c r="D571" s="106"/>
      <c r="E571" s="106"/>
      <c r="F571" s="106"/>
      <c r="G571" s="106"/>
      <c r="H571" s="106"/>
      <c r="I571" s="57"/>
      <c r="J571" s="57"/>
      <c r="K571" s="57"/>
      <c r="L571" s="57"/>
      <c r="M571" s="57"/>
      <c r="N571" s="57"/>
    </row>
    <row r="572" spans="3:14" ht="14.25" customHeight="1">
      <c r="C572" s="106"/>
      <c r="D572" s="106"/>
      <c r="E572" s="106"/>
      <c r="F572" s="106"/>
      <c r="G572" s="106"/>
      <c r="H572" s="106"/>
      <c r="I572" s="57"/>
      <c r="J572" s="57"/>
      <c r="K572" s="57"/>
      <c r="L572" s="57"/>
      <c r="M572" s="57"/>
      <c r="N572" s="57"/>
    </row>
    <row r="573" spans="3:14" ht="14.25" customHeight="1">
      <c r="C573" s="106"/>
      <c r="D573" s="106"/>
      <c r="E573" s="106"/>
      <c r="F573" s="106"/>
      <c r="G573" s="106"/>
      <c r="H573" s="106"/>
      <c r="I573" s="57"/>
      <c r="J573" s="57"/>
      <c r="K573" s="57"/>
      <c r="L573" s="57"/>
      <c r="M573" s="57"/>
      <c r="N573" s="57"/>
    </row>
    <row r="574" spans="3:14" ht="14.25" customHeight="1">
      <c r="C574" s="106"/>
      <c r="D574" s="106"/>
      <c r="E574" s="106"/>
      <c r="F574" s="106"/>
      <c r="G574" s="106"/>
      <c r="H574" s="106"/>
      <c r="I574" s="57"/>
      <c r="J574" s="57"/>
      <c r="K574" s="57"/>
      <c r="L574" s="57"/>
      <c r="M574" s="57"/>
      <c r="N574" s="57"/>
    </row>
    <row r="575" spans="3:14" ht="14.25" customHeight="1">
      <c r="C575" s="106"/>
      <c r="D575" s="106"/>
      <c r="E575" s="106"/>
      <c r="F575" s="106"/>
      <c r="G575" s="106"/>
      <c r="H575" s="106"/>
      <c r="I575" s="57"/>
      <c r="J575" s="57"/>
      <c r="K575" s="57"/>
      <c r="L575" s="57"/>
      <c r="M575" s="57"/>
      <c r="N575" s="57"/>
    </row>
    <row r="576" spans="3:14" ht="14.25" customHeight="1">
      <c r="C576" s="106"/>
      <c r="D576" s="106"/>
      <c r="E576" s="106"/>
      <c r="F576" s="106"/>
      <c r="G576" s="106"/>
      <c r="H576" s="106"/>
      <c r="I576" s="57"/>
      <c r="J576" s="57"/>
      <c r="K576" s="57"/>
      <c r="L576" s="57"/>
      <c r="M576" s="57"/>
      <c r="N576" s="57"/>
    </row>
    <row r="577" spans="3:14" ht="14.25" customHeight="1">
      <c r="C577" s="106"/>
      <c r="D577" s="106"/>
      <c r="E577" s="106"/>
      <c r="F577" s="106"/>
      <c r="G577" s="106"/>
      <c r="H577" s="106"/>
      <c r="I577" s="57"/>
      <c r="J577" s="57"/>
      <c r="K577" s="57"/>
      <c r="L577" s="57"/>
      <c r="M577" s="57"/>
      <c r="N577" s="57"/>
    </row>
    <row r="578" spans="3:14" ht="14.25" customHeight="1">
      <c r="C578" s="106"/>
      <c r="D578" s="106"/>
      <c r="E578" s="106"/>
      <c r="F578" s="106"/>
      <c r="G578" s="106"/>
      <c r="H578" s="106"/>
      <c r="I578" s="57"/>
      <c r="J578" s="57"/>
      <c r="K578" s="57"/>
      <c r="L578" s="57"/>
      <c r="M578" s="57"/>
      <c r="N578" s="57"/>
    </row>
    <row r="579" spans="3:14" ht="14.25" customHeight="1">
      <c r="C579" s="106"/>
      <c r="D579" s="106"/>
      <c r="E579" s="106"/>
      <c r="F579" s="106"/>
      <c r="G579" s="106"/>
      <c r="H579" s="106"/>
      <c r="I579" s="57"/>
      <c r="J579" s="57"/>
      <c r="K579" s="57"/>
      <c r="L579" s="57"/>
      <c r="M579" s="57"/>
      <c r="N579" s="57"/>
    </row>
    <row r="580" spans="3:14" ht="14.25" customHeight="1">
      <c r="C580" s="106"/>
      <c r="D580" s="106"/>
      <c r="E580" s="106"/>
      <c r="F580" s="106"/>
      <c r="G580" s="106"/>
      <c r="H580" s="106"/>
      <c r="I580" s="57"/>
      <c r="J580" s="57"/>
      <c r="K580" s="57"/>
      <c r="L580" s="57"/>
      <c r="M580" s="57"/>
      <c r="N580" s="57"/>
    </row>
    <row r="581" spans="3:14" ht="14.25" customHeight="1">
      <c r="C581" s="106"/>
      <c r="D581" s="106"/>
      <c r="E581" s="106"/>
      <c r="F581" s="106"/>
      <c r="G581" s="106"/>
      <c r="H581" s="106"/>
      <c r="I581" s="57"/>
      <c r="J581" s="57"/>
      <c r="K581" s="57"/>
      <c r="L581" s="57"/>
      <c r="M581" s="57"/>
      <c r="N581" s="57"/>
    </row>
    <row r="582" spans="3:14" ht="14.25" customHeight="1">
      <c r="C582" s="106"/>
      <c r="D582" s="106"/>
      <c r="E582" s="106"/>
      <c r="F582" s="106"/>
      <c r="G582" s="106"/>
      <c r="H582" s="106"/>
      <c r="I582" s="57"/>
      <c r="J582" s="57"/>
      <c r="K582" s="57"/>
      <c r="L582" s="57"/>
      <c r="M582" s="57"/>
      <c r="N582" s="57"/>
    </row>
    <row r="583" spans="3:14" ht="14.25" customHeight="1">
      <c r="C583" s="106"/>
      <c r="D583" s="106"/>
      <c r="E583" s="106"/>
      <c r="F583" s="106"/>
      <c r="G583" s="106"/>
      <c r="H583" s="106"/>
      <c r="I583" s="57"/>
      <c r="J583" s="57"/>
      <c r="K583" s="57"/>
      <c r="L583" s="57"/>
      <c r="M583" s="57"/>
      <c r="N583" s="57"/>
    </row>
    <row r="584" spans="3:14" ht="14.25" customHeight="1">
      <c r="C584" s="106"/>
      <c r="D584" s="106"/>
      <c r="E584" s="106"/>
      <c r="F584" s="106"/>
      <c r="G584" s="106"/>
      <c r="H584" s="106"/>
      <c r="I584" s="57"/>
      <c r="J584" s="57"/>
      <c r="K584" s="57"/>
      <c r="L584" s="57"/>
      <c r="M584" s="57"/>
      <c r="N584" s="57"/>
    </row>
    <row r="585" spans="3:14" ht="14.25" customHeight="1">
      <c r="C585" s="106"/>
      <c r="D585" s="106"/>
      <c r="E585" s="106"/>
      <c r="F585" s="106"/>
      <c r="G585" s="106"/>
      <c r="H585" s="106"/>
      <c r="I585" s="57"/>
      <c r="J585" s="57"/>
      <c r="K585" s="57"/>
      <c r="L585" s="57"/>
      <c r="M585" s="57"/>
      <c r="N585" s="57"/>
    </row>
    <row r="586" spans="3:14" ht="14.25" customHeight="1">
      <c r="C586" s="106"/>
      <c r="D586" s="106"/>
      <c r="E586" s="106"/>
      <c r="F586" s="106"/>
      <c r="G586" s="106"/>
      <c r="H586" s="106"/>
      <c r="I586" s="57"/>
      <c r="J586" s="57"/>
      <c r="K586" s="57"/>
      <c r="L586" s="57"/>
      <c r="M586" s="57"/>
      <c r="N586" s="57"/>
    </row>
    <row r="587" spans="3:14" ht="14.25" customHeight="1">
      <c r="C587" s="106"/>
      <c r="D587" s="106"/>
      <c r="E587" s="106"/>
      <c r="F587" s="106"/>
      <c r="G587" s="106"/>
      <c r="H587" s="106"/>
      <c r="I587" s="57"/>
      <c r="J587" s="57"/>
      <c r="K587" s="57"/>
      <c r="L587" s="57"/>
      <c r="M587" s="57"/>
      <c r="N587" s="57"/>
    </row>
    <row r="588" spans="3:14" ht="14.25" customHeight="1">
      <c r="C588" s="106"/>
      <c r="D588" s="106"/>
      <c r="E588" s="106"/>
      <c r="F588" s="106"/>
      <c r="G588" s="106"/>
      <c r="H588" s="106"/>
      <c r="I588" s="57"/>
      <c r="J588" s="57"/>
      <c r="K588" s="57"/>
      <c r="L588" s="57"/>
      <c r="M588" s="57"/>
      <c r="N588" s="57"/>
    </row>
    <row r="589" spans="3:14" ht="14.25" customHeight="1">
      <c r="C589" s="106"/>
      <c r="D589" s="106"/>
      <c r="E589" s="106"/>
      <c r="F589" s="106"/>
      <c r="G589" s="106"/>
      <c r="H589" s="106"/>
      <c r="I589" s="57"/>
      <c r="J589" s="57"/>
      <c r="K589" s="57"/>
      <c r="L589" s="57"/>
      <c r="M589" s="57"/>
      <c r="N589" s="57"/>
    </row>
    <row r="590" spans="3:14" ht="14.25" customHeight="1">
      <c r="C590" s="106"/>
      <c r="D590" s="106"/>
      <c r="E590" s="106"/>
      <c r="F590" s="106"/>
      <c r="G590" s="106"/>
      <c r="H590" s="106"/>
      <c r="I590" s="57"/>
      <c r="J590" s="57"/>
      <c r="K590" s="57"/>
      <c r="L590" s="57"/>
      <c r="M590" s="57"/>
      <c r="N590" s="57"/>
    </row>
    <row r="591" spans="3:14" ht="14.25" customHeight="1">
      <c r="C591" s="106"/>
      <c r="D591" s="106"/>
      <c r="E591" s="106"/>
      <c r="F591" s="106"/>
      <c r="G591" s="106"/>
      <c r="H591" s="106"/>
      <c r="I591" s="57"/>
      <c r="J591" s="57"/>
      <c r="K591" s="57"/>
      <c r="L591" s="57"/>
      <c r="M591" s="57"/>
      <c r="N591" s="57"/>
    </row>
    <row r="592" spans="3:14" ht="14.25" customHeight="1">
      <c r="C592" s="106"/>
      <c r="D592" s="106"/>
      <c r="E592" s="106"/>
      <c r="F592" s="106"/>
      <c r="G592" s="106"/>
      <c r="H592" s="106"/>
      <c r="I592" s="57"/>
      <c r="J592" s="57"/>
      <c r="K592" s="57"/>
      <c r="L592" s="57"/>
      <c r="M592" s="57"/>
      <c r="N592" s="57"/>
    </row>
    <row r="593" spans="3:14" ht="14.25" customHeight="1">
      <c r="C593" s="106"/>
      <c r="D593" s="106"/>
      <c r="E593" s="106"/>
      <c r="F593" s="106"/>
      <c r="G593" s="106"/>
      <c r="H593" s="106"/>
      <c r="I593" s="57"/>
      <c r="J593" s="57"/>
      <c r="K593" s="57"/>
      <c r="L593" s="57"/>
      <c r="M593" s="57"/>
      <c r="N593" s="57"/>
    </row>
    <row r="594" spans="3:14" ht="14.25" customHeight="1">
      <c r="C594" s="106"/>
      <c r="D594" s="106"/>
      <c r="E594" s="106"/>
      <c r="F594" s="106"/>
      <c r="G594" s="106"/>
      <c r="H594" s="106"/>
      <c r="I594" s="57"/>
      <c r="J594" s="57"/>
      <c r="K594" s="57"/>
      <c r="L594" s="57"/>
      <c r="M594" s="57"/>
      <c r="N594" s="57"/>
    </row>
    <row r="595" spans="3:14" ht="14.25" customHeight="1">
      <c r="C595" s="106"/>
      <c r="D595" s="106"/>
      <c r="E595" s="106"/>
      <c r="F595" s="106"/>
      <c r="G595" s="106"/>
      <c r="H595" s="106"/>
      <c r="I595" s="57"/>
      <c r="J595" s="57"/>
      <c r="K595" s="57"/>
      <c r="L595" s="57"/>
      <c r="M595" s="57"/>
      <c r="N595" s="57"/>
    </row>
    <row r="596" spans="3:14" ht="14.25" customHeight="1">
      <c r="C596" s="106"/>
      <c r="D596" s="106"/>
      <c r="E596" s="106"/>
      <c r="F596" s="106"/>
      <c r="G596" s="106"/>
      <c r="H596" s="106"/>
      <c r="I596" s="57"/>
      <c r="J596" s="57"/>
      <c r="K596" s="57"/>
      <c r="L596" s="57"/>
      <c r="M596" s="57"/>
      <c r="N596" s="57"/>
    </row>
    <row r="597" spans="3:14" ht="14.25" customHeight="1">
      <c r="C597" s="106"/>
      <c r="D597" s="106"/>
      <c r="E597" s="106"/>
      <c r="F597" s="106"/>
      <c r="G597" s="106"/>
      <c r="H597" s="106"/>
      <c r="I597" s="57"/>
      <c r="J597" s="57"/>
      <c r="K597" s="57"/>
      <c r="L597" s="57"/>
      <c r="M597" s="57"/>
      <c r="N597" s="57"/>
    </row>
    <row r="598" spans="3:14" ht="14.25" customHeight="1">
      <c r="C598" s="106"/>
      <c r="D598" s="106"/>
      <c r="E598" s="106"/>
      <c r="F598" s="106"/>
      <c r="G598" s="106"/>
      <c r="H598" s="106"/>
      <c r="I598" s="57"/>
      <c r="J598" s="57"/>
      <c r="K598" s="57"/>
      <c r="L598" s="57"/>
      <c r="M598" s="57"/>
      <c r="N598" s="57"/>
    </row>
    <row r="599" spans="3:14" ht="14.25" customHeight="1">
      <c r="C599" s="106"/>
      <c r="D599" s="106"/>
      <c r="E599" s="106"/>
      <c r="F599" s="106"/>
      <c r="G599" s="106"/>
      <c r="H599" s="106"/>
      <c r="I599" s="57"/>
      <c r="J599" s="57"/>
      <c r="K599" s="57"/>
      <c r="L599" s="57"/>
      <c r="M599" s="57"/>
      <c r="N599" s="57"/>
    </row>
    <row r="600" spans="3:14" ht="14.25" customHeight="1">
      <c r="C600" s="106"/>
      <c r="D600" s="106"/>
      <c r="E600" s="106"/>
      <c r="F600" s="106"/>
      <c r="G600" s="106"/>
      <c r="H600" s="106"/>
      <c r="I600" s="57"/>
      <c r="J600" s="57"/>
      <c r="K600" s="57"/>
      <c r="L600" s="57"/>
      <c r="M600" s="57"/>
      <c r="N600" s="57"/>
    </row>
    <row r="601" spans="3:14" ht="14.25" customHeight="1">
      <c r="C601" s="106"/>
      <c r="D601" s="106"/>
      <c r="E601" s="106"/>
      <c r="F601" s="106"/>
      <c r="G601" s="106"/>
      <c r="H601" s="106"/>
      <c r="I601" s="57"/>
      <c r="J601" s="57"/>
      <c r="K601" s="57"/>
      <c r="L601" s="57"/>
      <c r="M601" s="57"/>
      <c r="N601" s="57"/>
    </row>
    <row r="602" spans="3:14" ht="14.25" customHeight="1">
      <c r="C602" s="106"/>
      <c r="D602" s="106"/>
      <c r="E602" s="106"/>
      <c r="F602" s="106"/>
      <c r="G602" s="106"/>
      <c r="H602" s="106"/>
      <c r="I602" s="57"/>
      <c r="J602" s="57"/>
      <c r="K602" s="57"/>
      <c r="L602" s="57"/>
      <c r="M602" s="57"/>
      <c r="N602" s="57"/>
    </row>
    <row r="603" spans="3:14" ht="14.25" customHeight="1">
      <c r="C603" s="106"/>
      <c r="D603" s="106"/>
      <c r="E603" s="106"/>
      <c r="F603" s="106"/>
      <c r="G603" s="106"/>
      <c r="H603" s="106"/>
      <c r="I603" s="57"/>
      <c r="J603" s="57"/>
      <c r="K603" s="57"/>
      <c r="L603" s="57"/>
      <c r="M603" s="57"/>
      <c r="N603" s="57"/>
    </row>
    <row r="604" spans="3:14" ht="14.25" customHeight="1">
      <c r="C604" s="106"/>
      <c r="D604" s="106"/>
      <c r="E604" s="106"/>
      <c r="F604" s="106"/>
      <c r="G604" s="106"/>
      <c r="H604" s="106"/>
      <c r="I604" s="57"/>
      <c r="J604" s="57"/>
      <c r="K604" s="57"/>
      <c r="L604" s="57"/>
      <c r="M604" s="57"/>
      <c r="N604" s="57"/>
    </row>
    <row r="605" spans="3:14" ht="14.25" customHeight="1">
      <c r="C605" s="106"/>
      <c r="D605" s="106"/>
      <c r="E605" s="106"/>
      <c r="F605" s="106"/>
      <c r="G605" s="106"/>
      <c r="H605" s="106"/>
      <c r="I605" s="57"/>
      <c r="J605" s="57"/>
      <c r="K605" s="57"/>
      <c r="L605" s="57"/>
      <c r="M605" s="57"/>
      <c r="N605" s="57"/>
    </row>
    <row r="606" spans="3:14" ht="14.25" customHeight="1">
      <c r="C606" s="106"/>
      <c r="D606" s="106"/>
      <c r="E606" s="106"/>
      <c r="F606" s="106"/>
      <c r="G606" s="106"/>
      <c r="H606" s="106"/>
      <c r="I606" s="57"/>
      <c r="J606" s="57"/>
      <c r="K606" s="57"/>
      <c r="L606" s="57"/>
      <c r="M606" s="57"/>
      <c r="N606" s="57"/>
    </row>
    <row r="607" spans="3:14" ht="14.25" customHeight="1">
      <c r="C607" s="106"/>
      <c r="D607" s="106"/>
      <c r="E607" s="106"/>
      <c r="F607" s="106"/>
      <c r="G607" s="106"/>
      <c r="H607" s="106"/>
      <c r="I607" s="57"/>
      <c r="J607" s="57"/>
      <c r="K607" s="57"/>
      <c r="L607" s="57"/>
      <c r="M607" s="57"/>
      <c r="N607" s="57"/>
    </row>
    <row r="608" spans="3:14" ht="14.25" customHeight="1">
      <c r="C608" s="106"/>
      <c r="D608" s="106"/>
      <c r="E608" s="106"/>
      <c r="F608" s="106"/>
      <c r="G608" s="106"/>
      <c r="H608" s="106"/>
      <c r="I608" s="57"/>
      <c r="J608" s="57"/>
      <c r="K608" s="57"/>
      <c r="L608" s="57"/>
      <c r="M608" s="57"/>
      <c r="N608" s="57"/>
    </row>
    <row r="609" spans="3:14" ht="14.25" customHeight="1">
      <c r="C609" s="106"/>
      <c r="D609" s="106"/>
      <c r="E609" s="106"/>
      <c r="F609" s="106"/>
      <c r="G609" s="106"/>
      <c r="H609" s="106"/>
      <c r="I609" s="57"/>
      <c r="J609" s="57"/>
      <c r="K609" s="57"/>
      <c r="L609" s="57"/>
      <c r="M609" s="57"/>
      <c r="N609" s="57"/>
    </row>
    <row r="610" spans="3:14" ht="14.25" customHeight="1">
      <c r="C610" s="106"/>
      <c r="D610" s="106"/>
      <c r="E610" s="106"/>
      <c r="F610" s="106"/>
      <c r="G610" s="106"/>
      <c r="H610" s="106"/>
      <c r="I610" s="57"/>
      <c r="J610" s="57"/>
      <c r="K610" s="57"/>
      <c r="L610" s="57"/>
      <c r="M610" s="57"/>
      <c r="N610" s="57"/>
    </row>
    <row r="611" spans="3:14" ht="14.25" customHeight="1">
      <c r="C611" s="106"/>
      <c r="D611" s="106"/>
      <c r="E611" s="106"/>
      <c r="F611" s="106"/>
      <c r="G611" s="106"/>
      <c r="H611" s="106"/>
      <c r="I611" s="57"/>
      <c r="J611" s="57"/>
      <c r="K611" s="57"/>
      <c r="L611" s="57"/>
      <c r="M611" s="57"/>
      <c r="N611" s="57"/>
    </row>
    <row r="612" spans="3:14" ht="14.25" customHeight="1">
      <c r="C612" s="106"/>
      <c r="D612" s="106"/>
      <c r="E612" s="106"/>
      <c r="F612" s="106"/>
      <c r="G612" s="106"/>
      <c r="H612" s="106"/>
      <c r="I612" s="57"/>
      <c r="J612" s="57"/>
      <c r="K612" s="57"/>
      <c r="L612" s="57"/>
      <c r="M612" s="57"/>
      <c r="N612" s="57"/>
    </row>
    <row r="613" spans="3:14" ht="14.25" customHeight="1">
      <c r="C613" s="106"/>
      <c r="D613" s="106"/>
      <c r="E613" s="106"/>
      <c r="F613" s="106"/>
      <c r="G613" s="106"/>
      <c r="H613" s="106"/>
      <c r="I613" s="57"/>
      <c r="J613" s="57"/>
      <c r="K613" s="57"/>
      <c r="L613" s="57"/>
      <c r="M613" s="57"/>
      <c r="N613" s="57"/>
    </row>
    <row r="614" spans="3:14" ht="14.25" customHeight="1">
      <c r="C614" s="106"/>
      <c r="D614" s="106"/>
      <c r="E614" s="106"/>
      <c r="F614" s="106"/>
      <c r="G614" s="106"/>
      <c r="H614" s="106"/>
      <c r="I614" s="57"/>
      <c r="J614" s="57"/>
      <c r="K614" s="57"/>
      <c r="L614" s="57"/>
      <c r="M614" s="57"/>
      <c r="N614" s="57"/>
    </row>
    <row r="615" spans="3:14" ht="14.25" customHeight="1">
      <c r="C615" s="106"/>
      <c r="D615" s="106"/>
      <c r="E615" s="106"/>
      <c r="F615" s="106"/>
      <c r="G615" s="106"/>
      <c r="H615" s="106"/>
      <c r="I615" s="57"/>
      <c r="J615" s="57"/>
      <c r="K615" s="57"/>
      <c r="L615" s="57"/>
      <c r="M615" s="57"/>
      <c r="N615" s="57"/>
    </row>
    <row r="616" spans="3:14" ht="14.25" customHeight="1">
      <c r="C616" s="106"/>
      <c r="D616" s="106"/>
      <c r="E616" s="106"/>
      <c r="F616" s="106"/>
      <c r="G616" s="106"/>
      <c r="H616" s="106"/>
      <c r="I616" s="57"/>
      <c r="J616" s="57"/>
      <c r="K616" s="57"/>
      <c r="L616" s="57"/>
      <c r="M616" s="57"/>
      <c r="N616" s="57"/>
    </row>
    <row r="617" spans="3:14" ht="14.25" customHeight="1">
      <c r="C617" s="106"/>
      <c r="D617" s="106"/>
      <c r="E617" s="106"/>
      <c r="F617" s="106"/>
      <c r="G617" s="106"/>
      <c r="H617" s="106"/>
      <c r="I617" s="57"/>
      <c r="J617" s="57"/>
      <c r="K617" s="57"/>
      <c r="L617" s="57"/>
      <c r="M617" s="57"/>
      <c r="N617" s="57"/>
    </row>
    <row r="618" spans="3:14" ht="14.25" customHeight="1">
      <c r="C618" s="106"/>
      <c r="D618" s="106"/>
      <c r="E618" s="106"/>
      <c r="F618" s="106"/>
      <c r="G618" s="106"/>
      <c r="H618" s="106"/>
      <c r="I618" s="57"/>
      <c r="J618" s="57"/>
      <c r="K618" s="57"/>
      <c r="L618" s="57"/>
      <c r="M618" s="57"/>
      <c r="N618" s="57"/>
    </row>
    <row r="619" spans="3:14" ht="14.25" customHeight="1">
      <c r="C619" s="106"/>
      <c r="D619" s="106"/>
      <c r="E619" s="106"/>
      <c r="F619" s="106"/>
      <c r="G619" s="106"/>
      <c r="H619" s="106"/>
      <c r="I619" s="57"/>
      <c r="J619" s="57"/>
      <c r="K619" s="57"/>
      <c r="L619" s="57"/>
      <c r="M619" s="57"/>
      <c r="N619" s="57"/>
    </row>
    <row r="620" spans="3:14" ht="14.25" customHeight="1">
      <c r="C620" s="106"/>
      <c r="D620" s="106"/>
      <c r="E620" s="106"/>
      <c r="F620" s="106"/>
      <c r="G620" s="106"/>
      <c r="H620" s="106"/>
      <c r="I620" s="57"/>
      <c r="J620" s="57"/>
      <c r="K620" s="57"/>
      <c r="L620" s="57"/>
      <c r="M620" s="57"/>
      <c r="N620" s="57"/>
    </row>
    <row r="621" spans="3:14" ht="14.25" customHeight="1">
      <c r="C621" s="106"/>
      <c r="D621" s="106"/>
      <c r="E621" s="106"/>
      <c r="F621" s="106"/>
      <c r="G621" s="106"/>
      <c r="H621" s="106"/>
      <c r="I621" s="57"/>
      <c r="J621" s="57"/>
      <c r="K621" s="57"/>
      <c r="L621" s="57"/>
      <c r="M621" s="57"/>
      <c r="N621" s="57"/>
    </row>
    <row r="622" spans="3:14" ht="14.25" customHeight="1">
      <c r="C622" s="106"/>
      <c r="D622" s="106"/>
      <c r="E622" s="106"/>
      <c r="F622" s="106"/>
      <c r="G622" s="106"/>
      <c r="H622" s="106"/>
      <c r="I622" s="57"/>
      <c r="J622" s="57"/>
      <c r="K622" s="57"/>
      <c r="L622" s="57"/>
      <c r="M622" s="57"/>
      <c r="N622" s="57"/>
    </row>
    <row r="623" spans="3:14" ht="14.25" customHeight="1">
      <c r="C623" s="106"/>
      <c r="D623" s="106"/>
      <c r="E623" s="106"/>
      <c r="F623" s="106"/>
      <c r="G623" s="106"/>
      <c r="H623" s="106"/>
      <c r="I623" s="57"/>
      <c r="J623" s="57"/>
      <c r="K623" s="57"/>
      <c r="L623" s="57"/>
      <c r="M623" s="57"/>
      <c r="N623" s="57"/>
    </row>
    <row r="624" spans="3:14" ht="14.25" customHeight="1">
      <c r="C624" s="106"/>
      <c r="D624" s="106"/>
      <c r="E624" s="106"/>
      <c r="F624" s="106"/>
      <c r="G624" s="106"/>
      <c r="H624" s="106"/>
      <c r="I624" s="57"/>
      <c r="J624" s="57"/>
      <c r="K624" s="57"/>
      <c r="L624" s="57"/>
      <c r="M624" s="57"/>
      <c r="N624" s="57"/>
    </row>
    <row r="625" spans="3:14" ht="14.25" customHeight="1">
      <c r="C625" s="106"/>
      <c r="D625" s="106"/>
      <c r="E625" s="106"/>
      <c r="F625" s="106"/>
      <c r="G625" s="106"/>
      <c r="H625" s="106"/>
      <c r="I625" s="57"/>
      <c r="J625" s="57"/>
      <c r="K625" s="57"/>
      <c r="L625" s="57"/>
      <c r="M625" s="57"/>
      <c r="N625" s="57"/>
    </row>
    <row r="626" spans="3:14" ht="14.25" customHeight="1">
      <c r="C626" s="106"/>
      <c r="D626" s="106"/>
      <c r="E626" s="106"/>
      <c r="F626" s="106"/>
      <c r="G626" s="106"/>
      <c r="H626" s="106"/>
      <c r="I626" s="57"/>
      <c r="J626" s="57"/>
      <c r="K626" s="57"/>
      <c r="L626" s="57"/>
      <c r="M626" s="57"/>
      <c r="N626" s="57"/>
    </row>
    <row r="627" spans="3:14" ht="14.25" customHeight="1">
      <c r="C627" s="106"/>
      <c r="D627" s="106"/>
      <c r="E627" s="106"/>
      <c r="F627" s="106"/>
      <c r="G627" s="106"/>
      <c r="H627" s="106"/>
      <c r="I627" s="57"/>
      <c r="J627" s="57"/>
      <c r="K627" s="57"/>
      <c r="L627" s="57"/>
      <c r="M627" s="57"/>
      <c r="N627" s="57"/>
    </row>
    <row r="628" spans="3:14" ht="14.25" customHeight="1">
      <c r="C628" s="106"/>
      <c r="D628" s="106"/>
      <c r="E628" s="106"/>
      <c r="F628" s="106"/>
      <c r="G628" s="106"/>
      <c r="H628" s="106"/>
      <c r="I628" s="57"/>
      <c r="J628" s="57"/>
      <c r="K628" s="57"/>
      <c r="L628" s="57"/>
      <c r="M628" s="57"/>
      <c r="N628" s="57"/>
    </row>
    <row r="629" spans="3:14" ht="14.25" customHeight="1">
      <c r="C629" s="106"/>
      <c r="D629" s="106"/>
      <c r="E629" s="106"/>
      <c r="F629" s="106"/>
      <c r="G629" s="106"/>
      <c r="H629" s="106"/>
      <c r="I629" s="57"/>
      <c r="J629" s="57"/>
      <c r="K629" s="57"/>
      <c r="L629" s="57"/>
      <c r="M629" s="57"/>
      <c r="N629" s="57"/>
    </row>
    <row r="630" spans="3:14" ht="14.25" customHeight="1">
      <c r="C630" s="106"/>
      <c r="D630" s="106"/>
      <c r="E630" s="106"/>
      <c r="F630" s="106"/>
      <c r="G630" s="106"/>
      <c r="H630" s="106"/>
      <c r="I630" s="57"/>
      <c r="J630" s="57"/>
      <c r="K630" s="57"/>
      <c r="L630" s="57"/>
      <c r="M630" s="57"/>
      <c r="N630" s="57"/>
    </row>
    <row r="631" spans="3:14" ht="14.25" customHeight="1">
      <c r="C631" s="106"/>
      <c r="D631" s="106"/>
      <c r="E631" s="106"/>
      <c r="F631" s="106"/>
      <c r="G631" s="106"/>
      <c r="H631" s="106"/>
      <c r="I631" s="57"/>
      <c r="J631" s="57"/>
      <c r="K631" s="57"/>
      <c r="L631" s="57"/>
      <c r="M631" s="57"/>
      <c r="N631" s="57"/>
    </row>
    <row r="632" spans="3:14" ht="14.25" customHeight="1">
      <c r="C632" s="106"/>
      <c r="D632" s="106"/>
      <c r="E632" s="106"/>
      <c r="F632" s="106"/>
      <c r="G632" s="106"/>
      <c r="H632" s="106"/>
      <c r="I632" s="57"/>
      <c r="J632" s="57"/>
      <c r="K632" s="57"/>
      <c r="L632" s="57"/>
      <c r="M632" s="57"/>
      <c r="N632" s="57"/>
    </row>
    <row r="633" spans="3:14" ht="14.25" customHeight="1">
      <c r="C633" s="106"/>
      <c r="D633" s="106"/>
      <c r="E633" s="106"/>
      <c r="F633" s="106"/>
      <c r="G633" s="106"/>
      <c r="H633" s="106"/>
      <c r="I633" s="57"/>
      <c r="J633" s="57"/>
      <c r="K633" s="57"/>
      <c r="L633" s="57"/>
      <c r="M633" s="57"/>
      <c r="N633" s="57"/>
    </row>
    <row r="634" spans="3:14" ht="14.25" customHeight="1">
      <c r="C634" s="106"/>
      <c r="D634" s="106"/>
      <c r="E634" s="106"/>
      <c r="F634" s="106"/>
      <c r="G634" s="106"/>
      <c r="H634" s="106"/>
      <c r="I634" s="57"/>
      <c r="J634" s="57"/>
      <c r="K634" s="57"/>
      <c r="L634" s="57"/>
      <c r="M634" s="57"/>
      <c r="N634" s="57"/>
    </row>
    <row r="635" spans="3:14" ht="14.25" customHeight="1">
      <c r="C635" s="106"/>
      <c r="D635" s="106"/>
      <c r="E635" s="106"/>
      <c r="F635" s="106"/>
      <c r="G635" s="106"/>
      <c r="H635" s="106"/>
      <c r="I635" s="57"/>
      <c r="J635" s="57"/>
      <c r="K635" s="57"/>
      <c r="L635" s="57"/>
      <c r="M635" s="57"/>
      <c r="N635" s="57"/>
    </row>
    <row r="636" spans="3:14" ht="14.25" customHeight="1">
      <c r="C636" s="106"/>
      <c r="D636" s="106"/>
      <c r="E636" s="106"/>
      <c r="F636" s="106"/>
      <c r="G636" s="106"/>
      <c r="H636" s="106"/>
      <c r="I636" s="57"/>
      <c r="J636" s="57"/>
      <c r="K636" s="57"/>
      <c r="L636" s="57"/>
      <c r="M636" s="57"/>
      <c r="N636" s="57"/>
    </row>
    <row r="637" spans="3:14" ht="14.25" customHeight="1">
      <c r="C637" s="106"/>
      <c r="D637" s="106"/>
      <c r="E637" s="106"/>
      <c r="F637" s="106"/>
      <c r="G637" s="106"/>
      <c r="H637" s="106"/>
      <c r="I637" s="57"/>
      <c r="J637" s="57"/>
      <c r="K637" s="57"/>
      <c r="L637" s="57"/>
      <c r="M637" s="57"/>
      <c r="N637" s="57"/>
    </row>
    <row r="638" spans="3:14" ht="14.25" customHeight="1">
      <c r="C638" s="106"/>
      <c r="D638" s="106"/>
      <c r="E638" s="106"/>
      <c r="F638" s="106"/>
      <c r="G638" s="106"/>
      <c r="H638" s="106"/>
      <c r="I638" s="57"/>
      <c r="J638" s="57"/>
      <c r="K638" s="57"/>
      <c r="L638" s="57"/>
      <c r="M638" s="57"/>
      <c r="N638" s="57"/>
    </row>
    <row r="639" spans="3:14" ht="14.25" customHeight="1">
      <c r="C639" s="106"/>
      <c r="D639" s="106"/>
      <c r="E639" s="106"/>
      <c r="F639" s="106"/>
      <c r="G639" s="106"/>
      <c r="H639" s="106"/>
      <c r="I639" s="57"/>
      <c r="J639" s="57"/>
      <c r="K639" s="57"/>
      <c r="L639" s="57"/>
      <c r="M639" s="57"/>
      <c r="N639" s="57"/>
    </row>
    <row r="640" spans="3:14" ht="14.25" customHeight="1">
      <c r="C640" s="106"/>
      <c r="D640" s="106"/>
      <c r="E640" s="106"/>
      <c r="F640" s="106"/>
      <c r="G640" s="106"/>
      <c r="H640" s="106"/>
      <c r="I640" s="57"/>
      <c r="J640" s="57"/>
      <c r="K640" s="57"/>
      <c r="L640" s="57"/>
      <c r="M640" s="57"/>
      <c r="N640" s="57"/>
    </row>
    <row r="641" spans="3:14" ht="14.25" customHeight="1">
      <c r="C641" s="106"/>
      <c r="D641" s="106"/>
      <c r="E641" s="106"/>
      <c r="F641" s="106"/>
      <c r="G641" s="106"/>
      <c r="H641" s="106"/>
      <c r="I641" s="57"/>
      <c r="J641" s="57"/>
      <c r="K641" s="57"/>
      <c r="L641" s="57"/>
      <c r="M641" s="57"/>
      <c r="N641" s="57"/>
    </row>
    <row r="642" spans="3:14" ht="14.25" customHeight="1">
      <c r="C642" s="106"/>
      <c r="D642" s="106"/>
      <c r="E642" s="106"/>
      <c r="F642" s="106"/>
      <c r="G642" s="106"/>
      <c r="H642" s="106"/>
      <c r="I642" s="57"/>
      <c r="J642" s="57"/>
      <c r="K642" s="57"/>
      <c r="L642" s="57"/>
      <c r="M642" s="57"/>
      <c r="N642" s="57"/>
    </row>
    <row r="643" spans="3:14" ht="14.25" customHeight="1">
      <c r="C643" s="106"/>
      <c r="D643" s="106"/>
      <c r="E643" s="106"/>
      <c r="F643" s="106"/>
      <c r="G643" s="106"/>
      <c r="H643" s="106"/>
      <c r="I643" s="57"/>
      <c r="J643" s="57"/>
      <c r="K643" s="57"/>
      <c r="L643" s="57"/>
      <c r="M643" s="57"/>
      <c r="N643" s="57"/>
    </row>
    <row r="644" spans="3:14" ht="14.25" customHeight="1">
      <c r="C644" s="106"/>
      <c r="D644" s="106"/>
      <c r="E644" s="106"/>
      <c r="F644" s="106"/>
      <c r="G644" s="106"/>
      <c r="H644" s="106"/>
      <c r="I644" s="57"/>
      <c r="J644" s="57"/>
      <c r="K644" s="57"/>
      <c r="L644" s="57"/>
      <c r="M644" s="57"/>
      <c r="N644" s="57"/>
    </row>
    <row r="645" spans="3:14" ht="14.25" customHeight="1">
      <c r="C645" s="106"/>
      <c r="D645" s="106"/>
      <c r="E645" s="106"/>
      <c r="F645" s="106"/>
      <c r="G645" s="106"/>
      <c r="H645" s="106"/>
      <c r="I645" s="57"/>
      <c r="J645" s="57"/>
      <c r="K645" s="57"/>
      <c r="L645" s="57"/>
      <c r="M645" s="57"/>
      <c r="N645" s="57"/>
    </row>
    <row r="646" spans="3:14" ht="14.25" customHeight="1">
      <c r="C646" s="106"/>
      <c r="D646" s="106"/>
      <c r="E646" s="106"/>
      <c r="F646" s="106"/>
      <c r="G646" s="106"/>
      <c r="H646" s="106"/>
      <c r="I646" s="57"/>
      <c r="J646" s="57"/>
      <c r="K646" s="57"/>
      <c r="L646" s="57"/>
      <c r="M646" s="57"/>
      <c r="N646" s="57"/>
    </row>
    <row r="647" spans="3:14" ht="14.25" customHeight="1">
      <c r="C647" s="106"/>
      <c r="D647" s="106"/>
      <c r="E647" s="106"/>
      <c r="F647" s="106"/>
      <c r="G647" s="106"/>
      <c r="H647" s="106"/>
      <c r="I647" s="57"/>
      <c r="J647" s="57"/>
      <c r="K647" s="57"/>
      <c r="L647" s="57"/>
      <c r="M647" s="57"/>
      <c r="N647" s="57"/>
    </row>
    <row r="648" spans="3:14" ht="14.25" customHeight="1">
      <c r="C648" s="106"/>
      <c r="D648" s="106"/>
      <c r="E648" s="106"/>
      <c r="F648" s="106"/>
      <c r="G648" s="106"/>
      <c r="H648" s="106"/>
      <c r="I648" s="57"/>
      <c r="J648" s="57"/>
      <c r="K648" s="57"/>
      <c r="L648" s="57"/>
      <c r="M648" s="57"/>
      <c r="N648" s="57"/>
    </row>
    <row r="649" spans="3:14" ht="14.25" customHeight="1">
      <c r="C649" s="106"/>
      <c r="D649" s="106"/>
      <c r="E649" s="106"/>
      <c r="F649" s="106"/>
      <c r="G649" s="106"/>
      <c r="H649" s="106"/>
      <c r="I649" s="57"/>
      <c r="J649" s="57"/>
      <c r="K649" s="57"/>
      <c r="L649" s="57"/>
      <c r="M649" s="57"/>
      <c r="N649" s="57"/>
    </row>
    <row r="650" spans="3:14" ht="14.25" customHeight="1">
      <c r="C650" s="106"/>
      <c r="D650" s="106"/>
      <c r="E650" s="106"/>
      <c r="F650" s="106"/>
      <c r="G650" s="106"/>
      <c r="H650" s="106"/>
      <c r="I650" s="57"/>
      <c r="J650" s="57"/>
      <c r="K650" s="57"/>
      <c r="L650" s="57"/>
      <c r="M650" s="57"/>
      <c r="N650" s="57"/>
    </row>
    <row r="651" spans="3:14" ht="14.25" customHeight="1">
      <c r="C651" s="106"/>
      <c r="D651" s="106"/>
      <c r="E651" s="106"/>
      <c r="F651" s="106"/>
      <c r="G651" s="106"/>
      <c r="H651" s="106"/>
      <c r="I651" s="57"/>
      <c r="J651" s="57"/>
      <c r="K651" s="57"/>
      <c r="L651" s="57"/>
      <c r="M651" s="57"/>
      <c r="N651" s="57"/>
    </row>
    <row r="652" spans="3:14" ht="14.25" customHeight="1">
      <c r="C652" s="106"/>
      <c r="D652" s="106"/>
      <c r="E652" s="106"/>
      <c r="F652" s="106"/>
      <c r="G652" s="106"/>
      <c r="H652" s="106"/>
      <c r="I652" s="57"/>
      <c r="J652" s="57"/>
      <c r="K652" s="57"/>
      <c r="L652" s="57"/>
      <c r="M652" s="57"/>
      <c r="N652" s="57"/>
    </row>
    <row r="653" spans="3:14" ht="14.25" customHeight="1">
      <c r="C653" s="106"/>
      <c r="D653" s="106"/>
      <c r="E653" s="106"/>
      <c r="F653" s="106"/>
      <c r="G653" s="106"/>
      <c r="H653" s="106"/>
      <c r="I653" s="57"/>
      <c r="J653" s="57"/>
      <c r="K653" s="57"/>
      <c r="L653" s="57"/>
      <c r="M653" s="57"/>
      <c r="N653" s="57"/>
    </row>
    <row r="654" spans="3:14" ht="14.25" customHeight="1">
      <c r="C654" s="106"/>
      <c r="D654" s="106"/>
      <c r="E654" s="106"/>
      <c r="F654" s="106"/>
      <c r="G654" s="106"/>
      <c r="H654" s="106"/>
      <c r="I654" s="57"/>
      <c r="J654" s="57"/>
      <c r="K654" s="57"/>
      <c r="L654" s="57"/>
      <c r="M654" s="57"/>
      <c r="N654" s="57"/>
    </row>
    <row r="655" spans="3:14" ht="14.25" customHeight="1">
      <c r="C655" s="106"/>
      <c r="D655" s="106"/>
      <c r="E655" s="106"/>
      <c r="F655" s="106"/>
      <c r="G655" s="106"/>
      <c r="H655" s="106"/>
      <c r="I655" s="57"/>
      <c r="J655" s="57"/>
      <c r="K655" s="57"/>
      <c r="L655" s="57"/>
      <c r="M655" s="57"/>
      <c r="N655" s="57"/>
    </row>
    <row r="656" spans="3:14" ht="14.25" customHeight="1">
      <c r="C656" s="106"/>
      <c r="D656" s="106"/>
      <c r="E656" s="106"/>
      <c r="F656" s="106"/>
      <c r="G656" s="106"/>
      <c r="H656" s="106"/>
      <c r="I656" s="57"/>
      <c r="J656" s="57"/>
      <c r="K656" s="57"/>
      <c r="L656" s="57"/>
      <c r="M656" s="57"/>
      <c r="N656" s="57"/>
    </row>
    <row r="657" spans="3:14" ht="14.25" customHeight="1">
      <c r="C657" s="106"/>
      <c r="D657" s="106"/>
      <c r="E657" s="106"/>
      <c r="F657" s="106"/>
      <c r="G657" s="106"/>
      <c r="H657" s="106"/>
      <c r="I657" s="57"/>
      <c r="J657" s="57"/>
      <c r="K657" s="57"/>
      <c r="L657" s="57"/>
      <c r="M657" s="57"/>
      <c r="N657" s="57"/>
    </row>
    <row r="658" spans="3:14" ht="14.25" customHeight="1">
      <c r="C658" s="106"/>
      <c r="D658" s="106"/>
      <c r="E658" s="106"/>
      <c r="F658" s="106"/>
      <c r="G658" s="106"/>
      <c r="H658" s="106"/>
      <c r="I658" s="57"/>
      <c r="J658" s="57"/>
      <c r="K658" s="57"/>
      <c r="L658" s="57"/>
      <c r="M658" s="57"/>
      <c r="N658" s="57"/>
    </row>
    <row r="659" spans="3:14" ht="14.25" customHeight="1">
      <c r="C659" s="106"/>
      <c r="D659" s="106"/>
      <c r="E659" s="106"/>
      <c r="F659" s="106"/>
      <c r="G659" s="106"/>
      <c r="H659" s="106"/>
      <c r="I659" s="57"/>
      <c r="J659" s="57"/>
      <c r="K659" s="57"/>
      <c r="L659" s="57"/>
      <c r="M659" s="57"/>
      <c r="N659" s="57"/>
    </row>
    <row r="660" spans="3:14" ht="14.25" customHeight="1">
      <c r="C660" s="106"/>
      <c r="D660" s="106"/>
      <c r="E660" s="106"/>
      <c r="F660" s="106"/>
      <c r="G660" s="106"/>
      <c r="H660" s="106"/>
      <c r="I660" s="57"/>
      <c r="J660" s="57"/>
      <c r="K660" s="57"/>
      <c r="L660" s="57"/>
      <c r="M660" s="57"/>
      <c r="N660" s="57"/>
    </row>
    <row r="661" spans="3:14" ht="14.25" customHeight="1">
      <c r="C661" s="106"/>
      <c r="D661" s="106"/>
      <c r="E661" s="106"/>
      <c r="F661" s="106"/>
      <c r="G661" s="106"/>
      <c r="H661" s="106"/>
      <c r="I661" s="57"/>
      <c r="J661" s="57"/>
      <c r="K661" s="57"/>
      <c r="L661" s="57"/>
      <c r="M661" s="57"/>
      <c r="N661" s="57"/>
    </row>
    <row r="662" spans="3:14" ht="14.25" customHeight="1">
      <c r="C662" s="106"/>
      <c r="D662" s="106"/>
      <c r="E662" s="106"/>
      <c r="F662" s="106"/>
      <c r="G662" s="106"/>
      <c r="H662" s="106"/>
      <c r="I662" s="57"/>
      <c r="J662" s="57"/>
      <c r="K662" s="57"/>
      <c r="L662" s="57"/>
      <c r="M662" s="57"/>
      <c r="N662" s="57"/>
    </row>
    <row r="663" spans="3:14" ht="14.25" customHeight="1">
      <c r="C663" s="106"/>
      <c r="D663" s="106"/>
      <c r="E663" s="106"/>
      <c r="F663" s="106"/>
      <c r="G663" s="106"/>
      <c r="H663" s="106"/>
      <c r="I663" s="57"/>
      <c r="J663" s="57"/>
      <c r="K663" s="57"/>
      <c r="L663" s="57"/>
      <c r="M663" s="57"/>
      <c r="N663" s="57"/>
    </row>
    <row r="664" spans="3:14" ht="14.25" customHeight="1">
      <c r="C664" s="106"/>
      <c r="D664" s="106"/>
      <c r="E664" s="106"/>
      <c r="F664" s="106"/>
      <c r="G664" s="106"/>
      <c r="H664" s="106"/>
      <c r="I664" s="57"/>
      <c r="J664" s="57"/>
      <c r="K664" s="57"/>
      <c r="L664" s="57"/>
      <c r="M664" s="57"/>
      <c r="N664" s="57"/>
    </row>
    <row r="665" spans="3:14" ht="14.25" customHeight="1">
      <c r="C665" s="106"/>
      <c r="D665" s="106"/>
      <c r="E665" s="106"/>
      <c r="F665" s="106"/>
      <c r="G665" s="106"/>
      <c r="H665" s="106"/>
      <c r="I665" s="57"/>
      <c r="J665" s="57"/>
      <c r="K665" s="57"/>
      <c r="L665" s="57"/>
      <c r="M665" s="57"/>
      <c r="N665" s="57"/>
    </row>
    <row r="666" spans="3:14" ht="14.25" customHeight="1">
      <c r="C666" s="106"/>
      <c r="D666" s="106"/>
      <c r="E666" s="106"/>
      <c r="F666" s="106"/>
      <c r="G666" s="106"/>
      <c r="H666" s="106"/>
      <c r="I666" s="57"/>
      <c r="J666" s="57"/>
      <c r="K666" s="57"/>
      <c r="L666" s="57"/>
      <c r="M666" s="57"/>
      <c r="N666" s="57"/>
    </row>
    <row r="667" spans="3:14" ht="14.25" customHeight="1">
      <c r="C667" s="106"/>
      <c r="D667" s="106"/>
      <c r="E667" s="106"/>
      <c r="F667" s="106"/>
      <c r="G667" s="106"/>
      <c r="H667" s="106"/>
      <c r="I667" s="57"/>
      <c r="J667" s="57"/>
      <c r="K667" s="57"/>
      <c r="L667" s="57"/>
      <c r="M667" s="57"/>
      <c r="N667" s="57"/>
    </row>
    <row r="668" spans="3:14" ht="14.25" customHeight="1">
      <c r="C668" s="106"/>
      <c r="D668" s="106"/>
      <c r="E668" s="106"/>
      <c r="F668" s="106"/>
      <c r="G668" s="106"/>
      <c r="H668" s="106"/>
      <c r="I668" s="57"/>
      <c r="J668" s="57"/>
      <c r="K668" s="57"/>
      <c r="L668" s="57"/>
      <c r="M668" s="57"/>
      <c r="N668" s="57"/>
    </row>
    <row r="669" spans="3:14" ht="14.25" customHeight="1">
      <c r="C669" s="106"/>
      <c r="D669" s="106"/>
      <c r="E669" s="106"/>
      <c r="F669" s="106"/>
      <c r="G669" s="106"/>
      <c r="H669" s="106"/>
      <c r="I669" s="57"/>
      <c r="J669" s="57"/>
      <c r="K669" s="57"/>
      <c r="L669" s="57"/>
      <c r="M669" s="57"/>
      <c r="N669" s="57"/>
    </row>
    <row r="670" spans="3:14" ht="14.25" customHeight="1">
      <c r="C670" s="106"/>
      <c r="D670" s="106"/>
      <c r="E670" s="106"/>
      <c r="F670" s="106"/>
      <c r="G670" s="106"/>
      <c r="H670" s="106"/>
      <c r="I670" s="57"/>
      <c r="J670" s="57"/>
      <c r="K670" s="57"/>
      <c r="L670" s="57"/>
      <c r="M670" s="57"/>
      <c r="N670" s="57"/>
    </row>
    <row r="671" spans="3:14" ht="14.25" customHeight="1">
      <c r="C671" s="106"/>
      <c r="D671" s="106"/>
      <c r="E671" s="106"/>
      <c r="F671" s="106"/>
      <c r="G671" s="106"/>
      <c r="H671" s="106"/>
      <c r="I671" s="57"/>
      <c r="J671" s="57"/>
      <c r="K671" s="57"/>
      <c r="L671" s="57"/>
      <c r="M671" s="57"/>
      <c r="N671" s="57"/>
    </row>
    <row r="672" spans="3:14" ht="14.25" customHeight="1">
      <c r="C672" s="106"/>
      <c r="D672" s="106"/>
      <c r="E672" s="106"/>
      <c r="F672" s="106"/>
      <c r="G672" s="106"/>
      <c r="H672" s="106"/>
      <c r="I672" s="57"/>
      <c r="J672" s="57"/>
      <c r="K672" s="57"/>
      <c r="L672" s="57"/>
      <c r="M672" s="57"/>
      <c r="N672" s="57"/>
    </row>
    <row r="673" spans="3:14" ht="14.25" customHeight="1">
      <c r="C673" s="106"/>
      <c r="D673" s="106"/>
      <c r="E673" s="106"/>
      <c r="F673" s="106"/>
      <c r="G673" s="106"/>
      <c r="H673" s="106"/>
      <c r="I673" s="57"/>
      <c r="J673" s="57"/>
      <c r="K673" s="57"/>
      <c r="L673" s="57"/>
      <c r="M673" s="57"/>
      <c r="N673" s="57"/>
    </row>
    <row r="674" spans="3:14" ht="14.25" customHeight="1">
      <c r="C674" s="106"/>
      <c r="D674" s="106"/>
      <c r="E674" s="106"/>
      <c r="F674" s="106"/>
      <c r="G674" s="106"/>
      <c r="H674" s="106"/>
      <c r="I674" s="57"/>
      <c r="J674" s="57"/>
      <c r="K674" s="57"/>
      <c r="L674" s="57"/>
      <c r="M674" s="57"/>
      <c r="N674" s="57"/>
    </row>
    <row r="675" spans="3:14" ht="14.25" customHeight="1">
      <c r="C675" s="106"/>
      <c r="D675" s="106"/>
      <c r="E675" s="106"/>
      <c r="F675" s="106"/>
      <c r="G675" s="106"/>
      <c r="H675" s="106"/>
      <c r="I675" s="57"/>
      <c r="J675" s="57"/>
      <c r="K675" s="57"/>
      <c r="L675" s="57"/>
      <c r="M675" s="57"/>
      <c r="N675" s="57"/>
    </row>
    <row r="676" spans="3:14" ht="14.25" customHeight="1">
      <c r="C676" s="106"/>
      <c r="D676" s="106"/>
      <c r="E676" s="106"/>
      <c r="F676" s="106"/>
      <c r="G676" s="106"/>
      <c r="H676" s="106"/>
      <c r="I676" s="57"/>
      <c r="J676" s="57"/>
      <c r="K676" s="57"/>
      <c r="L676" s="57"/>
      <c r="M676" s="57"/>
      <c r="N676" s="57"/>
    </row>
    <row r="677" spans="3:14" ht="14.25" customHeight="1">
      <c r="C677" s="106"/>
      <c r="D677" s="106"/>
      <c r="E677" s="106"/>
      <c r="F677" s="106"/>
      <c r="G677" s="106"/>
      <c r="H677" s="106"/>
      <c r="I677" s="57"/>
      <c r="J677" s="57"/>
      <c r="K677" s="57"/>
      <c r="L677" s="57"/>
      <c r="M677" s="57"/>
      <c r="N677" s="57"/>
    </row>
    <row r="678" spans="3:14" ht="14.25" customHeight="1">
      <c r="C678" s="106"/>
      <c r="D678" s="106"/>
      <c r="E678" s="106"/>
      <c r="F678" s="106"/>
      <c r="G678" s="106"/>
      <c r="H678" s="106"/>
      <c r="I678" s="57"/>
      <c r="J678" s="57"/>
      <c r="K678" s="57"/>
      <c r="L678" s="57"/>
      <c r="M678" s="57"/>
      <c r="N678" s="57"/>
    </row>
    <row r="679" spans="3:14" ht="14.25" customHeight="1">
      <c r="C679" s="106"/>
      <c r="D679" s="106"/>
      <c r="E679" s="106"/>
      <c r="F679" s="106"/>
      <c r="G679" s="106"/>
      <c r="H679" s="106"/>
      <c r="I679" s="57"/>
      <c r="J679" s="57"/>
      <c r="K679" s="57"/>
      <c r="L679" s="57"/>
      <c r="M679" s="57"/>
      <c r="N679" s="57"/>
    </row>
    <row r="680" spans="3:14" ht="14.25" customHeight="1">
      <c r="C680" s="106"/>
      <c r="D680" s="106"/>
      <c r="E680" s="106"/>
      <c r="F680" s="106"/>
      <c r="G680" s="106"/>
      <c r="H680" s="106"/>
      <c r="I680" s="57"/>
      <c r="J680" s="57"/>
      <c r="K680" s="57"/>
      <c r="L680" s="57"/>
      <c r="M680" s="57"/>
      <c r="N680" s="57"/>
    </row>
    <row r="681" spans="3:14" ht="14.25" customHeight="1">
      <c r="C681" s="106"/>
      <c r="D681" s="106"/>
      <c r="E681" s="106"/>
      <c r="F681" s="106"/>
      <c r="G681" s="106"/>
      <c r="H681" s="106"/>
      <c r="I681" s="57"/>
      <c r="J681" s="57"/>
      <c r="K681" s="57"/>
      <c r="L681" s="57"/>
      <c r="M681" s="57"/>
      <c r="N681" s="57"/>
    </row>
    <row r="682" spans="3:14" ht="14.25" customHeight="1">
      <c r="C682" s="106"/>
      <c r="D682" s="106"/>
      <c r="E682" s="106"/>
      <c r="F682" s="106"/>
      <c r="G682" s="106"/>
      <c r="H682" s="106"/>
      <c r="I682" s="57"/>
      <c r="J682" s="57"/>
      <c r="K682" s="57"/>
      <c r="L682" s="57"/>
      <c r="M682" s="57"/>
      <c r="N682" s="57"/>
    </row>
    <row r="683" spans="3:14" ht="14.25" customHeight="1">
      <c r="C683" s="106"/>
      <c r="D683" s="106"/>
      <c r="E683" s="106"/>
      <c r="F683" s="106"/>
      <c r="G683" s="106"/>
      <c r="H683" s="106"/>
      <c r="I683" s="57"/>
      <c r="J683" s="57"/>
      <c r="K683" s="57"/>
      <c r="L683" s="57"/>
      <c r="M683" s="57"/>
      <c r="N683" s="57"/>
    </row>
    <row r="684" spans="3:14" ht="14.25" customHeight="1">
      <c r="C684" s="106"/>
      <c r="D684" s="106"/>
      <c r="E684" s="106"/>
      <c r="F684" s="106"/>
      <c r="G684" s="106"/>
      <c r="H684" s="106"/>
      <c r="I684" s="57"/>
      <c r="J684" s="57"/>
      <c r="K684" s="57"/>
      <c r="L684" s="57"/>
      <c r="M684" s="57"/>
      <c r="N684" s="57"/>
    </row>
    <row r="685" spans="3:14" ht="14.25" customHeight="1">
      <c r="C685" s="106"/>
      <c r="D685" s="106"/>
      <c r="E685" s="106"/>
      <c r="F685" s="106"/>
      <c r="G685" s="106"/>
      <c r="H685" s="106"/>
      <c r="I685" s="57"/>
      <c r="J685" s="57"/>
      <c r="K685" s="57"/>
      <c r="L685" s="57"/>
      <c r="M685" s="57"/>
      <c r="N685" s="57"/>
    </row>
    <row r="686" spans="3:14" ht="14.25" customHeight="1">
      <c r="C686" s="106"/>
      <c r="D686" s="106"/>
      <c r="E686" s="106"/>
      <c r="F686" s="106"/>
      <c r="G686" s="106"/>
      <c r="H686" s="106"/>
      <c r="I686" s="57"/>
      <c r="J686" s="57"/>
      <c r="K686" s="57"/>
      <c r="L686" s="57"/>
      <c r="M686" s="57"/>
      <c r="N686" s="57"/>
    </row>
    <row r="687" spans="3:14" ht="14.25" customHeight="1">
      <c r="C687" s="106"/>
      <c r="D687" s="106"/>
      <c r="E687" s="106"/>
      <c r="F687" s="106"/>
      <c r="G687" s="106"/>
      <c r="H687" s="106"/>
      <c r="I687" s="57"/>
      <c r="J687" s="57"/>
      <c r="K687" s="57"/>
      <c r="L687" s="57"/>
      <c r="M687" s="57"/>
      <c r="N687" s="57"/>
    </row>
    <row r="688" spans="3:14" ht="14.25" customHeight="1">
      <c r="C688" s="106"/>
      <c r="D688" s="106"/>
      <c r="E688" s="106"/>
      <c r="F688" s="106"/>
      <c r="G688" s="106"/>
      <c r="H688" s="106"/>
      <c r="I688" s="57"/>
      <c r="J688" s="57"/>
      <c r="K688" s="57"/>
      <c r="L688" s="57"/>
      <c r="M688" s="57"/>
      <c r="N688" s="57"/>
    </row>
    <row r="689" spans="3:14" ht="14.25" customHeight="1">
      <c r="C689" s="106"/>
      <c r="D689" s="106"/>
      <c r="E689" s="106"/>
      <c r="F689" s="106"/>
      <c r="G689" s="106"/>
      <c r="H689" s="106"/>
      <c r="I689" s="57"/>
      <c r="J689" s="57"/>
      <c r="K689" s="57"/>
      <c r="L689" s="57"/>
      <c r="M689" s="57"/>
      <c r="N689" s="57"/>
    </row>
    <row r="690" spans="3:14" ht="14.25" customHeight="1">
      <c r="C690" s="106"/>
      <c r="D690" s="106"/>
      <c r="E690" s="106"/>
      <c r="F690" s="106"/>
      <c r="G690" s="106"/>
      <c r="H690" s="106"/>
      <c r="I690" s="57"/>
      <c r="J690" s="57"/>
      <c r="K690" s="57"/>
      <c r="L690" s="57"/>
      <c r="M690" s="57"/>
      <c r="N690" s="57"/>
    </row>
    <row r="691" spans="3:14" ht="14.25" customHeight="1">
      <c r="C691" s="106"/>
      <c r="D691" s="106"/>
      <c r="E691" s="106"/>
      <c r="F691" s="106"/>
      <c r="G691" s="106"/>
      <c r="H691" s="106"/>
      <c r="I691" s="57"/>
      <c r="J691" s="57"/>
      <c r="K691" s="57"/>
      <c r="L691" s="57"/>
      <c r="M691" s="57"/>
      <c r="N691" s="57"/>
    </row>
    <row r="692" spans="3:14" ht="14.25" customHeight="1">
      <c r="C692" s="106"/>
      <c r="D692" s="106"/>
      <c r="E692" s="106"/>
      <c r="F692" s="106"/>
      <c r="G692" s="106"/>
      <c r="H692" s="106"/>
      <c r="I692" s="57"/>
      <c r="J692" s="57"/>
      <c r="K692" s="57"/>
      <c r="L692" s="57"/>
      <c r="M692" s="57"/>
      <c r="N692" s="57"/>
    </row>
    <row r="693" spans="3:14" ht="14.25" customHeight="1">
      <c r="C693" s="106"/>
      <c r="D693" s="106"/>
      <c r="E693" s="106"/>
      <c r="F693" s="106"/>
      <c r="G693" s="106"/>
      <c r="H693" s="106"/>
      <c r="I693" s="57"/>
      <c r="J693" s="57"/>
      <c r="K693" s="57"/>
      <c r="L693" s="57"/>
      <c r="M693" s="57"/>
      <c r="N693" s="57"/>
    </row>
    <row r="694" spans="3:14" ht="14.25" customHeight="1">
      <c r="C694" s="106"/>
      <c r="D694" s="106"/>
      <c r="E694" s="106"/>
      <c r="F694" s="106"/>
      <c r="G694" s="106"/>
      <c r="H694" s="106"/>
      <c r="I694" s="57"/>
      <c r="J694" s="57"/>
      <c r="K694" s="57"/>
      <c r="L694" s="57"/>
      <c r="M694" s="57"/>
      <c r="N694" s="57"/>
    </row>
    <row r="695" spans="3:14" ht="14.25" customHeight="1">
      <c r="C695" s="106"/>
      <c r="D695" s="106"/>
      <c r="E695" s="106"/>
      <c r="F695" s="106"/>
      <c r="G695" s="106"/>
      <c r="H695" s="106"/>
      <c r="I695" s="57"/>
      <c r="J695" s="57"/>
      <c r="K695" s="57"/>
      <c r="L695" s="57"/>
      <c r="M695" s="57"/>
      <c r="N695" s="57"/>
    </row>
    <row r="696" spans="3:14" ht="14.25" customHeight="1">
      <c r="C696" s="106"/>
      <c r="D696" s="106"/>
      <c r="E696" s="106"/>
      <c r="F696" s="106"/>
      <c r="G696" s="106"/>
      <c r="H696" s="106"/>
      <c r="I696" s="57"/>
      <c r="J696" s="57"/>
      <c r="K696" s="57"/>
      <c r="L696" s="57"/>
      <c r="M696" s="57"/>
      <c r="N696" s="57"/>
    </row>
    <row r="697" spans="3:14" ht="14.25" customHeight="1">
      <c r="C697" s="106"/>
      <c r="D697" s="106"/>
      <c r="E697" s="106"/>
      <c r="F697" s="106"/>
      <c r="G697" s="106"/>
      <c r="H697" s="106"/>
      <c r="I697" s="57"/>
      <c r="J697" s="57"/>
      <c r="K697" s="57"/>
      <c r="L697" s="57"/>
      <c r="M697" s="57"/>
      <c r="N697" s="57"/>
    </row>
    <row r="698" spans="3:14" ht="14.25" customHeight="1">
      <c r="C698" s="106"/>
      <c r="D698" s="106"/>
      <c r="E698" s="106"/>
      <c r="F698" s="106"/>
      <c r="G698" s="106"/>
      <c r="H698" s="106"/>
      <c r="I698" s="57"/>
      <c r="J698" s="57"/>
      <c r="K698" s="57"/>
      <c r="L698" s="57"/>
      <c r="M698" s="57"/>
      <c r="N698" s="57"/>
    </row>
    <row r="699" spans="3:14" ht="14.25" customHeight="1">
      <c r="C699" s="106"/>
      <c r="D699" s="106"/>
      <c r="E699" s="106"/>
      <c r="F699" s="106"/>
      <c r="G699" s="106"/>
      <c r="H699" s="106"/>
      <c r="I699" s="57"/>
      <c r="J699" s="57"/>
      <c r="K699" s="57"/>
      <c r="L699" s="57"/>
      <c r="M699" s="57"/>
      <c r="N699" s="57"/>
    </row>
    <row r="700" spans="3:14" ht="14.25" customHeight="1">
      <c r="C700" s="106"/>
      <c r="D700" s="106"/>
      <c r="E700" s="106"/>
      <c r="F700" s="106"/>
      <c r="G700" s="106"/>
      <c r="H700" s="106"/>
      <c r="I700" s="57"/>
      <c r="J700" s="57"/>
      <c r="K700" s="57"/>
      <c r="L700" s="57"/>
      <c r="M700" s="57"/>
      <c r="N700" s="57"/>
    </row>
    <row r="701" spans="3:14" ht="14.25" customHeight="1">
      <c r="C701" s="106"/>
      <c r="D701" s="106"/>
      <c r="E701" s="106"/>
      <c r="F701" s="106"/>
      <c r="G701" s="106"/>
      <c r="H701" s="106"/>
      <c r="I701" s="57"/>
      <c r="J701" s="57"/>
      <c r="K701" s="57"/>
      <c r="L701" s="57"/>
      <c r="M701" s="57"/>
      <c r="N701" s="57"/>
    </row>
    <row r="702" spans="3:14" ht="14.25" customHeight="1">
      <c r="C702" s="106"/>
      <c r="D702" s="106"/>
      <c r="E702" s="106"/>
      <c r="F702" s="106"/>
      <c r="G702" s="106"/>
      <c r="H702" s="106"/>
      <c r="I702" s="57"/>
      <c r="J702" s="57"/>
      <c r="K702" s="57"/>
      <c r="L702" s="57"/>
      <c r="M702" s="57"/>
      <c r="N702" s="57"/>
    </row>
    <row r="703" spans="3:14" ht="14.25" customHeight="1">
      <c r="C703" s="106"/>
      <c r="D703" s="106"/>
      <c r="E703" s="106"/>
      <c r="F703" s="106"/>
      <c r="G703" s="106"/>
      <c r="H703" s="106"/>
      <c r="I703" s="57"/>
      <c r="J703" s="57"/>
      <c r="K703" s="57"/>
      <c r="L703" s="57"/>
      <c r="M703" s="57"/>
      <c r="N703" s="57"/>
    </row>
    <row r="704" spans="3:14" ht="14.25" customHeight="1">
      <c r="C704" s="106"/>
      <c r="D704" s="106"/>
      <c r="E704" s="106"/>
      <c r="F704" s="106"/>
      <c r="G704" s="106"/>
      <c r="H704" s="106"/>
      <c r="I704" s="57"/>
      <c r="J704" s="57"/>
      <c r="K704" s="57"/>
      <c r="L704" s="57"/>
      <c r="M704" s="57"/>
      <c r="N704" s="57"/>
    </row>
    <row r="705" spans="3:14" ht="14.25" customHeight="1">
      <c r="C705" s="106"/>
      <c r="D705" s="106"/>
      <c r="E705" s="106"/>
      <c r="F705" s="106"/>
      <c r="G705" s="106"/>
      <c r="H705" s="106"/>
      <c r="I705" s="57"/>
      <c r="J705" s="57"/>
      <c r="K705" s="57"/>
      <c r="L705" s="57"/>
      <c r="M705" s="57"/>
      <c r="N705" s="57"/>
    </row>
    <row r="706" spans="3:14" ht="14.25" customHeight="1">
      <c r="C706" s="106"/>
      <c r="D706" s="106"/>
      <c r="E706" s="106"/>
      <c r="F706" s="106"/>
      <c r="G706" s="106"/>
      <c r="H706" s="106"/>
      <c r="I706" s="57"/>
      <c r="J706" s="57"/>
      <c r="K706" s="57"/>
      <c r="L706" s="57"/>
      <c r="M706" s="57"/>
      <c r="N706" s="57"/>
    </row>
    <row r="707" spans="3:14" ht="14.25" customHeight="1">
      <c r="C707" s="106"/>
      <c r="D707" s="106"/>
      <c r="E707" s="106"/>
      <c r="F707" s="106"/>
      <c r="G707" s="106"/>
      <c r="H707" s="106"/>
      <c r="I707" s="57"/>
      <c r="J707" s="57"/>
      <c r="K707" s="57"/>
      <c r="L707" s="57"/>
      <c r="M707" s="57"/>
      <c r="N707" s="57"/>
    </row>
    <row r="708" spans="3:14" ht="14.25" customHeight="1">
      <c r="C708" s="106"/>
      <c r="D708" s="106"/>
      <c r="E708" s="106"/>
      <c r="F708" s="106"/>
      <c r="G708" s="106"/>
      <c r="H708" s="106"/>
      <c r="I708" s="57"/>
      <c r="J708" s="57"/>
      <c r="K708" s="57"/>
      <c r="L708" s="57"/>
      <c r="M708" s="57"/>
      <c r="N708" s="57"/>
    </row>
    <row r="709" spans="3:14" ht="14.25" customHeight="1">
      <c r="C709" s="106"/>
      <c r="D709" s="106"/>
      <c r="E709" s="106"/>
      <c r="F709" s="106"/>
      <c r="G709" s="106"/>
      <c r="H709" s="106"/>
      <c r="I709" s="57"/>
      <c r="J709" s="57"/>
      <c r="K709" s="57"/>
      <c r="L709" s="57"/>
      <c r="M709" s="57"/>
      <c r="N709" s="57"/>
    </row>
    <row r="710" spans="3:14" ht="14.25" customHeight="1">
      <c r="C710" s="106"/>
      <c r="D710" s="106"/>
      <c r="E710" s="106"/>
      <c r="F710" s="106"/>
      <c r="G710" s="106"/>
      <c r="H710" s="106"/>
      <c r="I710" s="57"/>
      <c r="J710" s="57"/>
      <c r="K710" s="57"/>
      <c r="L710" s="57"/>
      <c r="M710" s="57"/>
      <c r="N710" s="57"/>
    </row>
    <row r="711" spans="3:14" ht="14.25" customHeight="1">
      <c r="C711" s="106"/>
      <c r="D711" s="106"/>
      <c r="E711" s="106"/>
      <c r="F711" s="106"/>
      <c r="G711" s="106"/>
      <c r="H711" s="106"/>
      <c r="I711" s="57"/>
      <c r="J711" s="57"/>
      <c r="K711" s="57"/>
      <c r="L711" s="57"/>
      <c r="M711" s="57"/>
      <c r="N711" s="57"/>
    </row>
    <row r="712" spans="3:14" ht="14.25" customHeight="1">
      <c r="C712" s="106"/>
      <c r="D712" s="106"/>
      <c r="E712" s="106"/>
      <c r="F712" s="106"/>
      <c r="G712" s="106"/>
      <c r="H712" s="106"/>
      <c r="I712" s="57"/>
      <c r="J712" s="57"/>
      <c r="K712" s="57"/>
      <c r="L712" s="57"/>
      <c r="M712" s="57"/>
      <c r="N712" s="57"/>
    </row>
    <row r="713" spans="3:14" ht="14.25" customHeight="1">
      <c r="C713" s="106"/>
      <c r="D713" s="106"/>
      <c r="E713" s="106"/>
      <c r="F713" s="106"/>
      <c r="G713" s="106"/>
      <c r="H713" s="106"/>
      <c r="I713" s="57"/>
      <c r="J713" s="57"/>
      <c r="K713" s="57"/>
      <c r="L713" s="57"/>
      <c r="M713" s="57"/>
      <c r="N713" s="57"/>
    </row>
    <row r="714" spans="3:14" ht="14.25" customHeight="1">
      <c r="C714" s="106"/>
      <c r="D714" s="106"/>
      <c r="E714" s="106"/>
      <c r="F714" s="106"/>
      <c r="G714" s="106"/>
      <c r="H714" s="106"/>
      <c r="I714" s="57"/>
      <c r="J714" s="57"/>
      <c r="K714" s="57"/>
      <c r="L714" s="57"/>
      <c r="M714" s="57"/>
      <c r="N714" s="57"/>
    </row>
    <row r="715" spans="3:14" ht="14.25" customHeight="1">
      <c r="C715" s="106"/>
      <c r="D715" s="106"/>
      <c r="E715" s="106"/>
      <c r="F715" s="106"/>
      <c r="G715" s="106"/>
      <c r="H715" s="106"/>
      <c r="I715" s="57"/>
      <c r="J715" s="57"/>
      <c r="K715" s="57"/>
      <c r="L715" s="57"/>
      <c r="M715" s="57"/>
      <c r="N715" s="57"/>
    </row>
    <row r="716" spans="3:14" ht="14.25" customHeight="1">
      <c r="C716" s="106"/>
      <c r="D716" s="106"/>
      <c r="E716" s="106"/>
      <c r="F716" s="106"/>
      <c r="G716" s="106"/>
      <c r="H716" s="106"/>
      <c r="I716" s="57"/>
      <c r="J716" s="57"/>
      <c r="K716" s="57"/>
      <c r="L716" s="57"/>
      <c r="M716" s="57"/>
      <c r="N716" s="57"/>
    </row>
    <row r="717" spans="3:14" ht="14.25" customHeight="1">
      <c r="C717" s="106"/>
      <c r="D717" s="106"/>
      <c r="E717" s="106"/>
      <c r="F717" s="106"/>
      <c r="G717" s="106"/>
      <c r="H717" s="106"/>
      <c r="I717" s="57"/>
      <c r="J717" s="57"/>
      <c r="K717" s="57"/>
      <c r="L717" s="57"/>
      <c r="M717" s="57"/>
      <c r="N717" s="57"/>
    </row>
    <row r="718" spans="3:14" ht="14.25" customHeight="1">
      <c r="C718" s="106"/>
      <c r="D718" s="106"/>
      <c r="E718" s="106"/>
      <c r="F718" s="106"/>
      <c r="G718" s="106"/>
      <c r="H718" s="106"/>
      <c r="I718" s="57"/>
      <c r="J718" s="57"/>
      <c r="K718" s="57"/>
      <c r="L718" s="57"/>
      <c r="M718" s="57"/>
      <c r="N718" s="57"/>
    </row>
    <row r="719" spans="3:14" ht="14.25" customHeight="1">
      <c r="C719" s="106"/>
      <c r="D719" s="106"/>
      <c r="E719" s="106"/>
      <c r="F719" s="106"/>
      <c r="G719" s="106"/>
      <c r="H719" s="106"/>
      <c r="I719" s="57"/>
      <c r="J719" s="57"/>
      <c r="K719" s="57"/>
      <c r="L719" s="57"/>
      <c r="M719" s="57"/>
      <c r="N719" s="57"/>
    </row>
    <row r="720" spans="3:14" ht="14.25" customHeight="1">
      <c r="C720" s="106"/>
      <c r="D720" s="106"/>
      <c r="E720" s="106"/>
      <c r="F720" s="106"/>
      <c r="G720" s="106"/>
      <c r="H720" s="106"/>
      <c r="I720" s="57"/>
      <c r="J720" s="57"/>
      <c r="K720" s="57"/>
      <c r="L720" s="57"/>
      <c r="M720" s="57"/>
      <c r="N720" s="57"/>
    </row>
    <row r="721" spans="3:14" ht="14.25" customHeight="1">
      <c r="C721" s="106"/>
      <c r="D721" s="106"/>
      <c r="E721" s="106"/>
      <c r="F721" s="106"/>
      <c r="G721" s="106"/>
      <c r="H721" s="106"/>
      <c r="I721" s="57"/>
      <c r="J721" s="57"/>
      <c r="K721" s="57"/>
      <c r="L721" s="57"/>
      <c r="M721" s="57"/>
      <c r="N721" s="57"/>
    </row>
    <row r="722" spans="3:14" ht="14.25" customHeight="1">
      <c r="C722" s="106"/>
      <c r="D722" s="106"/>
      <c r="E722" s="106"/>
      <c r="F722" s="106"/>
      <c r="G722" s="106"/>
      <c r="H722" s="106"/>
      <c r="I722" s="57"/>
      <c r="J722" s="57"/>
      <c r="K722" s="57"/>
      <c r="L722" s="57"/>
      <c r="M722" s="57"/>
      <c r="N722" s="57"/>
    </row>
    <row r="723" spans="3:14" ht="14.25" customHeight="1">
      <c r="C723" s="106"/>
      <c r="D723" s="106"/>
      <c r="E723" s="106"/>
      <c r="F723" s="106"/>
      <c r="G723" s="106"/>
      <c r="H723" s="106"/>
      <c r="I723" s="57"/>
      <c r="J723" s="57"/>
      <c r="K723" s="57"/>
      <c r="L723" s="57"/>
      <c r="M723" s="57"/>
      <c r="N723" s="57"/>
    </row>
    <row r="724" spans="3:14" ht="14.25" customHeight="1">
      <c r="C724" s="106"/>
      <c r="D724" s="106"/>
      <c r="E724" s="106"/>
      <c r="F724" s="106"/>
      <c r="G724" s="106"/>
      <c r="H724" s="106"/>
      <c r="I724" s="57"/>
      <c r="J724" s="57"/>
      <c r="K724" s="57"/>
      <c r="L724" s="57"/>
      <c r="M724" s="57"/>
      <c r="N724" s="57"/>
    </row>
    <row r="725" spans="3:14" ht="14.25" customHeight="1">
      <c r="C725" s="106"/>
      <c r="D725" s="106"/>
      <c r="E725" s="106"/>
      <c r="F725" s="106"/>
      <c r="G725" s="106"/>
      <c r="H725" s="106"/>
      <c r="I725" s="57"/>
      <c r="J725" s="57"/>
      <c r="K725" s="57"/>
      <c r="L725" s="57"/>
      <c r="M725" s="57"/>
      <c r="N725" s="57"/>
    </row>
    <row r="726" spans="3:14" ht="14.25" customHeight="1">
      <c r="C726" s="106"/>
      <c r="D726" s="106"/>
      <c r="E726" s="106"/>
      <c r="F726" s="106"/>
      <c r="G726" s="106"/>
      <c r="H726" s="106"/>
      <c r="I726" s="57"/>
      <c r="J726" s="57"/>
      <c r="K726" s="57"/>
      <c r="L726" s="57"/>
      <c r="M726" s="57"/>
      <c r="N726" s="57"/>
    </row>
    <row r="727" spans="3:14" ht="14.25" customHeight="1">
      <c r="C727" s="106"/>
      <c r="D727" s="106"/>
      <c r="E727" s="106"/>
      <c r="F727" s="106"/>
      <c r="G727" s="106"/>
      <c r="H727" s="106"/>
      <c r="I727" s="57"/>
      <c r="J727" s="57"/>
      <c r="K727" s="57"/>
      <c r="L727" s="57"/>
      <c r="M727" s="57"/>
      <c r="N727" s="57"/>
    </row>
    <row r="728" spans="3:14" ht="14.25" customHeight="1">
      <c r="C728" s="106"/>
      <c r="D728" s="106"/>
      <c r="E728" s="106"/>
      <c r="F728" s="106"/>
      <c r="G728" s="106"/>
      <c r="H728" s="106"/>
      <c r="I728" s="57"/>
      <c r="J728" s="57"/>
      <c r="K728" s="57"/>
      <c r="L728" s="57"/>
      <c r="M728" s="57"/>
      <c r="N728" s="57"/>
    </row>
    <row r="729" spans="3:14" ht="14.25" customHeight="1">
      <c r="C729" s="106"/>
      <c r="D729" s="106"/>
      <c r="E729" s="106"/>
      <c r="F729" s="106"/>
      <c r="G729" s="106"/>
      <c r="H729" s="106"/>
      <c r="I729" s="57"/>
      <c r="J729" s="57"/>
      <c r="K729" s="57"/>
      <c r="L729" s="57"/>
      <c r="M729" s="57"/>
      <c r="N729" s="57"/>
    </row>
    <row r="730" spans="3:14" ht="14.25" customHeight="1">
      <c r="C730" s="106"/>
      <c r="D730" s="106"/>
      <c r="E730" s="106"/>
      <c r="F730" s="106"/>
      <c r="G730" s="106"/>
      <c r="H730" s="106"/>
      <c r="I730" s="57"/>
      <c r="J730" s="57"/>
      <c r="K730" s="57"/>
      <c r="L730" s="57"/>
      <c r="M730" s="57"/>
      <c r="N730" s="57"/>
    </row>
    <row r="731" spans="3:14" ht="14.25" customHeight="1">
      <c r="C731" s="106"/>
      <c r="D731" s="106"/>
      <c r="E731" s="106"/>
      <c r="F731" s="106"/>
      <c r="G731" s="106"/>
      <c r="H731" s="106"/>
      <c r="I731" s="57"/>
      <c r="J731" s="57"/>
      <c r="K731" s="57"/>
      <c r="L731" s="57"/>
      <c r="M731" s="57"/>
      <c r="N731" s="57"/>
    </row>
    <row r="732" spans="3:14" ht="14.25" customHeight="1">
      <c r="C732" s="106"/>
      <c r="D732" s="106"/>
      <c r="E732" s="106"/>
      <c r="F732" s="106"/>
      <c r="G732" s="106"/>
      <c r="H732" s="106"/>
      <c r="I732" s="57"/>
      <c r="J732" s="57"/>
      <c r="K732" s="57"/>
      <c r="L732" s="57"/>
      <c r="M732" s="57"/>
      <c r="N732" s="57"/>
    </row>
    <row r="733" spans="3:14" ht="14.25" customHeight="1">
      <c r="C733" s="106"/>
      <c r="D733" s="106"/>
      <c r="E733" s="106"/>
      <c r="F733" s="106"/>
      <c r="G733" s="106"/>
      <c r="H733" s="106"/>
      <c r="I733" s="57"/>
      <c r="J733" s="57"/>
      <c r="K733" s="57"/>
      <c r="L733" s="57"/>
      <c r="M733" s="57"/>
      <c r="N733" s="57"/>
    </row>
    <row r="734" spans="3:14" ht="14.25" customHeight="1">
      <c r="C734" s="106"/>
      <c r="D734" s="106"/>
      <c r="E734" s="106"/>
      <c r="F734" s="106"/>
      <c r="G734" s="106"/>
      <c r="H734" s="106"/>
      <c r="I734" s="57"/>
      <c r="J734" s="57"/>
      <c r="K734" s="57"/>
      <c r="L734" s="57"/>
      <c r="M734" s="57"/>
      <c r="N734" s="57"/>
    </row>
    <row r="735" spans="3:14" ht="14.25" customHeight="1">
      <c r="C735" s="106"/>
      <c r="D735" s="106"/>
      <c r="E735" s="106"/>
      <c r="F735" s="106"/>
      <c r="G735" s="106"/>
      <c r="H735" s="106"/>
      <c r="I735" s="57"/>
      <c r="J735" s="57"/>
      <c r="K735" s="57"/>
      <c r="L735" s="57"/>
      <c r="M735" s="57"/>
      <c r="N735" s="57"/>
    </row>
    <row r="736" spans="3:14" ht="14.25" customHeight="1">
      <c r="C736" s="106"/>
      <c r="D736" s="106"/>
      <c r="E736" s="106"/>
      <c r="F736" s="106"/>
      <c r="G736" s="106"/>
      <c r="H736" s="106"/>
      <c r="I736" s="57"/>
      <c r="J736" s="57"/>
      <c r="K736" s="57"/>
      <c r="L736" s="57"/>
      <c r="M736" s="57"/>
      <c r="N736" s="57"/>
    </row>
    <row r="737" spans="3:14" ht="14.25" customHeight="1">
      <c r="C737" s="106"/>
      <c r="D737" s="106"/>
      <c r="E737" s="106"/>
      <c r="F737" s="106"/>
      <c r="G737" s="106"/>
      <c r="H737" s="106"/>
      <c r="I737" s="57"/>
      <c r="J737" s="57"/>
      <c r="K737" s="57"/>
      <c r="L737" s="57"/>
      <c r="M737" s="57"/>
      <c r="N737" s="57"/>
    </row>
    <row r="738" spans="3:14" ht="14.25" customHeight="1">
      <c r="C738" s="106"/>
      <c r="D738" s="106"/>
      <c r="E738" s="106"/>
      <c r="F738" s="106"/>
      <c r="G738" s="106"/>
      <c r="H738" s="106"/>
      <c r="I738" s="57"/>
      <c r="J738" s="57"/>
      <c r="K738" s="57"/>
      <c r="L738" s="57"/>
      <c r="M738" s="57"/>
      <c r="N738" s="57"/>
    </row>
    <row r="739" spans="3:14" ht="14.25" customHeight="1">
      <c r="C739" s="106"/>
      <c r="D739" s="106"/>
      <c r="E739" s="106"/>
      <c r="F739" s="106"/>
      <c r="G739" s="106"/>
      <c r="H739" s="106"/>
      <c r="I739" s="57"/>
      <c r="J739" s="57"/>
      <c r="K739" s="57"/>
      <c r="L739" s="57"/>
      <c r="M739" s="57"/>
      <c r="N739" s="57"/>
    </row>
    <row r="740" spans="3:14" ht="14.25" customHeight="1">
      <c r="C740" s="106"/>
      <c r="D740" s="106"/>
      <c r="E740" s="106"/>
      <c r="F740" s="106"/>
      <c r="G740" s="106"/>
      <c r="H740" s="106"/>
      <c r="I740" s="57"/>
      <c r="J740" s="57"/>
      <c r="K740" s="57"/>
      <c r="L740" s="57"/>
      <c r="M740" s="57"/>
      <c r="N740" s="57"/>
    </row>
    <row r="741" spans="3:14" ht="14.25" customHeight="1">
      <c r="C741" s="106"/>
      <c r="D741" s="106"/>
      <c r="E741" s="106"/>
      <c r="F741" s="106"/>
      <c r="G741" s="106"/>
      <c r="H741" s="106"/>
      <c r="I741" s="57"/>
      <c r="J741" s="57"/>
      <c r="K741" s="57"/>
      <c r="L741" s="57"/>
      <c r="M741" s="57"/>
      <c r="N741" s="57"/>
    </row>
    <row r="742" spans="3:14" ht="14.25" customHeight="1">
      <c r="C742" s="106"/>
      <c r="D742" s="106"/>
      <c r="E742" s="106"/>
      <c r="F742" s="106"/>
      <c r="G742" s="106"/>
      <c r="H742" s="106"/>
      <c r="I742" s="57"/>
      <c r="J742" s="57"/>
      <c r="K742" s="57"/>
      <c r="L742" s="57"/>
      <c r="M742" s="57"/>
      <c r="N742" s="57"/>
    </row>
    <row r="743" spans="3:14" ht="14.25" customHeight="1">
      <c r="C743" s="106"/>
      <c r="D743" s="106"/>
      <c r="E743" s="106"/>
      <c r="F743" s="106"/>
      <c r="G743" s="106"/>
      <c r="H743" s="106"/>
      <c r="I743" s="57"/>
      <c r="J743" s="57"/>
      <c r="K743" s="57"/>
      <c r="L743" s="57"/>
      <c r="M743" s="57"/>
      <c r="N743" s="57"/>
    </row>
    <row r="744" spans="3:14" ht="14.25" customHeight="1">
      <c r="C744" s="106"/>
      <c r="D744" s="106"/>
      <c r="E744" s="106"/>
      <c r="F744" s="106"/>
      <c r="G744" s="106"/>
      <c r="H744" s="106"/>
      <c r="I744" s="57"/>
      <c r="J744" s="57"/>
      <c r="K744" s="57"/>
      <c r="L744" s="57"/>
      <c r="M744" s="57"/>
      <c r="N744" s="57"/>
    </row>
    <row r="745" spans="3:14" ht="14.25" customHeight="1">
      <c r="C745" s="106"/>
      <c r="D745" s="106"/>
      <c r="E745" s="106"/>
      <c r="F745" s="106"/>
      <c r="G745" s="106"/>
      <c r="H745" s="106"/>
      <c r="I745" s="57"/>
      <c r="J745" s="57"/>
      <c r="K745" s="57"/>
      <c r="L745" s="57"/>
      <c r="M745" s="57"/>
      <c r="N745" s="57"/>
    </row>
    <row r="746" spans="3:14" ht="14.25" customHeight="1">
      <c r="C746" s="106"/>
      <c r="D746" s="106"/>
      <c r="E746" s="106"/>
      <c r="F746" s="106"/>
      <c r="G746" s="106"/>
      <c r="H746" s="106"/>
      <c r="I746" s="57"/>
      <c r="J746" s="57"/>
      <c r="K746" s="57"/>
      <c r="L746" s="57"/>
      <c r="M746" s="57"/>
      <c r="N746" s="57"/>
    </row>
    <row r="747" spans="3:14" ht="14.25" customHeight="1">
      <c r="C747" s="106"/>
      <c r="D747" s="106"/>
      <c r="E747" s="106"/>
      <c r="F747" s="106"/>
      <c r="G747" s="106"/>
      <c r="H747" s="106"/>
      <c r="I747" s="57"/>
      <c r="J747" s="57"/>
      <c r="K747" s="57"/>
      <c r="L747" s="57"/>
      <c r="M747" s="57"/>
      <c r="N747" s="57"/>
    </row>
    <row r="748" spans="3:14" ht="14.25" customHeight="1">
      <c r="C748" s="106"/>
      <c r="D748" s="106"/>
      <c r="E748" s="106"/>
      <c r="F748" s="106"/>
      <c r="G748" s="106"/>
      <c r="H748" s="106"/>
      <c r="I748" s="57"/>
      <c r="J748" s="57"/>
      <c r="K748" s="57"/>
      <c r="L748" s="57"/>
      <c r="M748" s="57"/>
      <c r="N748" s="57"/>
    </row>
    <row r="749" spans="3:14" ht="14.25" customHeight="1">
      <c r="C749" s="106"/>
      <c r="D749" s="106"/>
      <c r="E749" s="106"/>
      <c r="F749" s="106"/>
      <c r="G749" s="106"/>
      <c r="H749" s="106"/>
      <c r="I749" s="57"/>
      <c r="J749" s="57"/>
      <c r="K749" s="57"/>
      <c r="L749" s="57"/>
      <c r="M749" s="57"/>
      <c r="N749" s="57"/>
    </row>
    <row r="750" spans="3:14" ht="14.25" customHeight="1">
      <c r="C750" s="106"/>
      <c r="D750" s="106"/>
      <c r="E750" s="106"/>
      <c r="F750" s="106"/>
      <c r="G750" s="106"/>
      <c r="H750" s="106"/>
      <c r="I750" s="57"/>
      <c r="J750" s="57"/>
      <c r="K750" s="57"/>
      <c r="L750" s="57"/>
      <c r="M750" s="57"/>
      <c r="N750" s="57"/>
    </row>
    <row r="751" spans="3:14" ht="14.25" customHeight="1">
      <c r="C751" s="106"/>
      <c r="D751" s="106"/>
      <c r="E751" s="106"/>
      <c r="F751" s="106"/>
      <c r="G751" s="106"/>
      <c r="H751" s="106"/>
      <c r="I751" s="57"/>
      <c r="J751" s="57"/>
      <c r="K751" s="57"/>
      <c r="L751" s="57"/>
      <c r="M751" s="57"/>
      <c r="N751" s="57"/>
    </row>
    <row r="752" spans="3:14" ht="14.25" customHeight="1">
      <c r="C752" s="106"/>
      <c r="D752" s="106"/>
      <c r="E752" s="106"/>
      <c r="F752" s="106"/>
      <c r="G752" s="106"/>
      <c r="H752" s="106"/>
      <c r="I752" s="57"/>
      <c r="J752" s="57"/>
      <c r="K752" s="57"/>
      <c r="L752" s="57"/>
      <c r="M752" s="57"/>
      <c r="N752" s="57"/>
    </row>
    <row r="753" spans="3:14" ht="14.25" customHeight="1">
      <c r="C753" s="106"/>
      <c r="D753" s="106"/>
      <c r="E753" s="106"/>
      <c r="F753" s="106"/>
      <c r="G753" s="106"/>
      <c r="H753" s="106"/>
      <c r="I753" s="57"/>
      <c r="J753" s="57"/>
      <c r="K753" s="57"/>
      <c r="L753" s="57"/>
      <c r="M753" s="57"/>
      <c r="N753" s="57"/>
    </row>
    <row r="754" spans="3:14" ht="14.25" customHeight="1">
      <c r="C754" s="106"/>
      <c r="D754" s="106"/>
      <c r="E754" s="106"/>
      <c r="F754" s="106"/>
      <c r="G754" s="106"/>
      <c r="H754" s="106"/>
      <c r="I754" s="57"/>
      <c r="J754" s="57"/>
      <c r="K754" s="57"/>
      <c r="L754" s="57"/>
      <c r="M754" s="57"/>
      <c r="N754" s="57"/>
    </row>
    <row r="755" spans="3:14" ht="14.25" customHeight="1">
      <c r="C755" s="106"/>
      <c r="D755" s="106"/>
      <c r="E755" s="106"/>
      <c r="F755" s="106"/>
      <c r="G755" s="106"/>
      <c r="H755" s="106"/>
      <c r="I755" s="57"/>
      <c r="J755" s="57"/>
      <c r="K755" s="57"/>
      <c r="L755" s="57"/>
      <c r="M755" s="57"/>
      <c r="N755" s="57"/>
    </row>
    <row r="756" spans="3:14" ht="14.25" customHeight="1">
      <c r="C756" s="106"/>
      <c r="D756" s="106"/>
      <c r="E756" s="106"/>
      <c r="F756" s="106"/>
      <c r="G756" s="106"/>
      <c r="H756" s="106"/>
      <c r="I756" s="57"/>
      <c r="J756" s="57"/>
      <c r="K756" s="57"/>
      <c r="L756" s="57"/>
      <c r="M756" s="57"/>
      <c r="N756" s="57"/>
    </row>
    <row r="757" spans="3:14" ht="14.25" customHeight="1">
      <c r="C757" s="106"/>
      <c r="D757" s="106"/>
      <c r="E757" s="106"/>
      <c r="F757" s="106"/>
      <c r="G757" s="106"/>
      <c r="H757" s="106"/>
      <c r="I757" s="57"/>
      <c r="J757" s="57"/>
      <c r="K757" s="57"/>
      <c r="L757" s="57"/>
      <c r="M757" s="57"/>
      <c r="N757" s="57"/>
    </row>
    <row r="758" spans="3:14" ht="14.25" customHeight="1">
      <c r="C758" s="106"/>
      <c r="D758" s="106"/>
      <c r="E758" s="106"/>
      <c r="F758" s="106"/>
      <c r="G758" s="106"/>
      <c r="H758" s="106"/>
      <c r="I758" s="57"/>
      <c r="J758" s="57"/>
      <c r="K758" s="57"/>
      <c r="L758" s="57"/>
      <c r="M758" s="57"/>
      <c r="N758" s="57"/>
    </row>
    <row r="759" spans="3:14" ht="14.25" customHeight="1">
      <c r="C759" s="106"/>
      <c r="D759" s="106"/>
      <c r="E759" s="106"/>
      <c r="F759" s="106"/>
      <c r="G759" s="106"/>
      <c r="H759" s="106"/>
      <c r="I759" s="57"/>
      <c r="J759" s="57"/>
      <c r="K759" s="57"/>
      <c r="L759" s="57"/>
      <c r="M759" s="57"/>
      <c r="N759" s="57"/>
    </row>
    <row r="760" spans="3:14" ht="14.25" customHeight="1">
      <c r="C760" s="106"/>
      <c r="D760" s="106"/>
      <c r="E760" s="106"/>
      <c r="F760" s="106"/>
      <c r="G760" s="106"/>
      <c r="H760" s="106"/>
      <c r="I760" s="57"/>
      <c r="J760" s="57"/>
      <c r="K760" s="57"/>
      <c r="L760" s="57"/>
      <c r="M760" s="57"/>
      <c r="N760" s="57"/>
    </row>
    <row r="761" spans="3:14" ht="14.25" customHeight="1">
      <c r="C761" s="106"/>
      <c r="D761" s="106"/>
      <c r="E761" s="106"/>
      <c r="F761" s="106"/>
      <c r="G761" s="106"/>
      <c r="H761" s="106"/>
      <c r="I761" s="57"/>
      <c r="J761" s="57"/>
      <c r="K761" s="57"/>
      <c r="L761" s="57"/>
      <c r="M761" s="57"/>
      <c r="N761" s="57"/>
    </row>
    <row r="762" spans="3:14" ht="14.25" customHeight="1">
      <c r="C762" s="106"/>
      <c r="D762" s="106"/>
      <c r="E762" s="106"/>
      <c r="F762" s="106"/>
      <c r="G762" s="106"/>
      <c r="H762" s="106"/>
      <c r="I762" s="57"/>
      <c r="J762" s="57"/>
      <c r="K762" s="57"/>
      <c r="L762" s="57"/>
      <c r="M762" s="57"/>
      <c r="N762" s="57"/>
    </row>
    <row r="763" spans="3:14" ht="14.25" customHeight="1">
      <c r="C763" s="106"/>
      <c r="D763" s="106"/>
      <c r="E763" s="106"/>
      <c r="F763" s="106"/>
      <c r="G763" s="106"/>
      <c r="H763" s="106"/>
      <c r="I763" s="57"/>
      <c r="J763" s="57"/>
      <c r="K763" s="57"/>
      <c r="L763" s="57"/>
      <c r="M763" s="57"/>
      <c r="N763" s="57"/>
    </row>
    <row r="764" spans="3:14" ht="14.25" customHeight="1">
      <c r="C764" s="106"/>
      <c r="D764" s="106"/>
      <c r="E764" s="106"/>
      <c r="F764" s="106"/>
      <c r="G764" s="106"/>
      <c r="H764" s="106"/>
      <c r="I764" s="57"/>
      <c r="J764" s="57"/>
      <c r="K764" s="57"/>
      <c r="L764" s="57"/>
      <c r="M764" s="57"/>
      <c r="N764" s="57"/>
    </row>
    <row r="765" spans="3:14" ht="14.25" customHeight="1">
      <c r="C765" s="106"/>
      <c r="D765" s="106"/>
      <c r="E765" s="106"/>
      <c r="F765" s="106"/>
      <c r="G765" s="106"/>
      <c r="H765" s="106"/>
      <c r="I765" s="57"/>
      <c r="J765" s="57"/>
      <c r="K765" s="57"/>
      <c r="L765" s="57"/>
      <c r="M765" s="57"/>
      <c r="N765" s="57"/>
    </row>
    <row r="766" spans="3:14" ht="14.25" customHeight="1">
      <c r="C766" s="106"/>
      <c r="D766" s="106"/>
      <c r="E766" s="106"/>
      <c r="F766" s="106"/>
      <c r="G766" s="106"/>
      <c r="H766" s="106"/>
      <c r="I766" s="57"/>
      <c r="J766" s="57"/>
      <c r="K766" s="57"/>
      <c r="L766" s="57"/>
      <c r="M766" s="57"/>
      <c r="N766" s="57"/>
    </row>
    <row r="767" spans="3:14" ht="14.25" customHeight="1">
      <c r="C767" s="106"/>
      <c r="D767" s="106"/>
      <c r="E767" s="106"/>
      <c r="F767" s="106"/>
      <c r="G767" s="106"/>
      <c r="H767" s="106"/>
      <c r="I767" s="57"/>
      <c r="J767" s="57"/>
      <c r="K767" s="57"/>
      <c r="L767" s="57"/>
      <c r="M767" s="57"/>
      <c r="N767" s="57"/>
    </row>
    <row r="768" spans="3:14" ht="14.25" customHeight="1">
      <c r="C768" s="106"/>
      <c r="D768" s="106"/>
      <c r="E768" s="106"/>
      <c r="F768" s="106"/>
      <c r="G768" s="106"/>
      <c r="H768" s="106"/>
      <c r="I768" s="57"/>
      <c r="J768" s="57"/>
      <c r="K768" s="57"/>
      <c r="L768" s="57"/>
      <c r="M768" s="57"/>
      <c r="N768" s="57"/>
    </row>
    <row r="769" spans="3:14" ht="14.25" customHeight="1">
      <c r="C769" s="106"/>
      <c r="D769" s="106"/>
      <c r="E769" s="106"/>
      <c r="F769" s="106"/>
      <c r="G769" s="106"/>
      <c r="H769" s="106"/>
      <c r="I769" s="57"/>
      <c r="J769" s="57"/>
      <c r="K769" s="57"/>
      <c r="L769" s="57"/>
      <c r="M769" s="57"/>
      <c r="N769" s="57"/>
    </row>
    <row r="770" spans="3:14" ht="14.25" customHeight="1">
      <c r="C770" s="106"/>
      <c r="D770" s="106"/>
      <c r="E770" s="106"/>
      <c r="F770" s="106"/>
      <c r="G770" s="106"/>
      <c r="H770" s="106"/>
      <c r="I770" s="57"/>
      <c r="J770" s="57"/>
      <c r="K770" s="57"/>
      <c r="L770" s="57"/>
      <c r="M770" s="57"/>
      <c r="N770" s="57"/>
    </row>
    <row r="771" spans="3:14" ht="14.25" customHeight="1">
      <c r="C771" s="106"/>
      <c r="D771" s="106"/>
      <c r="E771" s="106"/>
      <c r="F771" s="106"/>
      <c r="G771" s="106"/>
      <c r="H771" s="106"/>
      <c r="I771" s="57"/>
      <c r="J771" s="57"/>
      <c r="K771" s="57"/>
      <c r="L771" s="57"/>
      <c r="M771" s="57"/>
      <c r="N771" s="57"/>
    </row>
    <row r="772" spans="3:14" ht="14.25" customHeight="1">
      <c r="C772" s="106"/>
      <c r="D772" s="106"/>
      <c r="E772" s="106"/>
      <c r="F772" s="106"/>
      <c r="G772" s="106"/>
      <c r="H772" s="106"/>
      <c r="I772" s="57"/>
      <c r="J772" s="57"/>
      <c r="K772" s="57"/>
      <c r="L772" s="57"/>
      <c r="M772" s="57"/>
      <c r="N772" s="57"/>
    </row>
    <row r="773" spans="3:14" ht="14.25" customHeight="1">
      <c r="C773" s="106"/>
      <c r="D773" s="106"/>
      <c r="E773" s="106"/>
      <c r="F773" s="106"/>
      <c r="G773" s="106"/>
      <c r="H773" s="106"/>
      <c r="I773" s="57"/>
      <c r="J773" s="57"/>
      <c r="K773" s="57"/>
      <c r="L773" s="57"/>
      <c r="M773" s="57"/>
      <c r="N773" s="57"/>
    </row>
    <row r="774" spans="3:14" ht="14.25" customHeight="1">
      <c r="C774" s="106"/>
      <c r="D774" s="106"/>
      <c r="E774" s="106"/>
      <c r="F774" s="106"/>
      <c r="G774" s="106"/>
      <c r="H774" s="106"/>
      <c r="I774" s="57"/>
      <c r="J774" s="57"/>
      <c r="K774" s="57"/>
      <c r="L774" s="57"/>
      <c r="M774" s="57"/>
      <c r="N774" s="57"/>
    </row>
    <row r="775" spans="3:14" ht="14.25" customHeight="1">
      <c r="C775" s="106"/>
      <c r="D775" s="106"/>
      <c r="E775" s="106"/>
      <c r="F775" s="106"/>
      <c r="G775" s="106"/>
      <c r="H775" s="106"/>
      <c r="I775" s="57"/>
      <c r="J775" s="57"/>
      <c r="K775" s="57"/>
      <c r="L775" s="57"/>
      <c r="M775" s="57"/>
      <c r="N775" s="57"/>
    </row>
    <row r="776" spans="3:14" ht="14.25" customHeight="1">
      <c r="C776" s="106"/>
      <c r="D776" s="106"/>
      <c r="E776" s="106"/>
      <c r="F776" s="106"/>
      <c r="G776" s="106"/>
      <c r="H776" s="106"/>
      <c r="I776" s="57"/>
      <c r="J776" s="57"/>
      <c r="K776" s="57"/>
      <c r="L776" s="57"/>
      <c r="M776" s="57"/>
      <c r="N776" s="57"/>
    </row>
    <row r="777" spans="3:14" ht="14.25" customHeight="1">
      <c r="C777" s="106"/>
      <c r="D777" s="106"/>
      <c r="E777" s="106"/>
      <c r="F777" s="106"/>
      <c r="G777" s="106"/>
      <c r="H777" s="106"/>
      <c r="I777" s="57"/>
      <c r="J777" s="57"/>
      <c r="K777" s="57"/>
      <c r="L777" s="57"/>
      <c r="M777" s="57"/>
      <c r="N777" s="57"/>
    </row>
    <row r="778" spans="3:14" ht="14.25" customHeight="1">
      <c r="C778" s="106"/>
      <c r="D778" s="106"/>
      <c r="E778" s="106"/>
      <c r="F778" s="106"/>
      <c r="G778" s="106"/>
      <c r="H778" s="106"/>
      <c r="I778" s="57"/>
      <c r="J778" s="57"/>
      <c r="K778" s="57"/>
      <c r="L778" s="57"/>
      <c r="M778" s="57"/>
      <c r="N778" s="57"/>
    </row>
    <row r="779" spans="3:14" ht="14.25" customHeight="1">
      <c r="C779" s="106"/>
      <c r="D779" s="106"/>
      <c r="E779" s="106"/>
      <c r="F779" s="106"/>
      <c r="G779" s="106"/>
      <c r="H779" s="106"/>
      <c r="I779" s="57"/>
      <c r="J779" s="57"/>
      <c r="K779" s="57"/>
      <c r="L779" s="57"/>
      <c r="M779" s="57"/>
      <c r="N779" s="57"/>
    </row>
    <row r="780" spans="3:14" ht="14.25" customHeight="1">
      <c r="C780" s="106"/>
      <c r="D780" s="106"/>
      <c r="E780" s="106"/>
      <c r="F780" s="106"/>
      <c r="G780" s="106"/>
      <c r="H780" s="106"/>
      <c r="I780" s="57"/>
      <c r="J780" s="57"/>
      <c r="K780" s="57"/>
      <c r="L780" s="57"/>
      <c r="M780" s="57"/>
      <c r="N780" s="57"/>
    </row>
    <row r="781" spans="3:14" ht="14.25" customHeight="1">
      <c r="C781" s="106"/>
      <c r="D781" s="106"/>
      <c r="E781" s="106"/>
      <c r="F781" s="106"/>
      <c r="G781" s="106"/>
      <c r="H781" s="106"/>
      <c r="I781" s="57"/>
      <c r="J781" s="57"/>
      <c r="K781" s="57"/>
      <c r="L781" s="57"/>
      <c r="M781" s="57"/>
      <c r="N781" s="57"/>
    </row>
    <row r="782" spans="3:14" ht="14.25" customHeight="1">
      <c r="C782" s="106"/>
      <c r="D782" s="106"/>
      <c r="E782" s="106"/>
      <c r="F782" s="106"/>
      <c r="G782" s="106"/>
      <c r="H782" s="106"/>
      <c r="I782" s="57"/>
      <c r="J782" s="57"/>
      <c r="K782" s="57"/>
      <c r="L782" s="57"/>
      <c r="M782" s="57"/>
      <c r="N782" s="57"/>
    </row>
    <row r="783" spans="3:14" ht="14.25" customHeight="1">
      <c r="C783" s="106"/>
      <c r="D783" s="106"/>
      <c r="E783" s="106"/>
      <c r="F783" s="106"/>
      <c r="G783" s="106"/>
      <c r="H783" s="106"/>
      <c r="I783" s="57"/>
      <c r="J783" s="57"/>
      <c r="K783" s="57"/>
      <c r="L783" s="57"/>
      <c r="M783" s="57"/>
      <c r="N783" s="57"/>
    </row>
    <row r="784" spans="3:14" ht="14.25" customHeight="1">
      <c r="C784" s="106"/>
      <c r="D784" s="106"/>
      <c r="E784" s="106"/>
      <c r="F784" s="106"/>
      <c r="G784" s="106"/>
      <c r="H784" s="106"/>
      <c r="I784" s="57"/>
      <c r="J784" s="57"/>
      <c r="K784" s="57"/>
      <c r="L784" s="57"/>
      <c r="M784" s="57"/>
      <c r="N784" s="57"/>
    </row>
    <row r="785" spans="3:14" ht="14.25" customHeight="1">
      <c r="C785" s="106"/>
      <c r="D785" s="106"/>
      <c r="E785" s="106"/>
      <c r="F785" s="106"/>
      <c r="G785" s="106"/>
      <c r="H785" s="106"/>
      <c r="I785" s="57"/>
      <c r="J785" s="57"/>
      <c r="K785" s="57"/>
      <c r="L785" s="57"/>
      <c r="M785" s="57"/>
      <c r="N785" s="57"/>
    </row>
    <row r="786" spans="3:14" ht="14.25" customHeight="1">
      <c r="C786" s="106"/>
      <c r="D786" s="106"/>
      <c r="E786" s="106"/>
      <c r="F786" s="106"/>
      <c r="G786" s="106"/>
      <c r="H786" s="106"/>
      <c r="I786" s="57"/>
      <c r="J786" s="57"/>
      <c r="K786" s="57"/>
      <c r="L786" s="57"/>
      <c r="M786" s="57"/>
      <c r="N786" s="57"/>
    </row>
    <row r="787" spans="3:14" ht="14.25" customHeight="1">
      <c r="C787" s="106"/>
      <c r="D787" s="106"/>
      <c r="E787" s="106"/>
      <c r="F787" s="106"/>
      <c r="G787" s="106"/>
      <c r="H787" s="106"/>
      <c r="I787" s="57"/>
      <c r="J787" s="57"/>
      <c r="K787" s="57"/>
      <c r="L787" s="57"/>
      <c r="M787" s="57"/>
      <c r="N787" s="57"/>
    </row>
    <row r="788" spans="3:14" ht="14.25" customHeight="1">
      <c r="C788" s="106"/>
      <c r="D788" s="106"/>
      <c r="E788" s="106"/>
      <c r="F788" s="106"/>
      <c r="G788" s="106"/>
      <c r="H788" s="106"/>
      <c r="I788" s="57"/>
      <c r="J788" s="57"/>
      <c r="K788" s="57"/>
      <c r="L788" s="57"/>
      <c r="M788" s="57"/>
      <c r="N788" s="57"/>
    </row>
    <row r="789" spans="3:14" ht="14.25" customHeight="1">
      <c r="C789" s="106"/>
      <c r="D789" s="106"/>
      <c r="E789" s="106"/>
      <c r="F789" s="106"/>
      <c r="G789" s="106"/>
      <c r="H789" s="106"/>
      <c r="I789" s="57"/>
      <c r="J789" s="57"/>
      <c r="K789" s="57"/>
      <c r="L789" s="57"/>
      <c r="M789" s="57"/>
      <c r="N789" s="57"/>
    </row>
    <row r="790" spans="3:14" ht="14.25" customHeight="1">
      <c r="C790" s="106"/>
      <c r="D790" s="106"/>
      <c r="E790" s="106"/>
      <c r="F790" s="106"/>
      <c r="G790" s="106"/>
      <c r="H790" s="106"/>
      <c r="I790" s="57"/>
      <c r="J790" s="57"/>
      <c r="K790" s="57"/>
      <c r="L790" s="57"/>
      <c r="M790" s="57"/>
      <c r="N790" s="57"/>
    </row>
    <row r="791" spans="3:14" ht="14.25" customHeight="1">
      <c r="C791" s="106"/>
      <c r="D791" s="106"/>
      <c r="E791" s="106"/>
      <c r="F791" s="106"/>
      <c r="G791" s="106"/>
      <c r="H791" s="106"/>
      <c r="I791" s="57"/>
      <c r="J791" s="57"/>
      <c r="K791" s="57"/>
      <c r="L791" s="57"/>
      <c r="M791" s="57"/>
      <c r="N791" s="57"/>
    </row>
    <row r="792" spans="3:14" ht="14.25" customHeight="1">
      <c r="C792" s="106"/>
      <c r="D792" s="106"/>
      <c r="E792" s="106"/>
      <c r="F792" s="106"/>
      <c r="G792" s="106"/>
      <c r="H792" s="106"/>
      <c r="I792" s="57"/>
      <c r="J792" s="57"/>
      <c r="K792" s="57"/>
      <c r="L792" s="57"/>
      <c r="M792" s="57"/>
      <c r="N792" s="57"/>
    </row>
    <row r="793" spans="3:14" ht="14.25" customHeight="1">
      <c r="C793" s="106"/>
      <c r="D793" s="106"/>
      <c r="E793" s="106"/>
      <c r="F793" s="106"/>
      <c r="G793" s="106"/>
      <c r="H793" s="106"/>
      <c r="I793" s="57"/>
      <c r="J793" s="57"/>
      <c r="K793" s="57"/>
      <c r="L793" s="57"/>
      <c r="M793" s="57"/>
      <c r="N793" s="57"/>
    </row>
    <row r="794" spans="3:14" ht="14.25" customHeight="1">
      <c r="C794" s="106"/>
      <c r="D794" s="106"/>
      <c r="E794" s="106"/>
      <c r="F794" s="106"/>
      <c r="G794" s="106"/>
      <c r="H794" s="106"/>
      <c r="I794" s="57"/>
      <c r="J794" s="57"/>
      <c r="K794" s="57"/>
      <c r="L794" s="57"/>
      <c r="M794" s="57"/>
      <c r="N794" s="57"/>
    </row>
    <row r="795" spans="3:14" ht="14.25" customHeight="1">
      <c r="C795" s="106"/>
      <c r="D795" s="106"/>
      <c r="E795" s="106"/>
      <c r="F795" s="106"/>
      <c r="G795" s="106"/>
      <c r="H795" s="106"/>
      <c r="I795" s="57"/>
      <c r="J795" s="57"/>
      <c r="K795" s="57"/>
      <c r="L795" s="57"/>
      <c r="M795" s="57"/>
      <c r="N795" s="57"/>
    </row>
    <row r="796" spans="3:14" ht="14.25" customHeight="1">
      <c r="C796" s="106"/>
      <c r="D796" s="106"/>
      <c r="E796" s="106"/>
      <c r="F796" s="106"/>
      <c r="G796" s="106"/>
      <c r="H796" s="106"/>
      <c r="I796" s="57"/>
      <c r="J796" s="57"/>
      <c r="K796" s="57"/>
      <c r="L796" s="57"/>
      <c r="M796" s="57"/>
      <c r="N796" s="57"/>
    </row>
    <row r="797" spans="3:14" ht="14.25" customHeight="1">
      <c r="C797" s="106"/>
      <c r="D797" s="106"/>
      <c r="E797" s="106"/>
      <c r="F797" s="106"/>
      <c r="G797" s="106"/>
      <c r="H797" s="106"/>
      <c r="I797" s="57"/>
      <c r="J797" s="57"/>
      <c r="K797" s="57"/>
      <c r="L797" s="57"/>
      <c r="M797" s="57"/>
      <c r="N797" s="57"/>
    </row>
    <row r="798" spans="3:14" ht="14.25" customHeight="1">
      <c r="C798" s="106"/>
      <c r="D798" s="106"/>
      <c r="E798" s="106"/>
      <c r="F798" s="106"/>
      <c r="G798" s="106"/>
      <c r="H798" s="106"/>
      <c r="I798" s="57"/>
      <c r="J798" s="57"/>
      <c r="K798" s="57"/>
      <c r="L798" s="57"/>
      <c r="M798" s="57"/>
      <c r="N798" s="57"/>
    </row>
    <row r="799" spans="3:14" ht="14.25" customHeight="1">
      <c r="C799" s="106"/>
      <c r="D799" s="106"/>
      <c r="E799" s="106"/>
      <c r="F799" s="106"/>
      <c r="G799" s="106"/>
      <c r="H799" s="106"/>
      <c r="I799" s="57"/>
      <c r="J799" s="57"/>
      <c r="K799" s="57"/>
      <c r="L799" s="57"/>
      <c r="M799" s="57"/>
      <c r="N799" s="57"/>
    </row>
    <row r="800" spans="3:14" ht="14.25" customHeight="1">
      <c r="C800" s="106"/>
      <c r="D800" s="106"/>
      <c r="E800" s="106"/>
      <c r="F800" s="106"/>
      <c r="G800" s="106"/>
      <c r="H800" s="106"/>
      <c r="I800" s="57"/>
      <c r="J800" s="57"/>
      <c r="K800" s="57"/>
      <c r="L800" s="57"/>
      <c r="M800" s="57"/>
      <c r="N800" s="57"/>
    </row>
    <row r="801" spans="3:14" ht="14.25" customHeight="1">
      <c r="C801" s="106"/>
      <c r="D801" s="106"/>
      <c r="E801" s="106"/>
      <c r="F801" s="106"/>
      <c r="G801" s="106"/>
      <c r="H801" s="106"/>
      <c r="I801" s="57"/>
      <c r="J801" s="57"/>
      <c r="K801" s="57"/>
      <c r="L801" s="57"/>
      <c r="M801" s="57"/>
      <c r="N801" s="57"/>
    </row>
    <row r="802" spans="3:14" ht="14.25" customHeight="1">
      <c r="C802" s="106"/>
      <c r="D802" s="106"/>
      <c r="E802" s="106"/>
      <c r="F802" s="106"/>
      <c r="G802" s="106"/>
      <c r="H802" s="106"/>
      <c r="I802" s="57"/>
      <c r="J802" s="57"/>
      <c r="K802" s="57"/>
      <c r="L802" s="57"/>
      <c r="M802" s="57"/>
      <c r="N802" s="57"/>
    </row>
    <row r="803" spans="3:14" ht="14.25" customHeight="1">
      <c r="C803" s="106"/>
      <c r="D803" s="106"/>
      <c r="E803" s="106"/>
      <c r="F803" s="106"/>
      <c r="G803" s="106"/>
      <c r="H803" s="106"/>
      <c r="I803" s="57"/>
      <c r="J803" s="57"/>
      <c r="K803" s="57"/>
      <c r="L803" s="57"/>
      <c r="M803" s="57"/>
      <c r="N803" s="57"/>
    </row>
    <row r="804" spans="3:14" ht="14.25" customHeight="1">
      <c r="C804" s="106"/>
      <c r="D804" s="106"/>
      <c r="E804" s="106"/>
      <c r="F804" s="106"/>
      <c r="G804" s="106"/>
      <c r="H804" s="106"/>
      <c r="I804" s="57"/>
      <c r="J804" s="57"/>
      <c r="K804" s="57"/>
      <c r="L804" s="57"/>
      <c r="M804" s="57"/>
      <c r="N804" s="57"/>
    </row>
    <row r="805" spans="3:14" ht="14.25" customHeight="1">
      <c r="C805" s="106"/>
      <c r="D805" s="106"/>
      <c r="E805" s="106"/>
      <c r="F805" s="106"/>
      <c r="G805" s="106"/>
      <c r="H805" s="106"/>
      <c r="I805" s="57"/>
      <c r="J805" s="57"/>
      <c r="K805" s="57"/>
      <c r="L805" s="57"/>
      <c r="M805" s="57"/>
      <c r="N805" s="57"/>
    </row>
    <row r="806" spans="3:14" ht="14.25" customHeight="1">
      <c r="C806" s="106"/>
      <c r="D806" s="106"/>
      <c r="E806" s="106"/>
      <c r="F806" s="106"/>
      <c r="G806" s="106"/>
      <c r="H806" s="106"/>
      <c r="I806" s="57"/>
      <c r="J806" s="57"/>
      <c r="K806" s="57"/>
      <c r="L806" s="57"/>
      <c r="M806" s="57"/>
      <c r="N806" s="57"/>
    </row>
    <row r="807" spans="3:14" ht="14.25" customHeight="1">
      <c r="C807" s="106"/>
      <c r="D807" s="106"/>
      <c r="E807" s="106"/>
      <c r="F807" s="106"/>
      <c r="G807" s="106"/>
      <c r="H807" s="106"/>
      <c r="I807" s="57"/>
      <c r="J807" s="57"/>
      <c r="K807" s="57"/>
      <c r="L807" s="57"/>
      <c r="M807" s="57"/>
      <c r="N807" s="57"/>
    </row>
    <row r="808" spans="3:14" ht="14.25" customHeight="1">
      <c r="C808" s="106"/>
      <c r="D808" s="106"/>
      <c r="E808" s="106"/>
      <c r="F808" s="106"/>
      <c r="G808" s="106"/>
      <c r="H808" s="106"/>
      <c r="I808" s="57"/>
      <c r="J808" s="57"/>
      <c r="K808" s="57"/>
      <c r="L808" s="57"/>
      <c r="M808" s="57"/>
      <c r="N808" s="57"/>
    </row>
    <row r="809" spans="3:14" ht="14.25" customHeight="1">
      <c r="C809" s="106"/>
      <c r="D809" s="106"/>
      <c r="E809" s="106"/>
      <c r="F809" s="106"/>
      <c r="G809" s="106"/>
      <c r="H809" s="106"/>
      <c r="I809" s="57"/>
      <c r="J809" s="57"/>
      <c r="K809" s="57"/>
      <c r="L809" s="57"/>
      <c r="M809" s="57"/>
      <c r="N809" s="57"/>
    </row>
    <row r="810" spans="3:14" ht="14.25" customHeight="1">
      <c r="C810" s="106"/>
      <c r="D810" s="106"/>
      <c r="E810" s="106"/>
      <c r="F810" s="106"/>
      <c r="G810" s="106"/>
      <c r="H810" s="106"/>
      <c r="I810" s="57"/>
      <c r="J810" s="57"/>
      <c r="K810" s="57"/>
      <c r="L810" s="57"/>
      <c r="M810" s="57"/>
      <c r="N810" s="57"/>
    </row>
    <row r="811" spans="3:14" ht="14.25" customHeight="1">
      <c r="C811" s="106"/>
      <c r="D811" s="106"/>
      <c r="E811" s="106"/>
      <c r="F811" s="106"/>
      <c r="G811" s="106"/>
      <c r="H811" s="106"/>
      <c r="I811" s="57"/>
      <c r="J811" s="57"/>
      <c r="K811" s="57"/>
      <c r="L811" s="57"/>
      <c r="M811" s="57"/>
      <c r="N811" s="57"/>
    </row>
    <row r="812" spans="3:14" ht="14.25" customHeight="1">
      <c r="C812" s="106"/>
      <c r="D812" s="106"/>
      <c r="E812" s="106"/>
      <c r="F812" s="106"/>
      <c r="G812" s="106"/>
      <c r="H812" s="106"/>
      <c r="I812" s="57"/>
      <c r="J812" s="57"/>
      <c r="K812" s="57"/>
      <c r="L812" s="57"/>
      <c r="M812" s="57"/>
      <c r="N812" s="57"/>
    </row>
    <row r="813" spans="3:14" ht="14.25" customHeight="1">
      <c r="C813" s="106"/>
      <c r="D813" s="106"/>
      <c r="E813" s="106"/>
      <c r="F813" s="106"/>
      <c r="G813" s="106"/>
      <c r="H813" s="106"/>
      <c r="I813" s="57"/>
      <c r="J813" s="57"/>
      <c r="K813" s="57"/>
      <c r="L813" s="57"/>
      <c r="M813" s="57"/>
      <c r="N813" s="57"/>
    </row>
    <row r="814" spans="3:14" ht="14.25" customHeight="1">
      <c r="C814" s="106"/>
      <c r="D814" s="106"/>
      <c r="E814" s="106"/>
      <c r="F814" s="106"/>
      <c r="G814" s="106"/>
      <c r="H814" s="106"/>
      <c r="I814" s="57"/>
      <c r="J814" s="57"/>
      <c r="K814" s="57"/>
      <c r="L814" s="57"/>
      <c r="M814" s="57"/>
      <c r="N814" s="57"/>
    </row>
    <row r="815" spans="3:14" ht="14.25" customHeight="1">
      <c r="C815" s="106"/>
      <c r="D815" s="106"/>
      <c r="E815" s="106"/>
      <c r="F815" s="106"/>
      <c r="G815" s="106"/>
      <c r="H815" s="106"/>
      <c r="I815" s="57"/>
      <c r="J815" s="57"/>
      <c r="K815" s="57"/>
      <c r="L815" s="57"/>
      <c r="M815" s="57"/>
      <c r="N815" s="57"/>
    </row>
    <row r="816" spans="3:14" ht="14.25" customHeight="1">
      <c r="C816" s="106"/>
      <c r="D816" s="106"/>
      <c r="E816" s="106"/>
      <c r="F816" s="106"/>
      <c r="G816" s="106"/>
      <c r="H816" s="106"/>
      <c r="I816" s="57"/>
      <c r="J816" s="57"/>
      <c r="K816" s="57"/>
      <c r="L816" s="57"/>
      <c r="M816" s="57"/>
      <c r="N816" s="57"/>
    </row>
    <row r="817" spans="3:14" ht="14.25" customHeight="1">
      <c r="C817" s="106"/>
      <c r="D817" s="106"/>
      <c r="E817" s="106"/>
      <c r="F817" s="106"/>
      <c r="G817" s="106"/>
      <c r="H817" s="106"/>
      <c r="I817" s="57"/>
      <c r="J817" s="57"/>
      <c r="K817" s="57"/>
      <c r="L817" s="57"/>
      <c r="M817" s="57"/>
      <c r="N817" s="57"/>
    </row>
    <row r="818" spans="3:14" ht="14.25" customHeight="1">
      <c r="C818" s="106"/>
      <c r="D818" s="106"/>
      <c r="E818" s="106"/>
      <c r="F818" s="106"/>
      <c r="G818" s="106"/>
      <c r="H818" s="106"/>
      <c r="I818" s="57"/>
      <c r="J818" s="57"/>
      <c r="K818" s="57"/>
      <c r="L818" s="57"/>
      <c r="M818" s="57"/>
      <c r="N818" s="57"/>
    </row>
    <row r="819" spans="3:14" ht="14.25" customHeight="1">
      <c r="C819" s="106"/>
      <c r="D819" s="106"/>
      <c r="E819" s="106"/>
      <c r="F819" s="106"/>
      <c r="G819" s="106"/>
      <c r="H819" s="106"/>
      <c r="I819" s="57"/>
      <c r="J819" s="57"/>
      <c r="K819" s="57"/>
      <c r="L819" s="57"/>
      <c r="M819" s="57"/>
      <c r="N819" s="57"/>
    </row>
    <row r="820" spans="3:14" ht="14.25" customHeight="1">
      <c r="C820" s="106"/>
      <c r="D820" s="106"/>
      <c r="E820" s="106"/>
      <c r="F820" s="106"/>
      <c r="G820" s="106"/>
      <c r="H820" s="106"/>
      <c r="I820" s="57"/>
      <c r="J820" s="57"/>
      <c r="K820" s="57"/>
      <c r="L820" s="57"/>
      <c r="M820" s="57"/>
      <c r="N820" s="57"/>
    </row>
    <row r="821" spans="3:14" ht="14.25" customHeight="1">
      <c r="C821" s="106"/>
      <c r="D821" s="106"/>
      <c r="E821" s="106"/>
      <c r="F821" s="106"/>
      <c r="G821" s="106"/>
      <c r="H821" s="106"/>
      <c r="I821" s="57"/>
      <c r="J821" s="57"/>
      <c r="K821" s="57"/>
      <c r="L821" s="57"/>
      <c r="M821" s="57"/>
      <c r="N821" s="57"/>
    </row>
    <row r="822" spans="3:14" ht="14.25" customHeight="1">
      <c r="C822" s="106"/>
      <c r="D822" s="106"/>
      <c r="E822" s="106"/>
      <c r="F822" s="106"/>
      <c r="G822" s="106"/>
      <c r="H822" s="106"/>
      <c r="I822" s="57"/>
      <c r="J822" s="57"/>
      <c r="K822" s="57"/>
      <c r="L822" s="57"/>
      <c r="M822" s="57"/>
      <c r="N822" s="57"/>
    </row>
    <row r="823" spans="3:14" ht="14.25" customHeight="1">
      <c r="C823" s="106"/>
      <c r="D823" s="106"/>
      <c r="E823" s="106"/>
      <c r="F823" s="106"/>
      <c r="G823" s="106"/>
      <c r="H823" s="106"/>
      <c r="I823" s="57"/>
      <c r="J823" s="57"/>
      <c r="K823" s="57"/>
      <c r="L823" s="57"/>
      <c r="M823" s="57"/>
      <c r="N823" s="57"/>
    </row>
    <row r="824" spans="3:14" ht="14.25" customHeight="1">
      <c r="C824" s="106"/>
      <c r="D824" s="106"/>
      <c r="E824" s="106"/>
      <c r="F824" s="106"/>
      <c r="G824" s="106"/>
      <c r="H824" s="106"/>
      <c r="I824" s="57"/>
      <c r="J824" s="57"/>
      <c r="K824" s="57"/>
      <c r="L824" s="57"/>
      <c r="M824" s="57"/>
      <c r="N824" s="57"/>
    </row>
    <row r="825" spans="3:14" ht="14.25" customHeight="1">
      <c r="C825" s="106"/>
      <c r="D825" s="106"/>
      <c r="E825" s="106"/>
      <c r="F825" s="106"/>
      <c r="G825" s="106"/>
      <c r="H825" s="106"/>
      <c r="I825" s="57"/>
      <c r="J825" s="57"/>
      <c r="K825" s="57"/>
      <c r="L825" s="57"/>
      <c r="M825" s="57"/>
      <c r="N825" s="57"/>
    </row>
    <row r="826" spans="3:14" ht="14.25" customHeight="1">
      <c r="C826" s="106"/>
      <c r="D826" s="106"/>
      <c r="E826" s="106"/>
      <c r="F826" s="106"/>
      <c r="G826" s="106"/>
      <c r="H826" s="106"/>
      <c r="I826" s="57"/>
      <c r="J826" s="57"/>
      <c r="K826" s="57"/>
      <c r="L826" s="57"/>
      <c r="M826" s="57"/>
      <c r="N826" s="57"/>
    </row>
    <row r="827" spans="3:14" ht="14.25" customHeight="1">
      <c r="C827" s="106"/>
      <c r="D827" s="106"/>
      <c r="E827" s="106"/>
      <c r="F827" s="106"/>
      <c r="G827" s="106"/>
      <c r="H827" s="106"/>
      <c r="I827" s="57"/>
      <c r="J827" s="57"/>
      <c r="K827" s="57"/>
      <c r="L827" s="57"/>
      <c r="M827" s="57"/>
      <c r="N827" s="57"/>
    </row>
    <row r="828" spans="3:14" ht="14.25" customHeight="1">
      <c r="C828" s="106"/>
      <c r="D828" s="106"/>
      <c r="E828" s="106"/>
      <c r="F828" s="106"/>
      <c r="G828" s="106"/>
      <c r="H828" s="106"/>
      <c r="I828" s="57"/>
      <c r="J828" s="57"/>
      <c r="K828" s="57"/>
      <c r="L828" s="57"/>
      <c r="M828" s="57"/>
      <c r="N828" s="57"/>
    </row>
    <row r="829" spans="3:14" ht="14.25" customHeight="1">
      <c r="C829" s="106"/>
      <c r="D829" s="106"/>
      <c r="E829" s="106"/>
      <c r="F829" s="106"/>
      <c r="G829" s="106"/>
      <c r="H829" s="106"/>
      <c r="I829" s="57"/>
      <c r="J829" s="57"/>
      <c r="K829" s="57"/>
      <c r="L829" s="57"/>
      <c r="M829" s="57"/>
      <c r="N829" s="57"/>
    </row>
    <row r="830" spans="3:14" ht="14.25" customHeight="1">
      <c r="C830" s="106"/>
      <c r="D830" s="106"/>
      <c r="E830" s="106"/>
      <c r="F830" s="106"/>
      <c r="G830" s="106"/>
      <c r="H830" s="106"/>
      <c r="I830" s="57"/>
      <c r="J830" s="57"/>
      <c r="K830" s="57"/>
      <c r="L830" s="57"/>
      <c r="M830" s="57"/>
      <c r="N830" s="57"/>
    </row>
    <row r="831" spans="3:14" ht="14.25" customHeight="1">
      <c r="C831" s="106"/>
      <c r="D831" s="106"/>
      <c r="E831" s="106"/>
      <c r="F831" s="106"/>
      <c r="G831" s="106"/>
      <c r="H831" s="106"/>
      <c r="I831" s="57"/>
      <c r="J831" s="57"/>
      <c r="K831" s="57"/>
      <c r="L831" s="57"/>
      <c r="M831" s="57"/>
      <c r="N831" s="57"/>
    </row>
    <row r="832" spans="3:14" ht="14.25" customHeight="1">
      <c r="C832" s="106"/>
      <c r="D832" s="106"/>
      <c r="E832" s="106"/>
      <c r="F832" s="106"/>
      <c r="G832" s="106"/>
      <c r="H832" s="106"/>
      <c r="I832" s="57"/>
      <c r="J832" s="57"/>
      <c r="K832" s="57"/>
      <c r="L832" s="57"/>
      <c r="M832" s="57"/>
      <c r="N832" s="57"/>
    </row>
    <row r="833" spans="3:14" ht="14.25" customHeight="1">
      <c r="C833" s="106"/>
      <c r="D833" s="106"/>
      <c r="E833" s="106"/>
      <c r="F833" s="106"/>
      <c r="G833" s="106"/>
      <c r="H833" s="106"/>
      <c r="I833" s="57"/>
      <c r="J833" s="57"/>
      <c r="K833" s="57"/>
      <c r="L833" s="57"/>
      <c r="M833" s="57"/>
      <c r="N833" s="57"/>
    </row>
    <row r="834" spans="3:14" ht="14.25" customHeight="1">
      <c r="C834" s="106"/>
      <c r="D834" s="106"/>
      <c r="E834" s="106"/>
      <c r="F834" s="106"/>
      <c r="G834" s="106"/>
      <c r="H834" s="106"/>
      <c r="I834" s="57"/>
      <c r="J834" s="57"/>
      <c r="K834" s="57"/>
      <c r="L834" s="57"/>
      <c r="M834" s="57"/>
      <c r="N834" s="57"/>
    </row>
    <row r="835" spans="3:14" ht="14.25" customHeight="1">
      <c r="C835" s="106"/>
      <c r="D835" s="106"/>
      <c r="E835" s="106"/>
      <c r="F835" s="106"/>
      <c r="G835" s="106"/>
      <c r="H835" s="106"/>
      <c r="I835" s="57"/>
      <c r="J835" s="57"/>
      <c r="K835" s="57"/>
      <c r="L835" s="57"/>
      <c r="M835" s="57"/>
      <c r="N835" s="57"/>
    </row>
    <row r="836" spans="3:14" ht="14.25" customHeight="1">
      <c r="C836" s="106"/>
      <c r="D836" s="106"/>
      <c r="E836" s="106"/>
      <c r="F836" s="106"/>
      <c r="G836" s="106"/>
      <c r="H836" s="106"/>
      <c r="I836" s="57"/>
      <c r="J836" s="57"/>
      <c r="K836" s="57"/>
      <c r="L836" s="57"/>
      <c r="M836" s="57"/>
      <c r="N836" s="57"/>
    </row>
    <row r="837" spans="3:14" ht="14.25" customHeight="1">
      <c r="C837" s="106"/>
      <c r="D837" s="106"/>
      <c r="E837" s="106"/>
      <c r="F837" s="106"/>
      <c r="G837" s="106"/>
      <c r="H837" s="106"/>
      <c r="I837" s="57"/>
      <c r="J837" s="57"/>
      <c r="K837" s="57"/>
      <c r="L837" s="57"/>
      <c r="M837" s="57"/>
      <c r="N837" s="57"/>
    </row>
    <row r="838" spans="3:14" ht="14.25" customHeight="1">
      <c r="C838" s="106"/>
      <c r="D838" s="106"/>
      <c r="E838" s="106"/>
      <c r="F838" s="106"/>
      <c r="G838" s="106"/>
      <c r="H838" s="106"/>
      <c r="I838" s="57"/>
      <c r="J838" s="57"/>
      <c r="K838" s="57"/>
      <c r="L838" s="57"/>
      <c r="M838" s="57"/>
      <c r="N838" s="57"/>
    </row>
    <row r="839" spans="3:14" ht="14.25" customHeight="1">
      <c r="C839" s="106"/>
      <c r="D839" s="106"/>
      <c r="E839" s="106"/>
      <c r="F839" s="106"/>
      <c r="G839" s="106"/>
      <c r="H839" s="106"/>
      <c r="I839" s="57"/>
      <c r="J839" s="57"/>
      <c r="K839" s="57"/>
      <c r="L839" s="57"/>
      <c r="M839" s="57"/>
      <c r="N839" s="57"/>
    </row>
    <row r="840" spans="3:14" ht="14.25" customHeight="1">
      <c r="C840" s="106"/>
      <c r="D840" s="106"/>
      <c r="E840" s="106"/>
      <c r="F840" s="106"/>
      <c r="G840" s="106"/>
      <c r="H840" s="106"/>
      <c r="I840" s="57"/>
      <c r="J840" s="57"/>
      <c r="K840" s="57"/>
      <c r="L840" s="57"/>
      <c r="M840" s="57"/>
      <c r="N840" s="57"/>
    </row>
    <row r="841" spans="3:14" ht="14.25" customHeight="1">
      <c r="C841" s="106"/>
      <c r="D841" s="106"/>
      <c r="E841" s="106"/>
      <c r="F841" s="106"/>
      <c r="G841" s="106"/>
      <c r="H841" s="106"/>
      <c r="I841" s="57"/>
      <c r="J841" s="57"/>
      <c r="K841" s="57"/>
      <c r="L841" s="57"/>
      <c r="M841" s="57"/>
      <c r="N841" s="57"/>
    </row>
    <row r="842" spans="3:14" ht="14.25" customHeight="1">
      <c r="C842" s="106"/>
      <c r="D842" s="106"/>
      <c r="E842" s="106"/>
      <c r="F842" s="106"/>
      <c r="G842" s="106"/>
      <c r="H842" s="106"/>
      <c r="I842" s="57"/>
      <c r="J842" s="57"/>
      <c r="K842" s="57"/>
      <c r="L842" s="57"/>
      <c r="M842" s="57"/>
      <c r="N842" s="57"/>
    </row>
    <row r="843" spans="3:14" ht="14.25" customHeight="1">
      <c r="C843" s="106"/>
      <c r="D843" s="106"/>
      <c r="E843" s="106"/>
      <c r="F843" s="106"/>
      <c r="G843" s="106"/>
      <c r="H843" s="106"/>
      <c r="I843" s="57"/>
      <c r="J843" s="57"/>
      <c r="K843" s="57"/>
      <c r="L843" s="57"/>
      <c r="M843" s="57"/>
      <c r="N843" s="57"/>
    </row>
    <row r="844" spans="3:14" ht="14.25" customHeight="1">
      <c r="C844" s="106"/>
      <c r="D844" s="106"/>
      <c r="E844" s="106"/>
      <c r="F844" s="106"/>
      <c r="G844" s="106"/>
      <c r="H844" s="106"/>
      <c r="I844" s="57"/>
      <c r="J844" s="57"/>
      <c r="K844" s="57"/>
      <c r="L844" s="57"/>
      <c r="M844" s="57"/>
      <c r="N844" s="57"/>
    </row>
    <row r="845" spans="3:14" ht="14.25" customHeight="1">
      <c r="C845" s="106"/>
      <c r="D845" s="106"/>
      <c r="E845" s="106"/>
      <c r="F845" s="106"/>
      <c r="G845" s="106"/>
      <c r="H845" s="106"/>
      <c r="I845" s="57"/>
      <c r="J845" s="57"/>
      <c r="K845" s="57"/>
      <c r="L845" s="57"/>
      <c r="M845" s="57"/>
      <c r="N845" s="57"/>
    </row>
    <row r="846" spans="3:14" ht="14.25" customHeight="1">
      <c r="C846" s="106"/>
      <c r="D846" s="106"/>
      <c r="E846" s="106"/>
      <c r="F846" s="106"/>
      <c r="G846" s="106"/>
      <c r="H846" s="106"/>
      <c r="I846" s="57"/>
      <c r="J846" s="57"/>
      <c r="K846" s="57"/>
      <c r="L846" s="57"/>
      <c r="M846" s="57"/>
      <c r="N846" s="57"/>
    </row>
    <row r="847" spans="3:14" ht="14.25" customHeight="1">
      <c r="C847" s="106"/>
      <c r="D847" s="106"/>
      <c r="E847" s="106"/>
      <c r="F847" s="106"/>
      <c r="G847" s="106"/>
      <c r="H847" s="106"/>
      <c r="I847" s="57"/>
      <c r="J847" s="57"/>
      <c r="K847" s="57"/>
      <c r="L847" s="57"/>
      <c r="M847" s="57"/>
      <c r="N847" s="57"/>
    </row>
    <row r="848" spans="3:14" ht="14.25" customHeight="1">
      <c r="C848" s="106"/>
      <c r="D848" s="106"/>
      <c r="E848" s="106"/>
      <c r="F848" s="106"/>
      <c r="G848" s="106"/>
      <c r="H848" s="106"/>
      <c r="I848" s="57"/>
      <c r="J848" s="57"/>
      <c r="K848" s="57"/>
      <c r="L848" s="57"/>
      <c r="M848" s="57"/>
      <c r="N848" s="57"/>
    </row>
    <row r="849" spans="3:14" ht="14.25" customHeight="1">
      <c r="C849" s="106"/>
      <c r="D849" s="106"/>
      <c r="E849" s="106"/>
      <c r="F849" s="106"/>
      <c r="G849" s="106"/>
      <c r="H849" s="106"/>
      <c r="I849" s="57"/>
      <c r="J849" s="57"/>
      <c r="K849" s="57"/>
      <c r="L849" s="57"/>
      <c r="M849" s="57"/>
      <c r="N849" s="57"/>
    </row>
    <row r="850" spans="3:14" ht="14.25" customHeight="1">
      <c r="C850" s="106"/>
      <c r="D850" s="106"/>
      <c r="E850" s="106"/>
      <c r="F850" s="106"/>
      <c r="G850" s="106"/>
      <c r="H850" s="106"/>
      <c r="I850" s="57"/>
      <c r="J850" s="57"/>
      <c r="K850" s="57"/>
      <c r="L850" s="57"/>
      <c r="M850" s="57"/>
      <c r="N850" s="57"/>
    </row>
    <row r="851" spans="3:14" ht="14.25" customHeight="1">
      <c r="C851" s="106"/>
      <c r="D851" s="106"/>
      <c r="E851" s="106"/>
      <c r="F851" s="106"/>
      <c r="G851" s="106"/>
      <c r="H851" s="106"/>
      <c r="I851" s="57"/>
      <c r="J851" s="57"/>
      <c r="K851" s="57"/>
      <c r="L851" s="57"/>
      <c r="M851" s="57"/>
      <c r="N851" s="57"/>
    </row>
    <row r="852" spans="3:14" ht="14.25" customHeight="1">
      <c r="C852" s="106"/>
      <c r="D852" s="106"/>
      <c r="E852" s="106"/>
      <c r="F852" s="106"/>
      <c r="G852" s="106"/>
      <c r="H852" s="106"/>
      <c r="I852" s="57"/>
      <c r="J852" s="57"/>
      <c r="K852" s="57"/>
      <c r="L852" s="57"/>
      <c r="M852" s="57"/>
      <c r="N852" s="57"/>
    </row>
    <row r="853" spans="3:14" ht="14.25" customHeight="1">
      <c r="C853" s="106"/>
      <c r="D853" s="106"/>
      <c r="E853" s="106"/>
      <c r="F853" s="106"/>
      <c r="G853" s="106"/>
      <c r="H853" s="106"/>
      <c r="I853" s="57"/>
      <c r="J853" s="57"/>
      <c r="K853" s="57"/>
      <c r="L853" s="57"/>
      <c r="M853" s="57"/>
      <c r="N853" s="57"/>
    </row>
    <row r="854" spans="3:14" ht="14.25" customHeight="1">
      <c r="C854" s="106"/>
      <c r="D854" s="106"/>
      <c r="E854" s="106"/>
      <c r="F854" s="106"/>
      <c r="G854" s="106"/>
      <c r="H854" s="106"/>
      <c r="I854" s="57"/>
      <c r="J854" s="57"/>
      <c r="K854" s="57"/>
      <c r="L854" s="57"/>
      <c r="M854" s="57"/>
      <c r="N854" s="57"/>
    </row>
    <row r="855" spans="3:14" ht="14.25" customHeight="1">
      <c r="C855" s="106"/>
      <c r="D855" s="106"/>
      <c r="E855" s="106"/>
      <c r="F855" s="106"/>
      <c r="G855" s="106"/>
      <c r="H855" s="106"/>
      <c r="I855" s="57"/>
      <c r="J855" s="57"/>
      <c r="K855" s="57"/>
      <c r="L855" s="57"/>
      <c r="M855" s="57"/>
      <c r="N855" s="57"/>
    </row>
    <row r="856" spans="3:14" ht="14.25" customHeight="1">
      <c r="C856" s="106"/>
      <c r="D856" s="106"/>
      <c r="E856" s="106"/>
      <c r="F856" s="106"/>
      <c r="G856" s="106"/>
      <c r="H856" s="106"/>
      <c r="I856" s="57"/>
      <c r="J856" s="57"/>
      <c r="K856" s="57"/>
      <c r="L856" s="57"/>
      <c r="M856" s="57"/>
      <c r="N856" s="57"/>
    </row>
    <row r="857" spans="3:14" ht="14.25" customHeight="1">
      <c r="C857" s="106"/>
      <c r="D857" s="106"/>
      <c r="E857" s="106"/>
      <c r="F857" s="106"/>
      <c r="G857" s="106"/>
      <c r="H857" s="106"/>
      <c r="I857" s="57"/>
      <c r="J857" s="57"/>
      <c r="K857" s="57"/>
      <c r="L857" s="57"/>
      <c r="M857" s="57"/>
      <c r="N857" s="57"/>
    </row>
    <row r="858" spans="3:14" ht="14.25" customHeight="1">
      <c r="C858" s="106"/>
      <c r="D858" s="106"/>
      <c r="E858" s="106"/>
      <c r="F858" s="106"/>
      <c r="G858" s="106"/>
      <c r="H858" s="106"/>
      <c r="I858" s="57"/>
      <c r="J858" s="57"/>
      <c r="K858" s="57"/>
      <c r="L858" s="57"/>
      <c r="M858" s="57"/>
      <c r="N858" s="57"/>
    </row>
    <row r="859" spans="3:14" ht="14.25" customHeight="1">
      <c r="C859" s="106"/>
      <c r="D859" s="106"/>
      <c r="E859" s="106"/>
      <c r="F859" s="106"/>
      <c r="G859" s="106"/>
      <c r="H859" s="106"/>
      <c r="I859" s="57"/>
      <c r="J859" s="57"/>
      <c r="K859" s="57"/>
      <c r="L859" s="57"/>
      <c r="M859" s="57"/>
      <c r="N859" s="57"/>
    </row>
    <row r="860" spans="3:14" ht="14.25" customHeight="1">
      <c r="C860" s="106"/>
      <c r="D860" s="106"/>
      <c r="E860" s="106"/>
      <c r="F860" s="106"/>
      <c r="G860" s="106"/>
      <c r="H860" s="106"/>
      <c r="I860" s="57"/>
      <c r="J860" s="57"/>
      <c r="K860" s="57"/>
      <c r="L860" s="57"/>
      <c r="M860" s="57"/>
      <c r="N860" s="57"/>
    </row>
    <row r="861" spans="3:14" ht="14.25" customHeight="1">
      <c r="C861" s="106"/>
      <c r="D861" s="106"/>
      <c r="E861" s="106"/>
      <c r="F861" s="106"/>
      <c r="G861" s="106"/>
      <c r="H861" s="106"/>
      <c r="I861" s="57"/>
      <c r="J861" s="57"/>
      <c r="K861" s="57"/>
      <c r="L861" s="57"/>
      <c r="M861" s="57"/>
      <c r="N861" s="57"/>
    </row>
    <row r="862" spans="3:14" ht="14.25" customHeight="1">
      <c r="C862" s="106"/>
      <c r="D862" s="106"/>
      <c r="E862" s="106"/>
      <c r="F862" s="106"/>
      <c r="G862" s="106"/>
      <c r="H862" s="106"/>
      <c r="I862" s="57"/>
      <c r="J862" s="57"/>
      <c r="K862" s="57"/>
      <c r="L862" s="57"/>
      <c r="M862" s="57"/>
      <c r="N862" s="57"/>
    </row>
    <row r="863" spans="3:14" ht="14.25" customHeight="1">
      <c r="C863" s="106"/>
      <c r="D863" s="106"/>
      <c r="E863" s="106"/>
      <c r="F863" s="106"/>
      <c r="G863" s="106"/>
      <c r="H863" s="106"/>
      <c r="I863" s="57"/>
      <c r="J863" s="57"/>
      <c r="K863" s="57"/>
      <c r="L863" s="57"/>
      <c r="M863" s="57"/>
      <c r="N863" s="57"/>
    </row>
    <row r="864" spans="3:14" ht="14.25" customHeight="1">
      <c r="C864" s="106"/>
      <c r="D864" s="106"/>
      <c r="E864" s="106"/>
      <c r="F864" s="106"/>
      <c r="G864" s="106"/>
      <c r="H864" s="106"/>
      <c r="I864" s="57"/>
      <c r="J864" s="57"/>
      <c r="K864" s="57"/>
      <c r="L864" s="57"/>
      <c r="M864" s="57"/>
      <c r="N864" s="57"/>
    </row>
    <row r="865" spans="3:14" ht="14.25" customHeight="1">
      <c r="C865" s="106"/>
      <c r="D865" s="106"/>
      <c r="E865" s="106"/>
      <c r="F865" s="106"/>
      <c r="G865" s="106"/>
      <c r="H865" s="106"/>
      <c r="I865" s="57"/>
      <c r="J865" s="57"/>
      <c r="K865" s="57"/>
      <c r="L865" s="57"/>
      <c r="M865" s="57"/>
      <c r="N865" s="57"/>
    </row>
    <row r="866" spans="3:14" ht="14.25" customHeight="1">
      <c r="C866" s="106"/>
      <c r="D866" s="106"/>
      <c r="E866" s="106"/>
      <c r="F866" s="106"/>
      <c r="G866" s="106"/>
      <c r="H866" s="106"/>
      <c r="I866" s="57"/>
      <c r="J866" s="57"/>
      <c r="K866" s="57"/>
      <c r="L866" s="57"/>
      <c r="M866" s="57"/>
      <c r="N866" s="57"/>
    </row>
    <row r="867" spans="3:14" ht="14.25" customHeight="1">
      <c r="C867" s="106"/>
      <c r="D867" s="106"/>
      <c r="E867" s="106"/>
      <c r="F867" s="106"/>
      <c r="G867" s="106"/>
      <c r="H867" s="106"/>
      <c r="I867" s="57"/>
      <c r="J867" s="57"/>
      <c r="K867" s="57"/>
      <c r="L867" s="57"/>
      <c r="M867" s="57"/>
      <c r="N867" s="57"/>
    </row>
    <row r="868" spans="3:14" ht="14.25" customHeight="1">
      <c r="C868" s="106"/>
      <c r="D868" s="106"/>
      <c r="E868" s="106"/>
      <c r="F868" s="106"/>
      <c r="G868" s="106"/>
      <c r="H868" s="106"/>
      <c r="I868" s="57"/>
      <c r="J868" s="57"/>
      <c r="K868" s="57"/>
      <c r="L868" s="57"/>
      <c r="M868" s="57"/>
      <c r="N868" s="57"/>
    </row>
    <row r="869" spans="3:14" ht="14.25" customHeight="1">
      <c r="C869" s="106"/>
      <c r="D869" s="106"/>
      <c r="E869" s="106"/>
      <c r="F869" s="106"/>
      <c r="G869" s="106"/>
      <c r="H869" s="106"/>
      <c r="I869" s="57"/>
      <c r="J869" s="57"/>
      <c r="K869" s="57"/>
      <c r="L869" s="57"/>
      <c r="M869" s="57"/>
      <c r="N869" s="57"/>
    </row>
    <row r="870" spans="3:14" ht="14.25" customHeight="1">
      <c r="C870" s="106"/>
      <c r="D870" s="106"/>
      <c r="E870" s="106"/>
      <c r="F870" s="106"/>
      <c r="G870" s="106"/>
      <c r="H870" s="106"/>
      <c r="I870" s="57"/>
      <c r="J870" s="57"/>
      <c r="K870" s="57"/>
      <c r="L870" s="57"/>
      <c r="M870" s="57"/>
      <c r="N870" s="57"/>
    </row>
    <row r="871" spans="3:14" ht="14.25" customHeight="1">
      <c r="C871" s="106"/>
      <c r="D871" s="106"/>
      <c r="E871" s="106"/>
      <c r="F871" s="106"/>
      <c r="G871" s="106"/>
      <c r="H871" s="106"/>
      <c r="I871" s="57"/>
      <c r="J871" s="57"/>
      <c r="K871" s="57"/>
      <c r="L871" s="57"/>
      <c r="M871" s="57"/>
      <c r="N871" s="57"/>
    </row>
    <row r="872" spans="3:14" ht="14.25" customHeight="1">
      <c r="C872" s="106"/>
      <c r="D872" s="106"/>
      <c r="E872" s="106"/>
      <c r="F872" s="106"/>
      <c r="G872" s="106"/>
      <c r="H872" s="106"/>
      <c r="I872" s="57"/>
      <c r="J872" s="57"/>
      <c r="K872" s="57"/>
      <c r="L872" s="57"/>
      <c r="M872" s="57"/>
      <c r="N872" s="57"/>
    </row>
    <row r="873" spans="3:14" ht="14.25" customHeight="1">
      <c r="C873" s="106"/>
      <c r="D873" s="106"/>
      <c r="E873" s="106"/>
      <c r="F873" s="106"/>
      <c r="G873" s="106"/>
      <c r="H873" s="106"/>
      <c r="I873" s="57"/>
      <c r="J873" s="57"/>
      <c r="K873" s="57"/>
      <c r="L873" s="57"/>
      <c r="M873" s="57"/>
      <c r="N873" s="57"/>
    </row>
    <row r="874" spans="3:14" ht="14.25" customHeight="1">
      <c r="C874" s="106"/>
      <c r="D874" s="106"/>
      <c r="E874" s="106"/>
      <c r="F874" s="106"/>
      <c r="G874" s="106"/>
      <c r="H874" s="106"/>
      <c r="I874" s="57"/>
      <c r="J874" s="57"/>
      <c r="K874" s="57"/>
      <c r="L874" s="57"/>
      <c r="M874" s="57"/>
      <c r="N874" s="57"/>
    </row>
    <row r="875" spans="3:14" ht="14.25" customHeight="1">
      <c r="C875" s="106"/>
      <c r="D875" s="106"/>
      <c r="E875" s="106"/>
      <c r="F875" s="106"/>
      <c r="G875" s="106"/>
      <c r="H875" s="106"/>
      <c r="I875" s="57"/>
      <c r="J875" s="57"/>
      <c r="K875" s="57"/>
      <c r="L875" s="57"/>
      <c r="M875" s="57"/>
      <c r="N875" s="57"/>
    </row>
    <row r="876" spans="3:14" ht="14.25" customHeight="1">
      <c r="C876" s="106"/>
      <c r="D876" s="106"/>
      <c r="E876" s="106"/>
      <c r="F876" s="106"/>
      <c r="G876" s="106"/>
      <c r="H876" s="106"/>
      <c r="I876" s="57"/>
      <c r="J876" s="57"/>
      <c r="K876" s="57"/>
      <c r="L876" s="57"/>
      <c r="M876" s="57"/>
      <c r="N876" s="57"/>
    </row>
    <row r="877" spans="3:14" ht="14.25" customHeight="1">
      <c r="C877" s="106"/>
      <c r="D877" s="106"/>
      <c r="E877" s="106"/>
      <c r="F877" s="106"/>
      <c r="G877" s="106"/>
      <c r="H877" s="106"/>
      <c r="I877" s="57"/>
      <c r="J877" s="57"/>
      <c r="K877" s="57"/>
      <c r="L877" s="57"/>
      <c r="M877" s="57"/>
      <c r="N877" s="57"/>
    </row>
    <row r="878" spans="3:14" ht="14.25" customHeight="1">
      <c r="C878" s="106"/>
      <c r="D878" s="106"/>
      <c r="E878" s="106"/>
      <c r="F878" s="106"/>
      <c r="G878" s="106"/>
      <c r="H878" s="106"/>
      <c r="I878" s="57"/>
      <c r="J878" s="57"/>
      <c r="K878" s="57"/>
      <c r="L878" s="57"/>
      <c r="M878" s="57"/>
      <c r="N878" s="57"/>
    </row>
    <row r="879" spans="3:14" ht="14.25" customHeight="1">
      <c r="C879" s="106"/>
      <c r="D879" s="106"/>
      <c r="E879" s="106"/>
      <c r="F879" s="106"/>
      <c r="G879" s="106"/>
      <c r="H879" s="106"/>
      <c r="I879" s="57"/>
      <c r="J879" s="57"/>
      <c r="K879" s="57"/>
      <c r="L879" s="57"/>
      <c r="M879" s="57"/>
      <c r="N879" s="57"/>
    </row>
    <row r="880" spans="3:14" ht="14.25" customHeight="1">
      <c r="C880" s="106"/>
      <c r="D880" s="106"/>
      <c r="E880" s="106"/>
      <c r="F880" s="106"/>
      <c r="G880" s="106"/>
      <c r="H880" s="106"/>
      <c r="I880" s="57"/>
      <c r="J880" s="57"/>
      <c r="K880" s="57"/>
      <c r="L880" s="57"/>
      <c r="M880" s="57"/>
      <c r="N880" s="57"/>
    </row>
    <row r="881" spans="3:14" ht="14.25" customHeight="1">
      <c r="C881" s="106"/>
      <c r="D881" s="106"/>
      <c r="E881" s="106"/>
      <c r="F881" s="106"/>
      <c r="G881" s="106"/>
      <c r="H881" s="106"/>
      <c r="I881" s="57"/>
      <c r="J881" s="57"/>
      <c r="K881" s="57"/>
      <c r="L881" s="57"/>
      <c r="M881" s="57"/>
      <c r="N881" s="57"/>
    </row>
    <row r="882" spans="3:14" ht="14.25" customHeight="1">
      <c r="C882" s="106"/>
      <c r="D882" s="106"/>
      <c r="E882" s="106"/>
      <c r="F882" s="106"/>
      <c r="G882" s="106"/>
      <c r="H882" s="106"/>
      <c r="I882" s="57"/>
      <c r="J882" s="57"/>
      <c r="K882" s="57"/>
      <c r="L882" s="57"/>
      <c r="M882" s="57"/>
      <c r="N882" s="57"/>
    </row>
    <row r="883" spans="3:14" ht="14.25" customHeight="1">
      <c r="C883" s="106"/>
      <c r="D883" s="106"/>
      <c r="E883" s="106"/>
      <c r="F883" s="106"/>
      <c r="G883" s="106"/>
      <c r="H883" s="106"/>
      <c r="I883" s="57"/>
      <c r="J883" s="57"/>
      <c r="K883" s="57"/>
      <c r="L883" s="57"/>
      <c r="M883" s="57"/>
      <c r="N883" s="57"/>
    </row>
    <row r="884" spans="3:14" ht="14.25" customHeight="1">
      <c r="C884" s="106"/>
      <c r="D884" s="106"/>
      <c r="E884" s="106"/>
      <c r="F884" s="106"/>
      <c r="G884" s="106"/>
      <c r="H884" s="106"/>
      <c r="I884" s="57"/>
      <c r="J884" s="57"/>
      <c r="K884" s="57"/>
      <c r="L884" s="57"/>
      <c r="M884" s="57"/>
      <c r="N884" s="57"/>
    </row>
    <row r="885" spans="3:14" ht="14.25" customHeight="1">
      <c r="C885" s="106"/>
      <c r="D885" s="106"/>
      <c r="E885" s="106"/>
      <c r="F885" s="106"/>
      <c r="G885" s="106"/>
      <c r="H885" s="106"/>
      <c r="I885" s="57"/>
      <c r="J885" s="57"/>
      <c r="K885" s="57"/>
      <c r="L885" s="57"/>
      <c r="M885" s="57"/>
      <c r="N885" s="57"/>
    </row>
    <row r="886" spans="3:14" ht="14.25" customHeight="1">
      <c r="C886" s="106"/>
      <c r="D886" s="106"/>
      <c r="E886" s="106"/>
      <c r="F886" s="106"/>
      <c r="G886" s="106"/>
      <c r="H886" s="106"/>
      <c r="I886" s="57"/>
      <c r="J886" s="57"/>
      <c r="K886" s="57"/>
      <c r="L886" s="57"/>
      <c r="M886" s="57"/>
      <c r="N886" s="57"/>
    </row>
    <row r="887" spans="3:14" ht="14.25" customHeight="1">
      <c r="C887" s="106"/>
      <c r="D887" s="106"/>
      <c r="E887" s="106"/>
      <c r="F887" s="106"/>
      <c r="G887" s="106"/>
      <c r="H887" s="106"/>
      <c r="I887" s="57"/>
      <c r="J887" s="57"/>
      <c r="K887" s="57"/>
      <c r="L887" s="57"/>
      <c r="M887" s="57"/>
      <c r="N887" s="57"/>
    </row>
    <row r="888" spans="3:14" ht="14.25" customHeight="1">
      <c r="C888" s="106"/>
      <c r="D888" s="106"/>
      <c r="E888" s="106"/>
      <c r="F888" s="106"/>
      <c r="G888" s="106"/>
      <c r="H888" s="106"/>
      <c r="I888" s="57"/>
      <c r="J888" s="57"/>
      <c r="K888" s="57"/>
      <c r="L888" s="57"/>
      <c r="M888" s="57"/>
      <c r="N888" s="57"/>
    </row>
    <row r="889" spans="3:14" ht="14.25" customHeight="1">
      <c r="C889" s="106"/>
      <c r="D889" s="106"/>
      <c r="E889" s="106"/>
      <c r="F889" s="106"/>
      <c r="G889" s="106"/>
      <c r="H889" s="106"/>
      <c r="I889" s="57"/>
      <c r="J889" s="57"/>
      <c r="K889" s="57"/>
      <c r="L889" s="57"/>
      <c r="M889" s="57"/>
      <c r="N889" s="57"/>
    </row>
    <row r="890" spans="3:14" ht="14.25" customHeight="1">
      <c r="C890" s="106"/>
      <c r="D890" s="106"/>
      <c r="E890" s="106"/>
      <c r="F890" s="106"/>
      <c r="G890" s="106"/>
      <c r="H890" s="106"/>
      <c r="I890" s="57"/>
      <c r="J890" s="57"/>
      <c r="K890" s="57"/>
      <c r="L890" s="57"/>
      <c r="M890" s="57"/>
      <c r="N890" s="57"/>
    </row>
    <row r="891" spans="3:14" ht="14.25" customHeight="1">
      <c r="C891" s="106"/>
      <c r="D891" s="106"/>
      <c r="E891" s="106"/>
      <c r="F891" s="106"/>
      <c r="G891" s="106"/>
      <c r="H891" s="106"/>
      <c r="I891" s="57"/>
      <c r="J891" s="57"/>
      <c r="K891" s="57"/>
      <c r="L891" s="57"/>
      <c r="M891" s="57"/>
      <c r="N891" s="57"/>
    </row>
    <row r="892" spans="3:14" ht="14.25" customHeight="1">
      <c r="C892" s="106"/>
      <c r="D892" s="106"/>
      <c r="E892" s="106"/>
      <c r="F892" s="106"/>
      <c r="G892" s="106"/>
      <c r="H892" s="106"/>
      <c r="I892" s="57"/>
      <c r="J892" s="57"/>
      <c r="K892" s="57"/>
      <c r="L892" s="57"/>
      <c r="M892" s="57"/>
      <c r="N892" s="57"/>
    </row>
    <row r="893" spans="3:14" ht="14.25" customHeight="1">
      <c r="C893" s="106"/>
      <c r="D893" s="106"/>
      <c r="E893" s="106"/>
      <c r="F893" s="106"/>
      <c r="G893" s="106"/>
      <c r="H893" s="106"/>
      <c r="I893" s="57"/>
      <c r="J893" s="57"/>
      <c r="K893" s="57"/>
      <c r="L893" s="57"/>
      <c r="M893" s="57"/>
      <c r="N893" s="57"/>
    </row>
    <row r="894" spans="3:14" ht="14.25" customHeight="1">
      <c r="C894" s="106"/>
      <c r="D894" s="106"/>
      <c r="E894" s="106"/>
      <c r="F894" s="106"/>
      <c r="G894" s="106"/>
      <c r="H894" s="106"/>
      <c r="I894" s="57"/>
      <c r="J894" s="57"/>
      <c r="K894" s="57"/>
      <c r="L894" s="57"/>
      <c r="M894" s="57"/>
      <c r="N894" s="57"/>
    </row>
    <row r="895" spans="3:14" ht="14.25" customHeight="1">
      <c r="C895" s="106"/>
      <c r="D895" s="106"/>
      <c r="E895" s="106"/>
      <c r="F895" s="106"/>
      <c r="G895" s="106"/>
      <c r="H895" s="106"/>
      <c r="I895" s="57"/>
      <c r="J895" s="57"/>
      <c r="K895" s="57"/>
      <c r="L895" s="57"/>
      <c r="M895" s="57"/>
      <c r="N895" s="57"/>
    </row>
    <row r="896" spans="3:14" ht="14.25" customHeight="1">
      <c r="C896" s="106"/>
      <c r="D896" s="106"/>
      <c r="E896" s="106"/>
      <c r="F896" s="106"/>
      <c r="G896" s="106"/>
      <c r="H896" s="106"/>
      <c r="I896" s="57"/>
      <c r="J896" s="57"/>
      <c r="K896" s="57"/>
      <c r="L896" s="57"/>
      <c r="M896" s="57"/>
      <c r="N896" s="57"/>
    </row>
    <row r="897" spans="3:14" ht="14.25" customHeight="1">
      <c r="C897" s="106"/>
      <c r="D897" s="106"/>
      <c r="E897" s="106"/>
      <c r="F897" s="106"/>
      <c r="G897" s="106"/>
      <c r="H897" s="106"/>
      <c r="I897" s="57"/>
      <c r="J897" s="57"/>
      <c r="K897" s="57"/>
      <c r="L897" s="57"/>
      <c r="M897" s="57"/>
      <c r="N897" s="57"/>
    </row>
    <row r="898" spans="3:14" ht="14.25" customHeight="1">
      <c r="C898" s="106"/>
      <c r="D898" s="106"/>
      <c r="E898" s="106"/>
      <c r="F898" s="106"/>
      <c r="G898" s="106"/>
      <c r="H898" s="106"/>
      <c r="I898" s="57"/>
      <c r="J898" s="57"/>
      <c r="K898" s="57"/>
      <c r="L898" s="57"/>
      <c r="M898" s="57"/>
      <c r="N898" s="57"/>
    </row>
    <row r="899" spans="3:14" ht="14.25" customHeight="1">
      <c r="C899" s="106"/>
      <c r="D899" s="106"/>
      <c r="E899" s="106"/>
      <c r="F899" s="106"/>
      <c r="G899" s="106"/>
      <c r="H899" s="106"/>
      <c r="I899" s="57"/>
      <c r="J899" s="57"/>
      <c r="K899" s="57"/>
      <c r="L899" s="57"/>
      <c r="M899" s="57"/>
      <c r="N899" s="57"/>
    </row>
    <row r="900" spans="3:14" ht="14.25" customHeight="1">
      <c r="C900" s="106"/>
      <c r="D900" s="106"/>
      <c r="E900" s="106"/>
      <c r="F900" s="106"/>
      <c r="G900" s="106"/>
      <c r="H900" s="106"/>
      <c r="I900" s="57"/>
      <c r="J900" s="57"/>
      <c r="K900" s="57"/>
      <c r="L900" s="57"/>
      <c r="M900" s="57"/>
      <c r="N900" s="57"/>
    </row>
    <row r="901" spans="3:14" ht="14.25" customHeight="1">
      <c r="C901" s="106"/>
      <c r="D901" s="106"/>
      <c r="E901" s="106"/>
      <c r="F901" s="106"/>
      <c r="G901" s="106"/>
      <c r="H901" s="106"/>
      <c r="I901" s="57"/>
      <c r="J901" s="57"/>
      <c r="K901" s="57"/>
      <c r="L901" s="57"/>
      <c r="M901" s="57"/>
      <c r="N901" s="57"/>
    </row>
    <row r="902" spans="3:14" ht="14.25" customHeight="1">
      <c r="C902" s="106"/>
      <c r="D902" s="106"/>
      <c r="E902" s="106"/>
      <c r="F902" s="106"/>
      <c r="G902" s="106"/>
      <c r="H902" s="106"/>
      <c r="I902" s="57"/>
      <c r="J902" s="57"/>
      <c r="K902" s="57"/>
      <c r="L902" s="57"/>
      <c r="M902" s="57"/>
      <c r="N902" s="57"/>
    </row>
    <row r="903" spans="3:14" ht="14.25" customHeight="1">
      <c r="C903" s="106"/>
      <c r="D903" s="106"/>
      <c r="E903" s="106"/>
      <c r="F903" s="106"/>
      <c r="G903" s="106"/>
      <c r="H903" s="106"/>
      <c r="I903" s="57"/>
      <c r="J903" s="57"/>
      <c r="K903" s="57"/>
      <c r="L903" s="57"/>
      <c r="M903" s="57"/>
      <c r="N903" s="57"/>
    </row>
    <row r="904" spans="3:14" ht="14.25" customHeight="1">
      <c r="C904" s="106"/>
      <c r="D904" s="106"/>
      <c r="E904" s="106"/>
      <c r="F904" s="106"/>
      <c r="G904" s="106"/>
      <c r="H904" s="106"/>
      <c r="I904" s="57"/>
      <c r="J904" s="57"/>
      <c r="K904" s="57"/>
      <c r="L904" s="57"/>
      <c r="M904" s="57"/>
      <c r="N904" s="57"/>
    </row>
    <row r="905" spans="3:14" ht="14.25" customHeight="1">
      <c r="C905" s="106"/>
      <c r="D905" s="106"/>
      <c r="E905" s="106"/>
      <c r="F905" s="106"/>
      <c r="G905" s="106"/>
      <c r="H905" s="106"/>
      <c r="I905" s="57"/>
      <c r="J905" s="57"/>
      <c r="K905" s="57"/>
      <c r="L905" s="57"/>
      <c r="M905" s="57"/>
      <c r="N905" s="57"/>
    </row>
    <row r="906" spans="3:14" ht="14.25" customHeight="1">
      <c r="C906" s="106"/>
      <c r="D906" s="106"/>
      <c r="E906" s="106"/>
      <c r="F906" s="106"/>
      <c r="G906" s="106"/>
      <c r="H906" s="106"/>
      <c r="I906" s="57"/>
      <c r="J906" s="57"/>
      <c r="K906" s="57"/>
      <c r="L906" s="57"/>
      <c r="M906" s="57"/>
      <c r="N906" s="57"/>
    </row>
    <row r="907" spans="3:14" ht="14.25" customHeight="1">
      <c r="C907" s="106"/>
      <c r="D907" s="106"/>
      <c r="E907" s="106"/>
      <c r="F907" s="106"/>
      <c r="G907" s="106"/>
      <c r="H907" s="106"/>
      <c r="I907" s="57"/>
      <c r="J907" s="57"/>
      <c r="K907" s="57"/>
      <c r="L907" s="57"/>
      <c r="M907" s="57"/>
      <c r="N907" s="57"/>
    </row>
    <row r="908" spans="3:14" ht="14.25" customHeight="1">
      <c r="C908" s="106"/>
      <c r="D908" s="106"/>
      <c r="E908" s="106"/>
      <c r="F908" s="106"/>
      <c r="G908" s="106"/>
      <c r="H908" s="106"/>
      <c r="I908" s="57"/>
      <c r="J908" s="57"/>
      <c r="K908" s="57"/>
      <c r="L908" s="57"/>
      <c r="M908" s="57"/>
      <c r="N908" s="57"/>
    </row>
    <row r="909" spans="3:14" ht="14.25" customHeight="1">
      <c r="C909" s="106"/>
      <c r="D909" s="106"/>
      <c r="E909" s="106"/>
      <c r="F909" s="106"/>
      <c r="G909" s="106"/>
      <c r="H909" s="106"/>
      <c r="I909" s="57"/>
      <c r="J909" s="57"/>
      <c r="K909" s="57"/>
      <c r="L909" s="57"/>
      <c r="M909" s="57"/>
      <c r="N909" s="57"/>
    </row>
    <row r="910" spans="3:14" ht="14.25" customHeight="1">
      <c r="C910" s="106"/>
      <c r="D910" s="106"/>
      <c r="E910" s="106"/>
      <c r="F910" s="106"/>
      <c r="G910" s="106"/>
      <c r="H910" s="106"/>
      <c r="I910" s="57"/>
      <c r="J910" s="57"/>
      <c r="K910" s="57"/>
      <c r="L910" s="57"/>
      <c r="M910" s="57"/>
      <c r="N910" s="57"/>
    </row>
    <row r="911" spans="3:14" ht="14.25" customHeight="1">
      <c r="C911" s="106"/>
      <c r="D911" s="106"/>
      <c r="E911" s="106"/>
      <c r="F911" s="106"/>
      <c r="G911" s="106"/>
      <c r="H911" s="106"/>
      <c r="I911" s="57"/>
      <c r="J911" s="57"/>
      <c r="K911" s="57"/>
      <c r="L911" s="57"/>
      <c r="M911" s="57"/>
      <c r="N911" s="57"/>
    </row>
    <row r="912" spans="3:14" ht="14.25" customHeight="1">
      <c r="C912" s="106"/>
      <c r="D912" s="106"/>
      <c r="E912" s="106"/>
      <c r="F912" s="106"/>
      <c r="G912" s="106"/>
      <c r="H912" s="106"/>
      <c r="I912" s="57"/>
      <c r="J912" s="57"/>
      <c r="K912" s="57"/>
      <c r="L912" s="57"/>
      <c r="M912" s="57"/>
      <c r="N912" s="57"/>
    </row>
    <row r="913" spans="3:14" ht="14.25" customHeight="1">
      <c r="C913" s="106"/>
      <c r="D913" s="106"/>
      <c r="E913" s="106"/>
      <c r="F913" s="106"/>
      <c r="G913" s="106"/>
      <c r="H913" s="106"/>
      <c r="I913" s="57"/>
      <c r="J913" s="57"/>
      <c r="K913" s="57"/>
      <c r="L913" s="57"/>
      <c r="M913" s="57"/>
      <c r="N913" s="57"/>
    </row>
    <row r="914" spans="3:14" ht="14.25" customHeight="1">
      <c r="C914" s="106"/>
      <c r="D914" s="106"/>
      <c r="E914" s="106"/>
      <c r="F914" s="106"/>
      <c r="G914" s="106"/>
      <c r="H914" s="106"/>
      <c r="I914" s="57"/>
      <c r="J914" s="57"/>
      <c r="K914" s="57"/>
      <c r="L914" s="57"/>
      <c r="M914" s="57"/>
      <c r="N914" s="57"/>
    </row>
    <row r="915" spans="3:14" ht="14.25" customHeight="1">
      <c r="C915" s="106"/>
      <c r="D915" s="106"/>
      <c r="E915" s="106"/>
      <c r="F915" s="106"/>
      <c r="G915" s="106"/>
      <c r="H915" s="106"/>
      <c r="I915" s="57"/>
      <c r="J915" s="57"/>
      <c r="K915" s="57"/>
      <c r="L915" s="57"/>
      <c r="M915" s="57"/>
      <c r="N915" s="57"/>
    </row>
    <row r="916" spans="3:14" ht="14.25" customHeight="1">
      <c r="C916" s="106"/>
      <c r="D916" s="106"/>
      <c r="E916" s="106"/>
      <c r="F916" s="106"/>
      <c r="G916" s="106"/>
      <c r="H916" s="106"/>
      <c r="I916" s="57"/>
      <c r="J916" s="57"/>
      <c r="K916" s="57"/>
      <c r="L916" s="57"/>
      <c r="M916" s="57"/>
      <c r="N916" s="57"/>
    </row>
    <row r="917" spans="3:14" ht="14.25" customHeight="1">
      <c r="C917" s="106"/>
      <c r="D917" s="106"/>
      <c r="E917" s="106"/>
      <c r="F917" s="106"/>
      <c r="G917" s="106"/>
      <c r="H917" s="106"/>
      <c r="I917" s="57"/>
      <c r="J917" s="57"/>
      <c r="K917" s="57"/>
      <c r="L917" s="57"/>
      <c r="M917" s="57"/>
      <c r="N917" s="57"/>
    </row>
    <row r="918" spans="3:14" ht="14.25" customHeight="1">
      <c r="C918" s="106"/>
      <c r="D918" s="106"/>
      <c r="E918" s="106"/>
      <c r="F918" s="106"/>
      <c r="G918" s="106"/>
      <c r="H918" s="106"/>
      <c r="I918" s="57"/>
      <c r="J918" s="57"/>
      <c r="K918" s="57"/>
      <c r="L918" s="57"/>
      <c r="M918" s="57"/>
      <c r="N918" s="57"/>
    </row>
    <row r="919" spans="3:14" ht="14.25" customHeight="1">
      <c r="C919" s="106"/>
      <c r="D919" s="106"/>
      <c r="E919" s="106"/>
      <c r="F919" s="106"/>
      <c r="G919" s="106"/>
      <c r="H919" s="106"/>
      <c r="I919" s="57"/>
      <c r="J919" s="57"/>
      <c r="K919" s="57"/>
      <c r="L919" s="57"/>
      <c r="M919" s="57"/>
      <c r="N919" s="57"/>
    </row>
    <row r="920" spans="3:14" ht="14.25" customHeight="1">
      <c r="C920" s="106"/>
      <c r="D920" s="106"/>
      <c r="E920" s="106"/>
      <c r="F920" s="106"/>
      <c r="G920" s="106"/>
      <c r="H920" s="106"/>
      <c r="I920" s="57"/>
      <c r="J920" s="57"/>
      <c r="K920" s="57"/>
      <c r="L920" s="57"/>
      <c r="M920" s="57"/>
      <c r="N920" s="57"/>
    </row>
    <row r="921" spans="3:14" ht="14.25" customHeight="1">
      <c r="C921" s="106"/>
      <c r="D921" s="106"/>
      <c r="E921" s="106"/>
      <c r="F921" s="106"/>
      <c r="G921" s="106"/>
      <c r="H921" s="106"/>
      <c r="I921" s="57"/>
      <c r="J921" s="57"/>
      <c r="K921" s="57"/>
      <c r="L921" s="57"/>
      <c r="M921" s="57"/>
      <c r="N921" s="57"/>
    </row>
    <row r="922" spans="3:14" ht="14.25" customHeight="1">
      <c r="C922" s="106"/>
      <c r="D922" s="106"/>
      <c r="E922" s="106"/>
      <c r="F922" s="106"/>
      <c r="G922" s="106"/>
      <c r="H922" s="106"/>
      <c r="I922" s="57"/>
      <c r="J922" s="57"/>
      <c r="K922" s="57"/>
      <c r="L922" s="57"/>
      <c r="M922" s="57"/>
      <c r="N922" s="57"/>
    </row>
    <row r="923" spans="3:14" ht="14.25" customHeight="1">
      <c r="C923" s="106"/>
      <c r="D923" s="106"/>
      <c r="E923" s="106"/>
      <c r="F923" s="106"/>
      <c r="G923" s="106"/>
      <c r="H923" s="106"/>
      <c r="I923" s="57"/>
      <c r="J923" s="57"/>
      <c r="K923" s="57"/>
      <c r="L923" s="57"/>
      <c r="M923" s="57"/>
      <c r="N923" s="57"/>
    </row>
    <row r="924" spans="3:14" ht="14.25" customHeight="1">
      <c r="C924" s="106"/>
      <c r="D924" s="106"/>
      <c r="E924" s="106"/>
      <c r="F924" s="106"/>
      <c r="G924" s="106"/>
      <c r="H924" s="106"/>
      <c r="I924" s="57"/>
      <c r="J924" s="57"/>
      <c r="K924" s="57"/>
      <c r="L924" s="57"/>
      <c r="M924" s="57"/>
      <c r="N924" s="57"/>
    </row>
    <row r="925" spans="3:14" ht="14.25" customHeight="1">
      <c r="C925" s="106"/>
      <c r="D925" s="106"/>
      <c r="E925" s="106"/>
      <c r="F925" s="106"/>
      <c r="G925" s="106"/>
      <c r="H925" s="106"/>
      <c r="I925" s="57"/>
      <c r="J925" s="57"/>
      <c r="K925" s="57"/>
      <c r="L925" s="57"/>
      <c r="M925" s="57"/>
      <c r="N925" s="57"/>
    </row>
    <row r="926" spans="3:14" ht="14.25" customHeight="1">
      <c r="C926" s="106"/>
      <c r="D926" s="106"/>
      <c r="E926" s="106"/>
      <c r="F926" s="106"/>
      <c r="G926" s="106"/>
      <c r="H926" s="106"/>
      <c r="I926" s="57"/>
      <c r="J926" s="57"/>
      <c r="K926" s="57"/>
      <c r="L926" s="57"/>
      <c r="M926" s="57"/>
      <c r="N926" s="57"/>
    </row>
    <row r="927" spans="3:14" ht="14.25" customHeight="1">
      <c r="C927" s="106"/>
      <c r="D927" s="106"/>
      <c r="E927" s="106"/>
      <c r="F927" s="106"/>
      <c r="G927" s="106"/>
      <c r="H927" s="106"/>
      <c r="I927" s="57"/>
      <c r="J927" s="57"/>
      <c r="K927" s="57"/>
      <c r="L927" s="57"/>
      <c r="M927" s="57"/>
      <c r="N927" s="57"/>
    </row>
    <row r="928" spans="3:14" ht="14.25" customHeight="1">
      <c r="C928" s="106"/>
      <c r="D928" s="106"/>
      <c r="E928" s="106"/>
      <c r="F928" s="106"/>
      <c r="G928" s="106"/>
      <c r="H928" s="106"/>
      <c r="I928" s="57"/>
      <c r="J928" s="57"/>
      <c r="K928" s="57"/>
      <c r="L928" s="57"/>
      <c r="M928" s="57"/>
      <c r="N928" s="57"/>
    </row>
    <row r="929" spans="3:14" ht="14.25" customHeight="1">
      <c r="C929" s="106"/>
      <c r="D929" s="106"/>
      <c r="E929" s="106"/>
      <c r="F929" s="106"/>
      <c r="G929" s="106"/>
      <c r="H929" s="106"/>
      <c r="I929" s="57"/>
      <c r="J929" s="57"/>
      <c r="K929" s="57"/>
      <c r="L929" s="57"/>
      <c r="M929" s="57"/>
      <c r="N929" s="57"/>
    </row>
    <row r="930" spans="3:14" ht="14.25" customHeight="1">
      <c r="C930" s="106"/>
      <c r="D930" s="106"/>
      <c r="E930" s="106"/>
      <c r="F930" s="106"/>
      <c r="G930" s="106"/>
      <c r="H930" s="106"/>
      <c r="I930" s="57"/>
      <c r="J930" s="57"/>
      <c r="K930" s="57"/>
      <c r="L930" s="57"/>
      <c r="M930" s="57"/>
      <c r="N930" s="57"/>
    </row>
    <row r="931" spans="3:14" ht="14.25" customHeight="1">
      <c r="C931" s="106"/>
      <c r="D931" s="106"/>
      <c r="E931" s="106"/>
      <c r="F931" s="106"/>
      <c r="G931" s="106"/>
      <c r="H931" s="106"/>
      <c r="I931" s="57"/>
      <c r="J931" s="57"/>
      <c r="K931" s="57"/>
      <c r="L931" s="57"/>
      <c r="M931" s="57"/>
      <c r="N931" s="57"/>
    </row>
    <row r="932" spans="3:14" ht="14.25" customHeight="1">
      <c r="C932" s="106"/>
      <c r="D932" s="106"/>
      <c r="E932" s="106"/>
      <c r="F932" s="106"/>
      <c r="G932" s="106"/>
      <c r="H932" s="106"/>
      <c r="I932" s="57"/>
      <c r="J932" s="57"/>
      <c r="K932" s="57"/>
      <c r="L932" s="57"/>
      <c r="M932" s="57"/>
      <c r="N932" s="57"/>
    </row>
    <row r="933" spans="3:14" ht="14.25" customHeight="1">
      <c r="C933" s="106"/>
      <c r="D933" s="106"/>
      <c r="E933" s="106"/>
      <c r="F933" s="106"/>
      <c r="G933" s="106"/>
      <c r="H933" s="106"/>
      <c r="I933" s="57"/>
      <c r="J933" s="57"/>
      <c r="K933" s="57"/>
      <c r="L933" s="57"/>
      <c r="M933" s="57"/>
      <c r="N933" s="57"/>
    </row>
    <row r="934" spans="3:14" ht="14.25" customHeight="1">
      <c r="C934" s="106"/>
      <c r="D934" s="106"/>
      <c r="E934" s="106"/>
      <c r="F934" s="106"/>
      <c r="G934" s="106"/>
      <c r="H934" s="106"/>
      <c r="I934" s="57"/>
      <c r="J934" s="57"/>
      <c r="K934" s="57"/>
      <c r="L934" s="57"/>
      <c r="M934" s="57"/>
      <c r="N934" s="57"/>
    </row>
    <row r="935" spans="3:14" ht="14.25" customHeight="1">
      <c r="C935" s="106"/>
      <c r="D935" s="106"/>
      <c r="E935" s="106"/>
      <c r="F935" s="106"/>
      <c r="G935" s="106"/>
      <c r="H935" s="106"/>
      <c r="I935" s="57"/>
      <c r="J935" s="57"/>
      <c r="K935" s="57"/>
      <c r="L935" s="57"/>
      <c r="M935" s="57"/>
      <c r="N935" s="57"/>
    </row>
    <row r="936" spans="3:14" ht="14.25" customHeight="1">
      <c r="C936" s="106"/>
      <c r="D936" s="106"/>
      <c r="E936" s="106"/>
      <c r="F936" s="106"/>
      <c r="G936" s="106"/>
      <c r="H936" s="106"/>
      <c r="I936" s="57"/>
      <c r="J936" s="57"/>
      <c r="K936" s="57"/>
      <c r="L936" s="57"/>
      <c r="M936" s="57"/>
      <c r="N936" s="57"/>
    </row>
    <row r="937" spans="3:14" ht="14.25" customHeight="1">
      <c r="C937" s="106"/>
      <c r="D937" s="106"/>
      <c r="E937" s="106"/>
      <c r="F937" s="106"/>
      <c r="G937" s="106"/>
      <c r="H937" s="106"/>
      <c r="I937" s="57"/>
      <c r="J937" s="57"/>
      <c r="K937" s="57"/>
      <c r="L937" s="57"/>
      <c r="M937" s="57"/>
      <c r="N937" s="57"/>
    </row>
    <row r="938" spans="3:14" ht="14.25" customHeight="1">
      <c r="C938" s="106"/>
      <c r="D938" s="106"/>
      <c r="E938" s="106"/>
      <c r="F938" s="106"/>
      <c r="G938" s="106"/>
      <c r="H938" s="106"/>
      <c r="I938" s="57"/>
      <c r="J938" s="57"/>
      <c r="K938" s="57"/>
      <c r="L938" s="57"/>
      <c r="M938" s="57"/>
      <c r="N938" s="57"/>
    </row>
    <row r="939" spans="3:14" ht="14.25" customHeight="1">
      <c r="C939" s="106"/>
      <c r="D939" s="106"/>
      <c r="E939" s="106"/>
      <c r="F939" s="106"/>
      <c r="G939" s="106"/>
      <c r="H939" s="106"/>
      <c r="I939" s="57"/>
      <c r="J939" s="57"/>
      <c r="K939" s="57"/>
      <c r="L939" s="57"/>
      <c r="M939" s="57"/>
      <c r="N939" s="57"/>
    </row>
    <row r="940" spans="3:14" ht="14.25" customHeight="1">
      <c r="C940" s="106"/>
      <c r="D940" s="106"/>
      <c r="E940" s="106"/>
      <c r="F940" s="106"/>
      <c r="G940" s="106"/>
      <c r="H940" s="106"/>
      <c r="I940" s="57"/>
      <c r="J940" s="57"/>
      <c r="K940" s="57"/>
      <c r="L940" s="57"/>
      <c r="M940" s="57"/>
      <c r="N940" s="57"/>
    </row>
    <row r="941" spans="3:14" ht="14.25" customHeight="1">
      <c r="C941" s="106"/>
      <c r="D941" s="106"/>
      <c r="E941" s="106"/>
      <c r="F941" s="106"/>
      <c r="G941" s="106"/>
      <c r="H941" s="106"/>
      <c r="I941" s="57"/>
      <c r="J941" s="57"/>
      <c r="K941" s="57"/>
      <c r="L941" s="57"/>
      <c r="M941" s="57"/>
      <c r="N941" s="57"/>
    </row>
    <row r="942" spans="3:14" ht="14.25" customHeight="1">
      <c r="C942" s="106"/>
      <c r="D942" s="106"/>
      <c r="E942" s="106"/>
      <c r="F942" s="106"/>
      <c r="G942" s="106"/>
      <c r="H942" s="106"/>
      <c r="I942" s="57"/>
      <c r="J942" s="57"/>
      <c r="K942" s="57"/>
      <c r="L942" s="57"/>
      <c r="M942" s="57"/>
      <c r="N942" s="57"/>
    </row>
    <row r="943" spans="3:14" ht="14.25" customHeight="1">
      <c r="C943" s="106"/>
      <c r="D943" s="106"/>
      <c r="E943" s="106"/>
      <c r="F943" s="106"/>
      <c r="G943" s="106"/>
      <c r="H943" s="106"/>
      <c r="I943" s="57"/>
      <c r="J943" s="57"/>
      <c r="K943" s="57"/>
      <c r="L943" s="57"/>
      <c r="M943" s="57"/>
      <c r="N943" s="57"/>
    </row>
    <row r="944" spans="3:14" ht="14.25" customHeight="1">
      <c r="C944" s="106"/>
      <c r="D944" s="106"/>
      <c r="E944" s="106"/>
      <c r="F944" s="106"/>
      <c r="G944" s="106"/>
      <c r="H944" s="106"/>
      <c r="I944" s="57"/>
      <c r="J944" s="57"/>
      <c r="K944" s="57"/>
      <c r="L944" s="57"/>
      <c r="M944" s="57"/>
      <c r="N944" s="57"/>
    </row>
    <row r="945" spans="3:14" ht="14.25" customHeight="1">
      <c r="C945" s="106"/>
      <c r="D945" s="106"/>
      <c r="E945" s="106"/>
      <c r="F945" s="106"/>
      <c r="G945" s="106"/>
      <c r="H945" s="106"/>
      <c r="I945" s="57"/>
      <c r="J945" s="57"/>
      <c r="K945" s="57"/>
      <c r="L945" s="57"/>
      <c r="M945" s="57"/>
      <c r="N945" s="57"/>
    </row>
    <row r="946" spans="3:14" ht="14.25" customHeight="1">
      <c r="C946" s="106"/>
      <c r="D946" s="106"/>
      <c r="E946" s="106"/>
      <c r="F946" s="106"/>
      <c r="G946" s="106"/>
      <c r="H946" s="106"/>
      <c r="I946" s="57"/>
      <c r="J946" s="57"/>
      <c r="K946" s="57"/>
      <c r="L946" s="57"/>
      <c r="M946" s="57"/>
      <c r="N946" s="57"/>
    </row>
    <row r="947" spans="3:14" ht="14.25" customHeight="1">
      <c r="C947" s="106"/>
      <c r="D947" s="106"/>
      <c r="E947" s="106"/>
      <c r="F947" s="106"/>
      <c r="G947" s="106"/>
      <c r="H947" s="106"/>
      <c r="I947" s="57"/>
      <c r="J947" s="57"/>
      <c r="K947" s="57"/>
      <c r="L947" s="57"/>
      <c r="M947" s="57"/>
      <c r="N947" s="57"/>
    </row>
    <row r="948" spans="3:14" ht="14.25" customHeight="1">
      <c r="C948" s="106"/>
      <c r="D948" s="106"/>
      <c r="E948" s="106"/>
      <c r="F948" s="106"/>
      <c r="G948" s="106"/>
      <c r="H948" s="106"/>
      <c r="I948" s="57"/>
      <c r="J948" s="57"/>
      <c r="K948" s="57"/>
      <c r="L948" s="57"/>
      <c r="M948" s="57"/>
      <c r="N948" s="57"/>
    </row>
    <row r="949" spans="3:14" ht="14.25" customHeight="1">
      <c r="C949" s="106"/>
      <c r="D949" s="106"/>
      <c r="E949" s="106"/>
      <c r="F949" s="106"/>
      <c r="G949" s="106"/>
      <c r="H949" s="106"/>
      <c r="I949" s="57"/>
      <c r="J949" s="57"/>
      <c r="K949" s="57"/>
      <c r="L949" s="57"/>
      <c r="M949" s="57"/>
      <c r="N949" s="57"/>
    </row>
    <row r="950" spans="3:14" ht="14.25" customHeight="1">
      <c r="C950" s="106"/>
      <c r="D950" s="106"/>
      <c r="E950" s="106"/>
      <c r="F950" s="106"/>
      <c r="G950" s="106"/>
      <c r="H950" s="106"/>
      <c r="I950" s="57"/>
      <c r="J950" s="57"/>
      <c r="K950" s="57"/>
      <c r="L950" s="57"/>
      <c r="M950" s="57"/>
      <c r="N950" s="57"/>
    </row>
    <row r="951" spans="3:14" ht="14.25" customHeight="1">
      <c r="C951" s="106"/>
      <c r="D951" s="106"/>
      <c r="E951" s="106"/>
      <c r="F951" s="106"/>
      <c r="G951" s="106"/>
      <c r="H951" s="106"/>
      <c r="I951" s="57"/>
      <c r="J951" s="57"/>
      <c r="K951" s="57"/>
      <c r="L951" s="57"/>
      <c r="M951" s="57"/>
      <c r="N951" s="57"/>
    </row>
    <row r="952" spans="3:14" ht="14.25" customHeight="1">
      <c r="C952" s="106"/>
      <c r="D952" s="106"/>
      <c r="E952" s="106"/>
      <c r="F952" s="106"/>
      <c r="G952" s="106"/>
      <c r="H952" s="106"/>
      <c r="I952" s="57"/>
      <c r="J952" s="57"/>
      <c r="K952" s="57"/>
      <c r="L952" s="57"/>
      <c r="M952" s="57"/>
      <c r="N952" s="57"/>
    </row>
    <row r="953" spans="3:14" ht="14.25" customHeight="1">
      <c r="C953" s="106"/>
      <c r="D953" s="106"/>
      <c r="E953" s="106"/>
      <c r="F953" s="106"/>
      <c r="G953" s="106"/>
      <c r="H953" s="106"/>
      <c r="I953" s="57"/>
      <c r="J953" s="57"/>
      <c r="K953" s="57"/>
      <c r="L953" s="57"/>
      <c r="M953" s="57"/>
      <c r="N953" s="57"/>
    </row>
    <row r="954" spans="3:14" ht="14.25" customHeight="1">
      <c r="C954" s="106"/>
      <c r="D954" s="106"/>
      <c r="E954" s="106"/>
      <c r="F954" s="106"/>
      <c r="G954" s="106"/>
      <c r="H954" s="106"/>
      <c r="I954" s="57"/>
      <c r="J954" s="57"/>
      <c r="K954" s="57"/>
      <c r="L954" s="57"/>
      <c r="M954" s="57"/>
      <c r="N954" s="57"/>
    </row>
    <row r="955" spans="3:14" ht="14.25" customHeight="1">
      <c r="C955" s="106"/>
      <c r="D955" s="106"/>
      <c r="E955" s="106"/>
      <c r="F955" s="106"/>
      <c r="G955" s="106"/>
      <c r="H955" s="106"/>
      <c r="I955" s="57"/>
      <c r="J955" s="57"/>
      <c r="K955" s="57"/>
      <c r="L955" s="57"/>
      <c r="M955" s="57"/>
      <c r="N955" s="57"/>
    </row>
    <row r="956" spans="3:14" ht="14.25" customHeight="1">
      <c r="C956" s="106"/>
      <c r="D956" s="106"/>
      <c r="E956" s="106"/>
      <c r="F956" s="106"/>
      <c r="G956" s="106"/>
      <c r="H956" s="106"/>
      <c r="I956" s="57"/>
      <c r="J956" s="57"/>
      <c r="K956" s="57"/>
      <c r="L956" s="57"/>
      <c r="M956" s="57"/>
      <c r="N956" s="57"/>
    </row>
    <row r="957" spans="3:14" ht="14.25" customHeight="1">
      <c r="C957" s="106"/>
      <c r="D957" s="106"/>
      <c r="E957" s="106"/>
      <c r="F957" s="106"/>
      <c r="G957" s="106"/>
      <c r="H957" s="106"/>
      <c r="I957" s="57"/>
      <c r="J957" s="57"/>
      <c r="K957" s="57"/>
      <c r="L957" s="57"/>
      <c r="M957" s="57"/>
      <c r="N957" s="57"/>
    </row>
    <row r="958" spans="3:14" ht="14.25" customHeight="1">
      <c r="C958" s="106"/>
      <c r="D958" s="106"/>
      <c r="E958" s="106"/>
      <c r="F958" s="106"/>
      <c r="G958" s="106"/>
      <c r="H958" s="106"/>
      <c r="I958" s="57"/>
      <c r="J958" s="57"/>
      <c r="K958" s="57"/>
      <c r="L958" s="57"/>
      <c r="M958" s="57"/>
      <c r="N958" s="57"/>
    </row>
    <row r="959" spans="3:14" ht="14.25" customHeight="1">
      <c r="C959" s="106"/>
      <c r="D959" s="106"/>
      <c r="E959" s="106"/>
      <c r="F959" s="106"/>
      <c r="G959" s="106"/>
      <c r="H959" s="106"/>
      <c r="I959" s="57"/>
      <c r="J959" s="57"/>
      <c r="K959" s="57"/>
      <c r="L959" s="57"/>
      <c r="M959" s="57"/>
      <c r="N959" s="57"/>
    </row>
    <row r="960" spans="3:14" ht="14.25" customHeight="1">
      <c r="C960" s="106"/>
      <c r="D960" s="106"/>
      <c r="E960" s="106"/>
      <c r="F960" s="106"/>
      <c r="G960" s="106"/>
      <c r="H960" s="106"/>
      <c r="I960" s="57"/>
      <c r="J960" s="57"/>
      <c r="K960" s="57"/>
      <c r="L960" s="57"/>
      <c r="M960" s="57"/>
      <c r="N960" s="57"/>
    </row>
    <row r="961" spans="3:14" ht="14.25" customHeight="1">
      <c r="C961" s="106"/>
      <c r="D961" s="106"/>
      <c r="E961" s="106"/>
      <c r="F961" s="106"/>
      <c r="G961" s="106"/>
      <c r="H961" s="106"/>
      <c r="I961" s="57"/>
      <c r="J961" s="57"/>
      <c r="K961" s="57"/>
      <c r="L961" s="57"/>
      <c r="M961" s="57"/>
      <c r="N961" s="57"/>
    </row>
    <row r="962" spans="3:14" ht="14.25" customHeight="1">
      <c r="C962" s="106"/>
      <c r="D962" s="106"/>
      <c r="E962" s="106"/>
      <c r="F962" s="106"/>
      <c r="G962" s="106"/>
      <c r="H962" s="106"/>
      <c r="I962" s="57"/>
      <c r="J962" s="57"/>
      <c r="K962" s="57"/>
      <c r="L962" s="57"/>
      <c r="M962" s="57"/>
      <c r="N962" s="57"/>
    </row>
    <row r="963" spans="3:14" ht="14.25" customHeight="1">
      <c r="C963" s="106"/>
      <c r="D963" s="106"/>
      <c r="E963" s="106"/>
      <c r="F963" s="106"/>
      <c r="G963" s="106"/>
      <c r="H963" s="106"/>
      <c r="I963" s="57"/>
      <c r="J963" s="57"/>
      <c r="K963" s="57"/>
      <c r="L963" s="57"/>
      <c r="M963" s="57"/>
      <c r="N963" s="57"/>
    </row>
    <row r="964" spans="3:14" ht="14.25" customHeight="1">
      <c r="C964" s="106"/>
      <c r="D964" s="106"/>
      <c r="E964" s="106"/>
      <c r="F964" s="106"/>
      <c r="G964" s="106"/>
      <c r="H964" s="106"/>
      <c r="I964" s="57"/>
      <c r="J964" s="57"/>
      <c r="K964" s="57"/>
      <c r="L964" s="57"/>
      <c r="M964" s="57"/>
      <c r="N964" s="57"/>
    </row>
    <row r="965" spans="3:14" ht="14.25" customHeight="1">
      <c r="C965" s="106"/>
      <c r="D965" s="106"/>
      <c r="E965" s="106"/>
      <c r="F965" s="106"/>
      <c r="G965" s="106"/>
      <c r="H965" s="106"/>
      <c r="I965" s="57"/>
      <c r="J965" s="57"/>
      <c r="K965" s="57"/>
      <c r="L965" s="57"/>
      <c r="M965" s="57"/>
      <c r="N965" s="57"/>
    </row>
    <row r="966" spans="3:14" ht="14.25" customHeight="1">
      <c r="C966" s="106"/>
      <c r="D966" s="106"/>
      <c r="E966" s="106"/>
      <c r="F966" s="106"/>
      <c r="G966" s="106"/>
      <c r="H966" s="106"/>
      <c r="I966" s="57"/>
      <c r="J966" s="57"/>
      <c r="K966" s="57"/>
      <c r="L966" s="57"/>
      <c r="M966" s="57"/>
      <c r="N966" s="57"/>
    </row>
    <row r="967" spans="3:14" ht="14.25" customHeight="1">
      <c r="C967" s="106"/>
      <c r="D967" s="106"/>
      <c r="E967" s="106"/>
      <c r="F967" s="106"/>
      <c r="G967" s="106"/>
      <c r="H967" s="106"/>
      <c r="I967" s="57"/>
      <c r="J967" s="57"/>
      <c r="K967" s="57"/>
      <c r="L967" s="57"/>
      <c r="M967" s="57"/>
      <c r="N967" s="57"/>
    </row>
    <row r="968" spans="3:14" ht="14.25" customHeight="1">
      <c r="C968" s="106"/>
      <c r="D968" s="106"/>
      <c r="E968" s="106"/>
      <c r="F968" s="106"/>
      <c r="G968" s="106"/>
      <c r="H968" s="106"/>
      <c r="I968" s="57"/>
      <c r="J968" s="57"/>
      <c r="K968" s="57"/>
      <c r="L968" s="57"/>
      <c r="M968" s="57"/>
      <c r="N968" s="57"/>
    </row>
    <row r="969" spans="3:14" ht="14.25" customHeight="1">
      <c r="C969" s="106"/>
      <c r="D969" s="106"/>
      <c r="E969" s="106"/>
      <c r="F969" s="106"/>
      <c r="G969" s="106"/>
      <c r="H969" s="106"/>
      <c r="I969" s="57"/>
      <c r="J969" s="57"/>
      <c r="K969" s="57"/>
      <c r="L969" s="57"/>
      <c r="M969" s="57"/>
      <c r="N969" s="57"/>
    </row>
    <row r="970" spans="3:14" ht="14.25" customHeight="1">
      <c r="C970" s="106"/>
      <c r="D970" s="106"/>
      <c r="E970" s="106"/>
      <c r="F970" s="106"/>
      <c r="G970" s="106"/>
      <c r="H970" s="106"/>
      <c r="I970" s="57"/>
      <c r="J970" s="57"/>
      <c r="K970" s="57"/>
      <c r="L970" s="57"/>
      <c r="M970" s="57"/>
      <c r="N970" s="57"/>
    </row>
    <row r="971" spans="3:14" ht="14.25" customHeight="1">
      <c r="C971" s="106"/>
      <c r="D971" s="106"/>
      <c r="E971" s="106"/>
      <c r="F971" s="106"/>
      <c r="G971" s="106"/>
      <c r="H971" s="106"/>
      <c r="I971" s="57"/>
      <c r="J971" s="57"/>
      <c r="K971" s="57"/>
      <c r="L971" s="57"/>
      <c r="M971" s="57"/>
      <c r="N971" s="57"/>
    </row>
    <row r="972" spans="3:14" ht="14.25" customHeight="1">
      <c r="C972" s="106"/>
      <c r="D972" s="106"/>
      <c r="E972" s="106"/>
      <c r="F972" s="106"/>
      <c r="G972" s="106"/>
      <c r="H972" s="106"/>
      <c r="I972" s="57"/>
      <c r="J972" s="57"/>
      <c r="K972" s="57"/>
      <c r="L972" s="57"/>
      <c r="M972" s="57"/>
      <c r="N972" s="57"/>
    </row>
    <row r="973" spans="3:14" ht="14.25" customHeight="1">
      <c r="C973" s="106"/>
      <c r="D973" s="106"/>
      <c r="E973" s="106"/>
      <c r="F973" s="106"/>
      <c r="G973" s="106"/>
      <c r="H973" s="106"/>
      <c r="I973" s="57"/>
      <c r="J973" s="57"/>
      <c r="K973" s="57"/>
      <c r="L973" s="57"/>
      <c r="M973" s="57"/>
      <c r="N973" s="57"/>
    </row>
    <row r="974" spans="3:14" ht="14.25" customHeight="1">
      <c r="C974" s="106"/>
      <c r="D974" s="106"/>
      <c r="E974" s="106"/>
      <c r="F974" s="106"/>
      <c r="G974" s="106"/>
      <c r="H974" s="106"/>
      <c r="I974" s="57"/>
      <c r="J974" s="57"/>
      <c r="K974" s="57"/>
      <c r="L974" s="57"/>
      <c r="M974" s="57"/>
      <c r="N974" s="57"/>
    </row>
    <row r="975" spans="3:14" ht="14.25" customHeight="1">
      <c r="C975" s="106"/>
      <c r="D975" s="106"/>
      <c r="E975" s="106"/>
      <c r="F975" s="106"/>
      <c r="G975" s="106"/>
      <c r="H975" s="106"/>
      <c r="I975" s="57"/>
      <c r="J975" s="57"/>
      <c r="K975" s="57"/>
      <c r="L975" s="57"/>
      <c r="M975" s="57"/>
      <c r="N975" s="57"/>
    </row>
    <row r="976" spans="3:14" ht="14.25" customHeight="1">
      <c r="C976" s="106"/>
      <c r="D976" s="106"/>
      <c r="E976" s="106"/>
      <c r="F976" s="106"/>
      <c r="G976" s="106"/>
      <c r="H976" s="106"/>
      <c r="I976" s="57"/>
      <c r="J976" s="57"/>
      <c r="K976" s="57"/>
      <c r="L976" s="57"/>
      <c r="M976" s="57"/>
      <c r="N976" s="57"/>
    </row>
    <row r="977" spans="3:14" ht="14.25" customHeight="1">
      <c r="C977" s="106"/>
      <c r="D977" s="106"/>
      <c r="E977" s="106"/>
      <c r="F977" s="106"/>
      <c r="G977" s="106"/>
      <c r="H977" s="106"/>
      <c r="I977" s="57"/>
      <c r="J977" s="57"/>
      <c r="K977" s="57"/>
      <c r="L977" s="57"/>
      <c r="M977" s="57"/>
      <c r="N977" s="57"/>
    </row>
    <row r="978" spans="3:14" ht="14.25" customHeight="1">
      <c r="C978" s="106"/>
      <c r="D978" s="106"/>
      <c r="E978" s="106"/>
      <c r="F978" s="106"/>
      <c r="G978" s="106"/>
      <c r="H978" s="106"/>
      <c r="I978" s="57"/>
      <c r="J978" s="57"/>
      <c r="K978" s="57"/>
      <c r="L978" s="57"/>
      <c r="M978" s="57"/>
      <c r="N978" s="57"/>
    </row>
    <row r="979" spans="3:14" ht="14.25" customHeight="1">
      <c r="C979" s="106"/>
      <c r="D979" s="106"/>
      <c r="E979" s="106"/>
      <c r="F979" s="106"/>
      <c r="G979" s="106"/>
      <c r="H979" s="106"/>
      <c r="I979" s="57"/>
      <c r="J979" s="57"/>
      <c r="K979" s="57"/>
      <c r="L979" s="57"/>
      <c r="M979" s="57"/>
      <c r="N979" s="57"/>
    </row>
    <row r="980" spans="3:14" ht="14.25" customHeight="1">
      <c r="C980" s="106"/>
      <c r="D980" s="106"/>
      <c r="E980" s="106"/>
      <c r="F980" s="106"/>
      <c r="G980" s="106"/>
      <c r="H980" s="106"/>
      <c r="I980" s="57"/>
      <c r="J980" s="57"/>
      <c r="K980" s="57"/>
      <c r="L980" s="57"/>
      <c r="M980" s="57"/>
      <c r="N980" s="57"/>
    </row>
    <row r="981" spans="3:14" ht="14.25" customHeight="1">
      <c r="C981" s="106"/>
      <c r="D981" s="106"/>
      <c r="E981" s="106"/>
      <c r="F981" s="106"/>
      <c r="G981" s="106"/>
      <c r="H981" s="106"/>
      <c r="I981" s="57"/>
      <c r="J981" s="57"/>
      <c r="K981" s="57"/>
      <c r="L981" s="57"/>
      <c r="M981" s="57"/>
      <c r="N981" s="57"/>
    </row>
    <row r="982" spans="3:14" ht="14.25" customHeight="1">
      <c r="C982" s="106"/>
      <c r="D982" s="106"/>
      <c r="E982" s="106"/>
      <c r="F982" s="106"/>
      <c r="G982" s="106"/>
      <c r="H982" s="106"/>
      <c r="I982" s="57"/>
      <c r="J982" s="57"/>
      <c r="K982" s="57"/>
      <c r="L982" s="57"/>
      <c r="M982" s="57"/>
      <c r="N982" s="57"/>
    </row>
    <row r="983" spans="3:14" ht="14.25" customHeight="1">
      <c r="C983" s="106"/>
      <c r="D983" s="106"/>
      <c r="E983" s="106"/>
      <c r="F983" s="106"/>
      <c r="G983" s="106"/>
      <c r="H983" s="106"/>
      <c r="I983" s="57"/>
      <c r="J983" s="57"/>
      <c r="K983" s="57"/>
      <c r="L983" s="57"/>
      <c r="M983" s="57"/>
      <c r="N983" s="57"/>
    </row>
    <row r="984" spans="3:14" ht="14.25" customHeight="1">
      <c r="C984" s="106"/>
      <c r="D984" s="106"/>
      <c r="E984" s="106"/>
      <c r="F984" s="106"/>
      <c r="G984" s="106"/>
      <c r="H984" s="106"/>
      <c r="I984" s="57"/>
      <c r="J984" s="57"/>
      <c r="K984" s="57"/>
      <c r="L984" s="57"/>
      <c r="M984" s="57"/>
      <c r="N984" s="57"/>
    </row>
    <row r="985" spans="3:14" ht="14.25" customHeight="1">
      <c r="C985" s="106"/>
      <c r="D985" s="106"/>
      <c r="E985" s="106"/>
      <c r="F985" s="106"/>
      <c r="G985" s="106"/>
      <c r="H985" s="106"/>
      <c r="I985" s="57"/>
      <c r="J985" s="57"/>
      <c r="K985" s="57"/>
      <c r="L985" s="57"/>
      <c r="M985" s="57"/>
      <c r="N985" s="57"/>
    </row>
    <row r="986" spans="3:14" ht="14.25" customHeight="1">
      <c r="C986" s="106"/>
      <c r="D986" s="106"/>
      <c r="E986" s="106"/>
      <c r="F986" s="106"/>
      <c r="G986" s="106"/>
      <c r="H986" s="106"/>
      <c r="I986" s="57"/>
      <c r="J986" s="57"/>
      <c r="K986" s="57"/>
      <c r="L986" s="57"/>
      <c r="M986" s="57"/>
      <c r="N986" s="57"/>
    </row>
    <row r="987" spans="3:14" ht="14.25" customHeight="1">
      <c r="C987" s="106"/>
      <c r="D987" s="106"/>
      <c r="E987" s="106"/>
      <c r="F987" s="106"/>
      <c r="G987" s="106"/>
      <c r="H987" s="106"/>
      <c r="I987" s="57"/>
      <c r="J987" s="57"/>
      <c r="K987" s="57"/>
      <c r="L987" s="57"/>
      <c r="M987" s="57"/>
      <c r="N987" s="57"/>
    </row>
    <row r="988" spans="3:14" ht="14.25" customHeight="1">
      <c r="C988" s="106"/>
      <c r="D988" s="106"/>
      <c r="E988" s="106"/>
      <c r="F988" s="106"/>
      <c r="G988" s="106"/>
      <c r="H988" s="106"/>
      <c r="I988" s="57"/>
      <c r="J988" s="57"/>
      <c r="K988" s="57"/>
      <c r="L988" s="57"/>
      <c r="M988" s="57"/>
      <c r="N988" s="57"/>
    </row>
    <row r="989" spans="3:14" ht="14.25" customHeight="1">
      <c r="C989" s="106"/>
      <c r="D989" s="106"/>
      <c r="E989" s="106"/>
      <c r="F989" s="106"/>
      <c r="G989" s="106"/>
      <c r="H989" s="106"/>
      <c r="I989" s="57"/>
      <c r="J989" s="57"/>
      <c r="K989" s="57"/>
      <c r="L989" s="57"/>
      <c r="M989" s="57"/>
      <c r="N989" s="57"/>
    </row>
    <row r="990" spans="3:14" ht="14.25" customHeight="1">
      <c r="C990" s="106"/>
      <c r="D990" s="106"/>
      <c r="E990" s="106"/>
      <c r="F990" s="106"/>
      <c r="G990" s="106"/>
      <c r="H990" s="106"/>
      <c r="I990" s="57"/>
      <c r="J990" s="57"/>
      <c r="K990" s="57"/>
      <c r="L990" s="57"/>
      <c r="M990" s="57"/>
      <c r="N990" s="57"/>
    </row>
    <row r="991" spans="3:14" ht="14.25" customHeight="1">
      <c r="C991" s="106"/>
      <c r="D991" s="106"/>
      <c r="E991" s="106"/>
      <c r="F991" s="106"/>
      <c r="G991" s="106"/>
      <c r="H991" s="106"/>
      <c r="I991" s="57"/>
      <c r="J991" s="57"/>
      <c r="K991" s="57"/>
      <c r="L991" s="57"/>
      <c r="M991" s="57"/>
      <c r="N991" s="57"/>
    </row>
    <row r="992" spans="3:14" ht="14.25" customHeight="1">
      <c r="C992" s="106"/>
      <c r="D992" s="106"/>
      <c r="E992" s="106"/>
      <c r="F992" s="106"/>
      <c r="G992" s="106"/>
      <c r="H992" s="106"/>
      <c r="I992" s="57"/>
      <c r="J992" s="57"/>
      <c r="K992" s="57"/>
      <c r="L992" s="57"/>
      <c r="M992" s="57"/>
      <c r="N992" s="57"/>
    </row>
    <row r="993" spans="3:14" ht="14.25" customHeight="1">
      <c r="C993" s="106"/>
      <c r="D993" s="106"/>
      <c r="E993" s="106"/>
      <c r="F993" s="106"/>
      <c r="G993" s="106"/>
      <c r="H993" s="106"/>
      <c r="I993" s="57"/>
      <c r="J993" s="57"/>
      <c r="K993" s="57"/>
      <c r="L993" s="57"/>
      <c r="M993" s="57"/>
      <c r="N993" s="57"/>
    </row>
    <row r="994" spans="3:14" ht="14.25" customHeight="1">
      <c r="C994" s="106"/>
      <c r="D994" s="106"/>
      <c r="E994" s="106"/>
      <c r="F994" s="106"/>
      <c r="G994" s="106"/>
      <c r="H994" s="106"/>
      <c r="I994" s="57"/>
      <c r="J994" s="57"/>
      <c r="K994" s="57"/>
      <c r="L994" s="57"/>
      <c r="M994" s="57"/>
      <c r="N994" s="57"/>
    </row>
    <row r="995" spans="3:14" ht="14.25" customHeight="1">
      <c r="C995" s="106"/>
      <c r="D995" s="106"/>
      <c r="E995" s="106"/>
      <c r="F995" s="106"/>
      <c r="G995" s="106"/>
      <c r="H995" s="106"/>
      <c r="I995" s="57"/>
      <c r="J995" s="57"/>
      <c r="K995" s="57"/>
      <c r="L995" s="57"/>
      <c r="M995" s="57"/>
      <c r="N995" s="57"/>
    </row>
    <row r="996" spans="3:14" ht="14.25" customHeight="1">
      <c r="C996" s="106"/>
      <c r="D996" s="106"/>
      <c r="E996" s="106"/>
      <c r="F996" s="106"/>
      <c r="G996" s="106"/>
      <c r="H996" s="106"/>
      <c r="I996" s="57"/>
      <c r="J996" s="57"/>
      <c r="K996" s="57"/>
      <c r="L996" s="57"/>
      <c r="M996" s="57"/>
      <c r="N996" s="57"/>
    </row>
    <row r="997" spans="3:14" ht="14.25" customHeight="1">
      <c r="C997" s="106"/>
      <c r="D997" s="106"/>
      <c r="E997" s="106"/>
      <c r="F997" s="106"/>
      <c r="G997" s="106"/>
      <c r="H997" s="106"/>
      <c r="I997" s="57"/>
      <c r="J997" s="57"/>
      <c r="K997" s="57"/>
      <c r="L997" s="57"/>
      <c r="M997" s="57"/>
      <c r="N997" s="57"/>
    </row>
    <row r="998" spans="3:14" ht="14.25" customHeight="1">
      <c r="C998" s="106"/>
      <c r="D998" s="106"/>
      <c r="E998" s="106"/>
      <c r="F998" s="106"/>
      <c r="G998" s="106"/>
      <c r="H998" s="106"/>
      <c r="I998" s="57"/>
      <c r="J998" s="57"/>
      <c r="K998" s="57"/>
      <c r="L998" s="57"/>
      <c r="M998" s="57"/>
      <c r="N998" s="57"/>
    </row>
    <row r="999" spans="3:14" ht="14.25" customHeight="1">
      <c r="C999" s="106"/>
      <c r="D999" s="106"/>
      <c r="E999" s="106"/>
      <c r="F999" s="106"/>
      <c r="G999" s="106"/>
      <c r="H999" s="106"/>
      <c r="I999" s="57"/>
      <c r="J999" s="57"/>
      <c r="K999" s="57"/>
      <c r="L999" s="57"/>
      <c r="M999" s="57"/>
      <c r="N999" s="57"/>
    </row>
    <row r="1000" spans="3:14" ht="14.25" customHeight="1">
      <c r="C1000" s="106"/>
      <c r="D1000" s="106"/>
      <c r="E1000" s="106"/>
      <c r="F1000" s="106"/>
      <c r="G1000" s="106"/>
      <c r="H1000" s="106"/>
      <c r="I1000" s="57"/>
      <c r="J1000" s="57"/>
      <c r="K1000" s="57"/>
      <c r="L1000" s="57"/>
      <c r="M1000" s="57"/>
      <c r="N1000" s="57"/>
    </row>
  </sheetData>
  <mergeCells count="2">
    <mergeCell ref="A23:A24"/>
    <mergeCell ref="A94:A96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" width="25.453125" customWidth="1"/>
    <col min="2" max="2" width="16.54296875" customWidth="1"/>
    <col min="3" max="3" width="16.453125" customWidth="1"/>
    <col min="4" max="4" width="13.08984375" customWidth="1"/>
    <col min="5" max="5" width="12.26953125" customWidth="1"/>
    <col min="6" max="7" width="9.08984375" customWidth="1"/>
    <col min="8" max="8" width="11.26953125" customWidth="1"/>
    <col min="9" max="9" width="11.453125" customWidth="1"/>
    <col min="10" max="10" width="12.26953125" customWidth="1"/>
    <col min="11" max="11" width="11.08984375" customWidth="1"/>
    <col min="12" max="12" width="11.26953125" customWidth="1"/>
    <col min="13" max="13" width="10.453125" customWidth="1"/>
    <col min="14" max="14" width="9.7265625" customWidth="1"/>
    <col min="15" max="26" width="9.08984375" customWidth="1"/>
  </cols>
  <sheetData>
    <row r="1" spans="1:26" ht="14.25" customHeight="1">
      <c r="A1" s="48" t="s">
        <v>1022</v>
      </c>
      <c r="B1" s="48" t="s">
        <v>417</v>
      </c>
      <c r="C1" s="49" t="s">
        <v>421</v>
      </c>
      <c r="D1" s="49" t="s">
        <v>1015</v>
      </c>
      <c r="E1" s="49" t="s">
        <v>1016</v>
      </c>
      <c r="F1" s="49" t="s">
        <v>1017</v>
      </c>
      <c r="G1" s="49" t="s">
        <v>1018</v>
      </c>
      <c r="H1" s="103" t="s">
        <v>1019</v>
      </c>
      <c r="I1" s="50" t="s">
        <v>1023</v>
      </c>
      <c r="J1" s="50" t="s">
        <v>427</v>
      </c>
      <c r="K1" s="50" t="s">
        <v>428</v>
      </c>
      <c r="L1" s="50" t="s">
        <v>429</v>
      </c>
      <c r="M1" s="50" t="s">
        <v>430</v>
      </c>
      <c r="N1" s="50" t="s">
        <v>431</v>
      </c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</row>
    <row r="2" spans="1:26" ht="14.25" customHeight="1">
      <c r="A2" s="51" t="s">
        <v>18</v>
      </c>
      <c r="B2" s="52" t="e">
        <f>IF(ISBLANK(A2),"",VLOOKUP(A2,[2]Permits!$F$2:$O$127,10,FALSE))</f>
        <v>#N/A</v>
      </c>
      <c r="C2" s="55" t="s">
        <v>531</v>
      </c>
      <c r="D2" s="55"/>
      <c r="E2" s="55"/>
      <c r="F2" s="55"/>
      <c r="G2" s="55"/>
      <c r="H2" s="105" t="s">
        <v>446</v>
      </c>
      <c r="I2" s="57">
        <v>0.28819444444444448</v>
      </c>
      <c r="J2" s="57"/>
      <c r="K2" s="57"/>
      <c r="L2" s="57"/>
      <c r="M2" s="57"/>
      <c r="N2" s="57"/>
    </row>
    <row r="3" spans="1:26" ht="14.25" customHeight="1">
      <c r="A3" s="51"/>
      <c r="B3" s="52"/>
      <c r="C3" s="55" t="s">
        <v>446</v>
      </c>
      <c r="D3" s="55"/>
      <c r="E3" s="55"/>
      <c r="F3" s="55"/>
      <c r="G3" s="55"/>
      <c r="H3" s="105" t="s">
        <v>460</v>
      </c>
      <c r="I3" s="57">
        <v>0.36805555555555558</v>
      </c>
      <c r="J3" s="57"/>
      <c r="K3" s="57"/>
      <c r="L3" s="57"/>
      <c r="M3" s="57"/>
      <c r="N3" s="57"/>
    </row>
    <row r="4" spans="1:26" ht="14.25" customHeight="1">
      <c r="A4" s="51"/>
      <c r="B4" s="52"/>
      <c r="C4" s="55" t="s">
        <v>460</v>
      </c>
      <c r="D4" s="55" t="s">
        <v>446</v>
      </c>
      <c r="E4" s="55"/>
      <c r="F4" s="55"/>
      <c r="G4" s="55"/>
      <c r="H4" s="105" t="s">
        <v>459</v>
      </c>
      <c r="I4" s="57">
        <v>0.47569444444444442</v>
      </c>
      <c r="J4" s="57"/>
      <c r="K4" s="57"/>
      <c r="L4" s="57"/>
      <c r="M4" s="57"/>
      <c r="N4" s="57"/>
    </row>
    <row r="5" spans="1:26" ht="14.25" customHeight="1">
      <c r="A5" s="51"/>
      <c r="B5" s="52"/>
      <c r="C5" s="55" t="s">
        <v>459</v>
      </c>
      <c r="D5" s="55"/>
      <c r="E5" s="55"/>
      <c r="F5" s="55"/>
      <c r="G5" s="55"/>
      <c r="H5" s="105"/>
      <c r="I5" s="57">
        <v>0.59722222222222221</v>
      </c>
      <c r="J5" s="57"/>
      <c r="K5" s="57"/>
      <c r="L5" s="57"/>
      <c r="M5" s="57"/>
      <c r="N5" s="57"/>
    </row>
    <row r="6" spans="1:26" ht="14.25" customHeight="1">
      <c r="A6" s="51"/>
      <c r="B6" s="52"/>
      <c r="C6" s="55" t="s">
        <v>460</v>
      </c>
      <c r="D6" s="55"/>
      <c r="E6" s="55"/>
      <c r="F6" s="55"/>
      <c r="G6" s="55"/>
      <c r="H6" s="105"/>
      <c r="I6" s="57">
        <v>0.68402777777777779</v>
      </c>
      <c r="J6" s="57"/>
      <c r="K6" s="57"/>
      <c r="L6" s="57"/>
      <c r="M6" s="57"/>
      <c r="N6" s="57"/>
    </row>
    <row r="7" spans="1:26" ht="14.25" customHeight="1">
      <c r="A7" s="51"/>
      <c r="B7" s="52"/>
      <c r="C7" s="55" t="s">
        <v>459</v>
      </c>
      <c r="D7" s="55"/>
      <c r="E7" s="55"/>
      <c r="F7" s="55"/>
      <c r="G7" s="55"/>
      <c r="H7" s="105" t="s">
        <v>528</v>
      </c>
      <c r="I7" s="57">
        <v>0.79166666666666663</v>
      </c>
      <c r="J7" s="57"/>
      <c r="K7" s="57"/>
      <c r="L7" s="57"/>
      <c r="M7" s="57"/>
      <c r="N7" s="57"/>
    </row>
    <row r="8" spans="1:26" ht="14.25" customHeight="1">
      <c r="A8" s="51" t="s">
        <v>23</v>
      </c>
      <c r="B8" s="52" t="e">
        <f>IF(ISBLANK(A8),"",VLOOKUP(A8,[2]Permits!$F$2:$O$127,10,FALSE))</f>
        <v>#N/A</v>
      </c>
      <c r="C8" s="55" t="s">
        <v>517</v>
      </c>
      <c r="D8" s="55"/>
      <c r="E8" s="55"/>
      <c r="F8" s="55"/>
      <c r="G8" s="55"/>
      <c r="H8" s="105" t="s">
        <v>459</v>
      </c>
      <c r="I8" s="57">
        <v>0.28125</v>
      </c>
      <c r="J8" s="57"/>
      <c r="K8" s="57"/>
      <c r="L8" s="57"/>
      <c r="M8" s="57"/>
      <c r="N8" s="57"/>
    </row>
    <row r="9" spans="1:26" ht="14.25" customHeight="1">
      <c r="A9" s="51"/>
      <c r="B9" s="52"/>
      <c r="C9" s="55" t="s">
        <v>459</v>
      </c>
      <c r="D9" s="55" t="s">
        <v>1024</v>
      </c>
      <c r="E9" s="55" t="s">
        <v>519</v>
      </c>
      <c r="F9" s="55"/>
      <c r="G9" s="55"/>
      <c r="H9" s="105" t="s">
        <v>460</v>
      </c>
      <c r="I9" s="57">
        <v>0.38194444444444442</v>
      </c>
      <c r="J9" s="57"/>
      <c r="K9" s="57"/>
      <c r="L9" s="57"/>
      <c r="M9" s="57"/>
      <c r="N9" s="57"/>
    </row>
    <row r="10" spans="1:26" ht="14.25" customHeight="1">
      <c r="A10" s="51"/>
      <c r="B10" s="52"/>
      <c r="C10" s="55" t="s">
        <v>460</v>
      </c>
      <c r="D10" s="55"/>
      <c r="E10" s="55"/>
      <c r="F10" s="55"/>
      <c r="G10" s="55"/>
      <c r="H10" s="105"/>
      <c r="I10" s="57">
        <v>0.4861111111111111</v>
      </c>
      <c r="J10" s="57"/>
      <c r="K10" s="57"/>
      <c r="L10" s="57"/>
      <c r="M10" s="57"/>
      <c r="N10" s="57"/>
    </row>
    <row r="11" spans="1:26" ht="14.25" customHeight="1">
      <c r="A11" s="51"/>
      <c r="B11" s="52"/>
      <c r="C11" s="55" t="s">
        <v>459</v>
      </c>
      <c r="D11" s="55" t="s">
        <v>1024</v>
      </c>
      <c r="E11" s="55" t="s">
        <v>519</v>
      </c>
      <c r="F11" s="55"/>
      <c r="G11" s="55"/>
      <c r="H11" s="105"/>
      <c r="I11" s="57">
        <v>0.67361111111111116</v>
      </c>
      <c r="J11" s="57"/>
      <c r="K11" s="57"/>
      <c r="L11" s="57"/>
      <c r="M11" s="57"/>
      <c r="N11" s="57"/>
    </row>
    <row r="12" spans="1:26" ht="14.25" customHeight="1">
      <c r="A12" s="51"/>
      <c r="B12" s="52"/>
      <c r="C12" s="55" t="s">
        <v>460</v>
      </c>
      <c r="D12" s="55"/>
      <c r="E12" s="55"/>
      <c r="F12" s="55"/>
      <c r="G12" s="55"/>
      <c r="H12" s="105" t="s">
        <v>480</v>
      </c>
      <c r="I12" s="57">
        <v>0.77777777777777779</v>
      </c>
      <c r="J12" s="57"/>
      <c r="K12" s="57"/>
      <c r="L12" s="57"/>
      <c r="M12" s="57"/>
      <c r="N12" s="57"/>
    </row>
    <row r="13" spans="1:26" ht="14.25" customHeight="1">
      <c r="A13" s="51"/>
      <c r="B13" s="52"/>
      <c r="C13" s="55" t="s">
        <v>480</v>
      </c>
      <c r="D13" s="55"/>
      <c r="E13" s="55"/>
      <c r="F13" s="55"/>
      <c r="G13" s="55"/>
      <c r="H13" s="105" t="s">
        <v>517</v>
      </c>
      <c r="I13" s="57">
        <v>0.8125</v>
      </c>
      <c r="J13" s="57"/>
      <c r="K13" s="57"/>
      <c r="L13" s="57"/>
      <c r="M13" s="57"/>
      <c r="N13" s="57"/>
    </row>
    <row r="14" spans="1:26" ht="14.25" customHeight="1">
      <c r="A14" s="51" t="s">
        <v>26</v>
      </c>
      <c r="B14" s="52" t="e">
        <f>IF(ISBLANK(A14),"",VLOOKUP(A14,[2]Permits!$F$2:$O$127,10,FALSE))</f>
        <v>#N/A</v>
      </c>
      <c r="C14" s="55"/>
      <c r="D14" s="55"/>
      <c r="E14" s="55"/>
      <c r="F14" s="55"/>
      <c r="G14" s="55"/>
      <c r="H14" s="105"/>
      <c r="I14" s="57"/>
      <c r="J14" s="57"/>
      <c r="K14" s="57"/>
      <c r="L14" s="57"/>
      <c r="M14" s="57"/>
      <c r="N14" s="57"/>
    </row>
    <row r="15" spans="1:26" ht="14.25" customHeight="1">
      <c r="A15" s="51" t="s">
        <v>32</v>
      </c>
      <c r="B15" s="52" t="e">
        <f>IF(ISBLANK(A15),"",VLOOKUP(A15,[2]Permits!$F$2:$O$127,10,FALSE))</f>
        <v>#N/A</v>
      </c>
      <c r="C15" s="55" t="s">
        <v>459</v>
      </c>
      <c r="D15" s="55"/>
      <c r="E15" s="55"/>
      <c r="F15" s="55"/>
      <c r="G15" s="55"/>
      <c r="H15" s="105" t="s">
        <v>460</v>
      </c>
      <c r="I15" s="107" t="s">
        <v>1026</v>
      </c>
      <c r="J15" s="57"/>
      <c r="K15" s="57"/>
      <c r="L15" s="57"/>
      <c r="M15" s="57"/>
      <c r="N15" s="57"/>
    </row>
    <row r="16" spans="1:26" ht="14.25" customHeight="1">
      <c r="A16" s="51"/>
      <c r="B16" s="52"/>
      <c r="C16" s="55" t="s">
        <v>460</v>
      </c>
      <c r="D16" s="55"/>
      <c r="E16" s="55"/>
      <c r="F16" s="55"/>
      <c r="G16" s="55"/>
      <c r="H16" s="105" t="s">
        <v>459</v>
      </c>
      <c r="I16" s="107" t="s">
        <v>1027</v>
      </c>
      <c r="J16" s="57"/>
      <c r="K16" s="57"/>
      <c r="L16" s="57"/>
      <c r="M16" s="57"/>
      <c r="N16" s="57"/>
    </row>
    <row r="17" spans="1:14" ht="14.25" customHeight="1">
      <c r="A17" s="51" t="s">
        <v>36</v>
      </c>
      <c r="B17" s="52" t="e">
        <f>IF(ISBLANK(A17),"",VLOOKUP(A17,[2]Permits!$F$2:$O$127,10,FALSE))</f>
        <v>#N/A</v>
      </c>
      <c r="C17" s="55"/>
      <c r="D17" s="55"/>
      <c r="E17" s="55"/>
      <c r="F17" s="55"/>
      <c r="G17" s="55"/>
      <c r="H17" s="108"/>
      <c r="I17" s="57" t="s">
        <v>1028</v>
      </c>
      <c r="J17" s="57"/>
      <c r="K17" s="57"/>
      <c r="L17" s="57"/>
      <c r="M17" s="57"/>
      <c r="N17" s="57"/>
    </row>
    <row r="18" spans="1:14" ht="14.25" customHeight="1">
      <c r="A18" s="51" t="s">
        <v>39</v>
      </c>
      <c r="B18" s="52" t="e">
        <f>IF(ISBLANK(A18),"",VLOOKUP(A18,[2]Permits!$F$2:$O$127,10,FALSE))</f>
        <v>#N/A</v>
      </c>
      <c r="C18" s="55"/>
      <c r="D18" s="55"/>
      <c r="E18" s="55"/>
      <c r="F18" s="55"/>
      <c r="G18" s="55"/>
      <c r="H18" s="105"/>
      <c r="I18" s="57"/>
      <c r="J18" s="57"/>
      <c r="K18" s="57"/>
      <c r="L18" s="57"/>
      <c r="M18" s="57"/>
      <c r="N18" s="57"/>
    </row>
    <row r="19" spans="1:14" ht="14.25" customHeight="1">
      <c r="A19" s="51" t="s">
        <v>42</v>
      </c>
      <c r="B19" s="83" t="e">
        <f>IF(ISBLANK(A19),"",VLOOKUP(A19,[2]Permits!$F$2:$O$127,10,FALSE))</f>
        <v>#N/A</v>
      </c>
      <c r="C19" s="55" t="s">
        <v>446</v>
      </c>
      <c r="D19" s="55"/>
      <c r="E19" s="55"/>
      <c r="F19" s="55"/>
      <c r="G19" s="55"/>
      <c r="H19" s="105" t="s">
        <v>747</v>
      </c>
      <c r="I19" s="57" t="s">
        <v>1029</v>
      </c>
      <c r="J19" s="57"/>
      <c r="K19" s="57"/>
      <c r="L19" s="57"/>
      <c r="M19" s="57"/>
      <c r="N19" s="57">
        <v>19.45</v>
      </c>
    </row>
    <row r="20" spans="1:14" ht="14.25" customHeight="1">
      <c r="A20" s="51" t="s">
        <v>46</v>
      </c>
      <c r="C20" s="55" t="s">
        <v>460</v>
      </c>
      <c r="D20" s="55"/>
      <c r="E20" s="55"/>
      <c r="F20" s="55"/>
      <c r="G20" s="55"/>
      <c r="H20" s="105"/>
      <c r="I20" s="57" t="s">
        <v>1030</v>
      </c>
      <c r="J20" s="57"/>
      <c r="K20" s="57"/>
      <c r="L20" s="57"/>
      <c r="M20" s="57"/>
      <c r="N20" s="57"/>
    </row>
    <row r="21" spans="1:14" ht="14.25" customHeight="1">
      <c r="A21" s="51" t="s">
        <v>50</v>
      </c>
      <c r="C21" s="55" t="s">
        <v>450</v>
      </c>
      <c r="D21" s="55"/>
      <c r="E21" s="55"/>
      <c r="F21" s="55"/>
      <c r="G21" s="55"/>
      <c r="H21" s="105"/>
      <c r="I21" s="57" t="s">
        <v>1031</v>
      </c>
      <c r="J21" s="57"/>
      <c r="K21" s="57"/>
      <c r="L21" s="57"/>
      <c r="M21" s="57"/>
      <c r="N21" s="57"/>
    </row>
    <row r="22" spans="1:14" ht="14.25" customHeight="1">
      <c r="A22" s="51" t="s">
        <v>54</v>
      </c>
      <c r="C22" s="55" t="s">
        <v>551</v>
      </c>
      <c r="D22" s="55"/>
      <c r="E22" s="55"/>
      <c r="F22" s="55"/>
      <c r="G22" s="55"/>
      <c r="H22" s="105"/>
      <c r="I22" s="57" t="s">
        <v>1032</v>
      </c>
      <c r="J22" s="57"/>
      <c r="K22" s="57"/>
      <c r="L22" s="57"/>
      <c r="M22" s="57"/>
      <c r="N22" s="57"/>
    </row>
    <row r="23" spans="1:14" ht="14.25" customHeight="1">
      <c r="A23" s="51" t="s">
        <v>57</v>
      </c>
      <c r="B23" s="52" t="e">
        <f>IF(ISBLANK(A20),"",VLOOKUP(A20,[2]Permits!$F$2:$O$127,10,FALSE))</f>
        <v>#N/A</v>
      </c>
      <c r="C23" s="55"/>
      <c r="D23" s="55"/>
      <c r="E23" s="55"/>
      <c r="F23" s="55"/>
      <c r="G23" s="55"/>
      <c r="H23" s="105"/>
      <c r="I23" s="57"/>
      <c r="J23" s="57"/>
      <c r="K23" s="57"/>
      <c r="L23" s="57"/>
      <c r="M23" s="57"/>
      <c r="N23" s="57"/>
    </row>
    <row r="24" spans="1:14" ht="14.25" customHeight="1">
      <c r="A24" s="111" t="s">
        <v>60</v>
      </c>
      <c r="B24" s="52" t="e">
        <f>IF(ISBLANK(A21),"",VLOOKUP(A21,[2]Permits!$F$2:$O$127,10,FALSE))</f>
        <v>#N/A</v>
      </c>
      <c r="C24" s="55"/>
      <c r="D24" s="55"/>
      <c r="E24" s="55"/>
      <c r="F24" s="55"/>
      <c r="G24" s="55"/>
      <c r="H24" s="105"/>
      <c r="I24" s="57"/>
      <c r="J24" s="57"/>
      <c r="K24" s="57"/>
      <c r="L24" s="57"/>
      <c r="M24" s="57"/>
      <c r="N24" s="57"/>
    </row>
    <row r="25" spans="1:14" ht="14.25" customHeight="1">
      <c r="A25" s="113"/>
      <c r="B25" s="52" t="e">
        <f>IF(ISBLANK(A22),"",VLOOKUP(A22,[2]Permits!$F$2:$O$127,10,FALSE))</f>
        <v>#N/A</v>
      </c>
      <c r="C25" s="55"/>
      <c r="D25" s="55"/>
      <c r="E25" s="55"/>
      <c r="F25" s="55"/>
      <c r="G25" s="55"/>
      <c r="H25" s="105"/>
      <c r="I25" s="57"/>
      <c r="J25" s="57"/>
      <c r="K25" s="57"/>
      <c r="L25" s="57"/>
      <c r="M25" s="57"/>
      <c r="N25" s="57"/>
    </row>
    <row r="26" spans="1:14" ht="14.25" customHeight="1">
      <c r="A26" s="113"/>
      <c r="B26" s="52" t="e">
        <f>IF(ISBLANK(A23),"",VLOOKUP(A23,[2]Permits!$F$2:$O$127,10,FALSE))</f>
        <v>#N/A</v>
      </c>
      <c r="C26" s="55"/>
      <c r="D26" s="55"/>
      <c r="E26" s="55"/>
      <c r="F26" s="55"/>
      <c r="G26" s="55"/>
      <c r="H26" s="105"/>
      <c r="I26" s="57"/>
      <c r="J26" s="57"/>
      <c r="K26" s="57"/>
      <c r="L26" s="57"/>
      <c r="M26" s="57"/>
      <c r="N26" s="57"/>
    </row>
    <row r="27" spans="1:14" ht="14.25" customHeight="1">
      <c r="A27" s="113"/>
      <c r="B27" s="52" t="e">
        <f>IF(ISBLANK(A24),"",VLOOKUP(A24,[2]Permits!$F$2:$O$127,10,FALSE))</f>
        <v>#N/A</v>
      </c>
      <c r="C27" s="55"/>
      <c r="D27" s="55"/>
      <c r="E27" s="55"/>
      <c r="F27" s="55"/>
      <c r="G27" s="55"/>
      <c r="H27" s="105"/>
      <c r="I27" s="57"/>
      <c r="J27" s="57"/>
      <c r="K27" s="57"/>
      <c r="L27" s="57"/>
      <c r="M27" s="57"/>
      <c r="N27" s="57"/>
    </row>
    <row r="28" spans="1:14" ht="14.25" customHeight="1">
      <c r="A28" s="113"/>
      <c r="B28" s="52"/>
      <c r="C28" s="55"/>
      <c r="D28" s="55"/>
      <c r="E28" s="55"/>
      <c r="F28" s="55"/>
      <c r="G28" s="55"/>
      <c r="H28" s="105"/>
      <c r="I28" s="57"/>
      <c r="J28" s="57"/>
      <c r="K28" s="57"/>
      <c r="L28" s="57"/>
      <c r="M28" s="57"/>
      <c r="N28" s="57"/>
    </row>
    <row r="29" spans="1:14" ht="14.25" customHeight="1">
      <c r="A29" s="112"/>
      <c r="B29" s="52" t="str">
        <f>IF(ISBLANK(A29),"",VLOOKUP(A29,[2]Permits!$F$2:$O$127,10,FALSE))</f>
        <v/>
      </c>
      <c r="C29" s="55"/>
      <c r="D29" s="55"/>
      <c r="E29" s="55"/>
      <c r="F29" s="55"/>
      <c r="G29" s="55"/>
      <c r="H29" s="105"/>
      <c r="I29" s="57"/>
      <c r="J29" s="57"/>
      <c r="K29" s="57"/>
      <c r="L29" s="57"/>
      <c r="M29" s="57"/>
      <c r="N29" s="57"/>
    </row>
    <row r="30" spans="1:14" ht="14.25" customHeight="1">
      <c r="A30" s="51" t="s">
        <v>65</v>
      </c>
      <c r="B30" s="52" t="e">
        <f>IF(ISBLANK(A30),"",VLOOKUP(A30,[2]Permits!$F$2:$O$127,10,FALSE))</f>
        <v>#N/A</v>
      </c>
      <c r="C30" s="55"/>
      <c r="D30" s="55"/>
      <c r="E30" s="55"/>
      <c r="F30" s="55"/>
      <c r="G30" s="55"/>
      <c r="H30" s="105"/>
      <c r="I30" s="57"/>
      <c r="J30" s="57"/>
      <c r="K30" s="57"/>
      <c r="L30" s="57"/>
      <c r="M30" s="57"/>
      <c r="N30" s="57"/>
    </row>
    <row r="31" spans="1:14" ht="14.25" customHeight="1">
      <c r="A31" s="51" t="s">
        <v>69</v>
      </c>
      <c r="B31" s="52" t="e">
        <f>IF(ISBLANK(A31),"",VLOOKUP(A31,[2]Permits!$F$2:$O$127,10,FALSE))</f>
        <v>#N/A</v>
      </c>
      <c r="C31" s="55"/>
      <c r="D31" s="55"/>
      <c r="E31" s="55"/>
      <c r="F31" s="55"/>
      <c r="G31" s="55"/>
      <c r="H31" s="105"/>
      <c r="I31" s="57"/>
      <c r="J31" s="57"/>
      <c r="K31" s="57"/>
      <c r="L31" s="57"/>
      <c r="M31" s="57"/>
      <c r="N31" s="57"/>
    </row>
    <row r="32" spans="1:14" ht="14.25" customHeight="1">
      <c r="A32" s="51" t="s">
        <v>73</v>
      </c>
      <c r="B32" s="83" t="e">
        <f>IF(ISBLANK(A32),"",VLOOKUP(A32,[2]Permits!$F$2:$O$127,10,FALSE))</f>
        <v>#N/A</v>
      </c>
      <c r="C32" s="55" t="s">
        <v>619</v>
      </c>
      <c r="D32" s="55" t="s">
        <v>460</v>
      </c>
      <c r="E32" s="55" t="s">
        <v>459</v>
      </c>
      <c r="F32" s="55"/>
      <c r="G32" s="55"/>
      <c r="H32" s="105"/>
      <c r="I32" s="57" t="s">
        <v>1033</v>
      </c>
      <c r="J32" s="57" t="s">
        <v>1034</v>
      </c>
      <c r="K32" s="57"/>
      <c r="L32" s="57"/>
      <c r="M32" s="57"/>
      <c r="N32" s="57" t="s">
        <v>1035</v>
      </c>
    </row>
    <row r="33" spans="1:14" ht="14.25" customHeight="1">
      <c r="A33" s="51"/>
      <c r="B33" s="52"/>
      <c r="C33" s="55" t="s">
        <v>459</v>
      </c>
      <c r="D33" s="55" t="s">
        <v>460</v>
      </c>
      <c r="E33" s="55" t="s">
        <v>619</v>
      </c>
      <c r="F33" s="55"/>
      <c r="G33" s="55"/>
      <c r="H33" s="105"/>
      <c r="I33" s="57" t="s">
        <v>1036</v>
      </c>
      <c r="J33" s="57" t="s">
        <v>1037</v>
      </c>
      <c r="K33" s="57"/>
      <c r="L33" s="57"/>
      <c r="M33" s="57"/>
      <c r="N33" s="57" t="s">
        <v>1038</v>
      </c>
    </row>
    <row r="34" spans="1:14" ht="14.25" customHeight="1">
      <c r="A34" s="51"/>
      <c r="B34" s="52"/>
      <c r="C34" s="55"/>
      <c r="D34" s="55"/>
      <c r="E34" s="55"/>
      <c r="F34" s="55"/>
      <c r="G34" s="55"/>
      <c r="H34" s="105"/>
      <c r="I34" s="57"/>
      <c r="J34" s="57"/>
      <c r="K34" s="57"/>
      <c r="L34" s="57"/>
      <c r="M34" s="57"/>
      <c r="N34" s="57"/>
    </row>
    <row r="35" spans="1:14" ht="14.25" customHeight="1">
      <c r="A35" s="51" t="s">
        <v>77</v>
      </c>
      <c r="B35" s="52" t="e">
        <f>IF(ISBLANK(A35),"",VLOOKUP(A35,[2]Permits!$F$2:$O$127,10,FALSE))</f>
        <v>#N/A</v>
      </c>
      <c r="C35" s="55"/>
      <c r="D35" s="55"/>
      <c r="E35" s="55"/>
      <c r="F35" s="55"/>
      <c r="G35" s="55"/>
      <c r="H35" s="105"/>
      <c r="I35" s="57"/>
      <c r="J35" s="57"/>
      <c r="K35" s="57"/>
      <c r="L35" s="57"/>
      <c r="M35" s="57"/>
      <c r="N35" s="57"/>
    </row>
    <row r="36" spans="1:14" ht="14.25" customHeight="1">
      <c r="A36" s="51" t="s">
        <v>80</v>
      </c>
      <c r="B36" s="52" t="e">
        <f>IF(ISBLANK(A36),"",VLOOKUP(A36,[2]Permits!$F$2:$O$127,10,FALSE))</f>
        <v>#N/A</v>
      </c>
      <c r="C36" s="55"/>
      <c r="D36" s="55"/>
      <c r="E36" s="55"/>
      <c r="F36" s="55"/>
      <c r="G36" s="55"/>
      <c r="H36" s="105"/>
      <c r="I36" s="57"/>
      <c r="J36" s="57"/>
      <c r="K36" s="57"/>
      <c r="L36" s="57"/>
      <c r="M36" s="57"/>
      <c r="N36" s="57"/>
    </row>
    <row r="37" spans="1:14" ht="14.25" customHeight="1">
      <c r="A37" s="51" t="s">
        <v>83</v>
      </c>
      <c r="B37" s="52" t="e">
        <f>IF(ISBLANK(A37),"",VLOOKUP(A37,[2]Permits!$F$2:$O$127,10,FALSE))</f>
        <v>#N/A</v>
      </c>
      <c r="C37" s="55"/>
      <c r="D37" s="55"/>
      <c r="E37" s="55"/>
      <c r="F37" s="55"/>
      <c r="G37" s="55"/>
      <c r="H37" s="105"/>
      <c r="I37" s="57"/>
      <c r="J37" s="57"/>
      <c r="K37" s="57"/>
      <c r="L37" s="57"/>
      <c r="M37" s="57"/>
      <c r="N37" s="57"/>
    </row>
    <row r="38" spans="1:14" ht="14.25" customHeight="1">
      <c r="A38" s="51" t="s">
        <v>86</v>
      </c>
      <c r="B38" s="52" t="e">
        <f>IF(ISBLANK(A38),"",VLOOKUP(A38,[2]Permits!$F$2:$O$127,10,FALSE))</f>
        <v>#N/A</v>
      </c>
      <c r="C38" s="55"/>
      <c r="D38" s="55"/>
      <c r="E38" s="55"/>
      <c r="F38" s="55"/>
      <c r="G38" s="55"/>
      <c r="H38" s="105"/>
      <c r="I38" s="57"/>
      <c r="J38" s="57"/>
      <c r="K38" s="57"/>
      <c r="L38" s="57"/>
      <c r="M38" s="57"/>
      <c r="N38" s="57"/>
    </row>
    <row r="39" spans="1:14" ht="14.25" customHeight="1">
      <c r="A39" s="51" t="s">
        <v>90</v>
      </c>
      <c r="B39" s="52" t="e">
        <f>IF(ISBLANK(A39),"",VLOOKUP(A39,[2]Permits!$F$2:$O$127,10,FALSE))</f>
        <v>#N/A</v>
      </c>
      <c r="C39" s="55"/>
      <c r="D39" s="55"/>
      <c r="E39" s="55"/>
      <c r="F39" s="55"/>
      <c r="G39" s="55"/>
      <c r="H39" s="105"/>
      <c r="I39" s="57"/>
      <c r="J39" s="57"/>
      <c r="K39" s="57"/>
      <c r="L39" s="57"/>
      <c r="M39" s="57"/>
      <c r="N39" s="57"/>
    </row>
    <row r="40" spans="1:14" ht="14.25" customHeight="1">
      <c r="A40" s="51" t="s">
        <v>94</v>
      </c>
      <c r="B40" s="52" t="e">
        <f>IF(ISBLANK(A40),"",VLOOKUP(A40,[2]Permits!$F$2:$O$127,10,FALSE))</f>
        <v>#N/A</v>
      </c>
      <c r="C40" s="55"/>
      <c r="D40" s="55"/>
      <c r="E40" s="55"/>
      <c r="F40" s="55"/>
      <c r="G40" s="55"/>
      <c r="H40" s="105"/>
      <c r="I40" s="57"/>
      <c r="J40" s="57"/>
      <c r="K40" s="57"/>
      <c r="L40" s="57"/>
      <c r="M40" s="57"/>
      <c r="N40" s="57"/>
    </row>
    <row r="41" spans="1:14" ht="14.25" customHeight="1">
      <c r="A41" s="51" t="s">
        <v>77</v>
      </c>
      <c r="B41" s="52" t="e">
        <f>IF(ISBLANK(A41),"",VLOOKUP(A41,[2]Permits!$F$2:$O$127,10,FALSE))</f>
        <v>#N/A</v>
      </c>
      <c r="C41" s="55"/>
      <c r="D41" s="55"/>
      <c r="E41" s="55"/>
      <c r="F41" s="55"/>
      <c r="G41" s="55"/>
      <c r="H41" s="105"/>
      <c r="I41" s="57"/>
      <c r="J41" s="57"/>
      <c r="K41" s="57"/>
      <c r="L41" s="57"/>
      <c r="M41" s="57"/>
      <c r="N41" s="57"/>
    </row>
    <row r="42" spans="1:14" ht="14.25" customHeight="1">
      <c r="A42" s="51" t="s">
        <v>99</v>
      </c>
      <c r="B42" s="52" t="e">
        <f>IF(ISBLANK(A42),"",VLOOKUP(A42,[2]Permits!$F$2:$O$127,10,FALSE))</f>
        <v>#N/A</v>
      </c>
      <c r="C42" s="55"/>
      <c r="D42" s="55"/>
      <c r="E42" s="55"/>
      <c r="F42" s="55"/>
      <c r="G42" s="55"/>
      <c r="H42" s="105"/>
      <c r="I42" s="57"/>
      <c r="J42" s="57"/>
      <c r="K42" s="57"/>
      <c r="L42" s="57"/>
      <c r="M42" s="57"/>
      <c r="N42" s="57"/>
    </row>
    <row r="43" spans="1:14" ht="14.25" customHeight="1">
      <c r="A43" s="51" t="s">
        <v>102</v>
      </c>
      <c r="B43" s="52" t="e">
        <f>IF(ISBLANK(A43),"",VLOOKUP(A43,[2]Permits!$F$2:$O$127,10,FALSE))</f>
        <v>#N/A</v>
      </c>
      <c r="C43" s="55"/>
      <c r="D43" s="55"/>
      <c r="E43" s="55"/>
      <c r="F43" s="55"/>
      <c r="G43" s="55"/>
      <c r="H43" s="105"/>
      <c r="I43" s="57"/>
      <c r="J43" s="57"/>
      <c r="K43" s="57"/>
      <c r="L43" s="57"/>
      <c r="M43" s="57"/>
      <c r="N43" s="57"/>
    </row>
    <row r="44" spans="1:14" ht="14.25" customHeight="1">
      <c r="A44" s="51" t="s">
        <v>105</v>
      </c>
      <c r="B44" s="52" t="e">
        <f>IF(ISBLANK(A44),"",VLOOKUP(A44,[2]Permits!$F$2:$O$127,10,FALSE))</f>
        <v>#N/A</v>
      </c>
      <c r="C44" s="55"/>
      <c r="D44" s="55"/>
      <c r="E44" s="55"/>
      <c r="F44" s="55"/>
      <c r="G44" s="55"/>
      <c r="H44" s="105"/>
      <c r="I44" s="57"/>
      <c r="J44" s="57"/>
      <c r="K44" s="57"/>
      <c r="L44" s="57"/>
      <c r="M44" s="57"/>
      <c r="N44" s="57"/>
    </row>
    <row r="45" spans="1:14" ht="14.25" customHeight="1">
      <c r="A45" s="51" t="s">
        <v>108</v>
      </c>
      <c r="B45" s="52" t="e">
        <f>IF(ISBLANK(A45),"",VLOOKUP(A45,[2]Permits!$F$2:$O$127,10,FALSE))</f>
        <v>#N/A</v>
      </c>
      <c r="C45" s="55"/>
      <c r="D45" s="55"/>
      <c r="E45" s="55"/>
      <c r="F45" s="55"/>
      <c r="G45" s="55"/>
      <c r="H45" s="105"/>
      <c r="I45" s="57"/>
      <c r="J45" s="57"/>
      <c r="K45" s="57"/>
      <c r="L45" s="57"/>
      <c r="M45" s="57"/>
      <c r="N45" s="57"/>
    </row>
    <row r="46" spans="1:14" ht="14.25" customHeight="1">
      <c r="A46" s="51" t="s">
        <v>111</v>
      </c>
      <c r="B46" s="52" t="e">
        <f>IF(ISBLANK(A46),"",VLOOKUP(A46,[2]Permits!$F$2:$O$127,10,FALSE))</f>
        <v>#N/A</v>
      </c>
      <c r="C46" s="55"/>
      <c r="D46" s="55"/>
      <c r="E46" s="55"/>
      <c r="F46" s="55"/>
      <c r="G46" s="55"/>
      <c r="H46" s="105"/>
      <c r="I46" s="57"/>
      <c r="J46" s="57"/>
      <c r="K46" s="57"/>
      <c r="L46" s="57"/>
      <c r="M46" s="57"/>
      <c r="N46" s="57"/>
    </row>
    <row r="47" spans="1:14" ht="14.25" customHeight="1">
      <c r="A47" s="51" t="s">
        <v>115</v>
      </c>
      <c r="B47" s="52" t="e">
        <f>IF(ISBLANK(A47),"",VLOOKUP(A47,[2]Permits!$F$2:$O$127,10,FALSE))</f>
        <v>#N/A</v>
      </c>
      <c r="C47" s="55"/>
      <c r="D47" s="55"/>
      <c r="E47" s="55"/>
      <c r="F47" s="55"/>
      <c r="G47" s="55"/>
      <c r="H47" s="105"/>
      <c r="I47" s="57"/>
      <c r="J47" s="57"/>
      <c r="K47" s="57"/>
      <c r="L47" s="57"/>
      <c r="M47" s="57"/>
      <c r="N47" s="57"/>
    </row>
    <row r="48" spans="1:14" ht="14.25" customHeight="1">
      <c r="A48" s="51" t="s">
        <v>119</v>
      </c>
      <c r="B48" s="52" t="e">
        <f>IF(ISBLANK(A48),"",VLOOKUP(A48,[2]Permits!$F$2:$O$127,10,FALSE))</f>
        <v>#N/A</v>
      </c>
      <c r="C48" s="55"/>
      <c r="D48" s="55"/>
      <c r="E48" s="55"/>
      <c r="F48" s="55"/>
      <c r="G48" s="55"/>
      <c r="H48" s="105"/>
      <c r="I48" s="57"/>
      <c r="J48" s="57"/>
      <c r="K48" s="57"/>
      <c r="L48" s="57"/>
      <c r="M48" s="57"/>
      <c r="N48" s="57"/>
    </row>
    <row r="49" spans="1:14" ht="14.25" customHeight="1">
      <c r="A49" s="51" t="s">
        <v>122</v>
      </c>
      <c r="B49" s="52" t="e">
        <f>IF(ISBLANK(A49),"",VLOOKUP(A49,[2]Permits!$F$2:$O$127,10,FALSE))</f>
        <v>#N/A</v>
      </c>
      <c r="C49" s="55"/>
      <c r="D49" s="55"/>
      <c r="E49" s="55"/>
      <c r="F49" s="55"/>
      <c r="G49" s="55"/>
      <c r="H49" s="105"/>
      <c r="I49" s="57"/>
      <c r="J49" s="57"/>
      <c r="K49" s="57"/>
      <c r="L49" s="57"/>
      <c r="M49" s="57"/>
      <c r="N49" s="57"/>
    </row>
    <row r="50" spans="1:14" ht="14.25" customHeight="1">
      <c r="A50" s="51" t="s">
        <v>125</v>
      </c>
      <c r="B50" s="52" t="e">
        <f>IF(ISBLANK(A50),"",VLOOKUP(A50,[2]Permits!$F$2:$O$127,10,FALSE))</f>
        <v>#N/A</v>
      </c>
      <c r="C50" s="55"/>
      <c r="D50" s="55"/>
      <c r="E50" s="55"/>
      <c r="F50" s="55"/>
      <c r="G50" s="55"/>
      <c r="H50" s="105"/>
      <c r="I50" s="57"/>
      <c r="J50" s="57"/>
      <c r="K50" s="57"/>
      <c r="L50" s="57"/>
      <c r="M50" s="57"/>
      <c r="N50" s="57"/>
    </row>
    <row r="51" spans="1:14" ht="14.25" customHeight="1">
      <c r="A51" s="51" t="s">
        <v>128</v>
      </c>
      <c r="B51" s="52" t="e">
        <f>IF(ISBLANK(A51),"",VLOOKUP(A51,[2]Permits!$F$2:$O$127,10,FALSE))</f>
        <v>#N/A</v>
      </c>
      <c r="C51" s="55"/>
      <c r="D51" s="55"/>
      <c r="E51" s="55"/>
      <c r="F51" s="55"/>
      <c r="G51" s="55"/>
      <c r="H51" s="105"/>
      <c r="I51" s="57"/>
      <c r="J51" s="57"/>
      <c r="K51" s="57"/>
      <c r="L51" s="57"/>
      <c r="M51" s="57"/>
      <c r="N51" s="57"/>
    </row>
    <row r="52" spans="1:14" ht="14.25" customHeight="1">
      <c r="A52" s="51" t="s">
        <v>131</v>
      </c>
      <c r="B52" s="52" t="e">
        <f>IF(ISBLANK(A52),"",VLOOKUP(A52,[2]Permits!$F$2:$O$127,10,FALSE))</f>
        <v>#N/A</v>
      </c>
      <c r="C52" s="55"/>
      <c r="D52" s="55"/>
      <c r="E52" s="55"/>
      <c r="F52" s="55"/>
      <c r="G52" s="55"/>
      <c r="H52" s="105"/>
      <c r="I52" s="57"/>
      <c r="J52" s="57"/>
      <c r="K52" s="57"/>
      <c r="L52" s="57"/>
      <c r="M52" s="57"/>
      <c r="N52" s="57"/>
    </row>
    <row r="53" spans="1:14" ht="14.25" customHeight="1">
      <c r="A53" s="51" t="s">
        <v>122</v>
      </c>
      <c r="B53" s="52" t="e">
        <f>IF(ISBLANK(A53),"",VLOOKUP(A53,[2]Permits!$F$2:$O$127,10,FALSE))</f>
        <v>#N/A</v>
      </c>
      <c r="C53" s="55"/>
      <c r="D53" s="55"/>
      <c r="E53" s="55"/>
      <c r="F53" s="55"/>
      <c r="G53" s="55"/>
      <c r="H53" s="105"/>
      <c r="I53" s="57"/>
      <c r="J53" s="57"/>
      <c r="K53" s="57"/>
      <c r="L53" s="57"/>
      <c r="M53" s="57"/>
      <c r="N53" s="57"/>
    </row>
    <row r="54" spans="1:14" ht="14.25" customHeight="1">
      <c r="A54" s="51" t="s">
        <v>138</v>
      </c>
      <c r="B54" s="52" t="e">
        <f>IF(ISBLANK(A54),"",VLOOKUP(A54,[2]Permits!$F$2:$O$127,10,FALSE))</f>
        <v>#N/A</v>
      </c>
      <c r="C54" s="55"/>
      <c r="D54" s="55"/>
      <c r="E54" s="55"/>
      <c r="F54" s="55"/>
      <c r="G54" s="55"/>
      <c r="H54" s="105"/>
      <c r="I54" s="57"/>
      <c r="J54" s="57"/>
      <c r="K54" s="57"/>
      <c r="L54" s="57"/>
      <c r="M54" s="57"/>
      <c r="N54" s="57"/>
    </row>
    <row r="55" spans="1:14" ht="14.25" customHeight="1">
      <c r="A55" s="51" t="s">
        <v>142</v>
      </c>
      <c r="B55" s="52" t="e">
        <f>IF(ISBLANK(A55),"",VLOOKUP(A55,[2]Permits!$F$2:$O$127,10,FALSE))</f>
        <v>#N/A</v>
      </c>
      <c r="C55" s="55"/>
      <c r="D55" s="55"/>
      <c r="E55" s="55"/>
      <c r="F55" s="55"/>
      <c r="G55" s="55"/>
      <c r="H55" s="105"/>
      <c r="I55" s="57"/>
      <c r="J55" s="57"/>
      <c r="K55" s="57"/>
      <c r="L55" s="57"/>
      <c r="M55" s="57"/>
      <c r="N55" s="57"/>
    </row>
    <row r="56" spans="1:14" ht="14.25" customHeight="1">
      <c r="A56" s="51" t="s">
        <v>145</v>
      </c>
      <c r="B56" s="52" t="e">
        <f>IF(ISBLANK(A56),"",VLOOKUP(A56,[2]Permits!$F$2:$O$127,10,FALSE))</f>
        <v>#N/A</v>
      </c>
      <c r="C56" s="55"/>
      <c r="D56" s="55"/>
      <c r="E56" s="55"/>
      <c r="F56" s="55"/>
      <c r="G56" s="55"/>
      <c r="H56" s="105"/>
      <c r="I56" s="57"/>
      <c r="J56" s="57"/>
      <c r="K56" s="57"/>
      <c r="L56" s="57"/>
      <c r="M56" s="57"/>
      <c r="N56" s="57"/>
    </row>
    <row r="57" spans="1:14" ht="14.25" customHeight="1">
      <c r="A57" s="51" t="s">
        <v>149</v>
      </c>
      <c r="B57" s="52" t="e">
        <f>IF(ISBLANK(A57),"",VLOOKUP(A57,[2]Permits!$F$2:$O$127,10,FALSE))</f>
        <v>#N/A</v>
      </c>
      <c r="C57" s="55"/>
      <c r="D57" s="55"/>
      <c r="E57" s="55"/>
      <c r="F57" s="55"/>
      <c r="G57" s="55"/>
      <c r="H57" s="105"/>
      <c r="I57" s="57"/>
      <c r="J57" s="57"/>
      <c r="K57" s="57"/>
      <c r="L57" s="57"/>
      <c r="M57" s="57"/>
      <c r="N57" s="57"/>
    </row>
    <row r="58" spans="1:14" ht="14.25" customHeight="1">
      <c r="A58" s="51" t="s">
        <v>152</v>
      </c>
      <c r="B58" s="52" t="e">
        <f>IF(ISBLANK(A58),"",VLOOKUP(A58,[2]Permits!$F$2:$O$127,10,FALSE))</f>
        <v>#N/A</v>
      </c>
      <c r="C58" s="55"/>
      <c r="D58" s="55"/>
      <c r="E58" s="55"/>
      <c r="F58" s="55"/>
      <c r="G58" s="55"/>
      <c r="H58" s="105"/>
      <c r="I58" s="57"/>
      <c r="J58" s="57"/>
      <c r="K58" s="57"/>
      <c r="L58" s="57"/>
      <c r="M58" s="57"/>
      <c r="N58" s="57"/>
    </row>
    <row r="59" spans="1:14" ht="14.25" customHeight="1">
      <c r="A59" s="51" t="s">
        <v>155</v>
      </c>
      <c r="B59" s="52" t="e">
        <f>IF(ISBLANK(A59),"",VLOOKUP(A59,[2]Permits!$F$2:$O$127,10,FALSE))</f>
        <v>#N/A</v>
      </c>
      <c r="C59" s="55"/>
      <c r="D59" s="55"/>
      <c r="E59" s="55"/>
      <c r="F59" s="55"/>
      <c r="G59" s="55"/>
      <c r="H59" s="105"/>
      <c r="I59" s="57"/>
      <c r="J59" s="57"/>
      <c r="K59" s="57"/>
      <c r="L59" s="57"/>
      <c r="M59" s="57"/>
      <c r="N59" s="57"/>
    </row>
    <row r="60" spans="1:14" ht="14.25" customHeight="1">
      <c r="A60" s="51" t="s">
        <v>158</v>
      </c>
      <c r="B60" s="83" t="e">
        <f>IF(ISBLANK(A60),"",VLOOKUP(A60,[2]Permits!$F$2:$O$127,10,FALSE))</f>
        <v>#N/A</v>
      </c>
      <c r="C60" s="55" t="s">
        <v>580</v>
      </c>
      <c r="D60" s="55" t="s">
        <v>579</v>
      </c>
      <c r="E60" s="55"/>
      <c r="F60" s="55"/>
      <c r="G60" s="55"/>
      <c r="H60" s="105" t="s">
        <v>439</v>
      </c>
      <c r="I60" s="57" t="s">
        <v>1039</v>
      </c>
      <c r="J60" s="57" t="s">
        <v>1040</v>
      </c>
      <c r="K60" s="57"/>
      <c r="L60" s="57"/>
      <c r="M60" s="57"/>
      <c r="N60" s="57" t="s">
        <v>1041</v>
      </c>
    </row>
    <row r="61" spans="1:14" ht="14.25" customHeight="1">
      <c r="A61" s="51"/>
      <c r="B61" s="52"/>
      <c r="C61" s="55" t="s">
        <v>579</v>
      </c>
      <c r="D61" s="55"/>
      <c r="E61" s="55"/>
      <c r="F61" s="55"/>
      <c r="G61" s="55"/>
      <c r="H61" s="105" t="s">
        <v>439</v>
      </c>
      <c r="I61" s="57" t="s">
        <v>1042</v>
      </c>
      <c r="J61" s="57"/>
      <c r="K61" s="57"/>
      <c r="L61" s="57"/>
      <c r="M61" s="57"/>
      <c r="N61" s="57" t="s">
        <v>1043</v>
      </c>
    </row>
    <row r="62" spans="1:14" ht="14.25" customHeight="1">
      <c r="A62" s="51"/>
      <c r="B62" s="52"/>
      <c r="C62" s="55" t="s">
        <v>579</v>
      </c>
      <c r="D62" s="55"/>
      <c r="E62" s="55"/>
      <c r="F62" s="55"/>
      <c r="G62" s="55"/>
      <c r="H62" s="105"/>
      <c r="I62" s="57" t="s">
        <v>1044</v>
      </c>
      <c r="J62" s="57"/>
      <c r="K62" s="57"/>
      <c r="L62" s="57"/>
      <c r="M62" s="57"/>
      <c r="N62" s="57"/>
    </row>
    <row r="63" spans="1:14" ht="14.25" customHeight="1">
      <c r="A63" s="51" t="s">
        <v>161</v>
      </c>
      <c r="B63" s="52" t="e">
        <f>IF(ISBLANK(A63),"",VLOOKUP(A63,[2]Permits!$F$2:$O$127,10,FALSE))</f>
        <v>#N/A</v>
      </c>
      <c r="C63" s="55"/>
      <c r="D63" s="55"/>
      <c r="E63" s="55"/>
      <c r="F63" s="55"/>
      <c r="G63" s="55"/>
      <c r="H63" s="105"/>
      <c r="I63" s="57"/>
      <c r="J63" s="57"/>
      <c r="K63" s="57"/>
      <c r="L63" s="57"/>
      <c r="M63" s="57"/>
      <c r="N63" s="57"/>
    </row>
    <row r="64" spans="1:14" ht="14.25" customHeight="1">
      <c r="A64" s="51" t="s">
        <v>165</v>
      </c>
      <c r="B64" s="52" t="e">
        <f>IF(ISBLANK(A64),"",VLOOKUP(A64,[2]Permits!$F$2:$O$127,10,FALSE))</f>
        <v>#N/A</v>
      </c>
      <c r="C64" s="55"/>
      <c r="D64" s="55"/>
      <c r="E64" s="55"/>
      <c r="F64" s="55"/>
      <c r="G64" s="55"/>
      <c r="H64" s="105"/>
      <c r="I64" s="57"/>
      <c r="J64" s="57"/>
      <c r="K64" s="57"/>
      <c r="L64" s="57"/>
      <c r="M64" s="57"/>
      <c r="N64" s="57"/>
    </row>
    <row r="65" spans="1:14" ht="14.25" customHeight="1">
      <c r="A65" s="51" t="s">
        <v>169</v>
      </c>
      <c r="B65" s="52" t="e">
        <f>IF(ISBLANK(A65),"",VLOOKUP(A65,[2]Permits!$F$2:$O$127,10,FALSE))</f>
        <v>#N/A</v>
      </c>
      <c r="C65" s="55"/>
      <c r="D65" s="55"/>
      <c r="E65" s="55"/>
      <c r="F65" s="55"/>
      <c r="G65" s="55"/>
      <c r="H65" s="105"/>
      <c r="I65" s="57"/>
      <c r="J65" s="57"/>
      <c r="K65" s="57"/>
      <c r="L65" s="57"/>
      <c r="M65" s="57"/>
      <c r="N65" s="57"/>
    </row>
    <row r="66" spans="1:14" ht="14.25" customHeight="1">
      <c r="A66" s="78" t="s">
        <v>172</v>
      </c>
      <c r="B66" s="83" t="e">
        <f>IF(ISBLANK(A66),"",VLOOKUP(A66,[2]Permits!$F$2:$O$127,10,FALSE))</f>
        <v>#N/A</v>
      </c>
      <c r="C66" s="55" t="s">
        <v>715</v>
      </c>
      <c r="D66" s="55" t="s">
        <v>455</v>
      </c>
      <c r="E66" s="55"/>
      <c r="F66" s="55"/>
      <c r="G66" s="55"/>
      <c r="H66" s="105" t="s">
        <v>439</v>
      </c>
      <c r="I66" s="107" t="s">
        <v>1045</v>
      </c>
      <c r="J66" s="57">
        <v>7.15</v>
      </c>
      <c r="K66" s="57"/>
      <c r="L66" s="57"/>
      <c r="M66" s="57"/>
      <c r="N66" s="107" t="s">
        <v>1046</v>
      </c>
    </row>
    <row r="67" spans="1:14" ht="14.25" customHeight="1">
      <c r="A67" s="78"/>
      <c r="B67" s="52"/>
      <c r="C67" s="55" t="s">
        <v>715</v>
      </c>
      <c r="D67" s="55"/>
      <c r="E67" s="55"/>
      <c r="F67" s="55"/>
      <c r="G67" s="55"/>
      <c r="H67" s="105" t="s">
        <v>439</v>
      </c>
      <c r="I67" s="107">
        <v>7.45</v>
      </c>
      <c r="J67" s="57"/>
      <c r="K67" s="57"/>
      <c r="L67" s="57"/>
      <c r="M67" s="57"/>
      <c r="N67" s="107" t="s">
        <v>1047</v>
      </c>
    </row>
    <row r="68" spans="1:14" ht="14.25" customHeight="1">
      <c r="A68" s="78"/>
      <c r="B68" s="52"/>
      <c r="C68" s="55" t="s">
        <v>715</v>
      </c>
      <c r="D68" s="55"/>
      <c r="E68" s="55"/>
      <c r="F68" s="55"/>
      <c r="G68" s="55"/>
      <c r="H68" s="105" t="s">
        <v>439</v>
      </c>
      <c r="I68" s="107">
        <v>8.35</v>
      </c>
      <c r="J68" s="57"/>
      <c r="K68" s="57"/>
      <c r="L68" s="57"/>
      <c r="M68" s="57"/>
      <c r="N68" s="107" t="s">
        <v>1048</v>
      </c>
    </row>
    <row r="69" spans="1:14" ht="14.25" customHeight="1">
      <c r="A69" s="78"/>
      <c r="B69" s="52"/>
      <c r="C69" s="55" t="s">
        <v>715</v>
      </c>
      <c r="D69" s="55"/>
      <c r="E69" s="55"/>
      <c r="F69" s="55"/>
      <c r="G69" s="55"/>
      <c r="H69" s="105" t="s">
        <v>439</v>
      </c>
      <c r="I69" s="107" t="s">
        <v>1049</v>
      </c>
      <c r="J69" s="57"/>
      <c r="K69" s="57"/>
      <c r="L69" s="57"/>
      <c r="M69" s="57"/>
      <c r="N69" s="107" t="s">
        <v>1050</v>
      </c>
    </row>
    <row r="70" spans="1:14" ht="14.25" customHeight="1">
      <c r="A70" s="78"/>
      <c r="B70" s="52"/>
      <c r="C70" s="55" t="s">
        <v>715</v>
      </c>
      <c r="D70" s="55"/>
      <c r="E70" s="55"/>
      <c r="F70" s="55"/>
      <c r="G70" s="55"/>
      <c r="H70" s="105" t="s">
        <v>439</v>
      </c>
      <c r="I70" s="107">
        <v>11.35</v>
      </c>
      <c r="J70" s="57"/>
      <c r="K70" s="57"/>
      <c r="L70" s="57"/>
      <c r="M70" s="57"/>
      <c r="N70" s="107">
        <v>12</v>
      </c>
    </row>
    <row r="71" spans="1:14" ht="14.25" customHeight="1">
      <c r="A71" s="78"/>
      <c r="B71" s="52"/>
      <c r="C71" s="55" t="s">
        <v>715</v>
      </c>
      <c r="D71" s="55"/>
      <c r="E71" s="55"/>
      <c r="F71" s="55"/>
      <c r="G71" s="55"/>
      <c r="H71" s="105" t="s">
        <v>439</v>
      </c>
      <c r="I71" s="107" t="s">
        <v>1051</v>
      </c>
      <c r="J71" s="57"/>
      <c r="K71" s="57"/>
      <c r="L71" s="57"/>
      <c r="M71" s="57"/>
      <c r="N71" s="107" t="s">
        <v>1052</v>
      </c>
    </row>
    <row r="72" spans="1:14" ht="14.25" customHeight="1">
      <c r="A72" s="78"/>
      <c r="B72" s="52"/>
      <c r="C72" s="55" t="s">
        <v>715</v>
      </c>
      <c r="D72" s="55"/>
      <c r="E72" s="55"/>
      <c r="F72" s="55"/>
      <c r="G72" s="55"/>
      <c r="H72" s="105" t="s">
        <v>439</v>
      </c>
      <c r="I72" s="107" t="s">
        <v>1053</v>
      </c>
      <c r="J72" s="57"/>
      <c r="K72" s="57"/>
      <c r="L72" s="57"/>
      <c r="M72" s="57"/>
      <c r="N72" s="107" t="s">
        <v>1054</v>
      </c>
    </row>
    <row r="73" spans="1:14" ht="14.25" customHeight="1">
      <c r="A73" s="78"/>
      <c r="B73" s="52"/>
      <c r="C73" s="55" t="s">
        <v>715</v>
      </c>
      <c r="D73" s="55"/>
      <c r="E73" s="55"/>
      <c r="F73" s="55"/>
      <c r="G73" s="55"/>
      <c r="H73" s="105" t="s">
        <v>439</v>
      </c>
      <c r="I73" s="107">
        <v>15</v>
      </c>
      <c r="J73" s="57"/>
      <c r="K73" s="57"/>
      <c r="L73" s="57"/>
      <c r="M73" s="57"/>
      <c r="N73" s="107" t="s">
        <v>1055</v>
      </c>
    </row>
    <row r="74" spans="1:14" ht="14.25" customHeight="1">
      <c r="A74" s="78"/>
      <c r="B74" s="52"/>
      <c r="C74" s="55" t="s">
        <v>715</v>
      </c>
      <c r="D74" s="55"/>
      <c r="E74" s="55"/>
      <c r="F74" s="55"/>
      <c r="G74" s="55"/>
      <c r="H74" s="105" t="s">
        <v>439</v>
      </c>
      <c r="I74" s="107" t="s">
        <v>1056</v>
      </c>
      <c r="J74" s="57"/>
      <c r="K74" s="57"/>
      <c r="L74" s="57"/>
      <c r="M74" s="57"/>
      <c r="N74" s="107" t="s">
        <v>1057</v>
      </c>
    </row>
    <row r="75" spans="1:14" ht="14.25" customHeight="1">
      <c r="A75" s="78"/>
      <c r="B75" s="52"/>
      <c r="C75" s="55" t="s">
        <v>715</v>
      </c>
      <c r="D75" s="55"/>
      <c r="E75" s="55"/>
      <c r="F75" s="55"/>
      <c r="G75" s="55"/>
      <c r="H75" s="105" t="s">
        <v>439</v>
      </c>
      <c r="I75" s="107">
        <v>17.55</v>
      </c>
      <c r="J75" s="57"/>
      <c r="K75" s="57"/>
      <c r="L75" s="57"/>
      <c r="M75" s="57"/>
      <c r="N75" s="107" t="s">
        <v>1058</v>
      </c>
    </row>
    <row r="76" spans="1:14" ht="14.25" customHeight="1">
      <c r="A76" s="51" t="s">
        <v>175</v>
      </c>
      <c r="B76" s="52" t="e">
        <f>IF(ISBLANK(A76),"",VLOOKUP(A76,[2]Permits!$F$2:$O$127,10,FALSE))</f>
        <v>#N/A</v>
      </c>
      <c r="C76" s="55"/>
      <c r="D76" s="55"/>
      <c r="E76" s="55"/>
      <c r="F76" s="55"/>
      <c r="G76" s="55"/>
      <c r="H76" s="105"/>
      <c r="I76" s="57"/>
      <c r="J76" s="57"/>
      <c r="K76" s="57"/>
      <c r="L76" s="57"/>
      <c r="M76" s="57"/>
      <c r="N76" s="57"/>
    </row>
    <row r="77" spans="1:14" ht="14.25" customHeight="1">
      <c r="A77" s="51" t="s">
        <v>178</v>
      </c>
      <c r="B77" s="52" t="e">
        <f>IF(ISBLANK(A77),"",VLOOKUP(A77,[2]Permits!$F$2:$O$127,10,FALSE))</f>
        <v>#N/A</v>
      </c>
      <c r="C77" s="55"/>
      <c r="D77" s="55"/>
      <c r="E77" s="55"/>
      <c r="F77" s="55"/>
      <c r="G77" s="55"/>
      <c r="H77" s="105"/>
      <c r="I77" s="57"/>
      <c r="J77" s="57"/>
      <c r="K77" s="57"/>
      <c r="L77" s="57"/>
      <c r="M77" s="57"/>
      <c r="N77" s="57"/>
    </row>
    <row r="78" spans="1:14" ht="14.25" customHeight="1">
      <c r="A78" s="51" t="s">
        <v>182</v>
      </c>
      <c r="B78" s="52" t="e">
        <f>IF(ISBLANK(A78),"",VLOOKUP(A78,[2]Permits!$F$2:$O$127,10,FALSE))</f>
        <v>#N/A</v>
      </c>
      <c r="C78" s="55"/>
      <c r="D78" s="55"/>
      <c r="E78" s="55"/>
      <c r="F78" s="55"/>
      <c r="G78" s="55"/>
      <c r="H78" s="105"/>
      <c r="I78" s="57"/>
      <c r="J78" s="57"/>
      <c r="K78" s="57"/>
      <c r="L78" s="57"/>
      <c r="M78" s="57"/>
      <c r="N78" s="57"/>
    </row>
    <row r="79" spans="1:14" ht="14.25" customHeight="1">
      <c r="A79" s="51" t="s">
        <v>186</v>
      </c>
      <c r="B79" s="52" t="e">
        <f>IF(ISBLANK(A79),"",VLOOKUP(A79,[2]Permits!$F$2:$O$127,10,FALSE))</f>
        <v>#N/A</v>
      </c>
      <c r="C79" s="55"/>
      <c r="D79" s="55"/>
      <c r="E79" s="55"/>
      <c r="F79" s="55"/>
      <c r="G79" s="55"/>
      <c r="H79" s="105"/>
      <c r="I79" s="57"/>
      <c r="J79" s="57"/>
      <c r="K79" s="57"/>
      <c r="L79" s="57"/>
      <c r="M79" s="57"/>
      <c r="N79" s="57"/>
    </row>
    <row r="80" spans="1:14" ht="14.25" customHeight="1">
      <c r="A80" s="51" t="s">
        <v>189</v>
      </c>
      <c r="B80" s="52" t="e">
        <f>IF(ISBLANK(A80),"",VLOOKUP(A80,[2]Permits!$F$2:$O$127,10,FALSE))</f>
        <v>#N/A</v>
      </c>
      <c r="C80" s="55"/>
      <c r="D80" s="55"/>
      <c r="E80" s="55"/>
      <c r="F80" s="55"/>
      <c r="G80" s="55"/>
      <c r="H80" s="105"/>
      <c r="I80" s="57"/>
      <c r="J80" s="57"/>
      <c r="K80" s="57"/>
      <c r="L80" s="57"/>
      <c r="M80" s="57"/>
      <c r="N80" s="57"/>
    </row>
    <row r="81" spans="1:14" ht="14.25" customHeight="1">
      <c r="A81" s="51" t="s">
        <v>192</v>
      </c>
      <c r="B81" s="52" t="e">
        <f>IF(ISBLANK(A81),"",VLOOKUP(A81,[2]Permits!$F$2:$O$127,10,FALSE))</f>
        <v>#N/A</v>
      </c>
      <c r="C81" s="55"/>
      <c r="D81" s="55"/>
      <c r="E81" s="55"/>
      <c r="F81" s="55"/>
      <c r="G81" s="55"/>
      <c r="H81" s="105"/>
      <c r="I81" s="57"/>
      <c r="J81" s="57"/>
      <c r="K81" s="57"/>
      <c r="L81" s="57"/>
      <c r="M81" s="57"/>
      <c r="N81" s="57"/>
    </row>
    <row r="82" spans="1:14" ht="14.25" customHeight="1">
      <c r="A82" s="51" t="s">
        <v>195</v>
      </c>
      <c r="B82" s="52" t="e">
        <f>IF(ISBLANK(A82),"",VLOOKUP(A82,[2]Permits!$F$2:$O$127,10,FALSE))</f>
        <v>#N/A</v>
      </c>
      <c r="C82" s="55"/>
      <c r="D82" s="55"/>
      <c r="E82" s="55"/>
      <c r="F82" s="55"/>
      <c r="G82" s="55"/>
      <c r="H82" s="105"/>
      <c r="I82" s="57"/>
      <c r="J82" s="57"/>
      <c r="K82" s="57"/>
      <c r="L82" s="57"/>
      <c r="M82" s="57"/>
      <c r="N82" s="57"/>
    </row>
    <row r="83" spans="1:14" ht="14.25" customHeight="1">
      <c r="A83" s="51" t="s">
        <v>198</v>
      </c>
      <c r="B83" s="52" t="e">
        <f>IF(ISBLANK(A83),"",VLOOKUP(A83,[2]Permits!$F$2:$O$127,10,FALSE))</f>
        <v>#N/A</v>
      </c>
      <c r="C83" s="55"/>
      <c r="D83" s="55"/>
      <c r="E83" s="55"/>
      <c r="F83" s="55"/>
      <c r="G83" s="55"/>
      <c r="H83" s="105"/>
      <c r="I83" s="57"/>
      <c r="J83" s="57"/>
      <c r="K83" s="57"/>
      <c r="L83" s="57"/>
      <c r="M83" s="57"/>
      <c r="N83" s="57"/>
    </row>
    <row r="84" spans="1:14" ht="14.25" customHeight="1">
      <c r="A84" s="51" t="s">
        <v>201</v>
      </c>
      <c r="B84" s="83" t="e">
        <f>IF(ISBLANK(A84),"",VLOOKUP(A84,[2]Permits!$F$2:$O$127,10,FALSE))</f>
        <v>#N/A</v>
      </c>
      <c r="C84" s="55" t="s">
        <v>608</v>
      </c>
      <c r="D84" s="55"/>
      <c r="E84" s="55"/>
      <c r="F84" s="55"/>
      <c r="G84" s="55"/>
      <c r="H84" s="105" t="s">
        <v>446</v>
      </c>
      <c r="I84" s="57" t="s">
        <v>1059</v>
      </c>
      <c r="J84" s="57"/>
      <c r="K84" s="57"/>
      <c r="L84" s="57"/>
      <c r="M84" s="57"/>
      <c r="N84" s="57"/>
    </row>
    <row r="85" spans="1:14" ht="14.25" customHeight="1">
      <c r="A85" s="51"/>
      <c r="B85" s="52"/>
      <c r="C85" s="105" t="s">
        <v>446</v>
      </c>
      <c r="D85" s="55"/>
      <c r="E85" s="55"/>
      <c r="F85" s="55"/>
      <c r="G85" s="55"/>
      <c r="H85" s="55" t="s">
        <v>608</v>
      </c>
      <c r="I85" s="57" t="s">
        <v>1060</v>
      </c>
      <c r="J85" s="57"/>
      <c r="K85" s="57"/>
      <c r="L85" s="57"/>
      <c r="M85" s="57"/>
      <c r="N85" s="57"/>
    </row>
    <row r="86" spans="1:14" ht="14.25" customHeight="1">
      <c r="A86" s="51"/>
      <c r="B86" s="52"/>
      <c r="C86" s="55" t="s">
        <v>608</v>
      </c>
      <c r="D86" s="55"/>
      <c r="E86" s="55"/>
      <c r="F86" s="55"/>
      <c r="G86" s="55"/>
      <c r="H86" s="105" t="s">
        <v>446</v>
      </c>
      <c r="I86" s="57" t="s">
        <v>1041</v>
      </c>
      <c r="J86" s="57"/>
      <c r="K86" s="57"/>
      <c r="L86" s="57"/>
      <c r="M86" s="57"/>
      <c r="N86" s="57"/>
    </row>
    <row r="87" spans="1:14" ht="14.25" customHeight="1">
      <c r="A87" s="51"/>
      <c r="B87" s="52"/>
      <c r="C87" s="105" t="s">
        <v>446</v>
      </c>
      <c r="D87" s="55"/>
      <c r="E87" s="55"/>
      <c r="F87" s="55"/>
      <c r="G87" s="55"/>
      <c r="H87" s="55" t="s">
        <v>608</v>
      </c>
      <c r="I87" s="57" t="s">
        <v>1061</v>
      </c>
      <c r="J87" s="57"/>
      <c r="K87" s="57"/>
      <c r="L87" s="57"/>
      <c r="M87" s="57"/>
      <c r="N87" s="57"/>
    </row>
    <row r="88" spans="1:14" ht="14.25" customHeight="1">
      <c r="A88" s="51"/>
      <c r="B88" s="52"/>
      <c r="C88" s="55" t="s">
        <v>608</v>
      </c>
      <c r="D88" s="55"/>
      <c r="E88" s="55"/>
      <c r="F88" s="55"/>
      <c r="G88" s="55"/>
      <c r="H88" s="105" t="s">
        <v>446</v>
      </c>
      <c r="I88" s="57" t="s">
        <v>1062</v>
      </c>
      <c r="J88" s="57"/>
      <c r="K88" s="57"/>
      <c r="L88" s="57"/>
      <c r="M88" s="57"/>
      <c r="N88" s="57"/>
    </row>
    <row r="89" spans="1:14" ht="14.25" customHeight="1">
      <c r="A89" s="51"/>
      <c r="B89" s="52"/>
      <c r="C89" s="105" t="s">
        <v>446</v>
      </c>
      <c r="D89" s="55"/>
      <c r="E89" s="55"/>
      <c r="F89" s="55"/>
      <c r="G89" s="55"/>
      <c r="H89" s="55" t="s">
        <v>608</v>
      </c>
      <c r="I89" s="57" t="s">
        <v>1063</v>
      </c>
      <c r="J89" s="57"/>
      <c r="K89" s="57"/>
      <c r="L89" s="57"/>
      <c r="M89" s="57"/>
      <c r="N89" s="57"/>
    </row>
    <row r="90" spans="1:14" ht="14.25" customHeight="1">
      <c r="A90" s="51"/>
      <c r="B90" s="52"/>
      <c r="C90" s="55" t="s">
        <v>608</v>
      </c>
      <c r="D90" s="55"/>
      <c r="E90" s="55"/>
      <c r="F90" s="55"/>
      <c r="G90" s="55"/>
      <c r="H90" s="105" t="s">
        <v>446</v>
      </c>
      <c r="I90" s="57" t="s">
        <v>1064</v>
      </c>
      <c r="J90" s="57"/>
      <c r="K90" s="57"/>
      <c r="L90" s="57"/>
      <c r="M90" s="57"/>
      <c r="N90" s="57"/>
    </row>
    <row r="91" spans="1:14" ht="14.25" customHeight="1">
      <c r="A91" s="51"/>
      <c r="B91" s="52"/>
      <c r="C91" s="105" t="s">
        <v>446</v>
      </c>
      <c r="D91" s="55"/>
      <c r="E91" s="55"/>
      <c r="F91" s="55"/>
      <c r="G91" s="55"/>
      <c r="H91" s="55" t="s">
        <v>608</v>
      </c>
      <c r="I91" s="57" t="s">
        <v>1065</v>
      </c>
      <c r="J91" s="57"/>
      <c r="K91" s="57"/>
      <c r="L91" s="57"/>
      <c r="M91" s="57"/>
      <c r="N91" s="57"/>
    </row>
    <row r="92" spans="1:14" ht="14.25" customHeight="1">
      <c r="A92" s="51"/>
      <c r="B92" s="52"/>
      <c r="C92" s="55"/>
      <c r="D92" s="55"/>
      <c r="E92" s="55"/>
      <c r="F92" s="55"/>
      <c r="G92" s="55"/>
      <c r="H92" s="105"/>
      <c r="I92" s="57"/>
      <c r="J92" s="57"/>
      <c r="K92" s="57"/>
      <c r="L92" s="57"/>
      <c r="M92" s="57"/>
      <c r="N92" s="57"/>
    </row>
    <row r="93" spans="1:14" ht="14.25" customHeight="1">
      <c r="A93" s="51" t="s">
        <v>205</v>
      </c>
      <c r="B93" s="52" t="e">
        <f>IF(ISBLANK(A93),"",VLOOKUP(A93,[2]Permits!$F$2:$O$127,10,FALSE))</f>
        <v>#N/A</v>
      </c>
      <c r="C93" s="55"/>
      <c r="D93" s="55"/>
      <c r="E93" s="55"/>
      <c r="F93" s="55"/>
      <c r="G93" s="55"/>
      <c r="H93" s="105"/>
      <c r="I93" s="57"/>
      <c r="J93" s="57"/>
      <c r="K93" s="57"/>
      <c r="L93" s="57"/>
      <c r="M93" s="57"/>
      <c r="N93" s="57"/>
    </row>
    <row r="94" spans="1:14" ht="14.25" customHeight="1">
      <c r="A94" s="51"/>
      <c r="B94" s="52"/>
      <c r="C94" s="55"/>
      <c r="D94" s="55"/>
      <c r="E94" s="55"/>
      <c r="F94" s="55"/>
      <c r="G94" s="55"/>
      <c r="H94" s="105"/>
      <c r="I94" s="57"/>
      <c r="J94" s="57"/>
      <c r="K94" s="57"/>
      <c r="L94" s="57"/>
      <c r="M94" s="57"/>
      <c r="N94" s="57"/>
    </row>
    <row r="95" spans="1:14" ht="14.25" customHeight="1">
      <c r="A95" s="51" t="s">
        <v>209</v>
      </c>
      <c r="B95" s="52" t="e">
        <f>IF(ISBLANK(A95),"",VLOOKUP(A95,[2]Permits!$F$2:$O$127,10,FALSE))</f>
        <v>#N/A</v>
      </c>
      <c r="C95" s="55"/>
      <c r="D95" s="55"/>
      <c r="E95" s="55"/>
      <c r="F95" s="55"/>
      <c r="G95" s="55"/>
      <c r="H95" s="105"/>
      <c r="I95" s="57"/>
      <c r="J95" s="57"/>
      <c r="K95" s="57"/>
      <c r="L95" s="57"/>
      <c r="M95" s="57"/>
      <c r="N95" s="57"/>
    </row>
    <row r="96" spans="1:14" ht="14.25" customHeight="1">
      <c r="A96" s="51" t="s">
        <v>212</v>
      </c>
      <c r="B96" s="52" t="e">
        <f>IF(ISBLANK(A96),"",VLOOKUP(A96,[2]Permits!$F$2:$O$127,10,FALSE))</f>
        <v>#N/A</v>
      </c>
      <c r="C96" s="55"/>
      <c r="D96" s="55"/>
      <c r="E96" s="55"/>
      <c r="F96" s="55"/>
      <c r="G96" s="55"/>
      <c r="H96" s="105"/>
      <c r="I96" s="57"/>
      <c r="J96" s="57"/>
      <c r="K96" s="57"/>
      <c r="L96" s="57"/>
      <c r="M96" s="57"/>
      <c r="N96" s="57"/>
    </row>
    <row r="97" spans="1:14" ht="14.25" customHeight="1">
      <c r="A97" s="51" t="s">
        <v>215</v>
      </c>
      <c r="B97" s="52" t="e">
        <f>IF(ISBLANK(A97),"",VLOOKUP(A97,[2]Permits!$F$2:$O$127,10,FALSE))</f>
        <v>#N/A</v>
      </c>
      <c r="C97" s="55"/>
      <c r="D97" s="55"/>
      <c r="E97" s="55"/>
      <c r="F97" s="55"/>
      <c r="G97" s="55"/>
      <c r="H97" s="105"/>
      <c r="I97" s="57"/>
      <c r="J97" s="57"/>
      <c r="K97" s="57"/>
      <c r="L97" s="57"/>
      <c r="M97" s="57"/>
      <c r="N97" s="57"/>
    </row>
    <row r="98" spans="1:14" ht="14.25" customHeight="1">
      <c r="A98" s="52" t="s">
        <v>218</v>
      </c>
      <c r="B98" s="52" t="e">
        <f>IF(ISBLANK(A98),"",VLOOKUP(A98,[2]Permits!$F$2:$O$127,10,FALSE))</f>
        <v>#N/A</v>
      </c>
      <c r="C98" s="55" t="s">
        <v>572</v>
      </c>
      <c r="D98" s="55" t="s">
        <v>439</v>
      </c>
      <c r="E98" s="55"/>
      <c r="F98" s="55"/>
      <c r="G98" s="55"/>
      <c r="H98" s="105" t="s">
        <v>446</v>
      </c>
      <c r="I98" s="57">
        <v>0.25694444444444448</v>
      </c>
      <c r="J98" s="57"/>
      <c r="K98" s="57"/>
      <c r="L98" s="57"/>
      <c r="M98" s="57"/>
      <c r="N98" s="57"/>
    </row>
    <row r="99" spans="1:14" ht="14.25" customHeight="1">
      <c r="A99" s="52"/>
      <c r="B99" s="52" t="str">
        <f>IF(ISBLANK(A99),"",VLOOKUP(A99,[2]Permits!$F$2:$O$127,10,FALSE))</f>
        <v/>
      </c>
      <c r="C99" s="55" t="s">
        <v>446</v>
      </c>
      <c r="D99" s="55" t="s">
        <v>439</v>
      </c>
      <c r="E99" s="55" t="s">
        <v>480</v>
      </c>
      <c r="F99" s="55"/>
      <c r="G99" s="55"/>
      <c r="H99" s="105" t="s">
        <v>513</v>
      </c>
      <c r="I99" s="57">
        <v>0.31597222222222221</v>
      </c>
      <c r="J99" s="57"/>
      <c r="K99" s="57"/>
      <c r="L99" s="57"/>
      <c r="M99" s="57"/>
      <c r="N99" s="57"/>
    </row>
    <row r="100" spans="1:14" ht="14.25" customHeight="1">
      <c r="A100" s="52"/>
      <c r="B100" s="52" t="str">
        <f>IF(ISBLANK(A100),"",VLOOKUP(A100,[2]Permits!$F$2:$O$127,10,FALSE))</f>
        <v/>
      </c>
      <c r="C100" s="55"/>
      <c r="D100" s="55"/>
      <c r="E100" s="55"/>
      <c r="F100" s="55"/>
      <c r="G100" s="55"/>
      <c r="H100" s="105"/>
      <c r="I100" s="57"/>
      <c r="J100" s="57"/>
      <c r="K100" s="57"/>
      <c r="L100" s="57"/>
      <c r="M100" s="57"/>
      <c r="N100" s="57"/>
    </row>
    <row r="101" spans="1:14" ht="14.25" customHeight="1">
      <c r="A101" s="52"/>
      <c r="B101" s="52" t="str">
        <f>IF(ISBLANK(A101),"",VLOOKUP(A101,[2]Permits!$F$2:$O$127,10,FALSE))</f>
        <v/>
      </c>
      <c r="C101" s="55"/>
      <c r="D101" s="55"/>
      <c r="E101" s="55"/>
      <c r="F101" s="55"/>
      <c r="G101" s="55"/>
      <c r="H101" s="105"/>
      <c r="I101" s="57"/>
      <c r="J101" s="57"/>
      <c r="K101" s="57"/>
      <c r="L101" s="57"/>
      <c r="M101" s="57"/>
      <c r="N101" s="57"/>
    </row>
    <row r="102" spans="1:14" ht="14.25" customHeight="1">
      <c r="A102" s="52"/>
      <c r="B102" s="52" t="str">
        <f>IF(ISBLANK(A102),"",VLOOKUP(A102,[2]Permits!$F$2:$O$127,10,FALSE))</f>
        <v/>
      </c>
      <c r="C102" s="55"/>
      <c r="D102" s="55"/>
      <c r="E102" s="55"/>
      <c r="F102" s="55"/>
      <c r="G102" s="55"/>
      <c r="H102" s="105"/>
      <c r="I102" s="57"/>
      <c r="J102" s="57"/>
      <c r="K102" s="57"/>
      <c r="L102" s="57"/>
      <c r="M102" s="57"/>
      <c r="N102" s="57"/>
    </row>
    <row r="103" spans="1:14" ht="14.25" customHeight="1">
      <c r="A103" s="52"/>
      <c r="B103" s="52" t="str">
        <f>IF(ISBLANK(A103),"",VLOOKUP(A103,[2]Permits!$F$2:$O$127,10,FALSE))</f>
        <v/>
      </c>
      <c r="C103" s="55"/>
      <c r="D103" s="55"/>
      <c r="E103" s="55"/>
      <c r="F103" s="55"/>
      <c r="G103" s="55"/>
      <c r="H103" s="105"/>
      <c r="I103" s="57"/>
      <c r="J103" s="57"/>
      <c r="K103" s="57"/>
      <c r="L103" s="57"/>
      <c r="M103" s="57"/>
      <c r="N103" s="57"/>
    </row>
    <row r="104" spans="1:14" ht="14.25" customHeight="1">
      <c r="A104" s="51" t="s">
        <v>224</v>
      </c>
      <c r="B104" s="83" t="e">
        <f>IF(ISBLANK(A104),"",VLOOKUP(A104,[2]Permits!$F$2:$O$127,10,FALSE))</f>
        <v>#N/A</v>
      </c>
      <c r="C104" s="55" t="s">
        <v>480</v>
      </c>
      <c r="D104" s="55"/>
      <c r="E104" s="55"/>
      <c r="F104" s="55"/>
      <c r="G104" s="55"/>
      <c r="H104" s="55" t="s">
        <v>446</v>
      </c>
      <c r="I104" s="107" t="s">
        <v>1066</v>
      </c>
      <c r="J104" s="57"/>
      <c r="K104" s="57"/>
      <c r="L104" s="57"/>
      <c r="M104" s="57"/>
      <c r="N104" s="57"/>
    </row>
    <row r="105" spans="1:14" ht="14.25" customHeight="1">
      <c r="A105" s="51"/>
      <c r="B105" s="52"/>
      <c r="C105" s="55" t="s">
        <v>446</v>
      </c>
      <c r="D105" s="55"/>
      <c r="E105" s="55"/>
      <c r="F105" s="55"/>
      <c r="G105" s="55"/>
      <c r="H105" s="105" t="s">
        <v>460</v>
      </c>
      <c r="I105" s="107" t="s">
        <v>1067</v>
      </c>
      <c r="J105" s="57"/>
      <c r="K105" s="57"/>
      <c r="L105" s="57"/>
      <c r="M105" s="57"/>
      <c r="N105" s="57"/>
    </row>
    <row r="106" spans="1:14" ht="14.25" customHeight="1">
      <c r="A106" s="51"/>
      <c r="B106" s="52"/>
      <c r="C106" s="55"/>
      <c r="D106" s="55"/>
      <c r="E106" s="55"/>
      <c r="F106" s="55"/>
      <c r="G106" s="55"/>
      <c r="H106" s="105"/>
      <c r="I106" s="107"/>
      <c r="J106" s="57"/>
      <c r="K106" s="57"/>
      <c r="L106" s="57"/>
      <c r="M106" s="57"/>
      <c r="N106" s="57"/>
    </row>
    <row r="107" spans="1:14" ht="14.25" customHeight="1">
      <c r="A107" s="51"/>
      <c r="B107" s="52"/>
      <c r="C107" s="55" t="s">
        <v>460</v>
      </c>
      <c r="D107" s="55"/>
      <c r="E107" s="55"/>
      <c r="F107" s="55"/>
      <c r="G107" s="55"/>
      <c r="H107" s="105"/>
      <c r="I107" s="107" t="s">
        <v>1068</v>
      </c>
      <c r="J107" s="57"/>
      <c r="K107" s="57"/>
      <c r="L107" s="57"/>
      <c r="M107" s="57"/>
      <c r="N107" s="57"/>
    </row>
    <row r="108" spans="1:14" ht="14.25" customHeight="1">
      <c r="A108" s="51"/>
      <c r="B108" s="52"/>
      <c r="C108" s="55" t="s">
        <v>459</v>
      </c>
      <c r="D108" s="55" t="s">
        <v>724</v>
      </c>
      <c r="E108" s="55" t="s">
        <v>725</v>
      </c>
      <c r="F108" s="55"/>
      <c r="G108" s="55"/>
      <c r="H108" s="55" t="s">
        <v>480</v>
      </c>
      <c r="I108" s="107" t="s">
        <v>1069</v>
      </c>
      <c r="J108" s="57"/>
      <c r="K108" s="57"/>
      <c r="L108" s="57"/>
      <c r="M108" s="57"/>
      <c r="N108" s="57"/>
    </row>
    <row r="109" spans="1:14" ht="14.25" customHeight="1">
      <c r="A109" s="51" t="s">
        <v>227</v>
      </c>
      <c r="B109" s="52" t="e">
        <f>IF(ISBLANK(A109),"",VLOOKUP(A109,[2]Permits!$F$2:$O$127,10,FALSE))</f>
        <v>#N/A</v>
      </c>
      <c r="C109" s="55"/>
      <c r="D109" s="55"/>
      <c r="E109" s="55"/>
      <c r="F109" s="55"/>
      <c r="G109" s="55"/>
      <c r="H109" s="105"/>
      <c r="I109" s="57"/>
      <c r="J109" s="57"/>
      <c r="K109" s="57"/>
      <c r="L109" s="57"/>
      <c r="M109" s="57"/>
      <c r="N109" s="57"/>
    </row>
    <row r="110" spans="1:14" ht="14.25" customHeight="1">
      <c r="A110" s="51" t="s">
        <v>230</v>
      </c>
      <c r="B110" s="52" t="e">
        <f>IF(ISBLANK(A110),"",VLOOKUP(A110,[2]Permits!$F$2:$O$127,10,FALSE))</f>
        <v>#N/A</v>
      </c>
      <c r="C110" s="55"/>
      <c r="D110" s="55"/>
      <c r="E110" s="55"/>
      <c r="F110" s="55"/>
      <c r="G110" s="55"/>
      <c r="H110" s="105"/>
      <c r="I110" s="57"/>
      <c r="J110" s="57"/>
      <c r="K110" s="57"/>
      <c r="L110" s="57"/>
      <c r="M110" s="57"/>
      <c r="N110" s="57"/>
    </row>
    <row r="111" spans="1:14" ht="14.25" customHeight="1">
      <c r="A111" s="51" t="s">
        <v>233</v>
      </c>
      <c r="B111" s="52" t="e">
        <f>IF(ISBLANK(A111),"",VLOOKUP(A111,[2]Permits!$F$2:$O$127,10,FALSE))</f>
        <v>#N/A</v>
      </c>
      <c r="C111" s="55"/>
      <c r="D111" s="55"/>
      <c r="E111" s="55"/>
      <c r="F111" s="55"/>
      <c r="G111" s="55"/>
      <c r="H111" s="105"/>
      <c r="I111" s="57"/>
      <c r="J111" s="57"/>
      <c r="K111" s="57"/>
      <c r="L111" s="57"/>
      <c r="M111" s="57"/>
      <c r="N111" s="57"/>
    </row>
    <row r="112" spans="1:14" ht="18.75" customHeight="1">
      <c r="A112" s="51" t="s">
        <v>236</v>
      </c>
      <c r="B112" s="83" t="e">
        <f>IF(ISBLANK(A112),"",VLOOKUP(A112,[2]Permits!$F$2:$O$127,10,FALSE))</f>
        <v>#N/A</v>
      </c>
      <c r="C112" s="55" t="s">
        <v>616</v>
      </c>
      <c r="D112" s="55" t="s">
        <v>460</v>
      </c>
      <c r="E112" s="55"/>
      <c r="F112" s="55"/>
      <c r="G112" s="55"/>
      <c r="H112" s="55" t="s">
        <v>617</v>
      </c>
      <c r="I112" s="57">
        <v>7.3</v>
      </c>
      <c r="J112" s="107" t="s">
        <v>1070</v>
      </c>
      <c r="K112" s="57"/>
      <c r="L112" s="57"/>
      <c r="M112" s="57"/>
      <c r="N112" s="107" t="s">
        <v>1071</v>
      </c>
    </row>
    <row r="113" spans="1:14" ht="14.25" customHeight="1">
      <c r="A113" s="51"/>
      <c r="B113" s="52"/>
      <c r="C113" s="55" t="s">
        <v>460</v>
      </c>
      <c r="D113" s="55"/>
      <c r="E113" s="55"/>
      <c r="F113" s="55"/>
      <c r="G113" s="105"/>
      <c r="H113" s="55" t="s">
        <v>618</v>
      </c>
      <c r="I113" s="107" t="s">
        <v>1072</v>
      </c>
      <c r="J113" s="57"/>
      <c r="K113" s="57"/>
      <c r="L113" s="57"/>
      <c r="M113" s="57"/>
      <c r="N113" s="107" t="s">
        <v>1041</v>
      </c>
    </row>
    <row r="114" spans="1:14" ht="14.25" customHeight="1">
      <c r="A114" s="51"/>
      <c r="B114" s="52"/>
      <c r="C114" s="55" t="s">
        <v>460</v>
      </c>
      <c r="D114" s="55"/>
      <c r="E114" s="55"/>
      <c r="F114" s="55"/>
      <c r="G114" s="105"/>
      <c r="H114" s="55" t="s">
        <v>619</v>
      </c>
      <c r="I114" s="107" t="s">
        <v>1073</v>
      </c>
      <c r="J114" s="57"/>
      <c r="K114" s="57"/>
      <c r="L114" s="57"/>
      <c r="M114" s="57"/>
      <c r="N114" s="107" t="s">
        <v>1074</v>
      </c>
    </row>
    <row r="115" spans="1:14" ht="14.25" customHeight="1">
      <c r="A115" s="51"/>
      <c r="B115" s="52"/>
      <c r="C115" s="55" t="s">
        <v>460</v>
      </c>
      <c r="D115" s="55"/>
      <c r="E115" s="55"/>
      <c r="F115" s="55"/>
      <c r="G115" s="105"/>
      <c r="H115" s="105" t="s">
        <v>620</v>
      </c>
      <c r="I115" s="107" t="s">
        <v>1075</v>
      </c>
      <c r="J115" s="57"/>
      <c r="K115" s="57"/>
      <c r="L115" s="57"/>
      <c r="M115" s="57"/>
      <c r="N115" s="107" t="s">
        <v>1076</v>
      </c>
    </row>
    <row r="116" spans="1:14" ht="14.25" customHeight="1">
      <c r="A116" s="51"/>
      <c r="B116" s="52"/>
      <c r="C116" s="55" t="s">
        <v>460</v>
      </c>
      <c r="D116" s="55"/>
      <c r="E116" s="55"/>
      <c r="F116" s="55"/>
      <c r="G116" s="105"/>
      <c r="H116" s="105" t="s">
        <v>558</v>
      </c>
      <c r="I116" s="107" t="s">
        <v>1077</v>
      </c>
      <c r="J116" s="57"/>
      <c r="K116" s="57"/>
      <c r="L116" s="57"/>
      <c r="M116" s="57"/>
      <c r="N116" s="107" t="s">
        <v>1078</v>
      </c>
    </row>
    <row r="117" spans="1:14" ht="14.25" customHeight="1">
      <c r="A117" s="51"/>
      <c r="B117" s="52"/>
      <c r="C117" s="55" t="s">
        <v>460</v>
      </c>
      <c r="D117" s="55"/>
      <c r="E117" s="55"/>
      <c r="F117" s="55"/>
      <c r="G117" s="55"/>
      <c r="H117" s="55" t="s">
        <v>616</v>
      </c>
      <c r="I117" s="107" t="s">
        <v>1079</v>
      </c>
      <c r="J117" s="57"/>
      <c r="K117" s="57"/>
      <c r="L117" s="57"/>
      <c r="M117" s="57"/>
      <c r="N117" s="57"/>
    </row>
    <row r="118" spans="1:14" ht="14.25" customHeight="1">
      <c r="A118" s="51" t="s">
        <v>239</v>
      </c>
      <c r="B118" s="83" t="e">
        <f>IF(ISBLANK(A118),"",VLOOKUP(A118,[2]Permits!$F$2:$O$127,10,FALSE))</f>
        <v>#N/A</v>
      </c>
      <c r="C118" s="55" t="s">
        <v>484</v>
      </c>
      <c r="D118" s="55"/>
      <c r="E118" s="55"/>
      <c r="F118" s="55"/>
      <c r="G118" s="55"/>
      <c r="H118" s="55" t="s">
        <v>486</v>
      </c>
      <c r="I118" s="57" t="s">
        <v>1070</v>
      </c>
      <c r="J118" s="57"/>
      <c r="K118" s="57"/>
      <c r="L118" s="57"/>
      <c r="M118" s="57"/>
      <c r="N118" s="57" t="s">
        <v>1080</v>
      </c>
    </row>
    <row r="119" spans="1:14" ht="15.75" customHeight="1">
      <c r="A119" s="51"/>
      <c r="B119" s="52"/>
      <c r="C119" s="55" t="s">
        <v>480</v>
      </c>
      <c r="D119" s="55" t="s">
        <v>485</v>
      </c>
      <c r="E119" s="55"/>
      <c r="F119" s="55"/>
      <c r="G119" s="55"/>
      <c r="H119" s="55" t="s">
        <v>486</v>
      </c>
      <c r="I119" s="57" t="s">
        <v>1081</v>
      </c>
      <c r="J119" s="57" t="s">
        <v>1082</v>
      </c>
      <c r="K119" s="57"/>
      <c r="L119" s="57"/>
      <c r="M119" s="57"/>
      <c r="N119" s="57" t="s">
        <v>1083</v>
      </c>
    </row>
    <row r="120" spans="1:14" ht="14.25" customHeight="1">
      <c r="A120" s="51"/>
      <c r="B120" s="52"/>
      <c r="C120" s="55" t="s">
        <v>480</v>
      </c>
      <c r="D120" s="55"/>
      <c r="E120" s="55"/>
      <c r="F120" s="55"/>
      <c r="G120" s="55"/>
      <c r="H120" s="55" t="s">
        <v>486</v>
      </c>
      <c r="I120" s="57" t="s">
        <v>1084</v>
      </c>
      <c r="J120" s="57"/>
      <c r="K120" s="57"/>
      <c r="L120" s="57"/>
      <c r="M120" s="57"/>
      <c r="N120" s="57" t="s">
        <v>1077</v>
      </c>
    </row>
    <row r="121" spans="1:14" ht="14.25" customHeight="1">
      <c r="A121" s="51"/>
      <c r="B121" s="52"/>
      <c r="C121" s="55" t="s">
        <v>480</v>
      </c>
      <c r="D121" s="55"/>
      <c r="E121" s="55"/>
      <c r="F121" s="55"/>
      <c r="G121" s="55"/>
      <c r="H121" s="55" t="s">
        <v>484</v>
      </c>
      <c r="I121" s="57" t="s">
        <v>1085</v>
      </c>
      <c r="J121" s="57"/>
      <c r="K121" s="57"/>
      <c r="L121" s="57"/>
      <c r="M121" s="57"/>
      <c r="N121" s="57"/>
    </row>
    <row r="122" spans="1:14" ht="14.25" customHeight="1">
      <c r="A122" s="51" t="s">
        <v>242</v>
      </c>
      <c r="B122" s="52" t="e">
        <f>IF(ISBLANK(A122),"",VLOOKUP(A122,[2]Permits!$F$2:$O$127,10,FALSE))</f>
        <v>#N/A</v>
      </c>
      <c r="C122" s="55"/>
      <c r="D122" s="55"/>
      <c r="E122" s="55"/>
      <c r="F122" s="55"/>
      <c r="G122" s="55"/>
      <c r="H122" s="105"/>
      <c r="I122" s="57"/>
      <c r="J122" s="57"/>
      <c r="K122" s="57"/>
      <c r="L122" s="57"/>
      <c r="M122" s="57"/>
      <c r="N122" s="57"/>
    </row>
    <row r="123" spans="1:14" ht="14.25" customHeight="1">
      <c r="A123" s="51" t="s">
        <v>245</v>
      </c>
      <c r="B123" s="52" t="e">
        <f>IF(ISBLANK(A123),"",VLOOKUP(A123,[2]Permits!$F$2:$O$127,10,FALSE))</f>
        <v>#N/A</v>
      </c>
      <c r="C123" s="55"/>
      <c r="D123" s="55"/>
      <c r="E123" s="55"/>
      <c r="F123" s="55"/>
      <c r="G123" s="55"/>
      <c r="H123" s="105"/>
      <c r="I123" s="57"/>
      <c r="J123" s="57"/>
      <c r="K123" s="57"/>
      <c r="L123" s="57"/>
      <c r="M123" s="57"/>
      <c r="N123" s="57"/>
    </row>
    <row r="124" spans="1:14" ht="14.25" customHeight="1">
      <c r="A124" s="51" t="s">
        <v>248</v>
      </c>
      <c r="B124" s="52" t="e">
        <f>IF(ISBLANK(A124),"",VLOOKUP(A124,[2]Permits!$F$2:$O$127,10,FALSE))</f>
        <v>#N/A</v>
      </c>
      <c r="C124" s="55"/>
      <c r="D124" s="55"/>
      <c r="E124" s="55"/>
      <c r="F124" s="55"/>
      <c r="G124" s="55"/>
      <c r="H124" s="105"/>
      <c r="I124" s="57"/>
      <c r="J124" s="57"/>
      <c r="K124" s="57"/>
      <c r="L124" s="57"/>
      <c r="M124" s="57"/>
      <c r="N124" s="57"/>
    </row>
    <row r="125" spans="1:14" ht="14.25" customHeight="1">
      <c r="A125" s="51" t="s">
        <v>251</v>
      </c>
      <c r="B125" s="52" t="e">
        <f>IF(ISBLANK(A125),"",VLOOKUP(A125,[2]Permits!$F$2:$O$127,10,FALSE))</f>
        <v>#N/A</v>
      </c>
      <c r="C125" s="55"/>
      <c r="D125" s="55"/>
      <c r="E125" s="55"/>
      <c r="F125" s="55"/>
      <c r="G125" s="55"/>
      <c r="H125" s="105"/>
      <c r="I125" s="57"/>
      <c r="J125" s="57"/>
      <c r="K125" s="57"/>
      <c r="L125" s="57"/>
      <c r="M125" s="57"/>
      <c r="N125" s="57"/>
    </row>
    <row r="126" spans="1:14" ht="14.25" customHeight="1">
      <c r="A126" s="51" t="s">
        <v>254</v>
      </c>
      <c r="B126" s="52" t="e">
        <f>IF(ISBLANK(A126),"",VLOOKUP(A126,[2]Permits!$F$2:$O$127,10,FALSE))</f>
        <v>#N/A</v>
      </c>
      <c r="C126" s="55"/>
      <c r="D126" s="55"/>
      <c r="E126" s="55"/>
      <c r="F126" s="55"/>
      <c r="G126" s="55"/>
      <c r="H126" s="105"/>
      <c r="I126" s="57"/>
      <c r="J126" s="57"/>
      <c r="K126" s="57"/>
      <c r="L126" s="57"/>
      <c r="M126" s="57"/>
      <c r="N126" s="57"/>
    </row>
    <row r="127" spans="1:14" ht="14.25" customHeight="1">
      <c r="A127" s="51" t="s">
        <v>257</v>
      </c>
      <c r="B127" s="52" t="e">
        <f>IF(ISBLANK(A127),"",VLOOKUP(A127,[2]Permits!$F$2:$O$127,10,FALSE))</f>
        <v>#N/A</v>
      </c>
      <c r="C127" s="55"/>
      <c r="D127" s="55"/>
      <c r="E127" s="55"/>
      <c r="F127" s="55"/>
      <c r="G127" s="55"/>
      <c r="H127" s="105"/>
      <c r="I127" s="57"/>
      <c r="J127" s="57"/>
      <c r="K127" s="57"/>
      <c r="L127" s="57"/>
      <c r="M127" s="57"/>
      <c r="N127" s="57"/>
    </row>
    <row r="128" spans="1:14" ht="14.25" customHeight="1">
      <c r="A128" s="51" t="s">
        <v>260</v>
      </c>
      <c r="B128" s="52" t="e">
        <f>IF(ISBLANK(A128),"",VLOOKUP(A128,[2]Permits!$F$2:$O$127,10,FALSE))</f>
        <v>#N/A</v>
      </c>
      <c r="C128" s="55"/>
      <c r="D128" s="55"/>
      <c r="E128" s="55"/>
      <c r="F128" s="55"/>
      <c r="G128" s="55"/>
      <c r="H128" s="105"/>
      <c r="I128" s="57"/>
      <c r="J128" s="57"/>
      <c r="K128" s="57"/>
      <c r="L128" s="57"/>
      <c r="M128" s="57"/>
      <c r="N128" s="57"/>
    </row>
    <row r="129" spans="1:14" ht="14.25" customHeight="1">
      <c r="A129" s="51" t="s">
        <v>262</v>
      </c>
      <c r="B129" s="52" t="e">
        <f>IF(ISBLANK(A129),"",VLOOKUP(A129,[2]Permits!$F$2:$O$127,10,FALSE))</f>
        <v>#N/A</v>
      </c>
      <c r="C129" s="55"/>
      <c r="D129" s="55"/>
      <c r="E129" s="55"/>
      <c r="F129" s="55"/>
      <c r="G129" s="55"/>
      <c r="H129" s="105"/>
      <c r="I129" s="57"/>
      <c r="J129" s="57"/>
      <c r="K129" s="57"/>
      <c r="L129" s="57"/>
      <c r="M129" s="57"/>
      <c r="N129" s="57"/>
    </row>
    <row r="130" spans="1:14" ht="14.25" customHeight="1">
      <c r="A130" s="51" t="s">
        <v>264</v>
      </c>
      <c r="B130" s="52" t="e">
        <f>IF(ISBLANK(A130),"",VLOOKUP(A130,[2]Permits!$F$2:$O$127,10,FALSE))</f>
        <v>#N/A</v>
      </c>
      <c r="C130" s="55"/>
      <c r="D130" s="55"/>
      <c r="E130" s="55"/>
      <c r="F130" s="55"/>
      <c r="G130" s="55"/>
      <c r="H130" s="105"/>
      <c r="I130" s="57"/>
      <c r="J130" s="57"/>
      <c r="K130" s="57"/>
      <c r="L130" s="57"/>
      <c r="M130" s="57"/>
      <c r="N130" s="57"/>
    </row>
    <row r="131" spans="1:14" ht="14.25" customHeight="1">
      <c r="A131" s="51" t="s">
        <v>267</v>
      </c>
      <c r="B131" s="52" t="e">
        <f>IF(ISBLANK(A131),"",VLOOKUP(A131,[2]Permits!$F$2:$O$127,10,FALSE))</f>
        <v>#N/A</v>
      </c>
      <c r="C131" s="55"/>
      <c r="D131" s="55"/>
      <c r="E131" s="55"/>
      <c r="F131" s="55"/>
      <c r="G131" s="55"/>
      <c r="H131" s="105"/>
      <c r="I131" s="57"/>
      <c r="J131" s="57"/>
      <c r="K131" s="57"/>
      <c r="L131" s="57"/>
      <c r="M131" s="57"/>
      <c r="N131" s="57"/>
    </row>
    <row r="132" spans="1:14" ht="14.25" customHeight="1">
      <c r="A132" s="51" t="s">
        <v>271</v>
      </c>
      <c r="B132" s="52" t="e">
        <f>IF(ISBLANK(A132),"",VLOOKUP(A132,[2]Permits!$F$2:$O$127,10,FALSE))</f>
        <v>#N/A</v>
      </c>
      <c r="C132" s="55"/>
      <c r="D132" s="55"/>
      <c r="E132" s="55"/>
      <c r="F132" s="55"/>
      <c r="G132" s="55"/>
      <c r="H132" s="105"/>
      <c r="I132" s="57"/>
      <c r="J132" s="57"/>
      <c r="K132" s="57"/>
      <c r="L132" s="57"/>
      <c r="M132" s="57"/>
      <c r="N132" s="57"/>
    </row>
    <row r="133" spans="1:14" ht="14.25" customHeight="1">
      <c r="A133" s="111" t="s">
        <v>273</v>
      </c>
      <c r="B133" s="52" t="e">
        <f>IF(ISBLANK(A133),"",VLOOKUP(A133,[2]Permits!$F$2:$O$127,10,FALSE))</f>
        <v>#N/A</v>
      </c>
      <c r="C133" s="55"/>
      <c r="D133" s="55"/>
      <c r="E133" s="55"/>
      <c r="F133" s="55"/>
      <c r="G133" s="55"/>
      <c r="H133" s="105"/>
      <c r="I133" s="57"/>
      <c r="J133" s="57"/>
      <c r="K133" s="57"/>
      <c r="L133" s="57"/>
      <c r="M133" s="57"/>
      <c r="N133" s="57"/>
    </row>
    <row r="134" spans="1:14" ht="14.25" customHeight="1">
      <c r="A134" s="113"/>
      <c r="B134" s="52" t="str">
        <f>IF(ISBLANK(A134),"",VLOOKUP(A134,[2]Permits!$F$2:$O$127,10,FALSE))</f>
        <v/>
      </c>
      <c r="C134" s="55"/>
      <c r="D134" s="55"/>
      <c r="E134" s="55"/>
      <c r="F134" s="55"/>
      <c r="G134" s="55"/>
      <c r="H134" s="105"/>
      <c r="I134" s="57"/>
      <c r="J134" s="57"/>
      <c r="K134" s="57"/>
      <c r="L134" s="57"/>
      <c r="M134" s="57"/>
      <c r="N134" s="57"/>
    </row>
    <row r="135" spans="1:14" ht="14.25" customHeight="1">
      <c r="A135" s="112"/>
      <c r="B135" s="52" t="str">
        <f>IF(ISBLANK(A135),"",VLOOKUP(A135,[2]Permits!$F$2:$O$127,10,FALSE))</f>
        <v/>
      </c>
      <c r="C135" s="55"/>
      <c r="D135" s="55"/>
      <c r="E135" s="55"/>
      <c r="F135" s="55"/>
      <c r="G135" s="55"/>
      <c r="H135" s="105"/>
      <c r="I135" s="57"/>
      <c r="J135" s="57"/>
      <c r="K135" s="57"/>
      <c r="L135" s="57"/>
      <c r="M135" s="57"/>
      <c r="N135" s="57"/>
    </row>
    <row r="136" spans="1:14" ht="14.25" customHeight="1">
      <c r="A136" s="51" t="s">
        <v>276</v>
      </c>
      <c r="B136" s="52" t="e">
        <f>IF(ISBLANK(A136),"",VLOOKUP(A136,[2]Permits!$F$2:$O$127,10,FALSE))</f>
        <v>#N/A</v>
      </c>
      <c r="C136" s="55"/>
      <c r="D136" s="55"/>
      <c r="E136" s="55"/>
      <c r="F136" s="55"/>
      <c r="G136" s="55"/>
      <c r="H136" s="105"/>
      <c r="I136" s="57"/>
      <c r="J136" s="57"/>
      <c r="K136" s="57"/>
      <c r="L136" s="57"/>
      <c r="M136" s="57"/>
      <c r="N136" s="57"/>
    </row>
    <row r="137" spans="1:14" ht="14.25" customHeight="1">
      <c r="A137" s="51" t="s">
        <v>280</v>
      </c>
      <c r="B137" s="52" t="e">
        <f>IF(ISBLANK(A137),"",VLOOKUP(A137,[2]Permits!$F$2:$O$127,10,FALSE))</f>
        <v>#N/A</v>
      </c>
      <c r="C137" s="55"/>
      <c r="D137" s="55"/>
      <c r="E137" s="55"/>
      <c r="F137" s="55"/>
      <c r="G137" s="55"/>
      <c r="H137" s="105"/>
      <c r="I137" s="57"/>
      <c r="J137" s="57"/>
      <c r="K137" s="57"/>
      <c r="L137" s="57"/>
      <c r="M137" s="57"/>
      <c r="N137" s="57"/>
    </row>
    <row r="138" spans="1:14" ht="14.25" customHeight="1">
      <c r="A138" s="51" t="s">
        <v>283</v>
      </c>
      <c r="B138" s="52" t="e">
        <f>IF(ISBLANK(A138),"",VLOOKUP(A138,[2]Permits!$F$2:$O$127,10,FALSE))</f>
        <v>#N/A</v>
      </c>
      <c r="C138" s="55"/>
      <c r="D138" s="55"/>
      <c r="E138" s="55"/>
      <c r="F138" s="55"/>
      <c r="G138" s="55"/>
      <c r="H138" s="105"/>
      <c r="I138" s="57"/>
      <c r="J138" s="57"/>
      <c r="K138" s="57"/>
      <c r="L138" s="57"/>
      <c r="M138" s="57"/>
      <c r="N138" s="57"/>
    </row>
    <row r="139" spans="1:14" ht="14.25" customHeight="1">
      <c r="A139" s="51" t="s">
        <v>212</v>
      </c>
      <c r="B139" s="83" t="e">
        <f>IF(ISBLANK(A139),"",VLOOKUP(A139,[2]Permits!$F$2:$O$127,10,FALSE))</f>
        <v>#N/A</v>
      </c>
      <c r="C139" s="55" t="s">
        <v>476</v>
      </c>
      <c r="D139" s="105" t="s">
        <v>464</v>
      </c>
      <c r="E139" s="55"/>
      <c r="F139" s="55"/>
      <c r="G139" s="55"/>
      <c r="H139" s="55" t="s">
        <v>459</v>
      </c>
      <c r="I139" s="107" t="s">
        <v>1086</v>
      </c>
      <c r="J139" s="57" t="s">
        <v>1087</v>
      </c>
      <c r="K139" s="57"/>
      <c r="L139" s="57"/>
      <c r="M139" s="57"/>
      <c r="N139" s="109">
        <v>10.050000000000001</v>
      </c>
    </row>
    <row r="140" spans="1:14" ht="14.25" customHeight="1">
      <c r="A140" s="51"/>
      <c r="B140" s="52"/>
      <c r="C140" s="55" t="s">
        <v>476</v>
      </c>
      <c r="D140" s="55" t="s">
        <v>465</v>
      </c>
      <c r="E140" s="55"/>
      <c r="F140" s="55"/>
      <c r="G140" s="55"/>
      <c r="H140" s="55" t="s">
        <v>459</v>
      </c>
      <c r="I140" s="57" t="s">
        <v>1088</v>
      </c>
      <c r="J140" s="57">
        <v>13.3</v>
      </c>
      <c r="K140" s="57"/>
      <c r="L140" s="57"/>
      <c r="M140" s="57"/>
      <c r="N140" s="110">
        <v>16.05</v>
      </c>
    </row>
    <row r="141" spans="1:14" ht="14.25" customHeight="1">
      <c r="A141" s="51"/>
      <c r="B141" s="52"/>
      <c r="C141" s="55" t="s">
        <v>476</v>
      </c>
      <c r="D141" s="55"/>
      <c r="E141" s="55"/>
      <c r="F141" s="55"/>
      <c r="G141" s="55"/>
      <c r="H141" s="105" t="s">
        <v>464</v>
      </c>
      <c r="I141" s="57">
        <v>18.100000000000001</v>
      </c>
      <c r="J141" s="57"/>
      <c r="K141" s="57"/>
      <c r="L141" s="57"/>
      <c r="M141" s="57"/>
      <c r="N141" s="57">
        <v>19</v>
      </c>
    </row>
    <row r="142" spans="1:14" ht="14.25" customHeight="1">
      <c r="A142" s="51" t="s">
        <v>287</v>
      </c>
      <c r="B142" s="83" t="e">
        <f>IF(ISBLANK(A142),"",VLOOKUP(A142,[2]Permits!$F$2:$O$127,10,FALSE))</f>
        <v>#N/A</v>
      </c>
      <c r="C142" s="55" t="s">
        <v>494</v>
      </c>
      <c r="D142" s="55"/>
      <c r="E142" s="55"/>
      <c r="F142" s="55"/>
      <c r="G142" s="55"/>
      <c r="H142" s="55" t="s">
        <v>439</v>
      </c>
      <c r="I142" s="57" t="s">
        <v>1089</v>
      </c>
      <c r="J142" s="57"/>
      <c r="K142" s="57"/>
      <c r="L142" s="57"/>
      <c r="M142" s="57"/>
      <c r="N142" s="57" t="s">
        <v>1090</v>
      </c>
    </row>
    <row r="143" spans="1:14" ht="14.25" customHeight="1">
      <c r="A143" s="51"/>
      <c r="B143" s="52"/>
      <c r="C143" s="55" t="s">
        <v>494</v>
      </c>
      <c r="D143" s="55"/>
      <c r="E143" s="55"/>
      <c r="F143" s="55"/>
      <c r="G143" s="55"/>
      <c r="H143" s="55" t="s">
        <v>439</v>
      </c>
      <c r="I143" s="57" t="s">
        <v>1091</v>
      </c>
      <c r="J143" s="57"/>
      <c r="K143" s="57"/>
      <c r="L143" s="57"/>
      <c r="M143" s="57"/>
      <c r="N143" s="57" t="s">
        <v>1092</v>
      </c>
    </row>
    <row r="144" spans="1:14" ht="14.25" customHeight="1">
      <c r="A144" s="51"/>
      <c r="B144" s="52"/>
      <c r="C144" s="55" t="s">
        <v>494</v>
      </c>
      <c r="D144" s="55"/>
      <c r="E144" s="55"/>
      <c r="F144" s="55"/>
      <c r="G144" s="55"/>
      <c r="H144" s="55" t="s">
        <v>439</v>
      </c>
      <c r="I144" s="57" t="s">
        <v>1093</v>
      </c>
      <c r="J144" s="57"/>
      <c r="K144" s="57"/>
      <c r="L144" s="57"/>
      <c r="M144" s="57"/>
      <c r="N144" s="57" t="s">
        <v>1094</v>
      </c>
    </row>
    <row r="145" spans="1:14" ht="14.25" customHeight="1">
      <c r="A145" s="51"/>
      <c r="B145" s="52"/>
      <c r="C145" s="55" t="s">
        <v>494</v>
      </c>
      <c r="D145" s="55"/>
      <c r="E145" s="55"/>
      <c r="F145" s="55"/>
      <c r="G145" s="55"/>
      <c r="H145" s="55" t="s">
        <v>439</v>
      </c>
      <c r="I145" s="57" t="s">
        <v>1095</v>
      </c>
      <c r="J145" s="57"/>
      <c r="K145" s="57"/>
      <c r="L145" s="57"/>
      <c r="M145" s="57"/>
      <c r="N145" s="57" t="s">
        <v>1096</v>
      </c>
    </row>
    <row r="146" spans="1:14" ht="14.25" customHeight="1">
      <c r="A146" s="51"/>
      <c r="B146" s="52"/>
      <c r="C146" s="55" t="s">
        <v>494</v>
      </c>
      <c r="D146" s="55"/>
      <c r="E146" s="55"/>
      <c r="F146" s="55"/>
      <c r="G146" s="55"/>
      <c r="H146" s="55" t="s">
        <v>439</v>
      </c>
      <c r="I146" s="57" t="s">
        <v>1097</v>
      </c>
      <c r="J146" s="57"/>
      <c r="K146" s="57"/>
      <c r="L146" s="57"/>
      <c r="M146" s="57"/>
      <c r="N146" s="57" t="s">
        <v>1098</v>
      </c>
    </row>
    <row r="147" spans="1:14" ht="14.25" customHeight="1">
      <c r="A147" s="51" t="s">
        <v>273</v>
      </c>
      <c r="B147" s="52" t="e">
        <f>IF(ISBLANK(A147),"",VLOOKUP(A147,[2]Permits!$F$2:$O$127,10,FALSE))</f>
        <v>#N/A</v>
      </c>
      <c r="C147" s="55"/>
      <c r="D147" s="55"/>
      <c r="E147" s="55"/>
      <c r="F147" s="55"/>
      <c r="G147" s="55"/>
      <c r="H147" s="105"/>
      <c r="I147" s="57"/>
      <c r="J147" s="57"/>
      <c r="K147" s="57"/>
      <c r="L147" s="57"/>
      <c r="M147" s="57"/>
      <c r="N147" s="57"/>
    </row>
    <row r="148" spans="1:14" ht="14.25" customHeight="1">
      <c r="A148" s="51" t="s">
        <v>293</v>
      </c>
      <c r="B148" s="52" t="e">
        <f>IF(ISBLANK(A148),"",VLOOKUP(A148,[2]Permits!$F$2:$O$127,10,FALSE))</f>
        <v>#N/A</v>
      </c>
      <c r="C148" s="55"/>
      <c r="D148" s="55"/>
      <c r="E148" s="55"/>
      <c r="F148" s="55"/>
      <c r="G148" s="55"/>
      <c r="H148" s="105"/>
      <c r="I148" s="57"/>
      <c r="J148" s="57"/>
      <c r="K148" s="57"/>
      <c r="L148" s="57"/>
      <c r="M148" s="57"/>
      <c r="N148" s="57"/>
    </row>
    <row r="149" spans="1:14" ht="14.25" customHeight="1">
      <c r="A149" s="51" t="s">
        <v>296</v>
      </c>
      <c r="B149" s="52" t="e">
        <f>IF(ISBLANK(A149),"",VLOOKUP(A149,[2]Permits!$F$2:$O$127,10,FALSE))</f>
        <v>#N/A</v>
      </c>
      <c r="C149" s="55"/>
      <c r="D149" s="55"/>
      <c r="E149" s="55"/>
      <c r="F149" s="55"/>
      <c r="G149" s="55"/>
      <c r="H149" s="105"/>
      <c r="I149" s="57"/>
      <c r="J149" s="57"/>
      <c r="K149" s="57"/>
      <c r="L149" s="57"/>
      <c r="M149" s="57"/>
      <c r="N149" s="57"/>
    </row>
    <row r="150" spans="1:14" ht="14.25" customHeight="1">
      <c r="A150" s="51" t="s">
        <v>1099</v>
      </c>
      <c r="B150" s="52" t="e">
        <f>IF(ISBLANK(A150),"",VLOOKUP(A150,[2]Permits!$F$2:$O$127,10,FALSE))</f>
        <v>#N/A</v>
      </c>
      <c r="C150" s="55"/>
      <c r="D150" s="55"/>
      <c r="E150" s="55"/>
      <c r="F150" s="55"/>
      <c r="G150" s="55"/>
      <c r="H150" s="105"/>
      <c r="I150" s="57"/>
      <c r="J150" s="57"/>
      <c r="K150" s="57"/>
      <c r="L150" s="57"/>
      <c r="M150" s="57"/>
      <c r="N150" s="57"/>
    </row>
    <row r="151" spans="1:14" ht="14.25" customHeight="1">
      <c r="A151" s="51" t="s">
        <v>302</v>
      </c>
      <c r="B151" s="52" t="e">
        <f>IF(ISBLANK(A151),"",VLOOKUP(A151,[2]Permits!$F$2:$O$127,10,FALSE))</f>
        <v>#N/A</v>
      </c>
      <c r="C151" s="55"/>
      <c r="D151" s="55"/>
      <c r="E151" s="55"/>
      <c r="F151" s="55"/>
      <c r="G151" s="55"/>
      <c r="H151" s="105"/>
      <c r="I151" s="57"/>
      <c r="J151" s="57"/>
      <c r="K151" s="57"/>
      <c r="L151" s="57"/>
      <c r="M151" s="57"/>
      <c r="N151" s="57"/>
    </row>
    <row r="152" spans="1:14" ht="14.25" customHeight="1">
      <c r="A152" s="51" t="s">
        <v>305</v>
      </c>
      <c r="B152" s="52" t="e">
        <f>IF(ISBLANK(A152),"",VLOOKUP(A152,[2]Permits!$F$2:$O$127,10,FALSE))</f>
        <v>#N/A</v>
      </c>
      <c r="C152" s="55"/>
      <c r="D152" s="55"/>
      <c r="E152" s="55"/>
      <c r="F152" s="55"/>
      <c r="G152" s="55"/>
      <c r="H152" s="105"/>
      <c r="I152" s="57"/>
      <c r="J152" s="57"/>
      <c r="K152" s="57"/>
      <c r="L152" s="57"/>
      <c r="M152" s="57"/>
      <c r="N152" s="57"/>
    </row>
    <row r="153" spans="1:14" ht="14.25" customHeight="1">
      <c r="A153" s="51" t="s">
        <v>309</v>
      </c>
      <c r="B153" s="52" t="e">
        <f>IF(ISBLANK(A153),"",VLOOKUP(A153,[2]Permits!$F$2:$O$127,10,FALSE))</f>
        <v>#N/A</v>
      </c>
      <c r="C153" s="55"/>
      <c r="D153" s="55"/>
      <c r="E153" s="55"/>
      <c r="F153" s="55"/>
      <c r="G153" s="55"/>
      <c r="H153" s="105"/>
      <c r="I153" s="57"/>
      <c r="J153" s="57"/>
      <c r="K153" s="57"/>
      <c r="L153" s="57"/>
      <c r="M153" s="57"/>
      <c r="N153" s="57"/>
    </row>
    <row r="154" spans="1:14" ht="14.25" customHeight="1">
      <c r="A154" s="51" t="s">
        <v>313</v>
      </c>
      <c r="B154" s="52" t="e">
        <f>IF(ISBLANK(A154),"",VLOOKUP(A154,[2]Permits!$F$2:$O$127,10,FALSE))</f>
        <v>#N/A</v>
      </c>
      <c r="C154" s="55"/>
      <c r="D154" s="55"/>
      <c r="E154" s="55"/>
      <c r="F154" s="55"/>
      <c r="G154" s="55"/>
      <c r="H154" s="105"/>
      <c r="I154" s="57"/>
      <c r="J154" s="57"/>
      <c r="K154" s="57"/>
      <c r="L154" s="57"/>
      <c r="M154" s="57"/>
      <c r="N154" s="57"/>
    </row>
    <row r="155" spans="1:14" ht="14.25" customHeight="1">
      <c r="A155" s="51" t="s">
        <v>315</v>
      </c>
      <c r="B155" s="83" t="e">
        <f>IF(ISBLANK(A155),"",VLOOKUP(A155,[2]Permits!$F$2:$O$127,10,FALSE))</f>
        <v>#N/A</v>
      </c>
      <c r="C155" s="55" t="s">
        <v>480</v>
      </c>
      <c r="D155" s="55"/>
      <c r="E155" s="55"/>
      <c r="F155" s="55"/>
      <c r="G155" s="55"/>
      <c r="H155" s="105" t="s">
        <v>459</v>
      </c>
      <c r="I155" s="57" t="s">
        <v>1100</v>
      </c>
      <c r="J155" s="57"/>
      <c r="K155" s="57"/>
      <c r="L155" s="57"/>
      <c r="M155" s="57"/>
      <c r="N155" s="57" t="s">
        <v>1070</v>
      </c>
    </row>
    <row r="156" spans="1:14" ht="14.25" customHeight="1">
      <c r="A156" s="51"/>
      <c r="B156" s="52"/>
      <c r="C156" s="55" t="s">
        <v>446</v>
      </c>
      <c r="D156" s="55"/>
      <c r="E156" s="55"/>
      <c r="F156" s="55"/>
      <c r="G156" s="55"/>
      <c r="H156" s="105" t="s">
        <v>476</v>
      </c>
      <c r="I156" s="57" t="s">
        <v>1101</v>
      </c>
      <c r="J156" s="57"/>
      <c r="K156" s="57"/>
      <c r="L156" s="57"/>
      <c r="M156" s="57"/>
      <c r="N156" s="57"/>
    </row>
    <row r="157" spans="1:14" ht="14.25" customHeight="1">
      <c r="A157" s="51"/>
      <c r="B157" s="52"/>
      <c r="C157" s="55" t="s">
        <v>459</v>
      </c>
      <c r="D157" s="55"/>
      <c r="E157" s="55"/>
      <c r="F157" s="55"/>
      <c r="G157" s="55"/>
      <c r="H157" s="105" t="s">
        <v>476</v>
      </c>
      <c r="I157" s="57" t="s">
        <v>1102</v>
      </c>
      <c r="J157" s="57"/>
      <c r="K157" s="57"/>
      <c r="L157" s="57"/>
      <c r="M157" s="57"/>
      <c r="N157" s="57" t="s">
        <v>1103</v>
      </c>
    </row>
    <row r="158" spans="1:14" ht="14.25" customHeight="1">
      <c r="A158" s="51" t="s">
        <v>318</v>
      </c>
      <c r="B158" s="52" t="e">
        <f>IF(ISBLANK(A158),"",VLOOKUP(A158,[2]Permits!$F$2:$O$127,10,FALSE))</f>
        <v>#N/A</v>
      </c>
      <c r="C158" s="55" t="s">
        <v>464</v>
      </c>
      <c r="D158" s="55"/>
      <c r="E158" s="55"/>
      <c r="F158" s="55"/>
      <c r="G158" s="55"/>
      <c r="H158" s="55" t="s">
        <v>480</v>
      </c>
      <c r="I158" s="57" t="s">
        <v>1089</v>
      </c>
      <c r="J158" s="57"/>
      <c r="K158" s="57"/>
      <c r="L158" s="57"/>
      <c r="M158" s="57"/>
      <c r="N158" s="57" t="s">
        <v>1104</v>
      </c>
    </row>
    <row r="159" spans="1:14" ht="14.25" customHeight="1">
      <c r="A159" s="51"/>
      <c r="B159" s="52"/>
      <c r="C159" s="55" t="s">
        <v>464</v>
      </c>
      <c r="D159" s="55"/>
      <c r="E159" s="55"/>
      <c r="F159" s="55"/>
      <c r="G159" s="55"/>
      <c r="H159" s="55" t="s">
        <v>480</v>
      </c>
      <c r="I159" s="57" t="s">
        <v>1105</v>
      </c>
      <c r="J159" s="57"/>
      <c r="K159" s="57"/>
      <c r="L159" s="57"/>
      <c r="M159" s="57"/>
      <c r="N159" s="57" t="s">
        <v>1106</v>
      </c>
    </row>
    <row r="160" spans="1:14" ht="14.25" customHeight="1">
      <c r="A160" s="51"/>
      <c r="B160" s="52"/>
      <c r="C160" s="55" t="s">
        <v>464</v>
      </c>
      <c r="D160" s="55"/>
      <c r="E160" s="55"/>
      <c r="F160" s="55"/>
      <c r="G160" s="55"/>
      <c r="H160" s="55" t="s">
        <v>480</v>
      </c>
      <c r="I160" s="57" t="s">
        <v>1107</v>
      </c>
      <c r="J160" s="57"/>
      <c r="K160" s="57"/>
      <c r="L160" s="57"/>
      <c r="M160" s="57"/>
      <c r="N160" s="57" t="s">
        <v>1108</v>
      </c>
    </row>
    <row r="161" spans="1:14" ht="14.25" customHeight="1">
      <c r="A161" s="51"/>
      <c r="B161" s="52"/>
      <c r="C161" s="55" t="s">
        <v>464</v>
      </c>
      <c r="D161" s="55"/>
      <c r="E161" s="55"/>
      <c r="F161" s="55"/>
      <c r="G161" s="55"/>
      <c r="H161" s="55" t="s">
        <v>480</v>
      </c>
      <c r="I161" s="57" t="s">
        <v>1109</v>
      </c>
      <c r="J161" s="57"/>
      <c r="K161" s="57"/>
      <c r="L161" s="57"/>
      <c r="M161" s="57"/>
      <c r="N161" s="57" t="s">
        <v>1110</v>
      </c>
    </row>
    <row r="162" spans="1:14" ht="14.25" customHeight="1">
      <c r="A162" s="51"/>
      <c r="B162" s="52"/>
      <c r="C162" s="55" t="s">
        <v>464</v>
      </c>
      <c r="D162" s="55"/>
      <c r="E162" s="55"/>
      <c r="F162" s="55"/>
      <c r="G162" s="55"/>
      <c r="H162" s="55" t="s">
        <v>480</v>
      </c>
      <c r="I162" s="57" t="s">
        <v>1111</v>
      </c>
      <c r="J162" s="57"/>
      <c r="K162" s="57"/>
      <c r="L162" s="57"/>
      <c r="M162" s="57"/>
      <c r="N162" s="57" t="s">
        <v>1094</v>
      </c>
    </row>
    <row r="163" spans="1:14" ht="14.25" customHeight="1">
      <c r="A163" s="51"/>
      <c r="B163" s="52"/>
      <c r="C163" s="55" t="s">
        <v>464</v>
      </c>
      <c r="D163" s="55"/>
      <c r="E163" s="55"/>
      <c r="F163" s="55"/>
      <c r="G163" s="55"/>
      <c r="H163" s="55" t="s">
        <v>480</v>
      </c>
      <c r="I163" s="57" t="s">
        <v>1095</v>
      </c>
      <c r="J163" s="57"/>
      <c r="K163" s="57"/>
      <c r="L163" s="57"/>
      <c r="M163" s="57"/>
      <c r="N163" s="57" t="s">
        <v>1112</v>
      </c>
    </row>
    <row r="164" spans="1:14" ht="14.25" customHeight="1">
      <c r="A164" s="51"/>
      <c r="B164" s="52"/>
      <c r="C164" s="55" t="s">
        <v>464</v>
      </c>
      <c r="D164" s="55"/>
      <c r="E164" s="55"/>
      <c r="F164" s="55"/>
      <c r="G164" s="55"/>
      <c r="H164" s="55" t="s">
        <v>480</v>
      </c>
      <c r="I164" s="57" t="s">
        <v>1113</v>
      </c>
      <c r="J164" s="57"/>
      <c r="K164" s="57"/>
      <c r="L164" s="57"/>
      <c r="M164" s="57"/>
      <c r="N164" s="57" t="s">
        <v>1114</v>
      </c>
    </row>
    <row r="165" spans="1:14" ht="14.25" customHeight="1">
      <c r="A165" s="51" t="s">
        <v>322</v>
      </c>
      <c r="B165" s="52" t="e">
        <f>IF(ISBLANK(A165),"",VLOOKUP(A165,[2]Permits!$F$2:$O$127,10,FALSE))</f>
        <v>#N/A</v>
      </c>
      <c r="C165" s="55"/>
      <c r="D165" s="55"/>
      <c r="E165" s="55"/>
      <c r="F165" s="55"/>
      <c r="G165" s="55"/>
      <c r="H165" s="105"/>
      <c r="I165" s="57"/>
      <c r="J165" s="57"/>
      <c r="K165" s="57"/>
      <c r="L165" s="57"/>
      <c r="M165" s="57"/>
      <c r="N165" s="57"/>
    </row>
    <row r="166" spans="1:14" ht="14.25" customHeight="1">
      <c r="A166" s="51" t="s">
        <v>325</v>
      </c>
      <c r="B166" s="52" t="e">
        <f>IF(ISBLANK(A166),"",VLOOKUP(A166,[2]Permits!$F$2:$O$127,10,FALSE))</f>
        <v>#N/A</v>
      </c>
      <c r="C166" s="55"/>
      <c r="D166" s="55"/>
      <c r="E166" s="55"/>
      <c r="F166" s="55"/>
      <c r="G166" s="55"/>
      <c r="H166" s="105"/>
      <c r="I166" s="57"/>
      <c r="J166" s="57"/>
      <c r="K166" s="57"/>
      <c r="L166" s="57"/>
      <c r="M166" s="57"/>
      <c r="N166" s="57"/>
    </row>
    <row r="167" spans="1:14" ht="14.25" customHeight="1">
      <c r="A167" s="51" t="s">
        <v>327</v>
      </c>
      <c r="B167" s="52" t="e">
        <f>IF(ISBLANK(A167),"",VLOOKUP(A167,[2]Permits!$F$2:$O$127,10,FALSE))</f>
        <v>#N/A</v>
      </c>
      <c r="C167" s="55"/>
      <c r="D167" s="55"/>
      <c r="E167" s="55"/>
      <c r="F167" s="55"/>
      <c r="G167" s="55"/>
      <c r="H167" s="105"/>
      <c r="I167" s="57"/>
      <c r="J167" s="57"/>
      <c r="K167" s="57"/>
      <c r="L167" s="57"/>
      <c r="M167" s="57"/>
      <c r="N167" s="57"/>
    </row>
    <row r="168" spans="1:14" ht="14.25" customHeight="1">
      <c r="A168" s="51" t="s">
        <v>330</v>
      </c>
      <c r="B168" s="52" t="e">
        <f>IF(ISBLANK(A168),"",VLOOKUP(A168,[2]Permits!$F$2:$O$127,10,FALSE))</f>
        <v>#N/A</v>
      </c>
      <c r="C168" s="55"/>
      <c r="D168" s="55"/>
      <c r="E168" s="55"/>
      <c r="F168" s="55"/>
      <c r="G168" s="55"/>
      <c r="H168" s="105"/>
      <c r="I168" s="57"/>
      <c r="J168" s="57"/>
      <c r="K168" s="57"/>
      <c r="L168" s="57"/>
      <c r="M168" s="57"/>
      <c r="N168" s="57"/>
    </row>
    <row r="169" spans="1:14" ht="14.25" customHeight="1">
      <c r="A169" s="51" t="s">
        <v>333</v>
      </c>
      <c r="B169" s="52" t="e">
        <f>IF(ISBLANK(A169),"",VLOOKUP(A169,[2]Permits!$F$2:$O$127,10,FALSE))</f>
        <v>#N/A</v>
      </c>
      <c r="C169" s="55"/>
      <c r="D169" s="55"/>
      <c r="E169" s="55"/>
      <c r="F169" s="55"/>
      <c r="G169" s="55"/>
      <c r="H169" s="105"/>
      <c r="I169" s="57"/>
      <c r="J169" s="57"/>
      <c r="K169" s="57"/>
      <c r="L169" s="57"/>
      <c r="M169" s="57"/>
      <c r="N169" s="57"/>
    </row>
    <row r="170" spans="1:14" ht="14.25" customHeight="1">
      <c r="A170" s="51" t="s">
        <v>337</v>
      </c>
      <c r="B170" s="52" t="e">
        <f>IF(ISBLANK(A170),"",VLOOKUP(A170,[2]Permits!$F$2:$O$127,10,FALSE))</f>
        <v>#N/A</v>
      </c>
      <c r="C170" s="55"/>
      <c r="D170" s="55"/>
      <c r="E170" s="55"/>
      <c r="F170" s="55"/>
      <c r="G170" s="55"/>
      <c r="H170" s="105"/>
      <c r="I170" s="57"/>
      <c r="J170" s="57"/>
      <c r="K170" s="57"/>
      <c r="L170" s="57"/>
      <c r="M170" s="57"/>
      <c r="N170" s="57"/>
    </row>
    <row r="171" spans="1:14" ht="14.25" customHeight="1">
      <c r="A171" s="51" t="s">
        <v>340</v>
      </c>
      <c r="B171" s="52" t="e">
        <f>IF(ISBLANK(A171),"",VLOOKUP(A171,[2]Permits!$F$2:$O$127,10,FALSE))</f>
        <v>#N/A</v>
      </c>
      <c r="C171" s="55"/>
      <c r="D171" s="55"/>
      <c r="E171" s="55"/>
      <c r="F171" s="55"/>
      <c r="G171" s="55"/>
      <c r="H171" s="105"/>
      <c r="I171" s="57"/>
      <c r="J171" s="57"/>
      <c r="K171" s="57"/>
      <c r="L171" s="57"/>
      <c r="M171" s="57"/>
      <c r="N171" s="57"/>
    </row>
    <row r="172" spans="1:14" ht="14.25" customHeight="1">
      <c r="A172" s="51" t="s">
        <v>344</v>
      </c>
      <c r="B172" s="52" t="e">
        <f>IF(ISBLANK(A172),"",VLOOKUP(A172,[2]Permits!$F$2:$O$127,10,FALSE))</f>
        <v>#N/A</v>
      </c>
      <c r="C172" s="55"/>
      <c r="D172" s="55"/>
      <c r="E172" s="55"/>
      <c r="F172" s="55"/>
      <c r="G172" s="55"/>
      <c r="H172" s="105"/>
      <c r="I172" s="57"/>
      <c r="J172" s="57"/>
      <c r="K172" s="57"/>
      <c r="L172" s="57"/>
      <c r="M172" s="57"/>
      <c r="N172" s="57"/>
    </row>
    <row r="173" spans="1:14" ht="14.25" customHeight="1">
      <c r="A173" s="51" t="s">
        <v>347</v>
      </c>
      <c r="B173" s="52" t="e">
        <f>IF(ISBLANK(A173),"",VLOOKUP(A173,[2]Permits!$F$2:$O$127,10,FALSE))</f>
        <v>#N/A</v>
      </c>
      <c r="C173" s="55"/>
      <c r="D173" s="55"/>
      <c r="E173" s="55"/>
      <c r="F173" s="55"/>
      <c r="G173" s="55"/>
      <c r="H173" s="105"/>
      <c r="I173" s="57"/>
      <c r="J173" s="57"/>
      <c r="K173" s="57"/>
      <c r="L173" s="57"/>
      <c r="M173" s="57"/>
      <c r="N173" s="57"/>
    </row>
    <row r="174" spans="1:14" ht="14.25" customHeight="1">
      <c r="A174" s="51" t="s">
        <v>350</v>
      </c>
      <c r="B174" s="52" t="e">
        <f>IF(ISBLANK(A174),"",VLOOKUP(A174,[2]Permits!$F$2:$O$127,10,FALSE))</f>
        <v>#N/A</v>
      </c>
      <c r="C174" s="55" t="s">
        <v>464</v>
      </c>
      <c r="D174" s="55"/>
      <c r="E174" s="55"/>
      <c r="F174" s="55"/>
      <c r="G174" s="55"/>
      <c r="H174" s="105" t="s">
        <v>465</v>
      </c>
      <c r="I174" s="57" t="s">
        <v>1029</v>
      </c>
      <c r="J174" s="57"/>
      <c r="K174" s="57"/>
      <c r="L174" s="57"/>
      <c r="M174" s="57"/>
      <c r="N174" s="57" t="s">
        <v>1115</v>
      </c>
    </row>
    <row r="175" spans="1:14" ht="14.25" customHeight="1">
      <c r="A175" s="51"/>
      <c r="B175" s="52"/>
      <c r="C175" s="55" t="s">
        <v>466</v>
      </c>
      <c r="D175" s="55"/>
      <c r="E175" s="55"/>
      <c r="F175" s="55"/>
      <c r="G175" s="55"/>
      <c r="H175" s="105"/>
      <c r="I175" s="57" t="s">
        <v>1116</v>
      </c>
      <c r="J175" s="57"/>
      <c r="K175" s="57"/>
      <c r="L175" s="57"/>
      <c r="M175" s="57"/>
      <c r="N175" s="57"/>
    </row>
    <row r="176" spans="1:14" ht="14.25" customHeight="1">
      <c r="A176" s="51"/>
      <c r="B176" s="52"/>
      <c r="C176" s="55"/>
      <c r="D176" s="55"/>
      <c r="E176" s="55"/>
      <c r="F176" s="55"/>
      <c r="G176" s="55"/>
      <c r="H176" s="105"/>
      <c r="I176" s="57"/>
      <c r="J176" s="57"/>
      <c r="K176" s="57"/>
      <c r="L176" s="57"/>
      <c r="M176" s="57"/>
      <c r="N176" s="57"/>
    </row>
    <row r="177" spans="1:14" ht="14.25" customHeight="1">
      <c r="A177" s="51"/>
      <c r="B177" s="52"/>
      <c r="C177" s="55"/>
      <c r="D177" s="55"/>
      <c r="E177" s="55"/>
      <c r="F177" s="55"/>
      <c r="G177" s="55"/>
      <c r="H177" s="105"/>
      <c r="I177" s="57"/>
      <c r="J177" s="57"/>
      <c r="K177" s="57"/>
      <c r="L177" s="57"/>
      <c r="M177" s="57"/>
      <c r="N177" s="57"/>
    </row>
    <row r="178" spans="1:14" ht="14.25" customHeight="1">
      <c r="A178" s="51"/>
      <c r="B178" s="52"/>
      <c r="C178" s="55"/>
      <c r="D178" s="55"/>
      <c r="E178" s="55"/>
      <c r="F178" s="55"/>
      <c r="G178" s="55"/>
      <c r="H178" s="105"/>
      <c r="I178" s="57"/>
      <c r="J178" s="57"/>
      <c r="K178" s="57"/>
      <c r="L178" s="57"/>
      <c r="M178" s="57"/>
      <c r="N178" s="57"/>
    </row>
    <row r="179" spans="1:14" ht="14.25" customHeight="1">
      <c r="A179" s="51" t="s">
        <v>354</v>
      </c>
      <c r="B179" s="52" t="e">
        <f>IF(ISBLANK(A179),"",VLOOKUP(A179,[2]Permits!$F$2:$O$127,10,FALSE))</f>
        <v>#N/A</v>
      </c>
      <c r="C179" s="55"/>
      <c r="D179" s="55"/>
      <c r="E179" s="55"/>
      <c r="F179" s="55"/>
      <c r="G179" s="55"/>
      <c r="H179" s="105"/>
      <c r="I179" s="57"/>
      <c r="J179" s="57"/>
      <c r="K179" s="57"/>
      <c r="L179" s="57"/>
      <c r="M179" s="57"/>
      <c r="N179" s="57"/>
    </row>
    <row r="180" spans="1:14" ht="14.25" customHeight="1">
      <c r="A180" s="51" t="s">
        <v>358</v>
      </c>
      <c r="B180" s="52" t="e">
        <f>IF(ISBLANK(A180),"",VLOOKUP(A180,[2]Permits!$F$2:$O$127,10,FALSE))</f>
        <v>#N/A</v>
      </c>
      <c r="C180" s="55"/>
      <c r="D180" s="55"/>
      <c r="E180" s="55"/>
      <c r="F180" s="55"/>
      <c r="G180" s="55"/>
      <c r="H180" s="105"/>
      <c r="I180" s="57"/>
      <c r="J180" s="57"/>
      <c r="K180" s="57"/>
      <c r="L180" s="57"/>
      <c r="M180" s="57"/>
      <c r="N180" s="57"/>
    </row>
    <row r="181" spans="1:14" ht="14.25" customHeight="1">
      <c r="A181" s="51" t="s">
        <v>361</v>
      </c>
      <c r="B181" s="52" t="e">
        <f>IF(ISBLANK(A181),"",VLOOKUP(A181,[2]Permits!$F$2:$O$127,10,FALSE))</f>
        <v>#N/A</v>
      </c>
      <c r="C181" s="55"/>
      <c r="D181" s="55"/>
      <c r="E181" s="55"/>
      <c r="F181" s="55"/>
      <c r="G181" s="55"/>
      <c r="H181" s="105"/>
      <c r="I181" s="57"/>
      <c r="J181" s="57"/>
      <c r="K181" s="57"/>
      <c r="L181" s="57"/>
      <c r="M181" s="57"/>
      <c r="N181" s="57"/>
    </row>
    <row r="182" spans="1:14" ht="14.25" customHeight="1">
      <c r="A182" s="51" t="s">
        <v>364</v>
      </c>
      <c r="B182" s="52" t="e">
        <f>IF(ISBLANK(A182),"",VLOOKUP(A182,[2]Permits!$F$2:$O$127,10,FALSE))</f>
        <v>#N/A</v>
      </c>
      <c r="C182" s="55"/>
      <c r="D182" s="55"/>
      <c r="E182" s="55"/>
      <c r="F182" s="55"/>
      <c r="G182" s="55"/>
      <c r="H182" s="105"/>
      <c r="I182" s="57"/>
      <c r="J182" s="57"/>
      <c r="K182" s="57"/>
      <c r="L182" s="57"/>
      <c r="M182" s="57"/>
      <c r="N182" s="57"/>
    </row>
    <row r="183" spans="1:14" ht="14.25" customHeight="1">
      <c r="A183" s="51" t="s">
        <v>367</v>
      </c>
      <c r="B183" s="52" t="e">
        <f>IF(ISBLANK(A183),"",VLOOKUP(A183,[2]Permits!$F$2:$O$127,10,FALSE))</f>
        <v>#N/A</v>
      </c>
      <c r="C183" s="55"/>
      <c r="D183" s="55"/>
      <c r="E183" s="55"/>
      <c r="F183" s="55"/>
      <c r="G183" s="55"/>
      <c r="H183" s="105"/>
      <c r="I183" s="57"/>
      <c r="J183" s="57"/>
      <c r="K183" s="57"/>
      <c r="L183" s="57"/>
      <c r="M183" s="57"/>
      <c r="N183" s="57"/>
    </row>
    <row r="184" spans="1:14" ht="14.25" customHeight="1">
      <c r="A184" s="51" t="s">
        <v>370</v>
      </c>
      <c r="B184" s="52" t="e">
        <f>IF(ISBLANK(A184),"",VLOOKUP(A184,[2]Permits!$F$2:$O$127,10,FALSE))</f>
        <v>#N/A</v>
      </c>
      <c r="C184" s="55"/>
      <c r="D184" s="55"/>
      <c r="E184" s="55"/>
      <c r="F184" s="55"/>
      <c r="G184" s="55"/>
      <c r="H184" s="105"/>
      <c r="I184" s="57"/>
      <c r="J184" s="57"/>
      <c r="K184" s="57"/>
      <c r="L184" s="57"/>
      <c r="M184" s="57"/>
      <c r="N184" s="57"/>
    </row>
    <row r="185" spans="1:14" ht="18" customHeight="1">
      <c r="A185" s="51" t="s">
        <v>373</v>
      </c>
      <c r="B185" s="83" t="e">
        <f>IF(ISBLANK(A185),"",VLOOKUP(A185,[2]Permits!$F$2:$O$127,10,FALSE))</f>
        <v>#N/A</v>
      </c>
      <c r="C185" s="55" t="s">
        <v>1117</v>
      </c>
      <c r="D185" s="55"/>
      <c r="E185" s="55"/>
      <c r="F185" s="55"/>
      <c r="G185" s="55"/>
      <c r="H185" s="55" t="s">
        <v>499</v>
      </c>
      <c r="I185" s="57" t="s">
        <v>1118</v>
      </c>
      <c r="J185" s="57"/>
      <c r="K185" s="57"/>
      <c r="L185" s="57"/>
      <c r="M185" s="57"/>
      <c r="N185" s="57" t="s">
        <v>1119</v>
      </c>
    </row>
    <row r="186" spans="1:14" ht="14.25" customHeight="1">
      <c r="A186" s="51"/>
      <c r="B186" s="52"/>
      <c r="C186" s="55" t="s">
        <v>1117</v>
      </c>
      <c r="D186" s="55" t="s">
        <v>499</v>
      </c>
      <c r="E186" s="55"/>
      <c r="F186" s="55"/>
      <c r="G186" s="55"/>
      <c r="H186" s="55" t="s">
        <v>500</v>
      </c>
      <c r="I186" s="57" t="s">
        <v>1120</v>
      </c>
      <c r="J186" s="57" t="s">
        <v>1121</v>
      </c>
      <c r="K186" s="57"/>
      <c r="L186" s="57"/>
      <c r="M186" s="57"/>
      <c r="N186" s="57" t="s">
        <v>1122</v>
      </c>
    </row>
    <row r="187" spans="1:14" ht="14.25" customHeight="1">
      <c r="A187" s="51"/>
      <c r="B187" s="52"/>
      <c r="C187" s="55" t="s">
        <v>1117</v>
      </c>
      <c r="D187" s="55"/>
      <c r="E187" s="55"/>
      <c r="F187" s="55"/>
      <c r="G187" s="55"/>
      <c r="H187" s="55" t="s">
        <v>499</v>
      </c>
      <c r="I187" s="57" t="s">
        <v>1123</v>
      </c>
      <c r="J187" s="57"/>
      <c r="K187" s="57"/>
      <c r="L187" s="57"/>
      <c r="M187" s="57"/>
      <c r="N187" s="57" t="s">
        <v>1092</v>
      </c>
    </row>
    <row r="188" spans="1:14" ht="14.25" customHeight="1">
      <c r="A188" s="51"/>
      <c r="B188" s="52"/>
      <c r="C188" s="55" t="s">
        <v>499</v>
      </c>
      <c r="D188" s="55"/>
      <c r="E188" s="55"/>
      <c r="F188" s="55"/>
      <c r="G188" s="55"/>
      <c r="H188" s="55" t="s">
        <v>500</v>
      </c>
      <c r="I188" s="57" t="s">
        <v>1124</v>
      </c>
      <c r="J188" s="57"/>
      <c r="K188" s="57"/>
      <c r="L188" s="57"/>
      <c r="M188" s="57"/>
      <c r="N188" s="57" t="s">
        <v>1125</v>
      </c>
    </row>
    <row r="189" spans="1:14" ht="14.25" customHeight="1">
      <c r="A189" s="51"/>
      <c r="B189" s="52"/>
      <c r="C189" s="55" t="s">
        <v>1117</v>
      </c>
      <c r="D189" s="55" t="s">
        <v>499</v>
      </c>
      <c r="E189" s="55"/>
      <c r="F189" s="55"/>
      <c r="G189" s="55"/>
      <c r="H189" s="55" t="s">
        <v>501</v>
      </c>
      <c r="I189" s="57" t="s">
        <v>1094</v>
      </c>
      <c r="J189" s="57" t="s">
        <v>1111</v>
      </c>
      <c r="K189" s="57" t="s">
        <v>586</v>
      </c>
      <c r="L189" s="57"/>
      <c r="M189" s="57"/>
      <c r="N189" s="57" t="s">
        <v>1126</v>
      </c>
    </row>
    <row r="190" spans="1:14" ht="14.25" customHeight="1">
      <c r="A190" s="51"/>
      <c r="B190" s="52"/>
      <c r="C190" s="55" t="s">
        <v>499</v>
      </c>
      <c r="D190" s="55"/>
      <c r="E190" s="55"/>
      <c r="F190" s="55"/>
      <c r="G190" s="55"/>
      <c r="H190" s="55" t="s">
        <v>501</v>
      </c>
      <c r="I190" s="57" t="s">
        <v>1127</v>
      </c>
      <c r="J190" s="57"/>
      <c r="K190" s="57" t="s">
        <v>586</v>
      </c>
      <c r="L190" s="57"/>
      <c r="M190" s="57"/>
      <c r="N190" s="57" t="s">
        <v>1128</v>
      </c>
    </row>
    <row r="191" spans="1:14" ht="14.25" customHeight="1">
      <c r="A191" s="51"/>
      <c r="B191" s="52"/>
      <c r="C191" s="55" t="s">
        <v>499</v>
      </c>
      <c r="D191" s="55"/>
      <c r="E191" s="55"/>
      <c r="F191" s="55"/>
      <c r="G191" s="55"/>
      <c r="H191" s="105"/>
      <c r="I191" s="57" t="s">
        <v>1129</v>
      </c>
      <c r="J191" s="57"/>
      <c r="K191" s="57"/>
      <c r="L191" s="57"/>
      <c r="M191" s="57"/>
      <c r="N191" s="57"/>
    </row>
    <row r="192" spans="1:14" ht="14.25" customHeight="1">
      <c r="A192" s="51"/>
      <c r="B192" s="52"/>
      <c r="C192" s="55" t="s">
        <v>499</v>
      </c>
      <c r="D192" s="55"/>
      <c r="E192" s="55"/>
      <c r="F192" s="55"/>
      <c r="G192" s="55"/>
      <c r="H192" s="55" t="s">
        <v>1117</v>
      </c>
      <c r="I192" s="57" t="s">
        <v>1130</v>
      </c>
      <c r="J192" s="57"/>
      <c r="K192" s="57"/>
      <c r="L192" s="57"/>
      <c r="M192" s="57"/>
      <c r="N192" s="57"/>
    </row>
    <row r="193" spans="1:14" ht="14.25" customHeight="1">
      <c r="A193" s="51" t="s">
        <v>376</v>
      </c>
      <c r="B193" s="52" t="e">
        <f>IF(ISBLANK(A193),"",VLOOKUP(A193,[2]Permits!$F$2:$O$127,10,FALSE))</f>
        <v>#N/A</v>
      </c>
      <c r="C193" s="55"/>
      <c r="D193" s="55"/>
      <c r="E193" s="55"/>
      <c r="F193" s="55"/>
      <c r="G193" s="55"/>
      <c r="H193" s="105"/>
      <c r="I193" s="57"/>
      <c r="J193" s="57"/>
      <c r="K193" s="57"/>
      <c r="L193" s="57"/>
      <c r="M193" s="57"/>
      <c r="N193" s="57"/>
    </row>
    <row r="194" spans="1:14" ht="14.25" customHeight="1">
      <c r="A194" s="51" t="s">
        <v>50</v>
      </c>
      <c r="B194" s="52" t="e">
        <f>IF(ISBLANK(A194),"",VLOOKUP(A194,[2]Permits!$F$2:$O$127,10,FALSE))</f>
        <v>#N/A</v>
      </c>
      <c r="C194" s="55"/>
      <c r="D194" s="55"/>
      <c r="E194" s="55"/>
      <c r="F194" s="55"/>
      <c r="G194" s="55"/>
      <c r="H194" s="105"/>
      <c r="I194" s="57"/>
      <c r="J194" s="57"/>
      <c r="K194" s="57"/>
      <c r="L194" s="57"/>
      <c r="M194" s="57"/>
      <c r="N194" s="57"/>
    </row>
    <row r="195" spans="1:14" ht="14.25" customHeight="1">
      <c r="A195" s="51" t="s">
        <v>350</v>
      </c>
      <c r="B195" s="52"/>
      <c r="C195" s="55"/>
      <c r="D195" s="55"/>
      <c r="E195" s="55"/>
      <c r="F195" s="55"/>
      <c r="G195" s="55"/>
      <c r="H195" s="105"/>
      <c r="I195" s="57"/>
      <c r="J195" s="57"/>
      <c r="K195" s="57"/>
      <c r="L195" s="57"/>
      <c r="M195" s="57"/>
      <c r="N195" s="57"/>
    </row>
    <row r="196" spans="1:14" ht="14.25" customHeight="1">
      <c r="A196" s="51" t="s">
        <v>383</v>
      </c>
      <c r="B196" s="52" t="e">
        <f>IF(ISBLANK(A196),"",VLOOKUP(A196,[2]Permits!$F$2:$O$127,10,FALSE))</f>
        <v>#N/A</v>
      </c>
      <c r="C196" s="55"/>
      <c r="D196" s="55"/>
      <c r="E196" s="55"/>
      <c r="F196" s="55"/>
      <c r="G196" s="55"/>
      <c r="H196" s="105"/>
      <c r="I196" s="57"/>
      <c r="J196" s="57"/>
      <c r="K196" s="57"/>
      <c r="L196" s="57"/>
      <c r="M196" s="57"/>
      <c r="N196" s="57"/>
    </row>
    <row r="197" spans="1:14" ht="14.25" customHeight="1">
      <c r="A197" s="51" t="s">
        <v>385</v>
      </c>
      <c r="B197" s="52" t="e">
        <f>IF(ISBLANK(A197),"",VLOOKUP(A197,[2]Permits!$F$2:$O$127,10,FALSE))</f>
        <v>#N/A</v>
      </c>
      <c r="C197" s="55"/>
      <c r="D197" s="55"/>
      <c r="E197" s="55"/>
      <c r="F197" s="55"/>
      <c r="G197" s="55"/>
      <c r="H197" s="105"/>
      <c r="I197" s="57"/>
      <c r="J197" s="57"/>
      <c r="K197" s="57"/>
      <c r="L197" s="57"/>
      <c r="M197" s="57"/>
      <c r="N197" s="57"/>
    </row>
    <row r="198" spans="1:14" ht="14.25" customHeight="1">
      <c r="A198" s="51" t="s">
        <v>387</v>
      </c>
      <c r="B198" s="52" t="e">
        <f>IF(ISBLANK(A198),"",VLOOKUP(A198,[2]Permits!$F$2:$O$127,10,FALSE))</f>
        <v>#N/A</v>
      </c>
      <c r="C198" s="55"/>
      <c r="D198" s="55"/>
      <c r="E198" s="55"/>
      <c r="F198" s="55"/>
      <c r="G198" s="55"/>
      <c r="H198" s="105"/>
      <c r="I198" s="57"/>
      <c r="J198" s="57"/>
      <c r="K198" s="57"/>
      <c r="L198" s="57"/>
      <c r="M198" s="57"/>
      <c r="N198" s="57"/>
    </row>
    <row r="199" spans="1:14" ht="14.25" customHeight="1">
      <c r="A199" s="51" t="s">
        <v>390</v>
      </c>
      <c r="B199" s="83" t="e">
        <f>IF(ISBLANK(A199),"",VLOOKUP(A199,[2]Permits!$F$2:$O$127,10,FALSE))</f>
        <v>#N/A</v>
      </c>
      <c r="C199" s="55" t="s">
        <v>745</v>
      </c>
      <c r="D199" s="55" t="s">
        <v>513</v>
      </c>
      <c r="E199" s="55"/>
      <c r="F199" s="55"/>
      <c r="G199" s="55"/>
      <c r="H199" s="105"/>
      <c r="I199" s="57" t="s">
        <v>1131</v>
      </c>
      <c r="J199" s="57" t="s">
        <v>1132</v>
      </c>
      <c r="K199" s="57"/>
      <c r="L199" s="57"/>
      <c r="M199" s="57"/>
      <c r="N199" s="57" t="s">
        <v>1133</v>
      </c>
    </row>
    <row r="200" spans="1:14" ht="14.25" customHeight="1">
      <c r="A200" s="51"/>
      <c r="B200" s="52"/>
      <c r="C200" s="55" t="s">
        <v>513</v>
      </c>
      <c r="D200" s="55"/>
      <c r="E200" s="55"/>
      <c r="F200" s="55"/>
      <c r="G200" s="55"/>
      <c r="H200" s="105" t="s">
        <v>460</v>
      </c>
      <c r="I200" s="57" t="s">
        <v>1134</v>
      </c>
      <c r="J200" s="57"/>
      <c r="K200" s="57"/>
      <c r="L200" s="57"/>
      <c r="M200" s="57"/>
      <c r="N200" s="57" t="s">
        <v>1135</v>
      </c>
    </row>
    <row r="201" spans="1:14" ht="14.25" customHeight="1">
      <c r="A201" s="51"/>
      <c r="B201" s="52"/>
      <c r="C201" s="55" t="s">
        <v>513</v>
      </c>
      <c r="D201" s="55"/>
      <c r="E201" s="55"/>
      <c r="F201" s="55"/>
      <c r="G201" s="55"/>
      <c r="H201" s="105" t="s">
        <v>460</v>
      </c>
      <c r="I201" s="57" t="s">
        <v>1136</v>
      </c>
      <c r="J201" s="57"/>
      <c r="K201" s="57"/>
      <c r="L201" s="57"/>
      <c r="M201" s="57"/>
      <c r="N201" s="57"/>
    </row>
    <row r="202" spans="1:14" ht="14.25" customHeight="1">
      <c r="A202" s="51"/>
      <c r="B202" s="52"/>
      <c r="C202" s="55" t="s">
        <v>745</v>
      </c>
      <c r="D202" s="55"/>
      <c r="E202" s="55"/>
      <c r="F202" s="55"/>
      <c r="G202" s="55"/>
      <c r="H202" s="105"/>
      <c r="I202" s="57" t="s">
        <v>1038</v>
      </c>
      <c r="J202" s="57"/>
      <c r="K202" s="57"/>
      <c r="L202" s="57"/>
      <c r="M202" s="57"/>
      <c r="N202" s="57"/>
    </row>
    <row r="203" spans="1:14" ht="14.25" customHeight="1">
      <c r="A203" s="51" t="s">
        <v>393</v>
      </c>
      <c r="B203" s="52" t="e">
        <f>IF(ISBLANK(A203),"",VLOOKUP(A203,[2]Permits!$F$2:$O$127,10,FALSE))</f>
        <v>#N/A</v>
      </c>
      <c r="C203" s="55"/>
      <c r="D203" s="55"/>
      <c r="E203" s="55"/>
      <c r="F203" s="55"/>
      <c r="G203" s="55"/>
      <c r="H203" s="105"/>
      <c r="I203" s="57"/>
      <c r="J203" s="57"/>
      <c r="K203" s="57"/>
      <c r="L203" s="57"/>
      <c r="M203" s="57"/>
      <c r="N203" s="57"/>
    </row>
    <row r="204" spans="1:14" ht="14.25" customHeight="1">
      <c r="A204" s="51" t="s">
        <v>395</v>
      </c>
      <c r="B204" s="52" t="e">
        <f>IF(ISBLANK(A204),"",VLOOKUP(A204,[2]Permits!$F$2:$O$127,10,FALSE))</f>
        <v>#N/A</v>
      </c>
      <c r="C204" s="55"/>
      <c r="D204" s="55"/>
      <c r="E204" s="55"/>
      <c r="F204" s="55"/>
      <c r="G204" s="55"/>
      <c r="H204" s="105"/>
      <c r="I204" s="57"/>
      <c r="J204" s="57"/>
      <c r="K204" s="57"/>
      <c r="L204" s="57"/>
      <c r="M204" s="57"/>
      <c r="N204" s="57"/>
    </row>
    <row r="205" spans="1:14" ht="14.25" customHeight="1">
      <c r="A205" s="51" t="s">
        <v>397</v>
      </c>
      <c r="B205" s="52" t="e">
        <f>IF(ISBLANK(A205),"",VLOOKUP(A205,[2]Permits!$F$2:$O$127,10,FALSE))</f>
        <v>#N/A</v>
      </c>
      <c r="C205" s="55"/>
      <c r="D205" s="55"/>
      <c r="E205" s="55"/>
      <c r="F205" s="55"/>
      <c r="G205" s="55"/>
      <c r="H205" s="105"/>
      <c r="I205" s="57"/>
      <c r="J205" s="57"/>
      <c r="K205" s="57"/>
      <c r="L205" s="57"/>
      <c r="M205" s="57"/>
      <c r="N205" s="57"/>
    </row>
    <row r="206" spans="1:14" ht="14.25" customHeight="1">
      <c r="A206" s="51" t="s">
        <v>400</v>
      </c>
      <c r="B206" s="52" t="e">
        <f>IF(ISBLANK(A206),"",VLOOKUP(A206,[2]Permits!$F$2:$O$127,10,FALSE))</f>
        <v>#N/A</v>
      </c>
      <c r="C206" s="55"/>
      <c r="D206" s="55"/>
      <c r="E206" s="55"/>
      <c r="F206" s="55"/>
      <c r="G206" s="55"/>
      <c r="H206" s="105"/>
      <c r="I206" s="57"/>
      <c r="J206" s="57"/>
      <c r="K206" s="57"/>
      <c r="L206" s="57"/>
      <c r="M206" s="57"/>
      <c r="N206" s="57"/>
    </row>
    <row r="207" spans="1:14" ht="14.25" customHeight="1">
      <c r="A207" s="51" t="s">
        <v>403</v>
      </c>
      <c r="B207" s="52" t="e">
        <f>IF(ISBLANK(A207),"",VLOOKUP(A207,[2]Permits!$F$2:$O$127,10,FALSE))</f>
        <v>#N/A</v>
      </c>
      <c r="C207" s="55"/>
      <c r="D207" s="55"/>
      <c r="E207" s="55"/>
      <c r="F207" s="55"/>
      <c r="G207" s="55"/>
      <c r="H207" s="105"/>
      <c r="I207" s="57"/>
      <c r="J207" s="57"/>
      <c r="K207" s="57"/>
      <c r="L207" s="57"/>
      <c r="M207" s="57"/>
      <c r="N207" s="57"/>
    </row>
    <row r="208" spans="1:14" ht="14.25" customHeight="1">
      <c r="A208" s="51" t="s">
        <v>406</v>
      </c>
      <c r="B208" s="52" t="e">
        <f>IF(ISBLANK(A208),"",VLOOKUP(A208,[2]Permits!$F$2:$O$127,10,FALSE))</f>
        <v>#N/A</v>
      </c>
      <c r="C208" s="55"/>
      <c r="D208" s="55"/>
      <c r="E208" s="55"/>
      <c r="F208" s="55"/>
      <c r="G208" s="55"/>
      <c r="H208" s="105"/>
      <c r="I208" s="57"/>
      <c r="J208" s="57"/>
      <c r="K208" s="57"/>
      <c r="L208" s="57"/>
      <c r="M208" s="57"/>
      <c r="N208" s="57"/>
    </row>
    <row r="209" spans="1:14" ht="14.25" customHeight="1">
      <c r="A209" s="51" t="s">
        <v>409</v>
      </c>
      <c r="B209" s="52" t="e">
        <f>IF(ISBLANK(A209),"",VLOOKUP(A209,[2]Permits!$F$2:$O$127,10,FALSE))</f>
        <v>#N/A</v>
      </c>
      <c r="C209" s="55"/>
      <c r="D209" s="55"/>
      <c r="E209" s="55"/>
      <c r="F209" s="55"/>
      <c r="G209" s="55"/>
      <c r="H209" s="105"/>
      <c r="I209" s="57"/>
      <c r="J209" s="57"/>
      <c r="K209" s="57"/>
      <c r="L209" s="57"/>
      <c r="M209" s="57"/>
      <c r="N209" s="57"/>
    </row>
    <row r="210" spans="1:14" ht="14.25" customHeight="1">
      <c r="C210" s="106"/>
      <c r="D210" s="106"/>
      <c r="E210" s="106"/>
      <c r="F210" s="106"/>
      <c r="G210" s="106"/>
      <c r="H210" s="105"/>
      <c r="I210" s="57"/>
      <c r="J210" s="57"/>
      <c r="K210" s="57"/>
      <c r="L210" s="57"/>
      <c r="M210" s="57"/>
      <c r="N210" s="57"/>
    </row>
    <row r="211" spans="1:14" ht="14.25" customHeight="1">
      <c r="C211" s="106"/>
      <c r="D211" s="106"/>
      <c r="E211" s="106"/>
      <c r="F211" s="106"/>
      <c r="G211" s="106"/>
      <c r="H211" s="106"/>
      <c r="I211" s="57"/>
      <c r="J211" s="57"/>
      <c r="K211" s="57"/>
      <c r="L211" s="57"/>
      <c r="M211" s="57"/>
      <c r="N211" s="57"/>
    </row>
    <row r="212" spans="1:14" ht="14.25" customHeight="1">
      <c r="C212" s="106"/>
      <c r="D212" s="106"/>
      <c r="E212" s="106"/>
      <c r="F212" s="106"/>
      <c r="G212" s="106"/>
      <c r="H212" s="106"/>
      <c r="I212" s="57"/>
      <c r="J212" s="57"/>
      <c r="K212" s="57"/>
      <c r="L212" s="57"/>
      <c r="M212" s="57"/>
      <c r="N212" s="57"/>
    </row>
    <row r="213" spans="1:14" ht="14.25" customHeight="1">
      <c r="C213" s="106"/>
      <c r="D213" s="106"/>
      <c r="E213" s="106"/>
      <c r="F213" s="106"/>
      <c r="G213" s="106"/>
      <c r="H213" s="106"/>
      <c r="I213" s="57"/>
      <c r="J213" s="57"/>
      <c r="K213" s="57"/>
      <c r="L213" s="57"/>
      <c r="M213" s="57"/>
      <c r="N213" s="57"/>
    </row>
    <row r="214" spans="1:14" ht="14.25" customHeight="1">
      <c r="C214" s="106"/>
      <c r="D214" s="106"/>
      <c r="E214" s="106"/>
      <c r="F214" s="106"/>
      <c r="G214" s="106"/>
      <c r="H214" s="106"/>
      <c r="I214" s="57"/>
      <c r="J214" s="57"/>
      <c r="K214" s="57"/>
      <c r="L214" s="57"/>
      <c r="M214" s="57"/>
      <c r="N214" s="57"/>
    </row>
    <row r="215" spans="1:14" ht="14.25" customHeight="1">
      <c r="C215" s="106"/>
      <c r="D215" s="106"/>
      <c r="E215" s="106"/>
      <c r="F215" s="106"/>
      <c r="G215" s="106"/>
      <c r="H215" s="106"/>
      <c r="I215" s="57"/>
      <c r="J215" s="57"/>
      <c r="K215" s="57"/>
      <c r="L215" s="57"/>
      <c r="M215" s="57"/>
      <c r="N215" s="57"/>
    </row>
    <row r="216" spans="1:14" ht="14.25" customHeight="1">
      <c r="C216" s="106"/>
      <c r="D216" s="106"/>
      <c r="E216" s="106"/>
      <c r="F216" s="106"/>
      <c r="G216" s="106"/>
      <c r="H216" s="106"/>
      <c r="I216" s="57"/>
      <c r="J216" s="57"/>
      <c r="K216" s="57"/>
      <c r="L216" s="57"/>
      <c r="M216" s="57"/>
      <c r="N216" s="57"/>
    </row>
    <row r="217" spans="1:14" ht="14.25" customHeight="1">
      <c r="C217" s="106"/>
      <c r="D217" s="106"/>
      <c r="E217" s="106"/>
      <c r="F217" s="106"/>
      <c r="G217" s="106"/>
      <c r="H217" s="106"/>
      <c r="I217" s="57"/>
      <c r="J217" s="57"/>
      <c r="K217" s="57"/>
      <c r="L217" s="57"/>
      <c r="M217" s="57"/>
      <c r="N217" s="57"/>
    </row>
    <row r="218" spans="1:14" ht="14.25" customHeight="1">
      <c r="C218" s="106"/>
      <c r="D218" s="106"/>
      <c r="E218" s="106"/>
      <c r="F218" s="106"/>
      <c r="G218" s="106"/>
      <c r="H218" s="106"/>
      <c r="I218" s="57"/>
      <c r="J218" s="57"/>
      <c r="K218" s="57"/>
      <c r="L218" s="57"/>
      <c r="M218" s="57"/>
      <c r="N218" s="57"/>
    </row>
    <row r="219" spans="1:14" ht="14.25" customHeight="1">
      <c r="C219" s="106"/>
      <c r="D219" s="106"/>
      <c r="E219" s="106"/>
      <c r="F219" s="106"/>
      <c r="G219" s="106"/>
      <c r="H219" s="106"/>
      <c r="I219" s="57"/>
      <c r="J219" s="57"/>
      <c r="K219" s="57"/>
      <c r="L219" s="57"/>
      <c r="M219" s="57"/>
      <c r="N219" s="57"/>
    </row>
    <row r="220" spans="1:14" ht="14.25" customHeight="1">
      <c r="C220" s="106"/>
      <c r="D220" s="106"/>
      <c r="E220" s="106"/>
      <c r="F220" s="106"/>
      <c r="G220" s="106"/>
      <c r="H220" s="106"/>
      <c r="I220" s="57"/>
      <c r="J220" s="57"/>
      <c r="K220" s="57"/>
      <c r="L220" s="57"/>
      <c r="M220" s="57"/>
      <c r="N220" s="57"/>
    </row>
    <row r="221" spans="1:14" ht="14.25" customHeight="1">
      <c r="C221" s="106"/>
      <c r="D221" s="106"/>
      <c r="E221" s="106"/>
      <c r="F221" s="106"/>
      <c r="G221" s="106"/>
      <c r="H221" s="106"/>
      <c r="I221" s="57"/>
      <c r="J221" s="57"/>
      <c r="K221" s="57"/>
      <c r="L221" s="57"/>
      <c r="M221" s="57"/>
      <c r="N221" s="57"/>
    </row>
    <row r="222" spans="1:14" ht="14.25" customHeight="1">
      <c r="C222" s="106"/>
      <c r="D222" s="106"/>
      <c r="E222" s="106"/>
      <c r="F222" s="106"/>
      <c r="G222" s="106"/>
      <c r="H222" s="106"/>
      <c r="I222" s="57"/>
      <c r="J222" s="57"/>
      <c r="K222" s="57"/>
      <c r="L222" s="57"/>
      <c r="M222" s="57"/>
      <c r="N222" s="57"/>
    </row>
    <row r="223" spans="1:14" ht="14.25" customHeight="1">
      <c r="C223" s="106"/>
      <c r="D223" s="106"/>
      <c r="E223" s="106"/>
      <c r="F223" s="106"/>
      <c r="G223" s="106"/>
      <c r="H223" s="106"/>
      <c r="I223" s="57"/>
      <c r="J223" s="57"/>
      <c r="K223" s="57"/>
      <c r="L223" s="57"/>
      <c r="M223" s="57"/>
      <c r="N223" s="57"/>
    </row>
    <row r="224" spans="1:14" ht="14.25" customHeight="1">
      <c r="C224" s="106"/>
      <c r="D224" s="106"/>
      <c r="E224" s="106"/>
      <c r="F224" s="106"/>
      <c r="G224" s="106"/>
      <c r="H224" s="106"/>
      <c r="I224" s="57"/>
      <c r="J224" s="57"/>
      <c r="K224" s="57"/>
      <c r="L224" s="57"/>
      <c r="M224" s="57"/>
      <c r="N224" s="57"/>
    </row>
    <row r="225" spans="3:14" ht="14.25" customHeight="1">
      <c r="C225" s="106"/>
      <c r="D225" s="106"/>
      <c r="E225" s="106"/>
      <c r="F225" s="106"/>
      <c r="G225" s="106"/>
      <c r="H225" s="106"/>
      <c r="I225" s="57"/>
      <c r="J225" s="57"/>
      <c r="K225" s="57"/>
      <c r="L225" s="57"/>
      <c r="M225" s="57"/>
      <c r="N225" s="57"/>
    </row>
    <row r="226" spans="3:14" ht="14.25" customHeight="1">
      <c r="C226" s="106"/>
      <c r="D226" s="106"/>
      <c r="E226" s="106"/>
      <c r="F226" s="106"/>
      <c r="G226" s="106"/>
      <c r="H226" s="106"/>
      <c r="I226" s="57"/>
      <c r="J226" s="57"/>
      <c r="K226" s="57"/>
      <c r="L226" s="57"/>
      <c r="M226" s="57"/>
      <c r="N226" s="57"/>
    </row>
    <row r="227" spans="3:14" ht="14.25" customHeight="1">
      <c r="C227" s="106"/>
      <c r="D227" s="106"/>
      <c r="E227" s="106"/>
      <c r="F227" s="106"/>
      <c r="G227" s="106"/>
      <c r="H227" s="106"/>
      <c r="I227" s="57"/>
      <c r="J227" s="57"/>
      <c r="K227" s="57"/>
      <c r="L227" s="57"/>
      <c r="M227" s="57"/>
      <c r="N227" s="57"/>
    </row>
    <row r="228" spans="3:14" ht="14.25" customHeight="1">
      <c r="C228" s="106"/>
      <c r="D228" s="106"/>
      <c r="E228" s="106"/>
      <c r="F228" s="106"/>
      <c r="G228" s="106"/>
      <c r="H228" s="106"/>
      <c r="I228" s="57"/>
      <c r="J228" s="57"/>
      <c r="K228" s="57"/>
      <c r="L228" s="57"/>
      <c r="M228" s="57"/>
      <c r="N228" s="57"/>
    </row>
    <row r="229" spans="3:14" ht="14.25" customHeight="1">
      <c r="C229" s="106"/>
      <c r="D229" s="106"/>
      <c r="E229" s="106"/>
      <c r="F229" s="106"/>
      <c r="G229" s="106"/>
      <c r="H229" s="106"/>
      <c r="I229" s="57"/>
      <c r="J229" s="57"/>
      <c r="K229" s="57"/>
      <c r="L229" s="57"/>
      <c r="M229" s="57"/>
      <c r="N229" s="57"/>
    </row>
    <row r="230" spans="3:14" ht="14.25" customHeight="1">
      <c r="C230" s="106"/>
      <c r="D230" s="106"/>
      <c r="E230" s="106"/>
      <c r="F230" s="106"/>
      <c r="G230" s="106"/>
      <c r="H230" s="106"/>
      <c r="I230" s="57"/>
      <c r="J230" s="57"/>
      <c r="K230" s="57"/>
      <c r="L230" s="57"/>
      <c r="M230" s="57"/>
      <c r="N230" s="57"/>
    </row>
    <row r="231" spans="3:14" ht="14.25" customHeight="1">
      <c r="C231" s="106"/>
      <c r="D231" s="106"/>
      <c r="E231" s="106"/>
      <c r="F231" s="106"/>
      <c r="G231" s="106"/>
      <c r="H231" s="106"/>
      <c r="I231" s="57"/>
      <c r="J231" s="57"/>
      <c r="K231" s="57"/>
      <c r="L231" s="57"/>
      <c r="M231" s="57"/>
      <c r="N231" s="57"/>
    </row>
    <row r="232" spans="3:14" ht="14.25" customHeight="1">
      <c r="C232" s="106"/>
      <c r="D232" s="106"/>
      <c r="E232" s="106"/>
      <c r="F232" s="106"/>
      <c r="G232" s="106"/>
      <c r="H232" s="106"/>
      <c r="I232" s="57"/>
      <c r="J232" s="57"/>
      <c r="K232" s="57"/>
      <c r="L232" s="57"/>
      <c r="M232" s="57"/>
      <c r="N232" s="57"/>
    </row>
    <row r="233" spans="3:14" ht="14.25" customHeight="1">
      <c r="C233" s="106"/>
      <c r="D233" s="106"/>
      <c r="E233" s="106"/>
      <c r="F233" s="106"/>
      <c r="G233" s="106"/>
      <c r="H233" s="106"/>
      <c r="I233" s="57"/>
      <c r="J233" s="57"/>
      <c r="K233" s="57"/>
      <c r="L233" s="57"/>
      <c r="M233" s="57"/>
      <c r="N233" s="57"/>
    </row>
    <row r="234" spans="3:14" ht="14.25" customHeight="1">
      <c r="C234" s="106"/>
      <c r="D234" s="106"/>
      <c r="E234" s="106"/>
      <c r="F234" s="106"/>
      <c r="G234" s="106"/>
      <c r="H234" s="106"/>
      <c r="I234" s="57"/>
      <c r="J234" s="57"/>
      <c r="K234" s="57"/>
      <c r="L234" s="57"/>
      <c r="M234" s="57"/>
      <c r="N234" s="57"/>
    </row>
    <row r="235" spans="3:14" ht="14.25" customHeight="1">
      <c r="C235" s="106"/>
      <c r="D235" s="106"/>
      <c r="E235" s="106"/>
      <c r="F235" s="106"/>
      <c r="G235" s="106"/>
      <c r="H235" s="106"/>
      <c r="I235" s="57"/>
      <c r="J235" s="57"/>
      <c r="K235" s="57"/>
      <c r="L235" s="57"/>
      <c r="M235" s="57"/>
      <c r="N235" s="57"/>
    </row>
    <row r="236" spans="3:14" ht="14.25" customHeight="1">
      <c r="C236" s="106"/>
      <c r="D236" s="106"/>
      <c r="E236" s="106"/>
      <c r="F236" s="106"/>
      <c r="G236" s="106"/>
      <c r="H236" s="106"/>
      <c r="I236" s="57"/>
      <c r="J236" s="57"/>
      <c r="K236" s="57"/>
      <c r="L236" s="57"/>
      <c r="M236" s="57"/>
      <c r="N236" s="57"/>
    </row>
    <row r="237" spans="3:14" ht="14.25" customHeight="1">
      <c r="C237" s="106"/>
      <c r="D237" s="106"/>
      <c r="E237" s="106"/>
      <c r="F237" s="106"/>
      <c r="G237" s="106"/>
      <c r="H237" s="106"/>
      <c r="I237" s="57"/>
      <c r="J237" s="57"/>
      <c r="K237" s="57"/>
      <c r="L237" s="57"/>
      <c r="M237" s="57"/>
      <c r="N237" s="57"/>
    </row>
    <row r="238" spans="3:14" ht="14.25" customHeight="1">
      <c r="C238" s="106"/>
      <c r="D238" s="106"/>
      <c r="E238" s="106"/>
      <c r="F238" s="106"/>
      <c r="G238" s="106"/>
      <c r="H238" s="106"/>
      <c r="I238" s="57"/>
      <c r="J238" s="57"/>
      <c r="K238" s="57"/>
      <c r="L238" s="57"/>
      <c r="M238" s="57"/>
      <c r="N238" s="57"/>
    </row>
    <row r="239" spans="3:14" ht="14.25" customHeight="1">
      <c r="C239" s="106"/>
      <c r="D239" s="106"/>
      <c r="E239" s="106"/>
      <c r="F239" s="106"/>
      <c r="G239" s="106"/>
      <c r="H239" s="106"/>
      <c r="I239" s="57"/>
      <c r="J239" s="57"/>
      <c r="K239" s="57"/>
      <c r="L239" s="57"/>
      <c r="M239" s="57"/>
      <c r="N239" s="57"/>
    </row>
    <row r="240" spans="3:14" ht="14.25" customHeight="1">
      <c r="C240" s="106"/>
      <c r="D240" s="106"/>
      <c r="E240" s="106"/>
      <c r="F240" s="106"/>
      <c r="G240" s="106"/>
      <c r="H240" s="106"/>
      <c r="I240" s="57"/>
      <c r="J240" s="57"/>
      <c r="K240" s="57"/>
      <c r="L240" s="57"/>
      <c r="M240" s="57"/>
      <c r="N240" s="57"/>
    </row>
    <row r="241" spans="3:14" ht="14.25" customHeight="1">
      <c r="C241" s="106"/>
      <c r="D241" s="106"/>
      <c r="E241" s="106"/>
      <c r="F241" s="106"/>
      <c r="G241" s="106"/>
      <c r="H241" s="106"/>
      <c r="I241" s="57"/>
      <c r="J241" s="57"/>
      <c r="K241" s="57"/>
      <c r="L241" s="57"/>
      <c r="M241" s="57"/>
      <c r="N241" s="57"/>
    </row>
    <row r="242" spans="3:14" ht="14.25" customHeight="1">
      <c r="C242" s="106"/>
      <c r="D242" s="106"/>
      <c r="E242" s="106"/>
      <c r="F242" s="106"/>
      <c r="G242" s="106"/>
      <c r="H242" s="106"/>
      <c r="I242" s="57"/>
      <c r="J242" s="57"/>
      <c r="K242" s="57"/>
      <c r="L242" s="57"/>
      <c r="M242" s="57"/>
      <c r="N242" s="57"/>
    </row>
    <row r="243" spans="3:14" ht="14.25" customHeight="1">
      <c r="C243" s="106"/>
      <c r="D243" s="106"/>
      <c r="E243" s="106"/>
      <c r="F243" s="106"/>
      <c r="G243" s="106"/>
      <c r="H243" s="106"/>
      <c r="I243" s="57"/>
      <c r="J243" s="57"/>
      <c r="K243" s="57"/>
      <c r="L243" s="57"/>
      <c r="M243" s="57"/>
      <c r="N243" s="57"/>
    </row>
    <row r="244" spans="3:14" ht="14.25" customHeight="1">
      <c r="C244" s="106"/>
      <c r="D244" s="106"/>
      <c r="E244" s="106"/>
      <c r="F244" s="106"/>
      <c r="G244" s="106"/>
      <c r="H244" s="106"/>
      <c r="I244" s="57"/>
      <c r="J244" s="57"/>
      <c r="K244" s="57"/>
      <c r="L244" s="57"/>
      <c r="M244" s="57"/>
      <c r="N244" s="57"/>
    </row>
    <row r="245" spans="3:14" ht="14.25" customHeight="1">
      <c r="C245" s="106"/>
      <c r="D245" s="106"/>
      <c r="E245" s="106"/>
      <c r="F245" s="106"/>
      <c r="G245" s="106"/>
      <c r="H245" s="106"/>
      <c r="I245" s="57"/>
      <c r="J245" s="57"/>
      <c r="K245" s="57"/>
      <c r="L245" s="57"/>
      <c r="M245" s="57"/>
      <c r="N245" s="57"/>
    </row>
    <row r="246" spans="3:14" ht="14.25" customHeight="1">
      <c r="C246" s="106"/>
      <c r="D246" s="106"/>
      <c r="E246" s="106"/>
      <c r="F246" s="106"/>
      <c r="G246" s="106"/>
      <c r="H246" s="106"/>
      <c r="I246" s="57"/>
      <c r="J246" s="57"/>
      <c r="K246" s="57"/>
      <c r="L246" s="57"/>
      <c r="M246" s="57"/>
      <c r="N246" s="57"/>
    </row>
    <row r="247" spans="3:14" ht="14.25" customHeight="1">
      <c r="C247" s="106"/>
      <c r="D247" s="106"/>
      <c r="E247" s="106"/>
      <c r="F247" s="106"/>
      <c r="G247" s="106"/>
      <c r="H247" s="106"/>
      <c r="I247" s="57"/>
      <c r="J247" s="57"/>
      <c r="K247" s="57"/>
      <c r="L247" s="57"/>
      <c r="M247" s="57"/>
      <c r="N247" s="57"/>
    </row>
    <row r="248" spans="3:14" ht="14.25" customHeight="1">
      <c r="C248" s="106"/>
      <c r="D248" s="106"/>
      <c r="E248" s="106"/>
      <c r="F248" s="106"/>
      <c r="G248" s="106"/>
      <c r="H248" s="106"/>
      <c r="I248" s="57"/>
      <c r="J248" s="57"/>
      <c r="K248" s="57"/>
      <c r="L248" s="57"/>
      <c r="M248" s="57"/>
      <c r="N248" s="57"/>
    </row>
    <row r="249" spans="3:14" ht="14.25" customHeight="1">
      <c r="C249" s="106"/>
      <c r="D249" s="106"/>
      <c r="E249" s="106"/>
      <c r="F249" s="106"/>
      <c r="G249" s="106"/>
      <c r="H249" s="106"/>
      <c r="I249" s="57"/>
      <c r="J249" s="57"/>
      <c r="K249" s="57"/>
      <c r="L249" s="57"/>
      <c r="M249" s="57"/>
      <c r="N249" s="57"/>
    </row>
    <row r="250" spans="3:14" ht="14.25" customHeight="1">
      <c r="C250" s="106"/>
      <c r="D250" s="106"/>
      <c r="E250" s="106"/>
      <c r="F250" s="106"/>
      <c r="G250" s="106"/>
      <c r="H250" s="106"/>
      <c r="I250" s="57"/>
      <c r="J250" s="57"/>
      <c r="K250" s="57"/>
      <c r="L250" s="57"/>
      <c r="M250" s="57"/>
      <c r="N250" s="57"/>
    </row>
    <row r="251" spans="3:14" ht="14.25" customHeight="1">
      <c r="C251" s="106"/>
      <c r="D251" s="106"/>
      <c r="E251" s="106"/>
      <c r="F251" s="106"/>
      <c r="G251" s="106"/>
      <c r="H251" s="106"/>
      <c r="I251" s="57"/>
      <c r="J251" s="57"/>
      <c r="K251" s="57"/>
      <c r="L251" s="57"/>
      <c r="M251" s="57"/>
      <c r="N251" s="57"/>
    </row>
    <row r="252" spans="3:14" ht="14.25" customHeight="1">
      <c r="C252" s="106"/>
      <c r="D252" s="106"/>
      <c r="E252" s="106"/>
      <c r="F252" s="106"/>
      <c r="G252" s="106"/>
      <c r="H252" s="106"/>
      <c r="I252" s="57"/>
      <c r="J252" s="57"/>
      <c r="K252" s="57"/>
      <c r="L252" s="57"/>
      <c r="M252" s="57"/>
      <c r="N252" s="57"/>
    </row>
    <row r="253" spans="3:14" ht="14.25" customHeight="1">
      <c r="C253" s="106"/>
      <c r="D253" s="106"/>
      <c r="E253" s="106"/>
      <c r="F253" s="106"/>
      <c r="G253" s="106"/>
      <c r="H253" s="106"/>
      <c r="I253" s="57"/>
      <c r="J253" s="57"/>
      <c r="K253" s="57"/>
      <c r="L253" s="57"/>
      <c r="M253" s="57"/>
      <c r="N253" s="57"/>
    </row>
    <row r="254" spans="3:14" ht="14.25" customHeight="1">
      <c r="C254" s="106"/>
      <c r="D254" s="106"/>
      <c r="E254" s="106"/>
      <c r="F254" s="106"/>
      <c r="G254" s="106"/>
      <c r="H254" s="106"/>
      <c r="I254" s="57"/>
      <c r="J254" s="57"/>
      <c r="K254" s="57"/>
      <c r="L254" s="57"/>
      <c r="M254" s="57"/>
      <c r="N254" s="57"/>
    </row>
    <row r="255" spans="3:14" ht="14.25" customHeight="1">
      <c r="C255" s="106"/>
      <c r="D255" s="106"/>
      <c r="E255" s="106"/>
      <c r="F255" s="106"/>
      <c r="G255" s="106"/>
      <c r="H255" s="106"/>
      <c r="I255" s="57"/>
      <c r="J255" s="57"/>
      <c r="K255" s="57"/>
      <c r="L255" s="57"/>
      <c r="M255" s="57"/>
      <c r="N255" s="57"/>
    </row>
    <row r="256" spans="3:14" ht="14.25" customHeight="1">
      <c r="C256" s="106"/>
      <c r="D256" s="106"/>
      <c r="E256" s="106"/>
      <c r="F256" s="106"/>
      <c r="G256" s="106"/>
      <c r="H256" s="106"/>
      <c r="I256" s="57"/>
      <c r="J256" s="57"/>
      <c r="K256" s="57"/>
      <c r="L256" s="57"/>
      <c r="M256" s="57"/>
      <c r="N256" s="57"/>
    </row>
    <row r="257" spans="3:14" ht="14.25" customHeight="1">
      <c r="C257" s="106"/>
      <c r="D257" s="106"/>
      <c r="E257" s="106"/>
      <c r="F257" s="106"/>
      <c r="G257" s="106"/>
      <c r="H257" s="106"/>
      <c r="I257" s="57"/>
      <c r="J257" s="57"/>
      <c r="K257" s="57"/>
      <c r="L257" s="57"/>
      <c r="M257" s="57"/>
      <c r="N257" s="57"/>
    </row>
    <row r="258" spans="3:14" ht="14.25" customHeight="1">
      <c r="C258" s="106"/>
      <c r="D258" s="106"/>
      <c r="E258" s="106"/>
      <c r="F258" s="106"/>
      <c r="G258" s="106"/>
      <c r="H258" s="106"/>
      <c r="I258" s="57"/>
      <c r="J258" s="57"/>
      <c r="K258" s="57"/>
      <c r="L258" s="57"/>
      <c r="M258" s="57"/>
      <c r="N258" s="57"/>
    </row>
    <row r="259" spans="3:14" ht="14.25" customHeight="1">
      <c r="C259" s="106"/>
      <c r="D259" s="106"/>
      <c r="E259" s="106"/>
      <c r="F259" s="106"/>
      <c r="G259" s="106"/>
      <c r="H259" s="106"/>
      <c r="I259" s="57"/>
      <c r="J259" s="57"/>
      <c r="K259" s="57"/>
      <c r="L259" s="57"/>
      <c r="M259" s="57"/>
      <c r="N259" s="57"/>
    </row>
    <row r="260" spans="3:14" ht="14.25" customHeight="1">
      <c r="C260" s="106"/>
      <c r="D260" s="106"/>
      <c r="E260" s="106"/>
      <c r="F260" s="106"/>
      <c r="G260" s="106"/>
      <c r="H260" s="106"/>
      <c r="I260" s="57"/>
      <c r="J260" s="57"/>
      <c r="K260" s="57"/>
      <c r="L260" s="57"/>
      <c r="M260" s="57"/>
      <c r="N260" s="57"/>
    </row>
    <row r="261" spans="3:14" ht="14.25" customHeight="1">
      <c r="C261" s="106"/>
      <c r="D261" s="106"/>
      <c r="E261" s="106"/>
      <c r="F261" s="106"/>
      <c r="G261" s="106"/>
      <c r="H261" s="106"/>
      <c r="I261" s="57"/>
      <c r="J261" s="57"/>
      <c r="K261" s="57"/>
      <c r="L261" s="57"/>
      <c r="M261" s="57"/>
      <c r="N261" s="57"/>
    </row>
    <row r="262" spans="3:14" ht="14.25" customHeight="1">
      <c r="C262" s="106"/>
      <c r="D262" s="106"/>
      <c r="E262" s="106"/>
      <c r="F262" s="106"/>
      <c r="G262" s="106"/>
      <c r="H262" s="106"/>
      <c r="I262" s="57"/>
      <c r="J262" s="57"/>
      <c r="K262" s="57"/>
      <c r="L262" s="57"/>
      <c r="M262" s="57"/>
      <c r="N262" s="57"/>
    </row>
    <row r="263" spans="3:14" ht="14.25" customHeight="1">
      <c r="C263" s="106"/>
      <c r="D263" s="106"/>
      <c r="E263" s="106"/>
      <c r="F263" s="106"/>
      <c r="G263" s="106"/>
      <c r="H263" s="106"/>
      <c r="I263" s="57"/>
      <c r="J263" s="57"/>
      <c r="K263" s="57"/>
      <c r="L263" s="57"/>
      <c r="M263" s="57"/>
      <c r="N263" s="57"/>
    </row>
    <row r="264" spans="3:14" ht="14.25" customHeight="1">
      <c r="C264" s="106"/>
      <c r="D264" s="106"/>
      <c r="E264" s="106"/>
      <c r="F264" s="106"/>
      <c r="G264" s="106"/>
      <c r="H264" s="106"/>
      <c r="I264" s="57"/>
      <c r="J264" s="57"/>
      <c r="K264" s="57"/>
      <c r="L264" s="57"/>
      <c r="M264" s="57"/>
      <c r="N264" s="57"/>
    </row>
    <row r="265" spans="3:14" ht="14.25" customHeight="1">
      <c r="C265" s="106"/>
      <c r="D265" s="106"/>
      <c r="E265" s="106"/>
      <c r="F265" s="106"/>
      <c r="G265" s="106"/>
      <c r="H265" s="106"/>
      <c r="I265" s="57"/>
      <c r="J265" s="57"/>
      <c r="K265" s="57"/>
      <c r="L265" s="57"/>
      <c r="M265" s="57"/>
      <c r="N265" s="57"/>
    </row>
    <row r="266" spans="3:14" ht="14.25" customHeight="1">
      <c r="C266" s="106"/>
      <c r="D266" s="106"/>
      <c r="E266" s="106"/>
      <c r="F266" s="106"/>
      <c r="G266" s="106"/>
      <c r="H266" s="106"/>
      <c r="I266" s="57"/>
      <c r="J266" s="57"/>
      <c r="K266" s="57"/>
      <c r="L266" s="57"/>
      <c r="M266" s="57"/>
      <c r="N266" s="57"/>
    </row>
    <row r="267" spans="3:14" ht="14.25" customHeight="1">
      <c r="C267" s="106"/>
      <c r="D267" s="106"/>
      <c r="E267" s="106"/>
      <c r="F267" s="106"/>
      <c r="G267" s="106"/>
      <c r="H267" s="106"/>
      <c r="I267" s="57"/>
      <c r="J267" s="57"/>
      <c r="K267" s="57"/>
      <c r="L267" s="57"/>
      <c r="M267" s="57"/>
      <c r="N267" s="57"/>
    </row>
    <row r="268" spans="3:14" ht="14.25" customHeight="1">
      <c r="C268" s="106"/>
      <c r="D268" s="106"/>
      <c r="E268" s="106"/>
      <c r="F268" s="106"/>
      <c r="G268" s="106"/>
      <c r="H268" s="106"/>
      <c r="I268" s="57"/>
      <c r="J268" s="57"/>
      <c r="K268" s="57"/>
      <c r="L268" s="57"/>
      <c r="M268" s="57"/>
      <c r="N268" s="57"/>
    </row>
    <row r="269" spans="3:14" ht="14.25" customHeight="1">
      <c r="C269" s="106"/>
      <c r="D269" s="106"/>
      <c r="E269" s="106"/>
      <c r="F269" s="106"/>
      <c r="G269" s="106"/>
      <c r="H269" s="106"/>
      <c r="I269" s="57"/>
      <c r="J269" s="57"/>
      <c r="K269" s="57"/>
      <c r="L269" s="57"/>
      <c r="M269" s="57"/>
      <c r="N269" s="57"/>
    </row>
    <row r="270" spans="3:14" ht="14.25" customHeight="1">
      <c r="C270" s="106"/>
      <c r="D270" s="106"/>
      <c r="E270" s="106"/>
      <c r="F270" s="106"/>
      <c r="G270" s="106"/>
      <c r="H270" s="106"/>
      <c r="I270" s="57"/>
      <c r="J270" s="57"/>
      <c r="K270" s="57"/>
      <c r="L270" s="57"/>
      <c r="M270" s="57"/>
      <c r="N270" s="57"/>
    </row>
    <row r="271" spans="3:14" ht="14.25" customHeight="1">
      <c r="C271" s="106"/>
      <c r="D271" s="106"/>
      <c r="E271" s="106"/>
      <c r="F271" s="106"/>
      <c r="G271" s="106"/>
      <c r="H271" s="106"/>
      <c r="I271" s="57"/>
      <c r="J271" s="57"/>
      <c r="K271" s="57"/>
      <c r="L271" s="57"/>
      <c r="M271" s="57"/>
      <c r="N271" s="57"/>
    </row>
    <row r="272" spans="3:14" ht="14.25" customHeight="1">
      <c r="C272" s="106"/>
      <c r="D272" s="106"/>
      <c r="E272" s="106"/>
      <c r="F272" s="106"/>
      <c r="G272" s="106"/>
      <c r="H272" s="106"/>
      <c r="I272" s="57"/>
      <c r="J272" s="57"/>
      <c r="K272" s="57"/>
      <c r="L272" s="57"/>
      <c r="M272" s="57"/>
      <c r="N272" s="57"/>
    </row>
    <row r="273" spans="3:14" ht="14.25" customHeight="1">
      <c r="C273" s="106"/>
      <c r="D273" s="106"/>
      <c r="E273" s="106"/>
      <c r="F273" s="106"/>
      <c r="G273" s="106"/>
      <c r="H273" s="106"/>
      <c r="I273" s="57"/>
      <c r="J273" s="57"/>
      <c r="K273" s="57"/>
      <c r="L273" s="57"/>
      <c r="M273" s="57"/>
      <c r="N273" s="57"/>
    </row>
    <row r="274" spans="3:14" ht="14.25" customHeight="1">
      <c r="C274" s="106"/>
      <c r="D274" s="106"/>
      <c r="E274" s="106"/>
      <c r="F274" s="106"/>
      <c r="G274" s="106"/>
      <c r="H274" s="106"/>
      <c r="I274" s="57"/>
      <c r="J274" s="57"/>
      <c r="K274" s="57"/>
      <c r="L274" s="57"/>
      <c r="M274" s="57"/>
      <c r="N274" s="57"/>
    </row>
    <row r="275" spans="3:14" ht="14.25" customHeight="1">
      <c r="C275" s="106"/>
      <c r="D275" s="106"/>
      <c r="E275" s="106"/>
      <c r="F275" s="106"/>
      <c r="G275" s="106"/>
      <c r="H275" s="106"/>
      <c r="I275" s="57"/>
      <c r="J275" s="57"/>
      <c r="K275" s="57"/>
      <c r="L275" s="57"/>
      <c r="M275" s="57"/>
      <c r="N275" s="57"/>
    </row>
    <row r="276" spans="3:14" ht="14.25" customHeight="1">
      <c r="C276" s="106"/>
      <c r="D276" s="106"/>
      <c r="E276" s="106"/>
      <c r="F276" s="106"/>
      <c r="G276" s="106"/>
      <c r="H276" s="106"/>
      <c r="I276" s="57"/>
      <c r="J276" s="57"/>
      <c r="K276" s="57"/>
      <c r="L276" s="57"/>
      <c r="M276" s="57"/>
      <c r="N276" s="57"/>
    </row>
    <row r="277" spans="3:14" ht="14.25" customHeight="1">
      <c r="C277" s="106"/>
      <c r="D277" s="106"/>
      <c r="E277" s="106"/>
      <c r="F277" s="106"/>
      <c r="G277" s="106"/>
      <c r="H277" s="106"/>
      <c r="I277" s="57"/>
      <c r="J277" s="57"/>
      <c r="K277" s="57"/>
      <c r="L277" s="57"/>
      <c r="M277" s="57"/>
      <c r="N277" s="57"/>
    </row>
    <row r="278" spans="3:14" ht="14.25" customHeight="1">
      <c r="C278" s="106"/>
      <c r="D278" s="106"/>
      <c r="E278" s="106"/>
      <c r="F278" s="106"/>
      <c r="G278" s="106"/>
      <c r="H278" s="106"/>
      <c r="I278" s="57"/>
      <c r="J278" s="57"/>
      <c r="K278" s="57"/>
      <c r="L278" s="57"/>
      <c r="M278" s="57"/>
      <c r="N278" s="57"/>
    </row>
    <row r="279" spans="3:14" ht="14.25" customHeight="1">
      <c r="C279" s="106"/>
      <c r="D279" s="106"/>
      <c r="E279" s="106"/>
      <c r="F279" s="106"/>
      <c r="G279" s="106"/>
      <c r="H279" s="106"/>
      <c r="I279" s="57"/>
      <c r="J279" s="57"/>
      <c r="K279" s="57"/>
      <c r="L279" s="57"/>
      <c r="M279" s="57"/>
      <c r="N279" s="57"/>
    </row>
    <row r="280" spans="3:14" ht="14.25" customHeight="1">
      <c r="C280" s="106"/>
      <c r="D280" s="106"/>
      <c r="E280" s="106"/>
      <c r="F280" s="106"/>
      <c r="G280" s="106"/>
      <c r="H280" s="106"/>
      <c r="I280" s="57"/>
      <c r="J280" s="57"/>
      <c r="K280" s="57"/>
      <c r="L280" s="57"/>
      <c r="M280" s="57"/>
      <c r="N280" s="57"/>
    </row>
    <row r="281" spans="3:14" ht="14.25" customHeight="1">
      <c r="C281" s="106"/>
      <c r="D281" s="106"/>
      <c r="E281" s="106"/>
      <c r="F281" s="106"/>
      <c r="G281" s="106"/>
      <c r="H281" s="106"/>
      <c r="I281" s="57"/>
      <c r="J281" s="57"/>
      <c r="K281" s="57"/>
      <c r="L281" s="57"/>
      <c r="M281" s="57"/>
      <c r="N281" s="57"/>
    </row>
    <row r="282" spans="3:14" ht="14.25" customHeight="1">
      <c r="C282" s="106"/>
      <c r="D282" s="106"/>
      <c r="E282" s="106"/>
      <c r="F282" s="106"/>
      <c r="G282" s="106"/>
      <c r="H282" s="106"/>
      <c r="I282" s="57"/>
      <c r="J282" s="57"/>
      <c r="K282" s="57"/>
      <c r="L282" s="57"/>
      <c r="M282" s="57"/>
      <c r="N282" s="57"/>
    </row>
    <row r="283" spans="3:14" ht="14.25" customHeight="1">
      <c r="C283" s="106"/>
      <c r="D283" s="106"/>
      <c r="E283" s="106"/>
      <c r="F283" s="106"/>
      <c r="G283" s="106"/>
      <c r="H283" s="106"/>
      <c r="I283" s="57"/>
      <c r="J283" s="57"/>
      <c r="K283" s="57"/>
      <c r="L283" s="57"/>
      <c r="M283" s="57"/>
      <c r="N283" s="57"/>
    </row>
    <row r="284" spans="3:14" ht="14.25" customHeight="1">
      <c r="C284" s="106"/>
      <c r="D284" s="106"/>
      <c r="E284" s="106"/>
      <c r="F284" s="106"/>
      <c r="G284" s="106"/>
      <c r="H284" s="106"/>
      <c r="I284" s="57"/>
      <c r="J284" s="57"/>
      <c r="K284" s="57"/>
      <c r="L284" s="57"/>
      <c r="M284" s="57"/>
      <c r="N284" s="57"/>
    </row>
    <row r="285" spans="3:14" ht="14.25" customHeight="1">
      <c r="C285" s="106"/>
      <c r="D285" s="106"/>
      <c r="E285" s="106"/>
      <c r="F285" s="106"/>
      <c r="G285" s="106"/>
      <c r="H285" s="106"/>
      <c r="I285" s="57"/>
      <c r="J285" s="57"/>
      <c r="K285" s="57"/>
      <c r="L285" s="57"/>
      <c r="M285" s="57"/>
      <c r="N285" s="57"/>
    </row>
    <row r="286" spans="3:14" ht="14.25" customHeight="1">
      <c r="C286" s="106"/>
      <c r="D286" s="106"/>
      <c r="E286" s="106"/>
      <c r="F286" s="106"/>
      <c r="G286" s="106"/>
      <c r="H286" s="106"/>
      <c r="I286" s="57"/>
      <c r="J286" s="57"/>
      <c r="K286" s="57"/>
      <c r="L286" s="57"/>
      <c r="M286" s="57"/>
      <c r="N286" s="57"/>
    </row>
    <row r="287" spans="3:14" ht="14.25" customHeight="1">
      <c r="C287" s="106"/>
      <c r="D287" s="106"/>
      <c r="E287" s="106"/>
      <c r="F287" s="106"/>
      <c r="G287" s="106"/>
      <c r="H287" s="106"/>
      <c r="I287" s="57"/>
      <c r="J287" s="57"/>
      <c r="K287" s="57"/>
      <c r="L287" s="57"/>
      <c r="M287" s="57"/>
      <c r="N287" s="57"/>
    </row>
    <row r="288" spans="3:14" ht="14.25" customHeight="1">
      <c r="C288" s="106"/>
      <c r="D288" s="106"/>
      <c r="E288" s="106"/>
      <c r="F288" s="106"/>
      <c r="G288" s="106"/>
      <c r="H288" s="106"/>
      <c r="I288" s="57"/>
      <c r="J288" s="57"/>
      <c r="K288" s="57"/>
      <c r="L288" s="57"/>
      <c r="M288" s="57"/>
      <c r="N288" s="57"/>
    </row>
    <row r="289" spans="3:14" ht="14.25" customHeight="1">
      <c r="C289" s="106"/>
      <c r="D289" s="106"/>
      <c r="E289" s="106"/>
      <c r="F289" s="106"/>
      <c r="G289" s="106"/>
      <c r="H289" s="106"/>
      <c r="I289" s="57"/>
      <c r="J289" s="57"/>
      <c r="K289" s="57"/>
      <c r="L289" s="57"/>
      <c r="M289" s="57"/>
      <c r="N289" s="57"/>
    </row>
    <row r="290" spans="3:14" ht="14.25" customHeight="1">
      <c r="C290" s="106"/>
      <c r="D290" s="106"/>
      <c r="E290" s="106"/>
      <c r="F290" s="106"/>
      <c r="G290" s="106"/>
      <c r="H290" s="106"/>
      <c r="I290" s="57"/>
      <c r="J290" s="57"/>
      <c r="K290" s="57"/>
      <c r="L290" s="57"/>
      <c r="M290" s="57"/>
      <c r="N290" s="57"/>
    </row>
    <row r="291" spans="3:14" ht="14.25" customHeight="1">
      <c r="C291" s="106"/>
      <c r="D291" s="106"/>
      <c r="E291" s="106"/>
      <c r="F291" s="106"/>
      <c r="G291" s="106"/>
      <c r="H291" s="106"/>
      <c r="I291" s="57"/>
      <c r="J291" s="57"/>
      <c r="K291" s="57"/>
      <c r="L291" s="57"/>
      <c r="M291" s="57"/>
      <c r="N291" s="57"/>
    </row>
    <row r="292" spans="3:14" ht="14.25" customHeight="1">
      <c r="C292" s="106"/>
      <c r="D292" s="106"/>
      <c r="E292" s="106"/>
      <c r="F292" s="106"/>
      <c r="G292" s="106"/>
      <c r="H292" s="106"/>
      <c r="I292" s="57"/>
      <c r="J292" s="57"/>
      <c r="K292" s="57"/>
      <c r="L292" s="57"/>
      <c r="M292" s="57"/>
      <c r="N292" s="57"/>
    </row>
    <row r="293" spans="3:14" ht="14.25" customHeight="1">
      <c r="C293" s="106"/>
      <c r="D293" s="106"/>
      <c r="E293" s="106"/>
      <c r="F293" s="106"/>
      <c r="G293" s="106"/>
      <c r="H293" s="106"/>
      <c r="I293" s="57"/>
      <c r="J293" s="57"/>
      <c r="K293" s="57"/>
      <c r="L293" s="57"/>
      <c r="M293" s="57"/>
      <c r="N293" s="57"/>
    </row>
    <row r="294" spans="3:14" ht="14.25" customHeight="1">
      <c r="C294" s="106"/>
      <c r="D294" s="106"/>
      <c r="E294" s="106"/>
      <c r="F294" s="106"/>
      <c r="G294" s="106"/>
      <c r="H294" s="106"/>
      <c r="I294" s="57"/>
      <c r="J294" s="57"/>
      <c r="K294" s="57"/>
      <c r="L294" s="57"/>
      <c r="M294" s="57"/>
      <c r="N294" s="57"/>
    </row>
    <row r="295" spans="3:14" ht="14.25" customHeight="1">
      <c r="C295" s="106"/>
      <c r="D295" s="106"/>
      <c r="E295" s="106"/>
      <c r="F295" s="106"/>
      <c r="G295" s="106"/>
      <c r="H295" s="106"/>
      <c r="I295" s="57"/>
      <c r="J295" s="57"/>
      <c r="K295" s="57"/>
      <c r="L295" s="57"/>
      <c r="M295" s="57"/>
      <c r="N295" s="57"/>
    </row>
    <row r="296" spans="3:14" ht="14.25" customHeight="1">
      <c r="C296" s="106"/>
      <c r="D296" s="106"/>
      <c r="E296" s="106"/>
      <c r="F296" s="106"/>
      <c r="G296" s="106"/>
      <c r="H296" s="106"/>
      <c r="I296" s="57"/>
      <c r="J296" s="57"/>
      <c r="K296" s="57"/>
      <c r="L296" s="57"/>
      <c r="M296" s="57"/>
      <c r="N296" s="57"/>
    </row>
    <row r="297" spans="3:14" ht="14.25" customHeight="1">
      <c r="C297" s="106"/>
      <c r="D297" s="106"/>
      <c r="E297" s="106"/>
      <c r="F297" s="106"/>
      <c r="G297" s="106"/>
      <c r="H297" s="106"/>
      <c r="I297" s="57"/>
      <c r="J297" s="57"/>
      <c r="K297" s="57"/>
      <c r="L297" s="57"/>
      <c r="M297" s="57"/>
      <c r="N297" s="57"/>
    </row>
    <row r="298" spans="3:14" ht="14.25" customHeight="1">
      <c r="C298" s="106"/>
      <c r="D298" s="106"/>
      <c r="E298" s="106"/>
      <c r="F298" s="106"/>
      <c r="G298" s="106"/>
      <c r="H298" s="106"/>
      <c r="I298" s="57"/>
      <c r="J298" s="57"/>
      <c r="K298" s="57"/>
      <c r="L298" s="57"/>
      <c r="M298" s="57"/>
      <c r="N298" s="57"/>
    </row>
    <row r="299" spans="3:14" ht="14.25" customHeight="1">
      <c r="C299" s="106"/>
      <c r="D299" s="106"/>
      <c r="E299" s="106"/>
      <c r="F299" s="106"/>
      <c r="G299" s="106"/>
      <c r="H299" s="106"/>
      <c r="I299" s="57"/>
      <c r="J299" s="57"/>
      <c r="K299" s="57"/>
      <c r="L299" s="57"/>
      <c r="M299" s="57"/>
      <c r="N299" s="57"/>
    </row>
    <row r="300" spans="3:14" ht="14.25" customHeight="1">
      <c r="C300" s="106"/>
      <c r="D300" s="106"/>
      <c r="E300" s="106"/>
      <c r="F300" s="106"/>
      <c r="G300" s="106"/>
      <c r="H300" s="106"/>
      <c r="I300" s="57"/>
      <c r="J300" s="57"/>
      <c r="K300" s="57"/>
      <c r="L300" s="57"/>
      <c r="M300" s="57"/>
      <c r="N300" s="57"/>
    </row>
    <row r="301" spans="3:14" ht="14.25" customHeight="1">
      <c r="C301" s="106"/>
      <c r="D301" s="106"/>
      <c r="E301" s="106"/>
      <c r="F301" s="106"/>
      <c r="G301" s="106"/>
      <c r="H301" s="106"/>
      <c r="I301" s="57"/>
      <c r="J301" s="57"/>
      <c r="K301" s="57"/>
      <c r="L301" s="57"/>
      <c r="M301" s="57"/>
      <c r="N301" s="57"/>
    </row>
    <row r="302" spans="3:14" ht="14.25" customHeight="1">
      <c r="C302" s="106"/>
      <c r="D302" s="106"/>
      <c r="E302" s="106"/>
      <c r="F302" s="106"/>
      <c r="G302" s="106"/>
      <c r="H302" s="106"/>
      <c r="I302" s="57"/>
      <c r="J302" s="57"/>
      <c r="K302" s="57"/>
      <c r="L302" s="57"/>
      <c r="M302" s="57"/>
      <c r="N302" s="57"/>
    </row>
    <row r="303" spans="3:14" ht="14.25" customHeight="1">
      <c r="C303" s="106"/>
      <c r="D303" s="106"/>
      <c r="E303" s="106"/>
      <c r="F303" s="106"/>
      <c r="G303" s="106"/>
      <c r="H303" s="106"/>
      <c r="I303" s="57"/>
      <c r="J303" s="57"/>
      <c r="K303" s="57"/>
      <c r="L303" s="57"/>
      <c r="M303" s="57"/>
      <c r="N303" s="57"/>
    </row>
    <row r="304" spans="3:14" ht="14.25" customHeight="1">
      <c r="C304" s="106"/>
      <c r="D304" s="106"/>
      <c r="E304" s="106"/>
      <c r="F304" s="106"/>
      <c r="G304" s="106"/>
      <c r="H304" s="106"/>
      <c r="I304" s="57"/>
      <c r="J304" s="57"/>
      <c r="K304" s="57"/>
      <c r="L304" s="57"/>
      <c r="M304" s="57"/>
      <c r="N304" s="57"/>
    </row>
    <row r="305" spans="3:14" ht="14.25" customHeight="1">
      <c r="C305" s="106"/>
      <c r="D305" s="106"/>
      <c r="E305" s="106"/>
      <c r="F305" s="106"/>
      <c r="G305" s="106"/>
      <c r="H305" s="106"/>
      <c r="I305" s="57"/>
      <c r="J305" s="57"/>
      <c r="K305" s="57"/>
      <c r="L305" s="57"/>
      <c r="M305" s="57"/>
      <c r="N305" s="57"/>
    </row>
    <row r="306" spans="3:14" ht="14.25" customHeight="1">
      <c r="C306" s="106"/>
      <c r="D306" s="106"/>
      <c r="E306" s="106"/>
      <c r="F306" s="106"/>
      <c r="G306" s="106"/>
      <c r="H306" s="106"/>
      <c r="I306" s="57"/>
      <c r="J306" s="57"/>
      <c r="K306" s="57"/>
      <c r="L306" s="57"/>
      <c r="M306" s="57"/>
      <c r="N306" s="57"/>
    </row>
    <row r="307" spans="3:14" ht="14.25" customHeight="1">
      <c r="C307" s="106"/>
      <c r="D307" s="106"/>
      <c r="E307" s="106"/>
      <c r="F307" s="106"/>
      <c r="G307" s="106"/>
      <c r="H307" s="106"/>
      <c r="I307" s="57"/>
      <c r="J307" s="57"/>
      <c r="K307" s="57"/>
      <c r="L307" s="57"/>
      <c r="M307" s="57"/>
      <c r="N307" s="57"/>
    </row>
    <row r="308" spans="3:14" ht="14.25" customHeight="1">
      <c r="C308" s="106"/>
      <c r="D308" s="106"/>
      <c r="E308" s="106"/>
      <c r="F308" s="106"/>
      <c r="G308" s="106"/>
      <c r="H308" s="106"/>
      <c r="I308" s="57"/>
      <c r="J308" s="57"/>
      <c r="K308" s="57"/>
      <c r="L308" s="57"/>
      <c r="M308" s="57"/>
      <c r="N308" s="57"/>
    </row>
    <row r="309" spans="3:14" ht="14.25" customHeight="1">
      <c r="C309" s="106"/>
      <c r="D309" s="106"/>
      <c r="E309" s="106"/>
      <c r="F309" s="106"/>
      <c r="G309" s="106"/>
      <c r="H309" s="106"/>
      <c r="I309" s="57"/>
      <c r="J309" s="57"/>
      <c r="K309" s="57"/>
      <c r="L309" s="57"/>
      <c r="M309" s="57"/>
      <c r="N309" s="57"/>
    </row>
    <row r="310" spans="3:14" ht="14.25" customHeight="1">
      <c r="C310" s="106"/>
      <c r="D310" s="106"/>
      <c r="E310" s="106"/>
      <c r="F310" s="106"/>
      <c r="G310" s="106"/>
      <c r="H310" s="106"/>
      <c r="I310" s="57"/>
      <c r="J310" s="57"/>
      <c r="K310" s="57"/>
      <c r="L310" s="57"/>
      <c r="M310" s="57"/>
      <c r="N310" s="57"/>
    </row>
    <row r="311" spans="3:14" ht="14.25" customHeight="1">
      <c r="C311" s="106"/>
      <c r="D311" s="106"/>
      <c r="E311" s="106"/>
      <c r="F311" s="106"/>
      <c r="G311" s="106"/>
      <c r="H311" s="106"/>
      <c r="I311" s="57"/>
      <c r="J311" s="57"/>
      <c r="K311" s="57"/>
      <c r="L311" s="57"/>
      <c r="M311" s="57"/>
      <c r="N311" s="57"/>
    </row>
    <row r="312" spans="3:14" ht="14.25" customHeight="1">
      <c r="C312" s="106"/>
      <c r="D312" s="106"/>
      <c r="E312" s="106"/>
      <c r="F312" s="106"/>
      <c r="G312" s="106"/>
      <c r="H312" s="106"/>
      <c r="I312" s="57"/>
      <c r="J312" s="57"/>
      <c r="K312" s="57"/>
      <c r="L312" s="57"/>
      <c r="M312" s="57"/>
      <c r="N312" s="57"/>
    </row>
    <row r="313" spans="3:14" ht="14.25" customHeight="1">
      <c r="C313" s="106"/>
      <c r="D313" s="106"/>
      <c r="E313" s="106"/>
      <c r="F313" s="106"/>
      <c r="G313" s="106"/>
      <c r="H313" s="106"/>
      <c r="I313" s="57"/>
      <c r="J313" s="57"/>
      <c r="K313" s="57"/>
      <c r="L313" s="57"/>
      <c r="M313" s="57"/>
      <c r="N313" s="57"/>
    </row>
    <row r="314" spans="3:14" ht="14.25" customHeight="1">
      <c r="C314" s="106"/>
      <c r="D314" s="106"/>
      <c r="E314" s="106"/>
      <c r="F314" s="106"/>
      <c r="G314" s="106"/>
      <c r="H314" s="106"/>
      <c r="I314" s="57"/>
      <c r="J314" s="57"/>
      <c r="K314" s="57"/>
      <c r="L314" s="57"/>
      <c r="M314" s="57"/>
      <c r="N314" s="57"/>
    </row>
    <row r="315" spans="3:14" ht="14.25" customHeight="1">
      <c r="C315" s="106"/>
      <c r="D315" s="106"/>
      <c r="E315" s="106"/>
      <c r="F315" s="106"/>
      <c r="G315" s="106"/>
      <c r="H315" s="106"/>
      <c r="I315" s="57"/>
      <c r="J315" s="57"/>
      <c r="K315" s="57"/>
      <c r="L315" s="57"/>
      <c r="M315" s="57"/>
      <c r="N315" s="57"/>
    </row>
    <row r="316" spans="3:14" ht="14.25" customHeight="1">
      <c r="C316" s="106"/>
      <c r="D316" s="106"/>
      <c r="E316" s="106"/>
      <c r="F316" s="106"/>
      <c r="G316" s="106"/>
      <c r="H316" s="106"/>
      <c r="I316" s="57"/>
      <c r="J316" s="57"/>
      <c r="K316" s="57"/>
      <c r="L316" s="57"/>
      <c r="M316" s="57"/>
      <c r="N316" s="57"/>
    </row>
    <row r="317" spans="3:14" ht="14.25" customHeight="1">
      <c r="C317" s="106"/>
      <c r="D317" s="106"/>
      <c r="E317" s="106"/>
      <c r="F317" s="106"/>
      <c r="G317" s="106"/>
      <c r="H317" s="106"/>
      <c r="I317" s="57"/>
      <c r="J317" s="57"/>
      <c r="K317" s="57"/>
      <c r="L317" s="57"/>
      <c r="M317" s="57"/>
      <c r="N317" s="57"/>
    </row>
    <row r="318" spans="3:14" ht="14.25" customHeight="1">
      <c r="C318" s="106"/>
      <c r="D318" s="106"/>
      <c r="E318" s="106"/>
      <c r="F318" s="106"/>
      <c r="G318" s="106"/>
      <c r="H318" s="106"/>
      <c r="I318" s="57"/>
      <c r="J318" s="57"/>
      <c r="K318" s="57"/>
      <c r="L318" s="57"/>
      <c r="M318" s="57"/>
      <c r="N318" s="57"/>
    </row>
    <row r="319" spans="3:14" ht="14.25" customHeight="1">
      <c r="C319" s="106"/>
      <c r="D319" s="106"/>
      <c r="E319" s="106"/>
      <c r="F319" s="106"/>
      <c r="G319" s="106"/>
      <c r="H319" s="106"/>
      <c r="I319" s="57"/>
      <c r="J319" s="57"/>
      <c r="K319" s="57"/>
      <c r="L319" s="57"/>
      <c r="M319" s="57"/>
      <c r="N319" s="57"/>
    </row>
    <row r="320" spans="3:14" ht="14.25" customHeight="1">
      <c r="C320" s="106"/>
      <c r="D320" s="106"/>
      <c r="E320" s="106"/>
      <c r="F320" s="106"/>
      <c r="G320" s="106"/>
      <c r="H320" s="106"/>
      <c r="I320" s="57"/>
      <c r="J320" s="57"/>
      <c r="K320" s="57"/>
      <c r="L320" s="57"/>
      <c r="M320" s="57"/>
      <c r="N320" s="57"/>
    </row>
    <row r="321" spans="3:14" ht="14.25" customHeight="1">
      <c r="C321" s="106"/>
      <c r="D321" s="106"/>
      <c r="E321" s="106"/>
      <c r="F321" s="106"/>
      <c r="G321" s="106"/>
      <c r="H321" s="106"/>
      <c r="I321" s="57"/>
      <c r="J321" s="57"/>
      <c r="K321" s="57"/>
      <c r="L321" s="57"/>
      <c r="M321" s="57"/>
      <c r="N321" s="57"/>
    </row>
    <row r="322" spans="3:14" ht="14.25" customHeight="1">
      <c r="C322" s="106"/>
      <c r="D322" s="106"/>
      <c r="E322" s="106"/>
      <c r="F322" s="106"/>
      <c r="G322" s="106"/>
      <c r="H322" s="106"/>
      <c r="I322" s="57"/>
      <c r="J322" s="57"/>
      <c r="K322" s="57"/>
      <c r="L322" s="57"/>
      <c r="M322" s="57"/>
      <c r="N322" s="57"/>
    </row>
    <row r="323" spans="3:14" ht="14.25" customHeight="1">
      <c r="C323" s="106"/>
      <c r="D323" s="106"/>
      <c r="E323" s="106"/>
      <c r="F323" s="106"/>
      <c r="G323" s="106"/>
      <c r="H323" s="106"/>
      <c r="I323" s="57"/>
      <c r="J323" s="57"/>
      <c r="K323" s="57"/>
      <c r="L323" s="57"/>
      <c r="M323" s="57"/>
      <c r="N323" s="57"/>
    </row>
    <row r="324" spans="3:14" ht="14.25" customHeight="1">
      <c r="C324" s="106"/>
      <c r="D324" s="106"/>
      <c r="E324" s="106"/>
      <c r="F324" s="106"/>
      <c r="G324" s="106"/>
      <c r="H324" s="106"/>
      <c r="I324" s="57"/>
      <c r="J324" s="57"/>
      <c r="K324" s="57"/>
      <c r="L324" s="57"/>
      <c r="M324" s="57"/>
      <c r="N324" s="57"/>
    </row>
    <row r="325" spans="3:14" ht="14.25" customHeight="1">
      <c r="C325" s="106"/>
      <c r="D325" s="106"/>
      <c r="E325" s="106"/>
      <c r="F325" s="106"/>
      <c r="G325" s="106"/>
      <c r="H325" s="106"/>
      <c r="I325" s="57"/>
      <c r="J325" s="57"/>
      <c r="K325" s="57"/>
      <c r="L325" s="57"/>
      <c r="M325" s="57"/>
      <c r="N325" s="57"/>
    </row>
    <row r="326" spans="3:14" ht="14.25" customHeight="1">
      <c r="C326" s="106"/>
      <c r="D326" s="106"/>
      <c r="E326" s="106"/>
      <c r="F326" s="106"/>
      <c r="G326" s="106"/>
      <c r="H326" s="106"/>
      <c r="I326" s="57"/>
      <c r="J326" s="57"/>
      <c r="K326" s="57"/>
      <c r="L326" s="57"/>
      <c r="M326" s="57"/>
      <c r="N326" s="57"/>
    </row>
    <row r="327" spans="3:14" ht="14.25" customHeight="1">
      <c r="C327" s="106"/>
      <c r="D327" s="106"/>
      <c r="E327" s="106"/>
      <c r="F327" s="106"/>
      <c r="G327" s="106"/>
      <c r="H327" s="106"/>
      <c r="I327" s="57"/>
      <c r="J327" s="57"/>
      <c r="K327" s="57"/>
      <c r="L327" s="57"/>
      <c r="M327" s="57"/>
      <c r="N327" s="57"/>
    </row>
    <row r="328" spans="3:14" ht="14.25" customHeight="1">
      <c r="C328" s="106"/>
      <c r="D328" s="106"/>
      <c r="E328" s="106"/>
      <c r="F328" s="106"/>
      <c r="G328" s="106"/>
      <c r="H328" s="106"/>
      <c r="I328" s="57"/>
      <c r="J328" s="57"/>
      <c r="K328" s="57"/>
      <c r="L328" s="57"/>
      <c r="M328" s="57"/>
      <c r="N328" s="57"/>
    </row>
    <row r="329" spans="3:14" ht="14.25" customHeight="1">
      <c r="C329" s="106"/>
      <c r="D329" s="106"/>
      <c r="E329" s="106"/>
      <c r="F329" s="106"/>
      <c r="G329" s="106"/>
      <c r="H329" s="106"/>
      <c r="I329" s="57"/>
      <c r="J329" s="57"/>
      <c r="K329" s="57"/>
      <c r="L329" s="57"/>
      <c r="M329" s="57"/>
      <c r="N329" s="57"/>
    </row>
    <row r="330" spans="3:14" ht="14.25" customHeight="1">
      <c r="C330" s="106"/>
      <c r="D330" s="106"/>
      <c r="E330" s="106"/>
      <c r="F330" s="106"/>
      <c r="G330" s="106"/>
      <c r="H330" s="106"/>
      <c r="I330" s="57"/>
      <c r="J330" s="57"/>
      <c r="K330" s="57"/>
      <c r="L330" s="57"/>
      <c r="M330" s="57"/>
      <c r="N330" s="57"/>
    </row>
    <row r="331" spans="3:14" ht="14.25" customHeight="1">
      <c r="C331" s="106"/>
      <c r="D331" s="106"/>
      <c r="E331" s="106"/>
      <c r="F331" s="106"/>
      <c r="G331" s="106"/>
      <c r="H331" s="106"/>
      <c r="I331" s="57"/>
      <c r="J331" s="57"/>
      <c r="K331" s="57"/>
      <c r="L331" s="57"/>
      <c r="M331" s="57"/>
      <c r="N331" s="57"/>
    </row>
    <row r="332" spans="3:14" ht="14.25" customHeight="1">
      <c r="C332" s="106"/>
      <c r="D332" s="106"/>
      <c r="E332" s="106"/>
      <c r="F332" s="106"/>
      <c r="G332" s="106"/>
      <c r="H332" s="106"/>
      <c r="I332" s="57"/>
      <c r="J332" s="57"/>
      <c r="K332" s="57"/>
      <c r="L332" s="57"/>
      <c r="M332" s="57"/>
      <c r="N332" s="57"/>
    </row>
    <row r="333" spans="3:14" ht="14.25" customHeight="1">
      <c r="C333" s="106"/>
      <c r="D333" s="106"/>
      <c r="E333" s="106"/>
      <c r="F333" s="106"/>
      <c r="G333" s="106"/>
      <c r="H333" s="106"/>
      <c r="I333" s="57"/>
      <c r="J333" s="57"/>
      <c r="K333" s="57"/>
      <c r="L333" s="57"/>
      <c r="M333" s="57"/>
      <c r="N333" s="57"/>
    </row>
    <row r="334" spans="3:14" ht="14.25" customHeight="1">
      <c r="C334" s="106"/>
      <c r="D334" s="106"/>
      <c r="E334" s="106"/>
      <c r="F334" s="106"/>
      <c r="G334" s="106"/>
      <c r="H334" s="106"/>
      <c r="I334" s="57"/>
      <c r="J334" s="57"/>
      <c r="K334" s="57"/>
      <c r="L334" s="57"/>
      <c r="M334" s="57"/>
      <c r="N334" s="57"/>
    </row>
    <row r="335" spans="3:14" ht="14.25" customHeight="1">
      <c r="C335" s="106"/>
      <c r="D335" s="106"/>
      <c r="E335" s="106"/>
      <c r="F335" s="106"/>
      <c r="G335" s="106"/>
      <c r="H335" s="106"/>
      <c r="I335" s="57"/>
      <c r="J335" s="57"/>
      <c r="K335" s="57"/>
      <c r="L335" s="57"/>
      <c r="M335" s="57"/>
      <c r="N335" s="57"/>
    </row>
    <row r="336" spans="3:14" ht="14.25" customHeight="1">
      <c r="C336" s="106"/>
      <c r="D336" s="106"/>
      <c r="E336" s="106"/>
      <c r="F336" s="106"/>
      <c r="G336" s="106"/>
      <c r="H336" s="106"/>
      <c r="I336" s="57"/>
      <c r="J336" s="57"/>
      <c r="K336" s="57"/>
      <c r="L336" s="57"/>
      <c r="M336" s="57"/>
      <c r="N336" s="57"/>
    </row>
    <row r="337" spans="3:14" ht="14.25" customHeight="1">
      <c r="C337" s="106"/>
      <c r="D337" s="106"/>
      <c r="E337" s="106"/>
      <c r="F337" s="106"/>
      <c r="G337" s="106"/>
      <c r="H337" s="106"/>
      <c r="I337" s="57"/>
      <c r="J337" s="57"/>
      <c r="K337" s="57"/>
      <c r="L337" s="57"/>
      <c r="M337" s="57"/>
      <c r="N337" s="57"/>
    </row>
    <row r="338" spans="3:14" ht="14.25" customHeight="1">
      <c r="C338" s="106"/>
      <c r="D338" s="106"/>
      <c r="E338" s="106"/>
      <c r="F338" s="106"/>
      <c r="G338" s="106"/>
      <c r="H338" s="106"/>
      <c r="I338" s="57"/>
      <c r="J338" s="57"/>
      <c r="K338" s="57"/>
      <c r="L338" s="57"/>
      <c r="M338" s="57"/>
      <c r="N338" s="57"/>
    </row>
    <row r="339" spans="3:14" ht="14.25" customHeight="1">
      <c r="C339" s="106"/>
      <c r="D339" s="106"/>
      <c r="E339" s="106"/>
      <c r="F339" s="106"/>
      <c r="G339" s="106"/>
      <c r="H339" s="106"/>
      <c r="I339" s="57"/>
      <c r="J339" s="57"/>
      <c r="K339" s="57"/>
      <c r="L339" s="57"/>
      <c r="M339" s="57"/>
      <c r="N339" s="57"/>
    </row>
    <row r="340" spans="3:14" ht="14.25" customHeight="1">
      <c r="C340" s="106"/>
      <c r="D340" s="106"/>
      <c r="E340" s="106"/>
      <c r="F340" s="106"/>
      <c r="G340" s="106"/>
      <c r="H340" s="106"/>
      <c r="I340" s="57"/>
      <c r="J340" s="57"/>
      <c r="K340" s="57"/>
      <c r="L340" s="57"/>
      <c r="M340" s="57"/>
      <c r="N340" s="57"/>
    </row>
    <row r="341" spans="3:14" ht="14.25" customHeight="1">
      <c r="C341" s="106"/>
      <c r="D341" s="106"/>
      <c r="E341" s="106"/>
      <c r="F341" s="106"/>
      <c r="G341" s="106"/>
      <c r="H341" s="106"/>
      <c r="I341" s="57"/>
      <c r="J341" s="57"/>
      <c r="K341" s="57"/>
      <c r="L341" s="57"/>
      <c r="M341" s="57"/>
      <c r="N341" s="57"/>
    </row>
    <row r="342" spans="3:14" ht="14.25" customHeight="1">
      <c r="C342" s="106"/>
      <c r="D342" s="106"/>
      <c r="E342" s="106"/>
      <c r="F342" s="106"/>
      <c r="G342" s="106"/>
      <c r="H342" s="106"/>
      <c r="I342" s="57"/>
      <c r="J342" s="57"/>
      <c r="K342" s="57"/>
      <c r="L342" s="57"/>
      <c r="M342" s="57"/>
      <c r="N342" s="57"/>
    </row>
    <row r="343" spans="3:14" ht="14.25" customHeight="1">
      <c r="C343" s="106"/>
      <c r="D343" s="106"/>
      <c r="E343" s="106"/>
      <c r="F343" s="106"/>
      <c r="G343" s="106"/>
      <c r="H343" s="106"/>
      <c r="I343" s="57"/>
      <c r="J343" s="57"/>
      <c r="K343" s="57"/>
      <c r="L343" s="57"/>
      <c r="M343" s="57"/>
      <c r="N343" s="57"/>
    </row>
    <row r="344" spans="3:14" ht="14.25" customHeight="1">
      <c r="C344" s="106"/>
      <c r="D344" s="106"/>
      <c r="E344" s="106"/>
      <c r="F344" s="106"/>
      <c r="G344" s="106"/>
      <c r="H344" s="106"/>
      <c r="I344" s="57"/>
      <c r="J344" s="57"/>
      <c r="K344" s="57"/>
      <c r="L344" s="57"/>
      <c r="M344" s="57"/>
      <c r="N344" s="57"/>
    </row>
    <row r="345" spans="3:14" ht="14.25" customHeight="1">
      <c r="C345" s="106"/>
      <c r="D345" s="106"/>
      <c r="E345" s="106"/>
      <c r="F345" s="106"/>
      <c r="G345" s="106"/>
      <c r="H345" s="106"/>
      <c r="I345" s="57"/>
      <c r="J345" s="57"/>
      <c r="K345" s="57"/>
      <c r="L345" s="57"/>
      <c r="M345" s="57"/>
      <c r="N345" s="57"/>
    </row>
    <row r="346" spans="3:14" ht="14.25" customHeight="1">
      <c r="C346" s="106"/>
      <c r="D346" s="106"/>
      <c r="E346" s="106"/>
      <c r="F346" s="106"/>
      <c r="G346" s="106"/>
      <c r="H346" s="106"/>
      <c r="I346" s="57"/>
      <c r="J346" s="57"/>
      <c r="K346" s="57"/>
      <c r="L346" s="57"/>
      <c r="M346" s="57"/>
      <c r="N346" s="57"/>
    </row>
    <row r="347" spans="3:14" ht="14.25" customHeight="1">
      <c r="C347" s="106"/>
      <c r="D347" s="106"/>
      <c r="E347" s="106"/>
      <c r="F347" s="106"/>
      <c r="G347" s="106"/>
      <c r="H347" s="106"/>
      <c r="I347" s="57"/>
      <c r="J347" s="57"/>
      <c r="K347" s="57"/>
      <c r="L347" s="57"/>
      <c r="M347" s="57"/>
      <c r="N347" s="57"/>
    </row>
    <row r="348" spans="3:14" ht="14.25" customHeight="1">
      <c r="C348" s="106"/>
      <c r="D348" s="106"/>
      <c r="E348" s="106"/>
      <c r="F348" s="106"/>
      <c r="G348" s="106"/>
      <c r="H348" s="106"/>
      <c r="I348" s="57"/>
      <c r="J348" s="57"/>
      <c r="K348" s="57"/>
      <c r="L348" s="57"/>
      <c r="M348" s="57"/>
      <c r="N348" s="57"/>
    </row>
    <row r="349" spans="3:14" ht="14.25" customHeight="1">
      <c r="C349" s="106"/>
      <c r="D349" s="106"/>
      <c r="E349" s="106"/>
      <c r="F349" s="106"/>
      <c r="G349" s="106"/>
      <c r="H349" s="106"/>
      <c r="I349" s="57"/>
      <c r="J349" s="57"/>
      <c r="K349" s="57"/>
      <c r="L349" s="57"/>
      <c r="M349" s="57"/>
      <c r="N349" s="57"/>
    </row>
    <row r="350" spans="3:14" ht="14.25" customHeight="1">
      <c r="C350" s="106"/>
      <c r="D350" s="106"/>
      <c r="E350" s="106"/>
      <c r="F350" s="106"/>
      <c r="G350" s="106"/>
      <c r="H350" s="106"/>
      <c r="I350" s="57"/>
      <c r="J350" s="57"/>
      <c r="K350" s="57"/>
      <c r="L350" s="57"/>
      <c r="M350" s="57"/>
      <c r="N350" s="57"/>
    </row>
    <row r="351" spans="3:14" ht="14.25" customHeight="1">
      <c r="C351" s="106"/>
      <c r="D351" s="106"/>
      <c r="E351" s="106"/>
      <c r="F351" s="106"/>
      <c r="G351" s="106"/>
      <c r="H351" s="106"/>
      <c r="I351" s="57"/>
      <c r="J351" s="57"/>
      <c r="K351" s="57"/>
      <c r="L351" s="57"/>
      <c r="M351" s="57"/>
      <c r="N351" s="57"/>
    </row>
    <row r="352" spans="3:14" ht="14.25" customHeight="1">
      <c r="C352" s="106"/>
      <c r="D352" s="106"/>
      <c r="E352" s="106"/>
      <c r="F352" s="106"/>
      <c r="G352" s="106"/>
      <c r="H352" s="106"/>
      <c r="I352" s="57"/>
      <c r="J352" s="57"/>
      <c r="K352" s="57"/>
      <c r="L352" s="57"/>
      <c r="M352" s="57"/>
      <c r="N352" s="57"/>
    </row>
    <row r="353" spans="3:14" ht="14.25" customHeight="1">
      <c r="C353" s="106"/>
      <c r="D353" s="106"/>
      <c r="E353" s="106"/>
      <c r="F353" s="106"/>
      <c r="G353" s="106"/>
      <c r="H353" s="106"/>
      <c r="I353" s="57"/>
      <c r="J353" s="57"/>
      <c r="K353" s="57"/>
      <c r="L353" s="57"/>
      <c r="M353" s="57"/>
      <c r="N353" s="57"/>
    </row>
    <row r="354" spans="3:14" ht="14.25" customHeight="1">
      <c r="C354" s="106"/>
      <c r="D354" s="106"/>
      <c r="E354" s="106"/>
      <c r="F354" s="106"/>
      <c r="G354" s="106"/>
      <c r="H354" s="106"/>
      <c r="I354" s="57"/>
      <c r="J354" s="57"/>
      <c r="K354" s="57"/>
      <c r="L354" s="57"/>
      <c r="M354" s="57"/>
      <c r="N354" s="57"/>
    </row>
    <row r="355" spans="3:14" ht="14.25" customHeight="1">
      <c r="C355" s="106"/>
      <c r="D355" s="106"/>
      <c r="E355" s="106"/>
      <c r="F355" s="106"/>
      <c r="G355" s="106"/>
      <c r="H355" s="106"/>
      <c r="I355" s="57"/>
      <c r="J355" s="57"/>
      <c r="K355" s="57"/>
      <c r="L355" s="57"/>
      <c r="M355" s="57"/>
      <c r="N355" s="57"/>
    </row>
    <row r="356" spans="3:14" ht="14.25" customHeight="1">
      <c r="C356" s="106"/>
      <c r="D356" s="106"/>
      <c r="E356" s="106"/>
      <c r="F356" s="106"/>
      <c r="G356" s="106"/>
      <c r="H356" s="106"/>
      <c r="I356" s="57"/>
      <c r="J356" s="57"/>
      <c r="K356" s="57"/>
      <c r="L356" s="57"/>
      <c r="M356" s="57"/>
      <c r="N356" s="57"/>
    </row>
    <row r="357" spans="3:14" ht="14.25" customHeight="1">
      <c r="C357" s="106"/>
      <c r="D357" s="106"/>
      <c r="E357" s="106"/>
      <c r="F357" s="106"/>
      <c r="G357" s="106"/>
      <c r="H357" s="106"/>
      <c r="I357" s="57"/>
      <c r="J357" s="57"/>
      <c r="K357" s="57"/>
      <c r="L357" s="57"/>
      <c r="M357" s="57"/>
      <c r="N357" s="57"/>
    </row>
    <row r="358" spans="3:14" ht="14.25" customHeight="1">
      <c r="C358" s="106"/>
      <c r="D358" s="106"/>
      <c r="E358" s="106"/>
      <c r="F358" s="106"/>
      <c r="G358" s="106"/>
      <c r="H358" s="106"/>
      <c r="I358" s="57"/>
      <c r="J358" s="57"/>
      <c r="K358" s="57"/>
      <c r="L358" s="57"/>
      <c r="M358" s="57"/>
      <c r="N358" s="57"/>
    </row>
    <row r="359" spans="3:14" ht="14.25" customHeight="1">
      <c r="C359" s="106"/>
      <c r="D359" s="106"/>
      <c r="E359" s="106"/>
      <c r="F359" s="106"/>
      <c r="G359" s="106"/>
      <c r="H359" s="106"/>
      <c r="I359" s="57"/>
      <c r="J359" s="57"/>
      <c r="K359" s="57"/>
      <c r="L359" s="57"/>
      <c r="M359" s="57"/>
      <c r="N359" s="57"/>
    </row>
    <row r="360" spans="3:14" ht="14.25" customHeight="1">
      <c r="C360" s="106"/>
      <c r="D360" s="106"/>
      <c r="E360" s="106"/>
      <c r="F360" s="106"/>
      <c r="G360" s="106"/>
      <c r="H360" s="106"/>
      <c r="I360" s="57"/>
      <c r="J360" s="57"/>
      <c r="K360" s="57"/>
      <c r="L360" s="57"/>
      <c r="M360" s="57"/>
      <c r="N360" s="57"/>
    </row>
    <row r="361" spans="3:14" ht="14.25" customHeight="1">
      <c r="C361" s="106"/>
      <c r="D361" s="106"/>
      <c r="E361" s="106"/>
      <c r="F361" s="106"/>
      <c r="G361" s="106"/>
      <c r="H361" s="106"/>
      <c r="I361" s="57"/>
      <c r="J361" s="57"/>
      <c r="K361" s="57"/>
      <c r="L361" s="57"/>
      <c r="M361" s="57"/>
      <c r="N361" s="57"/>
    </row>
    <row r="362" spans="3:14" ht="14.25" customHeight="1">
      <c r="C362" s="106"/>
      <c r="D362" s="106"/>
      <c r="E362" s="106"/>
      <c r="F362" s="106"/>
      <c r="G362" s="106"/>
      <c r="H362" s="106"/>
      <c r="I362" s="57"/>
      <c r="J362" s="57"/>
      <c r="K362" s="57"/>
      <c r="L362" s="57"/>
      <c r="M362" s="57"/>
      <c r="N362" s="57"/>
    </row>
    <row r="363" spans="3:14" ht="14.25" customHeight="1">
      <c r="C363" s="106"/>
      <c r="D363" s="106"/>
      <c r="E363" s="106"/>
      <c r="F363" s="106"/>
      <c r="G363" s="106"/>
      <c r="H363" s="106"/>
      <c r="I363" s="57"/>
      <c r="J363" s="57"/>
      <c r="K363" s="57"/>
      <c r="L363" s="57"/>
      <c r="M363" s="57"/>
      <c r="N363" s="57"/>
    </row>
    <row r="364" spans="3:14" ht="14.25" customHeight="1">
      <c r="C364" s="106"/>
      <c r="D364" s="106"/>
      <c r="E364" s="106"/>
      <c r="F364" s="106"/>
      <c r="G364" s="106"/>
      <c r="H364" s="106"/>
      <c r="I364" s="57"/>
      <c r="J364" s="57"/>
      <c r="K364" s="57"/>
      <c r="L364" s="57"/>
      <c r="M364" s="57"/>
      <c r="N364" s="57"/>
    </row>
    <row r="365" spans="3:14" ht="14.25" customHeight="1">
      <c r="C365" s="106"/>
      <c r="D365" s="106"/>
      <c r="E365" s="106"/>
      <c r="F365" s="106"/>
      <c r="G365" s="106"/>
      <c r="H365" s="106"/>
      <c r="I365" s="57"/>
      <c r="J365" s="57"/>
      <c r="K365" s="57"/>
      <c r="L365" s="57"/>
      <c r="M365" s="57"/>
      <c r="N365" s="57"/>
    </row>
    <row r="366" spans="3:14" ht="14.25" customHeight="1">
      <c r="C366" s="106"/>
      <c r="D366" s="106"/>
      <c r="E366" s="106"/>
      <c r="F366" s="106"/>
      <c r="G366" s="106"/>
      <c r="H366" s="106"/>
      <c r="I366" s="57"/>
      <c r="J366" s="57"/>
      <c r="K366" s="57"/>
      <c r="L366" s="57"/>
      <c r="M366" s="57"/>
      <c r="N366" s="57"/>
    </row>
    <row r="367" spans="3:14" ht="14.25" customHeight="1">
      <c r="C367" s="106"/>
      <c r="D367" s="106"/>
      <c r="E367" s="106"/>
      <c r="F367" s="106"/>
      <c r="G367" s="106"/>
      <c r="H367" s="106"/>
      <c r="I367" s="57"/>
      <c r="J367" s="57"/>
      <c r="K367" s="57"/>
      <c r="L367" s="57"/>
      <c r="M367" s="57"/>
      <c r="N367" s="57"/>
    </row>
    <row r="368" spans="3:14" ht="14.25" customHeight="1">
      <c r="C368" s="106"/>
      <c r="D368" s="106"/>
      <c r="E368" s="106"/>
      <c r="F368" s="106"/>
      <c r="G368" s="106"/>
      <c r="H368" s="106"/>
      <c r="I368" s="57"/>
      <c r="J368" s="57"/>
      <c r="K368" s="57"/>
      <c r="L368" s="57"/>
      <c r="M368" s="57"/>
      <c r="N368" s="57"/>
    </row>
    <row r="369" spans="3:14" ht="14.25" customHeight="1">
      <c r="C369" s="106"/>
      <c r="D369" s="106"/>
      <c r="E369" s="106"/>
      <c r="F369" s="106"/>
      <c r="G369" s="106"/>
      <c r="H369" s="106"/>
      <c r="I369" s="57"/>
      <c r="J369" s="57"/>
      <c r="K369" s="57"/>
      <c r="L369" s="57"/>
      <c r="M369" s="57"/>
      <c r="N369" s="57"/>
    </row>
    <row r="370" spans="3:14" ht="14.25" customHeight="1">
      <c r="C370" s="106"/>
      <c r="D370" s="106"/>
      <c r="E370" s="106"/>
      <c r="F370" s="106"/>
      <c r="G370" s="106"/>
      <c r="H370" s="106"/>
      <c r="I370" s="57"/>
      <c r="J370" s="57"/>
      <c r="K370" s="57"/>
      <c r="L370" s="57"/>
      <c r="M370" s="57"/>
      <c r="N370" s="57"/>
    </row>
    <row r="371" spans="3:14" ht="14.25" customHeight="1">
      <c r="C371" s="106"/>
      <c r="D371" s="106"/>
      <c r="E371" s="106"/>
      <c r="F371" s="106"/>
      <c r="G371" s="106"/>
      <c r="H371" s="106"/>
      <c r="I371" s="57"/>
      <c r="J371" s="57"/>
      <c r="K371" s="57"/>
      <c r="L371" s="57"/>
      <c r="M371" s="57"/>
      <c r="N371" s="57"/>
    </row>
    <row r="372" spans="3:14" ht="14.25" customHeight="1">
      <c r="C372" s="106"/>
      <c r="D372" s="106"/>
      <c r="E372" s="106"/>
      <c r="F372" s="106"/>
      <c r="G372" s="106"/>
      <c r="H372" s="106"/>
      <c r="I372" s="57"/>
      <c r="J372" s="57"/>
      <c r="K372" s="57"/>
      <c r="L372" s="57"/>
      <c r="M372" s="57"/>
      <c r="N372" s="57"/>
    </row>
    <row r="373" spans="3:14" ht="14.25" customHeight="1">
      <c r="C373" s="106"/>
      <c r="D373" s="106"/>
      <c r="E373" s="106"/>
      <c r="F373" s="106"/>
      <c r="G373" s="106"/>
      <c r="H373" s="106"/>
      <c r="I373" s="57"/>
      <c r="J373" s="57"/>
      <c r="K373" s="57"/>
      <c r="L373" s="57"/>
      <c r="M373" s="57"/>
      <c r="N373" s="57"/>
    </row>
    <row r="374" spans="3:14" ht="14.25" customHeight="1">
      <c r="C374" s="106"/>
      <c r="D374" s="106"/>
      <c r="E374" s="106"/>
      <c r="F374" s="106"/>
      <c r="G374" s="106"/>
      <c r="H374" s="106"/>
      <c r="I374" s="57"/>
      <c r="J374" s="57"/>
      <c r="K374" s="57"/>
      <c r="L374" s="57"/>
      <c r="M374" s="57"/>
      <c r="N374" s="57"/>
    </row>
    <row r="375" spans="3:14" ht="14.25" customHeight="1">
      <c r="C375" s="106"/>
      <c r="D375" s="106"/>
      <c r="E375" s="106"/>
      <c r="F375" s="106"/>
      <c r="G375" s="106"/>
      <c r="H375" s="106"/>
      <c r="I375" s="57"/>
      <c r="J375" s="57"/>
      <c r="K375" s="57"/>
      <c r="L375" s="57"/>
      <c r="M375" s="57"/>
      <c r="N375" s="57"/>
    </row>
    <row r="376" spans="3:14" ht="14.25" customHeight="1">
      <c r="C376" s="106"/>
      <c r="D376" s="106"/>
      <c r="E376" s="106"/>
      <c r="F376" s="106"/>
      <c r="G376" s="106"/>
      <c r="H376" s="106"/>
      <c r="I376" s="57"/>
      <c r="J376" s="57"/>
      <c r="K376" s="57"/>
      <c r="L376" s="57"/>
      <c r="M376" s="57"/>
      <c r="N376" s="57"/>
    </row>
    <row r="377" spans="3:14" ht="14.25" customHeight="1">
      <c r="C377" s="106"/>
      <c r="D377" s="106"/>
      <c r="E377" s="106"/>
      <c r="F377" s="106"/>
      <c r="G377" s="106"/>
      <c r="H377" s="106"/>
      <c r="I377" s="57"/>
      <c r="J377" s="57"/>
      <c r="K377" s="57"/>
      <c r="L377" s="57"/>
      <c r="M377" s="57"/>
      <c r="N377" s="57"/>
    </row>
    <row r="378" spans="3:14" ht="14.25" customHeight="1">
      <c r="C378" s="106"/>
      <c r="D378" s="106"/>
      <c r="E378" s="106"/>
      <c r="F378" s="106"/>
      <c r="G378" s="106"/>
      <c r="H378" s="106"/>
      <c r="I378" s="57"/>
      <c r="J378" s="57"/>
      <c r="K378" s="57"/>
      <c r="L378" s="57"/>
      <c r="M378" s="57"/>
      <c r="N378" s="57"/>
    </row>
    <row r="379" spans="3:14" ht="14.25" customHeight="1">
      <c r="C379" s="106"/>
      <c r="D379" s="106"/>
      <c r="E379" s="106"/>
      <c r="F379" s="106"/>
      <c r="G379" s="106"/>
      <c r="H379" s="106"/>
      <c r="I379" s="57"/>
      <c r="J379" s="57"/>
      <c r="K379" s="57"/>
      <c r="L379" s="57"/>
      <c r="M379" s="57"/>
      <c r="N379" s="57"/>
    </row>
    <row r="380" spans="3:14" ht="14.25" customHeight="1">
      <c r="C380" s="106"/>
      <c r="D380" s="106"/>
      <c r="E380" s="106"/>
      <c r="F380" s="106"/>
      <c r="G380" s="106"/>
      <c r="H380" s="106"/>
      <c r="I380" s="57"/>
      <c r="J380" s="57"/>
      <c r="K380" s="57"/>
      <c r="L380" s="57"/>
      <c r="M380" s="57"/>
      <c r="N380" s="57"/>
    </row>
    <row r="381" spans="3:14" ht="14.25" customHeight="1">
      <c r="C381" s="106"/>
      <c r="D381" s="106"/>
      <c r="E381" s="106"/>
      <c r="F381" s="106"/>
      <c r="G381" s="106"/>
      <c r="H381" s="106"/>
      <c r="I381" s="57"/>
      <c r="J381" s="57"/>
      <c r="K381" s="57"/>
      <c r="L381" s="57"/>
      <c r="M381" s="57"/>
      <c r="N381" s="57"/>
    </row>
    <row r="382" spans="3:14" ht="14.25" customHeight="1">
      <c r="C382" s="106"/>
      <c r="D382" s="106"/>
      <c r="E382" s="106"/>
      <c r="F382" s="106"/>
      <c r="G382" s="106"/>
      <c r="H382" s="106"/>
      <c r="I382" s="57"/>
      <c r="J382" s="57"/>
      <c r="K382" s="57"/>
      <c r="L382" s="57"/>
      <c r="M382" s="57"/>
      <c r="N382" s="57"/>
    </row>
    <row r="383" spans="3:14" ht="14.25" customHeight="1">
      <c r="C383" s="106"/>
      <c r="D383" s="106"/>
      <c r="E383" s="106"/>
      <c r="F383" s="106"/>
      <c r="G383" s="106"/>
      <c r="H383" s="106"/>
      <c r="I383" s="57"/>
      <c r="J383" s="57"/>
      <c r="K383" s="57"/>
      <c r="L383" s="57"/>
      <c r="M383" s="57"/>
      <c r="N383" s="57"/>
    </row>
    <row r="384" spans="3:14" ht="14.25" customHeight="1">
      <c r="C384" s="106"/>
      <c r="D384" s="106"/>
      <c r="E384" s="106"/>
      <c r="F384" s="106"/>
      <c r="G384" s="106"/>
      <c r="H384" s="106"/>
      <c r="I384" s="57"/>
      <c r="J384" s="57"/>
      <c r="K384" s="57"/>
      <c r="L384" s="57"/>
      <c r="M384" s="57"/>
      <c r="N384" s="57"/>
    </row>
    <row r="385" spans="3:14" ht="14.25" customHeight="1">
      <c r="C385" s="106"/>
      <c r="D385" s="106"/>
      <c r="E385" s="106"/>
      <c r="F385" s="106"/>
      <c r="G385" s="106"/>
      <c r="H385" s="106"/>
      <c r="I385" s="57"/>
      <c r="J385" s="57"/>
      <c r="K385" s="57"/>
      <c r="L385" s="57"/>
      <c r="M385" s="57"/>
      <c r="N385" s="57"/>
    </row>
    <row r="386" spans="3:14" ht="14.25" customHeight="1">
      <c r="C386" s="106"/>
      <c r="D386" s="106"/>
      <c r="E386" s="106"/>
      <c r="F386" s="106"/>
      <c r="G386" s="106"/>
      <c r="H386" s="106"/>
      <c r="I386" s="57"/>
      <c r="J386" s="57"/>
      <c r="K386" s="57"/>
      <c r="L386" s="57"/>
      <c r="M386" s="57"/>
      <c r="N386" s="57"/>
    </row>
    <row r="387" spans="3:14" ht="14.25" customHeight="1">
      <c r="C387" s="106"/>
      <c r="D387" s="106"/>
      <c r="E387" s="106"/>
      <c r="F387" s="106"/>
      <c r="G387" s="106"/>
      <c r="H387" s="106"/>
      <c r="I387" s="57"/>
      <c r="J387" s="57"/>
      <c r="K387" s="57"/>
      <c r="L387" s="57"/>
      <c r="M387" s="57"/>
      <c r="N387" s="57"/>
    </row>
    <row r="388" spans="3:14" ht="14.25" customHeight="1">
      <c r="C388" s="106"/>
      <c r="D388" s="106"/>
      <c r="E388" s="106"/>
      <c r="F388" s="106"/>
      <c r="G388" s="106"/>
      <c r="H388" s="106"/>
      <c r="I388" s="57"/>
      <c r="J388" s="57"/>
      <c r="K388" s="57"/>
      <c r="L388" s="57"/>
      <c r="M388" s="57"/>
      <c r="N388" s="57"/>
    </row>
    <row r="389" spans="3:14" ht="14.25" customHeight="1">
      <c r="C389" s="106"/>
      <c r="D389" s="106"/>
      <c r="E389" s="106"/>
      <c r="F389" s="106"/>
      <c r="G389" s="106"/>
      <c r="H389" s="106"/>
      <c r="I389" s="57"/>
      <c r="J389" s="57"/>
      <c r="K389" s="57"/>
      <c r="L389" s="57"/>
      <c r="M389" s="57"/>
      <c r="N389" s="57"/>
    </row>
    <row r="390" spans="3:14" ht="14.25" customHeight="1">
      <c r="C390" s="106"/>
      <c r="D390" s="106"/>
      <c r="E390" s="106"/>
      <c r="F390" s="106"/>
      <c r="G390" s="106"/>
      <c r="H390" s="106"/>
      <c r="I390" s="57"/>
      <c r="J390" s="57"/>
      <c r="K390" s="57"/>
      <c r="L390" s="57"/>
      <c r="M390" s="57"/>
      <c r="N390" s="57"/>
    </row>
    <row r="391" spans="3:14" ht="14.25" customHeight="1">
      <c r="C391" s="106"/>
      <c r="D391" s="106"/>
      <c r="E391" s="106"/>
      <c r="F391" s="106"/>
      <c r="G391" s="106"/>
      <c r="H391" s="106"/>
      <c r="I391" s="57"/>
      <c r="J391" s="57"/>
      <c r="K391" s="57"/>
      <c r="L391" s="57"/>
      <c r="M391" s="57"/>
      <c r="N391" s="57"/>
    </row>
    <row r="392" spans="3:14" ht="14.25" customHeight="1">
      <c r="C392" s="106"/>
      <c r="D392" s="106"/>
      <c r="E392" s="106"/>
      <c r="F392" s="106"/>
      <c r="G392" s="106"/>
      <c r="H392" s="106"/>
      <c r="I392" s="57"/>
      <c r="J392" s="57"/>
      <c r="K392" s="57"/>
      <c r="L392" s="57"/>
      <c r="M392" s="57"/>
      <c r="N392" s="57"/>
    </row>
    <row r="393" spans="3:14" ht="14.25" customHeight="1">
      <c r="C393" s="106"/>
      <c r="D393" s="106"/>
      <c r="E393" s="106"/>
      <c r="F393" s="106"/>
      <c r="G393" s="106"/>
      <c r="H393" s="106"/>
      <c r="I393" s="57"/>
      <c r="J393" s="57"/>
      <c r="K393" s="57"/>
      <c r="L393" s="57"/>
      <c r="M393" s="57"/>
      <c r="N393" s="57"/>
    </row>
    <row r="394" spans="3:14" ht="14.25" customHeight="1">
      <c r="C394" s="106"/>
      <c r="D394" s="106"/>
      <c r="E394" s="106"/>
      <c r="F394" s="106"/>
      <c r="G394" s="106"/>
      <c r="H394" s="106"/>
      <c r="I394" s="57"/>
      <c r="J394" s="57"/>
      <c r="K394" s="57"/>
      <c r="L394" s="57"/>
      <c r="M394" s="57"/>
      <c r="N394" s="57"/>
    </row>
    <row r="395" spans="3:14" ht="14.25" customHeight="1">
      <c r="C395" s="106"/>
      <c r="D395" s="106"/>
      <c r="E395" s="106"/>
      <c r="F395" s="106"/>
      <c r="G395" s="106"/>
      <c r="H395" s="106"/>
      <c r="I395" s="57"/>
      <c r="J395" s="57"/>
      <c r="K395" s="57"/>
      <c r="L395" s="57"/>
      <c r="M395" s="57"/>
      <c r="N395" s="57"/>
    </row>
    <row r="396" spans="3:14" ht="14.25" customHeight="1">
      <c r="C396" s="106"/>
      <c r="D396" s="106"/>
      <c r="E396" s="106"/>
      <c r="F396" s="106"/>
      <c r="G396" s="106"/>
      <c r="H396" s="106"/>
      <c r="I396" s="57"/>
      <c r="J396" s="57"/>
      <c r="K396" s="57"/>
      <c r="L396" s="57"/>
      <c r="M396" s="57"/>
      <c r="N396" s="57"/>
    </row>
    <row r="397" spans="3:14" ht="14.25" customHeight="1">
      <c r="C397" s="106"/>
      <c r="D397" s="106"/>
      <c r="E397" s="106"/>
      <c r="F397" s="106"/>
      <c r="G397" s="106"/>
      <c r="H397" s="106"/>
      <c r="I397" s="57"/>
      <c r="J397" s="57"/>
      <c r="K397" s="57"/>
      <c r="L397" s="57"/>
      <c r="M397" s="57"/>
      <c r="N397" s="57"/>
    </row>
    <row r="398" spans="3:14" ht="14.25" customHeight="1">
      <c r="C398" s="106"/>
      <c r="D398" s="106"/>
      <c r="E398" s="106"/>
      <c r="F398" s="106"/>
      <c r="G398" s="106"/>
      <c r="H398" s="106"/>
      <c r="I398" s="57"/>
      <c r="J398" s="57"/>
      <c r="K398" s="57"/>
      <c r="L398" s="57"/>
      <c r="M398" s="57"/>
      <c r="N398" s="57"/>
    </row>
    <row r="399" spans="3:14" ht="14.25" customHeight="1">
      <c r="C399" s="106"/>
      <c r="D399" s="106"/>
      <c r="E399" s="106"/>
      <c r="F399" s="106"/>
      <c r="G399" s="106"/>
      <c r="H399" s="106"/>
      <c r="I399" s="57"/>
      <c r="J399" s="57"/>
      <c r="K399" s="57"/>
      <c r="L399" s="57"/>
      <c r="M399" s="57"/>
      <c r="N399" s="57"/>
    </row>
    <row r="400" spans="3:14" ht="14.25" customHeight="1">
      <c r="C400" s="106"/>
      <c r="D400" s="106"/>
      <c r="E400" s="106"/>
      <c r="F400" s="106"/>
      <c r="G400" s="106"/>
      <c r="H400" s="106"/>
      <c r="I400" s="57"/>
      <c r="J400" s="57"/>
      <c r="K400" s="57"/>
      <c r="L400" s="57"/>
      <c r="M400" s="57"/>
      <c r="N400" s="57"/>
    </row>
    <row r="401" spans="3:14" ht="14.25" customHeight="1">
      <c r="C401" s="106"/>
      <c r="D401" s="106"/>
      <c r="E401" s="106"/>
      <c r="F401" s="106"/>
      <c r="G401" s="106"/>
      <c r="H401" s="106"/>
      <c r="I401" s="57"/>
      <c r="J401" s="57"/>
      <c r="K401" s="57"/>
      <c r="L401" s="57"/>
      <c r="M401" s="57"/>
      <c r="N401" s="57"/>
    </row>
    <row r="402" spans="3:14" ht="14.25" customHeight="1">
      <c r="C402" s="106"/>
      <c r="D402" s="106"/>
      <c r="E402" s="106"/>
      <c r="F402" s="106"/>
      <c r="G402" s="106"/>
      <c r="H402" s="106"/>
      <c r="I402" s="57"/>
      <c r="J402" s="57"/>
      <c r="K402" s="57"/>
      <c r="L402" s="57"/>
      <c r="M402" s="57"/>
      <c r="N402" s="57"/>
    </row>
    <row r="403" spans="3:14" ht="14.25" customHeight="1">
      <c r="C403" s="106"/>
      <c r="D403" s="106"/>
      <c r="E403" s="106"/>
      <c r="F403" s="106"/>
      <c r="G403" s="106"/>
      <c r="H403" s="106"/>
      <c r="I403" s="57"/>
      <c r="J403" s="57"/>
      <c r="K403" s="57"/>
      <c r="L403" s="57"/>
      <c r="M403" s="57"/>
      <c r="N403" s="57"/>
    </row>
    <row r="404" spans="3:14" ht="14.25" customHeight="1">
      <c r="C404" s="106"/>
      <c r="D404" s="106"/>
      <c r="E404" s="106"/>
      <c r="F404" s="106"/>
      <c r="G404" s="106"/>
      <c r="H404" s="106"/>
      <c r="I404" s="57"/>
      <c r="J404" s="57"/>
      <c r="K404" s="57"/>
      <c r="L404" s="57"/>
      <c r="M404" s="57"/>
      <c r="N404" s="57"/>
    </row>
    <row r="405" spans="3:14" ht="14.25" customHeight="1">
      <c r="C405" s="106"/>
      <c r="D405" s="106"/>
      <c r="E405" s="106"/>
      <c r="F405" s="106"/>
      <c r="G405" s="106"/>
      <c r="H405" s="106"/>
      <c r="I405" s="57"/>
      <c r="J405" s="57"/>
      <c r="K405" s="57"/>
      <c r="L405" s="57"/>
      <c r="M405" s="57"/>
      <c r="N405" s="57"/>
    </row>
    <row r="406" spans="3:14" ht="14.25" customHeight="1">
      <c r="C406" s="106"/>
      <c r="D406" s="106"/>
      <c r="E406" s="106"/>
      <c r="F406" s="106"/>
      <c r="G406" s="106"/>
      <c r="H406" s="106"/>
      <c r="I406" s="57"/>
      <c r="J406" s="57"/>
      <c r="K406" s="57"/>
      <c r="L406" s="57"/>
      <c r="M406" s="57"/>
      <c r="N406" s="57"/>
    </row>
    <row r="407" spans="3:14" ht="14.25" customHeight="1">
      <c r="C407" s="106"/>
      <c r="D407" s="106"/>
      <c r="E407" s="106"/>
      <c r="F407" s="106"/>
      <c r="G407" s="106"/>
      <c r="H407" s="106"/>
      <c r="I407" s="57"/>
      <c r="J407" s="57"/>
      <c r="K407" s="57"/>
      <c r="L407" s="57"/>
      <c r="M407" s="57"/>
      <c r="N407" s="57"/>
    </row>
    <row r="408" spans="3:14" ht="14.25" customHeight="1">
      <c r="C408" s="106"/>
      <c r="D408" s="106"/>
      <c r="E408" s="106"/>
      <c r="F408" s="106"/>
      <c r="G408" s="106"/>
      <c r="H408" s="106"/>
      <c r="I408" s="57"/>
      <c r="J408" s="57"/>
      <c r="K408" s="57"/>
      <c r="L408" s="57"/>
      <c r="M408" s="57"/>
      <c r="N408" s="57"/>
    </row>
    <row r="409" spans="3:14" ht="14.25" customHeight="1">
      <c r="C409" s="106"/>
      <c r="D409" s="106"/>
      <c r="E409" s="106"/>
      <c r="F409" s="106"/>
      <c r="G409" s="106"/>
      <c r="H409" s="106"/>
      <c r="I409" s="57"/>
      <c r="J409" s="57"/>
      <c r="K409" s="57"/>
      <c r="L409" s="57"/>
      <c r="M409" s="57"/>
      <c r="N409" s="57"/>
    </row>
    <row r="410" spans="3:14" ht="14.25" customHeight="1">
      <c r="C410" s="106"/>
      <c r="D410" s="106"/>
      <c r="E410" s="106"/>
      <c r="F410" s="106"/>
      <c r="G410" s="106"/>
      <c r="H410" s="106"/>
      <c r="I410" s="57"/>
      <c r="J410" s="57"/>
      <c r="K410" s="57"/>
      <c r="L410" s="57"/>
      <c r="M410" s="57"/>
      <c r="N410" s="57"/>
    </row>
    <row r="411" spans="3:14" ht="14.25" customHeight="1">
      <c r="C411" s="106"/>
      <c r="D411" s="106"/>
      <c r="E411" s="106"/>
      <c r="F411" s="106"/>
      <c r="G411" s="106"/>
      <c r="H411" s="106"/>
      <c r="I411" s="57"/>
      <c r="J411" s="57"/>
      <c r="K411" s="57"/>
      <c r="L411" s="57"/>
      <c r="M411" s="57"/>
      <c r="N411" s="57"/>
    </row>
    <row r="412" spans="3:14" ht="14.25" customHeight="1">
      <c r="C412" s="106"/>
      <c r="D412" s="106"/>
      <c r="E412" s="106"/>
      <c r="F412" s="106"/>
      <c r="G412" s="106"/>
      <c r="H412" s="106"/>
      <c r="I412" s="57"/>
      <c r="J412" s="57"/>
      <c r="K412" s="57"/>
      <c r="L412" s="57"/>
      <c r="M412" s="57"/>
      <c r="N412" s="57"/>
    </row>
    <row r="413" spans="3:14" ht="14.25" customHeight="1">
      <c r="C413" s="106"/>
      <c r="D413" s="106"/>
      <c r="E413" s="106"/>
      <c r="F413" s="106"/>
      <c r="G413" s="106"/>
      <c r="H413" s="106"/>
      <c r="I413" s="57"/>
      <c r="J413" s="57"/>
      <c r="K413" s="57"/>
      <c r="L413" s="57"/>
      <c r="M413" s="57"/>
      <c r="N413" s="57"/>
    </row>
    <row r="414" spans="3:14" ht="14.25" customHeight="1">
      <c r="C414" s="106"/>
      <c r="D414" s="106"/>
      <c r="E414" s="106"/>
      <c r="F414" s="106"/>
      <c r="G414" s="106"/>
      <c r="H414" s="106"/>
      <c r="I414" s="57"/>
      <c r="J414" s="57"/>
      <c r="K414" s="57"/>
      <c r="L414" s="57"/>
      <c r="M414" s="57"/>
      <c r="N414" s="57"/>
    </row>
    <row r="415" spans="3:14" ht="14.25" customHeight="1">
      <c r="C415" s="106"/>
      <c r="D415" s="106"/>
      <c r="E415" s="106"/>
      <c r="F415" s="106"/>
      <c r="G415" s="106"/>
      <c r="H415" s="106"/>
      <c r="I415" s="57"/>
      <c r="J415" s="57"/>
      <c r="K415" s="57"/>
      <c r="L415" s="57"/>
      <c r="M415" s="57"/>
      <c r="N415" s="57"/>
    </row>
    <row r="416" spans="3:14" ht="14.25" customHeight="1">
      <c r="C416" s="106"/>
      <c r="D416" s="106"/>
      <c r="E416" s="106"/>
      <c r="F416" s="106"/>
      <c r="G416" s="106"/>
      <c r="H416" s="106"/>
      <c r="I416" s="57"/>
      <c r="J416" s="57"/>
      <c r="K416" s="57"/>
      <c r="L416" s="57"/>
      <c r="M416" s="57"/>
      <c r="N416" s="57"/>
    </row>
    <row r="417" spans="3:14" ht="14.25" customHeight="1">
      <c r="C417" s="106"/>
      <c r="D417" s="106"/>
      <c r="E417" s="106"/>
      <c r="F417" s="106"/>
      <c r="G417" s="106"/>
      <c r="H417" s="106"/>
      <c r="I417" s="57"/>
      <c r="J417" s="57"/>
      <c r="K417" s="57"/>
      <c r="L417" s="57"/>
      <c r="M417" s="57"/>
      <c r="N417" s="57"/>
    </row>
    <row r="418" spans="3:14" ht="14.25" customHeight="1">
      <c r="C418" s="106"/>
      <c r="D418" s="106"/>
      <c r="E418" s="106"/>
      <c r="F418" s="106"/>
      <c r="G418" s="106"/>
      <c r="H418" s="106"/>
      <c r="I418" s="57"/>
      <c r="J418" s="57"/>
      <c r="K418" s="57"/>
      <c r="L418" s="57"/>
      <c r="M418" s="57"/>
      <c r="N418" s="57"/>
    </row>
    <row r="419" spans="3:14" ht="14.25" customHeight="1">
      <c r="C419" s="106"/>
      <c r="D419" s="106"/>
      <c r="E419" s="106"/>
      <c r="F419" s="106"/>
      <c r="G419" s="106"/>
      <c r="H419" s="106"/>
      <c r="I419" s="57"/>
      <c r="J419" s="57"/>
      <c r="K419" s="57"/>
      <c r="L419" s="57"/>
      <c r="M419" s="57"/>
      <c r="N419" s="57"/>
    </row>
    <row r="420" spans="3:14" ht="14.25" customHeight="1">
      <c r="C420" s="106"/>
      <c r="D420" s="106"/>
      <c r="E420" s="106"/>
      <c r="F420" s="106"/>
      <c r="G420" s="106"/>
      <c r="H420" s="106"/>
      <c r="I420" s="57"/>
      <c r="J420" s="57"/>
      <c r="K420" s="57"/>
      <c r="L420" s="57"/>
      <c r="M420" s="57"/>
      <c r="N420" s="57"/>
    </row>
    <row r="421" spans="3:14" ht="14.25" customHeight="1">
      <c r="C421" s="106"/>
      <c r="D421" s="106"/>
      <c r="E421" s="106"/>
      <c r="F421" s="106"/>
      <c r="G421" s="106"/>
      <c r="H421" s="106"/>
      <c r="I421" s="57"/>
      <c r="J421" s="57"/>
      <c r="K421" s="57"/>
      <c r="L421" s="57"/>
      <c r="M421" s="57"/>
      <c r="N421" s="57"/>
    </row>
    <row r="422" spans="3:14" ht="14.25" customHeight="1">
      <c r="C422" s="106"/>
      <c r="D422" s="106"/>
      <c r="E422" s="106"/>
      <c r="F422" s="106"/>
      <c r="G422" s="106"/>
      <c r="H422" s="106"/>
      <c r="I422" s="57"/>
      <c r="J422" s="57"/>
      <c r="K422" s="57"/>
      <c r="L422" s="57"/>
      <c r="M422" s="57"/>
      <c r="N422" s="57"/>
    </row>
    <row r="423" spans="3:14" ht="14.25" customHeight="1">
      <c r="C423" s="106"/>
      <c r="D423" s="106"/>
      <c r="E423" s="106"/>
      <c r="F423" s="106"/>
      <c r="G423" s="106"/>
      <c r="H423" s="106"/>
      <c r="I423" s="57"/>
      <c r="J423" s="57"/>
      <c r="K423" s="57"/>
      <c r="L423" s="57"/>
      <c r="M423" s="57"/>
      <c r="N423" s="57"/>
    </row>
    <row r="424" spans="3:14" ht="14.25" customHeight="1">
      <c r="C424" s="106"/>
      <c r="D424" s="106"/>
      <c r="E424" s="106"/>
      <c r="F424" s="106"/>
      <c r="G424" s="106"/>
      <c r="H424" s="106"/>
      <c r="I424" s="57"/>
      <c r="J424" s="57"/>
      <c r="K424" s="57"/>
      <c r="L424" s="57"/>
      <c r="M424" s="57"/>
      <c r="N424" s="57"/>
    </row>
    <row r="425" spans="3:14" ht="14.25" customHeight="1">
      <c r="C425" s="106"/>
      <c r="D425" s="106"/>
      <c r="E425" s="106"/>
      <c r="F425" s="106"/>
      <c r="G425" s="106"/>
      <c r="H425" s="106"/>
      <c r="I425" s="57"/>
      <c r="J425" s="57"/>
      <c r="K425" s="57"/>
      <c r="L425" s="57"/>
      <c r="M425" s="57"/>
      <c r="N425" s="57"/>
    </row>
    <row r="426" spans="3:14" ht="14.25" customHeight="1">
      <c r="C426" s="106"/>
      <c r="D426" s="106"/>
      <c r="E426" s="106"/>
      <c r="F426" s="106"/>
      <c r="G426" s="106"/>
      <c r="H426" s="106"/>
      <c r="I426" s="57"/>
      <c r="J426" s="57"/>
      <c r="K426" s="57"/>
      <c r="L426" s="57"/>
      <c r="M426" s="57"/>
      <c r="N426" s="57"/>
    </row>
    <row r="427" spans="3:14" ht="14.25" customHeight="1">
      <c r="C427" s="106"/>
      <c r="D427" s="106"/>
      <c r="E427" s="106"/>
      <c r="F427" s="106"/>
      <c r="G427" s="106"/>
      <c r="H427" s="106"/>
      <c r="I427" s="57"/>
      <c r="J427" s="57"/>
      <c r="K427" s="57"/>
      <c r="L427" s="57"/>
      <c r="M427" s="57"/>
      <c r="N427" s="57"/>
    </row>
    <row r="428" spans="3:14" ht="14.25" customHeight="1">
      <c r="C428" s="106"/>
      <c r="D428" s="106"/>
      <c r="E428" s="106"/>
      <c r="F428" s="106"/>
      <c r="G428" s="106"/>
      <c r="H428" s="106"/>
      <c r="I428" s="57"/>
      <c r="J428" s="57"/>
      <c r="K428" s="57"/>
      <c r="L428" s="57"/>
      <c r="M428" s="57"/>
      <c r="N428" s="57"/>
    </row>
    <row r="429" spans="3:14" ht="14.25" customHeight="1">
      <c r="C429" s="106"/>
      <c r="D429" s="106"/>
      <c r="E429" s="106"/>
      <c r="F429" s="106"/>
      <c r="G429" s="106"/>
      <c r="H429" s="106"/>
      <c r="I429" s="57"/>
      <c r="J429" s="57"/>
      <c r="K429" s="57"/>
      <c r="L429" s="57"/>
      <c r="M429" s="57"/>
      <c r="N429" s="57"/>
    </row>
    <row r="430" spans="3:14" ht="14.25" customHeight="1">
      <c r="C430" s="106"/>
      <c r="D430" s="106"/>
      <c r="E430" s="106"/>
      <c r="F430" s="106"/>
      <c r="G430" s="106"/>
      <c r="H430" s="106"/>
      <c r="I430" s="57"/>
      <c r="J430" s="57"/>
      <c r="K430" s="57"/>
      <c r="L430" s="57"/>
      <c r="M430" s="57"/>
      <c r="N430" s="57"/>
    </row>
    <row r="431" spans="3:14" ht="14.25" customHeight="1">
      <c r="C431" s="106"/>
      <c r="D431" s="106"/>
      <c r="E431" s="106"/>
      <c r="F431" s="106"/>
      <c r="G431" s="106"/>
      <c r="H431" s="106"/>
      <c r="I431" s="57"/>
      <c r="J431" s="57"/>
      <c r="K431" s="57"/>
      <c r="L431" s="57"/>
      <c r="M431" s="57"/>
      <c r="N431" s="57"/>
    </row>
    <row r="432" spans="3:14" ht="14.25" customHeight="1">
      <c r="C432" s="106"/>
      <c r="D432" s="106"/>
      <c r="E432" s="106"/>
      <c r="F432" s="106"/>
      <c r="G432" s="106"/>
      <c r="H432" s="106"/>
      <c r="I432" s="57"/>
      <c r="J432" s="57"/>
      <c r="K432" s="57"/>
      <c r="L432" s="57"/>
      <c r="M432" s="57"/>
      <c r="N432" s="57"/>
    </row>
    <row r="433" spans="3:14" ht="14.25" customHeight="1">
      <c r="C433" s="106"/>
      <c r="D433" s="106"/>
      <c r="E433" s="106"/>
      <c r="F433" s="106"/>
      <c r="G433" s="106"/>
      <c r="H433" s="106"/>
      <c r="I433" s="57"/>
      <c r="J433" s="57"/>
      <c r="K433" s="57"/>
      <c r="L433" s="57"/>
      <c r="M433" s="57"/>
      <c r="N433" s="57"/>
    </row>
    <row r="434" spans="3:14" ht="14.25" customHeight="1">
      <c r="C434" s="106"/>
      <c r="D434" s="106"/>
      <c r="E434" s="106"/>
      <c r="F434" s="106"/>
      <c r="G434" s="106"/>
      <c r="H434" s="106"/>
      <c r="I434" s="57"/>
      <c r="J434" s="57"/>
      <c r="K434" s="57"/>
      <c r="L434" s="57"/>
      <c r="M434" s="57"/>
      <c r="N434" s="57"/>
    </row>
    <row r="435" spans="3:14" ht="14.25" customHeight="1">
      <c r="C435" s="106"/>
      <c r="D435" s="106"/>
      <c r="E435" s="106"/>
      <c r="F435" s="106"/>
      <c r="G435" s="106"/>
      <c r="H435" s="106"/>
      <c r="I435" s="57"/>
      <c r="J435" s="57"/>
      <c r="K435" s="57"/>
      <c r="L435" s="57"/>
      <c r="M435" s="57"/>
      <c r="N435" s="57"/>
    </row>
    <row r="436" spans="3:14" ht="14.25" customHeight="1">
      <c r="C436" s="106"/>
      <c r="D436" s="106"/>
      <c r="E436" s="106"/>
      <c r="F436" s="106"/>
      <c r="G436" s="106"/>
      <c r="H436" s="106"/>
      <c r="I436" s="57"/>
      <c r="J436" s="57"/>
      <c r="K436" s="57"/>
      <c r="L436" s="57"/>
      <c r="M436" s="57"/>
      <c r="N436" s="57"/>
    </row>
    <row r="437" spans="3:14" ht="14.25" customHeight="1">
      <c r="C437" s="106"/>
      <c r="D437" s="106"/>
      <c r="E437" s="106"/>
      <c r="F437" s="106"/>
      <c r="G437" s="106"/>
      <c r="H437" s="106"/>
      <c r="I437" s="57"/>
      <c r="J437" s="57"/>
      <c r="K437" s="57"/>
      <c r="L437" s="57"/>
      <c r="M437" s="57"/>
      <c r="N437" s="57"/>
    </row>
    <row r="438" spans="3:14" ht="14.25" customHeight="1">
      <c r="C438" s="106"/>
      <c r="D438" s="106"/>
      <c r="E438" s="106"/>
      <c r="F438" s="106"/>
      <c r="G438" s="106"/>
      <c r="H438" s="106"/>
      <c r="I438" s="57"/>
      <c r="J438" s="57"/>
      <c r="K438" s="57"/>
      <c r="L438" s="57"/>
      <c r="M438" s="57"/>
      <c r="N438" s="57"/>
    </row>
    <row r="439" spans="3:14" ht="14.25" customHeight="1">
      <c r="C439" s="106"/>
      <c r="D439" s="106"/>
      <c r="E439" s="106"/>
      <c r="F439" s="106"/>
      <c r="G439" s="106"/>
      <c r="H439" s="106"/>
      <c r="I439" s="57"/>
      <c r="J439" s="57"/>
      <c r="K439" s="57"/>
      <c r="L439" s="57"/>
      <c r="M439" s="57"/>
      <c r="N439" s="57"/>
    </row>
    <row r="440" spans="3:14" ht="14.25" customHeight="1">
      <c r="C440" s="106"/>
      <c r="D440" s="106"/>
      <c r="E440" s="106"/>
      <c r="F440" s="106"/>
      <c r="G440" s="106"/>
      <c r="H440" s="106"/>
      <c r="I440" s="57"/>
      <c r="J440" s="57"/>
      <c r="K440" s="57"/>
      <c r="L440" s="57"/>
      <c r="M440" s="57"/>
      <c r="N440" s="57"/>
    </row>
    <row r="441" spans="3:14" ht="14.25" customHeight="1">
      <c r="C441" s="106"/>
      <c r="D441" s="106"/>
      <c r="E441" s="106"/>
      <c r="F441" s="106"/>
      <c r="G441" s="106"/>
      <c r="H441" s="106"/>
      <c r="I441" s="57"/>
      <c r="J441" s="57"/>
      <c r="K441" s="57"/>
      <c r="L441" s="57"/>
      <c r="M441" s="57"/>
      <c r="N441" s="57"/>
    </row>
    <row r="442" spans="3:14" ht="14.25" customHeight="1">
      <c r="C442" s="106"/>
      <c r="D442" s="106"/>
      <c r="E442" s="106"/>
      <c r="F442" s="106"/>
      <c r="G442" s="106"/>
      <c r="H442" s="106"/>
      <c r="I442" s="57"/>
      <c r="J442" s="57"/>
      <c r="K442" s="57"/>
      <c r="L442" s="57"/>
      <c r="M442" s="57"/>
      <c r="N442" s="57"/>
    </row>
    <row r="443" spans="3:14" ht="14.25" customHeight="1">
      <c r="C443" s="106"/>
      <c r="D443" s="106"/>
      <c r="E443" s="106"/>
      <c r="F443" s="106"/>
      <c r="G443" s="106"/>
      <c r="H443" s="106"/>
      <c r="I443" s="57"/>
      <c r="J443" s="57"/>
      <c r="K443" s="57"/>
      <c r="L443" s="57"/>
      <c r="M443" s="57"/>
      <c r="N443" s="57"/>
    </row>
    <row r="444" spans="3:14" ht="14.25" customHeight="1">
      <c r="C444" s="106"/>
      <c r="D444" s="106"/>
      <c r="E444" s="106"/>
      <c r="F444" s="106"/>
      <c r="G444" s="106"/>
      <c r="H444" s="106"/>
      <c r="I444" s="57"/>
      <c r="J444" s="57"/>
      <c r="K444" s="57"/>
      <c r="L444" s="57"/>
      <c r="M444" s="57"/>
      <c r="N444" s="57"/>
    </row>
    <row r="445" spans="3:14" ht="14.25" customHeight="1">
      <c r="C445" s="106"/>
      <c r="D445" s="106"/>
      <c r="E445" s="106"/>
      <c r="F445" s="106"/>
      <c r="G445" s="106"/>
      <c r="H445" s="106"/>
      <c r="I445" s="57"/>
      <c r="J445" s="57"/>
      <c r="K445" s="57"/>
      <c r="L445" s="57"/>
      <c r="M445" s="57"/>
      <c r="N445" s="57"/>
    </row>
    <row r="446" spans="3:14" ht="14.25" customHeight="1">
      <c r="C446" s="106"/>
      <c r="D446" s="106"/>
      <c r="E446" s="106"/>
      <c r="F446" s="106"/>
      <c r="G446" s="106"/>
      <c r="H446" s="106"/>
      <c r="I446" s="57"/>
      <c r="J446" s="57"/>
      <c r="K446" s="57"/>
      <c r="L446" s="57"/>
      <c r="M446" s="57"/>
      <c r="N446" s="57"/>
    </row>
    <row r="447" spans="3:14" ht="14.25" customHeight="1">
      <c r="C447" s="106"/>
      <c r="D447" s="106"/>
      <c r="E447" s="106"/>
      <c r="F447" s="106"/>
      <c r="G447" s="106"/>
      <c r="H447" s="106"/>
      <c r="I447" s="57"/>
      <c r="J447" s="57"/>
      <c r="K447" s="57"/>
      <c r="L447" s="57"/>
      <c r="M447" s="57"/>
      <c r="N447" s="57"/>
    </row>
    <row r="448" spans="3:14" ht="14.25" customHeight="1">
      <c r="C448" s="106"/>
      <c r="D448" s="106"/>
      <c r="E448" s="106"/>
      <c r="F448" s="106"/>
      <c r="G448" s="106"/>
      <c r="H448" s="106"/>
      <c r="I448" s="57"/>
      <c r="J448" s="57"/>
      <c r="K448" s="57"/>
      <c r="L448" s="57"/>
      <c r="M448" s="57"/>
      <c r="N448" s="57"/>
    </row>
    <row r="449" spans="3:14" ht="14.25" customHeight="1">
      <c r="C449" s="106"/>
      <c r="D449" s="106"/>
      <c r="E449" s="106"/>
      <c r="F449" s="106"/>
      <c r="G449" s="106"/>
      <c r="H449" s="106"/>
      <c r="I449" s="57"/>
      <c r="J449" s="57"/>
      <c r="K449" s="57"/>
      <c r="L449" s="57"/>
      <c r="M449" s="57"/>
      <c r="N449" s="57"/>
    </row>
    <row r="450" spans="3:14" ht="14.25" customHeight="1">
      <c r="C450" s="106"/>
      <c r="D450" s="106"/>
      <c r="E450" s="106"/>
      <c r="F450" s="106"/>
      <c r="G450" s="106"/>
      <c r="H450" s="106"/>
      <c r="I450" s="57"/>
      <c r="J450" s="57"/>
      <c r="K450" s="57"/>
      <c r="L450" s="57"/>
      <c r="M450" s="57"/>
      <c r="N450" s="57"/>
    </row>
    <row r="451" spans="3:14" ht="14.25" customHeight="1">
      <c r="C451" s="106"/>
      <c r="D451" s="106"/>
      <c r="E451" s="106"/>
      <c r="F451" s="106"/>
      <c r="G451" s="106"/>
      <c r="H451" s="106"/>
      <c r="I451" s="57"/>
      <c r="J451" s="57"/>
      <c r="K451" s="57"/>
      <c r="L451" s="57"/>
      <c r="M451" s="57"/>
      <c r="N451" s="57"/>
    </row>
    <row r="452" spans="3:14" ht="14.25" customHeight="1">
      <c r="C452" s="106"/>
      <c r="D452" s="106"/>
      <c r="E452" s="106"/>
      <c r="F452" s="106"/>
      <c r="G452" s="106"/>
      <c r="H452" s="106"/>
      <c r="I452" s="57"/>
      <c r="J452" s="57"/>
      <c r="K452" s="57"/>
      <c r="L452" s="57"/>
      <c r="M452" s="57"/>
      <c r="N452" s="57"/>
    </row>
    <row r="453" spans="3:14" ht="14.25" customHeight="1">
      <c r="C453" s="106"/>
      <c r="D453" s="106"/>
      <c r="E453" s="106"/>
      <c r="F453" s="106"/>
      <c r="G453" s="106"/>
      <c r="H453" s="106"/>
      <c r="I453" s="57"/>
      <c r="J453" s="57"/>
      <c r="K453" s="57"/>
      <c r="L453" s="57"/>
      <c r="M453" s="57"/>
      <c r="N453" s="57"/>
    </row>
    <row r="454" spans="3:14" ht="14.25" customHeight="1">
      <c r="C454" s="106"/>
      <c r="D454" s="106"/>
      <c r="E454" s="106"/>
      <c r="F454" s="106"/>
      <c r="G454" s="106"/>
      <c r="H454" s="106"/>
      <c r="I454" s="57"/>
      <c r="J454" s="57"/>
      <c r="K454" s="57"/>
      <c r="L454" s="57"/>
      <c r="M454" s="57"/>
      <c r="N454" s="57"/>
    </row>
    <row r="455" spans="3:14" ht="14.25" customHeight="1">
      <c r="C455" s="106"/>
      <c r="D455" s="106"/>
      <c r="E455" s="106"/>
      <c r="F455" s="106"/>
      <c r="G455" s="106"/>
      <c r="H455" s="106"/>
      <c r="I455" s="57"/>
      <c r="J455" s="57"/>
      <c r="K455" s="57"/>
      <c r="L455" s="57"/>
      <c r="M455" s="57"/>
      <c r="N455" s="57"/>
    </row>
    <row r="456" spans="3:14" ht="14.25" customHeight="1">
      <c r="C456" s="106"/>
      <c r="D456" s="106"/>
      <c r="E456" s="106"/>
      <c r="F456" s="106"/>
      <c r="G456" s="106"/>
      <c r="H456" s="106"/>
      <c r="I456" s="57"/>
      <c r="J456" s="57"/>
      <c r="K456" s="57"/>
      <c r="L456" s="57"/>
      <c r="M456" s="57"/>
      <c r="N456" s="57"/>
    </row>
    <row r="457" spans="3:14" ht="14.25" customHeight="1">
      <c r="C457" s="106"/>
      <c r="D457" s="106"/>
      <c r="E457" s="106"/>
      <c r="F457" s="106"/>
      <c r="G457" s="106"/>
      <c r="H457" s="106"/>
      <c r="I457" s="57"/>
      <c r="J457" s="57"/>
      <c r="K457" s="57"/>
      <c r="L457" s="57"/>
      <c r="M457" s="57"/>
      <c r="N457" s="57"/>
    </row>
    <row r="458" spans="3:14" ht="14.25" customHeight="1">
      <c r="C458" s="106"/>
      <c r="D458" s="106"/>
      <c r="E458" s="106"/>
      <c r="F458" s="106"/>
      <c r="G458" s="106"/>
      <c r="H458" s="106"/>
      <c r="I458" s="57"/>
      <c r="J458" s="57"/>
      <c r="K458" s="57"/>
      <c r="L458" s="57"/>
      <c r="M458" s="57"/>
      <c r="N458" s="57"/>
    </row>
    <row r="459" spans="3:14" ht="14.25" customHeight="1">
      <c r="C459" s="106"/>
      <c r="D459" s="106"/>
      <c r="E459" s="106"/>
      <c r="F459" s="106"/>
      <c r="G459" s="106"/>
      <c r="H459" s="106"/>
      <c r="I459" s="57"/>
      <c r="J459" s="57"/>
      <c r="K459" s="57"/>
      <c r="L459" s="57"/>
      <c r="M459" s="57"/>
      <c r="N459" s="57"/>
    </row>
    <row r="460" spans="3:14" ht="14.25" customHeight="1">
      <c r="C460" s="106"/>
      <c r="D460" s="106"/>
      <c r="E460" s="106"/>
      <c r="F460" s="106"/>
      <c r="G460" s="106"/>
      <c r="H460" s="106"/>
      <c r="I460" s="57"/>
      <c r="J460" s="57"/>
      <c r="K460" s="57"/>
      <c r="L460" s="57"/>
      <c r="M460" s="57"/>
      <c r="N460" s="57"/>
    </row>
    <row r="461" spans="3:14" ht="14.25" customHeight="1">
      <c r="C461" s="106"/>
      <c r="D461" s="106"/>
      <c r="E461" s="106"/>
      <c r="F461" s="106"/>
      <c r="G461" s="106"/>
      <c r="H461" s="106"/>
      <c r="I461" s="57"/>
      <c r="J461" s="57"/>
      <c r="K461" s="57"/>
      <c r="L461" s="57"/>
      <c r="M461" s="57"/>
      <c r="N461" s="57"/>
    </row>
    <row r="462" spans="3:14" ht="14.25" customHeight="1">
      <c r="C462" s="106"/>
      <c r="D462" s="106"/>
      <c r="E462" s="106"/>
      <c r="F462" s="106"/>
      <c r="G462" s="106"/>
      <c r="H462" s="106"/>
      <c r="I462" s="57"/>
      <c r="J462" s="57"/>
      <c r="K462" s="57"/>
      <c r="L462" s="57"/>
      <c r="M462" s="57"/>
      <c r="N462" s="57"/>
    </row>
    <row r="463" spans="3:14" ht="14.25" customHeight="1">
      <c r="C463" s="106"/>
      <c r="D463" s="106"/>
      <c r="E463" s="106"/>
      <c r="F463" s="106"/>
      <c r="G463" s="106"/>
      <c r="H463" s="106"/>
      <c r="I463" s="57"/>
      <c r="J463" s="57"/>
      <c r="K463" s="57"/>
      <c r="L463" s="57"/>
      <c r="M463" s="57"/>
      <c r="N463" s="57"/>
    </row>
    <row r="464" spans="3:14" ht="14.25" customHeight="1">
      <c r="C464" s="106"/>
      <c r="D464" s="106"/>
      <c r="E464" s="106"/>
      <c r="F464" s="106"/>
      <c r="G464" s="106"/>
      <c r="H464" s="106"/>
      <c r="I464" s="57"/>
      <c r="J464" s="57"/>
      <c r="K464" s="57"/>
      <c r="L464" s="57"/>
      <c r="M464" s="57"/>
      <c r="N464" s="57"/>
    </row>
    <row r="465" spans="3:14" ht="14.25" customHeight="1">
      <c r="C465" s="106"/>
      <c r="D465" s="106"/>
      <c r="E465" s="106"/>
      <c r="F465" s="106"/>
      <c r="G465" s="106"/>
      <c r="H465" s="106"/>
      <c r="I465" s="57"/>
      <c r="J465" s="57"/>
      <c r="K465" s="57"/>
      <c r="L465" s="57"/>
      <c r="M465" s="57"/>
      <c r="N465" s="57"/>
    </row>
    <row r="466" spans="3:14" ht="14.25" customHeight="1">
      <c r="C466" s="106"/>
      <c r="D466" s="106"/>
      <c r="E466" s="106"/>
      <c r="F466" s="106"/>
      <c r="G466" s="106"/>
      <c r="H466" s="106"/>
      <c r="I466" s="57"/>
      <c r="J466" s="57"/>
      <c r="K466" s="57"/>
      <c r="L466" s="57"/>
      <c r="M466" s="57"/>
      <c r="N466" s="57"/>
    </row>
    <row r="467" spans="3:14" ht="14.25" customHeight="1">
      <c r="C467" s="106"/>
      <c r="D467" s="106"/>
      <c r="E467" s="106"/>
      <c r="F467" s="106"/>
      <c r="G467" s="106"/>
      <c r="H467" s="106"/>
      <c r="I467" s="57"/>
      <c r="J467" s="57"/>
      <c r="K467" s="57"/>
      <c r="L467" s="57"/>
      <c r="M467" s="57"/>
      <c r="N467" s="57"/>
    </row>
    <row r="468" spans="3:14" ht="14.25" customHeight="1">
      <c r="C468" s="106"/>
      <c r="D468" s="106"/>
      <c r="E468" s="106"/>
      <c r="F468" s="106"/>
      <c r="G468" s="106"/>
      <c r="H468" s="106"/>
      <c r="I468" s="57"/>
      <c r="J468" s="57"/>
      <c r="K468" s="57"/>
      <c r="L468" s="57"/>
      <c r="M468" s="57"/>
      <c r="N468" s="57"/>
    </row>
    <row r="469" spans="3:14" ht="14.25" customHeight="1">
      <c r="C469" s="106"/>
      <c r="D469" s="106"/>
      <c r="E469" s="106"/>
      <c r="F469" s="106"/>
      <c r="G469" s="106"/>
      <c r="H469" s="106"/>
      <c r="I469" s="57"/>
      <c r="J469" s="57"/>
      <c r="K469" s="57"/>
      <c r="L469" s="57"/>
      <c r="M469" s="57"/>
      <c r="N469" s="57"/>
    </row>
    <row r="470" spans="3:14" ht="14.25" customHeight="1">
      <c r="C470" s="106"/>
      <c r="D470" s="106"/>
      <c r="E470" s="106"/>
      <c r="F470" s="106"/>
      <c r="G470" s="106"/>
      <c r="H470" s="106"/>
      <c r="I470" s="57"/>
      <c r="J470" s="57"/>
      <c r="K470" s="57"/>
      <c r="L470" s="57"/>
      <c r="M470" s="57"/>
      <c r="N470" s="57"/>
    </row>
    <row r="471" spans="3:14" ht="14.25" customHeight="1">
      <c r="C471" s="106"/>
      <c r="D471" s="106"/>
      <c r="E471" s="106"/>
      <c r="F471" s="106"/>
      <c r="G471" s="106"/>
      <c r="H471" s="106"/>
      <c r="I471" s="57"/>
      <c r="J471" s="57"/>
      <c r="K471" s="57"/>
      <c r="L471" s="57"/>
      <c r="M471" s="57"/>
      <c r="N471" s="57"/>
    </row>
    <row r="472" spans="3:14" ht="14.25" customHeight="1">
      <c r="C472" s="106"/>
      <c r="D472" s="106"/>
      <c r="E472" s="106"/>
      <c r="F472" s="106"/>
      <c r="G472" s="106"/>
      <c r="H472" s="106"/>
      <c r="I472" s="57"/>
      <c r="J472" s="57"/>
      <c r="K472" s="57"/>
      <c r="L472" s="57"/>
      <c r="M472" s="57"/>
      <c r="N472" s="57"/>
    </row>
    <row r="473" spans="3:14" ht="14.25" customHeight="1">
      <c r="C473" s="106"/>
      <c r="D473" s="106"/>
      <c r="E473" s="106"/>
      <c r="F473" s="106"/>
      <c r="G473" s="106"/>
      <c r="H473" s="106"/>
      <c r="I473" s="57"/>
      <c r="J473" s="57"/>
      <c r="K473" s="57"/>
      <c r="L473" s="57"/>
      <c r="M473" s="57"/>
      <c r="N473" s="57"/>
    </row>
    <row r="474" spans="3:14" ht="14.25" customHeight="1">
      <c r="C474" s="106"/>
      <c r="D474" s="106"/>
      <c r="E474" s="106"/>
      <c r="F474" s="106"/>
      <c r="G474" s="106"/>
      <c r="H474" s="106"/>
      <c r="I474" s="57"/>
      <c r="J474" s="57"/>
      <c r="K474" s="57"/>
      <c r="L474" s="57"/>
      <c r="M474" s="57"/>
      <c r="N474" s="57"/>
    </row>
    <row r="475" spans="3:14" ht="14.25" customHeight="1">
      <c r="C475" s="106"/>
      <c r="D475" s="106"/>
      <c r="E475" s="106"/>
      <c r="F475" s="106"/>
      <c r="G475" s="106"/>
      <c r="H475" s="106"/>
      <c r="I475" s="57"/>
      <c r="J475" s="57"/>
      <c r="K475" s="57"/>
      <c r="L475" s="57"/>
      <c r="M475" s="57"/>
      <c r="N475" s="57"/>
    </row>
    <row r="476" spans="3:14" ht="14.25" customHeight="1">
      <c r="C476" s="106"/>
      <c r="D476" s="106"/>
      <c r="E476" s="106"/>
      <c r="F476" s="106"/>
      <c r="G476" s="106"/>
      <c r="H476" s="106"/>
      <c r="I476" s="57"/>
      <c r="J476" s="57"/>
      <c r="K476" s="57"/>
      <c r="L476" s="57"/>
      <c r="M476" s="57"/>
      <c r="N476" s="57"/>
    </row>
    <row r="477" spans="3:14" ht="14.25" customHeight="1">
      <c r="C477" s="106"/>
      <c r="D477" s="106"/>
      <c r="E477" s="106"/>
      <c r="F477" s="106"/>
      <c r="G477" s="106"/>
      <c r="H477" s="106"/>
      <c r="I477" s="57"/>
      <c r="J477" s="57"/>
      <c r="K477" s="57"/>
      <c r="L477" s="57"/>
      <c r="M477" s="57"/>
      <c r="N477" s="57"/>
    </row>
    <row r="478" spans="3:14" ht="14.25" customHeight="1">
      <c r="C478" s="106"/>
      <c r="D478" s="106"/>
      <c r="E478" s="106"/>
      <c r="F478" s="106"/>
      <c r="G478" s="106"/>
      <c r="H478" s="106"/>
      <c r="I478" s="57"/>
      <c r="J478" s="57"/>
      <c r="K478" s="57"/>
      <c r="L478" s="57"/>
      <c r="M478" s="57"/>
      <c r="N478" s="57"/>
    </row>
    <row r="479" spans="3:14" ht="14.25" customHeight="1">
      <c r="C479" s="106"/>
      <c r="D479" s="106"/>
      <c r="E479" s="106"/>
      <c r="F479" s="106"/>
      <c r="G479" s="106"/>
      <c r="H479" s="106"/>
      <c r="I479" s="57"/>
      <c r="J479" s="57"/>
      <c r="K479" s="57"/>
      <c r="L479" s="57"/>
      <c r="M479" s="57"/>
      <c r="N479" s="57"/>
    </row>
    <row r="480" spans="3:14" ht="14.25" customHeight="1">
      <c r="C480" s="106"/>
      <c r="D480" s="106"/>
      <c r="E480" s="106"/>
      <c r="F480" s="106"/>
      <c r="G480" s="106"/>
      <c r="H480" s="106"/>
      <c r="I480" s="57"/>
      <c r="J480" s="57"/>
      <c r="K480" s="57"/>
      <c r="L480" s="57"/>
      <c r="M480" s="57"/>
      <c r="N480" s="57"/>
    </row>
    <row r="481" spans="3:14" ht="14.25" customHeight="1">
      <c r="C481" s="106"/>
      <c r="D481" s="106"/>
      <c r="E481" s="106"/>
      <c r="F481" s="106"/>
      <c r="G481" s="106"/>
      <c r="H481" s="106"/>
      <c r="I481" s="57"/>
      <c r="J481" s="57"/>
      <c r="K481" s="57"/>
      <c r="L481" s="57"/>
      <c r="M481" s="57"/>
      <c r="N481" s="57"/>
    </row>
    <row r="482" spans="3:14" ht="14.25" customHeight="1">
      <c r="C482" s="106"/>
      <c r="D482" s="106"/>
      <c r="E482" s="106"/>
      <c r="F482" s="106"/>
      <c r="G482" s="106"/>
      <c r="H482" s="106"/>
      <c r="I482" s="57"/>
      <c r="J482" s="57"/>
      <c r="K482" s="57"/>
      <c r="L482" s="57"/>
      <c r="M482" s="57"/>
      <c r="N482" s="57"/>
    </row>
    <row r="483" spans="3:14" ht="14.25" customHeight="1">
      <c r="C483" s="106"/>
      <c r="D483" s="106"/>
      <c r="E483" s="106"/>
      <c r="F483" s="106"/>
      <c r="G483" s="106"/>
      <c r="H483" s="106"/>
      <c r="I483" s="57"/>
      <c r="J483" s="57"/>
      <c r="K483" s="57"/>
      <c r="L483" s="57"/>
      <c r="M483" s="57"/>
      <c r="N483" s="57"/>
    </row>
    <row r="484" spans="3:14" ht="14.25" customHeight="1">
      <c r="C484" s="106"/>
      <c r="D484" s="106"/>
      <c r="E484" s="106"/>
      <c r="F484" s="106"/>
      <c r="G484" s="106"/>
      <c r="H484" s="106"/>
      <c r="I484" s="57"/>
      <c r="J484" s="57"/>
      <c r="K484" s="57"/>
      <c r="L484" s="57"/>
      <c r="M484" s="57"/>
      <c r="N484" s="57"/>
    </row>
    <row r="485" spans="3:14" ht="14.25" customHeight="1">
      <c r="C485" s="106"/>
      <c r="D485" s="106"/>
      <c r="E485" s="106"/>
      <c r="F485" s="106"/>
      <c r="G485" s="106"/>
      <c r="H485" s="106"/>
      <c r="I485" s="57"/>
      <c r="J485" s="57"/>
      <c r="K485" s="57"/>
      <c r="L485" s="57"/>
      <c r="M485" s="57"/>
      <c r="N485" s="57"/>
    </row>
    <row r="486" spans="3:14" ht="14.25" customHeight="1">
      <c r="C486" s="106"/>
      <c r="D486" s="106"/>
      <c r="E486" s="106"/>
      <c r="F486" s="106"/>
      <c r="G486" s="106"/>
      <c r="H486" s="106"/>
      <c r="I486" s="57"/>
      <c r="J486" s="57"/>
      <c r="K486" s="57"/>
      <c r="L486" s="57"/>
      <c r="M486" s="57"/>
      <c r="N486" s="57"/>
    </row>
    <row r="487" spans="3:14" ht="14.25" customHeight="1">
      <c r="C487" s="106"/>
      <c r="D487" s="106"/>
      <c r="E487" s="106"/>
      <c r="F487" s="106"/>
      <c r="G487" s="106"/>
      <c r="H487" s="106"/>
      <c r="I487" s="57"/>
      <c r="J487" s="57"/>
      <c r="K487" s="57"/>
      <c r="L487" s="57"/>
      <c r="M487" s="57"/>
      <c r="N487" s="57"/>
    </row>
    <row r="488" spans="3:14" ht="14.25" customHeight="1">
      <c r="C488" s="106"/>
      <c r="D488" s="106"/>
      <c r="E488" s="106"/>
      <c r="F488" s="106"/>
      <c r="G488" s="106"/>
      <c r="H488" s="106"/>
      <c r="I488" s="57"/>
      <c r="J488" s="57"/>
      <c r="K488" s="57"/>
      <c r="L488" s="57"/>
      <c r="M488" s="57"/>
      <c r="N488" s="57"/>
    </row>
    <row r="489" spans="3:14" ht="14.25" customHeight="1">
      <c r="C489" s="106"/>
      <c r="D489" s="106"/>
      <c r="E489" s="106"/>
      <c r="F489" s="106"/>
      <c r="G489" s="106"/>
      <c r="H489" s="106"/>
      <c r="I489" s="57"/>
      <c r="J489" s="57"/>
      <c r="K489" s="57"/>
      <c r="L489" s="57"/>
      <c r="M489" s="57"/>
      <c r="N489" s="57"/>
    </row>
    <row r="490" spans="3:14" ht="14.25" customHeight="1">
      <c r="C490" s="106"/>
      <c r="D490" s="106"/>
      <c r="E490" s="106"/>
      <c r="F490" s="106"/>
      <c r="G490" s="106"/>
      <c r="H490" s="106"/>
      <c r="I490" s="57"/>
      <c r="J490" s="57"/>
      <c r="K490" s="57"/>
      <c r="L490" s="57"/>
      <c r="M490" s="57"/>
      <c r="N490" s="57"/>
    </row>
    <row r="491" spans="3:14" ht="14.25" customHeight="1">
      <c r="C491" s="106"/>
      <c r="D491" s="106"/>
      <c r="E491" s="106"/>
      <c r="F491" s="106"/>
      <c r="G491" s="106"/>
      <c r="H491" s="106"/>
      <c r="I491" s="57"/>
      <c r="J491" s="57"/>
      <c r="K491" s="57"/>
      <c r="L491" s="57"/>
      <c r="M491" s="57"/>
      <c r="N491" s="57"/>
    </row>
    <row r="492" spans="3:14" ht="14.25" customHeight="1">
      <c r="C492" s="106"/>
      <c r="D492" s="106"/>
      <c r="E492" s="106"/>
      <c r="F492" s="106"/>
      <c r="G492" s="106"/>
      <c r="H492" s="106"/>
      <c r="I492" s="57"/>
      <c r="J492" s="57"/>
      <c r="K492" s="57"/>
      <c r="L492" s="57"/>
      <c r="M492" s="57"/>
      <c r="N492" s="57"/>
    </row>
    <row r="493" spans="3:14" ht="14.25" customHeight="1">
      <c r="C493" s="106"/>
      <c r="D493" s="106"/>
      <c r="E493" s="106"/>
      <c r="F493" s="106"/>
      <c r="G493" s="106"/>
      <c r="H493" s="106"/>
      <c r="I493" s="57"/>
      <c r="J493" s="57"/>
      <c r="K493" s="57"/>
      <c r="L493" s="57"/>
      <c r="M493" s="57"/>
      <c r="N493" s="57"/>
    </row>
    <row r="494" spans="3:14" ht="14.25" customHeight="1">
      <c r="C494" s="106"/>
      <c r="D494" s="106"/>
      <c r="E494" s="106"/>
      <c r="F494" s="106"/>
      <c r="G494" s="106"/>
      <c r="H494" s="106"/>
      <c r="I494" s="57"/>
      <c r="J494" s="57"/>
      <c r="K494" s="57"/>
      <c r="L494" s="57"/>
      <c r="M494" s="57"/>
      <c r="N494" s="57"/>
    </row>
    <row r="495" spans="3:14" ht="14.25" customHeight="1">
      <c r="C495" s="106"/>
      <c r="D495" s="106"/>
      <c r="E495" s="106"/>
      <c r="F495" s="106"/>
      <c r="G495" s="106"/>
      <c r="H495" s="106"/>
      <c r="I495" s="57"/>
      <c r="J495" s="57"/>
      <c r="K495" s="57"/>
      <c r="L495" s="57"/>
      <c r="M495" s="57"/>
      <c r="N495" s="57"/>
    </row>
    <row r="496" spans="3:14" ht="14.25" customHeight="1">
      <c r="C496" s="106"/>
      <c r="D496" s="106"/>
      <c r="E496" s="106"/>
      <c r="F496" s="106"/>
      <c r="G496" s="106"/>
      <c r="H496" s="106"/>
      <c r="I496" s="57"/>
      <c r="J496" s="57"/>
      <c r="K496" s="57"/>
      <c r="L496" s="57"/>
      <c r="M496" s="57"/>
      <c r="N496" s="57"/>
    </row>
    <row r="497" spans="3:14" ht="14.25" customHeight="1">
      <c r="C497" s="106"/>
      <c r="D497" s="106"/>
      <c r="E497" s="106"/>
      <c r="F497" s="106"/>
      <c r="G497" s="106"/>
      <c r="H497" s="106"/>
      <c r="I497" s="57"/>
      <c r="J497" s="57"/>
      <c r="K497" s="57"/>
      <c r="L497" s="57"/>
      <c r="M497" s="57"/>
      <c r="N497" s="57"/>
    </row>
    <row r="498" spans="3:14" ht="14.25" customHeight="1">
      <c r="C498" s="106"/>
      <c r="D498" s="106"/>
      <c r="E498" s="106"/>
      <c r="F498" s="106"/>
      <c r="G498" s="106"/>
      <c r="H498" s="106"/>
      <c r="I498" s="57"/>
      <c r="J498" s="57"/>
      <c r="K498" s="57"/>
      <c r="L498" s="57"/>
      <c r="M498" s="57"/>
      <c r="N498" s="57"/>
    </row>
    <row r="499" spans="3:14" ht="14.25" customHeight="1">
      <c r="C499" s="106"/>
      <c r="D499" s="106"/>
      <c r="E499" s="106"/>
      <c r="F499" s="106"/>
      <c r="G499" s="106"/>
      <c r="H499" s="106"/>
      <c r="I499" s="57"/>
      <c r="J499" s="57"/>
      <c r="K499" s="57"/>
      <c r="L499" s="57"/>
      <c r="M499" s="57"/>
      <c r="N499" s="57"/>
    </row>
    <row r="500" spans="3:14" ht="14.25" customHeight="1">
      <c r="C500" s="106"/>
      <c r="D500" s="106"/>
      <c r="E500" s="106"/>
      <c r="F500" s="106"/>
      <c r="G500" s="106"/>
      <c r="H500" s="106"/>
      <c r="I500" s="57"/>
      <c r="J500" s="57"/>
      <c r="K500" s="57"/>
      <c r="L500" s="57"/>
      <c r="M500" s="57"/>
      <c r="N500" s="57"/>
    </row>
    <row r="501" spans="3:14" ht="14.25" customHeight="1">
      <c r="C501" s="106"/>
      <c r="D501" s="106"/>
      <c r="E501" s="106"/>
      <c r="F501" s="106"/>
      <c r="G501" s="106"/>
      <c r="H501" s="106"/>
      <c r="I501" s="57"/>
      <c r="J501" s="57"/>
      <c r="K501" s="57"/>
      <c r="L501" s="57"/>
      <c r="M501" s="57"/>
      <c r="N501" s="57"/>
    </row>
    <row r="502" spans="3:14" ht="14.25" customHeight="1">
      <c r="C502" s="106"/>
      <c r="D502" s="106"/>
      <c r="E502" s="106"/>
      <c r="F502" s="106"/>
      <c r="G502" s="106"/>
      <c r="H502" s="106"/>
      <c r="I502" s="57"/>
      <c r="J502" s="57"/>
      <c r="K502" s="57"/>
      <c r="L502" s="57"/>
      <c r="M502" s="57"/>
      <c r="N502" s="57"/>
    </row>
    <row r="503" spans="3:14" ht="14.25" customHeight="1">
      <c r="C503" s="106"/>
      <c r="D503" s="106"/>
      <c r="E503" s="106"/>
      <c r="F503" s="106"/>
      <c r="G503" s="106"/>
      <c r="H503" s="106"/>
      <c r="I503" s="57"/>
      <c r="J503" s="57"/>
      <c r="K503" s="57"/>
      <c r="L503" s="57"/>
      <c r="M503" s="57"/>
      <c r="N503" s="57"/>
    </row>
    <row r="504" spans="3:14" ht="14.25" customHeight="1">
      <c r="C504" s="106"/>
      <c r="D504" s="106"/>
      <c r="E504" s="106"/>
      <c r="F504" s="106"/>
      <c r="G504" s="106"/>
      <c r="H504" s="106"/>
      <c r="I504" s="57"/>
      <c r="J504" s="57"/>
      <c r="K504" s="57"/>
      <c r="L504" s="57"/>
      <c r="M504" s="57"/>
      <c r="N504" s="57"/>
    </row>
    <row r="505" spans="3:14" ht="14.25" customHeight="1">
      <c r="C505" s="106"/>
      <c r="D505" s="106"/>
      <c r="E505" s="106"/>
      <c r="F505" s="106"/>
      <c r="G505" s="106"/>
      <c r="H505" s="106"/>
      <c r="I505" s="57"/>
      <c r="J505" s="57"/>
      <c r="K505" s="57"/>
      <c r="L505" s="57"/>
      <c r="M505" s="57"/>
      <c r="N505" s="57"/>
    </row>
    <row r="506" spans="3:14" ht="14.25" customHeight="1">
      <c r="C506" s="106"/>
      <c r="D506" s="106"/>
      <c r="E506" s="106"/>
      <c r="F506" s="106"/>
      <c r="G506" s="106"/>
      <c r="H506" s="106"/>
      <c r="I506" s="57"/>
      <c r="J506" s="57"/>
      <c r="K506" s="57"/>
      <c r="L506" s="57"/>
      <c r="M506" s="57"/>
      <c r="N506" s="57"/>
    </row>
    <row r="507" spans="3:14" ht="14.25" customHeight="1">
      <c r="C507" s="106"/>
      <c r="D507" s="106"/>
      <c r="E507" s="106"/>
      <c r="F507" s="106"/>
      <c r="G507" s="106"/>
      <c r="H507" s="106"/>
      <c r="I507" s="57"/>
      <c r="J507" s="57"/>
      <c r="K507" s="57"/>
      <c r="L507" s="57"/>
      <c r="M507" s="57"/>
      <c r="N507" s="57"/>
    </row>
    <row r="508" spans="3:14" ht="14.25" customHeight="1">
      <c r="C508" s="106"/>
      <c r="D508" s="106"/>
      <c r="E508" s="106"/>
      <c r="F508" s="106"/>
      <c r="G508" s="106"/>
      <c r="H508" s="106"/>
      <c r="I508" s="57"/>
      <c r="J508" s="57"/>
      <c r="K508" s="57"/>
      <c r="L508" s="57"/>
      <c r="M508" s="57"/>
      <c r="N508" s="57"/>
    </row>
    <row r="509" spans="3:14" ht="14.25" customHeight="1">
      <c r="C509" s="106"/>
      <c r="D509" s="106"/>
      <c r="E509" s="106"/>
      <c r="F509" s="106"/>
      <c r="G509" s="106"/>
      <c r="H509" s="106"/>
      <c r="I509" s="57"/>
      <c r="J509" s="57"/>
      <c r="K509" s="57"/>
      <c r="L509" s="57"/>
      <c r="M509" s="57"/>
      <c r="N509" s="57"/>
    </row>
    <row r="510" spans="3:14" ht="14.25" customHeight="1">
      <c r="C510" s="106"/>
      <c r="D510" s="106"/>
      <c r="E510" s="106"/>
      <c r="F510" s="106"/>
      <c r="G510" s="106"/>
      <c r="H510" s="106"/>
      <c r="I510" s="57"/>
      <c r="J510" s="57"/>
      <c r="K510" s="57"/>
      <c r="L510" s="57"/>
      <c r="M510" s="57"/>
      <c r="N510" s="57"/>
    </row>
    <row r="511" spans="3:14" ht="14.25" customHeight="1">
      <c r="C511" s="106"/>
      <c r="D511" s="106"/>
      <c r="E511" s="106"/>
      <c r="F511" s="106"/>
      <c r="G511" s="106"/>
      <c r="H511" s="106"/>
      <c r="I511" s="57"/>
      <c r="J511" s="57"/>
      <c r="K511" s="57"/>
      <c r="L511" s="57"/>
      <c r="M511" s="57"/>
      <c r="N511" s="57"/>
    </row>
    <row r="512" spans="3:14" ht="14.25" customHeight="1">
      <c r="C512" s="106"/>
      <c r="D512" s="106"/>
      <c r="E512" s="106"/>
      <c r="F512" s="106"/>
      <c r="G512" s="106"/>
      <c r="H512" s="106"/>
      <c r="I512" s="57"/>
      <c r="J512" s="57"/>
      <c r="K512" s="57"/>
      <c r="L512" s="57"/>
      <c r="M512" s="57"/>
      <c r="N512" s="57"/>
    </row>
    <row r="513" spans="3:14" ht="14.25" customHeight="1">
      <c r="C513" s="106"/>
      <c r="D513" s="106"/>
      <c r="E513" s="106"/>
      <c r="F513" s="106"/>
      <c r="G513" s="106"/>
      <c r="H513" s="106"/>
      <c r="I513" s="57"/>
      <c r="J513" s="57"/>
      <c r="K513" s="57"/>
      <c r="L513" s="57"/>
      <c r="M513" s="57"/>
      <c r="N513" s="57"/>
    </row>
    <row r="514" spans="3:14" ht="14.25" customHeight="1">
      <c r="C514" s="106"/>
      <c r="D514" s="106"/>
      <c r="E514" s="106"/>
      <c r="F514" s="106"/>
      <c r="G514" s="106"/>
      <c r="H514" s="106"/>
      <c r="I514" s="57"/>
      <c r="J514" s="57"/>
      <c r="K514" s="57"/>
      <c r="L514" s="57"/>
      <c r="M514" s="57"/>
      <c r="N514" s="57"/>
    </row>
    <row r="515" spans="3:14" ht="14.25" customHeight="1">
      <c r="C515" s="106"/>
      <c r="D515" s="106"/>
      <c r="E515" s="106"/>
      <c r="F515" s="106"/>
      <c r="G515" s="106"/>
      <c r="H515" s="106"/>
      <c r="I515" s="57"/>
      <c r="J515" s="57"/>
      <c r="K515" s="57"/>
      <c r="L515" s="57"/>
      <c r="M515" s="57"/>
      <c r="N515" s="57"/>
    </row>
    <row r="516" spans="3:14" ht="14.25" customHeight="1">
      <c r="C516" s="106"/>
      <c r="D516" s="106"/>
      <c r="E516" s="106"/>
      <c r="F516" s="106"/>
      <c r="G516" s="106"/>
      <c r="H516" s="106"/>
      <c r="I516" s="57"/>
      <c r="J516" s="57"/>
      <c r="K516" s="57"/>
      <c r="L516" s="57"/>
      <c r="M516" s="57"/>
      <c r="N516" s="57"/>
    </row>
    <row r="517" spans="3:14" ht="14.25" customHeight="1">
      <c r="C517" s="106"/>
      <c r="D517" s="106"/>
      <c r="E517" s="106"/>
      <c r="F517" s="106"/>
      <c r="G517" s="106"/>
      <c r="H517" s="106"/>
      <c r="I517" s="57"/>
      <c r="J517" s="57"/>
      <c r="K517" s="57"/>
      <c r="L517" s="57"/>
      <c r="M517" s="57"/>
      <c r="N517" s="57"/>
    </row>
    <row r="518" spans="3:14" ht="14.25" customHeight="1">
      <c r="C518" s="106"/>
      <c r="D518" s="106"/>
      <c r="E518" s="106"/>
      <c r="F518" s="106"/>
      <c r="G518" s="106"/>
      <c r="H518" s="106"/>
      <c r="I518" s="57"/>
      <c r="J518" s="57"/>
      <c r="K518" s="57"/>
      <c r="L518" s="57"/>
      <c r="M518" s="57"/>
      <c r="N518" s="57"/>
    </row>
    <row r="519" spans="3:14" ht="14.25" customHeight="1">
      <c r="C519" s="106"/>
      <c r="D519" s="106"/>
      <c r="E519" s="106"/>
      <c r="F519" s="106"/>
      <c r="G519" s="106"/>
      <c r="H519" s="106"/>
      <c r="I519" s="57"/>
      <c r="J519" s="57"/>
      <c r="K519" s="57"/>
      <c r="L519" s="57"/>
      <c r="M519" s="57"/>
      <c r="N519" s="57"/>
    </row>
    <row r="520" spans="3:14" ht="14.25" customHeight="1">
      <c r="C520" s="106"/>
      <c r="D520" s="106"/>
      <c r="E520" s="106"/>
      <c r="F520" s="106"/>
      <c r="G520" s="106"/>
      <c r="H520" s="106"/>
      <c r="I520" s="57"/>
      <c r="J520" s="57"/>
      <c r="K520" s="57"/>
      <c r="L520" s="57"/>
      <c r="M520" s="57"/>
      <c r="N520" s="57"/>
    </row>
    <row r="521" spans="3:14" ht="14.25" customHeight="1">
      <c r="C521" s="106"/>
      <c r="D521" s="106"/>
      <c r="E521" s="106"/>
      <c r="F521" s="106"/>
      <c r="G521" s="106"/>
      <c r="H521" s="106"/>
      <c r="I521" s="57"/>
      <c r="J521" s="57"/>
      <c r="K521" s="57"/>
      <c r="L521" s="57"/>
      <c r="M521" s="57"/>
      <c r="N521" s="57"/>
    </row>
    <row r="522" spans="3:14" ht="14.25" customHeight="1">
      <c r="C522" s="106"/>
      <c r="D522" s="106"/>
      <c r="E522" s="106"/>
      <c r="F522" s="106"/>
      <c r="G522" s="106"/>
      <c r="H522" s="106"/>
      <c r="I522" s="57"/>
      <c r="J522" s="57"/>
      <c r="K522" s="57"/>
      <c r="L522" s="57"/>
      <c r="M522" s="57"/>
      <c r="N522" s="57"/>
    </row>
    <row r="523" spans="3:14" ht="14.25" customHeight="1">
      <c r="C523" s="106"/>
      <c r="D523" s="106"/>
      <c r="E523" s="106"/>
      <c r="F523" s="106"/>
      <c r="G523" s="106"/>
      <c r="H523" s="106"/>
      <c r="I523" s="57"/>
      <c r="J523" s="57"/>
      <c r="K523" s="57"/>
      <c r="L523" s="57"/>
      <c r="M523" s="57"/>
      <c r="N523" s="57"/>
    </row>
    <row r="524" spans="3:14" ht="14.25" customHeight="1">
      <c r="C524" s="106"/>
      <c r="D524" s="106"/>
      <c r="E524" s="106"/>
      <c r="F524" s="106"/>
      <c r="G524" s="106"/>
      <c r="H524" s="106"/>
      <c r="I524" s="57"/>
      <c r="J524" s="57"/>
      <c r="K524" s="57"/>
      <c r="L524" s="57"/>
      <c r="M524" s="57"/>
      <c r="N524" s="57"/>
    </row>
    <row r="525" spans="3:14" ht="14.25" customHeight="1">
      <c r="C525" s="106"/>
      <c r="D525" s="106"/>
      <c r="E525" s="106"/>
      <c r="F525" s="106"/>
      <c r="G525" s="106"/>
      <c r="H525" s="106"/>
      <c r="I525" s="57"/>
      <c r="J525" s="57"/>
      <c r="K525" s="57"/>
      <c r="L525" s="57"/>
      <c r="M525" s="57"/>
      <c r="N525" s="57"/>
    </row>
    <row r="526" spans="3:14" ht="14.25" customHeight="1">
      <c r="C526" s="106"/>
      <c r="D526" s="106"/>
      <c r="E526" s="106"/>
      <c r="F526" s="106"/>
      <c r="G526" s="106"/>
      <c r="H526" s="106"/>
      <c r="I526" s="57"/>
      <c r="J526" s="57"/>
      <c r="K526" s="57"/>
      <c r="L526" s="57"/>
      <c r="M526" s="57"/>
      <c r="N526" s="57"/>
    </row>
    <row r="527" spans="3:14" ht="14.25" customHeight="1">
      <c r="C527" s="106"/>
      <c r="D527" s="106"/>
      <c r="E527" s="106"/>
      <c r="F527" s="106"/>
      <c r="G527" s="106"/>
      <c r="H527" s="106"/>
      <c r="I527" s="57"/>
      <c r="J527" s="57"/>
      <c r="K527" s="57"/>
      <c r="L527" s="57"/>
      <c r="M527" s="57"/>
      <c r="N527" s="57"/>
    </row>
    <row r="528" spans="3:14" ht="14.25" customHeight="1">
      <c r="C528" s="106"/>
      <c r="D528" s="106"/>
      <c r="E528" s="106"/>
      <c r="F528" s="106"/>
      <c r="G528" s="106"/>
      <c r="H528" s="106"/>
      <c r="I528" s="57"/>
      <c r="J528" s="57"/>
      <c r="K528" s="57"/>
      <c r="L528" s="57"/>
      <c r="M528" s="57"/>
      <c r="N528" s="57"/>
    </row>
    <row r="529" spans="3:14" ht="14.25" customHeight="1">
      <c r="C529" s="106"/>
      <c r="D529" s="106"/>
      <c r="E529" s="106"/>
      <c r="F529" s="106"/>
      <c r="G529" s="106"/>
      <c r="H529" s="106"/>
      <c r="I529" s="57"/>
      <c r="J529" s="57"/>
      <c r="K529" s="57"/>
      <c r="L529" s="57"/>
      <c r="M529" s="57"/>
      <c r="N529" s="57"/>
    </row>
    <row r="530" spans="3:14" ht="14.25" customHeight="1">
      <c r="C530" s="106"/>
      <c r="D530" s="106"/>
      <c r="E530" s="106"/>
      <c r="F530" s="106"/>
      <c r="G530" s="106"/>
      <c r="H530" s="106"/>
      <c r="I530" s="57"/>
      <c r="J530" s="57"/>
      <c r="K530" s="57"/>
      <c r="L530" s="57"/>
      <c r="M530" s="57"/>
      <c r="N530" s="57"/>
    </row>
    <row r="531" spans="3:14" ht="14.25" customHeight="1">
      <c r="C531" s="106"/>
      <c r="D531" s="106"/>
      <c r="E531" s="106"/>
      <c r="F531" s="106"/>
      <c r="G531" s="106"/>
      <c r="H531" s="106"/>
      <c r="I531" s="57"/>
      <c r="J531" s="57"/>
      <c r="K531" s="57"/>
      <c r="L531" s="57"/>
      <c r="M531" s="57"/>
      <c r="N531" s="57"/>
    </row>
    <row r="532" spans="3:14" ht="14.25" customHeight="1">
      <c r="C532" s="106"/>
      <c r="D532" s="106"/>
      <c r="E532" s="106"/>
      <c r="F532" s="106"/>
      <c r="G532" s="106"/>
      <c r="H532" s="106"/>
      <c r="I532" s="57"/>
      <c r="J532" s="57"/>
      <c r="K532" s="57"/>
      <c r="L532" s="57"/>
      <c r="M532" s="57"/>
      <c r="N532" s="57"/>
    </row>
    <row r="533" spans="3:14" ht="14.25" customHeight="1">
      <c r="C533" s="106"/>
      <c r="D533" s="106"/>
      <c r="E533" s="106"/>
      <c r="F533" s="106"/>
      <c r="G533" s="106"/>
      <c r="H533" s="106"/>
      <c r="I533" s="57"/>
      <c r="J533" s="57"/>
      <c r="K533" s="57"/>
      <c r="L533" s="57"/>
      <c r="M533" s="57"/>
      <c r="N533" s="57"/>
    </row>
    <row r="534" spans="3:14" ht="14.25" customHeight="1">
      <c r="C534" s="106"/>
      <c r="D534" s="106"/>
      <c r="E534" s="106"/>
      <c r="F534" s="106"/>
      <c r="G534" s="106"/>
      <c r="H534" s="106"/>
      <c r="I534" s="57"/>
      <c r="J534" s="57"/>
      <c r="K534" s="57"/>
      <c r="L534" s="57"/>
      <c r="M534" s="57"/>
      <c r="N534" s="57"/>
    </row>
    <row r="535" spans="3:14" ht="14.25" customHeight="1">
      <c r="C535" s="106"/>
      <c r="D535" s="106"/>
      <c r="E535" s="106"/>
      <c r="F535" s="106"/>
      <c r="G535" s="106"/>
      <c r="H535" s="106"/>
      <c r="I535" s="57"/>
      <c r="J535" s="57"/>
      <c r="K535" s="57"/>
      <c r="L535" s="57"/>
      <c r="M535" s="57"/>
      <c r="N535" s="57"/>
    </row>
    <row r="536" spans="3:14" ht="14.25" customHeight="1">
      <c r="C536" s="106"/>
      <c r="D536" s="106"/>
      <c r="E536" s="106"/>
      <c r="F536" s="106"/>
      <c r="G536" s="106"/>
      <c r="H536" s="106"/>
      <c r="I536" s="57"/>
      <c r="J536" s="57"/>
      <c r="K536" s="57"/>
      <c r="L536" s="57"/>
      <c r="M536" s="57"/>
      <c r="N536" s="57"/>
    </row>
    <row r="537" spans="3:14" ht="14.25" customHeight="1">
      <c r="C537" s="106"/>
      <c r="D537" s="106"/>
      <c r="E537" s="106"/>
      <c r="F537" s="106"/>
      <c r="G537" s="106"/>
      <c r="H537" s="106"/>
      <c r="I537" s="57"/>
      <c r="J537" s="57"/>
      <c r="K537" s="57"/>
      <c r="L537" s="57"/>
      <c r="M537" s="57"/>
      <c r="N537" s="57"/>
    </row>
    <row r="538" spans="3:14" ht="14.25" customHeight="1">
      <c r="C538" s="106"/>
      <c r="D538" s="106"/>
      <c r="E538" s="106"/>
      <c r="F538" s="106"/>
      <c r="G538" s="106"/>
      <c r="H538" s="106"/>
      <c r="I538" s="57"/>
      <c r="J538" s="57"/>
      <c r="K538" s="57"/>
      <c r="L538" s="57"/>
      <c r="M538" s="57"/>
      <c r="N538" s="57"/>
    </row>
    <row r="539" spans="3:14" ht="14.25" customHeight="1">
      <c r="C539" s="106"/>
      <c r="D539" s="106"/>
      <c r="E539" s="106"/>
      <c r="F539" s="106"/>
      <c r="G539" s="106"/>
      <c r="H539" s="106"/>
      <c r="I539" s="57"/>
      <c r="J539" s="57"/>
      <c r="K539" s="57"/>
      <c r="L539" s="57"/>
      <c r="M539" s="57"/>
      <c r="N539" s="57"/>
    </row>
    <row r="540" spans="3:14" ht="14.25" customHeight="1">
      <c r="C540" s="106"/>
      <c r="D540" s="106"/>
      <c r="E540" s="106"/>
      <c r="F540" s="106"/>
      <c r="G540" s="106"/>
      <c r="H540" s="106"/>
      <c r="I540" s="57"/>
      <c r="J540" s="57"/>
      <c r="K540" s="57"/>
      <c r="L540" s="57"/>
      <c r="M540" s="57"/>
      <c r="N540" s="57"/>
    </row>
    <row r="541" spans="3:14" ht="14.25" customHeight="1">
      <c r="C541" s="106"/>
      <c r="D541" s="106"/>
      <c r="E541" s="106"/>
      <c r="F541" s="106"/>
      <c r="G541" s="106"/>
      <c r="H541" s="106"/>
      <c r="I541" s="57"/>
      <c r="J541" s="57"/>
      <c r="K541" s="57"/>
      <c r="L541" s="57"/>
      <c r="M541" s="57"/>
      <c r="N541" s="57"/>
    </row>
    <row r="542" spans="3:14" ht="14.25" customHeight="1">
      <c r="C542" s="106"/>
      <c r="D542" s="106"/>
      <c r="E542" s="106"/>
      <c r="F542" s="106"/>
      <c r="G542" s="106"/>
      <c r="H542" s="106"/>
      <c r="I542" s="57"/>
      <c r="J542" s="57"/>
      <c r="K542" s="57"/>
      <c r="L542" s="57"/>
      <c r="M542" s="57"/>
      <c r="N542" s="57"/>
    </row>
    <row r="543" spans="3:14" ht="14.25" customHeight="1">
      <c r="C543" s="106"/>
      <c r="D543" s="106"/>
      <c r="E543" s="106"/>
      <c r="F543" s="106"/>
      <c r="G543" s="106"/>
      <c r="H543" s="106"/>
      <c r="I543" s="57"/>
      <c r="J543" s="57"/>
      <c r="K543" s="57"/>
      <c r="L543" s="57"/>
      <c r="M543" s="57"/>
      <c r="N543" s="57"/>
    </row>
    <row r="544" spans="3:14" ht="14.25" customHeight="1">
      <c r="C544" s="106"/>
      <c r="D544" s="106"/>
      <c r="E544" s="106"/>
      <c r="F544" s="106"/>
      <c r="G544" s="106"/>
      <c r="H544" s="106"/>
      <c r="I544" s="57"/>
      <c r="J544" s="57"/>
      <c r="K544" s="57"/>
      <c r="L544" s="57"/>
      <c r="M544" s="57"/>
      <c r="N544" s="57"/>
    </row>
    <row r="545" spans="3:14" ht="14.25" customHeight="1">
      <c r="C545" s="106"/>
      <c r="D545" s="106"/>
      <c r="E545" s="106"/>
      <c r="F545" s="106"/>
      <c r="G545" s="106"/>
      <c r="H545" s="106"/>
      <c r="I545" s="57"/>
      <c r="J545" s="57"/>
      <c r="K545" s="57"/>
      <c r="L545" s="57"/>
      <c r="M545" s="57"/>
      <c r="N545" s="57"/>
    </row>
    <row r="546" spans="3:14" ht="14.25" customHeight="1">
      <c r="C546" s="106"/>
      <c r="D546" s="106"/>
      <c r="E546" s="106"/>
      <c r="F546" s="106"/>
      <c r="G546" s="106"/>
      <c r="H546" s="106"/>
      <c r="I546" s="57"/>
      <c r="J546" s="57"/>
      <c r="K546" s="57"/>
      <c r="L546" s="57"/>
      <c r="M546" s="57"/>
      <c r="N546" s="57"/>
    </row>
    <row r="547" spans="3:14" ht="14.25" customHeight="1">
      <c r="C547" s="106"/>
      <c r="D547" s="106"/>
      <c r="E547" s="106"/>
      <c r="F547" s="106"/>
      <c r="G547" s="106"/>
      <c r="H547" s="106"/>
      <c r="I547" s="57"/>
      <c r="J547" s="57"/>
      <c r="K547" s="57"/>
      <c r="L547" s="57"/>
      <c r="M547" s="57"/>
      <c r="N547" s="57"/>
    </row>
    <row r="548" spans="3:14" ht="14.25" customHeight="1">
      <c r="C548" s="106"/>
      <c r="D548" s="106"/>
      <c r="E548" s="106"/>
      <c r="F548" s="106"/>
      <c r="G548" s="106"/>
      <c r="H548" s="106"/>
      <c r="I548" s="57"/>
      <c r="J548" s="57"/>
      <c r="K548" s="57"/>
      <c r="L548" s="57"/>
      <c r="M548" s="57"/>
      <c r="N548" s="57"/>
    </row>
    <row r="549" spans="3:14" ht="14.25" customHeight="1">
      <c r="C549" s="106"/>
      <c r="D549" s="106"/>
      <c r="E549" s="106"/>
      <c r="F549" s="106"/>
      <c r="G549" s="106"/>
      <c r="H549" s="106"/>
      <c r="I549" s="57"/>
      <c r="J549" s="57"/>
      <c r="K549" s="57"/>
      <c r="L549" s="57"/>
      <c r="M549" s="57"/>
      <c r="N549" s="57"/>
    </row>
    <row r="550" spans="3:14" ht="14.25" customHeight="1">
      <c r="C550" s="106"/>
      <c r="D550" s="106"/>
      <c r="E550" s="106"/>
      <c r="F550" s="106"/>
      <c r="G550" s="106"/>
      <c r="H550" s="106"/>
      <c r="I550" s="57"/>
      <c r="J550" s="57"/>
      <c r="K550" s="57"/>
      <c r="L550" s="57"/>
      <c r="M550" s="57"/>
      <c r="N550" s="57"/>
    </row>
    <row r="551" spans="3:14" ht="14.25" customHeight="1">
      <c r="C551" s="106"/>
      <c r="D551" s="106"/>
      <c r="E551" s="106"/>
      <c r="F551" s="106"/>
      <c r="G551" s="106"/>
      <c r="H551" s="106"/>
      <c r="I551" s="57"/>
      <c r="J551" s="57"/>
      <c r="K551" s="57"/>
      <c r="L551" s="57"/>
      <c r="M551" s="57"/>
      <c r="N551" s="57"/>
    </row>
    <row r="552" spans="3:14" ht="14.25" customHeight="1">
      <c r="C552" s="106"/>
      <c r="D552" s="106"/>
      <c r="E552" s="106"/>
      <c r="F552" s="106"/>
      <c r="G552" s="106"/>
      <c r="H552" s="106"/>
      <c r="I552" s="57"/>
      <c r="J552" s="57"/>
      <c r="K552" s="57"/>
      <c r="L552" s="57"/>
      <c r="M552" s="57"/>
      <c r="N552" s="57"/>
    </row>
    <row r="553" spans="3:14" ht="14.25" customHeight="1">
      <c r="C553" s="106"/>
      <c r="D553" s="106"/>
      <c r="E553" s="106"/>
      <c r="F553" s="106"/>
      <c r="G553" s="106"/>
      <c r="H553" s="106"/>
      <c r="I553" s="57"/>
      <c r="J553" s="57"/>
      <c r="K553" s="57"/>
      <c r="L553" s="57"/>
      <c r="M553" s="57"/>
      <c r="N553" s="57"/>
    </row>
    <row r="554" spans="3:14" ht="14.25" customHeight="1">
      <c r="C554" s="106"/>
      <c r="D554" s="106"/>
      <c r="E554" s="106"/>
      <c r="F554" s="106"/>
      <c r="G554" s="106"/>
      <c r="H554" s="106"/>
      <c r="I554" s="57"/>
      <c r="J554" s="57"/>
      <c r="K554" s="57"/>
      <c r="L554" s="57"/>
      <c r="M554" s="57"/>
      <c r="N554" s="57"/>
    </row>
    <row r="555" spans="3:14" ht="14.25" customHeight="1">
      <c r="C555" s="106"/>
      <c r="D555" s="106"/>
      <c r="E555" s="106"/>
      <c r="F555" s="106"/>
      <c r="G555" s="106"/>
      <c r="H555" s="106"/>
      <c r="I555" s="57"/>
      <c r="J555" s="57"/>
      <c r="K555" s="57"/>
      <c r="L555" s="57"/>
      <c r="M555" s="57"/>
      <c r="N555" s="57"/>
    </row>
    <row r="556" spans="3:14" ht="14.25" customHeight="1">
      <c r="C556" s="106"/>
      <c r="D556" s="106"/>
      <c r="E556" s="106"/>
      <c r="F556" s="106"/>
      <c r="G556" s="106"/>
      <c r="H556" s="106"/>
      <c r="I556" s="57"/>
      <c r="J556" s="57"/>
      <c r="K556" s="57"/>
      <c r="L556" s="57"/>
      <c r="M556" s="57"/>
      <c r="N556" s="57"/>
    </row>
    <row r="557" spans="3:14" ht="14.25" customHeight="1">
      <c r="C557" s="106"/>
      <c r="D557" s="106"/>
      <c r="E557" s="106"/>
      <c r="F557" s="106"/>
      <c r="G557" s="106"/>
      <c r="H557" s="106"/>
      <c r="I557" s="57"/>
      <c r="J557" s="57"/>
      <c r="K557" s="57"/>
      <c r="L557" s="57"/>
      <c r="M557" s="57"/>
      <c r="N557" s="57"/>
    </row>
    <row r="558" spans="3:14" ht="14.25" customHeight="1">
      <c r="C558" s="106"/>
      <c r="D558" s="106"/>
      <c r="E558" s="106"/>
      <c r="F558" s="106"/>
      <c r="G558" s="106"/>
      <c r="H558" s="106"/>
      <c r="I558" s="57"/>
      <c r="J558" s="57"/>
      <c r="K558" s="57"/>
      <c r="L558" s="57"/>
      <c r="M558" s="57"/>
      <c r="N558" s="57"/>
    </row>
    <row r="559" spans="3:14" ht="14.25" customHeight="1">
      <c r="C559" s="106"/>
      <c r="D559" s="106"/>
      <c r="E559" s="106"/>
      <c r="F559" s="106"/>
      <c r="G559" s="106"/>
      <c r="H559" s="106"/>
      <c r="I559" s="57"/>
      <c r="J559" s="57"/>
      <c r="K559" s="57"/>
      <c r="L559" s="57"/>
      <c r="M559" s="57"/>
      <c r="N559" s="57"/>
    </row>
    <row r="560" spans="3:14" ht="14.25" customHeight="1">
      <c r="C560" s="106"/>
      <c r="D560" s="106"/>
      <c r="E560" s="106"/>
      <c r="F560" s="106"/>
      <c r="G560" s="106"/>
      <c r="H560" s="106"/>
      <c r="I560" s="57"/>
      <c r="J560" s="57"/>
      <c r="K560" s="57"/>
      <c r="L560" s="57"/>
      <c r="M560" s="57"/>
      <c r="N560" s="57"/>
    </row>
    <row r="561" spans="3:14" ht="14.25" customHeight="1">
      <c r="C561" s="106"/>
      <c r="D561" s="106"/>
      <c r="E561" s="106"/>
      <c r="F561" s="106"/>
      <c r="G561" s="106"/>
      <c r="H561" s="106"/>
      <c r="I561" s="57"/>
      <c r="J561" s="57"/>
      <c r="K561" s="57"/>
      <c r="L561" s="57"/>
      <c r="M561" s="57"/>
      <c r="N561" s="57"/>
    </row>
    <row r="562" spans="3:14" ht="14.25" customHeight="1">
      <c r="C562" s="106"/>
      <c r="D562" s="106"/>
      <c r="E562" s="106"/>
      <c r="F562" s="106"/>
      <c r="G562" s="106"/>
      <c r="H562" s="106"/>
      <c r="I562" s="57"/>
      <c r="J562" s="57"/>
      <c r="K562" s="57"/>
      <c r="L562" s="57"/>
      <c r="M562" s="57"/>
      <c r="N562" s="57"/>
    </row>
    <row r="563" spans="3:14" ht="14.25" customHeight="1">
      <c r="C563" s="106"/>
      <c r="D563" s="106"/>
      <c r="E563" s="106"/>
      <c r="F563" s="106"/>
      <c r="G563" s="106"/>
      <c r="H563" s="106"/>
      <c r="I563" s="57"/>
      <c r="J563" s="57"/>
      <c r="K563" s="57"/>
      <c r="L563" s="57"/>
      <c r="M563" s="57"/>
      <c r="N563" s="57"/>
    </row>
    <row r="564" spans="3:14" ht="14.25" customHeight="1">
      <c r="C564" s="106"/>
      <c r="D564" s="106"/>
      <c r="E564" s="106"/>
      <c r="F564" s="106"/>
      <c r="G564" s="106"/>
      <c r="H564" s="106"/>
      <c r="I564" s="57"/>
      <c r="J564" s="57"/>
      <c r="K564" s="57"/>
      <c r="L564" s="57"/>
      <c r="M564" s="57"/>
      <c r="N564" s="57"/>
    </row>
    <row r="565" spans="3:14" ht="14.25" customHeight="1">
      <c r="C565" s="106"/>
      <c r="D565" s="106"/>
      <c r="E565" s="106"/>
      <c r="F565" s="106"/>
      <c r="G565" s="106"/>
      <c r="H565" s="106"/>
      <c r="I565" s="57"/>
      <c r="J565" s="57"/>
      <c r="K565" s="57"/>
      <c r="L565" s="57"/>
      <c r="M565" s="57"/>
      <c r="N565" s="57"/>
    </row>
    <row r="566" spans="3:14" ht="14.25" customHeight="1">
      <c r="C566" s="106"/>
      <c r="D566" s="106"/>
      <c r="E566" s="106"/>
      <c r="F566" s="106"/>
      <c r="G566" s="106"/>
      <c r="H566" s="106"/>
      <c r="I566" s="57"/>
      <c r="J566" s="57"/>
      <c r="K566" s="57"/>
      <c r="L566" s="57"/>
      <c r="M566" s="57"/>
      <c r="N566" s="57"/>
    </row>
    <row r="567" spans="3:14" ht="14.25" customHeight="1">
      <c r="C567" s="106"/>
      <c r="D567" s="106"/>
      <c r="E567" s="106"/>
      <c r="F567" s="106"/>
      <c r="G567" s="106"/>
      <c r="H567" s="106"/>
      <c r="I567" s="57"/>
      <c r="J567" s="57"/>
      <c r="K567" s="57"/>
      <c r="L567" s="57"/>
      <c r="M567" s="57"/>
      <c r="N567" s="57"/>
    </row>
    <row r="568" spans="3:14" ht="14.25" customHeight="1">
      <c r="C568" s="106"/>
      <c r="D568" s="106"/>
      <c r="E568" s="106"/>
      <c r="F568" s="106"/>
      <c r="G568" s="106"/>
      <c r="H568" s="106"/>
      <c r="I568" s="57"/>
      <c r="J568" s="57"/>
      <c r="K568" s="57"/>
      <c r="L568" s="57"/>
      <c r="M568" s="57"/>
      <c r="N568" s="57"/>
    </row>
    <row r="569" spans="3:14" ht="14.25" customHeight="1">
      <c r="C569" s="106"/>
      <c r="D569" s="106"/>
      <c r="E569" s="106"/>
      <c r="F569" s="106"/>
      <c r="G569" s="106"/>
      <c r="H569" s="106"/>
      <c r="I569" s="57"/>
      <c r="J569" s="57"/>
      <c r="K569" s="57"/>
      <c r="L569" s="57"/>
      <c r="M569" s="57"/>
      <c r="N569" s="57"/>
    </row>
    <row r="570" spans="3:14" ht="14.25" customHeight="1">
      <c r="C570" s="106"/>
      <c r="D570" s="106"/>
      <c r="E570" s="106"/>
      <c r="F570" s="106"/>
      <c r="G570" s="106"/>
      <c r="H570" s="106"/>
      <c r="I570" s="57"/>
      <c r="J570" s="57"/>
      <c r="K570" s="57"/>
      <c r="L570" s="57"/>
      <c r="M570" s="57"/>
      <c r="N570" s="57"/>
    </row>
    <row r="571" spans="3:14" ht="14.25" customHeight="1">
      <c r="C571" s="106"/>
      <c r="D571" s="106"/>
      <c r="E571" s="106"/>
      <c r="F571" s="106"/>
      <c r="G571" s="106"/>
      <c r="H571" s="106"/>
      <c r="I571" s="57"/>
      <c r="J571" s="57"/>
      <c r="K571" s="57"/>
      <c r="L571" s="57"/>
      <c r="M571" s="57"/>
      <c r="N571" s="57"/>
    </row>
    <row r="572" spans="3:14" ht="14.25" customHeight="1">
      <c r="C572" s="106"/>
      <c r="D572" s="106"/>
      <c r="E572" s="106"/>
      <c r="F572" s="106"/>
      <c r="G572" s="106"/>
      <c r="H572" s="106"/>
      <c r="I572" s="57"/>
      <c r="J572" s="57"/>
      <c r="K572" s="57"/>
      <c r="L572" s="57"/>
      <c r="M572" s="57"/>
      <c r="N572" s="57"/>
    </row>
    <row r="573" spans="3:14" ht="14.25" customHeight="1">
      <c r="C573" s="106"/>
      <c r="D573" s="106"/>
      <c r="E573" s="106"/>
      <c r="F573" s="106"/>
      <c r="G573" s="106"/>
      <c r="H573" s="106"/>
      <c r="I573" s="57"/>
      <c r="J573" s="57"/>
      <c r="K573" s="57"/>
      <c r="L573" s="57"/>
      <c r="M573" s="57"/>
      <c r="N573" s="57"/>
    </row>
    <row r="574" spans="3:14" ht="14.25" customHeight="1">
      <c r="C574" s="106"/>
      <c r="D574" s="106"/>
      <c r="E574" s="106"/>
      <c r="F574" s="106"/>
      <c r="G574" s="106"/>
      <c r="H574" s="106"/>
      <c r="I574" s="57"/>
      <c r="J574" s="57"/>
      <c r="K574" s="57"/>
      <c r="L574" s="57"/>
      <c r="M574" s="57"/>
      <c r="N574" s="57"/>
    </row>
    <row r="575" spans="3:14" ht="14.25" customHeight="1">
      <c r="C575" s="106"/>
      <c r="D575" s="106"/>
      <c r="E575" s="106"/>
      <c r="F575" s="106"/>
      <c r="G575" s="106"/>
      <c r="H575" s="106"/>
      <c r="I575" s="57"/>
      <c r="J575" s="57"/>
      <c r="K575" s="57"/>
      <c r="L575" s="57"/>
      <c r="M575" s="57"/>
      <c r="N575" s="57"/>
    </row>
    <row r="576" spans="3:14" ht="14.25" customHeight="1">
      <c r="C576" s="106"/>
      <c r="D576" s="106"/>
      <c r="E576" s="106"/>
      <c r="F576" s="106"/>
      <c r="G576" s="106"/>
      <c r="H576" s="106"/>
      <c r="I576" s="57"/>
      <c r="J576" s="57"/>
      <c r="K576" s="57"/>
      <c r="L576" s="57"/>
      <c r="M576" s="57"/>
      <c r="N576" s="57"/>
    </row>
    <row r="577" spans="3:14" ht="14.25" customHeight="1">
      <c r="C577" s="106"/>
      <c r="D577" s="106"/>
      <c r="E577" s="106"/>
      <c r="F577" s="106"/>
      <c r="G577" s="106"/>
      <c r="H577" s="106"/>
      <c r="I577" s="57"/>
      <c r="J577" s="57"/>
      <c r="K577" s="57"/>
      <c r="L577" s="57"/>
      <c r="M577" s="57"/>
      <c r="N577" s="57"/>
    </row>
    <row r="578" spans="3:14" ht="14.25" customHeight="1">
      <c r="C578" s="106"/>
      <c r="D578" s="106"/>
      <c r="E578" s="106"/>
      <c r="F578" s="106"/>
      <c r="G578" s="106"/>
      <c r="H578" s="106"/>
      <c r="I578" s="57"/>
      <c r="J578" s="57"/>
      <c r="K578" s="57"/>
      <c r="L578" s="57"/>
      <c r="M578" s="57"/>
      <c r="N578" s="57"/>
    </row>
    <row r="579" spans="3:14" ht="14.25" customHeight="1">
      <c r="C579" s="106"/>
      <c r="D579" s="106"/>
      <c r="E579" s="106"/>
      <c r="F579" s="106"/>
      <c r="G579" s="106"/>
      <c r="H579" s="106"/>
      <c r="I579" s="57"/>
      <c r="J579" s="57"/>
      <c r="K579" s="57"/>
      <c r="L579" s="57"/>
      <c r="M579" s="57"/>
      <c r="N579" s="57"/>
    </row>
    <row r="580" spans="3:14" ht="14.25" customHeight="1">
      <c r="C580" s="106"/>
      <c r="D580" s="106"/>
      <c r="E580" s="106"/>
      <c r="F580" s="106"/>
      <c r="G580" s="106"/>
      <c r="H580" s="106"/>
      <c r="I580" s="57"/>
      <c r="J580" s="57"/>
      <c r="K580" s="57"/>
      <c r="L580" s="57"/>
      <c r="M580" s="57"/>
      <c r="N580" s="57"/>
    </row>
    <row r="581" spans="3:14" ht="14.25" customHeight="1">
      <c r="C581" s="106"/>
      <c r="D581" s="106"/>
      <c r="E581" s="106"/>
      <c r="F581" s="106"/>
      <c r="G581" s="106"/>
      <c r="H581" s="106"/>
      <c r="I581" s="57"/>
      <c r="J581" s="57"/>
      <c r="K581" s="57"/>
      <c r="L581" s="57"/>
      <c r="M581" s="57"/>
      <c r="N581" s="57"/>
    </row>
    <row r="582" spans="3:14" ht="14.25" customHeight="1">
      <c r="C582" s="106"/>
      <c r="D582" s="106"/>
      <c r="E582" s="106"/>
      <c r="F582" s="106"/>
      <c r="G582" s="106"/>
      <c r="H582" s="106"/>
      <c r="I582" s="57"/>
      <c r="J582" s="57"/>
      <c r="K582" s="57"/>
      <c r="L582" s="57"/>
      <c r="M582" s="57"/>
      <c r="N582" s="57"/>
    </row>
    <row r="583" spans="3:14" ht="14.25" customHeight="1">
      <c r="C583" s="106"/>
      <c r="D583" s="106"/>
      <c r="E583" s="106"/>
      <c r="F583" s="106"/>
      <c r="G583" s="106"/>
      <c r="H583" s="106"/>
      <c r="I583" s="57"/>
      <c r="J583" s="57"/>
      <c r="K583" s="57"/>
      <c r="L583" s="57"/>
      <c r="M583" s="57"/>
      <c r="N583" s="57"/>
    </row>
    <row r="584" spans="3:14" ht="14.25" customHeight="1">
      <c r="C584" s="106"/>
      <c r="D584" s="106"/>
      <c r="E584" s="106"/>
      <c r="F584" s="106"/>
      <c r="G584" s="106"/>
      <c r="H584" s="106"/>
      <c r="I584" s="57"/>
      <c r="J584" s="57"/>
      <c r="K584" s="57"/>
      <c r="L584" s="57"/>
      <c r="M584" s="57"/>
      <c r="N584" s="57"/>
    </row>
    <row r="585" spans="3:14" ht="14.25" customHeight="1">
      <c r="C585" s="106"/>
      <c r="D585" s="106"/>
      <c r="E585" s="106"/>
      <c r="F585" s="106"/>
      <c r="G585" s="106"/>
      <c r="H585" s="106"/>
      <c r="I585" s="57"/>
      <c r="J585" s="57"/>
      <c r="K585" s="57"/>
      <c r="L585" s="57"/>
      <c r="M585" s="57"/>
      <c r="N585" s="57"/>
    </row>
    <row r="586" spans="3:14" ht="14.25" customHeight="1">
      <c r="C586" s="106"/>
      <c r="D586" s="106"/>
      <c r="E586" s="106"/>
      <c r="F586" s="106"/>
      <c r="G586" s="106"/>
      <c r="H586" s="106"/>
      <c r="I586" s="57"/>
      <c r="J586" s="57"/>
      <c r="K586" s="57"/>
      <c r="L586" s="57"/>
      <c r="M586" s="57"/>
      <c r="N586" s="57"/>
    </row>
    <row r="587" spans="3:14" ht="14.25" customHeight="1">
      <c r="C587" s="106"/>
      <c r="D587" s="106"/>
      <c r="E587" s="106"/>
      <c r="F587" s="106"/>
      <c r="G587" s="106"/>
      <c r="H587" s="106"/>
      <c r="I587" s="57"/>
      <c r="J587" s="57"/>
      <c r="K587" s="57"/>
      <c r="L587" s="57"/>
      <c r="M587" s="57"/>
      <c r="N587" s="57"/>
    </row>
    <row r="588" spans="3:14" ht="14.25" customHeight="1">
      <c r="C588" s="106"/>
      <c r="D588" s="106"/>
      <c r="E588" s="106"/>
      <c r="F588" s="106"/>
      <c r="G588" s="106"/>
      <c r="H588" s="106"/>
      <c r="I588" s="57"/>
      <c r="J588" s="57"/>
      <c r="K588" s="57"/>
      <c r="L588" s="57"/>
      <c r="M588" s="57"/>
      <c r="N588" s="57"/>
    </row>
    <row r="589" spans="3:14" ht="14.25" customHeight="1">
      <c r="C589" s="106"/>
      <c r="D589" s="106"/>
      <c r="E589" s="106"/>
      <c r="F589" s="106"/>
      <c r="G589" s="106"/>
      <c r="H589" s="106"/>
      <c r="I589" s="57"/>
      <c r="J589" s="57"/>
      <c r="K589" s="57"/>
      <c r="L589" s="57"/>
      <c r="M589" s="57"/>
      <c r="N589" s="57"/>
    </row>
    <row r="590" spans="3:14" ht="14.25" customHeight="1">
      <c r="C590" s="106"/>
      <c r="D590" s="106"/>
      <c r="E590" s="106"/>
      <c r="F590" s="106"/>
      <c r="G590" s="106"/>
      <c r="H590" s="106"/>
      <c r="I590" s="57"/>
      <c r="J590" s="57"/>
      <c r="K590" s="57"/>
      <c r="L590" s="57"/>
      <c r="M590" s="57"/>
      <c r="N590" s="57"/>
    </row>
    <row r="591" spans="3:14" ht="14.25" customHeight="1">
      <c r="C591" s="106"/>
      <c r="D591" s="106"/>
      <c r="E591" s="106"/>
      <c r="F591" s="106"/>
      <c r="G591" s="106"/>
      <c r="H591" s="106"/>
      <c r="I591" s="57"/>
      <c r="J591" s="57"/>
      <c r="K591" s="57"/>
      <c r="L591" s="57"/>
      <c r="M591" s="57"/>
      <c r="N591" s="57"/>
    </row>
    <row r="592" spans="3:14" ht="14.25" customHeight="1">
      <c r="C592" s="106"/>
      <c r="D592" s="106"/>
      <c r="E592" s="106"/>
      <c r="F592" s="106"/>
      <c r="G592" s="106"/>
      <c r="H592" s="106"/>
      <c r="I592" s="57"/>
      <c r="J592" s="57"/>
      <c r="K592" s="57"/>
      <c r="L592" s="57"/>
      <c r="M592" s="57"/>
      <c r="N592" s="57"/>
    </row>
    <row r="593" spans="3:14" ht="14.25" customHeight="1">
      <c r="C593" s="106"/>
      <c r="D593" s="106"/>
      <c r="E593" s="106"/>
      <c r="F593" s="106"/>
      <c r="G593" s="106"/>
      <c r="H593" s="106"/>
      <c r="I593" s="57"/>
      <c r="J593" s="57"/>
      <c r="K593" s="57"/>
      <c r="L593" s="57"/>
      <c r="M593" s="57"/>
      <c r="N593" s="57"/>
    </row>
    <row r="594" spans="3:14" ht="14.25" customHeight="1">
      <c r="C594" s="106"/>
      <c r="D594" s="106"/>
      <c r="E594" s="106"/>
      <c r="F594" s="106"/>
      <c r="G594" s="106"/>
      <c r="H594" s="106"/>
      <c r="I594" s="57"/>
      <c r="J594" s="57"/>
      <c r="K594" s="57"/>
      <c r="L594" s="57"/>
      <c r="M594" s="57"/>
      <c r="N594" s="57"/>
    </row>
    <row r="595" spans="3:14" ht="14.25" customHeight="1">
      <c r="C595" s="106"/>
      <c r="D595" s="106"/>
      <c r="E595" s="106"/>
      <c r="F595" s="106"/>
      <c r="G595" s="106"/>
      <c r="H595" s="106"/>
      <c r="I595" s="57"/>
      <c r="J595" s="57"/>
      <c r="K595" s="57"/>
      <c r="L595" s="57"/>
      <c r="M595" s="57"/>
      <c r="N595" s="57"/>
    </row>
    <row r="596" spans="3:14" ht="14.25" customHeight="1">
      <c r="C596" s="106"/>
      <c r="D596" s="106"/>
      <c r="E596" s="106"/>
      <c r="F596" s="106"/>
      <c r="G596" s="106"/>
      <c r="H596" s="106"/>
      <c r="I596" s="57"/>
      <c r="J596" s="57"/>
      <c r="K596" s="57"/>
      <c r="L596" s="57"/>
      <c r="M596" s="57"/>
      <c r="N596" s="57"/>
    </row>
    <row r="597" spans="3:14" ht="14.25" customHeight="1">
      <c r="C597" s="106"/>
      <c r="D597" s="106"/>
      <c r="E597" s="106"/>
      <c r="F597" s="106"/>
      <c r="G597" s="106"/>
      <c r="H597" s="106"/>
      <c r="I597" s="57"/>
      <c r="J597" s="57"/>
      <c r="K597" s="57"/>
      <c r="L597" s="57"/>
      <c r="M597" s="57"/>
      <c r="N597" s="57"/>
    </row>
    <row r="598" spans="3:14" ht="14.25" customHeight="1">
      <c r="C598" s="106"/>
      <c r="D598" s="106"/>
      <c r="E598" s="106"/>
      <c r="F598" s="106"/>
      <c r="G598" s="106"/>
      <c r="H598" s="106"/>
      <c r="I598" s="57"/>
      <c r="J598" s="57"/>
      <c r="K598" s="57"/>
      <c r="L598" s="57"/>
      <c r="M598" s="57"/>
      <c r="N598" s="57"/>
    </row>
    <row r="599" spans="3:14" ht="14.25" customHeight="1">
      <c r="C599" s="106"/>
      <c r="D599" s="106"/>
      <c r="E599" s="106"/>
      <c r="F599" s="106"/>
      <c r="G599" s="106"/>
      <c r="H599" s="106"/>
      <c r="I599" s="57"/>
      <c r="J599" s="57"/>
      <c r="K599" s="57"/>
      <c r="L599" s="57"/>
      <c r="M599" s="57"/>
      <c r="N599" s="57"/>
    </row>
    <row r="600" spans="3:14" ht="14.25" customHeight="1">
      <c r="C600" s="106"/>
      <c r="D600" s="106"/>
      <c r="E600" s="106"/>
      <c r="F600" s="106"/>
      <c r="G600" s="106"/>
      <c r="H600" s="106"/>
      <c r="I600" s="57"/>
      <c r="J600" s="57"/>
      <c r="K600" s="57"/>
      <c r="L600" s="57"/>
      <c r="M600" s="57"/>
      <c r="N600" s="57"/>
    </row>
    <row r="601" spans="3:14" ht="14.25" customHeight="1">
      <c r="C601" s="106"/>
      <c r="D601" s="106"/>
      <c r="E601" s="106"/>
      <c r="F601" s="106"/>
      <c r="G601" s="106"/>
      <c r="H601" s="106"/>
      <c r="I601" s="57"/>
      <c r="J601" s="57"/>
      <c r="K601" s="57"/>
      <c r="L601" s="57"/>
      <c r="M601" s="57"/>
      <c r="N601" s="57"/>
    </row>
    <row r="602" spans="3:14" ht="14.25" customHeight="1">
      <c r="C602" s="106"/>
      <c r="D602" s="106"/>
      <c r="E602" s="106"/>
      <c r="F602" s="106"/>
      <c r="G602" s="106"/>
      <c r="H602" s="106"/>
      <c r="I602" s="57"/>
      <c r="J602" s="57"/>
      <c r="K602" s="57"/>
      <c r="L602" s="57"/>
      <c r="M602" s="57"/>
      <c r="N602" s="57"/>
    </row>
    <row r="603" spans="3:14" ht="14.25" customHeight="1">
      <c r="C603" s="106"/>
      <c r="D603" s="106"/>
      <c r="E603" s="106"/>
      <c r="F603" s="106"/>
      <c r="G603" s="106"/>
      <c r="H603" s="106"/>
      <c r="I603" s="57"/>
      <c r="J603" s="57"/>
      <c r="K603" s="57"/>
      <c r="L603" s="57"/>
      <c r="M603" s="57"/>
      <c r="N603" s="57"/>
    </row>
    <row r="604" spans="3:14" ht="14.25" customHeight="1">
      <c r="C604" s="106"/>
      <c r="D604" s="106"/>
      <c r="E604" s="106"/>
      <c r="F604" s="106"/>
      <c r="G604" s="106"/>
      <c r="H604" s="106"/>
      <c r="I604" s="57"/>
      <c r="J604" s="57"/>
      <c r="K604" s="57"/>
      <c r="L604" s="57"/>
      <c r="M604" s="57"/>
      <c r="N604" s="57"/>
    </row>
    <row r="605" spans="3:14" ht="14.25" customHeight="1">
      <c r="C605" s="106"/>
      <c r="D605" s="106"/>
      <c r="E605" s="106"/>
      <c r="F605" s="106"/>
      <c r="G605" s="106"/>
      <c r="H605" s="106"/>
      <c r="I605" s="57"/>
      <c r="J605" s="57"/>
      <c r="K605" s="57"/>
      <c r="L605" s="57"/>
      <c r="M605" s="57"/>
      <c r="N605" s="57"/>
    </row>
    <row r="606" spans="3:14" ht="14.25" customHeight="1">
      <c r="C606" s="106"/>
      <c r="D606" s="106"/>
      <c r="E606" s="106"/>
      <c r="F606" s="106"/>
      <c r="G606" s="106"/>
      <c r="H606" s="106"/>
      <c r="I606" s="57"/>
      <c r="J606" s="57"/>
      <c r="K606" s="57"/>
      <c r="L606" s="57"/>
      <c r="M606" s="57"/>
      <c r="N606" s="57"/>
    </row>
    <row r="607" spans="3:14" ht="14.25" customHeight="1">
      <c r="C607" s="106"/>
      <c r="D607" s="106"/>
      <c r="E607" s="106"/>
      <c r="F607" s="106"/>
      <c r="G607" s="106"/>
      <c r="H607" s="106"/>
      <c r="I607" s="57"/>
      <c r="J607" s="57"/>
      <c r="K607" s="57"/>
      <c r="L607" s="57"/>
      <c r="M607" s="57"/>
      <c r="N607" s="57"/>
    </row>
    <row r="608" spans="3:14" ht="14.25" customHeight="1">
      <c r="C608" s="106"/>
      <c r="D608" s="106"/>
      <c r="E608" s="106"/>
      <c r="F608" s="106"/>
      <c r="G608" s="106"/>
      <c r="H608" s="106"/>
      <c r="I608" s="57"/>
      <c r="J608" s="57"/>
      <c r="K608" s="57"/>
      <c r="L608" s="57"/>
      <c r="M608" s="57"/>
      <c r="N608" s="57"/>
    </row>
    <row r="609" spans="3:14" ht="14.25" customHeight="1">
      <c r="C609" s="106"/>
      <c r="D609" s="106"/>
      <c r="E609" s="106"/>
      <c r="F609" s="106"/>
      <c r="G609" s="106"/>
      <c r="H609" s="106"/>
      <c r="I609" s="57"/>
      <c r="J609" s="57"/>
      <c r="K609" s="57"/>
      <c r="L609" s="57"/>
      <c r="M609" s="57"/>
      <c r="N609" s="57"/>
    </row>
    <row r="610" spans="3:14" ht="14.25" customHeight="1">
      <c r="C610" s="106"/>
      <c r="D610" s="106"/>
      <c r="E610" s="106"/>
      <c r="F610" s="106"/>
      <c r="G610" s="106"/>
      <c r="H610" s="106"/>
      <c r="I610" s="57"/>
      <c r="J610" s="57"/>
      <c r="K610" s="57"/>
      <c r="L610" s="57"/>
      <c r="M610" s="57"/>
      <c r="N610" s="57"/>
    </row>
    <row r="611" spans="3:14" ht="14.25" customHeight="1">
      <c r="C611" s="106"/>
      <c r="D611" s="106"/>
      <c r="E611" s="106"/>
      <c r="F611" s="106"/>
      <c r="G611" s="106"/>
      <c r="H611" s="106"/>
      <c r="I611" s="57"/>
      <c r="J611" s="57"/>
      <c r="K611" s="57"/>
      <c r="L611" s="57"/>
      <c r="M611" s="57"/>
      <c r="N611" s="57"/>
    </row>
    <row r="612" spans="3:14" ht="14.25" customHeight="1">
      <c r="C612" s="106"/>
      <c r="D612" s="106"/>
      <c r="E612" s="106"/>
      <c r="F612" s="106"/>
      <c r="G612" s="106"/>
      <c r="H612" s="106"/>
      <c r="I612" s="57"/>
      <c r="J612" s="57"/>
      <c r="K612" s="57"/>
      <c r="L612" s="57"/>
      <c r="M612" s="57"/>
      <c r="N612" s="57"/>
    </row>
    <row r="613" spans="3:14" ht="14.25" customHeight="1">
      <c r="C613" s="106"/>
      <c r="D613" s="106"/>
      <c r="E613" s="106"/>
      <c r="F613" s="106"/>
      <c r="G613" s="106"/>
      <c r="H613" s="106"/>
      <c r="I613" s="57"/>
      <c r="J613" s="57"/>
      <c r="K613" s="57"/>
      <c r="L613" s="57"/>
      <c r="M613" s="57"/>
      <c r="N613" s="57"/>
    </row>
    <row r="614" spans="3:14" ht="14.25" customHeight="1">
      <c r="C614" s="106"/>
      <c r="D614" s="106"/>
      <c r="E614" s="106"/>
      <c r="F614" s="106"/>
      <c r="G614" s="106"/>
      <c r="H614" s="106"/>
      <c r="I614" s="57"/>
      <c r="J614" s="57"/>
      <c r="K614" s="57"/>
      <c r="L614" s="57"/>
      <c r="M614" s="57"/>
      <c r="N614" s="57"/>
    </row>
    <row r="615" spans="3:14" ht="14.25" customHeight="1">
      <c r="C615" s="106"/>
      <c r="D615" s="106"/>
      <c r="E615" s="106"/>
      <c r="F615" s="106"/>
      <c r="G615" s="106"/>
      <c r="H615" s="106"/>
      <c r="I615" s="57"/>
      <c r="J615" s="57"/>
      <c r="K615" s="57"/>
      <c r="L615" s="57"/>
      <c r="M615" s="57"/>
      <c r="N615" s="57"/>
    </row>
    <row r="616" spans="3:14" ht="14.25" customHeight="1">
      <c r="C616" s="106"/>
      <c r="D616" s="106"/>
      <c r="E616" s="106"/>
      <c r="F616" s="106"/>
      <c r="G616" s="106"/>
      <c r="H616" s="106"/>
      <c r="I616" s="57"/>
      <c r="J616" s="57"/>
      <c r="K616" s="57"/>
      <c r="L616" s="57"/>
      <c r="M616" s="57"/>
      <c r="N616" s="57"/>
    </row>
    <row r="617" spans="3:14" ht="14.25" customHeight="1">
      <c r="C617" s="106"/>
      <c r="D617" s="106"/>
      <c r="E617" s="106"/>
      <c r="F617" s="106"/>
      <c r="G617" s="106"/>
      <c r="H617" s="106"/>
      <c r="I617" s="57"/>
      <c r="J617" s="57"/>
      <c r="K617" s="57"/>
      <c r="L617" s="57"/>
      <c r="M617" s="57"/>
      <c r="N617" s="57"/>
    </row>
    <row r="618" spans="3:14" ht="14.25" customHeight="1">
      <c r="C618" s="106"/>
      <c r="D618" s="106"/>
      <c r="E618" s="106"/>
      <c r="F618" s="106"/>
      <c r="G618" s="106"/>
      <c r="H618" s="106"/>
      <c r="I618" s="57"/>
      <c r="J618" s="57"/>
      <c r="K618" s="57"/>
      <c r="L618" s="57"/>
      <c r="M618" s="57"/>
      <c r="N618" s="57"/>
    </row>
    <row r="619" spans="3:14" ht="14.25" customHeight="1">
      <c r="C619" s="106"/>
      <c r="D619" s="106"/>
      <c r="E619" s="106"/>
      <c r="F619" s="106"/>
      <c r="G619" s="106"/>
      <c r="H619" s="106"/>
      <c r="I619" s="57"/>
      <c r="J619" s="57"/>
      <c r="K619" s="57"/>
      <c r="L619" s="57"/>
      <c r="M619" s="57"/>
      <c r="N619" s="57"/>
    </row>
    <row r="620" spans="3:14" ht="14.25" customHeight="1">
      <c r="C620" s="106"/>
      <c r="D620" s="106"/>
      <c r="E620" s="106"/>
      <c r="F620" s="106"/>
      <c r="G620" s="106"/>
      <c r="H620" s="106"/>
      <c r="I620" s="57"/>
      <c r="J620" s="57"/>
      <c r="K620" s="57"/>
      <c r="L620" s="57"/>
      <c r="M620" s="57"/>
      <c r="N620" s="57"/>
    </row>
    <row r="621" spans="3:14" ht="14.25" customHeight="1">
      <c r="C621" s="106"/>
      <c r="D621" s="106"/>
      <c r="E621" s="106"/>
      <c r="F621" s="106"/>
      <c r="G621" s="106"/>
      <c r="H621" s="106"/>
      <c r="I621" s="57"/>
      <c r="J621" s="57"/>
      <c r="K621" s="57"/>
      <c r="L621" s="57"/>
      <c r="M621" s="57"/>
      <c r="N621" s="57"/>
    </row>
    <row r="622" spans="3:14" ht="14.25" customHeight="1">
      <c r="C622" s="106"/>
      <c r="D622" s="106"/>
      <c r="E622" s="106"/>
      <c r="F622" s="106"/>
      <c r="G622" s="106"/>
      <c r="H622" s="106"/>
      <c r="I622" s="57"/>
      <c r="J622" s="57"/>
      <c r="K622" s="57"/>
      <c r="L622" s="57"/>
      <c r="M622" s="57"/>
      <c r="N622" s="57"/>
    </row>
    <row r="623" spans="3:14" ht="14.25" customHeight="1">
      <c r="C623" s="106"/>
      <c r="D623" s="106"/>
      <c r="E623" s="106"/>
      <c r="F623" s="106"/>
      <c r="G623" s="106"/>
      <c r="H623" s="106"/>
      <c r="I623" s="57"/>
      <c r="J623" s="57"/>
      <c r="K623" s="57"/>
      <c r="L623" s="57"/>
      <c r="M623" s="57"/>
      <c r="N623" s="57"/>
    </row>
    <row r="624" spans="3:14" ht="14.25" customHeight="1">
      <c r="C624" s="106"/>
      <c r="D624" s="106"/>
      <c r="E624" s="106"/>
      <c r="F624" s="106"/>
      <c r="G624" s="106"/>
      <c r="H624" s="106"/>
      <c r="I624" s="57"/>
      <c r="J624" s="57"/>
      <c r="K624" s="57"/>
      <c r="L624" s="57"/>
      <c r="M624" s="57"/>
      <c r="N624" s="57"/>
    </row>
    <row r="625" spans="3:14" ht="14.25" customHeight="1">
      <c r="C625" s="106"/>
      <c r="D625" s="106"/>
      <c r="E625" s="106"/>
      <c r="F625" s="106"/>
      <c r="G625" s="106"/>
      <c r="H625" s="106"/>
      <c r="I625" s="57"/>
      <c r="J625" s="57"/>
      <c r="K625" s="57"/>
      <c r="L625" s="57"/>
      <c r="M625" s="57"/>
      <c r="N625" s="57"/>
    </row>
    <row r="626" spans="3:14" ht="14.25" customHeight="1">
      <c r="C626" s="106"/>
      <c r="D626" s="106"/>
      <c r="E626" s="106"/>
      <c r="F626" s="106"/>
      <c r="G626" s="106"/>
      <c r="H626" s="106"/>
      <c r="I626" s="57"/>
      <c r="J626" s="57"/>
      <c r="K626" s="57"/>
      <c r="L626" s="57"/>
      <c r="M626" s="57"/>
      <c r="N626" s="57"/>
    </row>
    <row r="627" spans="3:14" ht="14.25" customHeight="1">
      <c r="C627" s="106"/>
      <c r="D627" s="106"/>
      <c r="E627" s="106"/>
      <c r="F627" s="106"/>
      <c r="G627" s="106"/>
      <c r="H627" s="106"/>
      <c r="I627" s="57"/>
      <c r="J627" s="57"/>
      <c r="K627" s="57"/>
      <c r="L627" s="57"/>
      <c r="M627" s="57"/>
      <c r="N627" s="57"/>
    </row>
    <row r="628" spans="3:14" ht="14.25" customHeight="1">
      <c r="C628" s="106"/>
      <c r="D628" s="106"/>
      <c r="E628" s="106"/>
      <c r="F628" s="106"/>
      <c r="G628" s="106"/>
      <c r="H628" s="106"/>
      <c r="I628" s="57"/>
      <c r="J628" s="57"/>
      <c r="K628" s="57"/>
      <c r="L628" s="57"/>
      <c r="M628" s="57"/>
      <c r="N628" s="57"/>
    </row>
    <row r="629" spans="3:14" ht="14.25" customHeight="1">
      <c r="C629" s="106"/>
      <c r="D629" s="106"/>
      <c r="E629" s="106"/>
      <c r="F629" s="106"/>
      <c r="G629" s="106"/>
      <c r="H629" s="106"/>
      <c r="I629" s="57"/>
      <c r="J629" s="57"/>
      <c r="K629" s="57"/>
      <c r="L629" s="57"/>
      <c r="M629" s="57"/>
      <c r="N629" s="57"/>
    </row>
    <row r="630" spans="3:14" ht="14.25" customHeight="1">
      <c r="C630" s="106"/>
      <c r="D630" s="106"/>
      <c r="E630" s="106"/>
      <c r="F630" s="106"/>
      <c r="G630" s="106"/>
      <c r="H630" s="106"/>
      <c r="I630" s="57"/>
      <c r="J630" s="57"/>
      <c r="K630" s="57"/>
      <c r="L630" s="57"/>
      <c r="M630" s="57"/>
      <c r="N630" s="57"/>
    </row>
    <row r="631" spans="3:14" ht="14.25" customHeight="1">
      <c r="C631" s="106"/>
      <c r="D631" s="106"/>
      <c r="E631" s="106"/>
      <c r="F631" s="106"/>
      <c r="G631" s="106"/>
      <c r="H631" s="106"/>
      <c r="I631" s="57"/>
      <c r="J631" s="57"/>
      <c r="K631" s="57"/>
      <c r="L631" s="57"/>
      <c r="M631" s="57"/>
      <c r="N631" s="57"/>
    </row>
    <row r="632" spans="3:14" ht="14.25" customHeight="1">
      <c r="C632" s="106"/>
      <c r="D632" s="106"/>
      <c r="E632" s="106"/>
      <c r="F632" s="106"/>
      <c r="G632" s="106"/>
      <c r="H632" s="106"/>
      <c r="I632" s="57"/>
      <c r="J632" s="57"/>
      <c r="K632" s="57"/>
      <c r="L632" s="57"/>
      <c r="M632" s="57"/>
      <c r="N632" s="57"/>
    </row>
    <row r="633" spans="3:14" ht="14.25" customHeight="1">
      <c r="C633" s="106"/>
      <c r="D633" s="106"/>
      <c r="E633" s="106"/>
      <c r="F633" s="106"/>
      <c r="G633" s="106"/>
      <c r="H633" s="106"/>
      <c r="I633" s="57"/>
      <c r="J633" s="57"/>
      <c r="K633" s="57"/>
      <c r="L633" s="57"/>
      <c r="M633" s="57"/>
      <c r="N633" s="57"/>
    </row>
    <row r="634" spans="3:14" ht="14.25" customHeight="1">
      <c r="C634" s="106"/>
      <c r="D634" s="106"/>
      <c r="E634" s="106"/>
      <c r="F634" s="106"/>
      <c r="G634" s="106"/>
      <c r="H634" s="106"/>
      <c r="I634" s="57"/>
      <c r="J634" s="57"/>
      <c r="K634" s="57"/>
      <c r="L634" s="57"/>
      <c r="M634" s="57"/>
      <c r="N634" s="57"/>
    </row>
    <row r="635" spans="3:14" ht="14.25" customHeight="1">
      <c r="C635" s="106"/>
      <c r="D635" s="106"/>
      <c r="E635" s="106"/>
      <c r="F635" s="106"/>
      <c r="G635" s="106"/>
      <c r="H635" s="106"/>
      <c r="I635" s="57"/>
      <c r="J635" s="57"/>
      <c r="K635" s="57"/>
      <c r="L635" s="57"/>
      <c r="M635" s="57"/>
      <c r="N635" s="57"/>
    </row>
    <row r="636" spans="3:14" ht="14.25" customHeight="1">
      <c r="C636" s="106"/>
      <c r="D636" s="106"/>
      <c r="E636" s="106"/>
      <c r="F636" s="106"/>
      <c r="G636" s="106"/>
      <c r="H636" s="106"/>
      <c r="I636" s="57"/>
      <c r="J636" s="57"/>
      <c r="K636" s="57"/>
      <c r="L636" s="57"/>
      <c r="M636" s="57"/>
      <c r="N636" s="57"/>
    </row>
    <row r="637" spans="3:14" ht="14.25" customHeight="1">
      <c r="C637" s="106"/>
      <c r="D637" s="106"/>
      <c r="E637" s="106"/>
      <c r="F637" s="106"/>
      <c r="G637" s="106"/>
      <c r="H637" s="106"/>
      <c r="I637" s="57"/>
      <c r="J637" s="57"/>
      <c r="K637" s="57"/>
      <c r="L637" s="57"/>
      <c r="M637" s="57"/>
      <c r="N637" s="57"/>
    </row>
    <row r="638" spans="3:14" ht="14.25" customHeight="1">
      <c r="C638" s="106"/>
      <c r="D638" s="106"/>
      <c r="E638" s="106"/>
      <c r="F638" s="106"/>
      <c r="G638" s="106"/>
      <c r="H638" s="106"/>
      <c r="I638" s="57"/>
      <c r="J638" s="57"/>
      <c r="K638" s="57"/>
      <c r="L638" s="57"/>
      <c r="M638" s="57"/>
      <c r="N638" s="57"/>
    </row>
    <row r="639" spans="3:14" ht="14.25" customHeight="1">
      <c r="C639" s="106"/>
      <c r="D639" s="106"/>
      <c r="E639" s="106"/>
      <c r="F639" s="106"/>
      <c r="G639" s="106"/>
      <c r="H639" s="106"/>
      <c r="I639" s="57"/>
      <c r="J639" s="57"/>
      <c r="K639" s="57"/>
      <c r="L639" s="57"/>
      <c r="M639" s="57"/>
      <c r="N639" s="57"/>
    </row>
    <row r="640" spans="3:14" ht="14.25" customHeight="1">
      <c r="C640" s="106"/>
      <c r="D640" s="106"/>
      <c r="E640" s="106"/>
      <c r="F640" s="106"/>
      <c r="G640" s="106"/>
      <c r="H640" s="106"/>
      <c r="I640" s="57"/>
      <c r="J640" s="57"/>
      <c r="K640" s="57"/>
      <c r="L640" s="57"/>
      <c r="M640" s="57"/>
      <c r="N640" s="57"/>
    </row>
    <row r="641" spans="3:14" ht="14.25" customHeight="1">
      <c r="C641" s="106"/>
      <c r="D641" s="106"/>
      <c r="E641" s="106"/>
      <c r="F641" s="106"/>
      <c r="G641" s="106"/>
      <c r="H641" s="106"/>
      <c r="I641" s="57"/>
      <c r="J641" s="57"/>
      <c r="K641" s="57"/>
      <c r="L641" s="57"/>
      <c r="M641" s="57"/>
      <c r="N641" s="57"/>
    </row>
    <row r="642" spans="3:14" ht="14.25" customHeight="1">
      <c r="C642" s="106"/>
      <c r="D642" s="106"/>
      <c r="E642" s="106"/>
      <c r="F642" s="106"/>
      <c r="G642" s="106"/>
      <c r="H642" s="106"/>
      <c r="I642" s="57"/>
      <c r="J642" s="57"/>
      <c r="K642" s="57"/>
      <c r="L642" s="57"/>
      <c r="M642" s="57"/>
      <c r="N642" s="57"/>
    </row>
    <row r="643" spans="3:14" ht="14.25" customHeight="1">
      <c r="C643" s="106"/>
      <c r="D643" s="106"/>
      <c r="E643" s="106"/>
      <c r="F643" s="106"/>
      <c r="G643" s="106"/>
      <c r="H643" s="106"/>
      <c r="I643" s="57"/>
      <c r="J643" s="57"/>
      <c r="K643" s="57"/>
      <c r="L643" s="57"/>
      <c r="M643" s="57"/>
      <c r="N643" s="57"/>
    </row>
    <row r="644" spans="3:14" ht="14.25" customHeight="1">
      <c r="C644" s="106"/>
      <c r="D644" s="106"/>
      <c r="E644" s="106"/>
      <c r="F644" s="106"/>
      <c r="G644" s="106"/>
      <c r="H644" s="106"/>
      <c r="I644" s="57"/>
      <c r="J644" s="57"/>
      <c r="K644" s="57"/>
      <c r="L644" s="57"/>
      <c r="M644" s="57"/>
      <c r="N644" s="57"/>
    </row>
    <row r="645" spans="3:14" ht="14.25" customHeight="1">
      <c r="C645" s="106"/>
      <c r="D645" s="106"/>
      <c r="E645" s="106"/>
      <c r="F645" s="106"/>
      <c r="G645" s="106"/>
      <c r="H645" s="106"/>
      <c r="I645" s="57"/>
      <c r="J645" s="57"/>
      <c r="K645" s="57"/>
      <c r="L645" s="57"/>
      <c r="M645" s="57"/>
      <c r="N645" s="57"/>
    </row>
    <row r="646" spans="3:14" ht="14.25" customHeight="1">
      <c r="C646" s="106"/>
      <c r="D646" s="106"/>
      <c r="E646" s="106"/>
      <c r="F646" s="106"/>
      <c r="G646" s="106"/>
      <c r="H646" s="106"/>
      <c r="I646" s="57"/>
      <c r="J646" s="57"/>
      <c r="K646" s="57"/>
      <c r="L646" s="57"/>
      <c r="M646" s="57"/>
      <c r="N646" s="57"/>
    </row>
    <row r="647" spans="3:14" ht="14.25" customHeight="1">
      <c r="C647" s="106"/>
      <c r="D647" s="106"/>
      <c r="E647" s="106"/>
      <c r="F647" s="106"/>
      <c r="G647" s="106"/>
      <c r="H647" s="106"/>
      <c r="I647" s="57"/>
      <c r="J647" s="57"/>
      <c r="K647" s="57"/>
      <c r="L647" s="57"/>
      <c r="M647" s="57"/>
      <c r="N647" s="57"/>
    </row>
    <row r="648" spans="3:14" ht="14.25" customHeight="1">
      <c r="C648" s="106"/>
      <c r="D648" s="106"/>
      <c r="E648" s="106"/>
      <c r="F648" s="106"/>
      <c r="G648" s="106"/>
      <c r="H648" s="106"/>
      <c r="I648" s="57"/>
      <c r="J648" s="57"/>
      <c r="K648" s="57"/>
      <c r="L648" s="57"/>
      <c r="M648" s="57"/>
      <c r="N648" s="57"/>
    </row>
    <row r="649" spans="3:14" ht="14.25" customHeight="1">
      <c r="C649" s="106"/>
      <c r="D649" s="106"/>
      <c r="E649" s="106"/>
      <c r="F649" s="106"/>
      <c r="G649" s="106"/>
      <c r="H649" s="106"/>
      <c r="I649" s="57"/>
      <c r="J649" s="57"/>
      <c r="K649" s="57"/>
      <c r="L649" s="57"/>
      <c r="M649" s="57"/>
      <c r="N649" s="57"/>
    </row>
    <row r="650" spans="3:14" ht="14.25" customHeight="1">
      <c r="C650" s="106"/>
      <c r="D650" s="106"/>
      <c r="E650" s="106"/>
      <c r="F650" s="106"/>
      <c r="G650" s="106"/>
      <c r="H650" s="106"/>
      <c r="I650" s="57"/>
      <c r="J650" s="57"/>
      <c r="K650" s="57"/>
      <c r="L650" s="57"/>
      <c r="M650" s="57"/>
      <c r="N650" s="57"/>
    </row>
    <row r="651" spans="3:14" ht="14.25" customHeight="1">
      <c r="C651" s="106"/>
      <c r="D651" s="106"/>
      <c r="E651" s="106"/>
      <c r="F651" s="106"/>
      <c r="G651" s="106"/>
      <c r="H651" s="106"/>
      <c r="I651" s="57"/>
      <c r="J651" s="57"/>
      <c r="K651" s="57"/>
      <c r="L651" s="57"/>
      <c r="M651" s="57"/>
      <c r="N651" s="57"/>
    </row>
    <row r="652" spans="3:14" ht="14.25" customHeight="1">
      <c r="C652" s="106"/>
      <c r="D652" s="106"/>
      <c r="E652" s="106"/>
      <c r="F652" s="106"/>
      <c r="G652" s="106"/>
      <c r="H652" s="106"/>
      <c r="I652" s="57"/>
      <c r="J652" s="57"/>
      <c r="K652" s="57"/>
      <c r="L652" s="57"/>
      <c r="M652" s="57"/>
      <c r="N652" s="57"/>
    </row>
    <row r="653" spans="3:14" ht="14.25" customHeight="1">
      <c r="C653" s="106"/>
      <c r="D653" s="106"/>
      <c r="E653" s="106"/>
      <c r="F653" s="106"/>
      <c r="G653" s="106"/>
      <c r="H653" s="106"/>
      <c r="I653" s="57"/>
      <c r="J653" s="57"/>
      <c r="K653" s="57"/>
      <c r="L653" s="57"/>
      <c r="M653" s="57"/>
      <c r="N653" s="57"/>
    </row>
    <row r="654" spans="3:14" ht="14.25" customHeight="1">
      <c r="C654" s="106"/>
      <c r="D654" s="106"/>
      <c r="E654" s="106"/>
      <c r="F654" s="106"/>
      <c r="G654" s="106"/>
      <c r="H654" s="106"/>
      <c r="I654" s="57"/>
      <c r="J654" s="57"/>
      <c r="K654" s="57"/>
      <c r="L654" s="57"/>
      <c r="M654" s="57"/>
      <c r="N654" s="57"/>
    </row>
    <row r="655" spans="3:14" ht="14.25" customHeight="1">
      <c r="C655" s="106"/>
      <c r="D655" s="106"/>
      <c r="E655" s="106"/>
      <c r="F655" s="106"/>
      <c r="G655" s="106"/>
      <c r="H655" s="106"/>
      <c r="I655" s="57"/>
      <c r="J655" s="57"/>
      <c r="K655" s="57"/>
      <c r="L655" s="57"/>
      <c r="M655" s="57"/>
      <c r="N655" s="57"/>
    </row>
    <row r="656" spans="3:14" ht="14.25" customHeight="1">
      <c r="C656" s="106"/>
      <c r="D656" s="106"/>
      <c r="E656" s="106"/>
      <c r="F656" s="106"/>
      <c r="G656" s="106"/>
      <c r="H656" s="106"/>
      <c r="I656" s="57"/>
      <c r="J656" s="57"/>
      <c r="K656" s="57"/>
      <c r="L656" s="57"/>
      <c r="M656" s="57"/>
      <c r="N656" s="57"/>
    </row>
    <row r="657" spans="3:14" ht="14.25" customHeight="1">
      <c r="C657" s="106"/>
      <c r="D657" s="106"/>
      <c r="E657" s="106"/>
      <c r="F657" s="106"/>
      <c r="G657" s="106"/>
      <c r="H657" s="106"/>
      <c r="I657" s="57"/>
      <c r="J657" s="57"/>
      <c r="K657" s="57"/>
      <c r="L657" s="57"/>
      <c r="M657" s="57"/>
      <c r="N657" s="57"/>
    </row>
    <row r="658" spans="3:14" ht="14.25" customHeight="1">
      <c r="C658" s="106"/>
      <c r="D658" s="106"/>
      <c r="E658" s="106"/>
      <c r="F658" s="106"/>
      <c r="G658" s="106"/>
      <c r="H658" s="106"/>
      <c r="I658" s="57"/>
      <c r="J658" s="57"/>
      <c r="K658" s="57"/>
      <c r="L658" s="57"/>
      <c r="M658" s="57"/>
      <c r="N658" s="57"/>
    </row>
    <row r="659" spans="3:14" ht="14.25" customHeight="1">
      <c r="C659" s="106"/>
      <c r="D659" s="106"/>
      <c r="E659" s="106"/>
      <c r="F659" s="106"/>
      <c r="G659" s="106"/>
      <c r="H659" s="106"/>
      <c r="I659" s="57"/>
      <c r="J659" s="57"/>
      <c r="K659" s="57"/>
      <c r="L659" s="57"/>
      <c r="M659" s="57"/>
      <c r="N659" s="57"/>
    </row>
    <row r="660" spans="3:14" ht="14.25" customHeight="1">
      <c r="C660" s="106"/>
      <c r="D660" s="106"/>
      <c r="E660" s="106"/>
      <c r="F660" s="106"/>
      <c r="G660" s="106"/>
      <c r="H660" s="106"/>
      <c r="I660" s="57"/>
      <c r="J660" s="57"/>
      <c r="K660" s="57"/>
      <c r="L660" s="57"/>
      <c r="M660" s="57"/>
      <c r="N660" s="57"/>
    </row>
    <row r="661" spans="3:14" ht="14.25" customHeight="1">
      <c r="C661" s="106"/>
      <c r="D661" s="106"/>
      <c r="E661" s="106"/>
      <c r="F661" s="106"/>
      <c r="G661" s="106"/>
      <c r="H661" s="106"/>
      <c r="I661" s="57"/>
      <c r="J661" s="57"/>
      <c r="K661" s="57"/>
      <c r="L661" s="57"/>
      <c r="M661" s="57"/>
      <c r="N661" s="57"/>
    </row>
    <row r="662" spans="3:14" ht="14.25" customHeight="1">
      <c r="C662" s="106"/>
      <c r="D662" s="106"/>
      <c r="E662" s="106"/>
      <c r="F662" s="106"/>
      <c r="G662" s="106"/>
      <c r="H662" s="106"/>
      <c r="I662" s="57"/>
      <c r="J662" s="57"/>
      <c r="K662" s="57"/>
      <c r="L662" s="57"/>
      <c r="M662" s="57"/>
      <c r="N662" s="57"/>
    </row>
    <row r="663" spans="3:14" ht="14.25" customHeight="1">
      <c r="C663" s="106"/>
      <c r="D663" s="106"/>
      <c r="E663" s="106"/>
      <c r="F663" s="106"/>
      <c r="G663" s="106"/>
      <c r="H663" s="106"/>
      <c r="I663" s="57"/>
      <c r="J663" s="57"/>
      <c r="K663" s="57"/>
      <c r="L663" s="57"/>
      <c r="M663" s="57"/>
      <c r="N663" s="57"/>
    </row>
    <row r="664" spans="3:14" ht="14.25" customHeight="1">
      <c r="C664" s="106"/>
      <c r="D664" s="106"/>
      <c r="E664" s="106"/>
      <c r="F664" s="106"/>
      <c r="G664" s="106"/>
      <c r="H664" s="106"/>
      <c r="I664" s="57"/>
      <c r="J664" s="57"/>
      <c r="K664" s="57"/>
      <c r="L664" s="57"/>
      <c r="M664" s="57"/>
      <c r="N664" s="57"/>
    </row>
    <row r="665" spans="3:14" ht="14.25" customHeight="1">
      <c r="C665" s="106"/>
      <c r="D665" s="106"/>
      <c r="E665" s="106"/>
      <c r="F665" s="106"/>
      <c r="G665" s="106"/>
      <c r="H665" s="106"/>
      <c r="I665" s="57"/>
      <c r="J665" s="57"/>
      <c r="K665" s="57"/>
      <c r="L665" s="57"/>
      <c r="M665" s="57"/>
      <c r="N665" s="57"/>
    </row>
    <row r="666" spans="3:14" ht="14.25" customHeight="1">
      <c r="C666" s="106"/>
      <c r="D666" s="106"/>
      <c r="E666" s="106"/>
      <c r="F666" s="106"/>
      <c r="G666" s="106"/>
      <c r="H666" s="106"/>
      <c r="I666" s="57"/>
      <c r="J666" s="57"/>
      <c r="K666" s="57"/>
      <c r="L666" s="57"/>
      <c r="M666" s="57"/>
      <c r="N666" s="57"/>
    </row>
    <row r="667" spans="3:14" ht="14.25" customHeight="1">
      <c r="C667" s="106"/>
      <c r="D667" s="106"/>
      <c r="E667" s="106"/>
      <c r="F667" s="106"/>
      <c r="G667" s="106"/>
      <c r="H667" s="106"/>
      <c r="I667" s="57"/>
      <c r="J667" s="57"/>
      <c r="K667" s="57"/>
      <c r="L667" s="57"/>
      <c r="M667" s="57"/>
      <c r="N667" s="57"/>
    </row>
    <row r="668" spans="3:14" ht="14.25" customHeight="1">
      <c r="C668" s="106"/>
      <c r="D668" s="106"/>
      <c r="E668" s="106"/>
      <c r="F668" s="106"/>
      <c r="G668" s="106"/>
      <c r="H668" s="106"/>
      <c r="I668" s="57"/>
      <c r="J668" s="57"/>
      <c r="K668" s="57"/>
      <c r="L668" s="57"/>
      <c r="M668" s="57"/>
      <c r="N668" s="57"/>
    </row>
    <row r="669" spans="3:14" ht="14.25" customHeight="1">
      <c r="C669" s="106"/>
      <c r="D669" s="106"/>
      <c r="E669" s="106"/>
      <c r="F669" s="106"/>
      <c r="G669" s="106"/>
      <c r="H669" s="106"/>
      <c r="I669" s="57"/>
      <c r="J669" s="57"/>
      <c r="K669" s="57"/>
      <c r="L669" s="57"/>
      <c r="M669" s="57"/>
      <c r="N669" s="57"/>
    </row>
    <row r="670" spans="3:14" ht="14.25" customHeight="1">
      <c r="C670" s="106"/>
      <c r="D670" s="106"/>
      <c r="E670" s="106"/>
      <c r="F670" s="106"/>
      <c r="G670" s="106"/>
      <c r="H670" s="106"/>
      <c r="I670" s="57"/>
      <c r="J670" s="57"/>
      <c r="K670" s="57"/>
      <c r="L670" s="57"/>
      <c r="M670" s="57"/>
      <c r="N670" s="57"/>
    </row>
    <row r="671" spans="3:14" ht="14.25" customHeight="1">
      <c r="C671" s="106"/>
      <c r="D671" s="106"/>
      <c r="E671" s="106"/>
      <c r="F671" s="106"/>
      <c r="G671" s="106"/>
      <c r="H671" s="106"/>
      <c r="I671" s="57"/>
      <c r="J671" s="57"/>
      <c r="K671" s="57"/>
      <c r="L671" s="57"/>
      <c r="M671" s="57"/>
      <c r="N671" s="57"/>
    </row>
    <row r="672" spans="3:14" ht="14.25" customHeight="1">
      <c r="C672" s="106"/>
      <c r="D672" s="106"/>
      <c r="E672" s="106"/>
      <c r="F672" s="106"/>
      <c r="G672" s="106"/>
      <c r="H672" s="106"/>
      <c r="I672" s="57"/>
      <c r="J672" s="57"/>
      <c r="K672" s="57"/>
      <c r="L672" s="57"/>
      <c r="M672" s="57"/>
      <c r="N672" s="57"/>
    </row>
    <row r="673" spans="3:14" ht="14.25" customHeight="1">
      <c r="C673" s="106"/>
      <c r="D673" s="106"/>
      <c r="E673" s="106"/>
      <c r="F673" s="106"/>
      <c r="G673" s="106"/>
      <c r="H673" s="106"/>
      <c r="I673" s="57"/>
      <c r="J673" s="57"/>
      <c r="K673" s="57"/>
      <c r="L673" s="57"/>
      <c r="M673" s="57"/>
      <c r="N673" s="57"/>
    </row>
    <row r="674" spans="3:14" ht="14.25" customHeight="1">
      <c r="C674" s="106"/>
      <c r="D674" s="106"/>
      <c r="E674" s="106"/>
      <c r="F674" s="106"/>
      <c r="G674" s="106"/>
      <c r="H674" s="106"/>
      <c r="I674" s="57"/>
      <c r="J674" s="57"/>
      <c r="K674" s="57"/>
      <c r="L674" s="57"/>
      <c r="M674" s="57"/>
      <c r="N674" s="57"/>
    </row>
    <row r="675" spans="3:14" ht="14.25" customHeight="1">
      <c r="C675" s="106"/>
      <c r="D675" s="106"/>
      <c r="E675" s="106"/>
      <c r="F675" s="106"/>
      <c r="G675" s="106"/>
      <c r="H675" s="106"/>
      <c r="I675" s="57"/>
      <c r="J675" s="57"/>
      <c r="K675" s="57"/>
      <c r="L675" s="57"/>
      <c r="M675" s="57"/>
      <c r="N675" s="57"/>
    </row>
    <row r="676" spans="3:14" ht="14.25" customHeight="1">
      <c r="C676" s="106"/>
      <c r="D676" s="106"/>
      <c r="E676" s="106"/>
      <c r="F676" s="106"/>
      <c r="G676" s="106"/>
      <c r="H676" s="106"/>
      <c r="I676" s="57"/>
      <c r="J676" s="57"/>
      <c r="K676" s="57"/>
      <c r="L676" s="57"/>
      <c r="M676" s="57"/>
      <c r="N676" s="57"/>
    </row>
    <row r="677" spans="3:14" ht="14.25" customHeight="1">
      <c r="C677" s="106"/>
      <c r="D677" s="106"/>
      <c r="E677" s="106"/>
      <c r="F677" s="106"/>
      <c r="G677" s="106"/>
      <c r="H677" s="106"/>
      <c r="I677" s="57"/>
      <c r="J677" s="57"/>
      <c r="K677" s="57"/>
      <c r="L677" s="57"/>
      <c r="M677" s="57"/>
      <c r="N677" s="57"/>
    </row>
    <row r="678" spans="3:14" ht="14.25" customHeight="1">
      <c r="C678" s="106"/>
      <c r="D678" s="106"/>
      <c r="E678" s="106"/>
      <c r="F678" s="106"/>
      <c r="G678" s="106"/>
      <c r="H678" s="106"/>
      <c r="I678" s="57"/>
      <c r="J678" s="57"/>
      <c r="K678" s="57"/>
      <c r="L678" s="57"/>
      <c r="M678" s="57"/>
      <c r="N678" s="57"/>
    </row>
    <row r="679" spans="3:14" ht="14.25" customHeight="1">
      <c r="C679" s="106"/>
      <c r="D679" s="106"/>
      <c r="E679" s="106"/>
      <c r="F679" s="106"/>
      <c r="G679" s="106"/>
      <c r="H679" s="106"/>
      <c r="I679" s="57"/>
      <c r="J679" s="57"/>
      <c r="K679" s="57"/>
      <c r="L679" s="57"/>
      <c r="M679" s="57"/>
      <c r="N679" s="57"/>
    </row>
    <row r="680" spans="3:14" ht="14.25" customHeight="1">
      <c r="C680" s="106"/>
      <c r="D680" s="106"/>
      <c r="E680" s="106"/>
      <c r="F680" s="106"/>
      <c r="G680" s="106"/>
      <c r="H680" s="106"/>
      <c r="I680" s="57"/>
      <c r="J680" s="57"/>
      <c r="K680" s="57"/>
      <c r="L680" s="57"/>
      <c r="M680" s="57"/>
      <c r="N680" s="57"/>
    </row>
    <row r="681" spans="3:14" ht="14.25" customHeight="1">
      <c r="C681" s="106"/>
      <c r="D681" s="106"/>
      <c r="E681" s="106"/>
      <c r="F681" s="106"/>
      <c r="G681" s="106"/>
      <c r="H681" s="106"/>
      <c r="I681" s="57"/>
      <c r="J681" s="57"/>
      <c r="K681" s="57"/>
      <c r="L681" s="57"/>
      <c r="M681" s="57"/>
      <c r="N681" s="57"/>
    </row>
    <row r="682" spans="3:14" ht="14.25" customHeight="1">
      <c r="C682" s="106"/>
      <c r="D682" s="106"/>
      <c r="E682" s="106"/>
      <c r="F682" s="106"/>
      <c r="G682" s="106"/>
      <c r="H682" s="106"/>
      <c r="I682" s="57"/>
      <c r="J682" s="57"/>
      <c r="K682" s="57"/>
      <c r="L682" s="57"/>
      <c r="M682" s="57"/>
      <c r="N682" s="57"/>
    </row>
    <row r="683" spans="3:14" ht="14.25" customHeight="1">
      <c r="C683" s="106"/>
      <c r="D683" s="106"/>
      <c r="E683" s="106"/>
      <c r="F683" s="106"/>
      <c r="G683" s="106"/>
      <c r="H683" s="106"/>
      <c r="I683" s="57"/>
      <c r="J683" s="57"/>
      <c r="K683" s="57"/>
      <c r="L683" s="57"/>
      <c r="M683" s="57"/>
      <c r="N683" s="57"/>
    </row>
    <row r="684" spans="3:14" ht="14.25" customHeight="1">
      <c r="C684" s="106"/>
      <c r="D684" s="106"/>
      <c r="E684" s="106"/>
      <c r="F684" s="106"/>
      <c r="G684" s="106"/>
      <c r="H684" s="106"/>
      <c r="I684" s="57"/>
      <c r="J684" s="57"/>
      <c r="K684" s="57"/>
      <c r="L684" s="57"/>
      <c r="M684" s="57"/>
      <c r="N684" s="57"/>
    </row>
    <row r="685" spans="3:14" ht="14.25" customHeight="1">
      <c r="C685" s="106"/>
      <c r="D685" s="106"/>
      <c r="E685" s="106"/>
      <c r="F685" s="106"/>
      <c r="G685" s="106"/>
      <c r="H685" s="106"/>
      <c r="I685" s="57"/>
      <c r="J685" s="57"/>
      <c r="K685" s="57"/>
      <c r="L685" s="57"/>
      <c r="M685" s="57"/>
      <c r="N685" s="57"/>
    </row>
    <row r="686" spans="3:14" ht="14.25" customHeight="1">
      <c r="C686" s="106"/>
      <c r="D686" s="106"/>
      <c r="E686" s="106"/>
      <c r="F686" s="106"/>
      <c r="G686" s="106"/>
      <c r="H686" s="106"/>
      <c r="I686" s="57"/>
      <c r="J686" s="57"/>
      <c r="K686" s="57"/>
      <c r="L686" s="57"/>
      <c r="M686" s="57"/>
      <c r="N686" s="57"/>
    </row>
    <row r="687" spans="3:14" ht="14.25" customHeight="1">
      <c r="C687" s="106"/>
      <c r="D687" s="106"/>
      <c r="E687" s="106"/>
      <c r="F687" s="106"/>
      <c r="G687" s="106"/>
      <c r="H687" s="106"/>
      <c r="I687" s="57"/>
      <c r="J687" s="57"/>
      <c r="K687" s="57"/>
      <c r="L687" s="57"/>
      <c r="M687" s="57"/>
      <c r="N687" s="57"/>
    </row>
    <row r="688" spans="3:14" ht="14.25" customHeight="1">
      <c r="C688" s="106"/>
      <c r="D688" s="106"/>
      <c r="E688" s="106"/>
      <c r="F688" s="106"/>
      <c r="G688" s="106"/>
      <c r="H688" s="106"/>
      <c r="I688" s="57"/>
      <c r="J688" s="57"/>
      <c r="K688" s="57"/>
      <c r="L688" s="57"/>
      <c r="M688" s="57"/>
      <c r="N688" s="57"/>
    </row>
    <row r="689" spans="3:14" ht="14.25" customHeight="1">
      <c r="C689" s="106"/>
      <c r="D689" s="106"/>
      <c r="E689" s="106"/>
      <c r="F689" s="106"/>
      <c r="G689" s="106"/>
      <c r="H689" s="106"/>
      <c r="I689" s="57"/>
      <c r="J689" s="57"/>
      <c r="K689" s="57"/>
      <c r="L689" s="57"/>
      <c r="M689" s="57"/>
      <c r="N689" s="57"/>
    </row>
    <row r="690" spans="3:14" ht="14.25" customHeight="1">
      <c r="C690" s="106"/>
      <c r="D690" s="106"/>
      <c r="E690" s="106"/>
      <c r="F690" s="106"/>
      <c r="G690" s="106"/>
      <c r="H690" s="106"/>
      <c r="I690" s="57"/>
      <c r="J690" s="57"/>
      <c r="K690" s="57"/>
      <c r="L690" s="57"/>
      <c r="M690" s="57"/>
      <c r="N690" s="57"/>
    </row>
    <row r="691" spans="3:14" ht="14.25" customHeight="1">
      <c r="C691" s="106"/>
      <c r="D691" s="106"/>
      <c r="E691" s="106"/>
      <c r="F691" s="106"/>
      <c r="G691" s="106"/>
      <c r="H691" s="106"/>
      <c r="I691" s="57"/>
      <c r="J691" s="57"/>
      <c r="K691" s="57"/>
      <c r="L691" s="57"/>
      <c r="M691" s="57"/>
      <c r="N691" s="57"/>
    </row>
    <row r="692" spans="3:14" ht="14.25" customHeight="1">
      <c r="C692" s="106"/>
      <c r="D692" s="106"/>
      <c r="E692" s="106"/>
      <c r="F692" s="106"/>
      <c r="G692" s="106"/>
      <c r="H692" s="106"/>
      <c r="I692" s="57"/>
      <c r="J692" s="57"/>
      <c r="K692" s="57"/>
      <c r="L692" s="57"/>
      <c r="M692" s="57"/>
      <c r="N692" s="57"/>
    </row>
    <row r="693" spans="3:14" ht="14.25" customHeight="1">
      <c r="C693" s="106"/>
      <c r="D693" s="106"/>
      <c r="E693" s="106"/>
      <c r="F693" s="106"/>
      <c r="G693" s="106"/>
      <c r="H693" s="106"/>
      <c r="I693" s="57"/>
      <c r="J693" s="57"/>
      <c r="K693" s="57"/>
      <c r="L693" s="57"/>
      <c r="M693" s="57"/>
      <c r="N693" s="57"/>
    </row>
    <row r="694" spans="3:14" ht="14.25" customHeight="1">
      <c r="C694" s="106"/>
      <c r="D694" s="106"/>
      <c r="E694" s="106"/>
      <c r="F694" s="106"/>
      <c r="G694" s="106"/>
      <c r="H694" s="106"/>
      <c r="I694" s="57"/>
      <c r="J694" s="57"/>
      <c r="K694" s="57"/>
      <c r="L694" s="57"/>
      <c r="M694" s="57"/>
      <c r="N694" s="57"/>
    </row>
    <row r="695" spans="3:14" ht="14.25" customHeight="1">
      <c r="C695" s="106"/>
      <c r="D695" s="106"/>
      <c r="E695" s="106"/>
      <c r="F695" s="106"/>
      <c r="G695" s="106"/>
      <c r="H695" s="106"/>
      <c r="I695" s="57"/>
      <c r="J695" s="57"/>
      <c r="K695" s="57"/>
      <c r="L695" s="57"/>
      <c r="M695" s="57"/>
      <c r="N695" s="57"/>
    </row>
    <row r="696" spans="3:14" ht="14.25" customHeight="1">
      <c r="C696" s="106"/>
      <c r="D696" s="106"/>
      <c r="E696" s="106"/>
      <c r="F696" s="106"/>
      <c r="G696" s="106"/>
      <c r="H696" s="106"/>
      <c r="I696" s="57"/>
      <c r="J696" s="57"/>
      <c r="K696" s="57"/>
      <c r="L696" s="57"/>
      <c r="M696" s="57"/>
      <c r="N696" s="57"/>
    </row>
    <row r="697" spans="3:14" ht="14.25" customHeight="1">
      <c r="C697" s="106"/>
      <c r="D697" s="106"/>
      <c r="E697" s="106"/>
      <c r="F697" s="106"/>
      <c r="G697" s="106"/>
      <c r="H697" s="106"/>
      <c r="I697" s="57"/>
      <c r="J697" s="57"/>
      <c r="K697" s="57"/>
      <c r="L697" s="57"/>
      <c r="M697" s="57"/>
      <c r="N697" s="57"/>
    </row>
    <row r="698" spans="3:14" ht="14.25" customHeight="1">
      <c r="C698" s="106"/>
      <c r="D698" s="106"/>
      <c r="E698" s="106"/>
      <c r="F698" s="106"/>
      <c r="G698" s="106"/>
      <c r="H698" s="106"/>
      <c r="I698" s="57"/>
      <c r="J698" s="57"/>
      <c r="K698" s="57"/>
      <c r="L698" s="57"/>
      <c r="M698" s="57"/>
      <c r="N698" s="57"/>
    </row>
    <row r="699" spans="3:14" ht="14.25" customHeight="1">
      <c r="C699" s="106"/>
      <c r="D699" s="106"/>
      <c r="E699" s="106"/>
      <c r="F699" s="106"/>
      <c r="G699" s="106"/>
      <c r="H699" s="106"/>
      <c r="I699" s="57"/>
      <c r="J699" s="57"/>
      <c r="K699" s="57"/>
      <c r="L699" s="57"/>
      <c r="M699" s="57"/>
      <c r="N699" s="57"/>
    </row>
    <row r="700" spans="3:14" ht="14.25" customHeight="1">
      <c r="C700" s="106"/>
      <c r="D700" s="106"/>
      <c r="E700" s="106"/>
      <c r="F700" s="106"/>
      <c r="G700" s="106"/>
      <c r="H700" s="106"/>
      <c r="I700" s="57"/>
      <c r="J700" s="57"/>
      <c r="K700" s="57"/>
      <c r="L700" s="57"/>
      <c r="M700" s="57"/>
      <c r="N700" s="57"/>
    </row>
    <row r="701" spans="3:14" ht="14.25" customHeight="1">
      <c r="C701" s="106"/>
      <c r="D701" s="106"/>
      <c r="E701" s="106"/>
      <c r="F701" s="106"/>
      <c r="G701" s="106"/>
      <c r="H701" s="106"/>
      <c r="I701" s="57"/>
      <c r="J701" s="57"/>
      <c r="K701" s="57"/>
      <c r="L701" s="57"/>
      <c r="M701" s="57"/>
      <c r="N701" s="57"/>
    </row>
    <row r="702" spans="3:14" ht="14.25" customHeight="1">
      <c r="C702" s="106"/>
      <c r="D702" s="106"/>
      <c r="E702" s="106"/>
      <c r="F702" s="106"/>
      <c r="G702" s="106"/>
      <c r="H702" s="106"/>
      <c r="I702" s="57"/>
      <c r="J702" s="57"/>
      <c r="K702" s="57"/>
      <c r="L702" s="57"/>
      <c r="M702" s="57"/>
      <c r="N702" s="57"/>
    </row>
    <row r="703" spans="3:14" ht="14.25" customHeight="1">
      <c r="C703" s="106"/>
      <c r="D703" s="106"/>
      <c r="E703" s="106"/>
      <c r="F703" s="106"/>
      <c r="G703" s="106"/>
      <c r="H703" s="106"/>
      <c r="I703" s="57"/>
      <c r="J703" s="57"/>
      <c r="K703" s="57"/>
      <c r="L703" s="57"/>
      <c r="M703" s="57"/>
      <c r="N703" s="57"/>
    </row>
    <row r="704" spans="3:14" ht="14.25" customHeight="1">
      <c r="C704" s="106"/>
      <c r="D704" s="106"/>
      <c r="E704" s="106"/>
      <c r="F704" s="106"/>
      <c r="G704" s="106"/>
      <c r="H704" s="106"/>
      <c r="I704" s="57"/>
      <c r="J704" s="57"/>
      <c r="K704" s="57"/>
      <c r="L704" s="57"/>
      <c r="M704" s="57"/>
      <c r="N704" s="57"/>
    </row>
    <row r="705" spans="3:14" ht="14.25" customHeight="1">
      <c r="C705" s="106"/>
      <c r="D705" s="106"/>
      <c r="E705" s="106"/>
      <c r="F705" s="106"/>
      <c r="G705" s="106"/>
      <c r="H705" s="106"/>
      <c r="I705" s="57"/>
      <c r="J705" s="57"/>
      <c r="K705" s="57"/>
      <c r="L705" s="57"/>
      <c r="M705" s="57"/>
      <c r="N705" s="57"/>
    </row>
    <row r="706" spans="3:14" ht="14.25" customHeight="1">
      <c r="C706" s="106"/>
      <c r="D706" s="106"/>
      <c r="E706" s="106"/>
      <c r="F706" s="106"/>
      <c r="G706" s="106"/>
      <c r="H706" s="106"/>
      <c r="I706" s="57"/>
      <c r="J706" s="57"/>
      <c r="K706" s="57"/>
      <c r="L706" s="57"/>
      <c r="M706" s="57"/>
      <c r="N706" s="57"/>
    </row>
    <row r="707" spans="3:14" ht="14.25" customHeight="1">
      <c r="C707" s="106"/>
      <c r="D707" s="106"/>
      <c r="E707" s="106"/>
      <c r="F707" s="106"/>
      <c r="G707" s="106"/>
      <c r="H707" s="106"/>
      <c r="I707" s="57"/>
      <c r="J707" s="57"/>
      <c r="K707" s="57"/>
      <c r="L707" s="57"/>
      <c r="M707" s="57"/>
      <c r="N707" s="57"/>
    </row>
    <row r="708" spans="3:14" ht="14.25" customHeight="1">
      <c r="C708" s="106"/>
      <c r="D708" s="106"/>
      <c r="E708" s="106"/>
      <c r="F708" s="106"/>
      <c r="G708" s="106"/>
      <c r="H708" s="106"/>
      <c r="I708" s="57"/>
      <c r="J708" s="57"/>
      <c r="K708" s="57"/>
      <c r="L708" s="57"/>
      <c r="M708" s="57"/>
      <c r="N708" s="57"/>
    </row>
    <row r="709" spans="3:14" ht="14.25" customHeight="1">
      <c r="C709" s="106"/>
      <c r="D709" s="106"/>
      <c r="E709" s="106"/>
      <c r="F709" s="106"/>
      <c r="G709" s="106"/>
      <c r="H709" s="106"/>
      <c r="I709" s="57"/>
      <c r="J709" s="57"/>
      <c r="K709" s="57"/>
      <c r="L709" s="57"/>
      <c r="M709" s="57"/>
      <c r="N709" s="57"/>
    </row>
    <row r="710" spans="3:14" ht="14.25" customHeight="1">
      <c r="C710" s="106"/>
      <c r="D710" s="106"/>
      <c r="E710" s="106"/>
      <c r="F710" s="106"/>
      <c r="G710" s="106"/>
      <c r="H710" s="106"/>
      <c r="I710" s="57"/>
      <c r="J710" s="57"/>
      <c r="K710" s="57"/>
      <c r="L710" s="57"/>
      <c r="M710" s="57"/>
      <c r="N710" s="57"/>
    </row>
    <row r="711" spans="3:14" ht="14.25" customHeight="1">
      <c r="C711" s="106"/>
      <c r="D711" s="106"/>
      <c r="E711" s="106"/>
      <c r="F711" s="106"/>
      <c r="G711" s="106"/>
      <c r="H711" s="106"/>
      <c r="I711" s="57"/>
      <c r="J711" s="57"/>
      <c r="K711" s="57"/>
      <c r="L711" s="57"/>
      <c r="M711" s="57"/>
      <c r="N711" s="57"/>
    </row>
    <row r="712" spans="3:14" ht="14.25" customHeight="1">
      <c r="C712" s="106"/>
      <c r="D712" s="106"/>
      <c r="E712" s="106"/>
      <c r="F712" s="106"/>
      <c r="G712" s="106"/>
      <c r="H712" s="106"/>
      <c r="I712" s="57"/>
      <c r="J712" s="57"/>
      <c r="K712" s="57"/>
      <c r="L712" s="57"/>
      <c r="M712" s="57"/>
      <c r="N712" s="57"/>
    </row>
    <row r="713" spans="3:14" ht="14.25" customHeight="1">
      <c r="C713" s="106"/>
      <c r="D713" s="106"/>
      <c r="E713" s="106"/>
      <c r="F713" s="106"/>
      <c r="G713" s="106"/>
      <c r="H713" s="106"/>
      <c r="I713" s="57"/>
      <c r="J713" s="57"/>
      <c r="K713" s="57"/>
      <c r="L713" s="57"/>
      <c r="M713" s="57"/>
      <c r="N713" s="57"/>
    </row>
    <row r="714" spans="3:14" ht="14.25" customHeight="1">
      <c r="C714" s="106"/>
      <c r="D714" s="106"/>
      <c r="E714" s="106"/>
      <c r="F714" s="106"/>
      <c r="G714" s="106"/>
      <c r="H714" s="106"/>
      <c r="I714" s="57"/>
      <c r="J714" s="57"/>
      <c r="K714" s="57"/>
      <c r="L714" s="57"/>
      <c r="M714" s="57"/>
      <c r="N714" s="57"/>
    </row>
    <row r="715" spans="3:14" ht="14.25" customHeight="1">
      <c r="C715" s="106"/>
      <c r="D715" s="106"/>
      <c r="E715" s="106"/>
      <c r="F715" s="106"/>
      <c r="G715" s="106"/>
      <c r="H715" s="106"/>
      <c r="I715" s="57"/>
      <c r="J715" s="57"/>
      <c r="K715" s="57"/>
      <c r="L715" s="57"/>
      <c r="M715" s="57"/>
      <c r="N715" s="57"/>
    </row>
    <row r="716" spans="3:14" ht="14.25" customHeight="1">
      <c r="C716" s="106"/>
      <c r="D716" s="106"/>
      <c r="E716" s="106"/>
      <c r="F716" s="106"/>
      <c r="G716" s="106"/>
      <c r="H716" s="106"/>
      <c r="I716" s="57"/>
      <c r="J716" s="57"/>
      <c r="K716" s="57"/>
      <c r="L716" s="57"/>
      <c r="M716" s="57"/>
      <c r="N716" s="57"/>
    </row>
    <row r="717" spans="3:14" ht="14.25" customHeight="1">
      <c r="C717" s="106"/>
      <c r="D717" s="106"/>
      <c r="E717" s="106"/>
      <c r="F717" s="106"/>
      <c r="G717" s="106"/>
      <c r="H717" s="106"/>
      <c r="I717" s="57"/>
      <c r="J717" s="57"/>
      <c r="K717" s="57"/>
      <c r="L717" s="57"/>
      <c r="M717" s="57"/>
      <c r="N717" s="57"/>
    </row>
    <row r="718" spans="3:14" ht="14.25" customHeight="1">
      <c r="C718" s="106"/>
      <c r="D718" s="106"/>
      <c r="E718" s="106"/>
      <c r="F718" s="106"/>
      <c r="G718" s="106"/>
      <c r="H718" s="106"/>
      <c r="I718" s="57"/>
      <c r="J718" s="57"/>
      <c r="K718" s="57"/>
      <c r="L718" s="57"/>
      <c r="M718" s="57"/>
      <c r="N718" s="57"/>
    </row>
    <row r="719" spans="3:14" ht="14.25" customHeight="1">
      <c r="C719" s="106"/>
      <c r="D719" s="106"/>
      <c r="E719" s="106"/>
      <c r="F719" s="106"/>
      <c r="G719" s="106"/>
      <c r="H719" s="106"/>
      <c r="I719" s="57"/>
      <c r="J719" s="57"/>
      <c r="K719" s="57"/>
      <c r="L719" s="57"/>
      <c r="M719" s="57"/>
      <c r="N719" s="57"/>
    </row>
    <row r="720" spans="3:14" ht="14.25" customHeight="1">
      <c r="C720" s="106"/>
      <c r="D720" s="106"/>
      <c r="E720" s="106"/>
      <c r="F720" s="106"/>
      <c r="G720" s="106"/>
      <c r="H720" s="106"/>
      <c r="I720" s="57"/>
      <c r="J720" s="57"/>
      <c r="K720" s="57"/>
      <c r="L720" s="57"/>
      <c r="M720" s="57"/>
      <c r="N720" s="57"/>
    </row>
    <row r="721" spans="3:14" ht="14.25" customHeight="1">
      <c r="C721" s="106"/>
      <c r="D721" s="106"/>
      <c r="E721" s="106"/>
      <c r="F721" s="106"/>
      <c r="G721" s="106"/>
      <c r="H721" s="106"/>
      <c r="I721" s="57"/>
      <c r="J721" s="57"/>
      <c r="K721" s="57"/>
      <c r="L721" s="57"/>
      <c r="M721" s="57"/>
      <c r="N721" s="57"/>
    </row>
    <row r="722" spans="3:14" ht="14.25" customHeight="1">
      <c r="C722" s="106"/>
      <c r="D722" s="106"/>
      <c r="E722" s="106"/>
      <c r="F722" s="106"/>
      <c r="G722" s="106"/>
      <c r="H722" s="106"/>
      <c r="I722" s="57"/>
      <c r="J722" s="57"/>
      <c r="K722" s="57"/>
      <c r="L722" s="57"/>
      <c r="M722" s="57"/>
      <c r="N722" s="57"/>
    </row>
    <row r="723" spans="3:14" ht="14.25" customHeight="1">
      <c r="C723" s="106"/>
      <c r="D723" s="106"/>
      <c r="E723" s="106"/>
      <c r="F723" s="106"/>
      <c r="G723" s="106"/>
      <c r="H723" s="106"/>
      <c r="I723" s="57"/>
      <c r="J723" s="57"/>
      <c r="K723" s="57"/>
      <c r="L723" s="57"/>
      <c r="M723" s="57"/>
      <c r="N723" s="57"/>
    </row>
    <row r="724" spans="3:14" ht="14.25" customHeight="1">
      <c r="C724" s="106"/>
      <c r="D724" s="106"/>
      <c r="E724" s="106"/>
      <c r="F724" s="106"/>
      <c r="G724" s="106"/>
      <c r="H724" s="106"/>
      <c r="I724" s="57"/>
      <c r="J724" s="57"/>
      <c r="K724" s="57"/>
      <c r="L724" s="57"/>
      <c r="M724" s="57"/>
      <c r="N724" s="57"/>
    </row>
    <row r="725" spans="3:14" ht="14.25" customHeight="1">
      <c r="C725" s="106"/>
      <c r="D725" s="106"/>
      <c r="E725" s="106"/>
      <c r="F725" s="106"/>
      <c r="G725" s="106"/>
      <c r="H725" s="106"/>
      <c r="I725" s="57"/>
      <c r="J725" s="57"/>
      <c r="K725" s="57"/>
      <c r="L725" s="57"/>
      <c r="M725" s="57"/>
      <c r="N725" s="57"/>
    </row>
    <row r="726" spans="3:14" ht="14.25" customHeight="1">
      <c r="C726" s="106"/>
      <c r="D726" s="106"/>
      <c r="E726" s="106"/>
      <c r="F726" s="106"/>
      <c r="G726" s="106"/>
      <c r="H726" s="106"/>
      <c r="I726" s="57"/>
      <c r="J726" s="57"/>
      <c r="K726" s="57"/>
      <c r="L726" s="57"/>
      <c r="M726" s="57"/>
      <c r="N726" s="57"/>
    </row>
    <row r="727" spans="3:14" ht="14.25" customHeight="1">
      <c r="C727" s="106"/>
      <c r="D727" s="106"/>
      <c r="E727" s="106"/>
      <c r="F727" s="106"/>
      <c r="G727" s="106"/>
      <c r="H727" s="106"/>
      <c r="I727" s="57"/>
      <c r="J727" s="57"/>
      <c r="K727" s="57"/>
      <c r="L727" s="57"/>
      <c r="M727" s="57"/>
      <c r="N727" s="57"/>
    </row>
    <row r="728" spans="3:14" ht="14.25" customHeight="1">
      <c r="C728" s="106"/>
      <c r="D728" s="106"/>
      <c r="E728" s="106"/>
      <c r="F728" s="106"/>
      <c r="G728" s="106"/>
      <c r="H728" s="106"/>
      <c r="I728" s="57"/>
      <c r="J728" s="57"/>
      <c r="K728" s="57"/>
      <c r="L728" s="57"/>
      <c r="M728" s="57"/>
      <c r="N728" s="57"/>
    </row>
    <row r="729" spans="3:14" ht="14.25" customHeight="1">
      <c r="C729" s="106"/>
      <c r="D729" s="106"/>
      <c r="E729" s="106"/>
      <c r="F729" s="106"/>
      <c r="G729" s="106"/>
      <c r="H729" s="106"/>
      <c r="I729" s="57"/>
      <c r="J729" s="57"/>
      <c r="K729" s="57"/>
      <c r="L729" s="57"/>
      <c r="M729" s="57"/>
      <c r="N729" s="57"/>
    </row>
    <row r="730" spans="3:14" ht="14.25" customHeight="1">
      <c r="C730" s="106"/>
      <c r="D730" s="106"/>
      <c r="E730" s="106"/>
      <c r="F730" s="106"/>
      <c r="G730" s="106"/>
      <c r="H730" s="106"/>
      <c r="I730" s="57"/>
      <c r="J730" s="57"/>
      <c r="K730" s="57"/>
      <c r="L730" s="57"/>
      <c r="M730" s="57"/>
      <c r="N730" s="57"/>
    </row>
    <row r="731" spans="3:14" ht="14.25" customHeight="1">
      <c r="C731" s="106"/>
      <c r="D731" s="106"/>
      <c r="E731" s="106"/>
      <c r="F731" s="106"/>
      <c r="G731" s="106"/>
      <c r="H731" s="106"/>
      <c r="I731" s="57"/>
      <c r="J731" s="57"/>
      <c r="K731" s="57"/>
      <c r="L731" s="57"/>
      <c r="M731" s="57"/>
      <c r="N731" s="57"/>
    </row>
    <row r="732" spans="3:14" ht="14.25" customHeight="1">
      <c r="C732" s="106"/>
      <c r="D732" s="106"/>
      <c r="E732" s="106"/>
      <c r="F732" s="106"/>
      <c r="G732" s="106"/>
      <c r="H732" s="106"/>
      <c r="I732" s="57"/>
      <c r="J732" s="57"/>
      <c r="K732" s="57"/>
      <c r="L732" s="57"/>
      <c r="M732" s="57"/>
      <c r="N732" s="57"/>
    </row>
    <row r="733" spans="3:14" ht="14.25" customHeight="1">
      <c r="C733" s="106"/>
      <c r="D733" s="106"/>
      <c r="E733" s="106"/>
      <c r="F733" s="106"/>
      <c r="G733" s="106"/>
      <c r="H733" s="106"/>
      <c r="I733" s="57"/>
      <c r="J733" s="57"/>
      <c r="K733" s="57"/>
      <c r="L733" s="57"/>
      <c r="M733" s="57"/>
      <c r="N733" s="57"/>
    </row>
    <row r="734" spans="3:14" ht="14.25" customHeight="1">
      <c r="C734" s="106"/>
      <c r="D734" s="106"/>
      <c r="E734" s="106"/>
      <c r="F734" s="106"/>
      <c r="G734" s="106"/>
      <c r="H734" s="106"/>
      <c r="I734" s="57"/>
      <c r="J734" s="57"/>
      <c r="K734" s="57"/>
      <c r="L734" s="57"/>
      <c r="M734" s="57"/>
      <c r="N734" s="57"/>
    </row>
    <row r="735" spans="3:14" ht="14.25" customHeight="1">
      <c r="C735" s="106"/>
      <c r="D735" s="106"/>
      <c r="E735" s="106"/>
      <c r="F735" s="106"/>
      <c r="G735" s="106"/>
      <c r="H735" s="106"/>
      <c r="I735" s="57"/>
      <c r="J735" s="57"/>
      <c r="K735" s="57"/>
      <c r="L735" s="57"/>
      <c r="M735" s="57"/>
      <c r="N735" s="57"/>
    </row>
    <row r="736" spans="3:14" ht="14.25" customHeight="1">
      <c r="C736" s="106"/>
      <c r="D736" s="106"/>
      <c r="E736" s="106"/>
      <c r="F736" s="106"/>
      <c r="G736" s="106"/>
      <c r="H736" s="106"/>
      <c r="I736" s="57"/>
      <c r="J736" s="57"/>
      <c r="K736" s="57"/>
      <c r="L736" s="57"/>
      <c r="M736" s="57"/>
      <c r="N736" s="57"/>
    </row>
    <row r="737" spans="3:14" ht="14.25" customHeight="1">
      <c r="C737" s="106"/>
      <c r="D737" s="106"/>
      <c r="E737" s="106"/>
      <c r="F737" s="106"/>
      <c r="G737" s="106"/>
      <c r="H737" s="106"/>
      <c r="I737" s="57"/>
      <c r="J737" s="57"/>
      <c r="K737" s="57"/>
      <c r="L737" s="57"/>
      <c r="M737" s="57"/>
      <c r="N737" s="57"/>
    </row>
    <row r="738" spans="3:14" ht="14.25" customHeight="1">
      <c r="C738" s="106"/>
      <c r="D738" s="106"/>
      <c r="E738" s="106"/>
      <c r="F738" s="106"/>
      <c r="G738" s="106"/>
      <c r="H738" s="106"/>
      <c r="I738" s="57"/>
      <c r="J738" s="57"/>
      <c r="K738" s="57"/>
      <c r="L738" s="57"/>
      <c r="M738" s="57"/>
      <c r="N738" s="57"/>
    </row>
    <row r="739" spans="3:14" ht="14.25" customHeight="1">
      <c r="C739" s="106"/>
      <c r="D739" s="106"/>
      <c r="E739" s="106"/>
      <c r="F739" s="106"/>
      <c r="G739" s="106"/>
      <c r="H739" s="106"/>
      <c r="I739" s="57"/>
      <c r="J739" s="57"/>
      <c r="K739" s="57"/>
      <c r="L739" s="57"/>
      <c r="M739" s="57"/>
      <c r="N739" s="57"/>
    </row>
    <row r="740" spans="3:14" ht="14.25" customHeight="1">
      <c r="C740" s="106"/>
      <c r="D740" s="106"/>
      <c r="E740" s="106"/>
      <c r="F740" s="106"/>
      <c r="G740" s="106"/>
      <c r="H740" s="106"/>
      <c r="I740" s="57"/>
      <c r="J740" s="57"/>
      <c r="K740" s="57"/>
      <c r="L740" s="57"/>
      <c r="M740" s="57"/>
      <c r="N740" s="57"/>
    </row>
    <row r="741" spans="3:14" ht="14.25" customHeight="1">
      <c r="C741" s="106"/>
      <c r="D741" s="106"/>
      <c r="E741" s="106"/>
      <c r="F741" s="106"/>
      <c r="G741" s="106"/>
      <c r="H741" s="106"/>
      <c r="I741" s="57"/>
      <c r="J741" s="57"/>
      <c r="K741" s="57"/>
      <c r="L741" s="57"/>
      <c r="M741" s="57"/>
      <c r="N741" s="57"/>
    </row>
    <row r="742" spans="3:14" ht="14.25" customHeight="1">
      <c r="C742" s="106"/>
      <c r="D742" s="106"/>
      <c r="E742" s="106"/>
      <c r="F742" s="106"/>
      <c r="G742" s="106"/>
      <c r="H742" s="106"/>
      <c r="I742" s="57"/>
      <c r="J742" s="57"/>
      <c r="K742" s="57"/>
      <c r="L742" s="57"/>
      <c r="M742" s="57"/>
      <c r="N742" s="57"/>
    </row>
    <row r="743" spans="3:14" ht="14.25" customHeight="1">
      <c r="C743" s="106"/>
      <c r="D743" s="106"/>
      <c r="E743" s="106"/>
      <c r="F743" s="106"/>
      <c r="G743" s="106"/>
      <c r="H743" s="106"/>
      <c r="I743" s="57"/>
      <c r="J743" s="57"/>
      <c r="K743" s="57"/>
      <c r="L743" s="57"/>
      <c r="M743" s="57"/>
      <c r="N743" s="57"/>
    </row>
    <row r="744" spans="3:14" ht="14.25" customHeight="1">
      <c r="C744" s="106"/>
      <c r="D744" s="106"/>
      <c r="E744" s="106"/>
      <c r="F744" s="106"/>
      <c r="G744" s="106"/>
      <c r="H744" s="106"/>
      <c r="I744" s="57"/>
      <c r="J744" s="57"/>
      <c r="K744" s="57"/>
      <c r="L744" s="57"/>
      <c r="M744" s="57"/>
      <c r="N744" s="57"/>
    </row>
    <row r="745" spans="3:14" ht="14.25" customHeight="1">
      <c r="C745" s="106"/>
      <c r="D745" s="106"/>
      <c r="E745" s="106"/>
      <c r="F745" s="106"/>
      <c r="G745" s="106"/>
      <c r="H745" s="106"/>
      <c r="I745" s="57"/>
      <c r="J745" s="57"/>
      <c r="K745" s="57"/>
      <c r="L745" s="57"/>
      <c r="M745" s="57"/>
      <c r="N745" s="57"/>
    </row>
    <row r="746" spans="3:14" ht="14.25" customHeight="1">
      <c r="C746" s="106"/>
      <c r="D746" s="106"/>
      <c r="E746" s="106"/>
      <c r="F746" s="106"/>
      <c r="G746" s="106"/>
      <c r="H746" s="106"/>
      <c r="I746" s="57"/>
      <c r="J746" s="57"/>
      <c r="K746" s="57"/>
      <c r="L746" s="57"/>
      <c r="M746" s="57"/>
      <c r="N746" s="57"/>
    </row>
    <row r="747" spans="3:14" ht="14.25" customHeight="1">
      <c r="C747" s="106"/>
      <c r="D747" s="106"/>
      <c r="E747" s="106"/>
      <c r="F747" s="106"/>
      <c r="G747" s="106"/>
      <c r="H747" s="106"/>
      <c r="I747" s="57"/>
      <c r="J747" s="57"/>
      <c r="K747" s="57"/>
      <c r="L747" s="57"/>
      <c r="M747" s="57"/>
      <c r="N747" s="57"/>
    </row>
    <row r="748" spans="3:14" ht="14.25" customHeight="1">
      <c r="C748" s="106"/>
      <c r="D748" s="106"/>
      <c r="E748" s="106"/>
      <c r="F748" s="106"/>
      <c r="G748" s="106"/>
      <c r="H748" s="106"/>
      <c r="I748" s="57"/>
      <c r="J748" s="57"/>
      <c r="K748" s="57"/>
      <c r="L748" s="57"/>
      <c r="M748" s="57"/>
      <c r="N748" s="57"/>
    </row>
    <row r="749" spans="3:14" ht="14.25" customHeight="1">
      <c r="C749" s="106"/>
      <c r="D749" s="106"/>
      <c r="E749" s="106"/>
      <c r="F749" s="106"/>
      <c r="G749" s="106"/>
      <c r="H749" s="106"/>
      <c r="I749" s="57"/>
      <c r="J749" s="57"/>
      <c r="K749" s="57"/>
      <c r="L749" s="57"/>
      <c r="M749" s="57"/>
      <c r="N749" s="57"/>
    </row>
    <row r="750" spans="3:14" ht="14.25" customHeight="1">
      <c r="C750" s="106"/>
      <c r="D750" s="106"/>
      <c r="E750" s="106"/>
      <c r="F750" s="106"/>
      <c r="G750" s="106"/>
      <c r="H750" s="106"/>
      <c r="I750" s="57"/>
      <c r="J750" s="57"/>
      <c r="K750" s="57"/>
      <c r="L750" s="57"/>
      <c r="M750" s="57"/>
      <c r="N750" s="57"/>
    </row>
    <row r="751" spans="3:14" ht="14.25" customHeight="1">
      <c r="C751" s="106"/>
      <c r="D751" s="106"/>
      <c r="E751" s="106"/>
      <c r="F751" s="106"/>
      <c r="G751" s="106"/>
      <c r="H751" s="106"/>
      <c r="I751" s="57"/>
      <c r="J751" s="57"/>
      <c r="K751" s="57"/>
      <c r="L751" s="57"/>
      <c r="M751" s="57"/>
      <c r="N751" s="57"/>
    </row>
    <row r="752" spans="3:14" ht="14.25" customHeight="1">
      <c r="C752" s="106"/>
      <c r="D752" s="106"/>
      <c r="E752" s="106"/>
      <c r="F752" s="106"/>
      <c r="G752" s="106"/>
      <c r="H752" s="106"/>
      <c r="I752" s="57"/>
      <c r="J752" s="57"/>
      <c r="K752" s="57"/>
      <c r="L752" s="57"/>
      <c r="M752" s="57"/>
      <c r="N752" s="57"/>
    </row>
    <row r="753" spans="3:14" ht="14.25" customHeight="1">
      <c r="C753" s="106"/>
      <c r="D753" s="106"/>
      <c r="E753" s="106"/>
      <c r="F753" s="106"/>
      <c r="G753" s="106"/>
      <c r="H753" s="106"/>
      <c r="I753" s="57"/>
      <c r="J753" s="57"/>
      <c r="K753" s="57"/>
      <c r="L753" s="57"/>
      <c r="M753" s="57"/>
      <c r="N753" s="57"/>
    </row>
    <row r="754" spans="3:14" ht="14.25" customHeight="1">
      <c r="C754" s="106"/>
      <c r="D754" s="106"/>
      <c r="E754" s="106"/>
      <c r="F754" s="106"/>
      <c r="G754" s="106"/>
      <c r="H754" s="106"/>
      <c r="I754" s="57"/>
      <c r="J754" s="57"/>
      <c r="K754" s="57"/>
      <c r="L754" s="57"/>
      <c r="M754" s="57"/>
      <c r="N754" s="57"/>
    </row>
    <row r="755" spans="3:14" ht="14.25" customHeight="1">
      <c r="C755" s="106"/>
      <c r="D755" s="106"/>
      <c r="E755" s="106"/>
      <c r="F755" s="106"/>
      <c r="G755" s="106"/>
      <c r="H755" s="106"/>
      <c r="I755" s="57"/>
      <c r="J755" s="57"/>
      <c r="K755" s="57"/>
      <c r="L755" s="57"/>
      <c r="M755" s="57"/>
      <c r="N755" s="57"/>
    </row>
    <row r="756" spans="3:14" ht="14.25" customHeight="1">
      <c r="C756" s="106"/>
      <c r="D756" s="106"/>
      <c r="E756" s="106"/>
      <c r="F756" s="106"/>
      <c r="G756" s="106"/>
      <c r="H756" s="106"/>
      <c r="I756" s="57"/>
      <c r="J756" s="57"/>
      <c r="K756" s="57"/>
      <c r="L756" s="57"/>
      <c r="M756" s="57"/>
      <c r="N756" s="57"/>
    </row>
    <row r="757" spans="3:14" ht="14.25" customHeight="1">
      <c r="C757" s="106"/>
      <c r="D757" s="106"/>
      <c r="E757" s="106"/>
      <c r="F757" s="106"/>
      <c r="G757" s="106"/>
      <c r="H757" s="106"/>
      <c r="I757" s="57"/>
      <c r="J757" s="57"/>
      <c r="K757" s="57"/>
      <c r="L757" s="57"/>
      <c r="M757" s="57"/>
      <c r="N757" s="57"/>
    </row>
    <row r="758" spans="3:14" ht="14.25" customHeight="1">
      <c r="C758" s="106"/>
      <c r="D758" s="106"/>
      <c r="E758" s="106"/>
      <c r="F758" s="106"/>
      <c r="G758" s="106"/>
      <c r="H758" s="106"/>
      <c r="I758" s="57"/>
      <c r="J758" s="57"/>
      <c r="K758" s="57"/>
      <c r="L758" s="57"/>
      <c r="M758" s="57"/>
      <c r="N758" s="57"/>
    </row>
    <row r="759" spans="3:14" ht="14.25" customHeight="1">
      <c r="C759" s="106"/>
      <c r="D759" s="106"/>
      <c r="E759" s="106"/>
      <c r="F759" s="106"/>
      <c r="G759" s="106"/>
      <c r="H759" s="106"/>
      <c r="I759" s="57"/>
      <c r="J759" s="57"/>
      <c r="K759" s="57"/>
      <c r="L759" s="57"/>
      <c r="M759" s="57"/>
      <c r="N759" s="57"/>
    </row>
    <row r="760" spans="3:14" ht="14.25" customHeight="1">
      <c r="C760" s="106"/>
      <c r="D760" s="106"/>
      <c r="E760" s="106"/>
      <c r="F760" s="106"/>
      <c r="G760" s="106"/>
      <c r="H760" s="106"/>
      <c r="I760" s="57"/>
      <c r="J760" s="57"/>
      <c r="K760" s="57"/>
      <c r="L760" s="57"/>
      <c r="M760" s="57"/>
      <c r="N760" s="57"/>
    </row>
    <row r="761" spans="3:14" ht="14.25" customHeight="1">
      <c r="C761" s="106"/>
      <c r="D761" s="106"/>
      <c r="E761" s="106"/>
      <c r="F761" s="106"/>
      <c r="G761" s="106"/>
      <c r="H761" s="106"/>
      <c r="I761" s="57"/>
      <c r="J761" s="57"/>
      <c r="K761" s="57"/>
      <c r="L761" s="57"/>
      <c r="M761" s="57"/>
      <c r="N761" s="57"/>
    </row>
    <row r="762" spans="3:14" ht="14.25" customHeight="1">
      <c r="C762" s="106"/>
      <c r="D762" s="106"/>
      <c r="E762" s="106"/>
      <c r="F762" s="106"/>
      <c r="G762" s="106"/>
      <c r="H762" s="106"/>
      <c r="I762" s="57"/>
      <c r="J762" s="57"/>
      <c r="K762" s="57"/>
      <c r="L762" s="57"/>
      <c r="M762" s="57"/>
      <c r="N762" s="57"/>
    </row>
    <row r="763" spans="3:14" ht="14.25" customHeight="1">
      <c r="C763" s="106"/>
      <c r="D763" s="106"/>
      <c r="E763" s="106"/>
      <c r="F763" s="106"/>
      <c r="G763" s="106"/>
      <c r="H763" s="106"/>
      <c r="I763" s="57"/>
      <c r="J763" s="57"/>
      <c r="K763" s="57"/>
      <c r="L763" s="57"/>
      <c r="M763" s="57"/>
      <c r="N763" s="57"/>
    </row>
    <row r="764" spans="3:14" ht="14.25" customHeight="1">
      <c r="C764" s="106"/>
      <c r="D764" s="106"/>
      <c r="E764" s="106"/>
      <c r="F764" s="106"/>
      <c r="G764" s="106"/>
      <c r="H764" s="106"/>
      <c r="I764" s="57"/>
      <c r="J764" s="57"/>
      <c r="K764" s="57"/>
      <c r="L764" s="57"/>
      <c r="M764" s="57"/>
      <c r="N764" s="57"/>
    </row>
    <row r="765" spans="3:14" ht="14.25" customHeight="1">
      <c r="C765" s="106"/>
      <c r="D765" s="106"/>
      <c r="E765" s="106"/>
      <c r="F765" s="106"/>
      <c r="G765" s="106"/>
      <c r="H765" s="106"/>
      <c r="I765" s="57"/>
      <c r="J765" s="57"/>
      <c r="K765" s="57"/>
      <c r="L765" s="57"/>
      <c r="M765" s="57"/>
      <c r="N765" s="57"/>
    </row>
    <row r="766" spans="3:14" ht="14.25" customHeight="1">
      <c r="C766" s="106"/>
      <c r="D766" s="106"/>
      <c r="E766" s="106"/>
      <c r="F766" s="106"/>
      <c r="G766" s="106"/>
      <c r="H766" s="106"/>
      <c r="I766" s="57"/>
      <c r="J766" s="57"/>
      <c r="K766" s="57"/>
      <c r="L766" s="57"/>
      <c r="M766" s="57"/>
      <c r="N766" s="57"/>
    </row>
    <row r="767" spans="3:14" ht="14.25" customHeight="1">
      <c r="C767" s="106"/>
      <c r="D767" s="106"/>
      <c r="E767" s="106"/>
      <c r="F767" s="106"/>
      <c r="G767" s="106"/>
      <c r="H767" s="106"/>
      <c r="I767" s="57"/>
      <c r="J767" s="57"/>
      <c r="K767" s="57"/>
      <c r="L767" s="57"/>
      <c r="M767" s="57"/>
      <c r="N767" s="57"/>
    </row>
    <row r="768" spans="3:14" ht="14.25" customHeight="1">
      <c r="C768" s="106"/>
      <c r="D768" s="106"/>
      <c r="E768" s="106"/>
      <c r="F768" s="106"/>
      <c r="G768" s="106"/>
      <c r="H768" s="106"/>
      <c r="I768" s="57"/>
      <c r="J768" s="57"/>
      <c r="K768" s="57"/>
      <c r="L768" s="57"/>
      <c r="M768" s="57"/>
      <c r="N768" s="57"/>
    </row>
    <row r="769" spans="3:14" ht="14.25" customHeight="1">
      <c r="C769" s="106"/>
      <c r="D769" s="106"/>
      <c r="E769" s="106"/>
      <c r="F769" s="106"/>
      <c r="G769" s="106"/>
      <c r="H769" s="106"/>
      <c r="I769" s="57"/>
      <c r="J769" s="57"/>
      <c r="K769" s="57"/>
      <c r="L769" s="57"/>
      <c r="M769" s="57"/>
      <c r="N769" s="57"/>
    </row>
    <row r="770" spans="3:14" ht="14.25" customHeight="1">
      <c r="C770" s="106"/>
      <c r="D770" s="106"/>
      <c r="E770" s="106"/>
      <c r="F770" s="106"/>
      <c r="G770" s="106"/>
      <c r="H770" s="106"/>
      <c r="I770" s="57"/>
      <c r="J770" s="57"/>
      <c r="K770" s="57"/>
      <c r="L770" s="57"/>
      <c r="M770" s="57"/>
      <c r="N770" s="57"/>
    </row>
    <row r="771" spans="3:14" ht="14.25" customHeight="1">
      <c r="C771" s="106"/>
      <c r="D771" s="106"/>
      <c r="E771" s="106"/>
      <c r="F771" s="106"/>
      <c r="G771" s="106"/>
      <c r="H771" s="106"/>
      <c r="I771" s="57"/>
      <c r="J771" s="57"/>
      <c r="K771" s="57"/>
      <c r="L771" s="57"/>
      <c r="M771" s="57"/>
      <c r="N771" s="57"/>
    </row>
    <row r="772" spans="3:14" ht="14.25" customHeight="1">
      <c r="C772" s="106"/>
      <c r="D772" s="106"/>
      <c r="E772" s="106"/>
      <c r="F772" s="106"/>
      <c r="G772" s="106"/>
      <c r="H772" s="106"/>
      <c r="I772" s="57"/>
      <c r="J772" s="57"/>
      <c r="K772" s="57"/>
      <c r="L772" s="57"/>
      <c r="M772" s="57"/>
      <c r="N772" s="57"/>
    </row>
    <row r="773" spans="3:14" ht="14.25" customHeight="1">
      <c r="C773" s="106"/>
      <c r="D773" s="106"/>
      <c r="E773" s="106"/>
      <c r="F773" s="106"/>
      <c r="G773" s="106"/>
      <c r="H773" s="106"/>
      <c r="I773" s="57"/>
      <c r="J773" s="57"/>
      <c r="K773" s="57"/>
      <c r="L773" s="57"/>
      <c r="M773" s="57"/>
      <c r="N773" s="57"/>
    </row>
    <row r="774" spans="3:14" ht="14.25" customHeight="1">
      <c r="C774" s="106"/>
      <c r="D774" s="106"/>
      <c r="E774" s="106"/>
      <c r="F774" s="106"/>
      <c r="G774" s="106"/>
      <c r="H774" s="106"/>
      <c r="I774" s="57"/>
      <c r="J774" s="57"/>
      <c r="K774" s="57"/>
      <c r="L774" s="57"/>
      <c r="M774" s="57"/>
      <c r="N774" s="57"/>
    </row>
    <row r="775" spans="3:14" ht="14.25" customHeight="1">
      <c r="C775" s="106"/>
      <c r="D775" s="106"/>
      <c r="E775" s="106"/>
      <c r="F775" s="106"/>
      <c r="G775" s="106"/>
      <c r="H775" s="106"/>
      <c r="I775" s="57"/>
      <c r="J775" s="57"/>
      <c r="K775" s="57"/>
      <c r="L775" s="57"/>
      <c r="M775" s="57"/>
      <c r="N775" s="57"/>
    </row>
    <row r="776" spans="3:14" ht="14.25" customHeight="1">
      <c r="C776" s="106"/>
      <c r="D776" s="106"/>
      <c r="E776" s="106"/>
      <c r="F776" s="106"/>
      <c r="G776" s="106"/>
      <c r="H776" s="106"/>
      <c r="I776" s="57"/>
      <c r="J776" s="57"/>
      <c r="K776" s="57"/>
      <c r="L776" s="57"/>
      <c r="M776" s="57"/>
      <c r="N776" s="57"/>
    </row>
    <row r="777" spans="3:14" ht="14.25" customHeight="1">
      <c r="C777" s="106"/>
      <c r="D777" s="106"/>
      <c r="E777" s="106"/>
      <c r="F777" s="106"/>
      <c r="G777" s="106"/>
      <c r="H777" s="106"/>
      <c r="I777" s="57"/>
      <c r="J777" s="57"/>
      <c r="K777" s="57"/>
      <c r="L777" s="57"/>
      <c r="M777" s="57"/>
      <c r="N777" s="57"/>
    </row>
    <row r="778" spans="3:14" ht="14.25" customHeight="1">
      <c r="C778" s="106"/>
      <c r="D778" s="106"/>
      <c r="E778" s="106"/>
      <c r="F778" s="106"/>
      <c r="G778" s="106"/>
      <c r="H778" s="106"/>
      <c r="I778" s="57"/>
      <c r="J778" s="57"/>
      <c r="K778" s="57"/>
      <c r="L778" s="57"/>
      <c r="M778" s="57"/>
      <c r="N778" s="57"/>
    </row>
    <row r="779" spans="3:14" ht="14.25" customHeight="1">
      <c r="C779" s="106"/>
      <c r="D779" s="106"/>
      <c r="E779" s="106"/>
      <c r="F779" s="106"/>
      <c r="G779" s="106"/>
      <c r="H779" s="106"/>
      <c r="I779" s="57"/>
      <c r="J779" s="57"/>
      <c r="K779" s="57"/>
      <c r="L779" s="57"/>
      <c r="M779" s="57"/>
      <c r="N779" s="57"/>
    </row>
    <row r="780" spans="3:14" ht="14.25" customHeight="1">
      <c r="C780" s="106"/>
      <c r="D780" s="106"/>
      <c r="E780" s="106"/>
      <c r="F780" s="106"/>
      <c r="G780" s="106"/>
      <c r="H780" s="106"/>
      <c r="I780" s="57"/>
      <c r="J780" s="57"/>
      <c r="K780" s="57"/>
      <c r="L780" s="57"/>
      <c r="M780" s="57"/>
      <c r="N780" s="57"/>
    </row>
    <row r="781" spans="3:14" ht="14.25" customHeight="1">
      <c r="C781" s="106"/>
      <c r="D781" s="106"/>
      <c r="E781" s="106"/>
      <c r="F781" s="106"/>
      <c r="G781" s="106"/>
      <c r="H781" s="106"/>
      <c r="I781" s="57"/>
      <c r="J781" s="57"/>
      <c r="K781" s="57"/>
      <c r="L781" s="57"/>
      <c r="M781" s="57"/>
      <c r="N781" s="57"/>
    </row>
    <row r="782" spans="3:14" ht="14.25" customHeight="1">
      <c r="C782" s="106"/>
      <c r="D782" s="106"/>
      <c r="E782" s="106"/>
      <c r="F782" s="106"/>
      <c r="G782" s="106"/>
      <c r="H782" s="106"/>
      <c r="I782" s="57"/>
      <c r="J782" s="57"/>
      <c r="K782" s="57"/>
      <c r="L782" s="57"/>
      <c r="M782" s="57"/>
      <c r="N782" s="57"/>
    </row>
    <row r="783" spans="3:14" ht="14.25" customHeight="1">
      <c r="C783" s="106"/>
      <c r="D783" s="106"/>
      <c r="E783" s="106"/>
      <c r="F783" s="106"/>
      <c r="G783" s="106"/>
      <c r="H783" s="106"/>
      <c r="I783" s="57"/>
      <c r="J783" s="57"/>
      <c r="K783" s="57"/>
      <c r="L783" s="57"/>
      <c r="M783" s="57"/>
      <c r="N783" s="57"/>
    </row>
    <row r="784" spans="3:14" ht="14.25" customHeight="1">
      <c r="C784" s="106"/>
      <c r="D784" s="106"/>
      <c r="E784" s="106"/>
      <c r="F784" s="106"/>
      <c r="G784" s="106"/>
      <c r="H784" s="106"/>
      <c r="I784" s="57"/>
      <c r="J784" s="57"/>
      <c r="K784" s="57"/>
      <c r="L784" s="57"/>
      <c r="M784" s="57"/>
      <c r="N784" s="57"/>
    </row>
    <row r="785" spans="3:14" ht="14.25" customHeight="1">
      <c r="C785" s="106"/>
      <c r="D785" s="106"/>
      <c r="E785" s="106"/>
      <c r="F785" s="106"/>
      <c r="G785" s="106"/>
      <c r="H785" s="106"/>
      <c r="I785" s="57"/>
      <c r="J785" s="57"/>
      <c r="K785" s="57"/>
      <c r="L785" s="57"/>
      <c r="M785" s="57"/>
      <c r="N785" s="57"/>
    </row>
    <row r="786" spans="3:14" ht="14.25" customHeight="1">
      <c r="C786" s="106"/>
      <c r="D786" s="106"/>
      <c r="E786" s="106"/>
      <c r="F786" s="106"/>
      <c r="G786" s="106"/>
      <c r="H786" s="106"/>
      <c r="I786" s="57"/>
      <c r="J786" s="57"/>
      <c r="K786" s="57"/>
      <c r="L786" s="57"/>
      <c r="M786" s="57"/>
      <c r="N786" s="57"/>
    </row>
    <row r="787" spans="3:14" ht="14.25" customHeight="1">
      <c r="C787" s="106"/>
      <c r="D787" s="106"/>
      <c r="E787" s="106"/>
      <c r="F787" s="106"/>
      <c r="G787" s="106"/>
      <c r="H787" s="106"/>
      <c r="I787" s="57"/>
      <c r="J787" s="57"/>
      <c r="K787" s="57"/>
      <c r="L787" s="57"/>
      <c r="M787" s="57"/>
      <c r="N787" s="57"/>
    </row>
    <row r="788" spans="3:14" ht="14.25" customHeight="1">
      <c r="C788" s="106"/>
      <c r="D788" s="106"/>
      <c r="E788" s="106"/>
      <c r="F788" s="106"/>
      <c r="G788" s="106"/>
      <c r="H788" s="106"/>
      <c r="I788" s="57"/>
      <c r="J788" s="57"/>
      <c r="K788" s="57"/>
      <c r="L788" s="57"/>
      <c r="M788" s="57"/>
      <c r="N788" s="57"/>
    </row>
    <row r="789" spans="3:14" ht="14.25" customHeight="1">
      <c r="C789" s="106"/>
      <c r="D789" s="106"/>
      <c r="E789" s="106"/>
      <c r="F789" s="106"/>
      <c r="G789" s="106"/>
      <c r="H789" s="106"/>
      <c r="I789" s="57"/>
      <c r="J789" s="57"/>
      <c r="K789" s="57"/>
      <c r="L789" s="57"/>
      <c r="M789" s="57"/>
      <c r="N789" s="57"/>
    </row>
    <row r="790" spans="3:14" ht="14.25" customHeight="1">
      <c r="C790" s="106"/>
      <c r="D790" s="106"/>
      <c r="E790" s="106"/>
      <c r="F790" s="106"/>
      <c r="G790" s="106"/>
      <c r="H790" s="106"/>
      <c r="I790" s="57"/>
      <c r="J790" s="57"/>
      <c r="K790" s="57"/>
      <c r="L790" s="57"/>
      <c r="M790" s="57"/>
      <c r="N790" s="57"/>
    </row>
    <row r="791" spans="3:14" ht="14.25" customHeight="1">
      <c r="C791" s="106"/>
      <c r="D791" s="106"/>
      <c r="E791" s="106"/>
      <c r="F791" s="106"/>
      <c r="G791" s="106"/>
      <c r="H791" s="106"/>
      <c r="I791" s="57"/>
      <c r="J791" s="57"/>
      <c r="K791" s="57"/>
      <c r="L791" s="57"/>
      <c r="M791" s="57"/>
      <c r="N791" s="57"/>
    </row>
    <row r="792" spans="3:14" ht="14.25" customHeight="1">
      <c r="C792" s="106"/>
      <c r="D792" s="106"/>
      <c r="E792" s="106"/>
      <c r="F792" s="106"/>
      <c r="G792" s="106"/>
      <c r="H792" s="106"/>
      <c r="I792" s="57"/>
      <c r="J792" s="57"/>
      <c r="K792" s="57"/>
      <c r="L792" s="57"/>
      <c r="M792" s="57"/>
      <c r="N792" s="57"/>
    </row>
    <row r="793" spans="3:14" ht="14.25" customHeight="1">
      <c r="C793" s="106"/>
      <c r="D793" s="106"/>
      <c r="E793" s="106"/>
      <c r="F793" s="106"/>
      <c r="G793" s="106"/>
      <c r="H793" s="106"/>
      <c r="I793" s="57"/>
      <c r="J793" s="57"/>
      <c r="K793" s="57"/>
      <c r="L793" s="57"/>
      <c r="M793" s="57"/>
      <c r="N793" s="57"/>
    </row>
    <row r="794" spans="3:14" ht="14.25" customHeight="1">
      <c r="C794" s="106"/>
      <c r="D794" s="106"/>
      <c r="E794" s="106"/>
      <c r="F794" s="106"/>
      <c r="G794" s="106"/>
      <c r="H794" s="106"/>
      <c r="I794" s="57"/>
      <c r="J794" s="57"/>
      <c r="K794" s="57"/>
      <c r="L794" s="57"/>
      <c r="M794" s="57"/>
      <c r="N794" s="57"/>
    </row>
    <row r="795" spans="3:14" ht="14.25" customHeight="1">
      <c r="C795" s="106"/>
      <c r="D795" s="106"/>
      <c r="E795" s="106"/>
      <c r="F795" s="106"/>
      <c r="G795" s="106"/>
      <c r="H795" s="106"/>
      <c r="I795" s="57"/>
      <c r="J795" s="57"/>
      <c r="K795" s="57"/>
      <c r="L795" s="57"/>
      <c r="M795" s="57"/>
      <c r="N795" s="57"/>
    </row>
    <row r="796" spans="3:14" ht="14.25" customHeight="1">
      <c r="C796" s="106"/>
      <c r="D796" s="106"/>
      <c r="E796" s="106"/>
      <c r="F796" s="106"/>
      <c r="G796" s="106"/>
      <c r="H796" s="106"/>
      <c r="I796" s="57"/>
      <c r="J796" s="57"/>
      <c r="K796" s="57"/>
      <c r="L796" s="57"/>
      <c r="M796" s="57"/>
      <c r="N796" s="57"/>
    </row>
    <row r="797" spans="3:14" ht="14.25" customHeight="1">
      <c r="C797" s="106"/>
      <c r="D797" s="106"/>
      <c r="E797" s="106"/>
      <c r="F797" s="106"/>
      <c r="G797" s="106"/>
      <c r="H797" s="106"/>
      <c r="I797" s="57"/>
      <c r="J797" s="57"/>
      <c r="K797" s="57"/>
      <c r="L797" s="57"/>
      <c r="M797" s="57"/>
      <c r="N797" s="57"/>
    </row>
    <row r="798" spans="3:14" ht="14.25" customHeight="1">
      <c r="C798" s="106"/>
      <c r="D798" s="106"/>
      <c r="E798" s="106"/>
      <c r="F798" s="106"/>
      <c r="G798" s="106"/>
      <c r="H798" s="106"/>
      <c r="I798" s="57"/>
      <c r="J798" s="57"/>
      <c r="K798" s="57"/>
      <c r="L798" s="57"/>
      <c r="M798" s="57"/>
      <c r="N798" s="57"/>
    </row>
    <row r="799" spans="3:14" ht="14.25" customHeight="1">
      <c r="C799" s="106"/>
      <c r="D799" s="106"/>
      <c r="E799" s="106"/>
      <c r="F799" s="106"/>
      <c r="G799" s="106"/>
      <c r="H799" s="106"/>
      <c r="I799" s="57"/>
      <c r="J799" s="57"/>
      <c r="K799" s="57"/>
      <c r="L799" s="57"/>
      <c r="M799" s="57"/>
      <c r="N799" s="57"/>
    </row>
    <row r="800" spans="3:14" ht="14.25" customHeight="1">
      <c r="C800" s="106"/>
      <c r="D800" s="106"/>
      <c r="E800" s="106"/>
      <c r="F800" s="106"/>
      <c r="G800" s="106"/>
      <c r="H800" s="106"/>
      <c r="I800" s="57"/>
      <c r="J800" s="57"/>
      <c r="K800" s="57"/>
      <c r="L800" s="57"/>
      <c r="M800" s="57"/>
      <c r="N800" s="57"/>
    </row>
    <row r="801" spans="3:14" ht="14.25" customHeight="1">
      <c r="C801" s="106"/>
      <c r="D801" s="106"/>
      <c r="E801" s="106"/>
      <c r="F801" s="106"/>
      <c r="G801" s="106"/>
      <c r="H801" s="106"/>
      <c r="I801" s="57"/>
      <c r="J801" s="57"/>
      <c r="K801" s="57"/>
      <c r="L801" s="57"/>
      <c r="M801" s="57"/>
      <c r="N801" s="57"/>
    </row>
    <row r="802" spans="3:14" ht="14.25" customHeight="1">
      <c r="C802" s="106"/>
      <c r="D802" s="106"/>
      <c r="E802" s="106"/>
      <c r="F802" s="106"/>
      <c r="G802" s="106"/>
      <c r="H802" s="106"/>
      <c r="I802" s="57"/>
      <c r="J802" s="57"/>
      <c r="K802" s="57"/>
      <c r="L802" s="57"/>
      <c r="M802" s="57"/>
      <c r="N802" s="57"/>
    </row>
    <row r="803" spans="3:14" ht="14.25" customHeight="1">
      <c r="C803" s="106"/>
      <c r="D803" s="106"/>
      <c r="E803" s="106"/>
      <c r="F803" s="106"/>
      <c r="G803" s="106"/>
      <c r="H803" s="106"/>
      <c r="I803" s="57"/>
      <c r="J803" s="57"/>
      <c r="K803" s="57"/>
      <c r="L803" s="57"/>
      <c r="M803" s="57"/>
      <c r="N803" s="57"/>
    </row>
    <row r="804" spans="3:14" ht="14.25" customHeight="1">
      <c r="C804" s="106"/>
      <c r="D804" s="106"/>
      <c r="E804" s="106"/>
      <c r="F804" s="106"/>
      <c r="G804" s="106"/>
      <c r="H804" s="106"/>
      <c r="I804" s="57"/>
      <c r="J804" s="57"/>
      <c r="K804" s="57"/>
      <c r="L804" s="57"/>
      <c r="M804" s="57"/>
      <c r="N804" s="57"/>
    </row>
    <row r="805" spans="3:14" ht="14.25" customHeight="1">
      <c r="C805" s="106"/>
      <c r="D805" s="106"/>
      <c r="E805" s="106"/>
      <c r="F805" s="106"/>
      <c r="G805" s="106"/>
      <c r="H805" s="106"/>
      <c r="I805" s="57"/>
      <c r="J805" s="57"/>
      <c r="K805" s="57"/>
      <c r="L805" s="57"/>
      <c r="M805" s="57"/>
      <c r="N805" s="57"/>
    </row>
    <row r="806" spans="3:14" ht="14.25" customHeight="1">
      <c r="C806" s="106"/>
      <c r="D806" s="106"/>
      <c r="E806" s="106"/>
      <c r="F806" s="106"/>
      <c r="G806" s="106"/>
      <c r="H806" s="106"/>
      <c r="I806" s="57"/>
      <c r="J806" s="57"/>
      <c r="K806" s="57"/>
      <c r="L806" s="57"/>
      <c r="M806" s="57"/>
      <c r="N806" s="57"/>
    </row>
    <row r="807" spans="3:14" ht="14.25" customHeight="1">
      <c r="C807" s="106"/>
      <c r="D807" s="106"/>
      <c r="E807" s="106"/>
      <c r="F807" s="106"/>
      <c r="G807" s="106"/>
      <c r="H807" s="106"/>
      <c r="I807" s="57"/>
      <c r="J807" s="57"/>
      <c r="K807" s="57"/>
      <c r="L807" s="57"/>
      <c r="M807" s="57"/>
      <c r="N807" s="57"/>
    </row>
    <row r="808" spans="3:14" ht="14.25" customHeight="1">
      <c r="C808" s="106"/>
      <c r="D808" s="106"/>
      <c r="E808" s="106"/>
      <c r="F808" s="106"/>
      <c r="G808" s="106"/>
      <c r="H808" s="106"/>
      <c r="I808" s="57"/>
      <c r="J808" s="57"/>
      <c r="K808" s="57"/>
      <c r="L808" s="57"/>
      <c r="M808" s="57"/>
      <c r="N808" s="57"/>
    </row>
    <row r="809" spans="3:14" ht="14.25" customHeight="1">
      <c r="C809" s="106"/>
      <c r="D809" s="106"/>
      <c r="E809" s="106"/>
      <c r="F809" s="106"/>
      <c r="G809" s="106"/>
      <c r="H809" s="106"/>
      <c r="I809" s="57"/>
      <c r="J809" s="57"/>
      <c r="K809" s="57"/>
      <c r="L809" s="57"/>
      <c r="M809" s="57"/>
      <c r="N809" s="57"/>
    </row>
    <row r="810" spans="3:14" ht="14.25" customHeight="1">
      <c r="C810" s="106"/>
      <c r="D810" s="106"/>
      <c r="E810" s="106"/>
      <c r="F810" s="106"/>
      <c r="G810" s="106"/>
      <c r="H810" s="106"/>
      <c r="I810" s="57"/>
      <c r="J810" s="57"/>
      <c r="K810" s="57"/>
      <c r="L810" s="57"/>
      <c r="M810" s="57"/>
      <c r="N810" s="57"/>
    </row>
    <row r="811" spans="3:14" ht="14.25" customHeight="1">
      <c r="C811" s="106"/>
      <c r="D811" s="106"/>
      <c r="E811" s="106"/>
      <c r="F811" s="106"/>
      <c r="G811" s="106"/>
      <c r="H811" s="106"/>
      <c r="I811" s="57"/>
      <c r="J811" s="57"/>
      <c r="K811" s="57"/>
      <c r="L811" s="57"/>
      <c r="M811" s="57"/>
      <c r="N811" s="57"/>
    </row>
    <row r="812" spans="3:14" ht="14.25" customHeight="1">
      <c r="C812" s="106"/>
      <c r="D812" s="106"/>
      <c r="E812" s="106"/>
      <c r="F812" s="106"/>
      <c r="G812" s="106"/>
      <c r="H812" s="106"/>
      <c r="I812" s="57"/>
      <c r="J812" s="57"/>
      <c r="K812" s="57"/>
      <c r="L812" s="57"/>
      <c r="M812" s="57"/>
      <c r="N812" s="57"/>
    </row>
    <row r="813" spans="3:14" ht="14.25" customHeight="1">
      <c r="C813" s="106"/>
      <c r="D813" s="106"/>
      <c r="E813" s="106"/>
      <c r="F813" s="106"/>
      <c r="G813" s="106"/>
      <c r="H813" s="106"/>
      <c r="I813" s="57"/>
      <c r="J813" s="57"/>
      <c r="K813" s="57"/>
      <c r="L813" s="57"/>
      <c r="M813" s="57"/>
      <c r="N813" s="57"/>
    </row>
    <row r="814" spans="3:14" ht="14.25" customHeight="1">
      <c r="C814" s="106"/>
      <c r="D814" s="106"/>
      <c r="E814" s="106"/>
      <c r="F814" s="106"/>
      <c r="G814" s="106"/>
      <c r="H814" s="106"/>
      <c r="I814" s="57"/>
      <c r="J814" s="57"/>
      <c r="K814" s="57"/>
      <c r="L814" s="57"/>
      <c r="M814" s="57"/>
      <c r="N814" s="57"/>
    </row>
    <row r="815" spans="3:14" ht="14.25" customHeight="1">
      <c r="C815" s="106"/>
      <c r="D815" s="106"/>
      <c r="E815" s="106"/>
      <c r="F815" s="106"/>
      <c r="G815" s="106"/>
      <c r="H815" s="106"/>
      <c r="I815" s="57"/>
      <c r="J815" s="57"/>
      <c r="K815" s="57"/>
      <c r="L815" s="57"/>
      <c r="M815" s="57"/>
      <c r="N815" s="57"/>
    </row>
    <row r="816" spans="3:14" ht="14.25" customHeight="1">
      <c r="C816" s="106"/>
      <c r="D816" s="106"/>
      <c r="E816" s="106"/>
      <c r="F816" s="106"/>
      <c r="G816" s="106"/>
      <c r="H816" s="106"/>
      <c r="I816" s="57"/>
      <c r="J816" s="57"/>
      <c r="K816" s="57"/>
      <c r="L816" s="57"/>
      <c r="M816" s="57"/>
      <c r="N816" s="57"/>
    </row>
    <row r="817" spans="3:14" ht="14.25" customHeight="1">
      <c r="C817" s="106"/>
      <c r="D817" s="106"/>
      <c r="E817" s="106"/>
      <c r="F817" s="106"/>
      <c r="G817" s="106"/>
      <c r="H817" s="106"/>
      <c r="I817" s="57"/>
      <c r="J817" s="57"/>
      <c r="K817" s="57"/>
      <c r="L817" s="57"/>
      <c r="M817" s="57"/>
      <c r="N817" s="57"/>
    </row>
    <row r="818" spans="3:14" ht="14.25" customHeight="1">
      <c r="C818" s="106"/>
      <c r="D818" s="106"/>
      <c r="E818" s="106"/>
      <c r="F818" s="106"/>
      <c r="G818" s="106"/>
      <c r="H818" s="106"/>
      <c r="I818" s="57"/>
      <c r="J818" s="57"/>
      <c r="K818" s="57"/>
      <c r="L818" s="57"/>
      <c r="M818" s="57"/>
      <c r="N818" s="57"/>
    </row>
    <row r="819" spans="3:14" ht="14.25" customHeight="1">
      <c r="C819" s="106"/>
      <c r="D819" s="106"/>
      <c r="E819" s="106"/>
      <c r="F819" s="106"/>
      <c r="G819" s="106"/>
      <c r="H819" s="106"/>
      <c r="I819" s="57"/>
      <c r="J819" s="57"/>
      <c r="K819" s="57"/>
      <c r="L819" s="57"/>
      <c r="M819" s="57"/>
      <c r="N819" s="57"/>
    </row>
    <row r="820" spans="3:14" ht="14.25" customHeight="1">
      <c r="C820" s="106"/>
      <c r="D820" s="106"/>
      <c r="E820" s="106"/>
      <c r="F820" s="106"/>
      <c r="G820" s="106"/>
      <c r="H820" s="106"/>
      <c r="I820" s="57"/>
      <c r="J820" s="57"/>
      <c r="K820" s="57"/>
      <c r="L820" s="57"/>
      <c r="M820" s="57"/>
      <c r="N820" s="57"/>
    </row>
    <row r="821" spans="3:14" ht="14.25" customHeight="1">
      <c r="C821" s="106"/>
      <c r="D821" s="106"/>
      <c r="E821" s="106"/>
      <c r="F821" s="106"/>
      <c r="G821" s="106"/>
      <c r="H821" s="106"/>
      <c r="I821" s="57"/>
      <c r="J821" s="57"/>
      <c r="K821" s="57"/>
      <c r="L821" s="57"/>
      <c r="M821" s="57"/>
      <c r="N821" s="57"/>
    </row>
    <row r="822" spans="3:14" ht="14.25" customHeight="1">
      <c r="C822" s="106"/>
      <c r="D822" s="106"/>
      <c r="E822" s="106"/>
      <c r="F822" s="106"/>
      <c r="G822" s="106"/>
      <c r="H822" s="106"/>
      <c r="I822" s="57"/>
      <c r="J822" s="57"/>
      <c r="K822" s="57"/>
      <c r="L822" s="57"/>
      <c r="M822" s="57"/>
      <c r="N822" s="57"/>
    </row>
    <row r="823" spans="3:14" ht="14.25" customHeight="1">
      <c r="C823" s="106"/>
      <c r="D823" s="106"/>
      <c r="E823" s="106"/>
      <c r="F823" s="106"/>
      <c r="G823" s="106"/>
      <c r="H823" s="106"/>
      <c r="I823" s="57"/>
      <c r="J823" s="57"/>
      <c r="K823" s="57"/>
      <c r="L823" s="57"/>
      <c r="M823" s="57"/>
      <c r="N823" s="57"/>
    </row>
    <row r="824" spans="3:14" ht="14.25" customHeight="1">
      <c r="C824" s="106"/>
      <c r="D824" s="106"/>
      <c r="E824" s="106"/>
      <c r="F824" s="106"/>
      <c r="G824" s="106"/>
      <c r="H824" s="106"/>
      <c r="I824" s="57"/>
      <c r="J824" s="57"/>
      <c r="K824" s="57"/>
      <c r="L824" s="57"/>
      <c r="M824" s="57"/>
      <c r="N824" s="57"/>
    </row>
    <row r="825" spans="3:14" ht="14.25" customHeight="1">
      <c r="C825" s="106"/>
      <c r="D825" s="106"/>
      <c r="E825" s="106"/>
      <c r="F825" s="106"/>
      <c r="G825" s="106"/>
      <c r="H825" s="106"/>
      <c r="I825" s="57"/>
      <c r="J825" s="57"/>
      <c r="K825" s="57"/>
      <c r="L825" s="57"/>
      <c r="M825" s="57"/>
      <c r="N825" s="57"/>
    </row>
    <row r="826" spans="3:14" ht="14.25" customHeight="1">
      <c r="C826" s="106"/>
      <c r="D826" s="106"/>
      <c r="E826" s="106"/>
      <c r="F826" s="106"/>
      <c r="G826" s="106"/>
      <c r="H826" s="106"/>
      <c r="I826" s="57"/>
      <c r="J826" s="57"/>
      <c r="K826" s="57"/>
      <c r="L826" s="57"/>
      <c r="M826" s="57"/>
      <c r="N826" s="57"/>
    </row>
    <row r="827" spans="3:14" ht="14.25" customHeight="1">
      <c r="C827" s="106"/>
      <c r="D827" s="106"/>
      <c r="E827" s="106"/>
      <c r="F827" s="106"/>
      <c r="G827" s="106"/>
      <c r="H827" s="106"/>
      <c r="I827" s="57"/>
      <c r="J827" s="57"/>
      <c r="K827" s="57"/>
      <c r="L827" s="57"/>
      <c r="M827" s="57"/>
      <c r="N827" s="57"/>
    </row>
    <row r="828" spans="3:14" ht="14.25" customHeight="1">
      <c r="C828" s="106"/>
      <c r="D828" s="106"/>
      <c r="E828" s="106"/>
      <c r="F828" s="106"/>
      <c r="G828" s="106"/>
      <c r="H828" s="106"/>
      <c r="I828" s="57"/>
      <c r="J828" s="57"/>
      <c r="K828" s="57"/>
      <c r="L828" s="57"/>
      <c r="M828" s="57"/>
      <c r="N828" s="57"/>
    </row>
    <row r="829" spans="3:14" ht="14.25" customHeight="1">
      <c r="C829" s="106"/>
      <c r="D829" s="106"/>
      <c r="E829" s="106"/>
      <c r="F829" s="106"/>
      <c r="G829" s="106"/>
      <c r="H829" s="106"/>
      <c r="I829" s="57"/>
      <c r="J829" s="57"/>
      <c r="K829" s="57"/>
      <c r="L829" s="57"/>
      <c r="M829" s="57"/>
      <c r="N829" s="57"/>
    </row>
    <row r="830" spans="3:14" ht="14.25" customHeight="1">
      <c r="C830" s="106"/>
      <c r="D830" s="106"/>
      <c r="E830" s="106"/>
      <c r="F830" s="106"/>
      <c r="G830" s="106"/>
      <c r="H830" s="106"/>
      <c r="I830" s="57"/>
      <c r="J830" s="57"/>
      <c r="K830" s="57"/>
      <c r="L830" s="57"/>
      <c r="M830" s="57"/>
      <c r="N830" s="57"/>
    </row>
    <row r="831" spans="3:14" ht="14.25" customHeight="1">
      <c r="C831" s="106"/>
      <c r="D831" s="106"/>
      <c r="E831" s="106"/>
      <c r="F831" s="106"/>
      <c r="G831" s="106"/>
      <c r="H831" s="106"/>
      <c r="I831" s="57"/>
      <c r="J831" s="57"/>
      <c r="K831" s="57"/>
      <c r="L831" s="57"/>
      <c r="M831" s="57"/>
      <c r="N831" s="57"/>
    </row>
    <row r="832" spans="3:14" ht="14.25" customHeight="1">
      <c r="C832" s="106"/>
      <c r="D832" s="106"/>
      <c r="E832" s="106"/>
      <c r="F832" s="106"/>
      <c r="G832" s="106"/>
      <c r="H832" s="106"/>
      <c r="I832" s="57"/>
      <c r="J832" s="57"/>
      <c r="K832" s="57"/>
      <c r="L832" s="57"/>
      <c r="M832" s="57"/>
      <c r="N832" s="57"/>
    </row>
    <row r="833" spans="3:14" ht="14.25" customHeight="1">
      <c r="C833" s="106"/>
      <c r="D833" s="106"/>
      <c r="E833" s="106"/>
      <c r="F833" s="106"/>
      <c r="G833" s="106"/>
      <c r="H833" s="106"/>
      <c r="I833" s="57"/>
      <c r="J833" s="57"/>
      <c r="K833" s="57"/>
      <c r="L833" s="57"/>
      <c r="M833" s="57"/>
      <c r="N833" s="57"/>
    </row>
    <row r="834" spans="3:14" ht="14.25" customHeight="1">
      <c r="C834" s="106"/>
      <c r="D834" s="106"/>
      <c r="E834" s="106"/>
      <c r="F834" s="106"/>
      <c r="G834" s="106"/>
      <c r="H834" s="106"/>
      <c r="I834" s="57"/>
      <c r="J834" s="57"/>
      <c r="K834" s="57"/>
      <c r="L834" s="57"/>
      <c r="M834" s="57"/>
      <c r="N834" s="57"/>
    </row>
    <row r="835" spans="3:14" ht="14.25" customHeight="1">
      <c r="C835" s="106"/>
      <c r="D835" s="106"/>
      <c r="E835" s="106"/>
      <c r="F835" s="106"/>
      <c r="G835" s="106"/>
      <c r="H835" s="106"/>
      <c r="I835" s="57"/>
      <c r="J835" s="57"/>
      <c r="K835" s="57"/>
      <c r="L835" s="57"/>
      <c r="M835" s="57"/>
      <c r="N835" s="57"/>
    </row>
    <row r="836" spans="3:14" ht="14.25" customHeight="1">
      <c r="C836" s="106"/>
      <c r="D836" s="106"/>
      <c r="E836" s="106"/>
      <c r="F836" s="106"/>
      <c r="G836" s="106"/>
      <c r="H836" s="106"/>
      <c r="I836" s="57"/>
      <c r="J836" s="57"/>
      <c r="K836" s="57"/>
      <c r="L836" s="57"/>
      <c r="M836" s="57"/>
      <c r="N836" s="57"/>
    </row>
    <row r="837" spans="3:14" ht="14.25" customHeight="1">
      <c r="C837" s="106"/>
      <c r="D837" s="106"/>
      <c r="E837" s="106"/>
      <c r="F837" s="106"/>
      <c r="G837" s="106"/>
      <c r="H837" s="106"/>
      <c r="I837" s="57"/>
      <c r="J837" s="57"/>
      <c r="K837" s="57"/>
      <c r="L837" s="57"/>
      <c r="M837" s="57"/>
      <c r="N837" s="57"/>
    </row>
    <row r="838" spans="3:14" ht="14.25" customHeight="1">
      <c r="C838" s="106"/>
      <c r="D838" s="106"/>
      <c r="E838" s="106"/>
      <c r="F838" s="106"/>
      <c r="G838" s="106"/>
      <c r="H838" s="106"/>
      <c r="I838" s="57"/>
      <c r="J838" s="57"/>
      <c r="K838" s="57"/>
      <c r="L838" s="57"/>
      <c r="M838" s="57"/>
      <c r="N838" s="57"/>
    </row>
    <row r="839" spans="3:14" ht="14.25" customHeight="1">
      <c r="C839" s="106"/>
      <c r="D839" s="106"/>
      <c r="E839" s="106"/>
      <c r="F839" s="106"/>
      <c r="G839" s="106"/>
      <c r="H839" s="106"/>
      <c r="I839" s="57"/>
      <c r="J839" s="57"/>
      <c r="K839" s="57"/>
      <c r="L839" s="57"/>
      <c r="M839" s="57"/>
      <c r="N839" s="57"/>
    </row>
    <row r="840" spans="3:14" ht="14.25" customHeight="1">
      <c r="C840" s="106"/>
      <c r="D840" s="106"/>
      <c r="E840" s="106"/>
      <c r="F840" s="106"/>
      <c r="G840" s="106"/>
      <c r="H840" s="106"/>
      <c r="I840" s="57"/>
      <c r="J840" s="57"/>
      <c r="K840" s="57"/>
      <c r="L840" s="57"/>
      <c r="M840" s="57"/>
      <c r="N840" s="57"/>
    </row>
    <row r="841" spans="3:14" ht="14.25" customHeight="1">
      <c r="C841" s="106"/>
      <c r="D841" s="106"/>
      <c r="E841" s="106"/>
      <c r="F841" s="106"/>
      <c r="G841" s="106"/>
      <c r="H841" s="106"/>
      <c r="I841" s="57"/>
      <c r="J841" s="57"/>
      <c r="K841" s="57"/>
      <c r="L841" s="57"/>
      <c r="M841" s="57"/>
      <c r="N841" s="57"/>
    </row>
    <row r="842" spans="3:14" ht="14.25" customHeight="1">
      <c r="C842" s="106"/>
      <c r="D842" s="106"/>
      <c r="E842" s="106"/>
      <c r="F842" s="106"/>
      <c r="G842" s="106"/>
      <c r="H842" s="106"/>
      <c r="I842" s="57"/>
      <c r="J842" s="57"/>
      <c r="K842" s="57"/>
      <c r="L842" s="57"/>
      <c r="M842" s="57"/>
      <c r="N842" s="57"/>
    </row>
    <row r="843" spans="3:14" ht="14.25" customHeight="1">
      <c r="C843" s="106"/>
      <c r="D843" s="106"/>
      <c r="E843" s="106"/>
      <c r="F843" s="106"/>
      <c r="G843" s="106"/>
      <c r="H843" s="106"/>
      <c r="I843" s="57"/>
      <c r="J843" s="57"/>
      <c r="K843" s="57"/>
      <c r="L843" s="57"/>
      <c r="M843" s="57"/>
      <c r="N843" s="57"/>
    </row>
    <row r="844" spans="3:14" ht="14.25" customHeight="1">
      <c r="C844" s="106"/>
      <c r="D844" s="106"/>
      <c r="E844" s="106"/>
      <c r="F844" s="106"/>
      <c r="G844" s="106"/>
      <c r="H844" s="106"/>
      <c r="I844" s="57"/>
      <c r="J844" s="57"/>
      <c r="K844" s="57"/>
      <c r="L844" s="57"/>
      <c r="M844" s="57"/>
      <c r="N844" s="57"/>
    </row>
    <row r="845" spans="3:14" ht="14.25" customHeight="1">
      <c r="C845" s="106"/>
      <c r="D845" s="106"/>
      <c r="E845" s="106"/>
      <c r="F845" s="106"/>
      <c r="G845" s="106"/>
      <c r="H845" s="106"/>
      <c r="I845" s="57"/>
      <c r="J845" s="57"/>
      <c r="K845" s="57"/>
      <c r="L845" s="57"/>
      <c r="M845" s="57"/>
      <c r="N845" s="57"/>
    </row>
    <row r="846" spans="3:14" ht="14.25" customHeight="1">
      <c r="C846" s="106"/>
      <c r="D846" s="106"/>
      <c r="E846" s="106"/>
      <c r="F846" s="106"/>
      <c r="G846" s="106"/>
      <c r="H846" s="106"/>
      <c r="I846" s="57"/>
      <c r="J846" s="57"/>
      <c r="K846" s="57"/>
      <c r="L846" s="57"/>
      <c r="M846" s="57"/>
      <c r="N846" s="57"/>
    </row>
    <row r="847" spans="3:14" ht="14.25" customHeight="1">
      <c r="C847" s="106"/>
      <c r="D847" s="106"/>
      <c r="E847" s="106"/>
      <c r="F847" s="106"/>
      <c r="G847" s="106"/>
      <c r="H847" s="106"/>
      <c r="I847" s="57"/>
      <c r="J847" s="57"/>
      <c r="K847" s="57"/>
      <c r="L847" s="57"/>
      <c r="M847" s="57"/>
      <c r="N847" s="57"/>
    </row>
    <row r="848" spans="3:14" ht="14.25" customHeight="1">
      <c r="C848" s="106"/>
      <c r="D848" s="106"/>
      <c r="E848" s="106"/>
      <c r="F848" s="106"/>
      <c r="G848" s="106"/>
      <c r="H848" s="106"/>
      <c r="I848" s="57"/>
      <c r="J848" s="57"/>
      <c r="K848" s="57"/>
      <c r="L848" s="57"/>
      <c r="M848" s="57"/>
      <c r="N848" s="57"/>
    </row>
    <row r="849" spans="3:14" ht="14.25" customHeight="1">
      <c r="C849" s="106"/>
      <c r="D849" s="106"/>
      <c r="E849" s="106"/>
      <c r="F849" s="106"/>
      <c r="G849" s="106"/>
      <c r="H849" s="106"/>
      <c r="I849" s="57"/>
      <c r="J849" s="57"/>
      <c r="K849" s="57"/>
      <c r="L849" s="57"/>
      <c r="M849" s="57"/>
      <c r="N849" s="57"/>
    </row>
    <row r="850" spans="3:14" ht="14.25" customHeight="1">
      <c r="C850" s="106"/>
      <c r="D850" s="106"/>
      <c r="E850" s="106"/>
      <c r="F850" s="106"/>
      <c r="G850" s="106"/>
      <c r="H850" s="106"/>
      <c r="I850" s="57"/>
      <c r="J850" s="57"/>
      <c r="K850" s="57"/>
      <c r="L850" s="57"/>
      <c r="M850" s="57"/>
      <c r="N850" s="57"/>
    </row>
    <row r="851" spans="3:14" ht="14.25" customHeight="1">
      <c r="C851" s="106"/>
      <c r="D851" s="106"/>
      <c r="E851" s="106"/>
      <c r="F851" s="106"/>
      <c r="G851" s="106"/>
      <c r="H851" s="106"/>
      <c r="I851" s="57"/>
      <c r="J851" s="57"/>
      <c r="K851" s="57"/>
      <c r="L851" s="57"/>
      <c r="M851" s="57"/>
      <c r="N851" s="57"/>
    </row>
    <row r="852" spans="3:14" ht="14.25" customHeight="1">
      <c r="C852" s="106"/>
      <c r="D852" s="106"/>
      <c r="E852" s="106"/>
      <c r="F852" s="106"/>
      <c r="G852" s="106"/>
      <c r="H852" s="106"/>
      <c r="I852" s="57"/>
      <c r="J852" s="57"/>
      <c r="K852" s="57"/>
      <c r="L852" s="57"/>
      <c r="M852" s="57"/>
      <c r="N852" s="57"/>
    </row>
    <row r="853" spans="3:14" ht="14.25" customHeight="1">
      <c r="C853" s="106"/>
      <c r="D853" s="106"/>
      <c r="E853" s="106"/>
      <c r="F853" s="106"/>
      <c r="G853" s="106"/>
      <c r="H853" s="106"/>
      <c r="I853" s="57"/>
      <c r="J853" s="57"/>
      <c r="K853" s="57"/>
      <c r="L853" s="57"/>
      <c r="M853" s="57"/>
      <c r="N853" s="57"/>
    </row>
    <row r="854" spans="3:14" ht="14.25" customHeight="1">
      <c r="C854" s="106"/>
      <c r="D854" s="106"/>
      <c r="E854" s="106"/>
      <c r="F854" s="106"/>
      <c r="G854" s="106"/>
      <c r="H854" s="106"/>
      <c r="I854" s="57"/>
      <c r="J854" s="57"/>
      <c r="K854" s="57"/>
      <c r="L854" s="57"/>
      <c r="M854" s="57"/>
      <c r="N854" s="57"/>
    </row>
    <row r="855" spans="3:14" ht="14.25" customHeight="1">
      <c r="C855" s="106"/>
      <c r="D855" s="106"/>
      <c r="E855" s="106"/>
      <c r="F855" s="106"/>
      <c r="G855" s="106"/>
      <c r="H855" s="106"/>
      <c r="I855" s="57"/>
      <c r="J855" s="57"/>
      <c r="K855" s="57"/>
      <c r="L855" s="57"/>
      <c r="M855" s="57"/>
      <c r="N855" s="57"/>
    </row>
    <row r="856" spans="3:14" ht="14.25" customHeight="1">
      <c r="C856" s="106"/>
      <c r="D856" s="106"/>
      <c r="E856" s="106"/>
      <c r="F856" s="106"/>
      <c r="G856" s="106"/>
      <c r="H856" s="106"/>
      <c r="I856" s="57"/>
      <c r="J856" s="57"/>
      <c r="K856" s="57"/>
      <c r="L856" s="57"/>
      <c r="M856" s="57"/>
      <c r="N856" s="57"/>
    </row>
    <row r="857" spans="3:14" ht="14.25" customHeight="1">
      <c r="C857" s="106"/>
      <c r="D857" s="106"/>
      <c r="E857" s="106"/>
      <c r="F857" s="106"/>
      <c r="G857" s="106"/>
      <c r="H857" s="106"/>
      <c r="I857" s="57"/>
      <c r="J857" s="57"/>
      <c r="K857" s="57"/>
      <c r="L857" s="57"/>
      <c r="M857" s="57"/>
      <c r="N857" s="57"/>
    </row>
    <row r="858" spans="3:14" ht="14.25" customHeight="1">
      <c r="C858" s="106"/>
      <c r="D858" s="106"/>
      <c r="E858" s="106"/>
      <c r="F858" s="106"/>
      <c r="G858" s="106"/>
      <c r="H858" s="106"/>
      <c r="I858" s="57"/>
      <c r="J858" s="57"/>
      <c r="K858" s="57"/>
      <c r="L858" s="57"/>
      <c r="M858" s="57"/>
      <c r="N858" s="57"/>
    </row>
    <row r="859" spans="3:14" ht="14.25" customHeight="1">
      <c r="C859" s="106"/>
      <c r="D859" s="106"/>
      <c r="E859" s="106"/>
      <c r="F859" s="106"/>
      <c r="G859" s="106"/>
      <c r="H859" s="106"/>
      <c r="I859" s="57"/>
      <c r="J859" s="57"/>
      <c r="K859" s="57"/>
      <c r="L859" s="57"/>
      <c r="M859" s="57"/>
      <c r="N859" s="57"/>
    </row>
    <row r="860" spans="3:14" ht="14.25" customHeight="1">
      <c r="C860" s="106"/>
      <c r="D860" s="106"/>
      <c r="E860" s="106"/>
      <c r="F860" s="106"/>
      <c r="G860" s="106"/>
      <c r="H860" s="106"/>
      <c r="I860" s="57"/>
      <c r="J860" s="57"/>
      <c r="K860" s="57"/>
      <c r="L860" s="57"/>
      <c r="M860" s="57"/>
      <c r="N860" s="57"/>
    </row>
    <row r="861" spans="3:14" ht="14.25" customHeight="1">
      <c r="C861" s="106"/>
      <c r="D861" s="106"/>
      <c r="E861" s="106"/>
      <c r="F861" s="106"/>
      <c r="G861" s="106"/>
      <c r="H861" s="106"/>
      <c r="I861" s="57"/>
      <c r="J861" s="57"/>
      <c r="K861" s="57"/>
      <c r="L861" s="57"/>
      <c r="M861" s="57"/>
      <c r="N861" s="57"/>
    </row>
    <row r="862" spans="3:14" ht="14.25" customHeight="1">
      <c r="C862" s="106"/>
      <c r="D862" s="106"/>
      <c r="E862" s="106"/>
      <c r="F862" s="106"/>
      <c r="G862" s="106"/>
      <c r="H862" s="106"/>
      <c r="I862" s="57"/>
      <c r="J862" s="57"/>
      <c r="K862" s="57"/>
      <c r="L862" s="57"/>
      <c r="M862" s="57"/>
      <c r="N862" s="57"/>
    </row>
    <row r="863" spans="3:14" ht="14.25" customHeight="1">
      <c r="C863" s="106"/>
      <c r="D863" s="106"/>
      <c r="E863" s="106"/>
      <c r="F863" s="106"/>
      <c r="G863" s="106"/>
      <c r="H863" s="106"/>
      <c r="I863" s="57"/>
      <c r="J863" s="57"/>
      <c r="K863" s="57"/>
      <c r="L863" s="57"/>
      <c r="M863" s="57"/>
      <c r="N863" s="57"/>
    </row>
    <row r="864" spans="3:14" ht="14.25" customHeight="1">
      <c r="C864" s="106"/>
      <c r="D864" s="106"/>
      <c r="E864" s="106"/>
      <c r="F864" s="106"/>
      <c r="G864" s="106"/>
      <c r="H864" s="106"/>
      <c r="I864" s="57"/>
      <c r="J864" s="57"/>
      <c r="K864" s="57"/>
      <c r="L864" s="57"/>
      <c r="M864" s="57"/>
      <c r="N864" s="57"/>
    </row>
    <row r="865" spans="3:14" ht="14.25" customHeight="1">
      <c r="C865" s="106"/>
      <c r="D865" s="106"/>
      <c r="E865" s="106"/>
      <c r="F865" s="106"/>
      <c r="G865" s="106"/>
      <c r="H865" s="106"/>
      <c r="I865" s="57"/>
      <c r="J865" s="57"/>
      <c r="K865" s="57"/>
      <c r="L865" s="57"/>
      <c r="M865" s="57"/>
      <c r="N865" s="57"/>
    </row>
    <row r="866" spans="3:14" ht="14.25" customHeight="1">
      <c r="C866" s="106"/>
      <c r="D866" s="106"/>
      <c r="E866" s="106"/>
      <c r="F866" s="106"/>
      <c r="G866" s="106"/>
      <c r="H866" s="106"/>
      <c r="I866" s="57"/>
      <c r="J866" s="57"/>
      <c r="K866" s="57"/>
      <c r="L866" s="57"/>
      <c r="M866" s="57"/>
      <c r="N866" s="57"/>
    </row>
    <row r="867" spans="3:14" ht="14.25" customHeight="1">
      <c r="C867" s="106"/>
      <c r="D867" s="106"/>
      <c r="E867" s="106"/>
      <c r="F867" s="106"/>
      <c r="G867" s="106"/>
      <c r="H867" s="106"/>
      <c r="I867" s="57"/>
      <c r="J867" s="57"/>
      <c r="K867" s="57"/>
      <c r="L867" s="57"/>
      <c r="M867" s="57"/>
      <c r="N867" s="57"/>
    </row>
    <row r="868" spans="3:14" ht="14.25" customHeight="1">
      <c r="C868" s="106"/>
      <c r="D868" s="106"/>
      <c r="E868" s="106"/>
      <c r="F868" s="106"/>
      <c r="G868" s="106"/>
      <c r="H868" s="106"/>
      <c r="I868" s="57"/>
      <c r="J868" s="57"/>
      <c r="K868" s="57"/>
      <c r="L868" s="57"/>
      <c r="M868" s="57"/>
      <c r="N868" s="57"/>
    </row>
    <row r="869" spans="3:14" ht="14.25" customHeight="1">
      <c r="C869" s="106"/>
      <c r="D869" s="106"/>
      <c r="E869" s="106"/>
      <c r="F869" s="106"/>
      <c r="G869" s="106"/>
      <c r="H869" s="106"/>
      <c r="I869" s="57"/>
      <c r="J869" s="57"/>
      <c r="K869" s="57"/>
      <c r="L869" s="57"/>
      <c r="M869" s="57"/>
      <c r="N869" s="57"/>
    </row>
    <row r="870" spans="3:14" ht="14.25" customHeight="1">
      <c r="C870" s="106"/>
      <c r="D870" s="106"/>
      <c r="E870" s="106"/>
      <c r="F870" s="106"/>
      <c r="G870" s="106"/>
      <c r="H870" s="106"/>
      <c r="I870" s="57"/>
      <c r="J870" s="57"/>
      <c r="K870" s="57"/>
      <c r="L870" s="57"/>
      <c r="M870" s="57"/>
      <c r="N870" s="57"/>
    </row>
    <row r="871" spans="3:14" ht="14.25" customHeight="1">
      <c r="C871" s="106"/>
      <c r="D871" s="106"/>
      <c r="E871" s="106"/>
      <c r="F871" s="106"/>
      <c r="G871" s="106"/>
      <c r="H871" s="106"/>
      <c r="I871" s="57"/>
      <c r="J871" s="57"/>
      <c r="K871" s="57"/>
      <c r="L871" s="57"/>
      <c r="M871" s="57"/>
      <c r="N871" s="57"/>
    </row>
    <row r="872" spans="3:14" ht="14.25" customHeight="1">
      <c r="C872" s="106"/>
      <c r="D872" s="106"/>
      <c r="E872" s="106"/>
      <c r="F872" s="106"/>
      <c r="G872" s="106"/>
      <c r="H872" s="106"/>
      <c r="I872" s="57"/>
      <c r="J872" s="57"/>
      <c r="K872" s="57"/>
      <c r="L872" s="57"/>
      <c r="M872" s="57"/>
      <c r="N872" s="57"/>
    </row>
    <row r="873" spans="3:14" ht="14.25" customHeight="1">
      <c r="C873" s="106"/>
      <c r="D873" s="106"/>
      <c r="E873" s="106"/>
      <c r="F873" s="106"/>
      <c r="G873" s="106"/>
      <c r="H873" s="106"/>
      <c r="I873" s="57"/>
      <c r="J873" s="57"/>
      <c r="K873" s="57"/>
      <c r="L873" s="57"/>
      <c r="M873" s="57"/>
      <c r="N873" s="57"/>
    </row>
    <row r="874" spans="3:14" ht="14.25" customHeight="1">
      <c r="C874" s="106"/>
      <c r="D874" s="106"/>
      <c r="E874" s="106"/>
      <c r="F874" s="106"/>
      <c r="G874" s="106"/>
      <c r="H874" s="106"/>
      <c r="I874" s="57"/>
      <c r="J874" s="57"/>
      <c r="K874" s="57"/>
      <c r="L874" s="57"/>
      <c r="M874" s="57"/>
      <c r="N874" s="57"/>
    </row>
    <row r="875" spans="3:14" ht="14.25" customHeight="1">
      <c r="C875" s="106"/>
      <c r="D875" s="106"/>
      <c r="E875" s="106"/>
      <c r="F875" s="106"/>
      <c r="G875" s="106"/>
      <c r="H875" s="106"/>
      <c r="I875" s="57"/>
      <c r="J875" s="57"/>
      <c r="K875" s="57"/>
      <c r="L875" s="57"/>
      <c r="M875" s="57"/>
      <c r="N875" s="57"/>
    </row>
    <row r="876" spans="3:14" ht="14.25" customHeight="1">
      <c r="C876" s="106"/>
      <c r="D876" s="106"/>
      <c r="E876" s="106"/>
      <c r="F876" s="106"/>
      <c r="G876" s="106"/>
      <c r="H876" s="106"/>
      <c r="I876" s="57"/>
      <c r="J876" s="57"/>
      <c r="K876" s="57"/>
      <c r="L876" s="57"/>
      <c r="M876" s="57"/>
      <c r="N876" s="57"/>
    </row>
    <row r="877" spans="3:14" ht="14.25" customHeight="1">
      <c r="C877" s="106"/>
      <c r="D877" s="106"/>
      <c r="E877" s="106"/>
      <c r="F877" s="106"/>
      <c r="G877" s="106"/>
      <c r="H877" s="106"/>
      <c r="I877" s="57"/>
      <c r="J877" s="57"/>
      <c r="K877" s="57"/>
      <c r="L877" s="57"/>
      <c r="M877" s="57"/>
      <c r="N877" s="57"/>
    </row>
    <row r="878" spans="3:14" ht="14.25" customHeight="1">
      <c r="C878" s="106"/>
      <c r="D878" s="106"/>
      <c r="E878" s="106"/>
      <c r="F878" s="106"/>
      <c r="G878" s="106"/>
      <c r="H878" s="106"/>
      <c r="I878" s="57"/>
      <c r="J878" s="57"/>
      <c r="K878" s="57"/>
      <c r="L878" s="57"/>
      <c r="M878" s="57"/>
      <c r="N878" s="57"/>
    </row>
    <row r="879" spans="3:14" ht="14.25" customHeight="1">
      <c r="C879" s="106"/>
      <c r="D879" s="106"/>
      <c r="E879" s="106"/>
      <c r="F879" s="106"/>
      <c r="G879" s="106"/>
      <c r="H879" s="106"/>
      <c r="I879" s="57"/>
      <c r="J879" s="57"/>
      <c r="K879" s="57"/>
      <c r="L879" s="57"/>
      <c r="M879" s="57"/>
      <c r="N879" s="57"/>
    </row>
    <row r="880" spans="3:14" ht="14.25" customHeight="1">
      <c r="C880" s="106"/>
      <c r="D880" s="106"/>
      <c r="E880" s="106"/>
      <c r="F880" s="106"/>
      <c r="G880" s="106"/>
      <c r="H880" s="106"/>
      <c r="I880" s="57"/>
      <c r="J880" s="57"/>
      <c r="K880" s="57"/>
      <c r="L880" s="57"/>
      <c r="M880" s="57"/>
      <c r="N880" s="57"/>
    </row>
    <row r="881" spans="3:14" ht="14.25" customHeight="1">
      <c r="C881" s="106"/>
      <c r="D881" s="106"/>
      <c r="E881" s="106"/>
      <c r="F881" s="106"/>
      <c r="G881" s="106"/>
      <c r="H881" s="106"/>
      <c r="I881" s="57"/>
      <c r="J881" s="57"/>
      <c r="K881" s="57"/>
      <c r="L881" s="57"/>
      <c r="M881" s="57"/>
      <c r="N881" s="57"/>
    </row>
    <row r="882" spans="3:14" ht="14.25" customHeight="1">
      <c r="C882" s="106"/>
      <c r="D882" s="106"/>
      <c r="E882" s="106"/>
      <c r="F882" s="106"/>
      <c r="G882" s="106"/>
      <c r="H882" s="106"/>
      <c r="I882" s="57"/>
      <c r="J882" s="57"/>
      <c r="K882" s="57"/>
      <c r="L882" s="57"/>
      <c r="M882" s="57"/>
      <c r="N882" s="57"/>
    </row>
    <row r="883" spans="3:14" ht="14.25" customHeight="1">
      <c r="C883" s="106"/>
      <c r="D883" s="106"/>
      <c r="E883" s="106"/>
      <c r="F883" s="106"/>
      <c r="G883" s="106"/>
      <c r="H883" s="106"/>
      <c r="I883" s="57"/>
      <c r="J883" s="57"/>
      <c r="K883" s="57"/>
      <c r="L883" s="57"/>
      <c r="M883" s="57"/>
      <c r="N883" s="57"/>
    </row>
    <row r="884" spans="3:14" ht="14.25" customHeight="1">
      <c r="C884" s="106"/>
      <c r="D884" s="106"/>
      <c r="E884" s="106"/>
      <c r="F884" s="106"/>
      <c r="G884" s="106"/>
      <c r="H884" s="106"/>
      <c r="I884" s="57"/>
      <c r="J884" s="57"/>
      <c r="K884" s="57"/>
      <c r="L884" s="57"/>
      <c r="M884" s="57"/>
      <c r="N884" s="57"/>
    </row>
    <row r="885" spans="3:14" ht="14.25" customHeight="1">
      <c r="C885" s="106"/>
      <c r="D885" s="106"/>
      <c r="E885" s="106"/>
      <c r="F885" s="106"/>
      <c r="G885" s="106"/>
      <c r="H885" s="106"/>
      <c r="I885" s="57"/>
      <c r="J885" s="57"/>
      <c r="K885" s="57"/>
      <c r="L885" s="57"/>
      <c r="M885" s="57"/>
      <c r="N885" s="57"/>
    </row>
    <row r="886" spans="3:14" ht="14.25" customHeight="1">
      <c r="C886" s="106"/>
      <c r="D886" s="106"/>
      <c r="E886" s="106"/>
      <c r="F886" s="106"/>
      <c r="G886" s="106"/>
      <c r="H886" s="106"/>
      <c r="I886" s="57"/>
      <c r="J886" s="57"/>
      <c r="K886" s="57"/>
      <c r="L886" s="57"/>
      <c r="M886" s="57"/>
      <c r="N886" s="57"/>
    </row>
    <row r="887" spans="3:14" ht="14.25" customHeight="1">
      <c r="C887" s="106"/>
      <c r="D887" s="106"/>
      <c r="E887" s="106"/>
      <c r="F887" s="106"/>
      <c r="G887" s="106"/>
      <c r="H887" s="106"/>
      <c r="I887" s="57"/>
      <c r="J887" s="57"/>
      <c r="K887" s="57"/>
      <c r="L887" s="57"/>
      <c r="M887" s="57"/>
      <c r="N887" s="57"/>
    </row>
    <row r="888" spans="3:14" ht="14.25" customHeight="1">
      <c r="C888" s="106"/>
      <c r="D888" s="106"/>
      <c r="E888" s="106"/>
      <c r="F888" s="106"/>
      <c r="G888" s="106"/>
      <c r="H888" s="106"/>
      <c r="I888" s="57"/>
      <c r="J888" s="57"/>
      <c r="K888" s="57"/>
      <c r="L888" s="57"/>
      <c r="M888" s="57"/>
      <c r="N888" s="57"/>
    </row>
    <row r="889" spans="3:14" ht="14.25" customHeight="1">
      <c r="C889" s="106"/>
      <c r="D889" s="106"/>
      <c r="E889" s="106"/>
      <c r="F889" s="106"/>
      <c r="G889" s="106"/>
      <c r="H889" s="106"/>
      <c r="I889" s="57"/>
      <c r="J889" s="57"/>
      <c r="K889" s="57"/>
      <c r="L889" s="57"/>
      <c r="M889" s="57"/>
      <c r="N889" s="57"/>
    </row>
    <row r="890" spans="3:14" ht="14.25" customHeight="1">
      <c r="C890" s="106"/>
      <c r="D890" s="106"/>
      <c r="E890" s="106"/>
      <c r="F890" s="106"/>
      <c r="G890" s="106"/>
      <c r="H890" s="106"/>
      <c r="I890" s="57"/>
      <c r="J890" s="57"/>
      <c r="K890" s="57"/>
      <c r="L890" s="57"/>
      <c r="M890" s="57"/>
      <c r="N890" s="57"/>
    </row>
    <row r="891" spans="3:14" ht="14.25" customHeight="1">
      <c r="C891" s="106"/>
      <c r="D891" s="106"/>
      <c r="E891" s="106"/>
      <c r="F891" s="106"/>
      <c r="G891" s="106"/>
      <c r="H891" s="106"/>
      <c r="I891" s="57"/>
      <c r="J891" s="57"/>
      <c r="K891" s="57"/>
      <c r="L891" s="57"/>
      <c r="M891" s="57"/>
      <c r="N891" s="57"/>
    </row>
    <row r="892" spans="3:14" ht="14.25" customHeight="1">
      <c r="C892" s="106"/>
      <c r="D892" s="106"/>
      <c r="E892" s="106"/>
      <c r="F892" s="106"/>
      <c r="G892" s="106"/>
      <c r="H892" s="106"/>
      <c r="I892" s="57"/>
      <c r="J892" s="57"/>
      <c r="K892" s="57"/>
      <c r="L892" s="57"/>
      <c r="M892" s="57"/>
      <c r="N892" s="57"/>
    </row>
    <row r="893" spans="3:14" ht="14.25" customHeight="1">
      <c r="C893" s="106"/>
      <c r="D893" s="106"/>
      <c r="E893" s="106"/>
      <c r="F893" s="106"/>
      <c r="G893" s="106"/>
      <c r="H893" s="106"/>
      <c r="I893" s="57"/>
      <c r="J893" s="57"/>
      <c r="K893" s="57"/>
      <c r="L893" s="57"/>
      <c r="M893" s="57"/>
      <c r="N893" s="57"/>
    </row>
    <row r="894" spans="3:14" ht="14.25" customHeight="1">
      <c r="C894" s="106"/>
      <c r="D894" s="106"/>
      <c r="E894" s="106"/>
      <c r="F894" s="106"/>
      <c r="G894" s="106"/>
      <c r="H894" s="106"/>
      <c r="I894" s="57"/>
      <c r="J894" s="57"/>
      <c r="K894" s="57"/>
      <c r="L894" s="57"/>
      <c r="M894" s="57"/>
      <c r="N894" s="57"/>
    </row>
    <row r="895" spans="3:14" ht="14.25" customHeight="1">
      <c r="C895" s="106"/>
      <c r="D895" s="106"/>
      <c r="E895" s="106"/>
      <c r="F895" s="106"/>
      <c r="G895" s="106"/>
      <c r="H895" s="106"/>
      <c r="I895" s="57"/>
      <c r="J895" s="57"/>
      <c r="K895" s="57"/>
      <c r="L895" s="57"/>
      <c r="M895" s="57"/>
      <c r="N895" s="57"/>
    </row>
    <row r="896" spans="3:14" ht="14.25" customHeight="1">
      <c r="C896" s="106"/>
      <c r="D896" s="106"/>
      <c r="E896" s="106"/>
      <c r="F896" s="106"/>
      <c r="G896" s="106"/>
      <c r="H896" s="106"/>
      <c r="I896" s="57"/>
      <c r="J896" s="57"/>
      <c r="K896" s="57"/>
      <c r="L896" s="57"/>
      <c r="M896" s="57"/>
      <c r="N896" s="57"/>
    </row>
    <row r="897" spans="3:14" ht="14.25" customHeight="1">
      <c r="C897" s="106"/>
      <c r="D897" s="106"/>
      <c r="E897" s="106"/>
      <c r="F897" s="106"/>
      <c r="G897" s="106"/>
      <c r="H897" s="106"/>
      <c r="I897" s="57"/>
      <c r="J897" s="57"/>
      <c r="K897" s="57"/>
      <c r="L897" s="57"/>
      <c r="M897" s="57"/>
      <c r="N897" s="57"/>
    </row>
    <row r="898" spans="3:14" ht="14.25" customHeight="1">
      <c r="C898" s="106"/>
      <c r="D898" s="106"/>
      <c r="E898" s="106"/>
      <c r="F898" s="106"/>
      <c r="G898" s="106"/>
      <c r="H898" s="106"/>
      <c r="I898" s="57"/>
      <c r="J898" s="57"/>
      <c r="K898" s="57"/>
      <c r="L898" s="57"/>
      <c r="M898" s="57"/>
      <c r="N898" s="57"/>
    </row>
    <row r="899" spans="3:14" ht="14.25" customHeight="1">
      <c r="C899" s="106"/>
      <c r="D899" s="106"/>
      <c r="E899" s="106"/>
      <c r="F899" s="106"/>
      <c r="G899" s="106"/>
      <c r="H899" s="106"/>
      <c r="I899" s="57"/>
      <c r="J899" s="57"/>
      <c r="K899" s="57"/>
      <c r="L899" s="57"/>
      <c r="M899" s="57"/>
      <c r="N899" s="57"/>
    </row>
    <row r="900" spans="3:14" ht="14.25" customHeight="1">
      <c r="C900" s="106"/>
      <c r="D900" s="106"/>
      <c r="E900" s="106"/>
      <c r="F900" s="106"/>
      <c r="G900" s="106"/>
      <c r="H900" s="106"/>
      <c r="I900" s="57"/>
      <c r="J900" s="57"/>
      <c r="K900" s="57"/>
      <c r="L900" s="57"/>
      <c r="M900" s="57"/>
      <c r="N900" s="57"/>
    </row>
    <row r="901" spans="3:14" ht="14.25" customHeight="1">
      <c r="C901" s="106"/>
      <c r="D901" s="106"/>
      <c r="E901" s="106"/>
      <c r="F901" s="106"/>
      <c r="G901" s="106"/>
      <c r="H901" s="106"/>
      <c r="I901" s="57"/>
      <c r="J901" s="57"/>
      <c r="K901" s="57"/>
      <c r="L901" s="57"/>
      <c r="M901" s="57"/>
      <c r="N901" s="57"/>
    </row>
    <row r="902" spans="3:14" ht="14.25" customHeight="1">
      <c r="C902" s="106"/>
      <c r="D902" s="106"/>
      <c r="E902" s="106"/>
      <c r="F902" s="106"/>
      <c r="G902" s="106"/>
      <c r="H902" s="106"/>
      <c r="I902" s="57"/>
      <c r="J902" s="57"/>
      <c r="K902" s="57"/>
      <c r="L902" s="57"/>
      <c r="M902" s="57"/>
      <c r="N902" s="57"/>
    </row>
    <row r="903" spans="3:14" ht="14.25" customHeight="1">
      <c r="C903" s="106"/>
      <c r="D903" s="106"/>
      <c r="E903" s="106"/>
      <c r="F903" s="106"/>
      <c r="G903" s="106"/>
      <c r="H903" s="106"/>
      <c r="I903" s="57"/>
      <c r="J903" s="57"/>
      <c r="K903" s="57"/>
      <c r="L903" s="57"/>
      <c r="M903" s="57"/>
      <c r="N903" s="57"/>
    </row>
    <row r="904" spans="3:14" ht="14.25" customHeight="1">
      <c r="C904" s="106"/>
      <c r="D904" s="106"/>
      <c r="E904" s="106"/>
      <c r="F904" s="106"/>
      <c r="G904" s="106"/>
      <c r="H904" s="106"/>
      <c r="I904" s="57"/>
      <c r="J904" s="57"/>
      <c r="K904" s="57"/>
      <c r="L904" s="57"/>
      <c r="M904" s="57"/>
      <c r="N904" s="57"/>
    </row>
    <row r="905" spans="3:14" ht="14.25" customHeight="1">
      <c r="C905" s="106"/>
      <c r="D905" s="106"/>
      <c r="E905" s="106"/>
      <c r="F905" s="106"/>
      <c r="G905" s="106"/>
      <c r="H905" s="106"/>
      <c r="I905" s="57"/>
      <c r="J905" s="57"/>
      <c r="K905" s="57"/>
      <c r="L905" s="57"/>
      <c r="M905" s="57"/>
      <c r="N905" s="57"/>
    </row>
    <row r="906" spans="3:14" ht="14.25" customHeight="1">
      <c r="C906" s="106"/>
      <c r="D906" s="106"/>
      <c r="E906" s="106"/>
      <c r="F906" s="106"/>
      <c r="G906" s="106"/>
      <c r="H906" s="106"/>
      <c r="I906" s="57"/>
      <c r="J906" s="57"/>
      <c r="K906" s="57"/>
      <c r="L906" s="57"/>
      <c r="M906" s="57"/>
      <c r="N906" s="57"/>
    </row>
    <row r="907" spans="3:14" ht="14.25" customHeight="1">
      <c r="C907" s="106"/>
      <c r="D907" s="106"/>
      <c r="E907" s="106"/>
      <c r="F907" s="106"/>
      <c r="G907" s="106"/>
      <c r="H907" s="106"/>
      <c r="I907" s="57"/>
      <c r="J907" s="57"/>
      <c r="K907" s="57"/>
      <c r="L907" s="57"/>
      <c r="M907" s="57"/>
      <c r="N907" s="57"/>
    </row>
    <row r="908" spans="3:14" ht="14.25" customHeight="1">
      <c r="C908" s="106"/>
      <c r="D908" s="106"/>
      <c r="E908" s="106"/>
      <c r="F908" s="106"/>
      <c r="G908" s="106"/>
      <c r="H908" s="106"/>
      <c r="I908" s="57"/>
      <c r="J908" s="57"/>
      <c r="K908" s="57"/>
      <c r="L908" s="57"/>
      <c r="M908" s="57"/>
      <c r="N908" s="57"/>
    </row>
    <row r="909" spans="3:14" ht="14.25" customHeight="1">
      <c r="C909" s="106"/>
      <c r="D909" s="106"/>
      <c r="E909" s="106"/>
      <c r="F909" s="106"/>
      <c r="G909" s="106"/>
      <c r="H909" s="106"/>
      <c r="I909" s="57"/>
      <c r="J909" s="57"/>
      <c r="K909" s="57"/>
      <c r="L909" s="57"/>
      <c r="M909" s="57"/>
      <c r="N909" s="57"/>
    </row>
    <row r="910" spans="3:14" ht="14.25" customHeight="1">
      <c r="C910" s="106"/>
      <c r="D910" s="106"/>
      <c r="E910" s="106"/>
      <c r="F910" s="106"/>
      <c r="G910" s="106"/>
      <c r="H910" s="106"/>
      <c r="I910" s="57"/>
      <c r="J910" s="57"/>
      <c r="K910" s="57"/>
      <c r="L910" s="57"/>
      <c r="M910" s="57"/>
      <c r="N910" s="57"/>
    </row>
    <row r="911" spans="3:14" ht="14.25" customHeight="1">
      <c r="C911" s="106"/>
      <c r="D911" s="106"/>
      <c r="E911" s="106"/>
      <c r="F911" s="106"/>
      <c r="G911" s="106"/>
      <c r="H911" s="106"/>
      <c r="I911" s="57"/>
      <c r="J911" s="57"/>
      <c r="K911" s="57"/>
      <c r="L911" s="57"/>
      <c r="M911" s="57"/>
      <c r="N911" s="57"/>
    </row>
    <row r="912" spans="3:14" ht="14.25" customHeight="1">
      <c r="C912" s="106"/>
      <c r="D912" s="106"/>
      <c r="E912" s="106"/>
      <c r="F912" s="106"/>
      <c r="G912" s="106"/>
      <c r="H912" s="106"/>
      <c r="I912" s="57"/>
      <c r="J912" s="57"/>
      <c r="K912" s="57"/>
      <c r="L912" s="57"/>
      <c r="M912" s="57"/>
      <c r="N912" s="57"/>
    </row>
    <row r="913" spans="3:14" ht="14.25" customHeight="1">
      <c r="C913" s="106"/>
      <c r="D913" s="106"/>
      <c r="E913" s="106"/>
      <c r="F913" s="106"/>
      <c r="G913" s="106"/>
      <c r="H913" s="106"/>
      <c r="I913" s="57"/>
      <c r="J913" s="57"/>
      <c r="K913" s="57"/>
      <c r="L913" s="57"/>
      <c r="M913" s="57"/>
      <c r="N913" s="57"/>
    </row>
    <row r="914" spans="3:14" ht="14.25" customHeight="1">
      <c r="C914" s="106"/>
      <c r="D914" s="106"/>
      <c r="E914" s="106"/>
      <c r="F914" s="106"/>
      <c r="G914" s="106"/>
      <c r="H914" s="106"/>
      <c r="I914" s="57"/>
      <c r="J914" s="57"/>
      <c r="K914" s="57"/>
      <c r="L914" s="57"/>
      <c r="M914" s="57"/>
      <c r="N914" s="57"/>
    </row>
    <row r="915" spans="3:14" ht="14.25" customHeight="1">
      <c r="C915" s="106"/>
      <c r="D915" s="106"/>
      <c r="E915" s="106"/>
      <c r="F915" s="106"/>
      <c r="G915" s="106"/>
      <c r="H915" s="106"/>
      <c r="I915" s="57"/>
      <c r="J915" s="57"/>
      <c r="K915" s="57"/>
      <c r="L915" s="57"/>
      <c r="M915" s="57"/>
      <c r="N915" s="57"/>
    </row>
    <row r="916" spans="3:14" ht="14.25" customHeight="1">
      <c r="C916" s="106"/>
      <c r="D916" s="106"/>
      <c r="E916" s="106"/>
      <c r="F916" s="106"/>
      <c r="G916" s="106"/>
      <c r="H916" s="106"/>
      <c r="I916" s="57"/>
      <c r="J916" s="57"/>
      <c r="K916" s="57"/>
      <c r="L916" s="57"/>
      <c r="M916" s="57"/>
      <c r="N916" s="57"/>
    </row>
    <row r="917" spans="3:14" ht="14.25" customHeight="1">
      <c r="C917" s="106"/>
      <c r="D917" s="106"/>
      <c r="E917" s="106"/>
      <c r="F917" s="106"/>
      <c r="G917" s="106"/>
      <c r="H917" s="106"/>
      <c r="I917" s="57"/>
      <c r="J917" s="57"/>
      <c r="K917" s="57"/>
      <c r="L917" s="57"/>
      <c r="M917" s="57"/>
      <c r="N917" s="57"/>
    </row>
    <row r="918" spans="3:14" ht="14.25" customHeight="1">
      <c r="C918" s="106"/>
      <c r="D918" s="106"/>
      <c r="E918" s="106"/>
      <c r="F918" s="106"/>
      <c r="G918" s="106"/>
      <c r="H918" s="106"/>
      <c r="I918" s="57"/>
      <c r="J918" s="57"/>
      <c r="K918" s="57"/>
      <c r="L918" s="57"/>
      <c r="M918" s="57"/>
      <c r="N918" s="57"/>
    </row>
    <row r="919" spans="3:14" ht="14.25" customHeight="1">
      <c r="C919" s="106"/>
      <c r="D919" s="106"/>
      <c r="E919" s="106"/>
      <c r="F919" s="106"/>
      <c r="G919" s="106"/>
      <c r="H919" s="106"/>
      <c r="I919" s="57"/>
      <c r="J919" s="57"/>
      <c r="K919" s="57"/>
      <c r="L919" s="57"/>
      <c r="M919" s="57"/>
      <c r="N919" s="57"/>
    </row>
    <row r="920" spans="3:14" ht="14.25" customHeight="1">
      <c r="C920" s="106"/>
      <c r="D920" s="106"/>
      <c r="E920" s="106"/>
      <c r="F920" s="106"/>
      <c r="G920" s="106"/>
      <c r="H920" s="106"/>
      <c r="I920" s="57"/>
      <c r="J920" s="57"/>
      <c r="K920" s="57"/>
      <c r="L920" s="57"/>
      <c r="M920" s="57"/>
      <c r="N920" s="57"/>
    </row>
    <row r="921" spans="3:14" ht="14.25" customHeight="1">
      <c r="C921" s="106"/>
      <c r="D921" s="106"/>
      <c r="E921" s="106"/>
      <c r="F921" s="106"/>
      <c r="G921" s="106"/>
      <c r="H921" s="106"/>
      <c r="I921" s="57"/>
      <c r="J921" s="57"/>
      <c r="K921" s="57"/>
      <c r="L921" s="57"/>
      <c r="M921" s="57"/>
      <c r="N921" s="57"/>
    </row>
    <row r="922" spans="3:14" ht="14.25" customHeight="1">
      <c r="C922" s="106"/>
      <c r="D922" s="106"/>
      <c r="E922" s="106"/>
      <c r="F922" s="106"/>
      <c r="G922" s="106"/>
      <c r="H922" s="106"/>
      <c r="I922" s="57"/>
      <c r="J922" s="57"/>
      <c r="K922" s="57"/>
      <c r="L922" s="57"/>
      <c r="M922" s="57"/>
      <c r="N922" s="57"/>
    </row>
    <row r="923" spans="3:14" ht="14.25" customHeight="1">
      <c r="C923" s="106"/>
      <c r="D923" s="106"/>
      <c r="E923" s="106"/>
      <c r="F923" s="106"/>
      <c r="G923" s="106"/>
      <c r="H923" s="106"/>
      <c r="I923" s="57"/>
      <c r="J923" s="57"/>
      <c r="K923" s="57"/>
      <c r="L923" s="57"/>
      <c r="M923" s="57"/>
      <c r="N923" s="57"/>
    </row>
    <row r="924" spans="3:14" ht="14.25" customHeight="1">
      <c r="C924" s="106"/>
      <c r="D924" s="106"/>
      <c r="E924" s="106"/>
      <c r="F924" s="106"/>
      <c r="G924" s="106"/>
      <c r="H924" s="106"/>
      <c r="I924" s="57"/>
      <c r="J924" s="57"/>
      <c r="K924" s="57"/>
      <c r="L924" s="57"/>
      <c r="M924" s="57"/>
      <c r="N924" s="57"/>
    </row>
    <row r="925" spans="3:14" ht="14.25" customHeight="1">
      <c r="C925" s="106"/>
      <c r="D925" s="106"/>
      <c r="E925" s="106"/>
      <c r="F925" s="106"/>
      <c r="G925" s="106"/>
      <c r="H925" s="106"/>
      <c r="I925" s="57"/>
      <c r="J925" s="57"/>
      <c r="K925" s="57"/>
      <c r="L925" s="57"/>
      <c r="M925" s="57"/>
      <c r="N925" s="57"/>
    </row>
    <row r="926" spans="3:14" ht="14.25" customHeight="1">
      <c r="C926" s="106"/>
      <c r="D926" s="106"/>
      <c r="E926" s="106"/>
      <c r="F926" s="106"/>
      <c r="G926" s="106"/>
      <c r="H926" s="106"/>
      <c r="I926" s="57"/>
      <c r="J926" s="57"/>
      <c r="K926" s="57"/>
      <c r="L926" s="57"/>
      <c r="M926" s="57"/>
      <c r="N926" s="57"/>
    </row>
    <row r="927" spans="3:14" ht="14.25" customHeight="1">
      <c r="C927" s="106"/>
      <c r="D927" s="106"/>
      <c r="E927" s="106"/>
      <c r="F927" s="106"/>
      <c r="G927" s="106"/>
      <c r="H927" s="106"/>
      <c r="I927" s="57"/>
      <c r="J927" s="57"/>
      <c r="K927" s="57"/>
      <c r="L927" s="57"/>
      <c r="M927" s="57"/>
      <c r="N927" s="57"/>
    </row>
    <row r="928" spans="3:14" ht="14.25" customHeight="1">
      <c r="C928" s="106"/>
      <c r="D928" s="106"/>
      <c r="E928" s="106"/>
      <c r="F928" s="106"/>
      <c r="G928" s="106"/>
      <c r="H928" s="106"/>
      <c r="I928" s="57"/>
      <c r="J928" s="57"/>
      <c r="K928" s="57"/>
      <c r="L928" s="57"/>
      <c r="M928" s="57"/>
      <c r="N928" s="57"/>
    </row>
    <row r="929" spans="3:14" ht="14.25" customHeight="1">
      <c r="C929" s="106"/>
      <c r="D929" s="106"/>
      <c r="E929" s="106"/>
      <c r="F929" s="106"/>
      <c r="G929" s="106"/>
      <c r="H929" s="106"/>
      <c r="I929" s="57"/>
      <c r="J929" s="57"/>
      <c r="K929" s="57"/>
      <c r="L929" s="57"/>
      <c r="M929" s="57"/>
      <c r="N929" s="57"/>
    </row>
    <row r="930" spans="3:14" ht="14.25" customHeight="1">
      <c r="C930" s="106"/>
      <c r="D930" s="106"/>
      <c r="E930" s="106"/>
      <c r="F930" s="106"/>
      <c r="G930" s="106"/>
      <c r="H930" s="106"/>
      <c r="I930" s="57"/>
      <c r="J930" s="57"/>
      <c r="K930" s="57"/>
      <c r="L930" s="57"/>
      <c r="M930" s="57"/>
      <c r="N930" s="57"/>
    </row>
    <row r="931" spans="3:14" ht="14.25" customHeight="1">
      <c r="C931" s="106"/>
      <c r="D931" s="106"/>
      <c r="E931" s="106"/>
      <c r="F931" s="106"/>
      <c r="G931" s="106"/>
      <c r="H931" s="106"/>
      <c r="I931" s="57"/>
      <c r="J931" s="57"/>
      <c r="K931" s="57"/>
      <c r="L931" s="57"/>
      <c r="M931" s="57"/>
      <c r="N931" s="57"/>
    </row>
    <row r="932" spans="3:14" ht="14.25" customHeight="1">
      <c r="C932" s="106"/>
      <c r="D932" s="106"/>
      <c r="E932" s="106"/>
      <c r="F932" s="106"/>
      <c r="G932" s="106"/>
      <c r="H932" s="106"/>
      <c r="I932" s="57"/>
      <c r="J932" s="57"/>
      <c r="K932" s="57"/>
      <c r="L932" s="57"/>
      <c r="M932" s="57"/>
      <c r="N932" s="57"/>
    </row>
    <row r="933" spans="3:14" ht="14.25" customHeight="1">
      <c r="C933" s="106"/>
      <c r="D933" s="106"/>
      <c r="E933" s="106"/>
      <c r="F933" s="106"/>
      <c r="G933" s="106"/>
      <c r="H933" s="106"/>
      <c r="I933" s="57"/>
      <c r="J933" s="57"/>
      <c r="K933" s="57"/>
      <c r="L933" s="57"/>
      <c r="M933" s="57"/>
      <c r="N933" s="57"/>
    </row>
    <row r="934" spans="3:14" ht="14.25" customHeight="1">
      <c r="C934" s="106"/>
      <c r="D934" s="106"/>
      <c r="E934" s="106"/>
      <c r="F934" s="106"/>
      <c r="G934" s="106"/>
      <c r="H934" s="106"/>
      <c r="I934" s="57"/>
      <c r="J934" s="57"/>
      <c r="K934" s="57"/>
      <c r="L934" s="57"/>
      <c r="M934" s="57"/>
      <c r="N934" s="57"/>
    </row>
    <row r="935" spans="3:14" ht="14.25" customHeight="1">
      <c r="C935" s="106"/>
      <c r="D935" s="106"/>
      <c r="E935" s="106"/>
      <c r="F935" s="106"/>
      <c r="G935" s="106"/>
      <c r="H935" s="106"/>
      <c r="I935" s="57"/>
      <c r="J935" s="57"/>
      <c r="K935" s="57"/>
      <c r="L935" s="57"/>
      <c r="M935" s="57"/>
      <c r="N935" s="57"/>
    </row>
    <row r="936" spans="3:14" ht="14.25" customHeight="1">
      <c r="C936" s="106"/>
      <c r="D936" s="106"/>
      <c r="E936" s="106"/>
      <c r="F936" s="106"/>
      <c r="G936" s="106"/>
      <c r="H936" s="106"/>
      <c r="I936" s="57"/>
      <c r="J936" s="57"/>
      <c r="K936" s="57"/>
      <c r="L936" s="57"/>
      <c r="M936" s="57"/>
      <c r="N936" s="57"/>
    </row>
    <row r="937" spans="3:14" ht="14.25" customHeight="1">
      <c r="C937" s="106"/>
      <c r="D937" s="106"/>
      <c r="E937" s="106"/>
      <c r="F937" s="106"/>
      <c r="G937" s="106"/>
      <c r="H937" s="106"/>
      <c r="I937" s="57"/>
      <c r="J937" s="57"/>
      <c r="K937" s="57"/>
      <c r="L937" s="57"/>
      <c r="M937" s="57"/>
      <c r="N937" s="57"/>
    </row>
    <row r="938" spans="3:14" ht="14.25" customHeight="1">
      <c r="C938" s="106"/>
      <c r="D938" s="106"/>
      <c r="E938" s="106"/>
      <c r="F938" s="106"/>
      <c r="G938" s="106"/>
      <c r="H938" s="106"/>
      <c r="I938" s="57"/>
      <c r="J938" s="57"/>
      <c r="K938" s="57"/>
      <c r="L938" s="57"/>
      <c r="M938" s="57"/>
      <c r="N938" s="57"/>
    </row>
    <row r="939" spans="3:14" ht="14.25" customHeight="1">
      <c r="C939" s="106"/>
      <c r="D939" s="106"/>
      <c r="E939" s="106"/>
      <c r="F939" s="106"/>
      <c r="G939" s="106"/>
      <c r="H939" s="106"/>
      <c r="I939" s="57"/>
      <c r="J939" s="57"/>
      <c r="K939" s="57"/>
      <c r="L939" s="57"/>
      <c r="M939" s="57"/>
      <c r="N939" s="57"/>
    </row>
    <row r="940" spans="3:14" ht="14.25" customHeight="1">
      <c r="C940" s="106"/>
      <c r="D940" s="106"/>
      <c r="E940" s="106"/>
      <c r="F940" s="106"/>
      <c r="G940" s="106"/>
      <c r="H940" s="106"/>
      <c r="I940" s="57"/>
      <c r="J940" s="57"/>
      <c r="K940" s="57"/>
      <c r="L940" s="57"/>
      <c r="M940" s="57"/>
      <c r="N940" s="57"/>
    </row>
    <row r="941" spans="3:14" ht="14.25" customHeight="1">
      <c r="C941" s="106"/>
      <c r="D941" s="106"/>
      <c r="E941" s="106"/>
      <c r="F941" s="106"/>
      <c r="G941" s="106"/>
      <c r="H941" s="106"/>
      <c r="I941" s="57"/>
      <c r="J941" s="57"/>
      <c r="K941" s="57"/>
      <c r="L941" s="57"/>
      <c r="M941" s="57"/>
      <c r="N941" s="57"/>
    </row>
    <row r="942" spans="3:14" ht="14.25" customHeight="1">
      <c r="C942" s="106"/>
      <c r="D942" s="106"/>
      <c r="E942" s="106"/>
      <c r="F942" s="106"/>
      <c r="G942" s="106"/>
      <c r="H942" s="106"/>
      <c r="I942" s="57"/>
      <c r="J942" s="57"/>
      <c r="K942" s="57"/>
      <c r="L942" s="57"/>
      <c r="M942" s="57"/>
      <c r="N942" s="57"/>
    </row>
    <row r="943" spans="3:14" ht="14.25" customHeight="1">
      <c r="C943" s="106"/>
      <c r="D943" s="106"/>
      <c r="E943" s="106"/>
      <c r="F943" s="106"/>
      <c r="G943" s="106"/>
      <c r="H943" s="106"/>
      <c r="I943" s="57"/>
      <c r="J943" s="57"/>
      <c r="K943" s="57"/>
      <c r="L943" s="57"/>
      <c r="M943" s="57"/>
      <c r="N943" s="57"/>
    </row>
    <row r="944" spans="3:14" ht="14.25" customHeight="1">
      <c r="C944" s="106"/>
      <c r="D944" s="106"/>
      <c r="E944" s="106"/>
      <c r="F944" s="106"/>
      <c r="G944" s="106"/>
      <c r="H944" s="106"/>
      <c r="I944" s="57"/>
      <c r="J944" s="57"/>
      <c r="K944" s="57"/>
      <c r="L944" s="57"/>
      <c r="M944" s="57"/>
      <c r="N944" s="57"/>
    </row>
    <row r="945" spans="3:14" ht="14.25" customHeight="1">
      <c r="C945" s="106"/>
      <c r="D945" s="106"/>
      <c r="E945" s="106"/>
      <c r="F945" s="106"/>
      <c r="G945" s="106"/>
      <c r="H945" s="106"/>
      <c r="I945" s="57"/>
      <c r="J945" s="57"/>
      <c r="K945" s="57"/>
      <c r="L945" s="57"/>
      <c r="M945" s="57"/>
      <c r="N945" s="57"/>
    </row>
    <row r="946" spans="3:14" ht="14.25" customHeight="1">
      <c r="C946" s="106"/>
      <c r="D946" s="106"/>
      <c r="E946" s="106"/>
      <c r="F946" s="106"/>
      <c r="G946" s="106"/>
      <c r="H946" s="106"/>
      <c r="I946" s="57"/>
      <c r="J946" s="57"/>
      <c r="K946" s="57"/>
      <c r="L946" s="57"/>
      <c r="M946" s="57"/>
      <c r="N946" s="57"/>
    </row>
    <row r="947" spans="3:14" ht="14.25" customHeight="1">
      <c r="C947" s="106"/>
      <c r="D947" s="106"/>
      <c r="E947" s="106"/>
      <c r="F947" s="106"/>
      <c r="G947" s="106"/>
      <c r="H947" s="106"/>
      <c r="I947" s="57"/>
      <c r="J947" s="57"/>
      <c r="K947" s="57"/>
      <c r="L947" s="57"/>
      <c r="M947" s="57"/>
      <c r="N947" s="57"/>
    </row>
    <row r="948" spans="3:14" ht="14.25" customHeight="1">
      <c r="C948" s="106"/>
      <c r="D948" s="106"/>
      <c r="E948" s="106"/>
      <c r="F948" s="106"/>
      <c r="G948" s="106"/>
      <c r="H948" s="106"/>
      <c r="I948" s="57"/>
      <c r="J948" s="57"/>
      <c r="K948" s="57"/>
      <c r="L948" s="57"/>
      <c r="M948" s="57"/>
      <c r="N948" s="57"/>
    </row>
    <row r="949" spans="3:14" ht="14.25" customHeight="1">
      <c r="C949" s="106"/>
      <c r="D949" s="106"/>
      <c r="E949" s="106"/>
      <c r="F949" s="106"/>
      <c r="G949" s="106"/>
      <c r="H949" s="106"/>
      <c r="I949" s="57"/>
      <c r="J949" s="57"/>
      <c r="K949" s="57"/>
      <c r="L949" s="57"/>
      <c r="M949" s="57"/>
      <c r="N949" s="57"/>
    </row>
    <row r="950" spans="3:14" ht="14.25" customHeight="1">
      <c r="C950" s="106"/>
      <c r="D950" s="106"/>
      <c r="E950" s="106"/>
      <c r="F950" s="106"/>
      <c r="G950" s="106"/>
      <c r="H950" s="106"/>
      <c r="I950" s="57"/>
      <c r="J950" s="57"/>
      <c r="K950" s="57"/>
      <c r="L950" s="57"/>
      <c r="M950" s="57"/>
      <c r="N950" s="57"/>
    </row>
    <row r="951" spans="3:14" ht="14.25" customHeight="1">
      <c r="C951" s="106"/>
      <c r="D951" s="106"/>
      <c r="E951" s="106"/>
      <c r="F951" s="106"/>
      <c r="G951" s="106"/>
      <c r="H951" s="106"/>
      <c r="I951" s="57"/>
      <c r="J951" s="57"/>
      <c r="K951" s="57"/>
      <c r="L951" s="57"/>
      <c r="M951" s="57"/>
      <c r="N951" s="57"/>
    </row>
    <row r="952" spans="3:14" ht="14.25" customHeight="1">
      <c r="C952" s="106"/>
      <c r="D952" s="106"/>
      <c r="E952" s="106"/>
      <c r="F952" s="106"/>
      <c r="G952" s="106"/>
      <c r="H952" s="106"/>
      <c r="I952" s="57"/>
      <c r="J952" s="57"/>
      <c r="K952" s="57"/>
      <c r="L952" s="57"/>
      <c r="M952" s="57"/>
      <c r="N952" s="57"/>
    </row>
    <row r="953" spans="3:14" ht="14.25" customHeight="1">
      <c r="C953" s="106"/>
      <c r="D953" s="106"/>
      <c r="E953" s="106"/>
      <c r="F953" s="106"/>
      <c r="G953" s="106"/>
      <c r="H953" s="106"/>
      <c r="I953" s="57"/>
      <c r="J953" s="57"/>
      <c r="K953" s="57"/>
      <c r="L953" s="57"/>
      <c r="M953" s="57"/>
      <c r="N953" s="57"/>
    </row>
    <row r="954" spans="3:14" ht="14.25" customHeight="1">
      <c r="C954" s="106"/>
      <c r="D954" s="106"/>
      <c r="E954" s="106"/>
      <c r="F954" s="106"/>
      <c r="G954" s="106"/>
      <c r="H954" s="106"/>
      <c r="I954" s="57"/>
      <c r="J954" s="57"/>
      <c r="K954" s="57"/>
      <c r="L954" s="57"/>
      <c r="M954" s="57"/>
      <c r="N954" s="57"/>
    </row>
    <row r="955" spans="3:14" ht="14.25" customHeight="1">
      <c r="C955" s="106"/>
      <c r="D955" s="106"/>
      <c r="E955" s="106"/>
      <c r="F955" s="106"/>
      <c r="G955" s="106"/>
      <c r="H955" s="106"/>
      <c r="I955" s="57"/>
      <c r="J955" s="57"/>
      <c r="K955" s="57"/>
      <c r="L955" s="57"/>
      <c r="M955" s="57"/>
      <c r="N955" s="57"/>
    </row>
    <row r="956" spans="3:14" ht="14.25" customHeight="1">
      <c r="C956" s="106"/>
      <c r="D956" s="106"/>
      <c r="E956" s="106"/>
      <c r="F956" s="106"/>
      <c r="G956" s="106"/>
      <c r="H956" s="106"/>
      <c r="I956" s="57"/>
      <c r="J956" s="57"/>
      <c r="K956" s="57"/>
      <c r="L956" s="57"/>
      <c r="M956" s="57"/>
      <c r="N956" s="57"/>
    </row>
    <row r="957" spans="3:14" ht="14.25" customHeight="1">
      <c r="C957" s="106"/>
      <c r="D957" s="106"/>
      <c r="E957" s="106"/>
      <c r="F957" s="106"/>
      <c r="G957" s="106"/>
      <c r="H957" s="106"/>
      <c r="I957" s="57"/>
      <c r="J957" s="57"/>
      <c r="K957" s="57"/>
      <c r="L957" s="57"/>
      <c r="M957" s="57"/>
      <c r="N957" s="57"/>
    </row>
    <row r="958" spans="3:14" ht="14.25" customHeight="1">
      <c r="C958" s="106"/>
      <c r="D958" s="106"/>
      <c r="E958" s="106"/>
      <c r="F958" s="106"/>
      <c r="G958" s="106"/>
      <c r="H958" s="106"/>
      <c r="I958" s="57"/>
      <c r="J958" s="57"/>
      <c r="K958" s="57"/>
      <c r="L958" s="57"/>
      <c r="M958" s="57"/>
      <c r="N958" s="57"/>
    </row>
    <row r="959" spans="3:14" ht="14.25" customHeight="1">
      <c r="C959" s="106"/>
      <c r="D959" s="106"/>
      <c r="E959" s="106"/>
      <c r="F959" s="106"/>
      <c r="G959" s="106"/>
      <c r="H959" s="106"/>
      <c r="I959" s="57"/>
      <c r="J959" s="57"/>
      <c r="K959" s="57"/>
      <c r="L959" s="57"/>
      <c r="M959" s="57"/>
      <c r="N959" s="57"/>
    </row>
    <row r="960" spans="3:14" ht="14.25" customHeight="1">
      <c r="C960" s="106"/>
      <c r="D960" s="106"/>
      <c r="E960" s="106"/>
      <c r="F960" s="106"/>
      <c r="G960" s="106"/>
      <c r="H960" s="106"/>
      <c r="I960" s="57"/>
      <c r="J960" s="57"/>
      <c r="K960" s="57"/>
      <c r="L960" s="57"/>
      <c r="M960" s="57"/>
      <c r="N960" s="57"/>
    </row>
    <row r="961" spans="3:14" ht="14.25" customHeight="1">
      <c r="C961" s="106"/>
      <c r="D961" s="106"/>
      <c r="E961" s="106"/>
      <c r="F961" s="106"/>
      <c r="G961" s="106"/>
      <c r="H961" s="106"/>
      <c r="I961" s="57"/>
      <c r="J961" s="57"/>
      <c r="K961" s="57"/>
      <c r="L961" s="57"/>
      <c r="M961" s="57"/>
      <c r="N961" s="57"/>
    </row>
    <row r="962" spans="3:14" ht="14.25" customHeight="1">
      <c r="C962" s="106"/>
      <c r="D962" s="106"/>
      <c r="E962" s="106"/>
      <c r="F962" s="106"/>
      <c r="G962" s="106"/>
      <c r="H962" s="106"/>
      <c r="I962" s="57"/>
      <c r="J962" s="57"/>
      <c r="K962" s="57"/>
      <c r="L962" s="57"/>
      <c r="M962" s="57"/>
      <c r="N962" s="57"/>
    </row>
    <row r="963" spans="3:14" ht="14.25" customHeight="1">
      <c r="C963" s="106"/>
      <c r="D963" s="106"/>
      <c r="E963" s="106"/>
      <c r="F963" s="106"/>
      <c r="G963" s="106"/>
      <c r="H963" s="106"/>
      <c r="I963" s="57"/>
      <c r="J963" s="57"/>
      <c r="K963" s="57"/>
      <c r="L963" s="57"/>
      <c r="M963" s="57"/>
      <c r="N963" s="57"/>
    </row>
    <row r="964" spans="3:14" ht="14.25" customHeight="1">
      <c r="C964" s="106"/>
      <c r="D964" s="106"/>
      <c r="E964" s="106"/>
      <c r="F964" s="106"/>
      <c r="G964" s="106"/>
      <c r="H964" s="106"/>
      <c r="I964" s="57"/>
      <c r="J964" s="57"/>
      <c r="K964" s="57"/>
      <c r="L964" s="57"/>
      <c r="M964" s="57"/>
      <c r="N964" s="57"/>
    </row>
    <row r="965" spans="3:14" ht="14.25" customHeight="1">
      <c r="C965" s="106"/>
      <c r="D965" s="106"/>
      <c r="E965" s="106"/>
      <c r="F965" s="106"/>
      <c r="G965" s="106"/>
      <c r="H965" s="106"/>
      <c r="I965" s="57"/>
      <c r="J965" s="57"/>
      <c r="K965" s="57"/>
      <c r="L965" s="57"/>
      <c r="M965" s="57"/>
      <c r="N965" s="57"/>
    </row>
    <row r="966" spans="3:14" ht="14.25" customHeight="1">
      <c r="C966" s="106"/>
      <c r="D966" s="106"/>
      <c r="E966" s="106"/>
      <c r="F966" s="106"/>
      <c r="G966" s="106"/>
      <c r="H966" s="106"/>
      <c r="I966" s="57"/>
      <c r="J966" s="57"/>
      <c r="K966" s="57"/>
      <c r="L966" s="57"/>
      <c r="M966" s="57"/>
      <c r="N966" s="57"/>
    </row>
    <row r="967" spans="3:14" ht="14.25" customHeight="1">
      <c r="C967" s="106"/>
      <c r="D967" s="106"/>
      <c r="E967" s="106"/>
      <c r="F967" s="106"/>
      <c r="G967" s="106"/>
      <c r="H967" s="106"/>
      <c r="I967" s="57"/>
      <c r="J967" s="57"/>
      <c r="K967" s="57"/>
      <c r="L967" s="57"/>
      <c r="M967" s="57"/>
      <c r="N967" s="57"/>
    </row>
    <row r="968" spans="3:14" ht="14.25" customHeight="1">
      <c r="C968" s="106"/>
      <c r="D968" s="106"/>
      <c r="E968" s="106"/>
      <c r="F968" s="106"/>
      <c r="G968" s="106"/>
      <c r="H968" s="106"/>
      <c r="I968" s="57"/>
      <c r="J968" s="57"/>
      <c r="K968" s="57"/>
      <c r="L968" s="57"/>
      <c r="M968" s="57"/>
      <c r="N968" s="57"/>
    </row>
    <row r="969" spans="3:14" ht="14.25" customHeight="1">
      <c r="C969" s="106"/>
      <c r="D969" s="106"/>
      <c r="E969" s="106"/>
      <c r="F969" s="106"/>
      <c r="G969" s="106"/>
      <c r="H969" s="106"/>
      <c r="I969" s="57"/>
      <c r="J969" s="57"/>
      <c r="K969" s="57"/>
      <c r="L969" s="57"/>
      <c r="M969" s="57"/>
      <c r="N969" s="57"/>
    </row>
    <row r="970" spans="3:14" ht="14.25" customHeight="1">
      <c r="C970" s="106"/>
      <c r="D970" s="106"/>
      <c r="E970" s="106"/>
      <c r="F970" s="106"/>
      <c r="G970" s="106"/>
      <c r="H970" s="106"/>
      <c r="I970" s="57"/>
      <c r="J970" s="57"/>
      <c r="K970" s="57"/>
      <c r="L970" s="57"/>
      <c r="M970" s="57"/>
      <c r="N970" s="57"/>
    </row>
    <row r="971" spans="3:14" ht="14.25" customHeight="1">
      <c r="C971" s="106"/>
      <c r="D971" s="106"/>
      <c r="E971" s="106"/>
      <c r="F971" s="106"/>
      <c r="G971" s="106"/>
      <c r="H971" s="106"/>
      <c r="I971" s="57"/>
      <c r="J971" s="57"/>
      <c r="K971" s="57"/>
      <c r="L971" s="57"/>
      <c r="M971" s="57"/>
      <c r="N971" s="57"/>
    </row>
    <row r="972" spans="3:14" ht="14.25" customHeight="1">
      <c r="C972" s="106"/>
      <c r="D972" s="106"/>
      <c r="E972" s="106"/>
      <c r="F972" s="106"/>
      <c r="G972" s="106"/>
      <c r="H972" s="106"/>
      <c r="I972" s="57"/>
      <c r="J972" s="57"/>
      <c r="K972" s="57"/>
      <c r="L972" s="57"/>
      <c r="M972" s="57"/>
      <c r="N972" s="57"/>
    </row>
    <row r="973" spans="3:14" ht="14.25" customHeight="1">
      <c r="C973" s="106"/>
      <c r="D973" s="106"/>
      <c r="E973" s="106"/>
      <c r="F973" s="106"/>
      <c r="G973" s="106"/>
      <c r="H973" s="106"/>
      <c r="I973" s="57"/>
      <c r="J973" s="57"/>
      <c r="K973" s="57"/>
      <c r="L973" s="57"/>
      <c r="M973" s="57"/>
      <c r="N973" s="57"/>
    </row>
    <row r="974" spans="3:14" ht="14.25" customHeight="1">
      <c r="C974" s="106"/>
      <c r="D974" s="106"/>
      <c r="E974" s="106"/>
      <c r="F974" s="106"/>
      <c r="G974" s="106"/>
      <c r="H974" s="106"/>
      <c r="I974" s="57"/>
      <c r="J974" s="57"/>
      <c r="K974" s="57"/>
      <c r="L974" s="57"/>
      <c r="M974" s="57"/>
      <c r="N974" s="57"/>
    </row>
    <row r="975" spans="3:14" ht="14.25" customHeight="1">
      <c r="C975" s="106"/>
      <c r="D975" s="106"/>
      <c r="E975" s="106"/>
      <c r="F975" s="106"/>
      <c r="G975" s="106"/>
      <c r="H975" s="106"/>
      <c r="I975" s="57"/>
      <c r="J975" s="57"/>
      <c r="K975" s="57"/>
      <c r="L975" s="57"/>
      <c r="M975" s="57"/>
      <c r="N975" s="57"/>
    </row>
    <row r="976" spans="3:14" ht="14.25" customHeight="1">
      <c r="C976" s="106"/>
      <c r="D976" s="106"/>
      <c r="E976" s="106"/>
      <c r="F976" s="106"/>
      <c r="G976" s="106"/>
      <c r="H976" s="106"/>
      <c r="I976" s="57"/>
      <c r="J976" s="57"/>
      <c r="K976" s="57"/>
      <c r="L976" s="57"/>
      <c r="M976" s="57"/>
      <c r="N976" s="57"/>
    </row>
    <row r="977" spans="3:14" ht="14.25" customHeight="1">
      <c r="C977" s="106"/>
      <c r="D977" s="106"/>
      <c r="E977" s="106"/>
      <c r="F977" s="106"/>
      <c r="G977" s="106"/>
      <c r="H977" s="106"/>
      <c r="I977" s="57"/>
      <c r="J977" s="57"/>
      <c r="K977" s="57"/>
      <c r="L977" s="57"/>
      <c r="M977" s="57"/>
      <c r="N977" s="57"/>
    </row>
    <row r="978" spans="3:14" ht="14.25" customHeight="1">
      <c r="C978" s="106"/>
      <c r="D978" s="106"/>
      <c r="E978" s="106"/>
      <c r="F978" s="106"/>
      <c r="G978" s="106"/>
      <c r="H978" s="106"/>
      <c r="I978" s="57"/>
      <c r="J978" s="57"/>
      <c r="K978" s="57"/>
      <c r="L978" s="57"/>
      <c r="M978" s="57"/>
      <c r="N978" s="57"/>
    </row>
    <row r="979" spans="3:14" ht="14.25" customHeight="1">
      <c r="C979" s="106"/>
      <c r="D979" s="106"/>
      <c r="E979" s="106"/>
      <c r="F979" s="106"/>
      <c r="G979" s="106"/>
      <c r="H979" s="106"/>
      <c r="I979" s="57"/>
      <c r="J979" s="57"/>
      <c r="K979" s="57"/>
      <c r="L979" s="57"/>
      <c r="M979" s="57"/>
      <c r="N979" s="57"/>
    </row>
    <row r="980" spans="3:14" ht="14.25" customHeight="1">
      <c r="C980" s="106"/>
      <c r="D980" s="106"/>
      <c r="E980" s="106"/>
      <c r="F980" s="106"/>
      <c r="G980" s="106"/>
      <c r="H980" s="106"/>
      <c r="I980" s="57"/>
      <c r="J980" s="57"/>
      <c r="K980" s="57"/>
      <c r="L980" s="57"/>
      <c r="M980" s="57"/>
      <c r="N980" s="57"/>
    </row>
    <row r="981" spans="3:14" ht="14.25" customHeight="1">
      <c r="C981" s="106"/>
      <c r="D981" s="106"/>
      <c r="E981" s="106"/>
      <c r="F981" s="106"/>
      <c r="G981" s="106"/>
      <c r="H981" s="106"/>
      <c r="I981" s="57"/>
      <c r="J981" s="57"/>
      <c r="K981" s="57"/>
      <c r="L981" s="57"/>
      <c r="M981" s="57"/>
      <c r="N981" s="57"/>
    </row>
    <row r="982" spans="3:14" ht="14.25" customHeight="1">
      <c r="C982" s="106"/>
      <c r="D982" s="106"/>
      <c r="E982" s="106"/>
      <c r="F982" s="106"/>
      <c r="G982" s="106"/>
      <c r="H982" s="106"/>
      <c r="I982" s="57"/>
      <c r="J982" s="57"/>
      <c r="K982" s="57"/>
      <c r="L982" s="57"/>
      <c r="M982" s="57"/>
      <c r="N982" s="57"/>
    </row>
    <row r="983" spans="3:14" ht="14.25" customHeight="1">
      <c r="C983" s="106"/>
      <c r="D983" s="106"/>
      <c r="E983" s="106"/>
      <c r="F983" s="106"/>
      <c r="G983" s="106"/>
      <c r="H983" s="106"/>
      <c r="I983" s="57"/>
      <c r="J983" s="57"/>
      <c r="K983" s="57"/>
      <c r="L983" s="57"/>
      <c r="M983" s="57"/>
      <c r="N983" s="57"/>
    </row>
    <row r="984" spans="3:14" ht="14.25" customHeight="1">
      <c r="C984" s="106"/>
      <c r="D984" s="106"/>
      <c r="E984" s="106"/>
      <c r="F984" s="106"/>
      <c r="G984" s="106"/>
      <c r="H984" s="106"/>
      <c r="I984" s="57"/>
      <c r="J984" s="57"/>
      <c r="K984" s="57"/>
      <c r="L984" s="57"/>
      <c r="M984" s="57"/>
      <c r="N984" s="57"/>
    </row>
    <row r="985" spans="3:14" ht="14.25" customHeight="1">
      <c r="C985" s="106"/>
      <c r="D985" s="106"/>
      <c r="E985" s="106"/>
      <c r="F985" s="106"/>
      <c r="G985" s="106"/>
      <c r="H985" s="106"/>
      <c r="I985" s="57"/>
      <c r="J985" s="57"/>
      <c r="K985" s="57"/>
      <c r="L985" s="57"/>
      <c r="M985" s="57"/>
      <c r="N985" s="57"/>
    </row>
    <row r="986" spans="3:14" ht="14.25" customHeight="1">
      <c r="C986" s="106"/>
      <c r="D986" s="106"/>
      <c r="E986" s="106"/>
      <c r="F986" s="106"/>
      <c r="G986" s="106"/>
      <c r="H986" s="106"/>
      <c r="I986" s="57"/>
      <c r="J986" s="57"/>
      <c r="K986" s="57"/>
      <c r="L986" s="57"/>
      <c r="M986" s="57"/>
      <c r="N986" s="57"/>
    </row>
    <row r="987" spans="3:14" ht="14.25" customHeight="1">
      <c r="C987" s="106"/>
      <c r="D987" s="106"/>
      <c r="E987" s="106"/>
      <c r="F987" s="106"/>
      <c r="G987" s="106"/>
      <c r="H987" s="106"/>
      <c r="I987" s="57"/>
      <c r="J987" s="57"/>
      <c r="K987" s="57"/>
      <c r="L987" s="57"/>
      <c r="M987" s="57"/>
      <c r="N987" s="57"/>
    </row>
    <row r="988" spans="3:14" ht="14.25" customHeight="1">
      <c r="C988" s="106"/>
      <c r="D988" s="106"/>
      <c r="E988" s="106"/>
      <c r="F988" s="106"/>
      <c r="G988" s="106"/>
      <c r="H988" s="106"/>
      <c r="I988" s="57"/>
      <c r="J988" s="57"/>
      <c r="K988" s="57"/>
      <c r="L988" s="57"/>
      <c r="M988" s="57"/>
      <c r="N988" s="57"/>
    </row>
    <row r="989" spans="3:14" ht="14.25" customHeight="1">
      <c r="C989" s="106"/>
      <c r="D989" s="106"/>
      <c r="E989" s="106"/>
      <c r="F989" s="106"/>
      <c r="G989" s="106"/>
      <c r="H989" s="106"/>
      <c r="I989" s="57"/>
      <c r="J989" s="57"/>
      <c r="K989" s="57"/>
      <c r="L989" s="57"/>
      <c r="M989" s="57"/>
      <c r="N989" s="57"/>
    </row>
    <row r="990" spans="3:14" ht="14.25" customHeight="1">
      <c r="C990" s="106"/>
      <c r="D990" s="106"/>
      <c r="E990" s="106"/>
      <c r="F990" s="106"/>
      <c r="G990" s="106"/>
      <c r="H990" s="106"/>
      <c r="I990" s="57"/>
      <c r="J990" s="57"/>
      <c r="K990" s="57"/>
      <c r="L990" s="57"/>
      <c r="M990" s="57"/>
      <c r="N990" s="57"/>
    </row>
    <row r="991" spans="3:14" ht="14.25" customHeight="1">
      <c r="C991" s="106"/>
      <c r="D991" s="106"/>
      <c r="E991" s="106"/>
      <c r="F991" s="106"/>
      <c r="G991" s="106"/>
      <c r="H991" s="106"/>
      <c r="I991" s="57"/>
      <c r="J991" s="57"/>
      <c r="K991" s="57"/>
      <c r="L991" s="57"/>
      <c r="M991" s="57"/>
      <c r="N991" s="57"/>
    </row>
    <row r="992" spans="3:14" ht="14.25" customHeight="1">
      <c r="C992" s="106"/>
      <c r="D992" s="106"/>
      <c r="E992" s="106"/>
      <c r="F992" s="106"/>
      <c r="G992" s="106"/>
      <c r="H992" s="106"/>
      <c r="I992" s="57"/>
      <c r="J992" s="57"/>
      <c r="K992" s="57"/>
      <c r="L992" s="57"/>
      <c r="M992" s="57"/>
      <c r="N992" s="57"/>
    </row>
    <row r="993" spans="3:14" ht="14.25" customHeight="1">
      <c r="C993" s="106"/>
      <c r="D993" s="106"/>
      <c r="E993" s="106"/>
      <c r="F993" s="106"/>
      <c r="G993" s="106"/>
      <c r="H993" s="106"/>
      <c r="I993" s="57"/>
      <c r="J993" s="57"/>
      <c r="K993" s="57"/>
      <c r="L993" s="57"/>
      <c r="M993" s="57"/>
      <c r="N993" s="57"/>
    </row>
    <row r="994" spans="3:14" ht="14.25" customHeight="1">
      <c r="C994" s="106"/>
      <c r="D994" s="106"/>
      <c r="E994" s="106"/>
      <c r="F994" s="106"/>
      <c r="G994" s="106"/>
      <c r="H994" s="106"/>
      <c r="I994" s="57"/>
      <c r="J994" s="57"/>
      <c r="K994" s="57"/>
      <c r="L994" s="57"/>
      <c r="M994" s="57"/>
      <c r="N994" s="57"/>
    </row>
    <row r="995" spans="3:14" ht="14.25" customHeight="1">
      <c r="C995" s="106"/>
      <c r="D995" s="106"/>
      <c r="E995" s="106"/>
      <c r="F995" s="106"/>
      <c r="G995" s="106"/>
      <c r="H995" s="106"/>
      <c r="I995" s="57"/>
      <c r="J995" s="57"/>
      <c r="K995" s="57"/>
      <c r="L995" s="57"/>
      <c r="M995" s="57"/>
      <c r="N995" s="57"/>
    </row>
    <row r="996" spans="3:14" ht="14.25" customHeight="1">
      <c r="C996" s="106"/>
      <c r="D996" s="106"/>
      <c r="E996" s="106"/>
      <c r="F996" s="106"/>
      <c r="G996" s="106"/>
      <c r="H996" s="106"/>
      <c r="I996" s="57"/>
      <c r="J996" s="57"/>
      <c r="K996" s="57"/>
      <c r="L996" s="57"/>
      <c r="M996" s="57"/>
      <c r="N996" s="57"/>
    </row>
    <row r="997" spans="3:14" ht="14.25" customHeight="1">
      <c r="C997" s="106"/>
      <c r="D997" s="106"/>
      <c r="E997" s="106"/>
      <c r="F997" s="106"/>
      <c r="G997" s="106"/>
      <c r="H997" s="106"/>
      <c r="I997" s="57"/>
      <c r="J997" s="57"/>
      <c r="K997" s="57"/>
      <c r="L997" s="57"/>
      <c r="M997" s="57"/>
      <c r="N997" s="57"/>
    </row>
    <row r="998" spans="3:14" ht="14.25" customHeight="1">
      <c r="C998" s="106"/>
      <c r="D998" s="106"/>
      <c r="E998" s="106"/>
      <c r="F998" s="106"/>
      <c r="G998" s="106"/>
      <c r="H998" s="106"/>
      <c r="I998" s="57"/>
      <c r="J998" s="57"/>
      <c r="K998" s="57"/>
      <c r="L998" s="57"/>
      <c r="M998" s="57"/>
      <c r="N998" s="57"/>
    </row>
    <row r="999" spans="3:14" ht="14.25" customHeight="1">
      <c r="C999" s="106"/>
      <c r="D999" s="106"/>
      <c r="E999" s="106"/>
      <c r="F999" s="106"/>
      <c r="G999" s="106"/>
      <c r="H999" s="106"/>
      <c r="I999" s="57"/>
      <c r="J999" s="57"/>
      <c r="K999" s="57"/>
      <c r="L999" s="57"/>
      <c r="M999" s="57"/>
      <c r="N999" s="57"/>
    </row>
    <row r="1000" spans="3:14" ht="14.25" customHeight="1">
      <c r="C1000" s="106"/>
      <c r="D1000" s="106"/>
      <c r="E1000" s="106"/>
      <c r="F1000" s="106"/>
      <c r="G1000" s="106"/>
      <c r="H1000" s="106"/>
      <c r="I1000" s="57"/>
      <c r="J1000" s="57"/>
      <c r="K1000" s="57"/>
      <c r="L1000" s="57"/>
      <c r="M1000" s="57"/>
      <c r="N1000" s="57"/>
    </row>
  </sheetData>
  <mergeCells count="2">
    <mergeCell ref="A24:A29"/>
    <mergeCell ref="A133:A135"/>
  </mergeCells>
  <pageMargins left="0.7" right="0.7" top="0.75" bottom="0.75" header="0" footer="0"/>
  <pageSetup paperSize="5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/>
  </sheetViews>
  <sheetFormatPr defaultColWidth="14.453125" defaultRowHeight="15" customHeight="1"/>
  <cols>
    <col min="1" max="1" width="26.81640625" customWidth="1"/>
    <col min="2" max="2" width="12.54296875" customWidth="1"/>
    <col min="3" max="3" width="11.08984375" customWidth="1"/>
    <col min="4" max="4" width="30.54296875" customWidth="1"/>
    <col min="5" max="5" width="18.453125" customWidth="1"/>
    <col min="6" max="6" width="7.26953125" customWidth="1"/>
    <col min="7" max="26" width="8.7265625" customWidth="1"/>
  </cols>
  <sheetData>
    <row r="1" spans="1:6" ht="14.25" customHeight="1"/>
    <row r="2" spans="1:6" ht="14.25" customHeight="1"/>
    <row r="3" spans="1:6" ht="14.25" customHeight="1">
      <c r="A3" s="125" t="s">
        <v>421</v>
      </c>
      <c r="D3" s="114" t="s">
        <v>426</v>
      </c>
      <c r="E3" s="114" t="s">
        <v>421</v>
      </c>
      <c r="F3" s="115" t="s">
        <v>1137</v>
      </c>
    </row>
    <row r="4" spans="1:6" ht="14.25" customHeight="1">
      <c r="A4" s="115" t="s">
        <v>1237</v>
      </c>
      <c r="D4" s="116" t="s">
        <v>499</v>
      </c>
      <c r="E4" s="116" t="s">
        <v>498</v>
      </c>
      <c r="F4" s="117">
        <v>4</v>
      </c>
    </row>
    <row r="5" spans="1:6" ht="14.25" customHeight="1">
      <c r="A5" s="126" t="s">
        <v>734</v>
      </c>
      <c r="D5" s="118"/>
      <c r="E5" s="119" t="s">
        <v>501</v>
      </c>
      <c r="F5" s="120">
        <v>2</v>
      </c>
    </row>
    <row r="6" spans="1:6" ht="14.25" customHeight="1">
      <c r="A6" s="126" t="s">
        <v>737</v>
      </c>
      <c r="D6" s="118"/>
      <c r="E6" s="119" t="s">
        <v>500</v>
      </c>
      <c r="F6" s="120">
        <v>2</v>
      </c>
    </row>
    <row r="7" spans="1:6" ht="14.25" customHeight="1">
      <c r="A7" s="126" t="s">
        <v>512</v>
      </c>
      <c r="D7" s="116" t="s">
        <v>1138</v>
      </c>
      <c r="E7" s="121"/>
      <c r="F7" s="117">
        <v>8</v>
      </c>
    </row>
    <row r="8" spans="1:6" ht="14.25" customHeight="1">
      <c r="A8" s="126" t="s">
        <v>596</v>
      </c>
      <c r="D8" s="116" t="s">
        <v>618</v>
      </c>
      <c r="E8" s="116" t="s">
        <v>460</v>
      </c>
      <c r="F8" s="117">
        <v>1</v>
      </c>
    </row>
    <row r="9" spans="1:6" ht="14.25" customHeight="1">
      <c r="A9" s="126" t="s">
        <v>584</v>
      </c>
      <c r="D9" s="116" t="s">
        <v>1139</v>
      </c>
      <c r="E9" s="121"/>
      <c r="F9" s="117">
        <v>1</v>
      </c>
    </row>
    <row r="10" spans="1:6" ht="14.25" customHeight="1">
      <c r="A10" s="126" t="s">
        <v>758</v>
      </c>
      <c r="D10" s="116" t="s">
        <v>486</v>
      </c>
      <c r="E10" s="116" t="s">
        <v>485</v>
      </c>
      <c r="F10" s="117">
        <v>1</v>
      </c>
    </row>
    <row r="11" spans="1:6" ht="14.25" customHeight="1">
      <c r="A11" s="126" t="s">
        <v>563</v>
      </c>
      <c r="D11" s="118"/>
      <c r="E11" s="119" t="s">
        <v>480</v>
      </c>
      <c r="F11" s="120">
        <v>1</v>
      </c>
    </row>
    <row r="12" spans="1:6" ht="14.25" customHeight="1">
      <c r="A12" s="126" t="s">
        <v>695</v>
      </c>
      <c r="D12" s="116" t="s">
        <v>1140</v>
      </c>
      <c r="E12" s="121"/>
      <c r="F12" s="117">
        <v>2</v>
      </c>
    </row>
    <row r="13" spans="1:6" ht="14.25" customHeight="1">
      <c r="A13" s="126" t="s">
        <v>460</v>
      </c>
      <c r="D13" s="116" t="s">
        <v>472</v>
      </c>
      <c r="E13" s="116" t="s">
        <v>466</v>
      </c>
      <c r="F13" s="117">
        <v>1</v>
      </c>
    </row>
    <row r="14" spans="1:6" ht="14.25" customHeight="1">
      <c r="A14" s="126" t="s">
        <v>678</v>
      </c>
      <c r="D14" s="116" t="s">
        <v>1141</v>
      </c>
      <c r="E14" s="121"/>
      <c r="F14" s="117">
        <v>1</v>
      </c>
    </row>
    <row r="15" spans="1:6" ht="14.25" customHeight="1">
      <c r="A15" s="126" t="s">
        <v>645</v>
      </c>
      <c r="D15" s="116" t="s">
        <v>528</v>
      </c>
      <c r="E15" s="116" t="s">
        <v>459</v>
      </c>
      <c r="F15" s="117">
        <v>1</v>
      </c>
    </row>
    <row r="16" spans="1:6" ht="14.25" customHeight="1">
      <c r="A16" s="126" t="s">
        <v>527</v>
      </c>
      <c r="D16" s="116" t="s">
        <v>1142</v>
      </c>
      <c r="E16" s="121"/>
      <c r="F16" s="117">
        <v>1</v>
      </c>
    </row>
    <row r="17" spans="1:6" ht="14.25" customHeight="1">
      <c r="A17" s="126" t="s">
        <v>575</v>
      </c>
      <c r="D17" s="116" t="s">
        <v>612</v>
      </c>
      <c r="E17" s="116" t="s">
        <v>513</v>
      </c>
      <c r="F17" s="117">
        <v>3</v>
      </c>
    </row>
    <row r="18" spans="1:6" ht="14.25" customHeight="1">
      <c r="A18" s="126" t="s">
        <v>674</v>
      </c>
      <c r="D18" s="116" t="s">
        <v>1143</v>
      </c>
      <c r="E18" s="121"/>
      <c r="F18" s="117">
        <v>3</v>
      </c>
    </row>
    <row r="19" spans="1:6" ht="14.25" customHeight="1">
      <c r="A19" s="126" t="s">
        <v>551</v>
      </c>
      <c r="D19" s="116" t="s">
        <v>517</v>
      </c>
      <c r="E19" s="116" t="s">
        <v>480</v>
      </c>
      <c r="F19" s="117">
        <v>1</v>
      </c>
    </row>
    <row r="20" spans="1:6" ht="14.25" customHeight="1">
      <c r="A20" s="126" t="s">
        <v>649</v>
      </c>
      <c r="D20" s="116" t="s">
        <v>1144</v>
      </c>
      <c r="E20" s="121"/>
      <c r="F20" s="117">
        <v>1</v>
      </c>
    </row>
    <row r="21" spans="1:6" ht="14.25" customHeight="1">
      <c r="A21" s="126" t="s">
        <v>546</v>
      </c>
      <c r="D21" s="116" t="s">
        <v>664</v>
      </c>
      <c r="E21" s="116" t="s">
        <v>460</v>
      </c>
      <c r="F21" s="117">
        <v>1</v>
      </c>
    </row>
    <row r="22" spans="1:6" ht="14.25" customHeight="1">
      <c r="A22" s="126" t="s">
        <v>739</v>
      </c>
      <c r="D22" s="116" t="s">
        <v>1145</v>
      </c>
      <c r="E22" s="121"/>
      <c r="F22" s="117">
        <v>1</v>
      </c>
    </row>
    <row r="23" spans="1:6" ht="14.25" customHeight="1">
      <c r="A23" s="126" t="s">
        <v>484</v>
      </c>
      <c r="D23" s="116" t="s">
        <v>757</v>
      </c>
      <c r="E23" s="116" t="s">
        <v>758</v>
      </c>
      <c r="F23" s="117">
        <v>2</v>
      </c>
    </row>
    <row r="24" spans="1:6" ht="14.25" customHeight="1">
      <c r="A24" s="126" t="s">
        <v>471</v>
      </c>
      <c r="D24" s="116" t="s">
        <v>1146</v>
      </c>
      <c r="E24" s="121"/>
      <c r="F24" s="117">
        <v>2</v>
      </c>
    </row>
    <row r="25" spans="1:6" ht="14.25" customHeight="1">
      <c r="A25" s="126" t="s">
        <v>714</v>
      </c>
      <c r="D25" s="116" t="s">
        <v>656</v>
      </c>
      <c r="E25" s="116" t="s">
        <v>659</v>
      </c>
      <c r="F25" s="117">
        <v>1</v>
      </c>
    </row>
    <row r="26" spans="1:6" ht="14.25" customHeight="1">
      <c r="A26" s="126" t="s">
        <v>444</v>
      </c>
      <c r="D26" s="118"/>
      <c r="E26" s="119" t="s">
        <v>460</v>
      </c>
      <c r="F26" s="120">
        <v>1</v>
      </c>
    </row>
    <row r="27" spans="1:6" ht="14.25" customHeight="1">
      <c r="A27" s="126" t="s">
        <v>616</v>
      </c>
      <c r="D27" s="116" t="s">
        <v>1147</v>
      </c>
      <c r="E27" s="121"/>
      <c r="F27" s="117">
        <v>2</v>
      </c>
    </row>
    <row r="28" spans="1:6" ht="14.25" customHeight="1">
      <c r="A28" s="126" t="s">
        <v>730</v>
      </c>
      <c r="D28" s="116" t="s">
        <v>722</v>
      </c>
      <c r="E28" s="116" t="s">
        <v>446</v>
      </c>
      <c r="F28" s="117">
        <v>1</v>
      </c>
    </row>
    <row r="29" spans="1:6" ht="14.25" customHeight="1">
      <c r="A29" s="126" t="s">
        <v>697</v>
      </c>
      <c r="D29" s="116" t="s">
        <v>1148</v>
      </c>
      <c r="E29" s="121"/>
      <c r="F29" s="117">
        <v>1</v>
      </c>
    </row>
    <row r="30" spans="1:6" ht="14.25" customHeight="1">
      <c r="A30" s="126" t="s">
        <v>650</v>
      </c>
      <c r="D30" s="116" t="s">
        <v>439</v>
      </c>
      <c r="E30" s="116" t="s">
        <v>438</v>
      </c>
      <c r="F30" s="117">
        <v>5</v>
      </c>
    </row>
    <row r="31" spans="1:6" ht="14.25" customHeight="1">
      <c r="A31" s="126" t="s">
        <v>620</v>
      </c>
      <c r="D31" s="118"/>
      <c r="E31" s="119" t="s">
        <v>494</v>
      </c>
      <c r="F31" s="120">
        <v>5</v>
      </c>
    </row>
    <row r="32" spans="1:6" ht="14.25" customHeight="1">
      <c r="A32" s="126" t="s">
        <v>455</v>
      </c>
      <c r="D32" s="118"/>
      <c r="E32" s="119" t="s">
        <v>446</v>
      </c>
      <c r="F32" s="120">
        <v>3</v>
      </c>
    </row>
    <row r="33" spans="1:6" ht="14.25" customHeight="1">
      <c r="A33" s="126" t="s">
        <v>451</v>
      </c>
      <c r="D33" s="118"/>
      <c r="E33" s="119" t="s">
        <v>500</v>
      </c>
      <c r="F33" s="120">
        <v>21</v>
      </c>
    </row>
    <row r="34" spans="1:6" ht="14.25" customHeight="1">
      <c r="A34" s="126" t="s">
        <v>710</v>
      </c>
      <c r="D34" s="118"/>
      <c r="E34" s="119" t="s">
        <v>670</v>
      </c>
      <c r="F34" s="120">
        <v>10</v>
      </c>
    </row>
    <row r="35" spans="1:6" ht="14.25" customHeight="1">
      <c r="A35" s="126" t="s">
        <v>744</v>
      </c>
      <c r="D35" s="118"/>
      <c r="E35" s="119" t="s">
        <v>459</v>
      </c>
      <c r="F35" s="120">
        <v>1</v>
      </c>
    </row>
    <row r="36" spans="1:6" ht="14.25" customHeight="1">
      <c r="A36" s="126" t="s">
        <v>480</v>
      </c>
      <c r="D36" s="118"/>
      <c r="E36" s="119" t="s">
        <v>715</v>
      </c>
      <c r="F36" s="120">
        <v>9</v>
      </c>
    </row>
    <row r="37" spans="1:6" ht="14.25" customHeight="1">
      <c r="A37" s="126" t="s">
        <v>476</v>
      </c>
      <c r="D37" s="118"/>
      <c r="E37" s="119" t="s">
        <v>454</v>
      </c>
      <c r="F37" s="120">
        <v>9</v>
      </c>
    </row>
    <row r="38" spans="1:6" ht="14.25" customHeight="1">
      <c r="A38" s="126" t="s">
        <v>572</v>
      </c>
      <c r="D38" s="118"/>
      <c r="E38" s="119" t="s">
        <v>513</v>
      </c>
      <c r="F38" s="120">
        <v>5</v>
      </c>
    </row>
    <row r="39" spans="1:6" ht="14.25" customHeight="1">
      <c r="A39" s="126" t="s">
        <v>632</v>
      </c>
      <c r="D39" s="118"/>
      <c r="E39" s="119" t="s">
        <v>579</v>
      </c>
      <c r="F39" s="120">
        <v>7</v>
      </c>
    </row>
    <row r="40" spans="1:6" ht="14.25" customHeight="1">
      <c r="A40" s="126" t="s">
        <v>608</v>
      </c>
      <c r="D40" s="118"/>
      <c r="E40" s="119" t="s">
        <v>455</v>
      </c>
      <c r="F40" s="120">
        <v>1</v>
      </c>
    </row>
    <row r="41" spans="1:6" ht="14.25" customHeight="1">
      <c r="A41" s="126" t="s">
        <v>709</v>
      </c>
      <c r="D41" s="118"/>
      <c r="E41" s="119" t="s">
        <v>444</v>
      </c>
      <c r="F41" s="120">
        <v>1</v>
      </c>
    </row>
    <row r="42" spans="1:6" ht="14.25" customHeight="1">
      <c r="A42" s="126" t="s">
        <v>466</v>
      </c>
      <c r="D42" s="118"/>
      <c r="E42" s="119" t="s">
        <v>645</v>
      </c>
      <c r="F42" s="120">
        <v>1</v>
      </c>
    </row>
    <row r="43" spans="1:6" ht="14.25" customHeight="1">
      <c r="A43" s="126" t="s">
        <v>558</v>
      </c>
      <c r="D43" s="118"/>
      <c r="E43" s="119" t="s">
        <v>460</v>
      </c>
      <c r="F43" s="120">
        <v>1</v>
      </c>
    </row>
    <row r="44" spans="1:6" ht="14.25" customHeight="1">
      <c r="A44" s="126" t="s">
        <v>465</v>
      </c>
      <c r="D44" s="116" t="s">
        <v>1149</v>
      </c>
      <c r="E44" s="121"/>
      <c r="F44" s="117">
        <v>79</v>
      </c>
    </row>
    <row r="45" spans="1:6" ht="14.25" customHeight="1">
      <c r="A45" s="126" t="s">
        <v>573</v>
      </c>
      <c r="D45" s="116" t="s">
        <v>450</v>
      </c>
      <c r="E45" s="116" t="s">
        <v>580</v>
      </c>
      <c r="F45" s="117">
        <v>1</v>
      </c>
    </row>
    <row r="46" spans="1:6" ht="14.25" customHeight="1">
      <c r="A46" s="126" t="s">
        <v>579</v>
      </c>
      <c r="D46" s="118"/>
      <c r="E46" s="119" t="s">
        <v>567</v>
      </c>
      <c r="F46" s="120">
        <v>1</v>
      </c>
    </row>
    <row r="47" spans="1:6" ht="14.25" customHeight="1">
      <c r="A47" s="126" t="s">
        <v>513</v>
      </c>
      <c r="D47" s="118"/>
      <c r="E47" s="119" t="s">
        <v>513</v>
      </c>
      <c r="F47" s="120">
        <v>3</v>
      </c>
    </row>
    <row r="48" spans="1:6" ht="14.25" customHeight="1">
      <c r="A48" s="126" t="s">
        <v>445</v>
      </c>
      <c r="D48" s="118"/>
      <c r="E48" s="119" t="s">
        <v>579</v>
      </c>
      <c r="F48" s="120">
        <v>1</v>
      </c>
    </row>
    <row r="49" spans="1:6" ht="14.25" customHeight="1">
      <c r="A49" s="126" t="s">
        <v>716</v>
      </c>
      <c r="D49" s="118"/>
      <c r="E49" s="119" t="s">
        <v>451</v>
      </c>
      <c r="F49" s="120">
        <v>10</v>
      </c>
    </row>
    <row r="50" spans="1:6" ht="14.25" customHeight="1">
      <c r="A50" s="126" t="s">
        <v>743</v>
      </c>
      <c r="D50" s="116" t="s">
        <v>1150</v>
      </c>
      <c r="E50" s="121"/>
      <c r="F50" s="117">
        <v>16</v>
      </c>
    </row>
    <row r="51" spans="1:6" ht="14.25" customHeight="1">
      <c r="A51" s="126" t="s">
        <v>454</v>
      </c>
      <c r="D51" s="116" t="s">
        <v>624</v>
      </c>
      <c r="E51" s="116" t="s">
        <v>446</v>
      </c>
      <c r="F51" s="117">
        <v>1</v>
      </c>
    </row>
    <row r="52" spans="1:6" ht="14.25" customHeight="1">
      <c r="A52" s="126" t="s">
        <v>715</v>
      </c>
      <c r="D52" s="118"/>
      <c r="E52" s="119" t="s">
        <v>513</v>
      </c>
      <c r="F52" s="120">
        <v>1</v>
      </c>
    </row>
    <row r="53" spans="1:6" ht="14.25" customHeight="1">
      <c r="A53" s="126" t="s">
        <v>562</v>
      </c>
      <c r="D53" s="116" t="s">
        <v>1151</v>
      </c>
      <c r="E53" s="121"/>
      <c r="F53" s="117">
        <v>2</v>
      </c>
    </row>
    <row r="54" spans="1:6" ht="14.25" customHeight="1">
      <c r="A54" s="126" t="s">
        <v>531</v>
      </c>
      <c r="D54" s="116" t="s">
        <v>652</v>
      </c>
      <c r="E54" s="116" t="s">
        <v>460</v>
      </c>
      <c r="F54" s="117">
        <v>1</v>
      </c>
    </row>
    <row r="55" spans="1:6" ht="14.25" customHeight="1">
      <c r="A55" s="126" t="s">
        <v>658</v>
      </c>
      <c r="D55" s="116" t="s">
        <v>1152</v>
      </c>
      <c r="E55" s="121"/>
      <c r="F55" s="117">
        <v>1</v>
      </c>
    </row>
    <row r="56" spans="1:6" ht="14.25" customHeight="1">
      <c r="A56" s="126" t="s">
        <v>660</v>
      </c>
      <c r="D56" s="116" t="s">
        <v>682</v>
      </c>
      <c r="E56" s="116" t="s">
        <v>459</v>
      </c>
      <c r="F56" s="117">
        <v>1</v>
      </c>
    </row>
    <row r="57" spans="1:6" ht="14.25" customHeight="1">
      <c r="A57" s="126" t="s">
        <v>459</v>
      </c>
      <c r="D57" s="116" t="s">
        <v>1153</v>
      </c>
      <c r="E57" s="121"/>
      <c r="F57" s="117">
        <v>1</v>
      </c>
    </row>
    <row r="58" spans="1:6" ht="14.25" customHeight="1">
      <c r="A58" s="126" t="s">
        <v>524</v>
      </c>
      <c r="D58" s="116" t="s">
        <v>538</v>
      </c>
      <c r="E58" s="116" t="s">
        <v>460</v>
      </c>
      <c r="F58" s="117">
        <v>4</v>
      </c>
    </row>
    <row r="59" spans="1:6" ht="14.25" customHeight="1">
      <c r="A59" s="126" t="s">
        <v>567</v>
      </c>
      <c r="D59" s="116" t="s">
        <v>1154</v>
      </c>
      <c r="E59" s="121"/>
      <c r="F59" s="117">
        <v>4</v>
      </c>
    </row>
    <row r="60" spans="1:6" ht="14.25" customHeight="1">
      <c r="A60" s="126" t="s">
        <v>580</v>
      </c>
      <c r="D60" s="116" t="s">
        <v>617</v>
      </c>
      <c r="E60" s="116" t="s">
        <v>460</v>
      </c>
      <c r="F60" s="117">
        <v>1</v>
      </c>
    </row>
    <row r="61" spans="1:6" ht="14.25" customHeight="1">
      <c r="A61" s="126" t="s">
        <v>745</v>
      </c>
      <c r="D61" s="116" t="s">
        <v>1155</v>
      </c>
      <c r="E61" s="121"/>
      <c r="F61" s="117">
        <v>1</v>
      </c>
    </row>
    <row r="62" spans="1:6" ht="14.25" customHeight="1">
      <c r="A62" s="126" t="s">
        <v>600</v>
      </c>
      <c r="D62" s="116" t="s">
        <v>440</v>
      </c>
      <c r="E62" s="116" t="s">
        <v>439</v>
      </c>
      <c r="F62" s="117">
        <v>5</v>
      </c>
    </row>
    <row r="63" spans="1:6" ht="14.25" customHeight="1">
      <c r="A63" s="126" t="s">
        <v>713</v>
      </c>
      <c r="D63" s="116" t="s">
        <v>1156</v>
      </c>
      <c r="E63" s="121"/>
      <c r="F63" s="117">
        <v>5</v>
      </c>
    </row>
    <row r="64" spans="1:6" ht="14.25" customHeight="1">
      <c r="A64" s="126" t="s">
        <v>738</v>
      </c>
      <c r="D64" s="116" t="s">
        <v>485</v>
      </c>
      <c r="E64" s="116" t="s">
        <v>480</v>
      </c>
      <c r="F64" s="117">
        <v>1</v>
      </c>
    </row>
    <row r="65" spans="1:6" ht="14.25" customHeight="1">
      <c r="A65" s="126" t="s">
        <v>670</v>
      </c>
      <c r="D65" s="116" t="s">
        <v>1157</v>
      </c>
      <c r="E65" s="121"/>
      <c r="F65" s="117">
        <v>1</v>
      </c>
    </row>
    <row r="66" spans="1:6" ht="14.25" customHeight="1">
      <c r="A66" s="126" t="s">
        <v>711</v>
      </c>
      <c r="D66" s="116" t="s">
        <v>542</v>
      </c>
      <c r="E66" s="116" t="s">
        <v>460</v>
      </c>
      <c r="F66" s="117">
        <v>1</v>
      </c>
    </row>
    <row r="67" spans="1:6" ht="14.25" customHeight="1">
      <c r="A67" s="126" t="s">
        <v>694</v>
      </c>
      <c r="D67" s="116" t="s">
        <v>1158</v>
      </c>
      <c r="E67" s="121"/>
      <c r="F67" s="117">
        <v>1</v>
      </c>
    </row>
    <row r="68" spans="1:6" ht="14.25" customHeight="1">
      <c r="A68" s="126" t="s">
        <v>699</v>
      </c>
      <c r="D68" s="116" t="s">
        <v>741</v>
      </c>
      <c r="E68" s="116" t="s">
        <v>459</v>
      </c>
      <c r="F68" s="117">
        <v>1</v>
      </c>
    </row>
    <row r="69" spans="1:6" ht="14.25" customHeight="1">
      <c r="A69" s="126" t="s">
        <v>636</v>
      </c>
      <c r="D69" s="116" t="s">
        <v>1159</v>
      </c>
      <c r="E69" s="121"/>
      <c r="F69" s="117">
        <v>1</v>
      </c>
    </row>
    <row r="70" spans="1:6" ht="14.25" customHeight="1">
      <c r="A70" s="126" t="s">
        <v>628</v>
      </c>
      <c r="D70" s="116" t="s">
        <v>700</v>
      </c>
      <c r="E70" s="116" t="s">
        <v>446</v>
      </c>
      <c r="F70" s="117">
        <v>1</v>
      </c>
    </row>
    <row r="71" spans="1:6" ht="14.25" customHeight="1">
      <c r="A71" s="126" t="s">
        <v>500</v>
      </c>
      <c r="D71" s="116" t="s">
        <v>1161</v>
      </c>
      <c r="E71" s="121"/>
      <c r="F71" s="117">
        <v>1</v>
      </c>
    </row>
    <row r="72" spans="1:6" ht="14.25" customHeight="1">
      <c r="A72" s="126" t="s">
        <v>640</v>
      </c>
      <c r="D72" s="116" t="s">
        <v>619</v>
      </c>
      <c r="E72" s="116" t="s">
        <v>460</v>
      </c>
      <c r="F72" s="117">
        <v>2</v>
      </c>
    </row>
    <row r="73" spans="1:6" ht="14.25" customHeight="1">
      <c r="A73" s="126" t="s">
        <v>659</v>
      </c>
      <c r="D73" s="116" t="s">
        <v>1162</v>
      </c>
      <c r="E73" s="121"/>
      <c r="F73" s="117">
        <v>2</v>
      </c>
    </row>
    <row r="74" spans="1:6" ht="14.25" customHeight="1">
      <c r="A74" s="126" t="s">
        <v>550</v>
      </c>
      <c r="D74" s="116" t="s">
        <v>523</v>
      </c>
      <c r="E74" s="116" t="s">
        <v>446</v>
      </c>
      <c r="F74" s="117">
        <v>2</v>
      </c>
    </row>
    <row r="75" spans="1:6" ht="14.25" customHeight="1">
      <c r="A75" s="126" t="s">
        <v>446</v>
      </c>
      <c r="D75" s="116" t="s">
        <v>1163</v>
      </c>
      <c r="E75" s="121"/>
      <c r="F75" s="117">
        <v>2</v>
      </c>
    </row>
    <row r="76" spans="1:6" ht="14.25" customHeight="1">
      <c r="A76" s="126" t="s">
        <v>706</v>
      </c>
      <c r="D76" s="116" t="s">
        <v>604</v>
      </c>
      <c r="E76" s="116" t="s">
        <v>459</v>
      </c>
      <c r="F76" s="117">
        <v>1</v>
      </c>
    </row>
    <row r="77" spans="1:6" ht="14.25" customHeight="1">
      <c r="A77" s="126" t="s">
        <v>571</v>
      </c>
      <c r="D77" s="116" t="s">
        <v>1164</v>
      </c>
      <c r="E77" s="121"/>
      <c r="F77" s="117">
        <v>1</v>
      </c>
    </row>
    <row r="78" spans="1:6" ht="14.25" customHeight="1">
      <c r="A78" s="126" t="s">
        <v>494</v>
      </c>
      <c r="D78" s="116" t="s">
        <v>464</v>
      </c>
      <c r="E78" s="116" t="s">
        <v>466</v>
      </c>
      <c r="F78" s="117">
        <v>3</v>
      </c>
    </row>
    <row r="79" spans="1:6" ht="14.25" customHeight="1">
      <c r="A79" s="126" t="s">
        <v>506</v>
      </c>
      <c r="D79" s="118"/>
      <c r="E79" s="119" t="s">
        <v>476</v>
      </c>
      <c r="F79" s="120">
        <v>2</v>
      </c>
    </row>
    <row r="80" spans="1:6" ht="14.25" customHeight="1">
      <c r="A80" s="126" t="s">
        <v>501</v>
      </c>
      <c r="D80" s="118"/>
      <c r="E80" s="119" t="s">
        <v>480</v>
      </c>
      <c r="F80" s="120">
        <v>12</v>
      </c>
    </row>
    <row r="81" spans="1:6" ht="14.25" customHeight="1">
      <c r="A81" s="126" t="s">
        <v>498</v>
      </c>
      <c r="D81" s="116" t="s">
        <v>1165</v>
      </c>
      <c r="E81" s="121"/>
      <c r="F81" s="117">
        <v>17</v>
      </c>
    </row>
    <row r="82" spans="1:6" ht="14.25" customHeight="1">
      <c r="A82" s="126" t="s">
        <v>701</v>
      </c>
      <c r="D82" s="116" t="s">
        <v>490</v>
      </c>
      <c r="E82" s="116" t="s">
        <v>480</v>
      </c>
      <c r="F82" s="117">
        <v>2</v>
      </c>
    </row>
    <row r="83" spans="1:6" ht="14.25" customHeight="1">
      <c r="A83" s="126" t="s">
        <v>490</v>
      </c>
      <c r="D83" s="116" t="s">
        <v>1166</v>
      </c>
      <c r="E83" s="121"/>
      <c r="F83" s="117">
        <v>2</v>
      </c>
    </row>
    <row r="84" spans="1:6" ht="14.25" customHeight="1">
      <c r="A84" s="126" t="s">
        <v>464</v>
      </c>
      <c r="D84" s="116" t="s">
        <v>701</v>
      </c>
      <c r="E84" s="116" t="s">
        <v>480</v>
      </c>
      <c r="F84" s="117">
        <v>2</v>
      </c>
    </row>
    <row r="85" spans="1:6" ht="14.25" customHeight="1">
      <c r="A85" s="126" t="s">
        <v>604</v>
      </c>
      <c r="D85" s="116" t="s">
        <v>1167</v>
      </c>
      <c r="E85" s="121"/>
      <c r="F85" s="117">
        <v>2</v>
      </c>
    </row>
    <row r="86" spans="1:6" ht="14.25" customHeight="1">
      <c r="A86" s="126" t="s">
        <v>523</v>
      </c>
      <c r="D86" s="116" t="s">
        <v>498</v>
      </c>
      <c r="E86" s="116" t="s">
        <v>499</v>
      </c>
      <c r="F86" s="117">
        <v>4</v>
      </c>
    </row>
    <row r="87" spans="1:6" ht="14.25" customHeight="1">
      <c r="A87" s="126" t="s">
        <v>742</v>
      </c>
      <c r="D87" s="118"/>
      <c r="E87" s="119" t="s">
        <v>446</v>
      </c>
      <c r="F87" s="120">
        <v>1</v>
      </c>
    </row>
    <row r="88" spans="1:6" ht="14.25" customHeight="1">
      <c r="A88" s="126" t="s">
        <v>619</v>
      </c>
      <c r="D88" s="116" t="s">
        <v>1168</v>
      </c>
      <c r="E88" s="121"/>
      <c r="F88" s="117">
        <v>5</v>
      </c>
    </row>
    <row r="89" spans="1:6" ht="14.25" customHeight="1">
      <c r="A89" s="126" t="s">
        <v>708</v>
      </c>
      <c r="D89" s="116" t="s">
        <v>501</v>
      </c>
      <c r="E89" s="116" t="s">
        <v>499</v>
      </c>
      <c r="F89" s="117">
        <v>2</v>
      </c>
    </row>
    <row r="90" spans="1:6" ht="14.25" customHeight="1">
      <c r="A90" s="126" t="s">
        <v>700</v>
      </c>
      <c r="D90" s="116" t="s">
        <v>1169</v>
      </c>
      <c r="E90" s="121"/>
      <c r="F90" s="117">
        <v>2</v>
      </c>
    </row>
    <row r="91" spans="1:6" ht="14.25" customHeight="1">
      <c r="A91" s="126" t="s">
        <v>741</v>
      </c>
      <c r="D91" s="116" t="s">
        <v>506</v>
      </c>
      <c r="E91" s="116" t="s">
        <v>439</v>
      </c>
      <c r="F91" s="117">
        <v>1</v>
      </c>
    </row>
    <row r="92" spans="1:6" ht="14.25" customHeight="1">
      <c r="A92" s="126" t="s">
        <v>542</v>
      </c>
      <c r="D92" s="118"/>
      <c r="E92" s="119" t="s">
        <v>500</v>
      </c>
      <c r="F92" s="120">
        <v>1</v>
      </c>
    </row>
    <row r="93" spans="1:6" ht="14.25" customHeight="1">
      <c r="A93" s="126" t="s">
        <v>485</v>
      </c>
      <c r="D93" s="116" t="s">
        <v>1170</v>
      </c>
      <c r="E93" s="121"/>
      <c r="F93" s="117">
        <v>2</v>
      </c>
    </row>
    <row r="94" spans="1:6" ht="14.25" customHeight="1">
      <c r="A94" s="126" t="s">
        <v>438</v>
      </c>
      <c r="D94" s="116" t="s">
        <v>494</v>
      </c>
      <c r="E94" s="116" t="s">
        <v>439</v>
      </c>
      <c r="F94" s="117">
        <v>5</v>
      </c>
    </row>
    <row r="95" spans="1:6" ht="14.25" customHeight="1">
      <c r="A95" s="126" t="s">
        <v>617</v>
      </c>
      <c r="D95" s="116" t="s">
        <v>1171</v>
      </c>
      <c r="E95" s="121"/>
      <c r="F95" s="117">
        <v>5</v>
      </c>
    </row>
    <row r="96" spans="1:6" ht="14.25" customHeight="1">
      <c r="A96" s="126" t="s">
        <v>538</v>
      </c>
      <c r="D96" s="116" t="s">
        <v>571</v>
      </c>
      <c r="E96" s="116" t="s">
        <v>573</v>
      </c>
      <c r="F96" s="117">
        <v>2</v>
      </c>
    </row>
    <row r="97" spans="1:6" ht="14.25" customHeight="1">
      <c r="A97" s="126" t="s">
        <v>682</v>
      </c>
      <c r="D97" s="116" t="s">
        <v>1172</v>
      </c>
      <c r="E97" s="121"/>
      <c r="F97" s="117">
        <v>2</v>
      </c>
    </row>
    <row r="98" spans="1:6" ht="14.25" customHeight="1">
      <c r="A98" s="126" t="s">
        <v>746</v>
      </c>
      <c r="D98" s="116" t="s">
        <v>446</v>
      </c>
      <c r="E98" s="116" t="s">
        <v>439</v>
      </c>
      <c r="F98" s="117">
        <v>2</v>
      </c>
    </row>
    <row r="99" spans="1:6" ht="14.25" customHeight="1">
      <c r="A99" s="126" t="s">
        <v>624</v>
      </c>
      <c r="D99" s="118"/>
      <c r="E99" s="119" t="s">
        <v>701</v>
      </c>
      <c r="F99" s="120">
        <v>2</v>
      </c>
    </row>
    <row r="100" spans="1:6" ht="14.25" customHeight="1">
      <c r="A100" s="126" t="s">
        <v>748</v>
      </c>
      <c r="D100" s="118"/>
      <c r="E100" s="119" t="s">
        <v>459</v>
      </c>
      <c r="F100" s="120">
        <v>1</v>
      </c>
    </row>
    <row r="101" spans="1:6" ht="14.25" customHeight="1">
      <c r="A101" s="126" t="s">
        <v>450</v>
      </c>
      <c r="D101" s="118"/>
      <c r="E101" s="119" t="s">
        <v>658</v>
      </c>
      <c r="F101" s="120">
        <v>2</v>
      </c>
    </row>
    <row r="102" spans="1:6" ht="14.25" customHeight="1">
      <c r="A102" s="126" t="s">
        <v>439</v>
      </c>
      <c r="D102" s="118"/>
      <c r="E102" s="119" t="s">
        <v>531</v>
      </c>
      <c r="F102" s="120">
        <v>1</v>
      </c>
    </row>
    <row r="103" spans="1:6" ht="14.25" customHeight="1">
      <c r="A103" s="126" t="s">
        <v>696</v>
      </c>
      <c r="D103" s="118"/>
      <c r="E103" s="119" t="s">
        <v>562</v>
      </c>
      <c r="F103" s="120">
        <v>2</v>
      </c>
    </row>
    <row r="104" spans="1:6" ht="14.25" customHeight="1">
      <c r="A104" s="126" t="s">
        <v>656</v>
      </c>
      <c r="D104" s="118"/>
      <c r="E104" s="119" t="s">
        <v>716</v>
      </c>
      <c r="F104" s="120">
        <v>1</v>
      </c>
    </row>
    <row r="105" spans="1:6" ht="14.25" customHeight="1">
      <c r="A105" s="126" t="s">
        <v>757</v>
      </c>
      <c r="D105" s="118"/>
      <c r="E105" s="119" t="s">
        <v>445</v>
      </c>
      <c r="F105" s="120">
        <v>1</v>
      </c>
    </row>
    <row r="106" spans="1:6" ht="14.25" customHeight="1">
      <c r="A106" s="126" t="s">
        <v>664</v>
      </c>
      <c r="D106" s="118"/>
      <c r="E106" s="119" t="s">
        <v>513</v>
      </c>
      <c r="F106" s="120">
        <v>1</v>
      </c>
    </row>
    <row r="107" spans="1:6" ht="14.25" customHeight="1">
      <c r="A107" s="126" t="s">
        <v>517</v>
      </c>
      <c r="D107" s="118"/>
      <c r="E107" s="119" t="s">
        <v>558</v>
      </c>
      <c r="F107" s="120">
        <v>2</v>
      </c>
    </row>
    <row r="108" spans="1:6" ht="14.25" customHeight="1">
      <c r="A108" s="126" t="s">
        <v>612</v>
      </c>
      <c r="D108" s="118"/>
      <c r="E108" s="119" t="s">
        <v>608</v>
      </c>
      <c r="F108" s="120">
        <v>5</v>
      </c>
    </row>
    <row r="109" spans="1:6" ht="14.25" customHeight="1">
      <c r="A109" s="126" t="s">
        <v>472</v>
      </c>
      <c r="D109" s="118"/>
      <c r="E109" s="119" t="s">
        <v>632</v>
      </c>
      <c r="F109" s="120">
        <v>1</v>
      </c>
    </row>
    <row r="110" spans="1:6" ht="14.25" customHeight="1">
      <c r="A110" s="126" t="s">
        <v>486</v>
      </c>
      <c r="D110" s="118"/>
      <c r="E110" s="119" t="s">
        <v>476</v>
      </c>
      <c r="F110" s="120">
        <v>2</v>
      </c>
    </row>
    <row r="111" spans="1:6" ht="14.25" customHeight="1">
      <c r="A111" s="126" t="s">
        <v>618</v>
      </c>
      <c r="D111" s="118"/>
      <c r="E111" s="119" t="s">
        <v>480</v>
      </c>
      <c r="F111" s="120">
        <v>2</v>
      </c>
    </row>
    <row r="112" spans="1:6" ht="14.25" customHeight="1">
      <c r="A112" s="126" t="s">
        <v>499</v>
      </c>
      <c r="D112" s="118"/>
      <c r="E112" s="119" t="s">
        <v>444</v>
      </c>
      <c r="F112" s="120">
        <v>2</v>
      </c>
    </row>
    <row r="113" spans="1:6" ht="14.25" customHeight="1">
      <c r="A113" s="127" t="s">
        <v>1160</v>
      </c>
      <c r="D113" s="118"/>
      <c r="E113" s="119" t="s">
        <v>460</v>
      </c>
      <c r="F113" s="120">
        <v>11</v>
      </c>
    </row>
    <row r="114" spans="1:6" ht="14.25" customHeight="1">
      <c r="D114" s="118"/>
      <c r="E114" s="119" t="s">
        <v>596</v>
      </c>
      <c r="F114" s="120">
        <v>2</v>
      </c>
    </row>
    <row r="115" spans="1:6" ht="14.25" customHeight="1">
      <c r="D115" s="116" t="s">
        <v>1173</v>
      </c>
      <c r="E115" s="121"/>
      <c r="F115" s="117">
        <v>40</v>
      </c>
    </row>
    <row r="116" spans="1:6" ht="14.25" customHeight="1">
      <c r="D116" s="116" t="s">
        <v>550</v>
      </c>
      <c r="E116" s="116" t="s">
        <v>450</v>
      </c>
      <c r="F116" s="117">
        <v>1</v>
      </c>
    </row>
    <row r="117" spans="1:6" ht="14.25" customHeight="1">
      <c r="D117" s="118"/>
      <c r="E117" s="119" t="s">
        <v>459</v>
      </c>
      <c r="F117" s="120">
        <v>1</v>
      </c>
    </row>
    <row r="118" spans="1:6" ht="14.25" customHeight="1">
      <c r="D118" s="118"/>
      <c r="E118" s="119" t="s">
        <v>460</v>
      </c>
      <c r="F118" s="120">
        <v>6</v>
      </c>
    </row>
    <row r="119" spans="1:6" ht="14.25" customHeight="1">
      <c r="D119" s="116" t="s">
        <v>1174</v>
      </c>
      <c r="E119" s="121"/>
      <c r="F119" s="117">
        <v>8</v>
      </c>
    </row>
    <row r="120" spans="1:6" ht="14.25" customHeight="1">
      <c r="D120" s="116" t="s">
        <v>640</v>
      </c>
      <c r="E120" s="116" t="s">
        <v>480</v>
      </c>
      <c r="F120" s="117">
        <v>1</v>
      </c>
    </row>
    <row r="121" spans="1:6" ht="14.25" customHeight="1">
      <c r="D121" s="116" t="s">
        <v>1175</v>
      </c>
      <c r="E121" s="121"/>
      <c r="F121" s="117">
        <v>1</v>
      </c>
    </row>
    <row r="122" spans="1:6" ht="14.25" customHeight="1">
      <c r="D122" s="116" t="s">
        <v>500</v>
      </c>
      <c r="E122" s="116" t="s">
        <v>499</v>
      </c>
      <c r="F122" s="117">
        <v>2</v>
      </c>
    </row>
    <row r="123" spans="1:6" ht="14.25" customHeight="1">
      <c r="D123" s="118"/>
      <c r="E123" s="119" t="s">
        <v>439</v>
      </c>
      <c r="F123" s="120">
        <v>20</v>
      </c>
    </row>
    <row r="124" spans="1:6" ht="14.25" customHeight="1">
      <c r="D124" s="118"/>
      <c r="E124" s="119" t="s">
        <v>506</v>
      </c>
      <c r="F124" s="120">
        <v>2</v>
      </c>
    </row>
    <row r="125" spans="1:6" ht="14.25" customHeight="1">
      <c r="D125" s="116" t="s">
        <v>1176</v>
      </c>
      <c r="E125" s="121"/>
      <c r="F125" s="117">
        <v>24</v>
      </c>
    </row>
    <row r="126" spans="1:6" ht="14.25" customHeight="1">
      <c r="D126" s="116" t="s">
        <v>628</v>
      </c>
      <c r="E126" s="116" t="s">
        <v>513</v>
      </c>
      <c r="F126" s="117">
        <v>4</v>
      </c>
    </row>
    <row r="127" spans="1:6" ht="14.25" customHeight="1">
      <c r="D127" s="116" t="s">
        <v>1177</v>
      </c>
      <c r="E127" s="121"/>
      <c r="F127" s="117">
        <v>4</v>
      </c>
    </row>
    <row r="128" spans="1:6" ht="14.25" customHeight="1">
      <c r="D128" s="116" t="s">
        <v>636</v>
      </c>
      <c r="E128" s="116" t="s">
        <v>513</v>
      </c>
      <c r="F128" s="117">
        <v>2</v>
      </c>
    </row>
    <row r="129" spans="4:6" ht="14.25" customHeight="1">
      <c r="D129" s="116" t="s">
        <v>1178</v>
      </c>
      <c r="E129" s="121"/>
      <c r="F129" s="117">
        <v>2</v>
      </c>
    </row>
    <row r="130" spans="4:6" ht="14.25" customHeight="1">
      <c r="D130" s="116" t="s">
        <v>699</v>
      </c>
      <c r="E130" s="116" t="s">
        <v>459</v>
      </c>
      <c r="F130" s="117">
        <v>4</v>
      </c>
    </row>
    <row r="131" spans="4:6" ht="14.25" customHeight="1">
      <c r="D131" s="116" t="s">
        <v>1179</v>
      </c>
      <c r="E131" s="121"/>
      <c r="F131" s="117">
        <v>4</v>
      </c>
    </row>
    <row r="132" spans="4:6" ht="14.25" customHeight="1">
      <c r="D132" s="116" t="s">
        <v>712</v>
      </c>
      <c r="E132" s="116" t="s">
        <v>439</v>
      </c>
      <c r="F132" s="117">
        <v>1</v>
      </c>
    </row>
    <row r="133" spans="4:6" ht="14.25" customHeight="1">
      <c r="D133" s="116" t="s">
        <v>1180</v>
      </c>
      <c r="E133" s="121"/>
      <c r="F133" s="117">
        <v>1</v>
      </c>
    </row>
    <row r="134" spans="4:6" ht="14.25" customHeight="1">
      <c r="D134" s="116" t="s">
        <v>694</v>
      </c>
      <c r="E134" s="116" t="s">
        <v>459</v>
      </c>
      <c r="F134" s="117">
        <v>1</v>
      </c>
    </row>
    <row r="135" spans="4:6" ht="14.25" customHeight="1">
      <c r="D135" s="116" t="s">
        <v>1181</v>
      </c>
      <c r="E135" s="121"/>
      <c r="F135" s="117">
        <v>1</v>
      </c>
    </row>
    <row r="136" spans="4:6" ht="14.25" customHeight="1">
      <c r="D136" s="116" t="s">
        <v>711</v>
      </c>
      <c r="E136" s="116" t="s">
        <v>439</v>
      </c>
      <c r="F136" s="117">
        <v>2</v>
      </c>
    </row>
    <row r="137" spans="4:6" ht="14.25" customHeight="1">
      <c r="D137" s="118"/>
      <c r="E137" s="119" t="s">
        <v>748</v>
      </c>
      <c r="F137" s="120">
        <v>1</v>
      </c>
    </row>
    <row r="138" spans="4:6" ht="14.25" customHeight="1">
      <c r="D138" s="116" t="s">
        <v>1182</v>
      </c>
      <c r="E138" s="121"/>
      <c r="F138" s="117">
        <v>3</v>
      </c>
    </row>
    <row r="139" spans="4:6" ht="14.25" customHeight="1">
      <c r="D139" s="116" t="s">
        <v>686</v>
      </c>
      <c r="E139" s="116" t="s">
        <v>439</v>
      </c>
      <c r="F139" s="117">
        <v>1</v>
      </c>
    </row>
    <row r="140" spans="4:6" ht="14.25" customHeight="1">
      <c r="D140" s="116" t="s">
        <v>1183</v>
      </c>
      <c r="E140" s="121"/>
      <c r="F140" s="117">
        <v>1</v>
      </c>
    </row>
    <row r="141" spans="4:6" ht="14.25" customHeight="1">
      <c r="D141" s="116" t="s">
        <v>670</v>
      </c>
      <c r="E141" s="116" t="s">
        <v>439</v>
      </c>
      <c r="F141" s="117">
        <v>8</v>
      </c>
    </row>
    <row r="142" spans="4:6" ht="14.25" customHeight="1">
      <c r="D142" s="118"/>
      <c r="E142" s="119" t="s">
        <v>476</v>
      </c>
      <c r="F142" s="120">
        <v>1</v>
      </c>
    </row>
    <row r="143" spans="4:6" ht="14.25" customHeight="1">
      <c r="D143" s="116" t="s">
        <v>1184</v>
      </c>
      <c r="E143" s="121"/>
      <c r="F143" s="117">
        <v>9</v>
      </c>
    </row>
    <row r="144" spans="4:6" ht="14.25" customHeight="1">
      <c r="D144" s="116" t="s">
        <v>687</v>
      </c>
      <c r="E144" s="116" t="s">
        <v>439</v>
      </c>
      <c r="F144" s="117">
        <v>1</v>
      </c>
    </row>
    <row r="145" spans="4:6" ht="14.25" customHeight="1">
      <c r="D145" s="116" t="s">
        <v>1185</v>
      </c>
      <c r="E145" s="121"/>
      <c r="F145" s="117">
        <v>1</v>
      </c>
    </row>
    <row r="146" spans="4:6" ht="14.25" customHeight="1">
      <c r="D146" s="116" t="s">
        <v>738</v>
      </c>
      <c r="E146" s="116" t="s">
        <v>459</v>
      </c>
      <c r="F146" s="117">
        <v>1</v>
      </c>
    </row>
    <row r="147" spans="4:6" ht="14.25" customHeight="1">
      <c r="D147" s="116" t="s">
        <v>1186</v>
      </c>
      <c r="E147" s="121"/>
      <c r="F147" s="117">
        <v>1</v>
      </c>
    </row>
    <row r="148" spans="4:6" ht="14.25" customHeight="1">
      <c r="D148" s="116" t="s">
        <v>713</v>
      </c>
      <c r="E148" s="116" t="s">
        <v>439</v>
      </c>
      <c r="F148" s="117">
        <v>1</v>
      </c>
    </row>
    <row r="149" spans="4:6" ht="14.25" customHeight="1">
      <c r="D149" s="116" t="s">
        <v>1187</v>
      </c>
      <c r="E149" s="121"/>
      <c r="F149" s="117">
        <v>1</v>
      </c>
    </row>
    <row r="150" spans="4:6" ht="14.25" customHeight="1">
      <c r="D150" s="116" t="s">
        <v>600</v>
      </c>
      <c r="E150" s="116" t="s">
        <v>459</v>
      </c>
      <c r="F150" s="117">
        <v>1</v>
      </c>
    </row>
    <row r="151" spans="4:6" ht="14.25" customHeight="1">
      <c r="D151" s="118"/>
      <c r="E151" s="119" t="s">
        <v>460</v>
      </c>
      <c r="F151" s="120">
        <v>1</v>
      </c>
    </row>
    <row r="152" spans="4:6" ht="14.25" customHeight="1">
      <c r="D152" s="116" t="s">
        <v>1188</v>
      </c>
      <c r="E152" s="121"/>
      <c r="F152" s="117">
        <v>2</v>
      </c>
    </row>
    <row r="153" spans="4:6" ht="14.25" customHeight="1">
      <c r="D153" s="116" t="s">
        <v>580</v>
      </c>
      <c r="E153" s="116" t="s">
        <v>513</v>
      </c>
      <c r="F153" s="117">
        <v>1</v>
      </c>
    </row>
    <row r="154" spans="4:6" ht="14.25" customHeight="1">
      <c r="D154" s="118"/>
      <c r="E154" s="119" t="s">
        <v>579</v>
      </c>
      <c r="F154" s="120">
        <v>2</v>
      </c>
    </row>
    <row r="155" spans="4:6" ht="14.25" customHeight="1">
      <c r="D155" s="116" t="s">
        <v>1189</v>
      </c>
      <c r="E155" s="121"/>
      <c r="F155" s="117">
        <v>3</v>
      </c>
    </row>
    <row r="156" spans="4:6" ht="14.25" customHeight="1">
      <c r="D156" s="116" t="s">
        <v>567</v>
      </c>
      <c r="E156" s="116" t="s">
        <v>513</v>
      </c>
      <c r="F156" s="117">
        <v>1</v>
      </c>
    </row>
    <row r="157" spans="4:6" ht="14.25" customHeight="1">
      <c r="D157" s="116" t="s">
        <v>1190</v>
      </c>
      <c r="E157" s="121"/>
      <c r="F157" s="117">
        <v>1</v>
      </c>
    </row>
    <row r="158" spans="4:6" ht="14.25" customHeight="1">
      <c r="D158" s="116" t="s">
        <v>524</v>
      </c>
      <c r="E158" s="116" t="s">
        <v>523</v>
      </c>
      <c r="F158" s="117">
        <v>1</v>
      </c>
    </row>
    <row r="159" spans="4:6" ht="14.25" customHeight="1">
      <c r="D159" s="118"/>
      <c r="E159" s="119" t="s">
        <v>460</v>
      </c>
      <c r="F159" s="120">
        <v>1</v>
      </c>
    </row>
    <row r="160" spans="4:6" ht="14.25" customHeight="1">
      <c r="D160" s="116" t="s">
        <v>1191</v>
      </c>
      <c r="E160" s="121"/>
      <c r="F160" s="117">
        <v>2</v>
      </c>
    </row>
    <row r="161" spans="4:6" ht="14.25" customHeight="1">
      <c r="D161" s="116" t="s">
        <v>459</v>
      </c>
      <c r="E161" s="116" t="s">
        <v>517</v>
      </c>
      <c r="F161" s="117">
        <v>1</v>
      </c>
    </row>
    <row r="162" spans="4:6" ht="14.25" customHeight="1">
      <c r="D162" s="118"/>
      <c r="E162" s="119" t="s">
        <v>656</v>
      </c>
      <c r="F162" s="120">
        <v>2</v>
      </c>
    </row>
    <row r="163" spans="4:6" ht="14.25" customHeight="1">
      <c r="D163" s="118"/>
      <c r="E163" s="119" t="s">
        <v>464</v>
      </c>
      <c r="F163" s="120">
        <v>1</v>
      </c>
    </row>
    <row r="164" spans="4:6" ht="14.25" customHeight="1">
      <c r="D164" s="118"/>
      <c r="E164" s="119" t="s">
        <v>446</v>
      </c>
      <c r="F164" s="120">
        <v>2</v>
      </c>
    </row>
    <row r="165" spans="4:6" ht="14.25" customHeight="1">
      <c r="D165" s="118"/>
      <c r="E165" s="119" t="s">
        <v>659</v>
      </c>
      <c r="F165" s="120">
        <v>1</v>
      </c>
    </row>
    <row r="166" spans="4:6" ht="14.25" customHeight="1">
      <c r="D166" s="118"/>
      <c r="E166" s="119" t="s">
        <v>699</v>
      </c>
      <c r="F166" s="120">
        <v>3</v>
      </c>
    </row>
    <row r="167" spans="4:6" ht="14.25" customHeight="1">
      <c r="D167" s="118"/>
      <c r="E167" s="119" t="s">
        <v>459</v>
      </c>
      <c r="F167" s="120">
        <v>1</v>
      </c>
    </row>
    <row r="168" spans="4:6" ht="14.25" customHeight="1">
      <c r="D168" s="118"/>
      <c r="E168" s="119" t="s">
        <v>465</v>
      </c>
      <c r="F168" s="120">
        <v>1</v>
      </c>
    </row>
    <row r="169" spans="4:6" ht="14.25" customHeight="1">
      <c r="D169" s="118"/>
      <c r="E169" s="119" t="s">
        <v>608</v>
      </c>
      <c r="F169" s="120">
        <v>2</v>
      </c>
    </row>
    <row r="170" spans="4:6" ht="14.25" customHeight="1">
      <c r="D170" s="118"/>
      <c r="E170" s="119" t="s">
        <v>632</v>
      </c>
      <c r="F170" s="120">
        <v>1</v>
      </c>
    </row>
    <row r="171" spans="4:6" ht="14.25" customHeight="1">
      <c r="D171" s="118"/>
      <c r="E171" s="119" t="s">
        <v>480</v>
      </c>
      <c r="F171" s="120">
        <v>11</v>
      </c>
    </row>
    <row r="172" spans="4:6" ht="14.25" customHeight="1">
      <c r="D172" s="118"/>
      <c r="E172" s="119" t="s">
        <v>484</v>
      </c>
      <c r="F172" s="120">
        <v>1</v>
      </c>
    </row>
    <row r="173" spans="4:6" ht="14.25" customHeight="1">
      <c r="D173" s="118"/>
      <c r="E173" s="119" t="s">
        <v>460</v>
      </c>
      <c r="F173" s="120">
        <v>29</v>
      </c>
    </row>
    <row r="174" spans="4:6" ht="14.25" customHeight="1">
      <c r="D174" s="118"/>
      <c r="E174" s="119" t="s">
        <v>695</v>
      </c>
      <c r="F174" s="120">
        <v>1</v>
      </c>
    </row>
    <row r="175" spans="4:6" ht="14.25" customHeight="1">
      <c r="D175" s="118"/>
      <c r="E175" s="119" t="s">
        <v>512</v>
      </c>
      <c r="F175" s="120">
        <v>1</v>
      </c>
    </row>
    <row r="176" spans="4:6" ht="14.25" customHeight="1">
      <c r="D176" s="118"/>
      <c r="E176" s="119" t="s">
        <v>734</v>
      </c>
      <c r="F176" s="120">
        <v>1</v>
      </c>
    </row>
    <row r="177" spans="4:6" ht="14.25" customHeight="1">
      <c r="D177" s="116" t="s">
        <v>1192</v>
      </c>
      <c r="E177" s="121"/>
      <c r="F177" s="117">
        <v>59</v>
      </c>
    </row>
    <row r="178" spans="4:6" ht="14.25" customHeight="1">
      <c r="D178" s="116" t="s">
        <v>660</v>
      </c>
      <c r="E178" s="116" t="s">
        <v>659</v>
      </c>
      <c r="F178" s="117">
        <v>1</v>
      </c>
    </row>
    <row r="179" spans="4:6" ht="14.25" customHeight="1">
      <c r="D179" s="118"/>
      <c r="E179" s="119" t="s">
        <v>596</v>
      </c>
      <c r="F179" s="120">
        <v>1</v>
      </c>
    </row>
    <row r="180" spans="4:6" ht="14.25" customHeight="1">
      <c r="D180" s="116" t="s">
        <v>1193</v>
      </c>
      <c r="E180" s="121"/>
      <c r="F180" s="117">
        <v>2</v>
      </c>
    </row>
    <row r="181" spans="4:6" ht="14.25" customHeight="1">
      <c r="D181" s="116" t="s">
        <v>562</v>
      </c>
      <c r="E181" s="116" t="s">
        <v>446</v>
      </c>
      <c r="F181" s="117">
        <v>1</v>
      </c>
    </row>
    <row r="182" spans="4:6" ht="14.25" customHeight="1">
      <c r="D182" s="118"/>
      <c r="E182" s="119" t="s">
        <v>480</v>
      </c>
      <c r="F182" s="120">
        <v>1</v>
      </c>
    </row>
    <row r="183" spans="4:6" ht="14.25" customHeight="1">
      <c r="D183" s="116" t="s">
        <v>1194</v>
      </c>
      <c r="E183" s="121"/>
      <c r="F183" s="117">
        <v>2</v>
      </c>
    </row>
    <row r="184" spans="4:6" ht="14.25" customHeight="1">
      <c r="D184" s="116" t="s">
        <v>715</v>
      </c>
      <c r="E184" s="116" t="s">
        <v>439</v>
      </c>
      <c r="F184" s="117">
        <v>10</v>
      </c>
    </row>
    <row r="185" spans="4:6" ht="14.25" customHeight="1">
      <c r="D185" s="118"/>
      <c r="E185" s="119" t="s">
        <v>715</v>
      </c>
      <c r="F185" s="120">
        <v>1</v>
      </c>
    </row>
    <row r="186" spans="4:6" ht="14.25" customHeight="1">
      <c r="D186" s="116" t="s">
        <v>1195</v>
      </c>
      <c r="E186" s="121"/>
      <c r="F186" s="117">
        <v>11</v>
      </c>
    </row>
    <row r="187" spans="4:6" ht="14.25" customHeight="1">
      <c r="D187" s="116" t="s">
        <v>454</v>
      </c>
      <c r="E187" s="116" t="s">
        <v>439</v>
      </c>
      <c r="F187" s="117">
        <v>9</v>
      </c>
    </row>
    <row r="188" spans="4:6" ht="14.25" customHeight="1">
      <c r="D188" s="116" t="s">
        <v>1196</v>
      </c>
      <c r="E188" s="121"/>
      <c r="F188" s="117">
        <v>9</v>
      </c>
    </row>
    <row r="189" spans="4:6" ht="14.25" customHeight="1">
      <c r="D189" s="116" t="s">
        <v>718</v>
      </c>
      <c r="E189" s="116" t="s">
        <v>446</v>
      </c>
      <c r="F189" s="117">
        <v>1</v>
      </c>
    </row>
    <row r="190" spans="4:6" ht="14.25" customHeight="1">
      <c r="D190" s="116" t="s">
        <v>1197</v>
      </c>
      <c r="E190" s="121"/>
      <c r="F190" s="117">
        <v>1</v>
      </c>
    </row>
    <row r="191" spans="4:6" ht="14.25" customHeight="1">
      <c r="D191" s="116" t="s">
        <v>445</v>
      </c>
      <c r="E191" s="116" t="s">
        <v>439</v>
      </c>
      <c r="F191" s="117">
        <v>1</v>
      </c>
    </row>
    <row r="192" spans="4:6" ht="14.25" customHeight="1">
      <c r="D192" s="118"/>
      <c r="E192" s="119" t="s">
        <v>480</v>
      </c>
      <c r="F192" s="120">
        <v>1</v>
      </c>
    </row>
    <row r="193" spans="4:6" ht="14.25" customHeight="1">
      <c r="D193" s="118"/>
      <c r="E193" s="119" t="s">
        <v>444</v>
      </c>
      <c r="F193" s="120">
        <v>1</v>
      </c>
    </row>
    <row r="194" spans="4:6" ht="14.25" customHeight="1">
      <c r="D194" s="116" t="s">
        <v>1198</v>
      </c>
      <c r="E194" s="121"/>
      <c r="F194" s="117">
        <v>3</v>
      </c>
    </row>
    <row r="195" spans="4:6" ht="14.25" customHeight="1">
      <c r="D195" s="116" t="s">
        <v>513</v>
      </c>
      <c r="E195" s="116" t="s">
        <v>612</v>
      </c>
      <c r="F195" s="117">
        <v>3</v>
      </c>
    </row>
    <row r="196" spans="4:6" ht="14.25" customHeight="1">
      <c r="D196" s="118"/>
      <c r="E196" s="119" t="s">
        <v>439</v>
      </c>
      <c r="F196" s="120">
        <v>6</v>
      </c>
    </row>
    <row r="197" spans="4:6" ht="14.25" customHeight="1">
      <c r="D197" s="118"/>
      <c r="E197" s="119" t="s">
        <v>450</v>
      </c>
      <c r="F197" s="120">
        <v>4</v>
      </c>
    </row>
    <row r="198" spans="4:6" ht="14.25" customHeight="1">
      <c r="D198" s="118"/>
      <c r="E198" s="119" t="s">
        <v>624</v>
      </c>
      <c r="F198" s="120">
        <v>2</v>
      </c>
    </row>
    <row r="199" spans="4:6" ht="14.25" customHeight="1">
      <c r="D199" s="118"/>
      <c r="E199" s="119" t="s">
        <v>446</v>
      </c>
      <c r="F199" s="120"/>
    </row>
    <row r="200" spans="4:6" ht="14.25" customHeight="1">
      <c r="D200" s="118"/>
      <c r="E200" s="119" t="s">
        <v>628</v>
      </c>
      <c r="F200" s="120">
        <v>4</v>
      </c>
    </row>
    <row r="201" spans="4:6" ht="14.25" customHeight="1">
      <c r="D201" s="118"/>
      <c r="E201" s="119" t="s">
        <v>636</v>
      </c>
      <c r="F201" s="120">
        <v>2</v>
      </c>
    </row>
    <row r="202" spans="4:6" ht="14.25" customHeight="1">
      <c r="D202" s="118"/>
      <c r="E202" s="119" t="s">
        <v>580</v>
      </c>
      <c r="F202" s="120">
        <v>1</v>
      </c>
    </row>
    <row r="203" spans="4:6" ht="14.25" customHeight="1">
      <c r="D203" s="118"/>
      <c r="E203" s="119" t="s">
        <v>459</v>
      </c>
      <c r="F203" s="120">
        <v>1</v>
      </c>
    </row>
    <row r="204" spans="4:6" ht="14.25" customHeight="1">
      <c r="D204" s="118"/>
      <c r="E204" s="119" t="s">
        <v>480</v>
      </c>
      <c r="F204" s="120">
        <v>4</v>
      </c>
    </row>
    <row r="205" spans="4:6" ht="14.25" customHeight="1">
      <c r="D205" s="118"/>
      <c r="E205" s="119" t="s">
        <v>730</v>
      </c>
      <c r="F205" s="120">
        <v>3</v>
      </c>
    </row>
    <row r="206" spans="4:6" ht="14.25" customHeight="1">
      <c r="D206" s="118"/>
      <c r="E206" s="119" t="s">
        <v>575</v>
      </c>
      <c r="F206" s="120">
        <v>1</v>
      </c>
    </row>
    <row r="207" spans="4:6" ht="14.25" customHeight="1">
      <c r="D207" s="118"/>
      <c r="E207" s="119" t="s">
        <v>645</v>
      </c>
      <c r="F207" s="120">
        <v>1</v>
      </c>
    </row>
    <row r="208" spans="4:6" ht="14.25" customHeight="1">
      <c r="D208" s="118"/>
      <c r="E208" s="119" t="s">
        <v>460</v>
      </c>
      <c r="F208" s="120">
        <v>1</v>
      </c>
    </row>
    <row r="209" spans="4:6" ht="14.25" customHeight="1">
      <c r="D209" s="118"/>
      <c r="E209" s="119" t="s">
        <v>584</v>
      </c>
      <c r="F209" s="120">
        <v>3</v>
      </c>
    </row>
    <row r="210" spans="4:6" ht="14.25" customHeight="1">
      <c r="D210" s="118"/>
      <c r="E210" s="119" t="s">
        <v>596</v>
      </c>
      <c r="F210" s="120">
        <v>2</v>
      </c>
    </row>
    <row r="211" spans="4:6" ht="14.25" customHeight="1">
      <c r="D211" s="116" t="s">
        <v>1199</v>
      </c>
      <c r="E211" s="121"/>
      <c r="F211" s="117">
        <v>38</v>
      </c>
    </row>
    <row r="212" spans="4:6" ht="14.25" customHeight="1">
      <c r="D212" s="116" t="s">
        <v>579</v>
      </c>
      <c r="E212" s="116" t="s">
        <v>439</v>
      </c>
      <c r="F212" s="117">
        <v>7</v>
      </c>
    </row>
    <row r="213" spans="4:6" ht="14.25" customHeight="1">
      <c r="D213" s="118"/>
      <c r="E213" s="119" t="s">
        <v>608</v>
      </c>
      <c r="F213" s="120">
        <v>1</v>
      </c>
    </row>
    <row r="214" spans="4:6" ht="14.25" customHeight="1">
      <c r="D214" s="118"/>
      <c r="E214" s="119" t="s">
        <v>632</v>
      </c>
      <c r="F214" s="120">
        <v>1</v>
      </c>
    </row>
    <row r="215" spans="4:6" ht="14.25" customHeight="1">
      <c r="D215" s="118"/>
      <c r="E215" s="119" t="s">
        <v>678</v>
      </c>
      <c r="F215" s="120">
        <v>1</v>
      </c>
    </row>
    <row r="216" spans="4:6" ht="14.25" customHeight="1">
      <c r="D216" s="116" t="s">
        <v>1200</v>
      </c>
      <c r="E216" s="121"/>
      <c r="F216" s="117">
        <v>10</v>
      </c>
    </row>
    <row r="217" spans="4:6" ht="14.25" customHeight="1">
      <c r="D217" s="116" t="s">
        <v>573</v>
      </c>
      <c r="E217" s="116" t="s">
        <v>572</v>
      </c>
      <c r="F217" s="117">
        <v>3</v>
      </c>
    </row>
    <row r="218" spans="4:6" ht="14.25" customHeight="1">
      <c r="D218" s="116" t="s">
        <v>1201</v>
      </c>
      <c r="E218" s="121"/>
      <c r="F218" s="117">
        <v>3</v>
      </c>
    </row>
    <row r="219" spans="4:6" ht="14.25" customHeight="1">
      <c r="D219" s="116" t="s">
        <v>465</v>
      </c>
      <c r="E219" s="116" t="s">
        <v>464</v>
      </c>
      <c r="F219" s="117">
        <v>1</v>
      </c>
    </row>
    <row r="220" spans="4:6" ht="14.25" customHeight="1">
      <c r="D220" s="118"/>
      <c r="E220" s="119" t="s">
        <v>466</v>
      </c>
      <c r="F220" s="120">
        <v>5</v>
      </c>
    </row>
    <row r="221" spans="4:6" ht="14.25" customHeight="1">
      <c r="D221" s="118"/>
      <c r="E221" s="119" t="s">
        <v>476</v>
      </c>
      <c r="F221" s="120">
        <v>1</v>
      </c>
    </row>
    <row r="222" spans="4:6" ht="14.25" customHeight="1">
      <c r="D222" s="116" t="s">
        <v>1202</v>
      </c>
      <c r="E222" s="121"/>
      <c r="F222" s="117">
        <v>7</v>
      </c>
    </row>
    <row r="223" spans="4:6" ht="14.25" customHeight="1">
      <c r="D223" s="116" t="s">
        <v>558</v>
      </c>
      <c r="E223" s="116" t="s">
        <v>446</v>
      </c>
      <c r="F223" s="117">
        <v>2</v>
      </c>
    </row>
    <row r="224" spans="4:6" ht="14.25" customHeight="1">
      <c r="D224" s="118"/>
      <c r="E224" s="119" t="s">
        <v>460</v>
      </c>
      <c r="F224" s="120">
        <v>1</v>
      </c>
    </row>
    <row r="225" spans="4:6" ht="14.25" customHeight="1">
      <c r="D225" s="116" t="s">
        <v>1203</v>
      </c>
      <c r="E225" s="121"/>
      <c r="F225" s="117">
        <v>3</v>
      </c>
    </row>
    <row r="226" spans="4:6" ht="14.25" customHeight="1">
      <c r="D226" s="116" t="s">
        <v>466</v>
      </c>
      <c r="E226" s="116" t="s">
        <v>472</v>
      </c>
      <c r="F226" s="117">
        <v>1</v>
      </c>
    </row>
    <row r="227" spans="4:6" ht="14.25" customHeight="1">
      <c r="D227" s="118"/>
      <c r="E227" s="119" t="s">
        <v>464</v>
      </c>
      <c r="F227" s="120">
        <v>2</v>
      </c>
    </row>
    <row r="228" spans="4:6" ht="14.25" customHeight="1">
      <c r="D228" s="118"/>
      <c r="E228" s="119" t="s">
        <v>550</v>
      </c>
      <c r="F228" s="120">
        <v>1</v>
      </c>
    </row>
    <row r="229" spans="4:6" ht="14.25" customHeight="1">
      <c r="D229" s="118"/>
      <c r="E229" s="119" t="s">
        <v>465</v>
      </c>
      <c r="F229" s="120">
        <v>6</v>
      </c>
    </row>
    <row r="230" spans="4:6" ht="14.25" customHeight="1">
      <c r="D230" s="118"/>
      <c r="E230" s="119" t="s">
        <v>471</v>
      </c>
      <c r="F230" s="120">
        <v>3</v>
      </c>
    </row>
    <row r="231" spans="4:6" ht="14.25" customHeight="1">
      <c r="D231" s="118"/>
      <c r="E231" s="119" t="s">
        <v>460</v>
      </c>
      <c r="F231" s="120">
        <v>1</v>
      </c>
    </row>
    <row r="232" spans="4:6" ht="14.25" customHeight="1">
      <c r="D232" s="116" t="s">
        <v>1204</v>
      </c>
      <c r="E232" s="121"/>
      <c r="F232" s="117">
        <v>14</v>
      </c>
    </row>
    <row r="233" spans="4:6" ht="14.25" customHeight="1">
      <c r="D233" s="116" t="s">
        <v>608</v>
      </c>
      <c r="E233" s="116" t="s">
        <v>446</v>
      </c>
      <c r="F233" s="117">
        <v>6</v>
      </c>
    </row>
    <row r="234" spans="4:6" ht="14.25" customHeight="1">
      <c r="D234" s="118"/>
      <c r="E234" s="119" t="s">
        <v>459</v>
      </c>
      <c r="F234" s="120">
        <v>2</v>
      </c>
    </row>
    <row r="235" spans="4:6" ht="14.25" customHeight="1">
      <c r="D235" s="116" t="s">
        <v>1205</v>
      </c>
      <c r="E235" s="121"/>
      <c r="F235" s="117">
        <v>8</v>
      </c>
    </row>
    <row r="236" spans="4:6" ht="14.25" customHeight="1">
      <c r="D236" s="116" t="s">
        <v>632</v>
      </c>
      <c r="E236" s="116" t="s">
        <v>550</v>
      </c>
      <c r="F236" s="117">
        <v>1</v>
      </c>
    </row>
    <row r="237" spans="4:6" ht="14.25" customHeight="1">
      <c r="D237" s="118"/>
      <c r="E237" s="119" t="s">
        <v>459</v>
      </c>
      <c r="F237" s="120">
        <v>1</v>
      </c>
    </row>
    <row r="238" spans="4:6" ht="14.25" customHeight="1">
      <c r="D238" s="118"/>
      <c r="E238" s="119" t="s">
        <v>579</v>
      </c>
      <c r="F238" s="120">
        <v>2</v>
      </c>
    </row>
    <row r="239" spans="4:6" ht="14.25" customHeight="1">
      <c r="D239" s="116" t="s">
        <v>1206</v>
      </c>
      <c r="E239" s="121"/>
      <c r="F239" s="117">
        <v>4</v>
      </c>
    </row>
    <row r="240" spans="4:6" ht="14.25" customHeight="1">
      <c r="D240" s="116" t="s">
        <v>572</v>
      </c>
      <c r="E240" s="116" t="s">
        <v>571</v>
      </c>
      <c r="F240" s="117">
        <v>2</v>
      </c>
    </row>
    <row r="241" spans="4:6" ht="14.25" customHeight="1">
      <c r="D241" s="118"/>
      <c r="E241" s="119" t="s">
        <v>573</v>
      </c>
      <c r="F241" s="120">
        <v>1</v>
      </c>
    </row>
    <row r="242" spans="4:6" ht="14.25" customHeight="1">
      <c r="D242" s="116" t="s">
        <v>1207</v>
      </c>
      <c r="E242" s="121"/>
      <c r="F242" s="117">
        <v>3</v>
      </c>
    </row>
    <row r="243" spans="4:6" ht="14.25" customHeight="1">
      <c r="D243" s="116" t="s">
        <v>476</v>
      </c>
      <c r="E243" s="116" t="s">
        <v>464</v>
      </c>
      <c r="F243" s="117">
        <v>1</v>
      </c>
    </row>
    <row r="244" spans="4:6" ht="14.25" customHeight="1">
      <c r="D244" s="118"/>
      <c r="E244" s="119" t="s">
        <v>446</v>
      </c>
      <c r="F244" s="120">
        <v>3</v>
      </c>
    </row>
    <row r="245" spans="4:6" ht="14.25" customHeight="1">
      <c r="D245" s="118"/>
      <c r="E245" s="119" t="s">
        <v>459</v>
      </c>
      <c r="F245" s="120">
        <v>3</v>
      </c>
    </row>
    <row r="246" spans="4:6" ht="14.25" customHeight="1">
      <c r="D246" s="118"/>
      <c r="E246" s="119" t="s">
        <v>716</v>
      </c>
      <c r="F246" s="120">
        <v>1</v>
      </c>
    </row>
    <row r="247" spans="4:6" ht="14.25" customHeight="1">
      <c r="D247" s="116" t="s">
        <v>1208</v>
      </c>
      <c r="E247" s="121"/>
      <c r="F247" s="117">
        <v>8</v>
      </c>
    </row>
    <row r="248" spans="4:6" ht="14.25" customHeight="1">
      <c r="D248" s="116" t="s">
        <v>480</v>
      </c>
      <c r="E248" s="116" t="s">
        <v>486</v>
      </c>
      <c r="F248" s="117">
        <v>2</v>
      </c>
    </row>
    <row r="249" spans="4:6" ht="14.25" customHeight="1">
      <c r="D249" s="118"/>
      <c r="E249" s="119" t="s">
        <v>464</v>
      </c>
      <c r="F249" s="120">
        <v>12</v>
      </c>
    </row>
    <row r="250" spans="4:6" ht="14.25" customHeight="1">
      <c r="D250" s="118"/>
      <c r="E250" s="119" t="s">
        <v>490</v>
      </c>
      <c r="F250" s="120">
        <v>2</v>
      </c>
    </row>
    <row r="251" spans="4:6" ht="14.25" customHeight="1">
      <c r="D251" s="118"/>
      <c r="E251" s="119" t="s">
        <v>701</v>
      </c>
      <c r="F251" s="120">
        <v>1</v>
      </c>
    </row>
    <row r="252" spans="4:6" ht="14.25" customHeight="1">
      <c r="D252" s="118"/>
      <c r="E252" s="119" t="s">
        <v>640</v>
      </c>
      <c r="F252" s="120">
        <v>2</v>
      </c>
    </row>
    <row r="253" spans="4:6" ht="14.25" customHeight="1">
      <c r="D253" s="118"/>
      <c r="E253" s="119" t="s">
        <v>459</v>
      </c>
      <c r="F253" s="120">
        <v>11</v>
      </c>
    </row>
    <row r="254" spans="4:6" ht="14.25" customHeight="1">
      <c r="D254" s="118"/>
      <c r="E254" s="119" t="s">
        <v>513</v>
      </c>
      <c r="F254" s="120">
        <v>6</v>
      </c>
    </row>
    <row r="255" spans="4:6" ht="14.25" customHeight="1">
      <c r="D255" s="118"/>
      <c r="E255" s="119" t="s">
        <v>460</v>
      </c>
      <c r="F255" s="120">
        <v>1</v>
      </c>
    </row>
    <row r="256" spans="4:6" ht="14.25" customHeight="1">
      <c r="D256" s="118"/>
      <c r="E256" s="119" t="s">
        <v>563</v>
      </c>
      <c r="F256" s="120">
        <v>1</v>
      </c>
    </row>
    <row r="257" spans="4:6" ht="14.25" customHeight="1">
      <c r="D257" s="116" t="s">
        <v>1209</v>
      </c>
      <c r="E257" s="121"/>
      <c r="F257" s="117">
        <v>38</v>
      </c>
    </row>
    <row r="258" spans="4:6" ht="14.25" customHeight="1">
      <c r="D258" s="116" t="s">
        <v>710</v>
      </c>
      <c r="E258" s="116" t="s">
        <v>439</v>
      </c>
      <c r="F258" s="117">
        <v>1</v>
      </c>
    </row>
    <row r="259" spans="4:6" ht="14.25" customHeight="1">
      <c r="D259" s="116" t="s">
        <v>1210</v>
      </c>
      <c r="E259" s="121"/>
      <c r="F259" s="117">
        <v>1</v>
      </c>
    </row>
    <row r="260" spans="4:6" ht="14.25" customHeight="1">
      <c r="D260" s="116" t="s">
        <v>451</v>
      </c>
      <c r="E260" s="116" t="s">
        <v>450</v>
      </c>
      <c r="F260" s="117">
        <v>11</v>
      </c>
    </row>
    <row r="261" spans="4:6" ht="14.25" customHeight="1">
      <c r="D261" s="116" t="s">
        <v>1211</v>
      </c>
      <c r="E261" s="121"/>
      <c r="F261" s="117">
        <v>11</v>
      </c>
    </row>
    <row r="262" spans="4:6" ht="14.25" customHeight="1">
      <c r="D262" s="116" t="s">
        <v>455</v>
      </c>
      <c r="E262" s="116" t="s">
        <v>439</v>
      </c>
      <c r="F262" s="117">
        <v>1</v>
      </c>
    </row>
    <row r="263" spans="4:6" ht="14.25" customHeight="1">
      <c r="D263" s="118"/>
      <c r="E263" s="119" t="s">
        <v>715</v>
      </c>
      <c r="F263" s="120">
        <v>1</v>
      </c>
    </row>
    <row r="264" spans="4:6" ht="14.25" customHeight="1">
      <c r="D264" s="116" t="s">
        <v>1212</v>
      </c>
      <c r="E264" s="121"/>
      <c r="F264" s="117">
        <v>2</v>
      </c>
    </row>
    <row r="265" spans="4:6" ht="14.25" customHeight="1">
      <c r="D265" s="116" t="s">
        <v>620</v>
      </c>
      <c r="E265" s="116" t="s">
        <v>460</v>
      </c>
      <c r="F265" s="117">
        <v>1</v>
      </c>
    </row>
    <row r="266" spans="4:6" ht="14.25" customHeight="1">
      <c r="D266" s="116" t="s">
        <v>1213</v>
      </c>
      <c r="E266" s="121"/>
      <c r="F266" s="117">
        <v>1</v>
      </c>
    </row>
    <row r="267" spans="4:6" ht="14.25" customHeight="1">
      <c r="D267" s="116" t="s">
        <v>650</v>
      </c>
      <c r="E267" s="116" t="s">
        <v>664</v>
      </c>
      <c r="F267" s="117">
        <v>1</v>
      </c>
    </row>
    <row r="268" spans="4:6" ht="14.25" customHeight="1">
      <c r="D268" s="118"/>
      <c r="E268" s="119" t="s">
        <v>460</v>
      </c>
      <c r="F268" s="120">
        <v>3</v>
      </c>
    </row>
    <row r="269" spans="4:6" ht="14.25" customHeight="1">
      <c r="D269" s="116" t="s">
        <v>1214</v>
      </c>
      <c r="E269" s="121"/>
      <c r="F269" s="117">
        <v>4</v>
      </c>
    </row>
    <row r="270" spans="4:6" ht="14.25" customHeight="1">
      <c r="D270" s="116" t="s">
        <v>730</v>
      </c>
      <c r="E270" s="116" t="s">
        <v>513</v>
      </c>
      <c r="F270" s="117">
        <v>3</v>
      </c>
    </row>
    <row r="271" spans="4:6" ht="14.25" customHeight="1">
      <c r="D271" s="116" t="s">
        <v>1215</v>
      </c>
      <c r="E271" s="121"/>
      <c r="F271" s="117">
        <v>3</v>
      </c>
    </row>
    <row r="272" spans="4:6" ht="14.25" customHeight="1">
      <c r="D272" s="116" t="s">
        <v>616</v>
      </c>
      <c r="E272" s="116" t="s">
        <v>460</v>
      </c>
      <c r="F272" s="117">
        <v>1</v>
      </c>
    </row>
    <row r="273" spans="4:6" ht="14.25" customHeight="1">
      <c r="D273" s="116" t="s">
        <v>1216</v>
      </c>
      <c r="E273" s="121"/>
      <c r="F273" s="117">
        <v>1</v>
      </c>
    </row>
    <row r="274" spans="4:6" ht="14.25" customHeight="1">
      <c r="D274" s="116" t="s">
        <v>444</v>
      </c>
      <c r="E274" s="116" t="s">
        <v>439</v>
      </c>
      <c r="F274" s="117">
        <v>3</v>
      </c>
    </row>
    <row r="275" spans="4:6" ht="14.25" customHeight="1">
      <c r="D275" s="118"/>
      <c r="E275" s="119" t="s">
        <v>446</v>
      </c>
      <c r="F275" s="120">
        <v>1</v>
      </c>
    </row>
    <row r="276" spans="4:6" ht="14.25" customHeight="1">
      <c r="D276" s="116" t="s">
        <v>1217</v>
      </c>
      <c r="E276" s="121"/>
      <c r="F276" s="117">
        <v>4</v>
      </c>
    </row>
    <row r="277" spans="4:6" ht="14.25" customHeight="1">
      <c r="D277" s="116" t="s">
        <v>471</v>
      </c>
      <c r="E277" s="116" t="s">
        <v>466</v>
      </c>
      <c r="F277" s="117">
        <v>5</v>
      </c>
    </row>
    <row r="278" spans="4:6" ht="14.25" customHeight="1">
      <c r="D278" s="116" t="s">
        <v>1218</v>
      </c>
      <c r="E278" s="121"/>
      <c r="F278" s="117">
        <v>5</v>
      </c>
    </row>
    <row r="279" spans="4:6" ht="14.25" customHeight="1">
      <c r="D279" s="116" t="s">
        <v>487</v>
      </c>
      <c r="E279" s="116" t="s">
        <v>480</v>
      </c>
      <c r="F279" s="117">
        <v>1</v>
      </c>
    </row>
    <row r="280" spans="4:6" ht="14.25" customHeight="1">
      <c r="D280" s="116" t="s">
        <v>1219</v>
      </c>
      <c r="E280" s="121"/>
      <c r="F280" s="117">
        <v>1</v>
      </c>
    </row>
    <row r="281" spans="4:6" ht="14.25" customHeight="1">
      <c r="D281" s="116" t="s">
        <v>739</v>
      </c>
      <c r="E281" s="116" t="s">
        <v>460</v>
      </c>
      <c r="F281" s="117">
        <v>1</v>
      </c>
    </row>
    <row r="282" spans="4:6" ht="14.25" customHeight="1">
      <c r="D282" s="116" t="s">
        <v>1220</v>
      </c>
      <c r="E282" s="121"/>
      <c r="F282" s="117">
        <v>1</v>
      </c>
    </row>
    <row r="283" spans="4:6" ht="14.25" customHeight="1">
      <c r="D283" s="116" t="s">
        <v>546</v>
      </c>
      <c r="E283" s="116" t="s">
        <v>459</v>
      </c>
      <c r="F283" s="117">
        <v>1</v>
      </c>
    </row>
    <row r="284" spans="4:6" ht="14.25" customHeight="1">
      <c r="D284" s="116" t="s">
        <v>1221</v>
      </c>
      <c r="E284" s="121"/>
      <c r="F284" s="117">
        <v>1</v>
      </c>
    </row>
    <row r="285" spans="4:6" ht="14.25" customHeight="1">
      <c r="D285" s="116" t="s">
        <v>551</v>
      </c>
      <c r="E285" s="116" t="s">
        <v>460</v>
      </c>
      <c r="F285" s="117">
        <v>3</v>
      </c>
    </row>
    <row r="286" spans="4:6" ht="14.25" customHeight="1">
      <c r="D286" s="116" t="s">
        <v>1222</v>
      </c>
      <c r="E286" s="121"/>
      <c r="F286" s="117">
        <v>3</v>
      </c>
    </row>
    <row r="287" spans="4:6" ht="14.25" customHeight="1">
      <c r="D287" s="116" t="s">
        <v>674</v>
      </c>
      <c r="E287" s="116" t="s">
        <v>460</v>
      </c>
      <c r="F287" s="117">
        <v>1</v>
      </c>
    </row>
    <row r="288" spans="4:6" ht="14.25" customHeight="1">
      <c r="D288" s="116" t="s">
        <v>1223</v>
      </c>
      <c r="E288" s="121"/>
      <c r="F288" s="117">
        <v>1</v>
      </c>
    </row>
    <row r="289" spans="4:6" ht="14.25" customHeight="1">
      <c r="D289" s="116" t="s">
        <v>575</v>
      </c>
      <c r="E289" s="116" t="s">
        <v>513</v>
      </c>
      <c r="F289" s="117">
        <v>1</v>
      </c>
    </row>
    <row r="290" spans="4:6" ht="14.25" customHeight="1">
      <c r="D290" s="116" t="s">
        <v>1224</v>
      </c>
      <c r="E290" s="121"/>
      <c r="F290" s="117">
        <v>1</v>
      </c>
    </row>
    <row r="291" spans="4:6" ht="14.25" customHeight="1">
      <c r="D291" s="116" t="s">
        <v>527</v>
      </c>
      <c r="E291" s="116" t="s">
        <v>460</v>
      </c>
      <c r="F291" s="117">
        <v>2</v>
      </c>
    </row>
    <row r="292" spans="4:6" ht="14.25" customHeight="1">
      <c r="D292" s="116" t="s">
        <v>1225</v>
      </c>
      <c r="E292" s="121"/>
      <c r="F292" s="117">
        <v>2</v>
      </c>
    </row>
    <row r="293" spans="4:6" ht="14.25" customHeight="1">
      <c r="D293" s="116" t="s">
        <v>645</v>
      </c>
      <c r="E293" s="116" t="s">
        <v>513</v>
      </c>
      <c r="F293" s="117">
        <v>1</v>
      </c>
    </row>
    <row r="294" spans="4:6" ht="14.25" customHeight="1">
      <c r="D294" s="116" t="s">
        <v>1226</v>
      </c>
      <c r="E294" s="121"/>
      <c r="F294" s="117">
        <v>1</v>
      </c>
    </row>
    <row r="295" spans="4:6" ht="14.25" customHeight="1">
      <c r="D295" s="116" t="s">
        <v>589</v>
      </c>
      <c r="E295" s="116" t="s">
        <v>439</v>
      </c>
      <c r="F295" s="117">
        <v>2</v>
      </c>
    </row>
    <row r="296" spans="4:6" ht="14.25" customHeight="1">
      <c r="D296" s="116" t="s">
        <v>1227</v>
      </c>
      <c r="E296" s="121"/>
      <c r="F296" s="117">
        <v>2</v>
      </c>
    </row>
    <row r="297" spans="4:6" ht="14.25" customHeight="1">
      <c r="D297" s="116" t="s">
        <v>460</v>
      </c>
      <c r="E297" s="116" t="s">
        <v>618</v>
      </c>
      <c r="F297" s="117">
        <v>1</v>
      </c>
    </row>
    <row r="298" spans="4:6" ht="14.25" customHeight="1">
      <c r="D298" s="118"/>
      <c r="E298" s="119" t="s">
        <v>682</v>
      </c>
      <c r="F298" s="120">
        <v>1</v>
      </c>
    </row>
    <row r="299" spans="4:6" ht="14.25" customHeight="1">
      <c r="D299" s="118"/>
      <c r="E299" s="119" t="s">
        <v>538</v>
      </c>
      <c r="F299" s="120">
        <v>2</v>
      </c>
    </row>
    <row r="300" spans="4:6" ht="14.25" customHeight="1">
      <c r="D300" s="118"/>
      <c r="E300" s="119" t="s">
        <v>617</v>
      </c>
      <c r="F300" s="120">
        <v>1</v>
      </c>
    </row>
    <row r="301" spans="4:6" ht="14.25" customHeight="1">
      <c r="D301" s="118"/>
      <c r="E301" s="119" t="s">
        <v>542</v>
      </c>
      <c r="F301" s="120">
        <v>1</v>
      </c>
    </row>
    <row r="302" spans="4:6" ht="14.25" customHeight="1">
      <c r="D302" s="118"/>
      <c r="E302" s="119" t="s">
        <v>741</v>
      </c>
      <c r="F302" s="120">
        <v>1</v>
      </c>
    </row>
    <row r="303" spans="4:6" ht="14.25" customHeight="1">
      <c r="D303" s="118"/>
      <c r="E303" s="119" t="s">
        <v>619</v>
      </c>
      <c r="F303" s="120">
        <v>3</v>
      </c>
    </row>
    <row r="304" spans="4:6" ht="14.25" customHeight="1">
      <c r="D304" s="118"/>
      <c r="E304" s="119" t="s">
        <v>604</v>
      </c>
      <c r="F304" s="120">
        <v>1</v>
      </c>
    </row>
    <row r="305" spans="4:6" ht="14.25" customHeight="1">
      <c r="D305" s="118"/>
      <c r="E305" s="119" t="s">
        <v>446</v>
      </c>
      <c r="F305" s="120">
        <v>11</v>
      </c>
    </row>
    <row r="306" spans="4:6" ht="14.25" customHeight="1">
      <c r="D306" s="118"/>
      <c r="E306" s="119" t="s">
        <v>550</v>
      </c>
      <c r="F306" s="120">
        <v>5</v>
      </c>
    </row>
    <row r="307" spans="4:6" ht="14.25" customHeight="1">
      <c r="D307" s="118"/>
      <c r="E307" s="119" t="s">
        <v>694</v>
      </c>
      <c r="F307" s="120">
        <v>1</v>
      </c>
    </row>
    <row r="308" spans="4:6" ht="14.25" customHeight="1">
      <c r="D308" s="118"/>
      <c r="E308" s="119" t="s">
        <v>600</v>
      </c>
      <c r="F308" s="120">
        <v>2</v>
      </c>
    </row>
    <row r="309" spans="4:6" ht="14.25" customHeight="1">
      <c r="D309" s="118"/>
      <c r="E309" s="119" t="s">
        <v>524</v>
      </c>
      <c r="F309" s="120">
        <v>2</v>
      </c>
    </row>
    <row r="310" spans="4:6" ht="14.25" customHeight="1">
      <c r="D310" s="118"/>
      <c r="E310" s="119" t="s">
        <v>459</v>
      </c>
      <c r="F310" s="120">
        <v>25</v>
      </c>
    </row>
    <row r="311" spans="4:6" ht="14.25" customHeight="1">
      <c r="D311" s="118"/>
      <c r="E311" s="119" t="s">
        <v>513</v>
      </c>
      <c r="F311" s="120">
        <v>1</v>
      </c>
    </row>
    <row r="312" spans="4:6" ht="14.25" customHeight="1">
      <c r="D312" s="118"/>
      <c r="E312" s="119" t="s">
        <v>558</v>
      </c>
      <c r="F312" s="120">
        <v>1</v>
      </c>
    </row>
    <row r="313" spans="4:6" ht="14.25" customHeight="1">
      <c r="D313" s="118"/>
      <c r="E313" s="119" t="s">
        <v>620</v>
      </c>
      <c r="F313" s="120">
        <v>1</v>
      </c>
    </row>
    <row r="314" spans="4:6" ht="14.25" customHeight="1">
      <c r="D314" s="118"/>
      <c r="E314" s="119" t="s">
        <v>650</v>
      </c>
      <c r="F314" s="120">
        <v>4</v>
      </c>
    </row>
    <row r="315" spans="4:6" ht="14.25" customHeight="1">
      <c r="D315" s="118"/>
      <c r="E315" s="119" t="s">
        <v>616</v>
      </c>
      <c r="F315" s="120">
        <v>1</v>
      </c>
    </row>
    <row r="316" spans="4:6" ht="14.25" customHeight="1">
      <c r="D316" s="118"/>
      <c r="E316" s="119" t="s">
        <v>471</v>
      </c>
      <c r="F316" s="120">
        <v>1</v>
      </c>
    </row>
    <row r="317" spans="4:6" ht="14.25" customHeight="1">
      <c r="D317" s="118"/>
      <c r="E317" s="119" t="s">
        <v>546</v>
      </c>
      <c r="F317" s="120">
        <v>1</v>
      </c>
    </row>
    <row r="318" spans="4:6" ht="14.25" customHeight="1">
      <c r="D318" s="118"/>
      <c r="E318" s="119" t="s">
        <v>649</v>
      </c>
      <c r="F318" s="120">
        <v>1</v>
      </c>
    </row>
    <row r="319" spans="4:6" ht="14.25" customHeight="1">
      <c r="D319" s="118"/>
      <c r="E319" s="119" t="s">
        <v>551</v>
      </c>
      <c r="F319" s="120">
        <v>3</v>
      </c>
    </row>
    <row r="320" spans="4:6" ht="14.25" customHeight="1">
      <c r="D320" s="118"/>
      <c r="E320" s="119" t="s">
        <v>674</v>
      </c>
      <c r="F320" s="120">
        <v>2</v>
      </c>
    </row>
    <row r="321" spans="4:6" ht="14.25" customHeight="1">
      <c r="D321" s="118"/>
      <c r="E321" s="119" t="s">
        <v>527</v>
      </c>
      <c r="F321" s="120">
        <v>2</v>
      </c>
    </row>
    <row r="322" spans="4:6" ht="14.25" customHeight="1">
      <c r="D322" s="118"/>
      <c r="E322" s="119" t="s">
        <v>737</v>
      </c>
      <c r="F322" s="120">
        <v>4</v>
      </c>
    </row>
    <row r="323" spans="4:6" ht="14.25" customHeight="1">
      <c r="D323" s="118"/>
      <c r="E323" s="119" t="s">
        <v>734</v>
      </c>
      <c r="F323" s="120">
        <v>1</v>
      </c>
    </row>
    <row r="324" spans="4:6" ht="14.25" customHeight="1">
      <c r="D324" s="116" t="s">
        <v>1228</v>
      </c>
      <c r="E324" s="121"/>
      <c r="F324" s="117">
        <v>80</v>
      </c>
    </row>
    <row r="325" spans="4:6" ht="14.25" customHeight="1">
      <c r="D325" s="116" t="s">
        <v>695</v>
      </c>
      <c r="E325" s="116" t="s">
        <v>459</v>
      </c>
      <c r="F325" s="117">
        <v>1</v>
      </c>
    </row>
    <row r="326" spans="4:6" ht="14.25" customHeight="1">
      <c r="D326" s="116" t="s">
        <v>1229</v>
      </c>
      <c r="E326" s="121"/>
      <c r="F326" s="117">
        <v>1</v>
      </c>
    </row>
    <row r="327" spans="4:6" ht="14.25" customHeight="1">
      <c r="D327" s="116" t="s">
        <v>563</v>
      </c>
      <c r="E327" s="116" t="s">
        <v>446</v>
      </c>
      <c r="F327" s="117">
        <v>1</v>
      </c>
    </row>
    <row r="328" spans="4:6" ht="14.25" customHeight="1">
      <c r="D328" s="116" t="s">
        <v>1230</v>
      </c>
      <c r="E328" s="121"/>
      <c r="F328" s="117">
        <v>1</v>
      </c>
    </row>
    <row r="329" spans="4:6" ht="14.25" customHeight="1">
      <c r="D329" s="116" t="s">
        <v>758</v>
      </c>
      <c r="E329" s="116" t="s">
        <v>757</v>
      </c>
      <c r="F329" s="117">
        <v>3</v>
      </c>
    </row>
    <row r="330" spans="4:6" ht="14.25" customHeight="1">
      <c r="D330" s="116" t="s">
        <v>1231</v>
      </c>
      <c r="E330" s="121"/>
      <c r="F330" s="117">
        <v>3</v>
      </c>
    </row>
    <row r="331" spans="4:6" ht="14.25" customHeight="1">
      <c r="D331" s="116" t="s">
        <v>584</v>
      </c>
      <c r="E331" s="116" t="s">
        <v>513</v>
      </c>
      <c r="F331" s="117">
        <v>1</v>
      </c>
    </row>
    <row r="332" spans="4:6" ht="14.25" customHeight="1">
      <c r="D332" s="118"/>
      <c r="E332" s="119" t="s">
        <v>480</v>
      </c>
      <c r="F332" s="120">
        <v>1</v>
      </c>
    </row>
    <row r="333" spans="4:6" ht="14.25" customHeight="1">
      <c r="D333" s="116" t="s">
        <v>1232</v>
      </c>
      <c r="E333" s="121"/>
      <c r="F333" s="117">
        <v>2</v>
      </c>
    </row>
    <row r="334" spans="4:6" ht="14.25" customHeight="1">
      <c r="D334" s="116" t="s">
        <v>596</v>
      </c>
      <c r="E334" s="116" t="s">
        <v>446</v>
      </c>
      <c r="F334" s="117">
        <v>1</v>
      </c>
    </row>
    <row r="335" spans="4:6" ht="14.25" customHeight="1">
      <c r="D335" s="118"/>
      <c r="E335" s="119" t="s">
        <v>660</v>
      </c>
      <c r="F335" s="120">
        <v>1</v>
      </c>
    </row>
    <row r="336" spans="4:6" ht="14.25" customHeight="1">
      <c r="D336" s="118"/>
      <c r="E336" s="119" t="s">
        <v>513</v>
      </c>
      <c r="F336" s="120">
        <v>1</v>
      </c>
    </row>
    <row r="337" spans="4:6" ht="14.25" customHeight="1">
      <c r="D337" s="118"/>
      <c r="E337" s="119" t="s">
        <v>480</v>
      </c>
      <c r="F337" s="120">
        <v>1</v>
      </c>
    </row>
    <row r="338" spans="4:6" ht="14.25" customHeight="1">
      <c r="D338" s="116" t="s">
        <v>1233</v>
      </c>
      <c r="E338" s="121"/>
      <c r="F338" s="117">
        <v>4</v>
      </c>
    </row>
    <row r="339" spans="4:6" ht="14.25" customHeight="1">
      <c r="D339" s="116" t="s">
        <v>512</v>
      </c>
      <c r="E339" s="116" t="s">
        <v>513</v>
      </c>
      <c r="F339" s="117">
        <v>1</v>
      </c>
    </row>
    <row r="340" spans="4:6" ht="14.25" customHeight="1">
      <c r="D340" s="118"/>
      <c r="E340" s="119" t="s">
        <v>460</v>
      </c>
      <c r="F340" s="120">
        <v>1</v>
      </c>
    </row>
    <row r="341" spans="4:6" ht="14.25" customHeight="1">
      <c r="D341" s="116" t="s">
        <v>1234</v>
      </c>
      <c r="E341" s="121"/>
      <c r="F341" s="117">
        <v>2</v>
      </c>
    </row>
    <row r="342" spans="4:6" ht="14.25" customHeight="1">
      <c r="D342" s="116" t="s">
        <v>737</v>
      </c>
      <c r="E342" s="116" t="s">
        <v>460</v>
      </c>
      <c r="F342" s="117">
        <v>4</v>
      </c>
    </row>
    <row r="343" spans="4:6" ht="14.25" customHeight="1">
      <c r="D343" s="116" t="s">
        <v>1235</v>
      </c>
      <c r="E343" s="121"/>
      <c r="F343" s="117">
        <v>4</v>
      </c>
    </row>
    <row r="344" spans="4:6" ht="14.25" customHeight="1">
      <c r="D344" s="116" t="s">
        <v>734</v>
      </c>
      <c r="E344" s="116" t="s">
        <v>460</v>
      </c>
      <c r="F344" s="117">
        <v>2</v>
      </c>
    </row>
    <row r="345" spans="4:6" ht="14.25" customHeight="1">
      <c r="D345" s="116" t="s">
        <v>1236</v>
      </c>
      <c r="E345" s="121"/>
      <c r="F345" s="117">
        <v>2</v>
      </c>
    </row>
    <row r="346" spans="4:6" ht="14.25" customHeight="1">
      <c r="D346" s="116" t="s">
        <v>1237</v>
      </c>
      <c r="E346" s="116" t="s">
        <v>696</v>
      </c>
      <c r="F346" s="117">
        <v>1</v>
      </c>
    </row>
    <row r="347" spans="4:6" ht="14.25" customHeight="1">
      <c r="D347" s="118"/>
      <c r="E347" s="119" t="s">
        <v>439</v>
      </c>
      <c r="F347" s="120">
        <v>14</v>
      </c>
    </row>
    <row r="348" spans="4:6" ht="14.25" customHeight="1">
      <c r="D348" s="118"/>
      <c r="E348" s="119" t="s">
        <v>450</v>
      </c>
      <c r="F348" s="120">
        <v>1</v>
      </c>
    </row>
    <row r="349" spans="4:6" ht="14.25" customHeight="1">
      <c r="D349" s="118"/>
      <c r="E349" s="119" t="s">
        <v>746</v>
      </c>
      <c r="F349" s="120">
        <v>1</v>
      </c>
    </row>
    <row r="350" spans="4:6" ht="14.25" customHeight="1">
      <c r="D350" s="118"/>
      <c r="E350" s="119" t="s">
        <v>538</v>
      </c>
      <c r="F350" s="120">
        <v>1</v>
      </c>
    </row>
    <row r="351" spans="4:6" ht="14.25" customHeight="1">
      <c r="D351" s="118"/>
      <c r="E351" s="119" t="s">
        <v>617</v>
      </c>
      <c r="F351" s="120">
        <v>2</v>
      </c>
    </row>
    <row r="352" spans="4:6" ht="14.25" customHeight="1">
      <c r="D352" s="118"/>
      <c r="E352" s="119" t="s">
        <v>438</v>
      </c>
      <c r="F352" s="120">
        <v>1</v>
      </c>
    </row>
    <row r="353" spans="4:6" ht="14.25" customHeight="1">
      <c r="D353" s="118"/>
      <c r="E353" s="119" t="s">
        <v>700</v>
      </c>
      <c r="F353" s="120">
        <v>1</v>
      </c>
    </row>
    <row r="354" spans="4:6" ht="14.25" customHeight="1">
      <c r="D354" s="118"/>
      <c r="E354" s="119" t="s">
        <v>708</v>
      </c>
      <c r="F354" s="120">
        <v>4</v>
      </c>
    </row>
    <row r="355" spans="4:6" ht="14.25" customHeight="1">
      <c r="D355" s="118"/>
      <c r="E355" s="119" t="s">
        <v>619</v>
      </c>
      <c r="F355" s="120">
        <v>1</v>
      </c>
    </row>
    <row r="356" spans="4:6" ht="14.25" customHeight="1">
      <c r="D356" s="118"/>
      <c r="E356" s="119" t="s">
        <v>742</v>
      </c>
      <c r="F356" s="120">
        <v>2</v>
      </c>
    </row>
    <row r="357" spans="4:6" ht="14.25" customHeight="1">
      <c r="D357" s="118"/>
      <c r="E357" s="119" t="s">
        <v>706</v>
      </c>
      <c r="F357" s="120">
        <v>2</v>
      </c>
    </row>
    <row r="358" spans="4:6" ht="14.25" customHeight="1">
      <c r="D358" s="118"/>
      <c r="E358" s="119" t="s">
        <v>446</v>
      </c>
      <c r="F358" s="120">
        <v>11</v>
      </c>
    </row>
    <row r="359" spans="4:6" ht="14.25" customHeight="1">
      <c r="D359" s="118"/>
      <c r="E359" s="119" t="s">
        <v>550</v>
      </c>
      <c r="F359" s="120">
        <v>1</v>
      </c>
    </row>
    <row r="360" spans="4:6" ht="14.25" customHeight="1">
      <c r="D360" s="118"/>
      <c r="E360" s="119" t="s">
        <v>711</v>
      </c>
      <c r="F360" s="120">
        <v>6</v>
      </c>
    </row>
    <row r="361" spans="4:6" ht="14.25" customHeight="1">
      <c r="D361" s="118"/>
      <c r="E361" s="119" t="s">
        <v>738</v>
      </c>
      <c r="F361" s="120">
        <v>1</v>
      </c>
    </row>
    <row r="362" spans="4:6" ht="14.25" customHeight="1">
      <c r="D362" s="118"/>
      <c r="E362" s="119" t="s">
        <v>713</v>
      </c>
      <c r="F362" s="120">
        <v>5</v>
      </c>
    </row>
    <row r="363" spans="4:6" ht="14.25" customHeight="1">
      <c r="D363" s="118"/>
      <c r="E363" s="119" t="s">
        <v>745</v>
      </c>
      <c r="F363" s="120">
        <v>2</v>
      </c>
    </row>
    <row r="364" spans="4:6" ht="14.25" customHeight="1">
      <c r="D364" s="118"/>
      <c r="E364" s="119" t="s">
        <v>580</v>
      </c>
      <c r="F364" s="120">
        <v>2</v>
      </c>
    </row>
    <row r="365" spans="4:6" ht="14.25" customHeight="1">
      <c r="D365" s="118"/>
      <c r="E365" s="119" t="s">
        <v>459</v>
      </c>
      <c r="F365" s="120">
        <v>25</v>
      </c>
    </row>
    <row r="366" spans="4:6" ht="14.25" customHeight="1">
      <c r="D366" s="118"/>
      <c r="E366" s="119" t="s">
        <v>743</v>
      </c>
      <c r="F366" s="120">
        <v>1</v>
      </c>
    </row>
    <row r="367" spans="4:6" ht="14.25" customHeight="1">
      <c r="D367" s="118"/>
      <c r="E367" s="119" t="s">
        <v>716</v>
      </c>
      <c r="F367" s="120">
        <v>1</v>
      </c>
    </row>
    <row r="368" spans="4:6" ht="14.25" customHeight="1">
      <c r="D368" s="118"/>
      <c r="E368" s="119" t="s">
        <v>513</v>
      </c>
      <c r="F368" s="120">
        <v>19</v>
      </c>
    </row>
    <row r="369" spans="4:6" ht="14.25" customHeight="1">
      <c r="D369" s="118"/>
      <c r="E369" s="119" t="s">
        <v>579</v>
      </c>
      <c r="F369" s="120">
        <v>4</v>
      </c>
    </row>
    <row r="370" spans="4:6" ht="14.25" customHeight="1">
      <c r="D370" s="118"/>
      <c r="E370" s="119" t="s">
        <v>709</v>
      </c>
      <c r="F370" s="120">
        <v>2</v>
      </c>
    </row>
    <row r="371" spans="4:6" ht="14.25" customHeight="1">
      <c r="D371" s="118"/>
      <c r="E371" s="119" t="s">
        <v>572</v>
      </c>
      <c r="F371" s="120">
        <v>1</v>
      </c>
    </row>
    <row r="372" spans="4:6" ht="14.25" customHeight="1">
      <c r="D372" s="118"/>
      <c r="E372" s="119" t="s">
        <v>476</v>
      </c>
      <c r="F372" s="120">
        <v>1</v>
      </c>
    </row>
    <row r="373" spans="4:6" ht="14.25" customHeight="1">
      <c r="D373" s="118"/>
      <c r="E373" s="119" t="s">
        <v>480</v>
      </c>
      <c r="F373" s="120">
        <v>5</v>
      </c>
    </row>
    <row r="374" spans="4:6" ht="14.25" customHeight="1">
      <c r="D374" s="118"/>
      <c r="E374" s="119" t="s">
        <v>744</v>
      </c>
      <c r="F374" s="120">
        <v>1</v>
      </c>
    </row>
    <row r="375" spans="4:6" ht="14.25" customHeight="1">
      <c r="D375" s="118"/>
      <c r="E375" s="119" t="s">
        <v>710</v>
      </c>
      <c r="F375" s="120">
        <v>3</v>
      </c>
    </row>
    <row r="376" spans="4:6" ht="14.25" customHeight="1">
      <c r="D376" s="118"/>
      <c r="E376" s="119" t="s">
        <v>455</v>
      </c>
      <c r="F376" s="120">
        <v>1</v>
      </c>
    </row>
    <row r="377" spans="4:6" ht="14.25" customHeight="1">
      <c r="D377" s="118"/>
      <c r="E377" s="119" t="s">
        <v>650</v>
      </c>
      <c r="F377" s="120">
        <v>2</v>
      </c>
    </row>
    <row r="378" spans="4:6" ht="14.25" customHeight="1">
      <c r="D378" s="118"/>
      <c r="E378" s="119" t="s">
        <v>697</v>
      </c>
      <c r="F378" s="120">
        <v>2</v>
      </c>
    </row>
    <row r="379" spans="4:6" ht="14.25" customHeight="1">
      <c r="D379" s="118"/>
      <c r="E379" s="119" t="s">
        <v>444</v>
      </c>
      <c r="F379" s="120">
        <v>1</v>
      </c>
    </row>
    <row r="380" spans="4:6" ht="14.25" customHeight="1">
      <c r="D380" s="118"/>
      <c r="E380" s="119" t="s">
        <v>714</v>
      </c>
      <c r="F380" s="120">
        <v>2</v>
      </c>
    </row>
    <row r="381" spans="4:6" ht="14.25" customHeight="1">
      <c r="D381" s="118"/>
      <c r="E381" s="119" t="s">
        <v>739</v>
      </c>
      <c r="F381" s="120">
        <v>2</v>
      </c>
    </row>
    <row r="382" spans="4:6" ht="14.25" customHeight="1">
      <c r="D382" s="118"/>
      <c r="E382" s="119" t="s">
        <v>527</v>
      </c>
      <c r="F382" s="120">
        <v>1</v>
      </c>
    </row>
    <row r="383" spans="4:6" ht="14.25" customHeight="1">
      <c r="D383" s="118"/>
      <c r="E383" s="119" t="s">
        <v>678</v>
      </c>
      <c r="F383" s="120">
        <v>1</v>
      </c>
    </row>
    <row r="384" spans="4:6" ht="14.25" customHeight="1">
      <c r="D384" s="118"/>
      <c r="E384" s="119" t="s">
        <v>460</v>
      </c>
      <c r="F384" s="120">
        <v>40</v>
      </c>
    </row>
    <row r="385" spans="4:6" ht="14.25" customHeight="1">
      <c r="D385" s="118"/>
      <c r="E385" s="119" t="s">
        <v>584</v>
      </c>
      <c r="F385" s="120">
        <v>1</v>
      </c>
    </row>
    <row r="386" spans="4:6" ht="14.25" customHeight="1">
      <c r="D386" s="118"/>
      <c r="E386" s="119" t="s">
        <v>737</v>
      </c>
      <c r="F386" s="120">
        <v>3</v>
      </c>
    </row>
    <row r="387" spans="4:6" ht="14.25" customHeight="1">
      <c r="D387" s="118"/>
      <c r="E387" s="119" t="s">
        <v>1237</v>
      </c>
      <c r="F387" s="120">
        <v>3</v>
      </c>
    </row>
    <row r="388" spans="4:6" ht="14.25" customHeight="1">
      <c r="D388" s="116" t="s">
        <v>1238</v>
      </c>
      <c r="E388" s="121"/>
      <c r="F388" s="117">
        <v>181</v>
      </c>
    </row>
    <row r="389" spans="4:6" ht="14.25" customHeight="1">
      <c r="D389" s="122" t="s">
        <v>1160</v>
      </c>
      <c r="E389" s="123"/>
      <c r="F389" s="124">
        <v>835</v>
      </c>
    </row>
    <row r="390" spans="4:6" ht="14.25" customHeight="1"/>
    <row r="391" spans="4:6" ht="14.25" customHeight="1"/>
    <row r="392" spans="4:6" ht="14.25" customHeight="1"/>
    <row r="393" spans="4:6" ht="14.25" customHeight="1"/>
    <row r="394" spans="4:6" ht="14.25" customHeight="1"/>
    <row r="395" spans="4:6" ht="14.25" customHeight="1"/>
    <row r="396" spans="4:6" ht="14.25" customHeight="1"/>
    <row r="397" spans="4:6" ht="14.25" customHeight="1"/>
    <row r="398" spans="4:6" ht="14.25" customHeight="1"/>
    <row r="399" spans="4:6" ht="14.25" customHeight="1"/>
    <row r="400" spans="4:6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CC8549-3ABC-436C-8E82-70361186F5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Permits</vt:lpstr>
      <vt:lpstr>Travel Time</vt:lpstr>
      <vt:lpstr>Schedule</vt:lpstr>
      <vt:lpstr>ShortCodesNew</vt:lpstr>
      <vt:lpstr>RTARoutes</vt:lpstr>
      <vt:lpstr>RTARouteStages</vt:lpstr>
      <vt:lpstr>Schedule (3)</vt:lpstr>
      <vt:lpstr>Schedule (2)</vt:lpstr>
      <vt:lpstr>Summary</vt:lpstr>
      <vt:lpstr>Code2Loc</vt:lpstr>
      <vt:lpstr>Codes</vt:lpstr>
      <vt:lpstr>Loc2Code</vt:lpstr>
      <vt:lpstr>TravelTime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Yash Ganthe</cp:lastModifiedBy>
  <dcterms:created xsi:type="dcterms:W3CDTF">2020-08-26T05:13:43Z</dcterms:created>
  <dcterms:modified xsi:type="dcterms:W3CDTF">2024-05-12T10:22:26Z</dcterms:modified>
</cp:coreProperties>
</file>