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ckathon\"/>
    </mc:Choice>
  </mc:AlternateContent>
  <xr:revisionPtr revIDLastSave="0" documentId="13_ncr:1_{5164E8A2-4890-40BF-B66E-3AB59A654374}" xr6:coauthVersionLast="31" xr6:coauthVersionMax="31" xr10:uidLastSave="{00000000-0000-0000-0000-000000000000}"/>
  <bookViews>
    <workbookView xWindow="0" yWindow="0" windowWidth="23040" windowHeight="8496" firstSheet="3" activeTab="5" xr2:uid="{26602187-0C62-49B6-91AE-29253FFB1235}"/>
  </bookViews>
  <sheets>
    <sheet name="Forecast Comparisons" sheetId="1" r:id="rId1"/>
    <sheet name="Category wise distribution AGS" sheetId="9" r:id="rId2"/>
    <sheet name="Approach 1 model perform" sheetId="8" r:id="rId3"/>
    <sheet name="Logarithmic and regression data" sheetId="2" r:id="rId4"/>
    <sheet name="Regional Distribution of AGS" sheetId="3" r:id="rId5"/>
    <sheet name="Predicted Jobs from worktimes1" sheetId="6" r:id="rId6"/>
    <sheet name="Data partitions" sheetId="5" r:id="rId7"/>
    <sheet name="Actual vs forecasted" sheetId="7" r:id="rId8"/>
  </sheets>
  <externalReferences>
    <externalReference r:id="rId9"/>
  </externalReferences>
  <definedNames>
    <definedName name="_xlnm._FilterDatabase" localSheetId="1" hidden="1">'Category wise distribution AGS'!$H$1:$J$52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9" l="1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2" i="9"/>
  <c r="F2" i="9"/>
  <c r="G5" i="1"/>
  <c r="B50" i="7"/>
  <c r="C50" i="7"/>
  <c r="D50" i="7"/>
  <c r="E50" i="7"/>
  <c r="F50" i="7"/>
  <c r="G50" i="7"/>
  <c r="H50" i="7"/>
  <c r="K50" i="7"/>
  <c r="L50" i="7"/>
  <c r="M50" i="7"/>
  <c r="N50" i="7"/>
  <c r="O50" i="7"/>
  <c r="P50" i="7"/>
  <c r="Q50" i="7"/>
  <c r="R50" i="7"/>
  <c r="I50" i="7"/>
  <c r="H49" i="7"/>
  <c r="Q49" i="7"/>
  <c r="S49" i="7"/>
  <c r="R49" i="7"/>
  <c r="I49" i="7"/>
  <c r="H48" i="7"/>
  <c r="Q48" i="7"/>
  <c r="S48" i="7"/>
  <c r="R48" i="7"/>
  <c r="I48" i="7"/>
  <c r="H47" i="7"/>
  <c r="Q47" i="7"/>
  <c r="S47" i="7"/>
  <c r="R47" i="7"/>
  <c r="I47" i="7"/>
  <c r="H46" i="7"/>
  <c r="Q46" i="7"/>
  <c r="S46" i="7"/>
  <c r="R46" i="7"/>
  <c r="I46" i="7"/>
  <c r="H45" i="7"/>
  <c r="Q45" i="7"/>
  <c r="S45" i="7"/>
  <c r="R45" i="7"/>
  <c r="I45" i="7"/>
  <c r="H44" i="7"/>
  <c r="Q44" i="7"/>
  <c r="S44" i="7"/>
  <c r="R44" i="7"/>
  <c r="I44" i="7"/>
  <c r="H43" i="7"/>
  <c r="Q43" i="7"/>
  <c r="S43" i="7"/>
  <c r="R43" i="7"/>
  <c r="I43" i="7"/>
  <c r="H42" i="7"/>
  <c r="Q42" i="7"/>
  <c r="S42" i="7"/>
  <c r="R42" i="7"/>
  <c r="I42" i="7"/>
  <c r="H41" i="7"/>
  <c r="Q41" i="7"/>
  <c r="S41" i="7"/>
  <c r="R41" i="7"/>
  <c r="I41" i="7"/>
  <c r="H40" i="7"/>
  <c r="Q40" i="7"/>
  <c r="S40" i="7"/>
  <c r="R40" i="7"/>
  <c r="I40" i="7"/>
  <c r="H39" i="7"/>
  <c r="Q39" i="7"/>
  <c r="S39" i="7"/>
  <c r="R39" i="7"/>
  <c r="I39" i="7"/>
  <c r="H38" i="7"/>
  <c r="Q38" i="7"/>
  <c r="S38" i="7"/>
  <c r="R38" i="7"/>
  <c r="I38" i="7"/>
  <c r="H37" i="7"/>
  <c r="Q37" i="7"/>
  <c r="S37" i="7"/>
  <c r="R37" i="7"/>
  <c r="I37" i="7"/>
  <c r="H36" i="7"/>
  <c r="Q36" i="7"/>
  <c r="R36" i="7"/>
  <c r="I36" i="7"/>
  <c r="H35" i="7"/>
  <c r="Q35" i="7"/>
  <c r="S35" i="7"/>
  <c r="R35" i="7"/>
  <c r="I35" i="7"/>
  <c r="H34" i="7"/>
  <c r="Q34" i="7"/>
  <c r="S34" i="7"/>
  <c r="R34" i="7"/>
  <c r="I34" i="7"/>
  <c r="H33" i="7"/>
  <c r="H32" i="7"/>
  <c r="Q32" i="7"/>
  <c r="S32" i="7"/>
  <c r="R32" i="7"/>
  <c r="I32" i="7"/>
  <c r="H31" i="7"/>
  <c r="Q31" i="7"/>
  <c r="S31" i="7"/>
  <c r="R31" i="7"/>
  <c r="I31" i="7"/>
  <c r="H30" i="7"/>
  <c r="H29" i="7"/>
  <c r="H28" i="7"/>
  <c r="Q28" i="7"/>
  <c r="S28" i="7"/>
  <c r="R28" i="7"/>
  <c r="I28" i="7"/>
  <c r="H27" i="7"/>
  <c r="H26" i="7"/>
  <c r="H25" i="7"/>
  <c r="Q25" i="7"/>
  <c r="S25" i="7"/>
  <c r="R25" i="7"/>
  <c r="I25" i="7"/>
  <c r="H24" i="7"/>
  <c r="Q24" i="7"/>
  <c r="S24" i="7"/>
  <c r="R24" i="7"/>
  <c r="I24" i="7"/>
  <c r="H23" i="7"/>
  <c r="Q23" i="7"/>
  <c r="S23" i="7"/>
  <c r="R23" i="7"/>
  <c r="I23" i="7"/>
  <c r="H22" i="7"/>
  <c r="Q22" i="7"/>
  <c r="S22" i="7"/>
  <c r="R22" i="7"/>
  <c r="I22" i="7"/>
  <c r="H21" i="7"/>
  <c r="Q21" i="7"/>
  <c r="S21" i="7"/>
  <c r="R21" i="7"/>
  <c r="I21" i="7"/>
  <c r="H20" i="7"/>
  <c r="Q20" i="7"/>
  <c r="S20" i="7"/>
  <c r="R20" i="7"/>
  <c r="I20" i="7"/>
  <c r="H19" i="7"/>
  <c r="Q19" i="7"/>
  <c r="S19" i="7"/>
  <c r="R19" i="7"/>
  <c r="I19" i="7"/>
  <c r="H18" i="7"/>
  <c r="H17" i="7"/>
  <c r="Q17" i="7"/>
  <c r="S17" i="7"/>
  <c r="R17" i="7"/>
  <c r="I17" i="7"/>
  <c r="H16" i="7"/>
  <c r="Q16" i="7"/>
  <c r="S16" i="7"/>
  <c r="R16" i="7"/>
  <c r="I16" i="7"/>
  <c r="H15" i="7"/>
  <c r="Q15" i="7"/>
  <c r="S15" i="7"/>
  <c r="R15" i="7"/>
  <c r="I15" i="7"/>
  <c r="H14" i="7"/>
  <c r="Q14" i="7"/>
  <c r="S14" i="7"/>
  <c r="R14" i="7"/>
  <c r="I14" i="7"/>
  <c r="H13" i="7"/>
  <c r="Q13" i="7"/>
  <c r="S13" i="7"/>
  <c r="R13" i="7"/>
  <c r="I13" i="7"/>
  <c r="H12" i="7"/>
  <c r="Q12" i="7"/>
  <c r="S12" i="7"/>
  <c r="R12" i="7"/>
  <c r="I12" i="7"/>
  <c r="H11" i="7"/>
  <c r="Q11" i="7"/>
  <c r="S11" i="7"/>
  <c r="R11" i="7"/>
  <c r="I11" i="7"/>
  <c r="H10" i="7"/>
  <c r="Q10" i="7"/>
  <c r="S10" i="7"/>
  <c r="R10" i="7"/>
  <c r="I10" i="7"/>
  <c r="H9" i="7"/>
  <c r="Q9" i="7"/>
  <c r="S9" i="7"/>
  <c r="R9" i="7"/>
  <c r="I9" i="7"/>
  <c r="H8" i="7"/>
  <c r="Q8" i="7"/>
  <c r="S8" i="7"/>
  <c r="R8" i="7"/>
  <c r="I8" i="7"/>
  <c r="H7" i="7"/>
  <c r="Q7" i="7"/>
  <c r="S7" i="7"/>
  <c r="R7" i="7"/>
  <c r="I7" i="7"/>
  <c r="H6" i="7"/>
  <c r="Q6" i="7"/>
  <c r="S6" i="7"/>
  <c r="R6" i="7"/>
  <c r="I6" i="7"/>
  <c r="H5" i="7"/>
  <c r="Q5" i="7"/>
  <c r="S5" i="7"/>
  <c r="R5" i="7"/>
  <c r="I5" i="7"/>
  <c r="H4" i="7"/>
  <c r="Q4" i="7"/>
  <c r="S4" i="7"/>
  <c r="R4" i="7"/>
  <c r="I4" i="7"/>
  <c r="H3" i="7"/>
  <c r="Q3" i="7"/>
  <c r="S3" i="7"/>
  <c r="R3" i="7"/>
  <c r="I3" i="7"/>
  <c r="G12" i="3"/>
  <c r="F11" i="3"/>
  <c r="F3" i="3"/>
  <c r="F4" i="3"/>
  <c r="F5" i="3"/>
  <c r="F6" i="3"/>
  <c r="F7" i="3"/>
  <c r="F8" i="3"/>
  <c r="F9" i="3"/>
  <c r="F10" i="3"/>
  <c r="F2" i="3"/>
  <c r="L1" i="2"/>
  <c r="D294" i="2"/>
  <c r="E294" i="2"/>
  <c r="D293" i="2"/>
  <c r="E293" i="2"/>
  <c r="D292" i="2"/>
  <c r="E292" i="2"/>
  <c r="D291" i="2"/>
  <c r="E291" i="2"/>
  <c r="D290" i="2"/>
  <c r="E290" i="2"/>
  <c r="D289" i="2"/>
  <c r="E289" i="2"/>
  <c r="D288" i="2"/>
  <c r="E288" i="2"/>
  <c r="D287" i="2"/>
  <c r="E287" i="2"/>
  <c r="D286" i="2"/>
  <c r="E286" i="2"/>
  <c r="D285" i="2"/>
  <c r="E285" i="2"/>
  <c r="D284" i="2"/>
  <c r="E284" i="2"/>
  <c r="D283" i="2"/>
  <c r="E283" i="2"/>
  <c r="D282" i="2"/>
  <c r="E282" i="2"/>
  <c r="D281" i="2"/>
  <c r="E281" i="2"/>
  <c r="D280" i="2"/>
  <c r="E280" i="2"/>
  <c r="D279" i="2"/>
  <c r="E279" i="2"/>
  <c r="D278" i="2"/>
  <c r="E278" i="2"/>
  <c r="D277" i="2"/>
  <c r="E277" i="2"/>
  <c r="D276" i="2"/>
  <c r="E276" i="2"/>
  <c r="D275" i="2"/>
  <c r="E275" i="2"/>
  <c r="D274" i="2"/>
  <c r="E274" i="2"/>
  <c r="D273" i="2"/>
  <c r="E273" i="2"/>
  <c r="D272" i="2"/>
  <c r="E272" i="2"/>
  <c r="D271" i="2"/>
  <c r="E271" i="2"/>
  <c r="D270" i="2"/>
  <c r="E270" i="2"/>
  <c r="D269" i="2"/>
  <c r="E269" i="2"/>
  <c r="D268" i="2"/>
  <c r="E268" i="2"/>
  <c r="D267" i="2"/>
  <c r="E267" i="2"/>
  <c r="D266" i="2"/>
  <c r="E266" i="2"/>
  <c r="D265" i="2"/>
  <c r="E265" i="2"/>
  <c r="D264" i="2"/>
  <c r="E264" i="2"/>
  <c r="D263" i="2"/>
  <c r="E263" i="2"/>
  <c r="D262" i="2"/>
  <c r="E262" i="2"/>
  <c r="D261" i="2"/>
  <c r="E261" i="2"/>
  <c r="D260" i="2"/>
  <c r="E260" i="2"/>
  <c r="D259" i="2"/>
  <c r="E259" i="2"/>
  <c r="D258" i="2"/>
  <c r="E258" i="2"/>
  <c r="D257" i="2"/>
  <c r="E257" i="2"/>
  <c r="D256" i="2"/>
  <c r="E256" i="2"/>
  <c r="D255" i="2"/>
  <c r="E255" i="2"/>
  <c r="D254" i="2"/>
  <c r="E254" i="2"/>
  <c r="D253" i="2"/>
  <c r="E253" i="2"/>
  <c r="D252" i="2"/>
  <c r="E252" i="2"/>
  <c r="D251" i="2"/>
  <c r="E251" i="2"/>
  <c r="D250" i="2"/>
  <c r="E250" i="2"/>
  <c r="D249" i="2"/>
  <c r="E249" i="2"/>
  <c r="D248" i="2"/>
  <c r="E248" i="2"/>
  <c r="D247" i="2"/>
  <c r="E247" i="2"/>
  <c r="D246" i="2"/>
  <c r="E246" i="2"/>
  <c r="D245" i="2"/>
  <c r="E245" i="2"/>
  <c r="D244" i="2"/>
  <c r="E244" i="2"/>
  <c r="D243" i="2"/>
  <c r="E243" i="2"/>
  <c r="D242" i="2"/>
  <c r="E242" i="2"/>
  <c r="D241" i="2"/>
  <c r="E241" i="2"/>
  <c r="D240" i="2"/>
  <c r="E240" i="2"/>
  <c r="D239" i="2"/>
  <c r="E239" i="2"/>
  <c r="D238" i="2"/>
  <c r="E238" i="2"/>
  <c r="D237" i="2"/>
  <c r="E237" i="2"/>
  <c r="D236" i="2"/>
  <c r="E236" i="2"/>
  <c r="D235" i="2"/>
  <c r="E235" i="2"/>
  <c r="D234" i="2"/>
  <c r="E234" i="2"/>
  <c r="D233" i="2"/>
  <c r="E233" i="2"/>
  <c r="D232" i="2"/>
  <c r="E232" i="2"/>
  <c r="D231" i="2"/>
  <c r="E231" i="2"/>
  <c r="D230" i="2"/>
  <c r="E230" i="2"/>
  <c r="D229" i="2"/>
  <c r="E229" i="2"/>
  <c r="D228" i="2"/>
  <c r="E228" i="2"/>
  <c r="D227" i="2"/>
  <c r="E227" i="2"/>
  <c r="D226" i="2"/>
  <c r="E226" i="2"/>
  <c r="D225" i="2"/>
  <c r="E225" i="2"/>
  <c r="D224" i="2"/>
  <c r="E224" i="2"/>
  <c r="D223" i="2"/>
  <c r="E223" i="2"/>
  <c r="D222" i="2"/>
  <c r="E222" i="2"/>
  <c r="D221" i="2"/>
  <c r="E221" i="2"/>
  <c r="D220" i="2"/>
  <c r="E220" i="2"/>
  <c r="D219" i="2"/>
  <c r="E219" i="2"/>
  <c r="D218" i="2"/>
  <c r="E218" i="2"/>
  <c r="D217" i="2"/>
  <c r="E217" i="2"/>
  <c r="D216" i="2"/>
  <c r="E216" i="2"/>
  <c r="D215" i="2"/>
  <c r="E215" i="2"/>
  <c r="D214" i="2"/>
  <c r="E214" i="2"/>
  <c r="D213" i="2"/>
  <c r="E213" i="2"/>
  <c r="D212" i="2"/>
  <c r="E212" i="2"/>
  <c r="D211" i="2"/>
  <c r="E211" i="2"/>
  <c r="D210" i="2"/>
  <c r="E210" i="2"/>
  <c r="D209" i="2"/>
  <c r="E209" i="2"/>
  <c r="D208" i="2"/>
  <c r="E208" i="2"/>
  <c r="D207" i="2"/>
  <c r="E207" i="2"/>
  <c r="D206" i="2"/>
  <c r="E206" i="2"/>
  <c r="D205" i="2"/>
  <c r="E205" i="2"/>
  <c r="D204" i="2"/>
  <c r="E204" i="2"/>
  <c r="D203" i="2"/>
  <c r="E203" i="2"/>
  <c r="D202" i="2"/>
  <c r="E202" i="2"/>
  <c r="D201" i="2"/>
  <c r="E201" i="2"/>
  <c r="D200" i="2"/>
  <c r="E200" i="2"/>
  <c r="D199" i="2"/>
  <c r="E199" i="2"/>
  <c r="D198" i="2"/>
  <c r="E198" i="2"/>
  <c r="D197" i="2"/>
  <c r="E197" i="2"/>
  <c r="D196" i="2"/>
  <c r="E196" i="2"/>
  <c r="D195" i="2"/>
  <c r="E195" i="2"/>
  <c r="D194" i="2"/>
  <c r="E194" i="2"/>
  <c r="D193" i="2"/>
  <c r="E193" i="2"/>
  <c r="D192" i="2"/>
  <c r="E192" i="2"/>
  <c r="D191" i="2"/>
  <c r="E191" i="2"/>
  <c r="D190" i="2"/>
  <c r="E190" i="2"/>
  <c r="D189" i="2"/>
  <c r="E189" i="2"/>
  <c r="D188" i="2"/>
  <c r="E188" i="2"/>
  <c r="D187" i="2"/>
  <c r="E187" i="2"/>
  <c r="D186" i="2"/>
  <c r="E186" i="2"/>
  <c r="D185" i="2"/>
  <c r="E185" i="2"/>
  <c r="D184" i="2"/>
  <c r="E184" i="2"/>
  <c r="D183" i="2"/>
  <c r="E183" i="2"/>
  <c r="D182" i="2"/>
  <c r="E182" i="2"/>
  <c r="D181" i="2"/>
  <c r="E181" i="2"/>
  <c r="D180" i="2"/>
  <c r="E180" i="2"/>
  <c r="D179" i="2"/>
  <c r="E179" i="2"/>
  <c r="D178" i="2"/>
  <c r="E178" i="2"/>
  <c r="D177" i="2"/>
  <c r="E177" i="2"/>
  <c r="D176" i="2"/>
  <c r="E176" i="2"/>
  <c r="D175" i="2"/>
  <c r="E175" i="2"/>
  <c r="D174" i="2"/>
  <c r="E174" i="2"/>
  <c r="D173" i="2"/>
  <c r="E173" i="2"/>
  <c r="D172" i="2"/>
  <c r="E172" i="2"/>
  <c r="D171" i="2"/>
  <c r="E171" i="2"/>
  <c r="D170" i="2"/>
  <c r="E170" i="2"/>
  <c r="D169" i="2"/>
  <c r="E169" i="2"/>
  <c r="D168" i="2"/>
  <c r="E168" i="2"/>
  <c r="D167" i="2"/>
  <c r="E167" i="2"/>
  <c r="D166" i="2"/>
  <c r="E166" i="2"/>
  <c r="D165" i="2"/>
  <c r="E165" i="2"/>
  <c r="D164" i="2"/>
  <c r="E164" i="2"/>
  <c r="D163" i="2"/>
  <c r="E163" i="2"/>
  <c r="D162" i="2"/>
  <c r="E162" i="2"/>
  <c r="D161" i="2"/>
  <c r="E161" i="2"/>
  <c r="D160" i="2"/>
  <c r="E160" i="2"/>
  <c r="D159" i="2"/>
  <c r="E159" i="2"/>
  <c r="D158" i="2"/>
  <c r="E158" i="2"/>
  <c r="D157" i="2"/>
  <c r="E157" i="2"/>
  <c r="D156" i="2"/>
  <c r="E156" i="2"/>
  <c r="D155" i="2"/>
  <c r="E155" i="2"/>
  <c r="D154" i="2"/>
  <c r="E154" i="2"/>
  <c r="D153" i="2"/>
  <c r="E153" i="2"/>
  <c r="D152" i="2"/>
  <c r="E152" i="2"/>
  <c r="D151" i="2"/>
  <c r="E151" i="2"/>
  <c r="D150" i="2"/>
  <c r="E150" i="2"/>
  <c r="D149" i="2"/>
  <c r="E149" i="2"/>
  <c r="D148" i="2"/>
  <c r="E148" i="2"/>
  <c r="D147" i="2"/>
  <c r="E147" i="2"/>
  <c r="D146" i="2"/>
  <c r="E146" i="2"/>
  <c r="D145" i="2"/>
  <c r="E145" i="2"/>
  <c r="D144" i="2"/>
  <c r="E144" i="2"/>
  <c r="D143" i="2"/>
  <c r="E143" i="2"/>
  <c r="D142" i="2"/>
  <c r="E142" i="2"/>
  <c r="D141" i="2"/>
  <c r="E141" i="2"/>
  <c r="D140" i="2"/>
  <c r="E140" i="2"/>
  <c r="D139" i="2"/>
  <c r="E139" i="2"/>
  <c r="D138" i="2"/>
  <c r="E138" i="2"/>
  <c r="D137" i="2"/>
  <c r="E137" i="2"/>
  <c r="D136" i="2"/>
  <c r="E136" i="2"/>
  <c r="D135" i="2"/>
  <c r="E135" i="2"/>
  <c r="D134" i="2"/>
  <c r="E134" i="2"/>
  <c r="D133" i="2"/>
  <c r="E133" i="2"/>
  <c r="D132" i="2"/>
  <c r="E132" i="2"/>
  <c r="D131" i="2"/>
  <c r="E131" i="2"/>
  <c r="D130" i="2"/>
  <c r="E130" i="2"/>
  <c r="D129" i="2"/>
  <c r="E129" i="2"/>
  <c r="D128" i="2"/>
  <c r="E128" i="2"/>
  <c r="D127" i="2"/>
  <c r="E127" i="2"/>
  <c r="D126" i="2"/>
  <c r="E126" i="2"/>
  <c r="D125" i="2"/>
  <c r="E125" i="2"/>
  <c r="D124" i="2"/>
  <c r="E124" i="2"/>
  <c r="D123" i="2"/>
  <c r="E123" i="2"/>
  <c r="D122" i="2"/>
  <c r="E122" i="2"/>
  <c r="D121" i="2"/>
  <c r="E121" i="2"/>
  <c r="D120" i="2"/>
  <c r="E120" i="2"/>
  <c r="D119" i="2"/>
  <c r="E119" i="2"/>
  <c r="D118" i="2"/>
  <c r="E118" i="2"/>
  <c r="D117" i="2"/>
  <c r="E117" i="2"/>
  <c r="D116" i="2"/>
  <c r="E116" i="2"/>
  <c r="D115" i="2"/>
  <c r="E115" i="2"/>
  <c r="D114" i="2"/>
  <c r="E114" i="2"/>
  <c r="D113" i="2"/>
  <c r="E113" i="2"/>
  <c r="D112" i="2"/>
  <c r="E112" i="2"/>
  <c r="D111" i="2"/>
  <c r="E111" i="2"/>
  <c r="D110" i="2"/>
  <c r="E110" i="2"/>
  <c r="D109" i="2"/>
  <c r="E109" i="2"/>
  <c r="D108" i="2"/>
  <c r="E108" i="2"/>
  <c r="D107" i="2"/>
  <c r="E107" i="2"/>
  <c r="D106" i="2"/>
  <c r="E106" i="2"/>
  <c r="D105" i="2"/>
  <c r="E105" i="2"/>
  <c r="D104" i="2"/>
  <c r="E104" i="2"/>
  <c r="D103" i="2"/>
  <c r="E103" i="2"/>
  <c r="D102" i="2"/>
  <c r="E102" i="2"/>
  <c r="D101" i="2"/>
  <c r="E101" i="2"/>
  <c r="D100" i="2"/>
  <c r="E100" i="2"/>
  <c r="D99" i="2"/>
  <c r="E99" i="2"/>
  <c r="D98" i="2"/>
  <c r="E98" i="2"/>
  <c r="D97" i="2"/>
  <c r="E97" i="2"/>
  <c r="D96" i="2"/>
  <c r="E96" i="2"/>
  <c r="D95" i="2"/>
  <c r="E95" i="2"/>
  <c r="D94" i="2"/>
  <c r="E94" i="2"/>
  <c r="D93" i="2"/>
  <c r="E93" i="2"/>
  <c r="D92" i="2"/>
  <c r="E92" i="2"/>
  <c r="D91" i="2"/>
  <c r="E91" i="2"/>
  <c r="D90" i="2"/>
  <c r="E90" i="2"/>
  <c r="D89" i="2"/>
  <c r="E89" i="2"/>
  <c r="D88" i="2"/>
  <c r="E88" i="2"/>
  <c r="D87" i="2"/>
  <c r="E87" i="2"/>
  <c r="D86" i="2"/>
  <c r="E86" i="2"/>
  <c r="D85" i="2"/>
  <c r="E85" i="2"/>
  <c r="D84" i="2"/>
  <c r="E84" i="2"/>
  <c r="D83" i="2"/>
  <c r="E83" i="2"/>
  <c r="D82" i="2"/>
  <c r="E82" i="2"/>
  <c r="D81" i="2"/>
  <c r="E81" i="2"/>
  <c r="D80" i="2"/>
  <c r="E80" i="2"/>
  <c r="D79" i="2"/>
  <c r="E79" i="2"/>
  <c r="D78" i="2"/>
  <c r="E78" i="2"/>
  <c r="D77" i="2"/>
  <c r="E77" i="2"/>
  <c r="D76" i="2"/>
  <c r="E76" i="2"/>
  <c r="D75" i="2"/>
  <c r="E75" i="2"/>
  <c r="D74" i="2"/>
  <c r="E74" i="2"/>
  <c r="D73" i="2"/>
  <c r="E73" i="2"/>
  <c r="D72" i="2"/>
  <c r="E72" i="2"/>
  <c r="D71" i="2"/>
  <c r="E71" i="2"/>
  <c r="D70" i="2"/>
  <c r="E70" i="2"/>
  <c r="D69" i="2"/>
  <c r="E69" i="2"/>
  <c r="D68" i="2"/>
  <c r="E68" i="2"/>
  <c r="D67" i="2"/>
  <c r="E67" i="2"/>
  <c r="D66" i="2"/>
  <c r="E66" i="2"/>
  <c r="D65" i="2"/>
  <c r="E65" i="2"/>
  <c r="D64" i="2"/>
  <c r="E64" i="2"/>
  <c r="D63" i="2"/>
  <c r="E63" i="2"/>
  <c r="D62" i="2"/>
  <c r="E62" i="2"/>
  <c r="D61" i="2"/>
  <c r="E61" i="2"/>
  <c r="D60" i="2"/>
  <c r="E60" i="2"/>
  <c r="D59" i="2"/>
  <c r="E59" i="2"/>
  <c r="D58" i="2"/>
  <c r="E58" i="2"/>
  <c r="D57" i="2"/>
  <c r="E57" i="2"/>
  <c r="D56" i="2"/>
  <c r="E56" i="2"/>
  <c r="D55" i="2"/>
  <c r="E55" i="2"/>
  <c r="D54" i="2"/>
  <c r="E54" i="2"/>
  <c r="D53" i="2"/>
  <c r="E53" i="2"/>
  <c r="D52" i="2"/>
  <c r="E52" i="2"/>
  <c r="D51" i="2"/>
  <c r="E51" i="2"/>
  <c r="D50" i="2"/>
  <c r="E50" i="2"/>
  <c r="D49" i="2"/>
  <c r="E49" i="2"/>
  <c r="D48" i="2"/>
  <c r="E48" i="2"/>
  <c r="D47" i="2"/>
  <c r="E47" i="2"/>
  <c r="D46" i="2"/>
  <c r="E46" i="2"/>
  <c r="D45" i="2"/>
  <c r="E45" i="2"/>
  <c r="D44" i="2"/>
  <c r="E44" i="2"/>
  <c r="D43" i="2"/>
  <c r="E43" i="2"/>
  <c r="D42" i="2"/>
  <c r="E42" i="2"/>
  <c r="D41" i="2"/>
  <c r="E41" i="2"/>
  <c r="D40" i="2"/>
  <c r="E40" i="2"/>
  <c r="D39" i="2"/>
  <c r="E39" i="2"/>
  <c r="D38" i="2"/>
  <c r="E38" i="2"/>
  <c r="D37" i="2"/>
  <c r="E37" i="2"/>
  <c r="D36" i="2"/>
  <c r="E36" i="2"/>
  <c r="D35" i="2"/>
  <c r="E35" i="2"/>
  <c r="D34" i="2"/>
  <c r="E34" i="2"/>
  <c r="D33" i="2"/>
  <c r="E33" i="2"/>
  <c r="D32" i="2"/>
  <c r="E32" i="2"/>
  <c r="D31" i="2"/>
  <c r="E31" i="2"/>
  <c r="D30" i="2"/>
  <c r="E30" i="2"/>
  <c r="D29" i="2"/>
  <c r="E29" i="2"/>
  <c r="D28" i="2"/>
  <c r="E28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/>
  <c r="D20" i="2"/>
  <c r="E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D12" i="2"/>
  <c r="E12" i="2"/>
  <c r="D11" i="2"/>
  <c r="E11" i="2"/>
  <c r="D10" i="2"/>
  <c r="E10" i="2"/>
  <c r="D9" i="2"/>
  <c r="E9" i="2"/>
  <c r="D8" i="2"/>
  <c r="E8" i="2"/>
  <c r="D7" i="2"/>
  <c r="E7" i="2"/>
  <c r="D6" i="2"/>
  <c r="E6" i="2"/>
  <c r="D5" i="2"/>
  <c r="E5" i="2"/>
  <c r="D4" i="2"/>
  <c r="E4" i="2"/>
  <c r="D3" i="2"/>
  <c r="E3" i="2"/>
  <c r="D2" i="2"/>
  <c r="E2" i="2"/>
  <c r="G1" i="2"/>
  <c r="G6" i="1"/>
</calcChain>
</file>

<file path=xl/sharedStrings.xml><?xml version="1.0" encoding="utf-8"?>
<sst xmlns="http://schemas.openxmlformats.org/spreadsheetml/2006/main" count="420" uniqueCount="143">
  <si>
    <t>Row Labels</t>
  </si>
  <si>
    <t>Sum of WORKTIME_SPLIT</t>
  </si>
  <si>
    <t>Average jobs</t>
  </si>
  <si>
    <t>Distinct Count of AGS_KEY</t>
  </si>
  <si>
    <t>ADSL JUMPER</t>
  </si>
  <si>
    <t>ADSL LINE FAULT</t>
  </si>
  <si>
    <t>ADSL LINE INSTALL</t>
  </si>
  <si>
    <t>ADSL PREMISES FAULT</t>
  </si>
  <si>
    <t>ADSL PREMISES INSTALL</t>
  </si>
  <si>
    <t>Total work minutes required to achieve the target</t>
  </si>
  <si>
    <t>CM DAMAGES</t>
  </si>
  <si>
    <t>DATA ADVANCED FAULT</t>
  </si>
  <si>
    <t>DATA ADVANCED INSTALL</t>
  </si>
  <si>
    <t>DATA BASIC PREMISES FAULT</t>
  </si>
  <si>
    <t>DATA BASIC PREMISES INSTALL</t>
  </si>
  <si>
    <t>DATA LINE FAULT</t>
  </si>
  <si>
    <t>DATA LINE INSTALL</t>
  </si>
  <si>
    <t>DIGITAL BUSINESS FAULT</t>
  </si>
  <si>
    <t>DIGITAL BUSINESS INSTALL</t>
  </si>
  <si>
    <t>FIBRE FAULT</t>
  </si>
  <si>
    <t>FIBRE INSTALL</t>
  </si>
  <si>
    <t>HFC INSTALL</t>
  </si>
  <si>
    <t>NBN BASIC FAULT</t>
  </si>
  <si>
    <t>NBN BASIC INSTALL</t>
  </si>
  <si>
    <t>NBN DOT FAULT</t>
  </si>
  <si>
    <t>NBN DOT INSTALL</t>
  </si>
  <si>
    <t>NBN ENHANCED FAULT</t>
  </si>
  <si>
    <t>NBN ENHANCED INSTALL</t>
  </si>
  <si>
    <t>NBNCO CSLL FAULT</t>
  </si>
  <si>
    <t>NBNCO CSLL INSTALL</t>
  </si>
  <si>
    <t>NBNCO OMMA FTTB FAULT</t>
  </si>
  <si>
    <t>NBNCO OMMA FTTB INSTALL</t>
  </si>
  <si>
    <t>NBNCO OMMA FTTN FAULT</t>
  </si>
  <si>
    <t>NBNCO OMMA FTTN INSTALL</t>
  </si>
  <si>
    <t>NBNCO OMMA FTTN JUMPER</t>
  </si>
  <si>
    <t>NBNCO OMMA FTTP INSTAL IN STREET ONLY</t>
  </si>
  <si>
    <t>NBNCO OMMA FTTP INSTAL NTD ALRDY CONNTED IN PREMISE</t>
  </si>
  <si>
    <t>NETWORK ACCESS</t>
  </si>
  <si>
    <t>NETWORK SWITCHING</t>
  </si>
  <si>
    <t>NETWORK TRANSMISSION</t>
  </si>
  <si>
    <t>PAYPHONE</t>
  </si>
  <si>
    <t>PLATINUM BASIC</t>
  </si>
  <si>
    <t>PLATINUM ENHANCED</t>
  </si>
  <si>
    <t>PLATINUM MOVES</t>
  </si>
  <si>
    <t>PSTN ESD</t>
  </si>
  <si>
    <t>PSTN JUMPER</t>
  </si>
  <si>
    <t>PSTN LINE FAULT</t>
  </si>
  <si>
    <t>PSTN LINE INSTALL</t>
  </si>
  <si>
    <t>PSTN PGS TASK</t>
  </si>
  <si>
    <t>PSTN PREMISES FAULT</t>
  </si>
  <si>
    <t>PSTN PREMISES INSTALL</t>
  </si>
  <si>
    <t>RADIO TASK</t>
  </si>
  <si>
    <t>SPECIAL SERV JUMPER</t>
  </si>
  <si>
    <t>ULL FAULT</t>
  </si>
  <si>
    <t>ULL INSTALL</t>
  </si>
  <si>
    <t>ULL JUMPER</t>
  </si>
  <si>
    <t>Difference in Forecast and actual jobs</t>
  </si>
  <si>
    <t>Worktimes</t>
  </si>
  <si>
    <t>Distinct AGS Keys</t>
  </si>
  <si>
    <t>No of Jobs</t>
  </si>
  <si>
    <t>Predicted</t>
  </si>
  <si>
    <t>difference</t>
  </si>
  <si>
    <t>coef</t>
  </si>
  <si>
    <t>Percentage of contribution</t>
  </si>
  <si>
    <t>No of jobs</t>
  </si>
  <si>
    <t>Contractors</t>
  </si>
  <si>
    <t>CSD Enhanced Services</t>
  </si>
  <si>
    <t>CSD Wireline Eastern</t>
  </si>
  <si>
    <t>CSD Wireline Northern</t>
  </si>
  <si>
    <t>CSD Wireline SANT</t>
  </si>
  <si>
    <t>CSD Wireline Southern</t>
  </si>
  <si>
    <t>CSD Wireline WA</t>
  </si>
  <si>
    <t>NBNCo</t>
  </si>
  <si>
    <t>Networks</t>
  </si>
  <si>
    <t>TPlus</t>
  </si>
  <si>
    <t>No of AGS currently involved</t>
  </si>
  <si>
    <t>No of AGS of reuiqred</t>
  </si>
  <si>
    <t>Predicted AGS Allotment</t>
  </si>
  <si>
    <t>Regions</t>
  </si>
  <si>
    <t>Percent jobs involved</t>
  </si>
  <si>
    <t>No of staff Needed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</si>
  <si>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</si>
  <si>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</si>
  <si>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</si>
  <si>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</si>
  <si>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</si>
  <si>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</si>
  <si>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</si>
  <si>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</si>
  <si>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</si>
  <si>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</si>
  <si>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</si>
  <si>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</si>
  <si>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</si>
  <si>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</si>
  <si>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</si>
  <si>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</si>
  <si>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</si>
  <si>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</si>
  <si>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</si>
  <si>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</si>
  <si>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</si>
  <si>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</si>
  <si>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</si>
  <si>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</si>
  <si>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</si>
  <si>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</si>
  <si>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No of Jobs</t>
  </si>
  <si>
    <t>Residuals</t>
  </si>
  <si>
    <t>Sum of TRAVELTIME_SPLIT</t>
  </si>
  <si>
    <t>Expected Work Hours done</t>
  </si>
  <si>
    <t>Difference in Working Hours</t>
  </si>
  <si>
    <t>Working hours per day</t>
  </si>
  <si>
    <t>Forecasted Jobs</t>
  </si>
  <si>
    <t>Actual Jobs</t>
  </si>
  <si>
    <t>Driver</t>
  </si>
  <si>
    <t>Jul-17</t>
  </si>
  <si>
    <t>Aug-17</t>
  </si>
  <si>
    <t>Sep-17</t>
  </si>
  <si>
    <t>Oct-17</t>
  </si>
  <si>
    <t>Nov-17</t>
  </si>
  <si>
    <t>Dec-17</t>
  </si>
  <si>
    <t>Forecast Average</t>
  </si>
  <si>
    <t>Match</t>
  </si>
  <si>
    <t>July-17</t>
  </si>
  <si>
    <t>August-17</t>
  </si>
  <si>
    <t>September-17</t>
  </si>
  <si>
    <t>October-17</t>
  </si>
  <si>
    <t>November-17</t>
  </si>
  <si>
    <t>December-17</t>
  </si>
  <si>
    <t>Differences Between Forecasted and Actual</t>
  </si>
  <si>
    <t>% of Work Left for Completion</t>
  </si>
  <si>
    <t>HFC FAULT</t>
  </si>
  <si>
    <t>NBN PIK LITE INSTALL</t>
  </si>
  <si>
    <t>NBN ULL JUMPER REMOVAL</t>
  </si>
  <si>
    <t>NETWORK IP</t>
  </si>
  <si>
    <t>NETWORK RADIO</t>
  </si>
  <si>
    <t>NETWORK WIRELESS</t>
  </si>
  <si>
    <t>PAYPHONES</t>
  </si>
  <si>
    <t>AVERAGES</t>
  </si>
  <si>
    <t>Percentage contribution</t>
  </si>
  <si>
    <t>No of AGS required</t>
  </si>
  <si>
    <t>Forecast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</si>
</sst>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0E+00"/>
    <numFmt numFmtId="166" formatCode="0.0E+00"/>
    <numFmt numFmtId="167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65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A5A5A5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49">
    <xf numFmtId="0" fontId="0" fillId="0" borderId="0" xfId="0"/>
    <xf numFmtId="0" fontId="7" fillId="6" borderId="2" xfId="4" applyFont="1" applyFill="1" applyBorder="1"/>
    <xf numFmtId="0" fontId="8" fillId="0" borderId="0" xfId="0" applyFont="1" applyFill="1" applyBorder="1"/>
    <xf numFmtId="0" fontId="8" fillId="0" borderId="4" xfId="0" applyFont="1" applyFill="1" applyBorder="1" applyAlignment="1">
      <alignment horizontal="left"/>
    </xf>
    <xf numFmtId="0" fontId="8" fillId="0" borderId="4" xfId="0" applyNumberFormat="1" applyFont="1" applyFill="1" applyBorder="1"/>
    <xf numFmtId="0" fontId="9" fillId="2" borderId="0" xfId="1" applyFont="1" applyBorder="1"/>
    <xf numFmtId="0" fontId="8" fillId="0" borderId="4" xfId="0" applyFont="1" applyFill="1" applyBorder="1"/>
    <xf numFmtId="0" fontId="8" fillId="0" borderId="4" xfId="0" applyFont="1" applyFill="1" applyBorder="1" applyAlignment="1"/>
    <xf numFmtId="0" fontId="7" fillId="6" borderId="3" xfId="4" applyFont="1" applyFill="1" applyBorder="1" applyAlignment="1">
      <alignment wrapText="1"/>
    </xf>
    <xf numFmtId="0" fontId="6" fillId="7" borderId="5" xfId="0" applyFont="1" applyFill="1" applyBorder="1"/>
    <xf numFmtId="0" fontId="6" fillId="7" borderId="0" xfId="0" applyFont="1" applyFill="1" applyBorder="1"/>
    <xf numFmtId="0" fontId="0" fillId="0" borderId="0" xfId="0" applyNumberFormat="1"/>
    <xf numFmtId="0" fontId="10" fillId="0" borderId="0" xfId="6"/>
    <xf numFmtId="165" fontId="0" fillId="0" borderId="0" xfId="0" applyNumberFormat="1"/>
    <xf numFmtId="166" fontId="0" fillId="0" borderId="0" xfId="0" applyNumberFormat="1"/>
    <xf numFmtId="0" fontId="6" fillId="8" borderId="4" xfId="0" applyFont="1" applyFill="1" applyBorder="1"/>
    <xf numFmtId="0" fontId="0" fillId="9" borderId="4" xfId="0" applyFill="1" applyBorder="1" applyAlignment="1">
      <alignment wrapText="1"/>
    </xf>
    <xf numFmtId="0" fontId="0" fillId="9" borderId="4" xfId="0" applyFill="1" applyBorder="1"/>
    <xf numFmtId="0" fontId="0" fillId="0" borderId="4" xfId="0" applyBorder="1" applyAlignment="1">
      <alignment horizontal="left"/>
    </xf>
    <xf numFmtId="0" fontId="0" fillId="0" borderId="4" xfId="0" applyBorder="1"/>
    <xf numFmtId="164" fontId="0" fillId="0" borderId="4" xfId="0" applyNumberFormat="1" applyBorder="1"/>
    <xf numFmtId="1" fontId="0" fillId="0" borderId="4" xfId="0" applyNumberFormat="1" applyBorder="1"/>
    <xf numFmtId="165" fontId="0" fillId="0" borderId="4" xfId="0" applyNumberFormat="1" applyBorder="1"/>
    <xf numFmtId="0" fontId="3" fillId="4" borderId="1" xfId="3"/>
    <xf numFmtId="1" fontId="3" fillId="4" borderId="1" xfId="3" applyNumberFormat="1"/>
    <xf numFmtId="0" fontId="5" fillId="0" borderId="0" xfId="5"/>
    <xf numFmtId="0" fontId="11" fillId="0" borderId="6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7" xfId="0" applyFill="1" applyBorder="1" applyAlignment="1"/>
    <xf numFmtId="0" fontId="11" fillId="0" borderId="6" xfId="0" applyFont="1" applyFill="1" applyBorder="1" applyAlignment="1">
      <alignment horizontal="center"/>
    </xf>
    <xf numFmtId="0" fontId="12" fillId="10" borderId="4" xfId="0" applyFont="1" applyFill="1" applyBorder="1"/>
    <xf numFmtId="0" fontId="13" fillId="11" borderId="4" xfId="2" applyFont="1" applyFill="1" applyBorder="1"/>
    <xf numFmtId="0" fontId="13" fillId="11" borderId="4" xfId="2" applyNumberFormat="1" applyFont="1" applyFill="1" applyBorder="1"/>
    <xf numFmtId="0" fontId="14" fillId="0" borderId="4" xfId="0" applyFont="1" applyFill="1" applyBorder="1" applyAlignment="1">
      <alignment horizontal="center"/>
    </xf>
    <xf numFmtId="0" fontId="0" fillId="13" borderId="0" xfId="0" applyFill="1"/>
    <xf numFmtId="0" fontId="6" fillId="0" borderId="0" xfId="0" applyFont="1"/>
    <xf numFmtId="0" fontId="0" fillId="9" borderId="0" xfId="0" applyFill="1"/>
    <xf numFmtId="0" fontId="6" fillId="9" borderId="0" xfId="0" applyFont="1" applyFill="1"/>
    <xf numFmtId="0" fontId="0" fillId="14" borderId="0" xfId="0" applyFill="1"/>
    <xf numFmtId="0" fontId="0" fillId="15" borderId="0" xfId="0" applyFill="1"/>
    <xf numFmtId="1" fontId="0" fillId="0" borderId="0" xfId="0" applyNumberFormat="1"/>
    <xf numFmtId="1" fontId="0" fillId="9" borderId="0" xfId="0" applyNumberFormat="1" applyFill="1"/>
    <xf numFmtId="164" fontId="0" fillId="0" borderId="0" xfId="0" applyNumberFormat="1"/>
    <xf numFmtId="167" fontId="0" fillId="0" borderId="0" xfId="7" applyNumberFormat="1" applyFont="1" applyFill="1"/>
    <xf numFmtId="0" fontId="0" fillId="16" borderId="0" xfId="0" applyFill="1"/>
    <xf numFmtId="0" fontId="16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</cellXfs>
  <cellStyles count="8">
    <cellStyle name="Calculation" xfId="3" builtinId="22"/>
    <cellStyle name="Check Cell" xfId="4" builtinId="23"/>
    <cellStyle name="Comma" xfId="7" builtinId="3"/>
    <cellStyle name="Explanatory Text" xfId="5" builtinId="53"/>
    <cellStyle name="Good" xfId="1" builtinId="26"/>
    <cellStyle name="Hyperlink" xfId="6" builtinId="8"/>
    <cellStyle name="Neutral" xfId="2" builtinId="28"/>
    <cellStyle name="Normal" xfId="0" builtinId="0"/>
  </cellStyles>
  <dxfs count="7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wise distribution AGS'!$J$1</c:f>
              <c:strCache>
                <c:ptCount val="1"/>
                <c:pt idx="0">
                  <c:v>No of AGS required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wise distribution AGS'!$I$2:$I$51</c:f>
              <c:strCache>
                <c:ptCount val="18"/>
                <c:pt idx="0">
                  <c:v>ADSL JUMPER</c:v>
                </c:pt>
                <c:pt idx="1">
                  <c:v>ADSL LINE FAULT</c:v>
                </c:pt>
                <c:pt idx="2">
                  <c:v>ADSL PREMISES FAULT</c:v>
                </c:pt>
                <c:pt idx="3">
                  <c:v>ADSL PREMISES INSTALL</c:v>
                </c:pt>
                <c:pt idx="4">
                  <c:v>DATA LINE FAULT</c:v>
                </c:pt>
                <c:pt idx="5">
                  <c:v>DIGITAL BUSINESS FAULT</c:v>
                </c:pt>
                <c:pt idx="6">
                  <c:v>NBN BASIC FAULT</c:v>
                </c:pt>
                <c:pt idx="7">
                  <c:v>NBN ENHANCED FAULT</c:v>
                </c:pt>
                <c:pt idx="8">
                  <c:v>NBN ENHANCED INSTALL</c:v>
                </c:pt>
                <c:pt idx="9">
                  <c:v>NBNCO OMMA FTTN FAULT</c:v>
                </c:pt>
                <c:pt idx="10">
                  <c:v>NBNCO OMMA FTTN JUMPER</c:v>
                </c:pt>
                <c:pt idx="11">
                  <c:v>PSTN JUMPER</c:v>
                </c:pt>
                <c:pt idx="12">
                  <c:v>PSTN LINE FAULT</c:v>
                </c:pt>
                <c:pt idx="13">
                  <c:v>PSTN LINE INSTALL</c:v>
                </c:pt>
                <c:pt idx="14">
                  <c:v>PSTN PREMISES FAULT</c:v>
                </c:pt>
                <c:pt idx="15">
                  <c:v>PSTN PREMISES INSTALL</c:v>
                </c:pt>
                <c:pt idx="16">
                  <c:v>ULL FAULT</c:v>
                </c:pt>
                <c:pt idx="17">
                  <c:v>ULL INSTALL</c:v>
                </c:pt>
              </c:strCache>
            </c:strRef>
          </c:cat>
          <c:val>
            <c:numRef>
              <c:f>'Category wise distribution AGS'!$J$2:$J$51</c:f>
              <c:numCache>
                <c:formatCode>0</c:formatCode>
                <c:ptCount val="18"/>
                <c:pt idx="0">
                  <c:v>14.876703141383018</c:v>
                </c:pt>
                <c:pt idx="1">
                  <c:v>7.4909121142556216</c:v>
                </c:pt>
                <c:pt idx="2">
                  <c:v>38.464385187785503</c:v>
                </c:pt>
                <c:pt idx="3">
                  <c:v>14.860976364568559</c:v>
                </c:pt>
                <c:pt idx="4">
                  <c:v>6.7054009986281553</c:v>
                </c:pt>
                <c:pt idx="5">
                  <c:v>9.9442892973112755</c:v>
                </c:pt>
                <c:pt idx="6">
                  <c:v>19.593908460625315</c:v>
                </c:pt>
                <c:pt idx="7">
                  <c:v>51.491950465826299</c:v>
                </c:pt>
                <c:pt idx="8">
                  <c:v>77.911280063926966</c:v>
                </c:pt>
                <c:pt idx="9">
                  <c:v>20.830529753299114</c:v>
                </c:pt>
                <c:pt idx="10">
                  <c:v>7.8633884072296585</c:v>
                </c:pt>
                <c:pt idx="11">
                  <c:v>6.3056097775026894</c:v>
                </c:pt>
                <c:pt idx="12">
                  <c:v>77.534665145475444</c:v>
                </c:pt>
                <c:pt idx="13">
                  <c:v>10.969012965537624</c:v>
                </c:pt>
                <c:pt idx="14">
                  <c:v>5.2676425077483735</c:v>
                </c:pt>
                <c:pt idx="15">
                  <c:v>14.294812399248023</c:v>
                </c:pt>
                <c:pt idx="16">
                  <c:v>17.579225578183525</c:v>
                </c:pt>
                <c:pt idx="17">
                  <c:v>5.0011150269980629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8-4C11-AF1B-EC6C68F33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744000"/>
        <c:axId val="686748920"/>
      </c:barChart>
      <c:catAx>
        <c:axId val="6867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48920"/>
        <c:crosses val="autoZero"/>
        <c:auto val="1"/>
        <c:lblAlgn val="ctr"/>
        <c:lblOffset val="100"/>
        <c:noMultiLvlLbl val="0"/>
      </c:catAx>
      <c:valAx>
        <c:axId val="6867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Distinct AGS Keys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of Jobs</c:v>
          </c:tx>
          <c:spPr>
            <a:ln w="19050">
              <a:noFill/>
            </a:ln>
          </c:spPr>
          <c:xVal>
            <c:numRef>
              <c:f>'Logarithmic and regression data'!$B$2:$B$294</c:f>
              <c:numCache>
                <c:formatCode>General</c:formatCode>
                <c:ptCount val="293"/>
                <c:pt idx="0">
                  <c:v>692</c:v>
                </c:pt>
                <c:pt idx="1">
                  <c:v>739</c:v>
                </c:pt>
                <c:pt idx="2">
                  <c:v>320</c:v>
                </c:pt>
                <c:pt idx="3">
                  <c:v>1117</c:v>
                </c:pt>
                <c:pt idx="4">
                  <c:v>909</c:v>
                </c:pt>
                <c:pt idx="5">
                  <c:v>73</c:v>
                </c:pt>
                <c:pt idx="6">
                  <c:v>153</c:v>
                </c:pt>
                <c:pt idx="7">
                  <c:v>153</c:v>
                </c:pt>
                <c:pt idx="8">
                  <c:v>250</c:v>
                </c:pt>
                <c:pt idx="9">
                  <c:v>275</c:v>
                </c:pt>
                <c:pt idx="10">
                  <c:v>423</c:v>
                </c:pt>
                <c:pt idx="11">
                  <c:v>223</c:v>
                </c:pt>
                <c:pt idx="12">
                  <c:v>482</c:v>
                </c:pt>
                <c:pt idx="13">
                  <c:v>120</c:v>
                </c:pt>
                <c:pt idx="14">
                  <c:v>79</c:v>
                </c:pt>
                <c:pt idx="15">
                  <c:v>61</c:v>
                </c:pt>
                <c:pt idx="16">
                  <c:v>3</c:v>
                </c:pt>
                <c:pt idx="17">
                  <c:v>717</c:v>
                </c:pt>
                <c:pt idx="18">
                  <c:v>254</c:v>
                </c:pt>
                <c:pt idx="19">
                  <c:v>115</c:v>
                </c:pt>
                <c:pt idx="20">
                  <c:v>765</c:v>
                </c:pt>
                <c:pt idx="21">
                  <c:v>840</c:v>
                </c:pt>
                <c:pt idx="22">
                  <c:v>36</c:v>
                </c:pt>
                <c:pt idx="23">
                  <c:v>32</c:v>
                </c:pt>
                <c:pt idx="24">
                  <c:v>361</c:v>
                </c:pt>
                <c:pt idx="25">
                  <c:v>170</c:v>
                </c:pt>
                <c:pt idx="26">
                  <c:v>160</c:v>
                </c:pt>
                <c:pt idx="27">
                  <c:v>80</c:v>
                </c:pt>
                <c:pt idx="28">
                  <c:v>74</c:v>
                </c:pt>
                <c:pt idx="29">
                  <c:v>19</c:v>
                </c:pt>
                <c:pt idx="30">
                  <c:v>24</c:v>
                </c:pt>
                <c:pt idx="31">
                  <c:v>123</c:v>
                </c:pt>
                <c:pt idx="32">
                  <c:v>97</c:v>
                </c:pt>
                <c:pt idx="33">
                  <c:v>14</c:v>
                </c:pt>
                <c:pt idx="34">
                  <c:v>7</c:v>
                </c:pt>
                <c:pt idx="35">
                  <c:v>167</c:v>
                </c:pt>
                <c:pt idx="36">
                  <c:v>436</c:v>
                </c:pt>
                <c:pt idx="37">
                  <c:v>1305</c:v>
                </c:pt>
                <c:pt idx="38">
                  <c:v>686</c:v>
                </c:pt>
                <c:pt idx="39">
                  <c:v>323</c:v>
                </c:pt>
                <c:pt idx="40">
                  <c:v>630</c:v>
                </c:pt>
                <c:pt idx="41">
                  <c:v>990</c:v>
                </c:pt>
                <c:pt idx="42">
                  <c:v>139</c:v>
                </c:pt>
                <c:pt idx="43">
                  <c:v>73</c:v>
                </c:pt>
                <c:pt idx="44">
                  <c:v>535</c:v>
                </c:pt>
                <c:pt idx="45">
                  <c:v>345</c:v>
                </c:pt>
                <c:pt idx="46">
                  <c:v>152</c:v>
                </c:pt>
                <c:pt idx="47">
                  <c:v>617</c:v>
                </c:pt>
                <c:pt idx="48">
                  <c:v>822</c:v>
                </c:pt>
                <c:pt idx="49">
                  <c:v>298</c:v>
                </c:pt>
                <c:pt idx="50">
                  <c:v>1251</c:v>
                </c:pt>
                <c:pt idx="51">
                  <c:v>924</c:v>
                </c:pt>
                <c:pt idx="52">
                  <c:v>95</c:v>
                </c:pt>
                <c:pt idx="53">
                  <c:v>195</c:v>
                </c:pt>
                <c:pt idx="54">
                  <c:v>129</c:v>
                </c:pt>
                <c:pt idx="55">
                  <c:v>289</c:v>
                </c:pt>
                <c:pt idx="56">
                  <c:v>241</c:v>
                </c:pt>
                <c:pt idx="57">
                  <c:v>443</c:v>
                </c:pt>
                <c:pt idx="58">
                  <c:v>291</c:v>
                </c:pt>
                <c:pt idx="59">
                  <c:v>509</c:v>
                </c:pt>
                <c:pt idx="60">
                  <c:v>105</c:v>
                </c:pt>
                <c:pt idx="61">
                  <c:v>84</c:v>
                </c:pt>
                <c:pt idx="62">
                  <c:v>68</c:v>
                </c:pt>
                <c:pt idx="63">
                  <c:v>3</c:v>
                </c:pt>
                <c:pt idx="64">
                  <c:v>793</c:v>
                </c:pt>
                <c:pt idx="65">
                  <c:v>217</c:v>
                </c:pt>
                <c:pt idx="66">
                  <c:v>1</c:v>
                </c:pt>
                <c:pt idx="67">
                  <c:v>95</c:v>
                </c:pt>
                <c:pt idx="68">
                  <c:v>924</c:v>
                </c:pt>
                <c:pt idx="69">
                  <c:v>969</c:v>
                </c:pt>
                <c:pt idx="70">
                  <c:v>14</c:v>
                </c:pt>
                <c:pt idx="71">
                  <c:v>12</c:v>
                </c:pt>
                <c:pt idx="72">
                  <c:v>3</c:v>
                </c:pt>
                <c:pt idx="73">
                  <c:v>201</c:v>
                </c:pt>
                <c:pt idx="74">
                  <c:v>76</c:v>
                </c:pt>
                <c:pt idx="75">
                  <c:v>149</c:v>
                </c:pt>
                <c:pt idx="76">
                  <c:v>79</c:v>
                </c:pt>
                <c:pt idx="77">
                  <c:v>61</c:v>
                </c:pt>
                <c:pt idx="78">
                  <c:v>44</c:v>
                </c:pt>
                <c:pt idx="79">
                  <c:v>1</c:v>
                </c:pt>
                <c:pt idx="80">
                  <c:v>29</c:v>
                </c:pt>
                <c:pt idx="81">
                  <c:v>148</c:v>
                </c:pt>
                <c:pt idx="82">
                  <c:v>15</c:v>
                </c:pt>
                <c:pt idx="83">
                  <c:v>11</c:v>
                </c:pt>
                <c:pt idx="84">
                  <c:v>3</c:v>
                </c:pt>
                <c:pt idx="85">
                  <c:v>160</c:v>
                </c:pt>
                <c:pt idx="86">
                  <c:v>300</c:v>
                </c:pt>
                <c:pt idx="87">
                  <c:v>1375</c:v>
                </c:pt>
                <c:pt idx="88">
                  <c:v>819</c:v>
                </c:pt>
                <c:pt idx="89">
                  <c:v>236</c:v>
                </c:pt>
                <c:pt idx="90">
                  <c:v>651</c:v>
                </c:pt>
                <c:pt idx="91">
                  <c:v>907</c:v>
                </c:pt>
                <c:pt idx="92">
                  <c:v>166</c:v>
                </c:pt>
                <c:pt idx="93">
                  <c:v>64</c:v>
                </c:pt>
                <c:pt idx="94">
                  <c:v>561</c:v>
                </c:pt>
                <c:pt idx="95">
                  <c:v>320</c:v>
                </c:pt>
                <c:pt idx="96">
                  <c:v>128</c:v>
                </c:pt>
                <c:pt idx="97">
                  <c:v>650</c:v>
                </c:pt>
                <c:pt idx="98">
                  <c:v>670</c:v>
                </c:pt>
                <c:pt idx="99">
                  <c:v>314</c:v>
                </c:pt>
                <c:pt idx="100">
                  <c:v>1112</c:v>
                </c:pt>
                <c:pt idx="101">
                  <c:v>878</c:v>
                </c:pt>
                <c:pt idx="102">
                  <c:v>35</c:v>
                </c:pt>
                <c:pt idx="103">
                  <c:v>151</c:v>
                </c:pt>
                <c:pt idx="104">
                  <c:v>143</c:v>
                </c:pt>
                <c:pt idx="105">
                  <c:v>244</c:v>
                </c:pt>
                <c:pt idx="106">
                  <c:v>265</c:v>
                </c:pt>
                <c:pt idx="107">
                  <c:v>398</c:v>
                </c:pt>
                <c:pt idx="108">
                  <c:v>198</c:v>
                </c:pt>
                <c:pt idx="109">
                  <c:v>486</c:v>
                </c:pt>
                <c:pt idx="110">
                  <c:v>108</c:v>
                </c:pt>
                <c:pt idx="111">
                  <c:v>62</c:v>
                </c:pt>
                <c:pt idx="112">
                  <c:v>57</c:v>
                </c:pt>
                <c:pt idx="113">
                  <c:v>3</c:v>
                </c:pt>
                <c:pt idx="114">
                  <c:v>691</c:v>
                </c:pt>
                <c:pt idx="115">
                  <c:v>261</c:v>
                </c:pt>
                <c:pt idx="116">
                  <c:v>2</c:v>
                </c:pt>
                <c:pt idx="117">
                  <c:v>123</c:v>
                </c:pt>
                <c:pt idx="118">
                  <c:v>717</c:v>
                </c:pt>
                <c:pt idx="119">
                  <c:v>777</c:v>
                </c:pt>
                <c:pt idx="120">
                  <c:v>2</c:v>
                </c:pt>
                <c:pt idx="121">
                  <c:v>23</c:v>
                </c:pt>
                <c:pt idx="122">
                  <c:v>25</c:v>
                </c:pt>
                <c:pt idx="123">
                  <c:v>363</c:v>
                </c:pt>
                <c:pt idx="124">
                  <c:v>151</c:v>
                </c:pt>
                <c:pt idx="125">
                  <c:v>146</c:v>
                </c:pt>
                <c:pt idx="126">
                  <c:v>70</c:v>
                </c:pt>
                <c:pt idx="127">
                  <c:v>65</c:v>
                </c:pt>
                <c:pt idx="128">
                  <c:v>21</c:v>
                </c:pt>
                <c:pt idx="129">
                  <c:v>13</c:v>
                </c:pt>
                <c:pt idx="130">
                  <c:v>90</c:v>
                </c:pt>
                <c:pt idx="131">
                  <c:v>94</c:v>
                </c:pt>
                <c:pt idx="132">
                  <c:v>18</c:v>
                </c:pt>
                <c:pt idx="133">
                  <c:v>7</c:v>
                </c:pt>
                <c:pt idx="134">
                  <c:v>146</c:v>
                </c:pt>
                <c:pt idx="135">
                  <c:v>383</c:v>
                </c:pt>
                <c:pt idx="136">
                  <c:v>1281</c:v>
                </c:pt>
                <c:pt idx="137">
                  <c:v>592</c:v>
                </c:pt>
                <c:pt idx="138">
                  <c:v>294</c:v>
                </c:pt>
                <c:pt idx="139">
                  <c:v>587</c:v>
                </c:pt>
                <c:pt idx="140">
                  <c:v>958</c:v>
                </c:pt>
                <c:pt idx="141">
                  <c:v>142</c:v>
                </c:pt>
                <c:pt idx="142">
                  <c:v>80</c:v>
                </c:pt>
                <c:pt idx="143">
                  <c:v>495</c:v>
                </c:pt>
                <c:pt idx="144">
                  <c:v>334</c:v>
                </c:pt>
                <c:pt idx="145">
                  <c:v>134</c:v>
                </c:pt>
                <c:pt idx="146">
                  <c:v>698</c:v>
                </c:pt>
                <c:pt idx="147">
                  <c:v>787</c:v>
                </c:pt>
                <c:pt idx="148">
                  <c:v>308</c:v>
                </c:pt>
                <c:pt idx="149">
                  <c:v>1220</c:v>
                </c:pt>
                <c:pt idx="150">
                  <c:v>887</c:v>
                </c:pt>
                <c:pt idx="151">
                  <c:v>90</c:v>
                </c:pt>
                <c:pt idx="152">
                  <c:v>214</c:v>
                </c:pt>
                <c:pt idx="153">
                  <c:v>196</c:v>
                </c:pt>
                <c:pt idx="154">
                  <c:v>272</c:v>
                </c:pt>
                <c:pt idx="155">
                  <c:v>296</c:v>
                </c:pt>
                <c:pt idx="156">
                  <c:v>501</c:v>
                </c:pt>
                <c:pt idx="157">
                  <c:v>272</c:v>
                </c:pt>
                <c:pt idx="158">
                  <c:v>535</c:v>
                </c:pt>
                <c:pt idx="159">
                  <c:v>112</c:v>
                </c:pt>
                <c:pt idx="160">
                  <c:v>81</c:v>
                </c:pt>
                <c:pt idx="161">
                  <c:v>71</c:v>
                </c:pt>
                <c:pt idx="162">
                  <c:v>3</c:v>
                </c:pt>
                <c:pt idx="163">
                  <c:v>802</c:v>
                </c:pt>
                <c:pt idx="164">
                  <c:v>226</c:v>
                </c:pt>
                <c:pt idx="165">
                  <c:v>125</c:v>
                </c:pt>
                <c:pt idx="166">
                  <c:v>894</c:v>
                </c:pt>
                <c:pt idx="167">
                  <c:v>970</c:v>
                </c:pt>
                <c:pt idx="168">
                  <c:v>19</c:v>
                </c:pt>
                <c:pt idx="169">
                  <c:v>45</c:v>
                </c:pt>
                <c:pt idx="170">
                  <c:v>21</c:v>
                </c:pt>
                <c:pt idx="171">
                  <c:v>3</c:v>
                </c:pt>
                <c:pt idx="172">
                  <c:v>368</c:v>
                </c:pt>
                <c:pt idx="173">
                  <c:v>178</c:v>
                </c:pt>
                <c:pt idx="174">
                  <c:v>158</c:v>
                </c:pt>
                <c:pt idx="175">
                  <c:v>76</c:v>
                </c:pt>
                <c:pt idx="176">
                  <c:v>65</c:v>
                </c:pt>
                <c:pt idx="177">
                  <c:v>39</c:v>
                </c:pt>
                <c:pt idx="178">
                  <c:v>31</c:v>
                </c:pt>
                <c:pt idx="179">
                  <c:v>161</c:v>
                </c:pt>
                <c:pt idx="180">
                  <c:v>18</c:v>
                </c:pt>
                <c:pt idx="181">
                  <c:v>7</c:v>
                </c:pt>
                <c:pt idx="182">
                  <c:v>4</c:v>
                </c:pt>
                <c:pt idx="183">
                  <c:v>156</c:v>
                </c:pt>
                <c:pt idx="184">
                  <c:v>366</c:v>
                </c:pt>
                <c:pt idx="185">
                  <c:v>1356</c:v>
                </c:pt>
                <c:pt idx="186">
                  <c:v>822</c:v>
                </c:pt>
                <c:pt idx="187">
                  <c:v>273</c:v>
                </c:pt>
                <c:pt idx="188">
                  <c:v>601</c:v>
                </c:pt>
                <c:pt idx="189">
                  <c:v>885</c:v>
                </c:pt>
                <c:pt idx="190">
                  <c:v>174</c:v>
                </c:pt>
                <c:pt idx="191">
                  <c:v>70</c:v>
                </c:pt>
                <c:pt idx="192">
                  <c:v>520</c:v>
                </c:pt>
                <c:pt idx="193">
                  <c:v>297</c:v>
                </c:pt>
                <c:pt idx="194">
                  <c:v>118</c:v>
                </c:pt>
                <c:pt idx="195">
                  <c:v>727</c:v>
                </c:pt>
                <c:pt idx="196">
                  <c:v>718</c:v>
                </c:pt>
                <c:pt idx="197">
                  <c:v>340</c:v>
                </c:pt>
                <c:pt idx="198">
                  <c:v>1177</c:v>
                </c:pt>
                <c:pt idx="199">
                  <c:v>867</c:v>
                </c:pt>
                <c:pt idx="200">
                  <c:v>72</c:v>
                </c:pt>
                <c:pt idx="201">
                  <c:v>178</c:v>
                </c:pt>
                <c:pt idx="202">
                  <c:v>185</c:v>
                </c:pt>
                <c:pt idx="203">
                  <c:v>286</c:v>
                </c:pt>
                <c:pt idx="204">
                  <c:v>309</c:v>
                </c:pt>
                <c:pt idx="205">
                  <c:v>485</c:v>
                </c:pt>
                <c:pt idx="206">
                  <c:v>262</c:v>
                </c:pt>
                <c:pt idx="207">
                  <c:v>480</c:v>
                </c:pt>
                <c:pt idx="208">
                  <c:v>129</c:v>
                </c:pt>
                <c:pt idx="209">
                  <c:v>70</c:v>
                </c:pt>
                <c:pt idx="210">
                  <c:v>61</c:v>
                </c:pt>
                <c:pt idx="211">
                  <c:v>2</c:v>
                </c:pt>
                <c:pt idx="212">
                  <c:v>759</c:v>
                </c:pt>
                <c:pt idx="213">
                  <c:v>239</c:v>
                </c:pt>
                <c:pt idx="214">
                  <c:v>107</c:v>
                </c:pt>
                <c:pt idx="215">
                  <c:v>827</c:v>
                </c:pt>
                <c:pt idx="216">
                  <c:v>926</c:v>
                </c:pt>
                <c:pt idx="217">
                  <c:v>9</c:v>
                </c:pt>
                <c:pt idx="218">
                  <c:v>30</c:v>
                </c:pt>
                <c:pt idx="219">
                  <c:v>18</c:v>
                </c:pt>
                <c:pt idx="220">
                  <c:v>1</c:v>
                </c:pt>
                <c:pt idx="221">
                  <c:v>381</c:v>
                </c:pt>
                <c:pt idx="222">
                  <c:v>140</c:v>
                </c:pt>
                <c:pt idx="223">
                  <c:v>154</c:v>
                </c:pt>
                <c:pt idx="224">
                  <c:v>72</c:v>
                </c:pt>
                <c:pt idx="225">
                  <c:v>68</c:v>
                </c:pt>
                <c:pt idx="226">
                  <c:v>25</c:v>
                </c:pt>
                <c:pt idx="227">
                  <c:v>27</c:v>
                </c:pt>
                <c:pt idx="228">
                  <c:v>142</c:v>
                </c:pt>
                <c:pt idx="229">
                  <c:v>82</c:v>
                </c:pt>
                <c:pt idx="230">
                  <c:v>12</c:v>
                </c:pt>
                <c:pt idx="231">
                  <c:v>6</c:v>
                </c:pt>
                <c:pt idx="232">
                  <c:v>153</c:v>
                </c:pt>
                <c:pt idx="233">
                  <c:v>364</c:v>
                </c:pt>
                <c:pt idx="234">
                  <c:v>1308</c:v>
                </c:pt>
                <c:pt idx="235">
                  <c:v>734</c:v>
                </c:pt>
                <c:pt idx="236">
                  <c:v>380</c:v>
                </c:pt>
                <c:pt idx="237">
                  <c:v>570</c:v>
                </c:pt>
                <c:pt idx="238">
                  <c:v>882</c:v>
                </c:pt>
                <c:pt idx="239">
                  <c:v>138</c:v>
                </c:pt>
                <c:pt idx="240">
                  <c:v>84</c:v>
                </c:pt>
                <c:pt idx="241">
                  <c:v>523</c:v>
                </c:pt>
                <c:pt idx="242">
                  <c:v>279</c:v>
                </c:pt>
                <c:pt idx="243">
                  <c:v>131</c:v>
                </c:pt>
                <c:pt idx="244">
                  <c:v>695</c:v>
                </c:pt>
                <c:pt idx="245">
                  <c:v>691</c:v>
                </c:pt>
                <c:pt idx="246">
                  <c:v>339</c:v>
                </c:pt>
                <c:pt idx="247">
                  <c:v>1131</c:v>
                </c:pt>
                <c:pt idx="248">
                  <c:v>898</c:v>
                </c:pt>
                <c:pt idx="249">
                  <c:v>50</c:v>
                </c:pt>
                <c:pt idx="250">
                  <c:v>166</c:v>
                </c:pt>
                <c:pt idx="251">
                  <c:v>152</c:v>
                </c:pt>
                <c:pt idx="252">
                  <c:v>233</c:v>
                </c:pt>
                <c:pt idx="253">
                  <c:v>246</c:v>
                </c:pt>
                <c:pt idx="254">
                  <c:v>389</c:v>
                </c:pt>
                <c:pt idx="255">
                  <c:v>222</c:v>
                </c:pt>
                <c:pt idx="256">
                  <c:v>485</c:v>
                </c:pt>
                <c:pt idx="257">
                  <c:v>123</c:v>
                </c:pt>
                <c:pt idx="258">
                  <c:v>70</c:v>
                </c:pt>
                <c:pt idx="259">
                  <c:v>60</c:v>
                </c:pt>
                <c:pt idx="260">
                  <c:v>1</c:v>
                </c:pt>
                <c:pt idx="261">
                  <c:v>752</c:v>
                </c:pt>
                <c:pt idx="262">
                  <c:v>248</c:v>
                </c:pt>
                <c:pt idx="263">
                  <c:v>113</c:v>
                </c:pt>
                <c:pt idx="264">
                  <c:v>794</c:v>
                </c:pt>
                <c:pt idx="265">
                  <c:v>877</c:v>
                </c:pt>
                <c:pt idx="266">
                  <c:v>11</c:v>
                </c:pt>
                <c:pt idx="267">
                  <c:v>23</c:v>
                </c:pt>
                <c:pt idx="268">
                  <c:v>19</c:v>
                </c:pt>
                <c:pt idx="269">
                  <c:v>1</c:v>
                </c:pt>
                <c:pt idx="270">
                  <c:v>355</c:v>
                </c:pt>
                <c:pt idx="271">
                  <c:v>122</c:v>
                </c:pt>
                <c:pt idx="272">
                  <c:v>147</c:v>
                </c:pt>
                <c:pt idx="273">
                  <c:v>75</c:v>
                </c:pt>
                <c:pt idx="274">
                  <c:v>58</c:v>
                </c:pt>
                <c:pt idx="275">
                  <c:v>18</c:v>
                </c:pt>
                <c:pt idx="276">
                  <c:v>21</c:v>
                </c:pt>
                <c:pt idx="277">
                  <c:v>107</c:v>
                </c:pt>
                <c:pt idx="278">
                  <c:v>115</c:v>
                </c:pt>
                <c:pt idx="279">
                  <c:v>13</c:v>
                </c:pt>
                <c:pt idx="280">
                  <c:v>6</c:v>
                </c:pt>
                <c:pt idx="281">
                  <c:v>152</c:v>
                </c:pt>
                <c:pt idx="282">
                  <c:v>388</c:v>
                </c:pt>
                <c:pt idx="283">
                  <c:v>1303</c:v>
                </c:pt>
                <c:pt idx="284">
                  <c:v>691</c:v>
                </c:pt>
                <c:pt idx="285">
                  <c:v>310</c:v>
                </c:pt>
                <c:pt idx="286">
                  <c:v>586</c:v>
                </c:pt>
                <c:pt idx="287">
                  <c:v>928</c:v>
                </c:pt>
                <c:pt idx="288">
                  <c:v>131</c:v>
                </c:pt>
                <c:pt idx="289">
                  <c:v>68</c:v>
                </c:pt>
                <c:pt idx="290">
                  <c:v>517</c:v>
                </c:pt>
                <c:pt idx="291">
                  <c:v>320</c:v>
                </c:pt>
                <c:pt idx="292">
                  <c:v>127</c:v>
                </c:pt>
              </c:numCache>
            </c:numRef>
          </c:xVal>
          <c:yVal>
            <c:numRef>
              <c:f>'Logarithmic and regression data'!$C$2:$C$294</c:f>
              <c:numCache>
                <c:formatCode>General</c:formatCode>
                <c:ptCount val="293"/>
                <c:pt idx="0">
                  <c:v>3589</c:v>
                </c:pt>
                <c:pt idx="1">
                  <c:v>1595</c:v>
                </c:pt>
                <c:pt idx="2">
                  <c:v>476</c:v>
                </c:pt>
                <c:pt idx="3">
                  <c:v>8132</c:v>
                </c:pt>
                <c:pt idx="4">
                  <c:v>3484</c:v>
                </c:pt>
                <c:pt idx="5">
                  <c:v>103</c:v>
                </c:pt>
                <c:pt idx="6">
                  <c:v>290</c:v>
                </c:pt>
                <c:pt idx="7">
                  <c:v>428</c:v>
                </c:pt>
                <c:pt idx="8">
                  <c:v>465</c:v>
                </c:pt>
                <c:pt idx="9">
                  <c:v>626</c:v>
                </c:pt>
                <c:pt idx="10">
                  <c:v>1376</c:v>
                </c:pt>
                <c:pt idx="11">
                  <c:v>312</c:v>
                </c:pt>
                <c:pt idx="12">
                  <c:v>2066</c:v>
                </c:pt>
                <c:pt idx="13">
                  <c:v>175</c:v>
                </c:pt>
                <c:pt idx="14">
                  <c:v>294</c:v>
                </c:pt>
                <c:pt idx="15">
                  <c:v>289</c:v>
                </c:pt>
                <c:pt idx="16">
                  <c:v>3</c:v>
                </c:pt>
                <c:pt idx="17">
                  <c:v>4525</c:v>
                </c:pt>
                <c:pt idx="18">
                  <c:v>891</c:v>
                </c:pt>
                <c:pt idx="19">
                  <c:v>438</c:v>
                </c:pt>
                <c:pt idx="20">
                  <c:v>21579</c:v>
                </c:pt>
                <c:pt idx="21">
                  <c:v>21616</c:v>
                </c:pt>
                <c:pt idx="22">
                  <c:v>117</c:v>
                </c:pt>
                <c:pt idx="23">
                  <c:v>76</c:v>
                </c:pt>
                <c:pt idx="24">
                  <c:v>5642</c:v>
                </c:pt>
                <c:pt idx="25">
                  <c:v>373</c:v>
                </c:pt>
                <c:pt idx="26">
                  <c:v>2086</c:v>
                </c:pt>
                <c:pt idx="27">
                  <c:v>1300</c:v>
                </c:pt>
                <c:pt idx="28">
                  <c:v>1158</c:v>
                </c:pt>
                <c:pt idx="29">
                  <c:v>20</c:v>
                </c:pt>
                <c:pt idx="30">
                  <c:v>25</c:v>
                </c:pt>
                <c:pt idx="31">
                  <c:v>152</c:v>
                </c:pt>
                <c:pt idx="32">
                  <c:v>210</c:v>
                </c:pt>
                <c:pt idx="33">
                  <c:v>36</c:v>
                </c:pt>
                <c:pt idx="34">
                  <c:v>8</c:v>
                </c:pt>
                <c:pt idx="35">
                  <c:v>427</c:v>
                </c:pt>
                <c:pt idx="36">
                  <c:v>1638</c:v>
                </c:pt>
                <c:pt idx="37">
                  <c:v>16031</c:v>
                </c:pt>
                <c:pt idx="38">
                  <c:v>1985</c:v>
                </c:pt>
                <c:pt idx="39">
                  <c:v>550</c:v>
                </c:pt>
                <c:pt idx="40">
                  <c:v>1204</c:v>
                </c:pt>
                <c:pt idx="41">
                  <c:v>4086</c:v>
                </c:pt>
                <c:pt idx="42">
                  <c:v>492</c:v>
                </c:pt>
                <c:pt idx="43">
                  <c:v>134</c:v>
                </c:pt>
                <c:pt idx="44">
                  <c:v>3857</c:v>
                </c:pt>
                <c:pt idx="45">
                  <c:v>1567</c:v>
                </c:pt>
                <c:pt idx="46">
                  <c:v>415</c:v>
                </c:pt>
                <c:pt idx="47">
                  <c:v>2067</c:v>
                </c:pt>
                <c:pt idx="48">
                  <c:v>1768</c:v>
                </c:pt>
                <c:pt idx="49">
                  <c:v>387</c:v>
                </c:pt>
                <c:pt idx="50">
                  <c:v>7856</c:v>
                </c:pt>
                <c:pt idx="51">
                  <c:v>2709</c:v>
                </c:pt>
                <c:pt idx="52">
                  <c:v>114</c:v>
                </c:pt>
                <c:pt idx="53">
                  <c:v>407</c:v>
                </c:pt>
                <c:pt idx="54">
                  <c:v>273</c:v>
                </c:pt>
                <c:pt idx="55">
                  <c:v>537</c:v>
                </c:pt>
                <c:pt idx="56">
                  <c:v>531</c:v>
                </c:pt>
                <c:pt idx="57">
                  <c:v>1276</c:v>
                </c:pt>
                <c:pt idx="58">
                  <c:v>416</c:v>
                </c:pt>
                <c:pt idx="59">
                  <c:v>1962</c:v>
                </c:pt>
                <c:pt idx="60">
                  <c:v>149</c:v>
                </c:pt>
                <c:pt idx="61">
                  <c:v>368</c:v>
                </c:pt>
                <c:pt idx="62">
                  <c:v>290</c:v>
                </c:pt>
                <c:pt idx="63">
                  <c:v>3</c:v>
                </c:pt>
                <c:pt idx="64">
                  <c:v>3516</c:v>
                </c:pt>
                <c:pt idx="65">
                  <c:v>440</c:v>
                </c:pt>
                <c:pt idx="66">
                  <c:v>1</c:v>
                </c:pt>
                <c:pt idx="67">
                  <c:v>278</c:v>
                </c:pt>
                <c:pt idx="68">
                  <c:v>16575</c:v>
                </c:pt>
                <c:pt idx="69">
                  <c:v>15987</c:v>
                </c:pt>
                <c:pt idx="70">
                  <c:v>27</c:v>
                </c:pt>
                <c:pt idx="71">
                  <c:v>37</c:v>
                </c:pt>
                <c:pt idx="72">
                  <c:v>5</c:v>
                </c:pt>
                <c:pt idx="73">
                  <c:v>1947</c:v>
                </c:pt>
                <c:pt idx="74">
                  <c:v>242</c:v>
                </c:pt>
                <c:pt idx="75">
                  <c:v>1156</c:v>
                </c:pt>
                <c:pt idx="76">
                  <c:v>669</c:v>
                </c:pt>
                <c:pt idx="77">
                  <c:v>495</c:v>
                </c:pt>
                <c:pt idx="78">
                  <c:v>57</c:v>
                </c:pt>
                <c:pt idx="79">
                  <c:v>1</c:v>
                </c:pt>
                <c:pt idx="80">
                  <c:v>51</c:v>
                </c:pt>
                <c:pt idx="81">
                  <c:v>194</c:v>
                </c:pt>
                <c:pt idx="82">
                  <c:v>39</c:v>
                </c:pt>
                <c:pt idx="83">
                  <c:v>13</c:v>
                </c:pt>
                <c:pt idx="84">
                  <c:v>3</c:v>
                </c:pt>
                <c:pt idx="85">
                  <c:v>371</c:v>
                </c:pt>
                <c:pt idx="86">
                  <c:v>818</c:v>
                </c:pt>
                <c:pt idx="87">
                  <c:v>18200</c:v>
                </c:pt>
                <c:pt idx="88">
                  <c:v>3002</c:v>
                </c:pt>
                <c:pt idx="89">
                  <c:v>355</c:v>
                </c:pt>
                <c:pt idx="90">
                  <c:v>1145</c:v>
                </c:pt>
                <c:pt idx="91">
                  <c:v>2701</c:v>
                </c:pt>
                <c:pt idx="92">
                  <c:v>547</c:v>
                </c:pt>
                <c:pt idx="93">
                  <c:v>100</c:v>
                </c:pt>
                <c:pt idx="94">
                  <c:v>4175</c:v>
                </c:pt>
                <c:pt idx="95">
                  <c:v>1072</c:v>
                </c:pt>
                <c:pt idx="96">
                  <c:v>251</c:v>
                </c:pt>
                <c:pt idx="97">
                  <c:v>2737</c:v>
                </c:pt>
                <c:pt idx="98">
                  <c:v>1389</c:v>
                </c:pt>
                <c:pt idx="99">
                  <c:v>457</c:v>
                </c:pt>
                <c:pt idx="100">
                  <c:v>6776</c:v>
                </c:pt>
                <c:pt idx="101">
                  <c:v>3188</c:v>
                </c:pt>
                <c:pt idx="102">
                  <c:v>38</c:v>
                </c:pt>
                <c:pt idx="103">
                  <c:v>298</c:v>
                </c:pt>
                <c:pt idx="104">
                  <c:v>321</c:v>
                </c:pt>
                <c:pt idx="105">
                  <c:v>486</c:v>
                </c:pt>
                <c:pt idx="106">
                  <c:v>555</c:v>
                </c:pt>
                <c:pt idx="107">
                  <c:v>1118</c:v>
                </c:pt>
                <c:pt idx="108">
                  <c:v>246</c:v>
                </c:pt>
                <c:pt idx="109">
                  <c:v>1911</c:v>
                </c:pt>
                <c:pt idx="110">
                  <c:v>169</c:v>
                </c:pt>
                <c:pt idx="111">
                  <c:v>234</c:v>
                </c:pt>
                <c:pt idx="112">
                  <c:v>267</c:v>
                </c:pt>
                <c:pt idx="113">
                  <c:v>3</c:v>
                </c:pt>
                <c:pt idx="114">
                  <c:v>4530</c:v>
                </c:pt>
                <c:pt idx="115">
                  <c:v>894</c:v>
                </c:pt>
                <c:pt idx="116">
                  <c:v>2</c:v>
                </c:pt>
                <c:pt idx="117">
                  <c:v>383</c:v>
                </c:pt>
                <c:pt idx="118">
                  <c:v>17696</c:v>
                </c:pt>
                <c:pt idx="119">
                  <c:v>19731</c:v>
                </c:pt>
                <c:pt idx="120">
                  <c:v>5</c:v>
                </c:pt>
                <c:pt idx="121">
                  <c:v>68</c:v>
                </c:pt>
                <c:pt idx="122">
                  <c:v>41</c:v>
                </c:pt>
                <c:pt idx="123">
                  <c:v>5113</c:v>
                </c:pt>
                <c:pt idx="124">
                  <c:v>330</c:v>
                </c:pt>
                <c:pt idx="125">
                  <c:v>2018</c:v>
                </c:pt>
                <c:pt idx="126">
                  <c:v>1123</c:v>
                </c:pt>
                <c:pt idx="127">
                  <c:v>1374</c:v>
                </c:pt>
                <c:pt idx="128">
                  <c:v>25</c:v>
                </c:pt>
                <c:pt idx="129">
                  <c:v>13</c:v>
                </c:pt>
                <c:pt idx="130">
                  <c:v>118</c:v>
                </c:pt>
                <c:pt idx="131">
                  <c:v>211</c:v>
                </c:pt>
                <c:pt idx="132">
                  <c:v>31</c:v>
                </c:pt>
                <c:pt idx="133">
                  <c:v>8</c:v>
                </c:pt>
                <c:pt idx="134">
                  <c:v>416</c:v>
                </c:pt>
                <c:pt idx="135">
                  <c:v>1321</c:v>
                </c:pt>
                <c:pt idx="136">
                  <c:v>14258</c:v>
                </c:pt>
                <c:pt idx="137">
                  <c:v>1410</c:v>
                </c:pt>
                <c:pt idx="138">
                  <c:v>512</c:v>
                </c:pt>
                <c:pt idx="139">
                  <c:v>1036</c:v>
                </c:pt>
                <c:pt idx="140">
                  <c:v>3809</c:v>
                </c:pt>
                <c:pt idx="141">
                  <c:v>514</c:v>
                </c:pt>
                <c:pt idx="142">
                  <c:v>105</c:v>
                </c:pt>
                <c:pt idx="143">
                  <c:v>2985</c:v>
                </c:pt>
                <c:pt idx="144">
                  <c:v>1507</c:v>
                </c:pt>
                <c:pt idx="145">
                  <c:v>284</c:v>
                </c:pt>
                <c:pt idx="146">
                  <c:v>3098</c:v>
                </c:pt>
                <c:pt idx="147">
                  <c:v>1630</c:v>
                </c:pt>
                <c:pt idx="148">
                  <c:v>451</c:v>
                </c:pt>
                <c:pt idx="149">
                  <c:v>8487</c:v>
                </c:pt>
                <c:pt idx="150">
                  <c:v>2852</c:v>
                </c:pt>
                <c:pt idx="151">
                  <c:v>170</c:v>
                </c:pt>
                <c:pt idx="152">
                  <c:v>471</c:v>
                </c:pt>
                <c:pt idx="153">
                  <c:v>471</c:v>
                </c:pt>
                <c:pt idx="154">
                  <c:v>527</c:v>
                </c:pt>
                <c:pt idx="155">
                  <c:v>662</c:v>
                </c:pt>
                <c:pt idx="156">
                  <c:v>1584</c:v>
                </c:pt>
                <c:pt idx="157">
                  <c:v>374</c:v>
                </c:pt>
                <c:pt idx="158">
                  <c:v>2190</c:v>
                </c:pt>
                <c:pt idx="159">
                  <c:v>176</c:v>
                </c:pt>
                <c:pt idx="160">
                  <c:v>357</c:v>
                </c:pt>
                <c:pt idx="161">
                  <c:v>299</c:v>
                </c:pt>
                <c:pt idx="162">
                  <c:v>3</c:v>
                </c:pt>
                <c:pt idx="163">
                  <c:v>3698</c:v>
                </c:pt>
                <c:pt idx="164">
                  <c:v>589</c:v>
                </c:pt>
                <c:pt idx="165">
                  <c:v>435</c:v>
                </c:pt>
                <c:pt idx="166">
                  <c:v>22274</c:v>
                </c:pt>
                <c:pt idx="167">
                  <c:v>19715</c:v>
                </c:pt>
                <c:pt idx="168">
                  <c:v>46</c:v>
                </c:pt>
                <c:pt idx="169">
                  <c:v>99</c:v>
                </c:pt>
                <c:pt idx="170">
                  <c:v>43</c:v>
                </c:pt>
                <c:pt idx="171">
                  <c:v>3</c:v>
                </c:pt>
                <c:pt idx="172">
                  <c:v>3632</c:v>
                </c:pt>
                <c:pt idx="173">
                  <c:v>468</c:v>
                </c:pt>
                <c:pt idx="174">
                  <c:v>1124</c:v>
                </c:pt>
                <c:pt idx="175">
                  <c:v>777</c:v>
                </c:pt>
                <c:pt idx="176">
                  <c:v>559</c:v>
                </c:pt>
                <c:pt idx="177">
                  <c:v>52</c:v>
                </c:pt>
                <c:pt idx="178">
                  <c:v>41</c:v>
                </c:pt>
                <c:pt idx="179">
                  <c:v>215</c:v>
                </c:pt>
                <c:pt idx="180">
                  <c:v>40</c:v>
                </c:pt>
                <c:pt idx="181">
                  <c:v>12</c:v>
                </c:pt>
                <c:pt idx="182">
                  <c:v>4</c:v>
                </c:pt>
                <c:pt idx="183">
                  <c:v>411</c:v>
                </c:pt>
                <c:pt idx="184">
                  <c:v>1187</c:v>
                </c:pt>
                <c:pt idx="185">
                  <c:v>17065</c:v>
                </c:pt>
                <c:pt idx="186">
                  <c:v>2942</c:v>
                </c:pt>
                <c:pt idx="187">
                  <c:v>449</c:v>
                </c:pt>
                <c:pt idx="188">
                  <c:v>1020</c:v>
                </c:pt>
                <c:pt idx="189">
                  <c:v>2761</c:v>
                </c:pt>
                <c:pt idx="190">
                  <c:v>662</c:v>
                </c:pt>
                <c:pt idx="191">
                  <c:v>94</c:v>
                </c:pt>
                <c:pt idx="192">
                  <c:v>3406</c:v>
                </c:pt>
                <c:pt idx="193">
                  <c:v>1095</c:v>
                </c:pt>
                <c:pt idx="194">
                  <c:v>243</c:v>
                </c:pt>
                <c:pt idx="195">
                  <c:v>3823</c:v>
                </c:pt>
                <c:pt idx="196">
                  <c:v>1406</c:v>
                </c:pt>
                <c:pt idx="197">
                  <c:v>469</c:v>
                </c:pt>
                <c:pt idx="198">
                  <c:v>7912</c:v>
                </c:pt>
                <c:pt idx="199">
                  <c:v>2831</c:v>
                </c:pt>
                <c:pt idx="200">
                  <c:v>86</c:v>
                </c:pt>
                <c:pt idx="201">
                  <c:v>390</c:v>
                </c:pt>
                <c:pt idx="202">
                  <c:v>442</c:v>
                </c:pt>
                <c:pt idx="203">
                  <c:v>527</c:v>
                </c:pt>
                <c:pt idx="204">
                  <c:v>636</c:v>
                </c:pt>
                <c:pt idx="205">
                  <c:v>1632</c:v>
                </c:pt>
                <c:pt idx="206">
                  <c:v>360</c:v>
                </c:pt>
                <c:pt idx="207">
                  <c:v>2076</c:v>
                </c:pt>
                <c:pt idx="208">
                  <c:v>204</c:v>
                </c:pt>
                <c:pt idx="209">
                  <c:v>299</c:v>
                </c:pt>
                <c:pt idx="210">
                  <c:v>242</c:v>
                </c:pt>
                <c:pt idx="211">
                  <c:v>2</c:v>
                </c:pt>
                <c:pt idx="212">
                  <c:v>3622</c:v>
                </c:pt>
                <c:pt idx="213">
                  <c:v>607</c:v>
                </c:pt>
                <c:pt idx="214">
                  <c:v>394</c:v>
                </c:pt>
                <c:pt idx="215">
                  <c:v>20602</c:v>
                </c:pt>
                <c:pt idx="216">
                  <c:v>18911</c:v>
                </c:pt>
                <c:pt idx="217">
                  <c:v>42</c:v>
                </c:pt>
                <c:pt idx="218">
                  <c:v>69</c:v>
                </c:pt>
                <c:pt idx="219">
                  <c:v>34</c:v>
                </c:pt>
                <c:pt idx="220">
                  <c:v>1</c:v>
                </c:pt>
                <c:pt idx="221">
                  <c:v>4758</c:v>
                </c:pt>
                <c:pt idx="222">
                  <c:v>374</c:v>
                </c:pt>
                <c:pt idx="223">
                  <c:v>1400</c:v>
                </c:pt>
                <c:pt idx="224">
                  <c:v>797</c:v>
                </c:pt>
                <c:pt idx="225">
                  <c:v>689</c:v>
                </c:pt>
                <c:pt idx="226">
                  <c:v>33</c:v>
                </c:pt>
                <c:pt idx="227">
                  <c:v>32</c:v>
                </c:pt>
                <c:pt idx="228">
                  <c:v>189</c:v>
                </c:pt>
                <c:pt idx="229">
                  <c:v>169</c:v>
                </c:pt>
                <c:pt idx="230">
                  <c:v>20</c:v>
                </c:pt>
                <c:pt idx="231">
                  <c:v>6</c:v>
                </c:pt>
                <c:pt idx="232">
                  <c:v>344</c:v>
                </c:pt>
                <c:pt idx="233">
                  <c:v>1276</c:v>
                </c:pt>
                <c:pt idx="234">
                  <c:v>14848</c:v>
                </c:pt>
                <c:pt idx="235">
                  <c:v>2246</c:v>
                </c:pt>
                <c:pt idx="236">
                  <c:v>675</c:v>
                </c:pt>
                <c:pt idx="237">
                  <c:v>996</c:v>
                </c:pt>
                <c:pt idx="238">
                  <c:v>2816</c:v>
                </c:pt>
                <c:pt idx="239">
                  <c:v>525</c:v>
                </c:pt>
                <c:pt idx="240">
                  <c:v>124</c:v>
                </c:pt>
                <c:pt idx="241">
                  <c:v>3475</c:v>
                </c:pt>
                <c:pt idx="242">
                  <c:v>1098</c:v>
                </c:pt>
                <c:pt idx="243">
                  <c:v>425</c:v>
                </c:pt>
                <c:pt idx="244">
                  <c:v>3473</c:v>
                </c:pt>
                <c:pt idx="245">
                  <c:v>1289</c:v>
                </c:pt>
                <c:pt idx="246">
                  <c:v>501</c:v>
                </c:pt>
                <c:pt idx="247">
                  <c:v>7548</c:v>
                </c:pt>
                <c:pt idx="248">
                  <c:v>3192</c:v>
                </c:pt>
                <c:pt idx="249">
                  <c:v>68</c:v>
                </c:pt>
                <c:pt idx="250">
                  <c:v>313</c:v>
                </c:pt>
                <c:pt idx="251">
                  <c:v>464</c:v>
                </c:pt>
                <c:pt idx="252">
                  <c:v>440</c:v>
                </c:pt>
                <c:pt idx="253">
                  <c:v>509</c:v>
                </c:pt>
                <c:pt idx="254">
                  <c:v>1154</c:v>
                </c:pt>
                <c:pt idx="255">
                  <c:v>317</c:v>
                </c:pt>
                <c:pt idx="256">
                  <c:v>1833</c:v>
                </c:pt>
                <c:pt idx="257">
                  <c:v>200</c:v>
                </c:pt>
                <c:pt idx="258">
                  <c:v>255</c:v>
                </c:pt>
                <c:pt idx="259">
                  <c:v>233</c:v>
                </c:pt>
                <c:pt idx="260">
                  <c:v>1</c:v>
                </c:pt>
                <c:pt idx="261">
                  <c:v>3841</c:v>
                </c:pt>
                <c:pt idx="262">
                  <c:v>768</c:v>
                </c:pt>
                <c:pt idx="263">
                  <c:v>410</c:v>
                </c:pt>
                <c:pt idx="264">
                  <c:v>20125</c:v>
                </c:pt>
                <c:pt idx="265">
                  <c:v>18897</c:v>
                </c:pt>
                <c:pt idx="266">
                  <c:v>34</c:v>
                </c:pt>
                <c:pt idx="267">
                  <c:v>44</c:v>
                </c:pt>
                <c:pt idx="268">
                  <c:v>43</c:v>
                </c:pt>
                <c:pt idx="269">
                  <c:v>1</c:v>
                </c:pt>
                <c:pt idx="270">
                  <c:v>4360</c:v>
                </c:pt>
                <c:pt idx="271">
                  <c:v>260</c:v>
                </c:pt>
                <c:pt idx="272">
                  <c:v>1754</c:v>
                </c:pt>
                <c:pt idx="273">
                  <c:v>850</c:v>
                </c:pt>
                <c:pt idx="274">
                  <c:v>687</c:v>
                </c:pt>
                <c:pt idx="275">
                  <c:v>19</c:v>
                </c:pt>
                <c:pt idx="276">
                  <c:v>43</c:v>
                </c:pt>
                <c:pt idx="277">
                  <c:v>129</c:v>
                </c:pt>
                <c:pt idx="278">
                  <c:v>219</c:v>
                </c:pt>
                <c:pt idx="279">
                  <c:v>29</c:v>
                </c:pt>
                <c:pt idx="280">
                  <c:v>7</c:v>
                </c:pt>
                <c:pt idx="281">
                  <c:v>328</c:v>
                </c:pt>
                <c:pt idx="282">
                  <c:v>1548</c:v>
                </c:pt>
                <c:pt idx="283">
                  <c:v>13653</c:v>
                </c:pt>
                <c:pt idx="284">
                  <c:v>1827</c:v>
                </c:pt>
                <c:pt idx="285">
                  <c:v>527</c:v>
                </c:pt>
                <c:pt idx="286">
                  <c:v>985</c:v>
                </c:pt>
                <c:pt idx="287">
                  <c:v>3133</c:v>
                </c:pt>
                <c:pt idx="288">
                  <c:v>414</c:v>
                </c:pt>
                <c:pt idx="289">
                  <c:v>106</c:v>
                </c:pt>
                <c:pt idx="290">
                  <c:v>3370</c:v>
                </c:pt>
                <c:pt idx="291">
                  <c:v>1241</c:v>
                </c:pt>
                <c:pt idx="292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66-4213-9B55-91B9E98638EE}"/>
            </c:ext>
          </c:extLst>
        </c:ser>
        <c:ser>
          <c:idx val="1"/>
          <c:order val="1"/>
          <c:tx>
            <c:v>Predicted No of Jobs</c:v>
          </c:tx>
          <c:spPr>
            <a:ln w="19050">
              <a:noFill/>
            </a:ln>
          </c:spPr>
          <c:xVal>
            <c:numRef>
              <c:f>'Logarithmic and regression data'!$B$2:$B$294</c:f>
              <c:numCache>
                <c:formatCode>General</c:formatCode>
                <c:ptCount val="293"/>
                <c:pt idx="0">
                  <c:v>692</c:v>
                </c:pt>
                <c:pt idx="1">
                  <c:v>739</c:v>
                </c:pt>
                <c:pt idx="2">
                  <c:v>320</c:v>
                </c:pt>
                <c:pt idx="3">
                  <c:v>1117</c:v>
                </c:pt>
                <c:pt idx="4">
                  <c:v>909</c:v>
                </c:pt>
                <c:pt idx="5">
                  <c:v>73</c:v>
                </c:pt>
                <c:pt idx="6">
                  <c:v>153</c:v>
                </c:pt>
                <c:pt idx="7">
                  <c:v>153</c:v>
                </c:pt>
                <c:pt idx="8">
                  <c:v>250</c:v>
                </c:pt>
                <c:pt idx="9">
                  <c:v>275</c:v>
                </c:pt>
                <c:pt idx="10">
                  <c:v>423</c:v>
                </c:pt>
                <c:pt idx="11">
                  <c:v>223</c:v>
                </c:pt>
                <c:pt idx="12">
                  <c:v>482</c:v>
                </c:pt>
                <c:pt idx="13">
                  <c:v>120</c:v>
                </c:pt>
                <c:pt idx="14">
                  <c:v>79</c:v>
                </c:pt>
                <c:pt idx="15">
                  <c:v>61</c:v>
                </c:pt>
                <c:pt idx="16">
                  <c:v>3</c:v>
                </c:pt>
                <c:pt idx="17">
                  <c:v>717</c:v>
                </c:pt>
                <c:pt idx="18">
                  <c:v>254</c:v>
                </c:pt>
                <c:pt idx="19">
                  <c:v>115</c:v>
                </c:pt>
                <c:pt idx="20">
                  <c:v>765</c:v>
                </c:pt>
                <c:pt idx="21">
                  <c:v>840</c:v>
                </c:pt>
                <c:pt idx="22">
                  <c:v>36</c:v>
                </c:pt>
                <c:pt idx="23">
                  <c:v>32</c:v>
                </c:pt>
                <c:pt idx="24">
                  <c:v>361</c:v>
                </c:pt>
                <c:pt idx="25">
                  <c:v>170</c:v>
                </c:pt>
                <c:pt idx="26">
                  <c:v>160</c:v>
                </c:pt>
                <c:pt idx="27">
                  <c:v>80</c:v>
                </c:pt>
                <c:pt idx="28">
                  <c:v>74</c:v>
                </c:pt>
                <c:pt idx="29">
                  <c:v>19</c:v>
                </c:pt>
                <c:pt idx="30">
                  <c:v>24</c:v>
                </c:pt>
                <c:pt idx="31">
                  <c:v>123</c:v>
                </c:pt>
                <c:pt idx="32">
                  <c:v>97</c:v>
                </c:pt>
                <c:pt idx="33">
                  <c:v>14</c:v>
                </c:pt>
                <c:pt idx="34">
                  <c:v>7</c:v>
                </c:pt>
                <c:pt idx="35">
                  <c:v>167</c:v>
                </c:pt>
                <c:pt idx="36">
                  <c:v>436</c:v>
                </c:pt>
                <c:pt idx="37">
                  <c:v>1305</c:v>
                </c:pt>
                <c:pt idx="38">
                  <c:v>686</c:v>
                </c:pt>
                <c:pt idx="39">
                  <c:v>323</c:v>
                </c:pt>
                <c:pt idx="40">
                  <c:v>630</c:v>
                </c:pt>
                <c:pt idx="41">
                  <c:v>990</c:v>
                </c:pt>
                <c:pt idx="42">
                  <c:v>139</c:v>
                </c:pt>
                <c:pt idx="43">
                  <c:v>73</c:v>
                </c:pt>
                <c:pt idx="44">
                  <c:v>535</c:v>
                </c:pt>
                <c:pt idx="45">
                  <c:v>345</c:v>
                </c:pt>
                <c:pt idx="46">
                  <c:v>152</c:v>
                </c:pt>
                <c:pt idx="47">
                  <c:v>617</c:v>
                </c:pt>
                <c:pt idx="48">
                  <c:v>822</c:v>
                </c:pt>
                <c:pt idx="49">
                  <c:v>298</c:v>
                </c:pt>
                <c:pt idx="50">
                  <c:v>1251</c:v>
                </c:pt>
                <c:pt idx="51">
                  <c:v>924</c:v>
                </c:pt>
                <c:pt idx="52">
                  <c:v>95</c:v>
                </c:pt>
                <c:pt idx="53">
                  <c:v>195</c:v>
                </c:pt>
                <c:pt idx="54">
                  <c:v>129</c:v>
                </c:pt>
                <c:pt idx="55">
                  <c:v>289</c:v>
                </c:pt>
                <c:pt idx="56">
                  <c:v>241</c:v>
                </c:pt>
                <c:pt idx="57">
                  <c:v>443</c:v>
                </c:pt>
                <c:pt idx="58">
                  <c:v>291</c:v>
                </c:pt>
                <c:pt idx="59">
                  <c:v>509</c:v>
                </c:pt>
                <c:pt idx="60">
                  <c:v>105</c:v>
                </c:pt>
                <c:pt idx="61">
                  <c:v>84</c:v>
                </c:pt>
                <c:pt idx="62">
                  <c:v>68</c:v>
                </c:pt>
                <c:pt idx="63">
                  <c:v>3</c:v>
                </c:pt>
                <c:pt idx="64">
                  <c:v>793</c:v>
                </c:pt>
                <c:pt idx="65">
                  <c:v>217</c:v>
                </c:pt>
                <c:pt idx="66">
                  <c:v>1</c:v>
                </c:pt>
                <c:pt idx="67">
                  <c:v>95</c:v>
                </c:pt>
                <c:pt idx="68">
                  <c:v>924</c:v>
                </c:pt>
                <c:pt idx="69">
                  <c:v>969</c:v>
                </c:pt>
                <c:pt idx="70">
                  <c:v>14</c:v>
                </c:pt>
                <c:pt idx="71">
                  <c:v>12</c:v>
                </c:pt>
                <c:pt idx="72">
                  <c:v>3</c:v>
                </c:pt>
                <c:pt idx="73">
                  <c:v>201</c:v>
                </c:pt>
                <c:pt idx="74">
                  <c:v>76</c:v>
                </c:pt>
                <c:pt idx="75">
                  <c:v>149</c:v>
                </c:pt>
                <c:pt idx="76">
                  <c:v>79</c:v>
                </c:pt>
                <c:pt idx="77">
                  <c:v>61</c:v>
                </c:pt>
                <c:pt idx="78">
                  <c:v>44</c:v>
                </c:pt>
                <c:pt idx="79">
                  <c:v>1</c:v>
                </c:pt>
                <c:pt idx="80">
                  <c:v>29</c:v>
                </c:pt>
                <c:pt idx="81">
                  <c:v>148</c:v>
                </c:pt>
                <c:pt idx="82">
                  <c:v>15</c:v>
                </c:pt>
                <c:pt idx="83">
                  <c:v>11</c:v>
                </c:pt>
                <c:pt idx="84">
                  <c:v>3</c:v>
                </c:pt>
                <c:pt idx="85">
                  <c:v>160</c:v>
                </c:pt>
                <c:pt idx="86">
                  <c:v>300</c:v>
                </c:pt>
                <c:pt idx="87">
                  <c:v>1375</c:v>
                </c:pt>
                <c:pt idx="88">
                  <c:v>819</c:v>
                </c:pt>
                <c:pt idx="89">
                  <c:v>236</c:v>
                </c:pt>
                <c:pt idx="90">
                  <c:v>651</c:v>
                </c:pt>
                <c:pt idx="91">
                  <c:v>907</c:v>
                </c:pt>
                <c:pt idx="92">
                  <c:v>166</c:v>
                </c:pt>
                <c:pt idx="93">
                  <c:v>64</c:v>
                </c:pt>
                <c:pt idx="94">
                  <c:v>561</c:v>
                </c:pt>
                <c:pt idx="95">
                  <c:v>320</c:v>
                </c:pt>
                <c:pt idx="96">
                  <c:v>128</c:v>
                </c:pt>
                <c:pt idx="97">
                  <c:v>650</c:v>
                </c:pt>
                <c:pt idx="98">
                  <c:v>670</c:v>
                </c:pt>
                <c:pt idx="99">
                  <c:v>314</c:v>
                </c:pt>
                <c:pt idx="100">
                  <c:v>1112</c:v>
                </c:pt>
                <c:pt idx="101">
                  <c:v>878</c:v>
                </c:pt>
                <c:pt idx="102">
                  <c:v>35</c:v>
                </c:pt>
                <c:pt idx="103">
                  <c:v>151</c:v>
                </c:pt>
                <c:pt idx="104">
                  <c:v>143</c:v>
                </c:pt>
                <c:pt idx="105">
                  <c:v>244</c:v>
                </c:pt>
                <c:pt idx="106">
                  <c:v>265</c:v>
                </c:pt>
                <c:pt idx="107">
                  <c:v>398</c:v>
                </c:pt>
                <c:pt idx="108">
                  <c:v>198</c:v>
                </c:pt>
                <c:pt idx="109">
                  <c:v>486</c:v>
                </c:pt>
                <c:pt idx="110">
                  <c:v>108</c:v>
                </c:pt>
                <c:pt idx="111">
                  <c:v>62</c:v>
                </c:pt>
                <c:pt idx="112">
                  <c:v>57</c:v>
                </c:pt>
                <c:pt idx="113">
                  <c:v>3</c:v>
                </c:pt>
                <c:pt idx="114">
                  <c:v>691</c:v>
                </c:pt>
                <c:pt idx="115">
                  <c:v>261</c:v>
                </c:pt>
                <c:pt idx="116">
                  <c:v>2</c:v>
                </c:pt>
                <c:pt idx="117">
                  <c:v>123</c:v>
                </c:pt>
                <c:pt idx="118">
                  <c:v>717</c:v>
                </c:pt>
                <c:pt idx="119">
                  <c:v>777</c:v>
                </c:pt>
                <c:pt idx="120">
                  <c:v>2</c:v>
                </c:pt>
                <c:pt idx="121">
                  <c:v>23</c:v>
                </c:pt>
                <c:pt idx="122">
                  <c:v>25</c:v>
                </c:pt>
                <c:pt idx="123">
                  <c:v>363</c:v>
                </c:pt>
                <c:pt idx="124">
                  <c:v>151</c:v>
                </c:pt>
                <c:pt idx="125">
                  <c:v>146</c:v>
                </c:pt>
                <c:pt idx="126">
                  <c:v>70</c:v>
                </c:pt>
                <c:pt idx="127">
                  <c:v>65</c:v>
                </c:pt>
                <c:pt idx="128">
                  <c:v>21</c:v>
                </c:pt>
                <c:pt idx="129">
                  <c:v>13</c:v>
                </c:pt>
                <c:pt idx="130">
                  <c:v>90</c:v>
                </c:pt>
                <c:pt idx="131">
                  <c:v>94</c:v>
                </c:pt>
                <c:pt idx="132">
                  <c:v>18</c:v>
                </c:pt>
                <c:pt idx="133">
                  <c:v>7</c:v>
                </c:pt>
                <c:pt idx="134">
                  <c:v>146</c:v>
                </c:pt>
                <c:pt idx="135">
                  <c:v>383</c:v>
                </c:pt>
                <c:pt idx="136">
                  <c:v>1281</c:v>
                </c:pt>
                <c:pt idx="137">
                  <c:v>592</c:v>
                </c:pt>
                <c:pt idx="138">
                  <c:v>294</c:v>
                </c:pt>
                <c:pt idx="139">
                  <c:v>587</c:v>
                </c:pt>
                <c:pt idx="140">
                  <c:v>958</c:v>
                </c:pt>
                <c:pt idx="141">
                  <c:v>142</c:v>
                </c:pt>
                <c:pt idx="142">
                  <c:v>80</c:v>
                </c:pt>
                <c:pt idx="143">
                  <c:v>495</c:v>
                </c:pt>
                <c:pt idx="144">
                  <c:v>334</c:v>
                </c:pt>
                <c:pt idx="145">
                  <c:v>134</c:v>
                </c:pt>
                <c:pt idx="146">
                  <c:v>698</c:v>
                </c:pt>
                <c:pt idx="147">
                  <c:v>787</c:v>
                </c:pt>
                <c:pt idx="148">
                  <c:v>308</c:v>
                </c:pt>
                <c:pt idx="149">
                  <c:v>1220</c:v>
                </c:pt>
                <c:pt idx="150">
                  <c:v>887</c:v>
                </c:pt>
                <c:pt idx="151">
                  <c:v>90</c:v>
                </c:pt>
                <c:pt idx="152">
                  <c:v>214</c:v>
                </c:pt>
                <c:pt idx="153">
                  <c:v>196</c:v>
                </c:pt>
                <c:pt idx="154">
                  <c:v>272</c:v>
                </c:pt>
                <c:pt idx="155">
                  <c:v>296</c:v>
                </c:pt>
                <c:pt idx="156">
                  <c:v>501</c:v>
                </c:pt>
                <c:pt idx="157">
                  <c:v>272</c:v>
                </c:pt>
                <c:pt idx="158">
                  <c:v>535</c:v>
                </c:pt>
                <c:pt idx="159">
                  <c:v>112</c:v>
                </c:pt>
                <c:pt idx="160">
                  <c:v>81</c:v>
                </c:pt>
                <c:pt idx="161">
                  <c:v>71</c:v>
                </c:pt>
                <c:pt idx="162">
                  <c:v>3</c:v>
                </c:pt>
                <c:pt idx="163">
                  <c:v>802</c:v>
                </c:pt>
                <c:pt idx="164">
                  <c:v>226</c:v>
                </c:pt>
                <c:pt idx="165">
                  <c:v>125</c:v>
                </c:pt>
                <c:pt idx="166">
                  <c:v>894</c:v>
                </c:pt>
                <c:pt idx="167">
                  <c:v>970</c:v>
                </c:pt>
                <c:pt idx="168">
                  <c:v>19</c:v>
                </c:pt>
                <c:pt idx="169">
                  <c:v>45</c:v>
                </c:pt>
                <c:pt idx="170">
                  <c:v>21</c:v>
                </c:pt>
                <c:pt idx="171">
                  <c:v>3</c:v>
                </c:pt>
                <c:pt idx="172">
                  <c:v>368</c:v>
                </c:pt>
                <c:pt idx="173">
                  <c:v>178</c:v>
                </c:pt>
                <c:pt idx="174">
                  <c:v>158</c:v>
                </c:pt>
                <c:pt idx="175">
                  <c:v>76</c:v>
                </c:pt>
                <c:pt idx="176">
                  <c:v>65</c:v>
                </c:pt>
                <c:pt idx="177">
                  <c:v>39</c:v>
                </c:pt>
                <c:pt idx="178">
                  <c:v>31</c:v>
                </c:pt>
                <c:pt idx="179">
                  <c:v>161</c:v>
                </c:pt>
                <c:pt idx="180">
                  <c:v>18</c:v>
                </c:pt>
                <c:pt idx="181">
                  <c:v>7</c:v>
                </c:pt>
                <c:pt idx="182">
                  <c:v>4</c:v>
                </c:pt>
                <c:pt idx="183">
                  <c:v>156</c:v>
                </c:pt>
                <c:pt idx="184">
                  <c:v>366</c:v>
                </c:pt>
                <c:pt idx="185">
                  <c:v>1356</c:v>
                </c:pt>
                <c:pt idx="186">
                  <c:v>822</c:v>
                </c:pt>
                <c:pt idx="187">
                  <c:v>273</c:v>
                </c:pt>
                <c:pt idx="188">
                  <c:v>601</c:v>
                </c:pt>
                <c:pt idx="189">
                  <c:v>885</c:v>
                </c:pt>
                <c:pt idx="190">
                  <c:v>174</c:v>
                </c:pt>
                <c:pt idx="191">
                  <c:v>70</c:v>
                </c:pt>
                <c:pt idx="192">
                  <c:v>520</c:v>
                </c:pt>
                <c:pt idx="193">
                  <c:v>297</c:v>
                </c:pt>
                <c:pt idx="194">
                  <c:v>118</c:v>
                </c:pt>
                <c:pt idx="195">
                  <c:v>727</c:v>
                </c:pt>
                <c:pt idx="196">
                  <c:v>718</c:v>
                </c:pt>
                <c:pt idx="197">
                  <c:v>340</c:v>
                </c:pt>
                <c:pt idx="198">
                  <c:v>1177</c:v>
                </c:pt>
                <c:pt idx="199">
                  <c:v>867</c:v>
                </c:pt>
                <c:pt idx="200">
                  <c:v>72</c:v>
                </c:pt>
                <c:pt idx="201">
                  <c:v>178</c:v>
                </c:pt>
                <c:pt idx="202">
                  <c:v>185</c:v>
                </c:pt>
                <c:pt idx="203">
                  <c:v>286</c:v>
                </c:pt>
                <c:pt idx="204">
                  <c:v>309</c:v>
                </c:pt>
                <c:pt idx="205">
                  <c:v>485</c:v>
                </c:pt>
                <c:pt idx="206">
                  <c:v>262</c:v>
                </c:pt>
                <c:pt idx="207">
                  <c:v>480</c:v>
                </c:pt>
                <c:pt idx="208">
                  <c:v>129</c:v>
                </c:pt>
                <c:pt idx="209">
                  <c:v>70</c:v>
                </c:pt>
                <c:pt idx="210">
                  <c:v>61</c:v>
                </c:pt>
                <c:pt idx="211">
                  <c:v>2</c:v>
                </c:pt>
                <c:pt idx="212">
                  <c:v>759</c:v>
                </c:pt>
                <c:pt idx="213">
                  <c:v>239</c:v>
                </c:pt>
                <c:pt idx="214">
                  <c:v>107</c:v>
                </c:pt>
                <c:pt idx="215">
                  <c:v>827</c:v>
                </c:pt>
                <c:pt idx="216">
                  <c:v>926</c:v>
                </c:pt>
                <c:pt idx="217">
                  <c:v>9</c:v>
                </c:pt>
                <c:pt idx="218">
                  <c:v>30</c:v>
                </c:pt>
                <c:pt idx="219">
                  <c:v>18</c:v>
                </c:pt>
                <c:pt idx="220">
                  <c:v>1</c:v>
                </c:pt>
                <c:pt idx="221">
                  <c:v>381</c:v>
                </c:pt>
                <c:pt idx="222">
                  <c:v>140</c:v>
                </c:pt>
                <c:pt idx="223">
                  <c:v>154</c:v>
                </c:pt>
                <c:pt idx="224">
                  <c:v>72</c:v>
                </c:pt>
                <c:pt idx="225">
                  <c:v>68</c:v>
                </c:pt>
                <c:pt idx="226">
                  <c:v>25</c:v>
                </c:pt>
                <c:pt idx="227">
                  <c:v>27</c:v>
                </c:pt>
                <c:pt idx="228">
                  <c:v>142</c:v>
                </c:pt>
                <c:pt idx="229">
                  <c:v>82</c:v>
                </c:pt>
                <c:pt idx="230">
                  <c:v>12</c:v>
                </c:pt>
                <c:pt idx="231">
                  <c:v>6</c:v>
                </c:pt>
                <c:pt idx="232">
                  <c:v>153</c:v>
                </c:pt>
                <c:pt idx="233">
                  <c:v>364</c:v>
                </c:pt>
                <c:pt idx="234">
                  <c:v>1308</c:v>
                </c:pt>
                <c:pt idx="235">
                  <c:v>734</c:v>
                </c:pt>
                <c:pt idx="236">
                  <c:v>380</c:v>
                </c:pt>
                <c:pt idx="237">
                  <c:v>570</c:v>
                </c:pt>
                <c:pt idx="238">
                  <c:v>882</c:v>
                </c:pt>
                <c:pt idx="239">
                  <c:v>138</c:v>
                </c:pt>
                <c:pt idx="240">
                  <c:v>84</c:v>
                </c:pt>
                <c:pt idx="241">
                  <c:v>523</c:v>
                </c:pt>
                <c:pt idx="242">
                  <c:v>279</c:v>
                </c:pt>
                <c:pt idx="243">
                  <c:v>131</c:v>
                </c:pt>
                <c:pt idx="244">
                  <c:v>695</c:v>
                </c:pt>
                <c:pt idx="245">
                  <c:v>691</c:v>
                </c:pt>
                <c:pt idx="246">
                  <c:v>339</c:v>
                </c:pt>
                <c:pt idx="247">
                  <c:v>1131</c:v>
                </c:pt>
                <c:pt idx="248">
                  <c:v>898</c:v>
                </c:pt>
                <c:pt idx="249">
                  <c:v>50</c:v>
                </c:pt>
                <c:pt idx="250">
                  <c:v>166</c:v>
                </c:pt>
                <c:pt idx="251">
                  <c:v>152</c:v>
                </c:pt>
                <c:pt idx="252">
                  <c:v>233</c:v>
                </c:pt>
                <c:pt idx="253">
                  <c:v>246</c:v>
                </c:pt>
                <c:pt idx="254">
                  <c:v>389</c:v>
                </c:pt>
                <c:pt idx="255">
                  <c:v>222</c:v>
                </c:pt>
                <c:pt idx="256">
                  <c:v>485</c:v>
                </c:pt>
                <c:pt idx="257">
                  <c:v>123</c:v>
                </c:pt>
                <c:pt idx="258">
                  <c:v>70</c:v>
                </c:pt>
                <c:pt idx="259">
                  <c:v>60</c:v>
                </c:pt>
                <c:pt idx="260">
                  <c:v>1</c:v>
                </c:pt>
                <c:pt idx="261">
                  <c:v>752</c:v>
                </c:pt>
                <c:pt idx="262">
                  <c:v>248</c:v>
                </c:pt>
                <c:pt idx="263">
                  <c:v>113</c:v>
                </c:pt>
                <c:pt idx="264">
                  <c:v>794</c:v>
                </c:pt>
                <c:pt idx="265">
                  <c:v>877</c:v>
                </c:pt>
                <c:pt idx="266">
                  <c:v>11</c:v>
                </c:pt>
                <c:pt idx="267">
                  <c:v>23</c:v>
                </c:pt>
                <c:pt idx="268">
                  <c:v>19</c:v>
                </c:pt>
                <c:pt idx="269">
                  <c:v>1</c:v>
                </c:pt>
                <c:pt idx="270">
                  <c:v>355</c:v>
                </c:pt>
                <c:pt idx="271">
                  <c:v>122</c:v>
                </c:pt>
                <c:pt idx="272">
                  <c:v>147</c:v>
                </c:pt>
                <c:pt idx="273">
                  <c:v>75</c:v>
                </c:pt>
                <c:pt idx="274">
                  <c:v>58</c:v>
                </c:pt>
                <c:pt idx="275">
                  <c:v>18</c:v>
                </c:pt>
                <c:pt idx="276">
                  <c:v>21</c:v>
                </c:pt>
                <c:pt idx="277">
                  <c:v>107</c:v>
                </c:pt>
                <c:pt idx="278">
                  <c:v>115</c:v>
                </c:pt>
                <c:pt idx="279">
                  <c:v>13</c:v>
                </c:pt>
                <c:pt idx="280">
                  <c:v>6</c:v>
                </c:pt>
                <c:pt idx="281">
                  <c:v>152</c:v>
                </c:pt>
                <c:pt idx="282">
                  <c:v>388</c:v>
                </c:pt>
                <c:pt idx="283">
                  <c:v>1303</c:v>
                </c:pt>
                <c:pt idx="284">
                  <c:v>691</c:v>
                </c:pt>
                <c:pt idx="285">
                  <c:v>310</c:v>
                </c:pt>
                <c:pt idx="286">
                  <c:v>586</c:v>
                </c:pt>
                <c:pt idx="287">
                  <c:v>928</c:v>
                </c:pt>
                <c:pt idx="288">
                  <c:v>131</c:v>
                </c:pt>
                <c:pt idx="289">
                  <c:v>68</c:v>
                </c:pt>
                <c:pt idx="290">
                  <c:v>517</c:v>
                </c:pt>
                <c:pt idx="291">
                  <c:v>320</c:v>
                </c:pt>
                <c:pt idx="292">
                  <c:v>127</c:v>
                </c:pt>
              </c:numCache>
            </c:numRef>
          </c:xVal>
          <c:yVal>
            <c:numRef>
              <c:f>'Approach 1 model perform'!$B$25:$B$317</c:f>
              <c:numCache>
                <c:formatCode>General</c:formatCode>
                <c:ptCount val="293"/>
                <c:pt idx="0">
                  <c:v>5625.3981389475903</c:v>
                </c:pt>
                <c:pt idx="1">
                  <c:v>6066.2332611030306</c:v>
                </c:pt>
                <c:pt idx="2">
                  <c:v>2136.2350444407025</c:v>
                </c:pt>
                <c:pt idx="3">
                  <c:v>9611.6731797148695</c:v>
                </c:pt>
                <c:pt idx="4">
                  <c:v>7660.7432774099416</c:v>
                </c:pt>
                <c:pt idx="5">
                  <c:v>-180.49421454639855</c:v>
                </c:pt>
                <c:pt idx="6">
                  <c:v>569.86344018626573</c:v>
                </c:pt>
                <c:pt idx="7">
                  <c:v>569.86344018626573</c:v>
                </c:pt>
                <c:pt idx="8">
                  <c:v>1479.6720965496211</c:v>
                </c:pt>
                <c:pt idx="9">
                  <c:v>1714.1588636535785</c:v>
                </c:pt>
                <c:pt idx="10">
                  <c:v>3102.3205249090074</c:v>
                </c:pt>
                <c:pt idx="11">
                  <c:v>1226.4263880773469</c:v>
                </c:pt>
                <c:pt idx="12">
                  <c:v>3655.7092952743474</c:v>
                </c:pt>
                <c:pt idx="13">
                  <c:v>260.34090760904178</c:v>
                </c:pt>
                <c:pt idx="14">
                  <c:v>-124.21739044144874</c:v>
                </c:pt>
                <c:pt idx="15">
                  <c:v>-293.04786275629817</c:v>
                </c:pt>
                <c:pt idx="16">
                  <c:v>-837.05716243747975</c:v>
                </c:pt>
                <c:pt idx="17">
                  <c:v>5859.8849060515477</c:v>
                </c:pt>
                <c:pt idx="18">
                  <c:v>1517.1899792862541</c:v>
                </c:pt>
                <c:pt idx="19">
                  <c:v>213.44355418825012</c:v>
                </c:pt>
                <c:pt idx="20">
                  <c:v>6310.0994988911461</c:v>
                </c:pt>
                <c:pt idx="21">
                  <c:v>7013.5598002030201</c:v>
                </c:pt>
                <c:pt idx="22">
                  <c:v>-527.53462986025579</c:v>
                </c:pt>
                <c:pt idx="23">
                  <c:v>-565.05251259688896</c:v>
                </c:pt>
                <c:pt idx="24">
                  <c:v>2520.7933424911926</c:v>
                </c:pt>
                <c:pt idx="25">
                  <c:v>729.31444181695679</c:v>
                </c:pt>
                <c:pt idx="26">
                  <c:v>635.51973497537392</c:v>
                </c:pt>
                <c:pt idx="27">
                  <c:v>-114.83791975729036</c:v>
                </c:pt>
                <c:pt idx="28">
                  <c:v>-171.11474386224029</c:v>
                </c:pt>
                <c:pt idx="29">
                  <c:v>-686.98563149094684</c:v>
                </c:pt>
                <c:pt idx="30">
                  <c:v>-640.08827807015541</c:v>
                </c:pt>
                <c:pt idx="31">
                  <c:v>288.47931966151668</c:v>
                </c:pt>
                <c:pt idx="32">
                  <c:v>44.613081873400688</c:v>
                </c:pt>
                <c:pt idx="33">
                  <c:v>-733.88298491173839</c:v>
                </c:pt>
                <c:pt idx="34">
                  <c:v>-799.53927970084658</c:v>
                </c:pt>
                <c:pt idx="35">
                  <c:v>701.17602976448188</c:v>
                </c:pt>
                <c:pt idx="36">
                  <c:v>3224.2536438030652</c:v>
                </c:pt>
                <c:pt idx="37">
                  <c:v>11375.013668336631</c:v>
                </c:pt>
                <c:pt idx="38">
                  <c:v>5569.1213148426414</c:v>
                </c:pt>
                <c:pt idx="39">
                  <c:v>2164.3734564931774</c:v>
                </c:pt>
                <c:pt idx="40">
                  <c:v>5043.8709565297759</c:v>
                </c:pt>
                <c:pt idx="41">
                  <c:v>8420.4804028267645</c:v>
                </c:pt>
                <c:pt idx="42">
                  <c:v>438.55085060804936</c:v>
                </c:pt>
                <c:pt idx="43">
                  <c:v>-180.49421454639855</c:v>
                </c:pt>
                <c:pt idx="44">
                  <c:v>4152.8212415347371</c:v>
                </c:pt>
                <c:pt idx="45">
                  <c:v>2370.7218115446599</c:v>
                </c:pt>
                <c:pt idx="46">
                  <c:v>560.48396950210736</c:v>
                </c:pt>
                <c:pt idx="47">
                  <c:v>4921.9378376357181</c:v>
                </c:pt>
                <c:pt idx="48">
                  <c:v>6844.7293278881698</c:v>
                </c:pt>
                <c:pt idx="49">
                  <c:v>1929.8866893892196</c:v>
                </c:pt>
                <c:pt idx="50">
                  <c:v>10868.522251392082</c:v>
                </c:pt>
                <c:pt idx="51">
                  <c:v>7801.4353376723175</c:v>
                </c:pt>
                <c:pt idx="52">
                  <c:v>25.85414050508416</c:v>
                </c:pt>
                <c:pt idx="53">
                  <c:v>963.80120892091441</c:v>
                </c:pt>
                <c:pt idx="54">
                  <c:v>344.75614376646649</c:v>
                </c:pt>
                <c:pt idx="55">
                  <c:v>1845.4714532317948</c:v>
                </c:pt>
                <c:pt idx="56">
                  <c:v>1395.2568603921964</c:v>
                </c:pt>
                <c:pt idx="57">
                  <c:v>3289.9099385921731</c:v>
                </c:pt>
                <c:pt idx="58">
                  <c:v>1864.2303946001116</c:v>
                </c:pt>
                <c:pt idx="59">
                  <c:v>3908.9550037466211</c:v>
                </c:pt>
                <c:pt idx="60">
                  <c:v>119.64884734666714</c:v>
                </c:pt>
                <c:pt idx="61">
                  <c:v>-77.320037020657196</c:v>
                </c:pt>
                <c:pt idx="62">
                  <c:v>-227.3915679671901</c:v>
                </c:pt>
                <c:pt idx="63">
                  <c:v>-837.05716243747975</c:v>
                </c:pt>
                <c:pt idx="64">
                  <c:v>6572.7246780475798</c:v>
                </c:pt>
                <c:pt idx="65">
                  <c:v>1170.1495639723971</c:v>
                </c:pt>
                <c:pt idx="66">
                  <c:v>-855.81610380579639</c:v>
                </c:pt>
                <c:pt idx="67">
                  <c:v>25.85414050508416</c:v>
                </c:pt>
                <c:pt idx="68">
                  <c:v>7801.4353376723175</c:v>
                </c:pt>
                <c:pt idx="69">
                  <c:v>8223.5115184594397</c:v>
                </c:pt>
                <c:pt idx="70">
                  <c:v>-733.88298491173839</c:v>
                </c:pt>
                <c:pt idx="71">
                  <c:v>-752.64192628005503</c:v>
                </c:pt>
                <c:pt idx="72">
                  <c:v>-837.05716243747975</c:v>
                </c:pt>
                <c:pt idx="73">
                  <c:v>1020.0780330258642</c:v>
                </c:pt>
                <c:pt idx="74">
                  <c:v>-152.35580249392365</c:v>
                </c:pt>
                <c:pt idx="75">
                  <c:v>532.34555744963245</c:v>
                </c:pt>
                <c:pt idx="76">
                  <c:v>-124.21739044144874</c:v>
                </c:pt>
                <c:pt idx="77">
                  <c:v>-293.04786275629817</c:v>
                </c:pt>
                <c:pt idx="78">
                  <c:v>-452.49886438698934</c:v>
                </c:pt>
                <c:pt idx="79">
                  <c:v>-855.81610380579639</c:v>
                </c:pt>
                <c:pt idx="80">
                  <c:v>-593.19092464936386</c:v>
                </c:pt>
                <c:pt idx="81">
                  <c:v>522.96608676547407</c:v>
                </c:pt>
                <c:pt idx="82">
                  <c:v>-724.50351422758013</c:v>
                </c:pt>
                <c:pt idx="83">
                  <c:v>-762.0213969642133</c:v>
                </c:pt>
                <c:pt idx="84">
                  <c:v>-837.05716243747975</c:v>
                </c:pt>
                <c:pt idx="85">
                  <c:v>635.51973497537392</c:v>
                </c:pt>
                <c:pt idx="86">
                  <c:v>1948.6456307575363</c:v>
                </c:pt>
                <c:pt idx="87">
                  <c:v>12031.57661622771</c:v>
                </c:pt>
                <c:pt idx="88">
                  <c:v>6816.5909158356953</c:v>
                </c:pt>
                <c:pt idx="89">
                  <c:v>1348.3595069714047</c:v>
                </c:pt>
                <c:pt idx="90">
                  <c:v>5240.8398408971007</c:v>
                </c:pt>
                <c:pt idx="91">
                  <c:v>7641.9843360416253</c:v>
                </c:pt>
                <c:pt idx="92">
                  <c:v>691.79655908032373</c:v>
                </c:pt>
                <c:pt idx="93">
                  <c:v>-264.90945070382327</c:v>
                </c:pt>
                <c:pt idx="94">
                  <c:v>4396.6874793228526</c:v>
                </c:pt>
                <c:pt idx="95">
                  <c:v>2136.2350444407025</c:v>
                </c:pt>
                <c:pt idx="96">
                  <c:v>335.37667308230812</c:v>
                </c:pt>
                <c:pt idx="97">
                  <c:v>5231.4603702129425</c:v>
                </c:pt>
                <c:pt idx="98">
                  <c:v>5419.0497838961091</c:v>
                </c:pt>
                <c:pt idx="99">
                  <c:v>2079.9582203357522</c:v>
                </c:pt>
                <c:pt idx="100">
                  <c:v>9564.775826294077</c:v>
                </c:pt>
                <c:pt idx="101">
                  <c:v>7369.9796862010353</c:v>
                </c:pt>
                <c:pt idx="102">
                  <c:v>-536.91410054441405</c:v>
                </c:pt>
                <c:pt idx="103">
                  <c:v>551.10449881794898</c:v>
                </c:pt>
                <c:pt idx="104">
                  <c:v>476.06873334468264</c:v>
                </c:pt>
                <c:pt idx="105">
                  <c:v>1423.3952724446713</c:v>
                </c:pt>
                <c:pt idx="106">
                  <c:v>1620.3641568119956</c:v>
                </c:pt>
                <c:pt idx="107">
                  <c:v>2867.83375780505</c:v>
                </c:pt>
                <c:pt idx="108">
                  <c:v>991.93962097338931</c:v>
                </c:pt>
                <c:pt idx="109">
                  <c:v>3693.2271780109809</c:v>
                </c:pt>
                <c:pt idx="110">
                  <c:v>147.78725939914204</c:v>
                </c:pt>
                <c:pt idx="111">
                  <c:v>-283.66839207213991</c:v>
                </c:pt>
                <c:pt idx="112">
                  <c:v>-330.56574549293134</c:v>
                </c:pt>
                <c:pt idx="113">
                  <c:v>-837.05716243747975</c:v>
                </c:pt>
                <c:pt idx="114">
                  <c:v>5616.0186682634321</c:v>
                </c:pt>
                <c:pt idx="115">
                  <c:v>1582.8462740753625</c:v>
                </c:pt>
                <c:pt idx="116">
                  <c:v>-846.43663312163801</c:v>
                </c:pt>
                <c:pt idx="117">
                  <c:v>288.47931966151668</c:v>
                </c:pt>
                <c:pt idx="118">
                  <c:v>5859.8849060515477</c:v>
                </c:pt>
                <c:pt idx="119">
                  <c:v>6422.6531471010476</c:v>
                </c:pt>
                <c:pt idx="120">
                  <c:v>-846.43663312163801</c:v>
                </c:pt>
                <c:pt idx="121">
                  <c:v>-649.46774875431367</c:v>
                </c:pt>
                <c:pt idx="122">
                  <c:v>-630.70880738599703</c:v>
                </c:pt>
                <c:pt idx="123">
                  <c:v>2539.5522838595093</c:v>
                </c:pt>
                <c:pt idx="124">
                  <c:v>551.10449881794898</c:v>
                </c:pt>
                <c:pt idx="125">
                  <c:v>504.20714539715755</c:v>
                </c:pt>
                <c:pt idx="126">
                  <c:v>-208.63262659887346</c:v>
                </c:pt>
                <c:pt idx="127">
                  <c:v>-255.529980019665</c:v>
                </c:pt>
                <c:pt idx="128">
                  <c:v>-668.22669012263032</c:v>
                </c:pt>
                <c:pt idx="129">
                  <c:v>-743.26245559589665</c:v>
                </c:pt>
                <c:pt idx="130">
                  <c:v>-21.043212915707386</c:v>
                </c:pt>
                <c:pt idx="131">
                  <c:v>16.474669820925783</c:v>
                </c:pt>
                <c:pt idx="132">
                  <c:v>-696.36510217510522</c:v>
                </c:pt>
                <c:pt idx="133">
                  <c:v>-799.53927970084658</c:v>
                </c:pt>
                <c:pt idx="134">
                  <c:v>504.20714539715755</c:v>
                </c:pt>
                <c:pt idx="135">
                  <c:v>2727.1416975426755</c:v>
                </c:pt>
                <c:pt idx="136">
                  <c:v>11149.906371916832</c:v>
                </c:pt>
                <c:pt idx="137">
                  <c:v>4687.4510705317607</c:v>
                </c:pt>
                <c:pt idx="138">
                  <c:v>1892.3688066525865</c:v>
                </c:pt>
                <c:pt idx="139">
                  <c:v>4640.55371711097</c:v>
                </c:pt>
                <c:pt idx="140">
                  <c:v>8120.3373409336982</c:v>
                </c:pt>
                <c:pt idx="141">
                  <c:v>466.68926266052426</c:v>
                </c:pt>
                <c:pt idx="142">
                  <c:v>-114.83791975729036</c:v>
                </c:pt>
                <c:pt idx="143">
                  <c:v>3777.6424141684051</c:v>
                </c:pt>
                <c:pt idx="144">
                  <c:v>2267.5476340189184</c:v>
                </c:pt>
                <c:pt idx="145">
                  <c:v>391.65349718725793</c:v>
                </c:pt>
                <c:pt idx="146">
                  <c:v>5681.674963052541</c:v>
                </c:pt>
                <c:pt idx="147">
                  <c:v>6516.4478539426291</c:v>
                </c:pt>
                <c:pt idx="148">
                  <c:v>2023.6813962308024</c:v>
                </c:pt>
                <c:pt idx="149">
                  <c:v>10577.758660183174</c:v>
                </c:pt>
                <c:pt idx="150">
                  <c:v>7454.3949223584586</c:v>
                </c:pt>
                <c:pt idx="151">
                  <c:v>-21.043212915707386</c:v>
                </c:pt>
                <c:pt idx="152">
                  <c:v>1142.0111519199222</c:v>
                </c:pt>
                <c:pt idx="153">
                  <c:v>973.18067960507278</c:v>
                </c:pt>
                <c:pt idx="154">
                  <c:v>1686.0204516011036</c:v>
                </c:pt>
                <c:pt idx="155">
                  <c:v>1911.1277480209028</c:v>
                </c:pt>
                <c:pt idx="156">
                  <c:v>3833.9192382733549</c:v>
                </c:pt>
                <c:pt idx="157">
                  <c:v>1686.0204516011036</c:v>
                </c:pt>
                <c:pt idx="158">
                  <c:v>4152.8212415347371</c:v>
                </c:pt>
                <c:pt idx="159">
                  <c:v>185.30514213577521</c:v>
                </c:pt>
                <c:pt idx="160">
                  <c:v>-105.4584490731321</c:v>
                </c:pt>
                <c:pt idx="161">
                  <c:v>-199.25315591471519</c:v>
                </c:pt>
                <c:pt idx="162">
                  <c:v>-837.05716243747975</c:v>
                </c:pt>
                <c:pt idx="163">
                  <c:v>6657.139914205005</c:v>
                </c:pt>
                <c:pt idx="164">
                  <c:v>1254.5648001298218</c:v>
                </c:pt>
                <c:pt idx="165">
                  <c:v>307.23826102983321</c:v>
                </c:pt>
                <c:pt idx="166">
                  <c:v>7520.0512171475675</c:v>
                </c:pt>
                <c:pt idx="167">
                  <c:v>8232.8909891435978</c:v>
                </c:pt>
                <c:pt idx="168">
                  <c:v>-686.98563149094684</c:v>
                </c:pt>
                <c:pt idx="169">
                  <c:v>-443.11939370283102</c:v>
                </c:pt>
                <c:pt idx="170">
                  <c:v>-668.22669012263032</c:v>
                </c:pt>
                <c:pt idx="171">
                  <c:v>-837.05716243747975</c:v>
                </c:pt>
                <c:pt idx="172">
                  <c:v>2586.449637280301</c:v>
                </c:pt>
                <c:pt idx="173">
                  <c:v>804.35020729022335</c:v>
                </c:pt>
                <c:pt idx="174">
                  <c:v>616.76079360705717</c:v>
                </c:pt>
                <c:pt idx="175">
                  <c:v>-152.35580249392365</c:v>
                </c:pt>
                <c:pt idx="176">
                  <c:v>-255.529980019665</c:v>
                </c:pt>
                <c:pt idx="177">
                  <c:v>-499.39621780778083</c:v>
                </c:pt>
                <c:pt idx="178">
                  <c:v>-574.43198328104722</c:v>
                </c:pt>
                <c:pt idx="179">
                  <c:v>644.89920565953207</c:v>
                </c:pt>
                <c:pt idx="180">
                  <c:v>-696.36510217510522</c:v>
                </c:pt>
                <c:pt idx="181">
                  <c:v>-799.53927970084658</c:v>
                </c:pt>
                <c:pt idx="182">
                  <c:v>-827.67769175332148</c:v>
                </c:pt>
                <c:pt idx="183">
                  <c:v>598.00185223874064</c:v>
                </c:pt>
                <c:pt idx="184">
                  <c:v>2567.6906959119842</c:v>
                </c:pt>
                <c:pt idx="185">
                  <c:v>11853.366673228704</c:v>
                </c:pt>
                <c:pt idx="186">
                  <c:v>6844.7293278881698</c:v>
                </c:pt>
                <c:pt idx="187">
                  <c:v>1695.3999222852622</c:v>
                </c:pt>
                <c:pt idx="188">
                  <c:v>4771.8663066891859</c:v>
                </c:pt>
                <c:pt idx="189">
                  <c:v>7435.6359809901423</c:v>
                </c:pt>
                <c:pt idx="190">
                  <c:v>766.83232455359007</c:v>
                </c:pt>
                <c:pt idx="191">
                  <c:v>-208.63262659887346</c:v>
                </c:pt>
                <c:pt idx="192">
                  <c:v>4012.1291812723625</c:v>
                </c:pt>
                <c:pt idx="193">
                  <c:v>1920.5072187050614</c:v>
                </c:pt>
                <c:pt idx="194">
                  <c:v>241.58196624072502</c:v>
                </c:pt>
                <c:pt idx="195">
                  <c:v>5953.679612893131</c:v>
                </c:pt>
                <c:pt idx="196">
                  <c:v>5869.2643767357076</c:v>
                </c:pt>
                <c:pt idx="197">
                  <c:v>2323.8244581238682</c:v>
                </c:pt>
                <c:pt idx="198">
                  <c:v>10174.441420764368</c:v>
                </c:pt>
                <c:pt idx="199">
                  <c:v>7266.8055086752938</c:v>
                </c:pt>
                <c:pt idx="200">
                  <c:v>-189.87368523055682</c:v>
                </c:pt>
                <c:pt idx="201">
                  <c:v>804.35020729022335</c:v>
                </c:pt>
                <c:pt idx="202">
                  <c:v>870.00650207933131</c:v>
                </c:pt>
                <c:pt idx="203">
                  <c:v>1817.3330411793199</c:v>
                </c:pt>
                <c:pt idx="204">
                  <c:v>2033.060866914961</c:v>
                </c:pt>
                <c:pt idx="205">
                  <c:v>3683.8477073268218</c:v>
                </c:pt>
                <c:pt idx="206">
                  <c:v>1592.2257447595207</c:v>
                </c:pt>
                <c:pt idx="207">
                  <c:v>3636.9503539060311</c:v>
                </c:pt>
                <c:pt idx="208">
                  <c:v>344.75614376646649</c:v>
                </c:pt>
                <c:pt idx="209">
                  <c:v>-208.63262659887346</c:v>
                </c:pt>
                <c:pt idx="210">
                  <c:v>-293.04786275629817</c:v>
                </c:pt>
                <c:pt idx="211">
                  <c:v>-846.43663312163801</c:v>
                </c:pt>
                <c:pt idx="212">
                  <c:v>6253.8226747861972</c:v>
                </c:pt>
                <c:pt idx="213">
                  <c:v>1376.4979190238796</c:v>
                </c:pt>
                <c:pt idx="214">
                  <c:v>138.40778871498378</c:v>
                </c:pt>
                <c:pt idx="215">
                  <c:v>6891.6266813089624</c:v>
                </c:pt>
                <c:pt idx="216">
                  <c:v>7820.1942790406338</c:v>
                </c:pt>
                <c:pt idx="217">
                  <c:v>-780.78033833252994</c:v>
                </c:pt>
                <c:pt idx="218">
                  <c:v>-583.8114539652056</c:v>
                </c:pt>
                <c:pt idx="219">
                  <c:v>-696.36510217510522</c:v>
                </c:pt>
                <c:pt idx="220">
                  <c:v>-855.81610380579639</c:v>
                </c:pt>
                <c:pt idx="221">
                  <c:v>2708.3827561743587</c:v>
                </c:pt>
                <c:pt idx="222">
                  <c:v>447.93032129220774</c:v>
                </c:pt>
                <c:pt idx="223">
                  <c:v>579.24291087042388</c:v>
                </c:pt>
                <c:pt idx="224">
                  <c:v>-189.87368523055682</c:v>
                </c:pt>
                <c:pt idx="225">
                  <c:v>-227.3915679671901</c:v>
                </c:pt>
                <c:pt idx="226">
                  <c:v>-630.70880738599703</c:v>
                </c:pt>
                <c:pt idx="227">
                  <c:v>-611.94986601768051</c:v>
                </c:pt>
                <c:pt idx="228">
                  <c:v>466.68926266052426</c:v>
                </c:pt>
                <c:pt idx="229">
                  <c:v>-96.078978388973837</c:v>
                </c:pt>
                <c:pt idx="230">
                  <c:v>-752.64192628005503</c:v>
                </c:pt>
                <c:pt idx="231">
                  <c:v>-808.91875038500484</c:v>
                </c:pt>
                <c:pt idx="232">
                  <c:v>569.86344018626573</c:v>
                </c:pt>
                <c:pt idx="233">
                  <c:v>2548.9317545436675</c:v>
                </c:pt>
                <c:pt idx="234">
                  <c:v>11403.152080389105</c:v>
                </c:pt>
                <c:pt idx="235">
                  <c:v>6019.3359076822398</c:v>
                </c:pt>
                <c:pt idx="236">
                  <c:v>2699.0032854902006</c:v>
                </c:pt>
                <c:pt idx="237">
                  <c:v>4481.1027154802778</c:v>
                </c:pt>
                <c:pt idx="238">
                  <c:v>7407.4975689376679</c:v>
                </c:pt>
                <c:pt idx="239">
                  <c:v>429.17137992389121</c:v>
                </c:pt>
                <c:pt idx="240">
                  <c:v>-77.320037020657196</c:v>
                </c:pt>
                <c:pt idx="241">
                  <c:v>4040.2675933248379</c:v>
                </c:pt>
                <c:pt idx="242">
                  <c:v>1751.676746390212</c:v>
                </c:pt>
                <c:pt idx="243">
                  <c:v>363.51508513478302</c:v>
                </c:pt>
                <c:pt idx="244">
                  <c:v>5653.5365510000665</c:v>
                </c:pt>
                <c:pt idx="245">
                  <c:v>5616.0186682634321</c:v>
                </c:pt>
                <c:pt idx="246">
                  <c:v>2314.4449874397101</c:v>
                </c:pt>
                <c:pt idx="247">
                  <c:v>9742.9857692930855</c:v>
                </c:pt>
                <c:pt idx="248">
                  <c:v>7557.5690998842001</c:v>
                </c:pt>
                <c:pt idx="249">
                  <c:v>-396.22204028203953</c:v>
                </c:pt>
                <c:pt idx="250">
                  <c:v>691.79655908032373</c:v>
                </c:pt>
                <c:pt idx="251">
                  <c:v>560.48396950210736</c:v>
                </c:pt>
                <c:pt idx="252">
                  <c:v>1320.2210949189298</c:v>
                </c:pt>
                <c:pt idx="253">
                  <c:v>1442.154213812988</c:v>
                </c:pt>
                <c:pt idx="254">
                  <c:v>2783.4185216476253</c:v>
                </c:pt>
                <c:pt idx="255">
                  <c:v>1217.0469173931888</c:v>
                </c:pt>
                <c:pt idx="256">
                  <c:v>3683.8477073268218</c:v>
                </c:pt>
                <c:pt idx="257">
                  <c:v>288.47931966151668</c:v>
                </c:pt>
                <c:pt idx="258">
                  <c:v>-208.63262659887346</c:v>
                </c:pt>
                <c:pt idx="259">
                  <c:v>-302.42733344045644</c:v>
                </c:pt>
                <c:pt idx="260">
                  <c:v>-855.81610380579639</c:v>
                </c:pt>
                <c:pt idx="261">
                  <c:v>6188.1663799970884</c:v>
                </c:pt>
                <c:pt idx="262">
                  <c:v>1460.9131551813043</c:v>
                </c:pt>
                <c:pt idx="263">
                  <c:v>194.68461281993359</c:v>
                </c:pt>
                <c:pt idx="264">
                  <c:v>6582.104148731738</c:v>
                </c:pt>
                <c:pt idx="265">
                  <c:v>7360.6002155168771</c:v>
                </c:pt>
                <c:pt idx="266">
                  <c:v>-762.0213969642133</c:v>
                </c:pt>
                <c:pt idx="267">
                  <c:v>-649.46774875431367</c:v>
                </c:pt>
                <c:pt idx="268">
                  <c:v>-686.98563149094684</c:v>
                </c:pt>
                <c:pt idx="269">
                  <c:v>-855.81610380579639</c:v>
                </c:pt>
                <c:pt idx="270">
                  <c:v>2464.5165183862428</c:v>
                </c:pt>
                <c:pt idx="271">
                  <c:v>279.09984897735831</c:v>
                </c:pt>
                <c:pt idx="272">
                  <c:v>513.58661608131592</c:v>
                </c:pt>
                <c:pt idx="273">
                  <c:v>-161.73527317808191</c:v>
                </c:pt>
                <c:pt idx="274">
                  <c:v>-321.18627480877308</c:v>
                </c:pt>
                <c:pt idx="275">
                  <c:v>-696.36510217510522</c:v>
                </c:pt>
                <c:pt idx="276">
                  <c:v>-668.22669012263032</c:v>
                </c:pt>
                <c:pt idx="277">
                  <c:v>138.40778871498378</c:v>
                </c:pt>
                <c:pt idx="278">
                  <c:v>213.44355418825012</c:v>
                </c:pt>
                <c:pt idx="279">
                  <c:v>-743.26245559589665</c:v>
                </c:pt>
                <c:pt idx="280">
                  <c:v>-808.91875038500484</c:v>
                </c:pt>
                <c:pt idx="281">
                  <c:v>560.48396950210736</c:v>
                </c:pt>
                <c:pt idx="282">
                  <c:v>2774.0390509634667</c:v>
                </c:pt>
                <c:pt idx="283">
                  <c:v>11356.254726968313</c:v>
                </c:pt>
                <c:pt idx="284">
                  <c:v>5616.0186682634321</c:v>
                </c:pt>
                <c:pt idx="285">
                  <c:v>2042.4403375991192</c:v>
                </c:pt>
                <c:pt idx="286">
                  <c:v>4631.17424642681</c:v>
                </c:pt>
                <c:pt idx="287">
                  <c:v>7838.9532204089501</c:v>
                </c:pt>
                <c:pt idx="288">
                  <c:v>363.51508513478302</c:v>
                </c:pt>
                <c:pt idx="289">
                  <c:v>-227.3915679671901</c:v>
                </c:pt>
                <c:pt idx="290">
                  <c:v>3983.9907692198881</c:v>
                </c:pt>
                <c:pt idx="291">
                  <c:v>2136.2350444407025</c:v>
                </c:pt>
                <c:pt idx="292">
                  <c:v>325.99720239814974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66-4213-9B55-91B9E986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27256"/>
        <c:axId val="1307625288"/>
      </c:scatterChart>
      <c:valAx>
        <c:axId val="130762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Distinct AGS Keys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625288"/>
        <c:crosses val="autoZero"/>
        <c:crossBetween val="midCat"/>
      </c:valAx>
      <c:valAx>
        <c:axId val="1307625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No of Jobs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627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AGS Requirement</a:t>
            </a:r>
            <a:r>
              <a:rPr lang="en-AU" baseline="0"/>
              <a:t> in different regions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'Regional Distribution of AGS'!$A$2:$A$11</c:f>
              <c:strCache>
                <c:ptCount val="10"/>
                <c:pt idx="0">
                  <c:v>Contractors</c:v>
                </c:pt>
                <c:pt idx="1">
                  <c:v>CSD Enhanced Services</c:v>
                </c:pt>
                <c:pt idx="2">
                  <c:v>CSD Wireline Eastern</c:v>
                </c:pt>
                <c:pt idx="3">
                  <c:v>CSD Wireline Northern</c:v>
                </c:pt>
                <c:pt idx="4">
                  <c:v>CSD Wireline SANT</c:v>
                </c:pt>
                <c:pt idx="5">
                  <c:v>CSD Wireline Southern</c:v>
                </c:pt>
                <c:pt idx="6">
                  <c:v>CSD Wireline WA</c:v>
                </c:pt>
                <c:pt idx="7">
                  <c:v>NBNCo</c:v>
                </c:pt>
                <c:pt idx="8">
                  <c:v>Networks</c:v>
                </c:pt>
                <c:pt idx="9">
                  <c:v>TPlus</c:v>
                </c:pt>
              </c:strCache>
            </c:strRef>
          </c:cat>
          <c:val>
            <c:numRef>
              <c:f>'Regional Distribution of AGS'!$G$2:$G$11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91.067056682057412</c:v>
                </c:pt>
                <c:pt idx="3">
                  <c:v>111.16109626747603</c:v>
                </c:pt>
                <c:pt idx="4">
                  <c:v>35.194203851990572</c:v>
                </c:pt>
                <c:pt idx="5">
                  <c:v>114.39934737334926</c:v>
                </c:pt>
                <c:pt idx="6">
                  <c:v>53.089896596816374</c:v>
                </c:pt>
                <c:pt idx="7">
                  <c:v>39.633104355687578</c:v>
                </c:pt>
                <c:pt idx="8">
                  <c:v>1</c:v>
                </c:pt>
                <c:pt idx="9">
                  <c:v>0.65106268767556752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158-BAA2-0E93E3717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535336"/>
        <c:axId val="1242528120"/>
      </c:barChart>
      <c:catAx>
        <c:axId val="124253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28120"/>
        <c:crosses val="autoZero"/>
        <c:auto val="1"/>
        <c:lblAlgn val="ctr"/>
        <c:lblOffset val="100"/>
        <c:noMultiLvlLbl val="0"/>
      </c:catAx>
      <c:valAx>
        <c:axId val="12425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3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Worktimes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5085136970944"/>
          <c:y val="0.13035179385104742"/>
          <c:w val="0.78536267294477657"/>
          <c:h val="0.85074325049517507"/>
        </c:manualLayout>
      </c:layout>
      <c:scatterChart>
        <c:scatterStyle val="lineMarker"/>
        <c:varyColors val="0"/>
        <c:ser>
          <c:idx val="0"/>
          <c:order val="0"/>
          <c:tx>
            <c:v>No of Jobs</c:v>
          </c:tx>
          <c:spPr>
            <a:ln w="19050">
              <a:noFill/>
            </a:ln>
          </c:spPr>
          <c:xVal>
            <c:numRef>
              <c:f>'[1]Actual data month by month'!$A$2:$A$294</c:f>
              <c:numCache>
                <c:formatCode>General</c:formatCode>
                <c:ptCount val="293"/>
                <c:pt idx="0">
                  <c:v>225068</c:v>
                </c:pt>
                <c:pt idx="1">
                  <c:v>123726</c:v>
                </c:pt>
                <c:pt idx="2">
                  <c:v>43504</c:v>
                </c:pt>
                <c:pt idx="3">
                  <c:v>650396</c:v>
                </c:pt>
                <c:pt idx="4">
                  <c:v>474973</c:v>
                </c:pt>
                <c:pt idx="5">
                  <c:v>4201</c:v>
                </c:pt>
                <c:pt idx="6">
                  <c:v>30002</c:v>
                </c:pt>
                <c:pt idx="7">
                  <c:v>75297</c:v>
                </c:pt>
                <c:pt idx="8">
                  <c:v>40701</c:v>
                </c:pt>
                <c:pt idx="9">
                  <c:v>61819</c:v>
                </c:pt>
                <c:pt idx="10">
                  <c:v>99644</c:v>
                </c:pt>
                <c:pt idx="11">
                  <c:v>56813</c:v>
                </c:pt>
                <c:pt idx="12">
                  <c:v>166606</c:v>
                </c:pt>
                <c:pt idx="13">
                  <c:v>26381</c:v>
                </c:pt>
                <c:pt idx="14">
                  <c:v>17508</c:v>
                </c:pt>
                <c:pt idx="15">
                  <c:v>26340</c:v>
                </c:pt>
                <c:pt idx="16">
                  <c:v>305</c:v>
                </c:pt>
                <c:pt idx="17">
                  <c:v>248617</c:v>
                </c:pt>
                <c:pt idx="18">
                  <c:v>53361</c:v>
                </c:pt>
                <c:pt idx="19">
                  <c:v>20956</c:v>
                </c:pt>
                <c:pt idx="20">
                  <c:v>1833881</c:v>
                </c:pt>
                <c:pt idx="21">
                  <c:v>1570387</c:v>
                </c:pt>
                <c:pt idx="22">
                  <c:v>9616</c:v>
                </c:pt>
                <c:pt idx="23">
                  <c:v>5551</c:v>
                </c:pt>
                <c:pt idx="24">
                  <c:v>443201</c:v>
                </c:pt>
                <c:pt idx="25">
                  <c:v>38581</c:v>
                </c:pt>
                <c:pt idx="26">
                  <c:v>80657</c:v>
                </c:pt>
                <c:pt idx="27">
                  <c:v>297915</c:v>
                </c:pt>
                <c:pt idx="28">
                  <c:v>137420</c:v>
                </c:pt>
                <c:pt idx="29">
                  <c:v>1589</c:v>
                </c:pt>
                <c:pt idx="30">
                  <c:v>1234</c:v>
                </c:pt>
                <c:pt idx="31">
                  <c:v>12166</c:v>
                </c:pt>
                <c:pt idx="32">
                  <c:v>29760</c:v>
                </c:pt>
                <c:pt idx="33">
                  <c:v>3876</c:v>
                </c:pt>
                <c:pt idx="34">
                  <c:v>1158</c:v>
                </c:pt>
                <c:pt idx="35">
                  <c:v>123861</c:v>
                </c:pt>
                <c:pt idx="36">
                  <c:v>92807</c:v>
                </c:pt>
                <c:pt idx="37">
                  <c:v>1212957</c:v>
                </c:pt>
                <c:pt idx="38">
                  <c:v>159500</c:v>
                </c:pt>
                <c:pt idx="39">
                  <c:v>64234</c:v>
                </c:pt>
                <c:pt idx="40">
                  <c:v>77575</c:v>
                </c:pt>
                <c:pt idx="41">
                  <c:v>559697</c:v>
                </c:pt>
                <c:pt idx="42">
                  <c:v>54162</c:v>
                </c:pt>
                <c:pt idx="43">
                  <c:v>31700</c:v>
                </c:pt>
                <c:pt idx="44">
                  <c:v>305221</c:v>
                </c:pt>
                <c:pt idx="45">
                  <c:v>135802</c:v>
                </c:pt>
                <c:pt idx="46">
                  <c:v>20324</c:v>
                </c:pt>
                <c:pt idx="47">
                  <c:v>88646</c:v>
                </c:pt>
                <c:pt idx="48">
                  <c:v>140473</c:v>
                </c:pt>
                <c:pt idx="49">
                  <c:v>36801</c:v>
                </c:pt>
                <c:pt idx="50">
                  <c:v>662981</c:v>
                </c:pt>
                <c:pt idx="51">
                  <c:v>395015</c:v>
                </c:pt>
                <c:pt idx="52">
                  <c:v>4292</c:v>
                </c:pt>
                <c:pt idx="53">
                  <c:v>41455</c:v>
                </c:pt>
                <c:pt idx="54">
                  <c:v>55312</c:v>
                </c:pt>
                <c:pt idx="55">
                  <c:v>45450</c:v>
                </c:pt>
                <c:pt idx="56">
                  <c:v>43515</c:v>
                </c:pt>
                <c:pt idx="57">
                  <c:v>94327</c:v>
                </c:pt>
                <c:pt idx="58">
                  <c:v>71532</c:v>
                </c:pt>
                <c:pt idx="59">
                  <c:v>159526</c:v>
                </c:pt>
                <c:pt idx="60">
                  <c:v>22151</c:v>
                </c:pt>
                <c:pt idx="61">
                  <c:v>18740</c:v>
                </c:pt>
                <c:pt idx="62">
                  <c:v>24276</c:v>
                </c:pt>
                <c:pt idx="63">
                  <c:v>98</c:v>
                </c:pt>
                <c:pt idx="64">
                  <c:v>198213</c:v>
                </c:pt>
                <c:pt idx="65">
                  <c:v>30452</c:v>
                </c:pt>
                <c:pt idx="66">
                  <c:v>72</c:v>
                </c:pt>
                <c:pt idx="67">
                  <c:v>12177</c:v>
                </c:pt>
                <c:pt idx="68">
                  <c:v>1345104</c:v>
                </c:pt>
                <c:pt idx="69">
                  <c:v>1194739</c:v>
                </c:pt>
                <c:pt idx="70">
                  <c:v>2491</c:v>
                </c:pt>
                <c:pt idx="71">
                  <c:v>1929</c:v>
                </c:pt>
                <c:pt idx="72">
                  <c:v>200</c:v>
                </c:pt>
                <c:pt idx="73">
                  <c:v>178435</c:v>
                </c:pt>
                <c:pt idx="74">
                  <c:v>28516</c:v>
                </c:pt>
                <c:pt idx="75">
                  <c:v>60204</c:v>
                </c:pt>
                <c:pt idx="76">
                  <c:v>154825</c:v>
                </c:pt>
                <c:pt idx="77">
                  <c:v>53047</c:v>
                </c:pt>
                <c:pt idx="78">
                  <c:v>5062</c:v>
                </c:pt>
                <c:pt idx="79">
                  <c:v>72</c:v>
                </c:pt>
                <c:pt idx="80">
                  <c:v>3213</c:v>
                </c:pt>
                <c:pt idx="81">
                  <c:v>13860</c:v>
                </c:pt>
                <c:pt idx="82">
                  <c:v>2630</c:v>
                </c:pt>
                <c:pt idx="83">
                  <c:v>1431</c:v>
                </c:pt>
                <c:pt idx="84">
                  <c:v>365</c:v>
                </c:pt>
                <c:pt idx="85">
                  <c:v>104336</c:v>
                </c:pt>
                <c:pt idx="86">
                  <c:v>48450</c:v>
                </c:pt>
                <c:pt idx="87">
                  <c:v>1440660</c:v>
                </c:pt>
                <c:pt idx="88">
                  <c:v>261490</c:v>
                </c:pt>
                <c:pt idx="89">
                  <c:v>43772</c:v>
                </c:pt>
                <c:pt idx="90">
                  <c:v>82715</c:v>
                </c:pt>
                <c:pt idx="91">
                  <c:v>363973</c:v>
                </c:pt>
                <c:pt idx="92">
                  <c:v>62186</c:v>
                </c:pt>
                <c:pt idx="93">
                  <c:v>19102</c:v>
                </c:pt>
                <c:pt idx="94">
                  <c:v>341076</c:v>
                </c:pt>
                <c:pt idx="95">
                  <c:v>98146</c:v>
                </c:pt>
                <c:pt idx="96">
                  <c:v>13834</c:v>
                </c:pt>
                <c:pt idx="97">
                  <c:v>100859</c:v>
                </c:pt>
                <c:pt idx="98">
                  <c:v>112696</c:v>
                </c:pt>
                <c:pt idx="99">
                  <c:v>39232</c:v>
                </c:pt>
                <c:pt idx="100">
                  <c:v>546233</c:v>
                </c:pt>
                <c:pt idx="101">
                  <c:v>361715</c:v>
                </c:pt>
                <c:pt idx="102">
                  <c:v>1629</c:v>
                </c:pt>
                <c:pt idx="103">
                  <c:v>29741</c:v>
                </c:pt>
                <c:pt idx="104">
                  <c:v>55519</c:v>
                </c:pt>
                <c:pt idx="105">
                  <c:v>41454</c:v>
                </c:pt>
                <c:pt idx="106">
                  <c:v>57730</c:v>
                </c:pt>
                <c:pt idx="107">
                  <c:v>84363</c:v>
                </c:pt>
                <c:pt idx="108">
                  <c:v>46485</c:v>
                </c:pt>
                <c:pt idx="109">
                  <c:v>151682</c:v>
                </c:pt>
                <c:pt idx="110">
                  <c:v>23724</c:v>
                </c:pt>
                <c:pt idx="111">
                  <c:v>12561</c:v>
                </c:pt>
                <c:pt idx="112">
                  <c:v>24556</c:v>
                </c:pt>
                <c:pt idx="113">
                  <c:v>89</c:v>
                </c:pt>
                <c:pt idx="114">
                  <c:v>266369</c:v>
                </c:pt>
                <c:pt idx="115">
                  <c:v>56021</c:v>
                </c:pt>
                <c:pt idx="116">
                  <c:v>172</c:v>
                </c:pt>
                <c:pt idx="117">
                  <c:v>17416</c:v>
                </c:pt>
                <c:pt idx="118">
                  <c:v>1187765</c:v>
                </c:pt>
                <c:pt idx="119">
                  <c:v>1150424</c:v>
                </c:pt>
                <c:pt idx="120">
                  <c:v>995</c:v>
                </c:pt>
                <c:pt idx="121">
                  <c:v>6453</c:v>
                </c:pt>
                <c:pt idx="122">
                  <c:v>3844</c:v>
                </c:pt>
                <c:pt idx="123">
                  <c:v>405720</c:v>
                </c:pt>
                <c:pt idx="124">
                  <c:v>34201</c:v>
                </c:pt>
                <c:pt idx="125">
                  <c:v>59171</c:v>
                </c:pt>
                <c:pt idx="126">
                  <c:v>267847</c:v>
                </c:pt>
                <c:pt idx="127">
                  <c:v>156180</c:v>
                </c:pt>
                <c:pt idx="128">
                  <c:v>1990</c:v>
                </c:pt>
                <c:pt idx="129">
                  <c:v>1002</c:v>
                </c:pt>
                <c:pt idx="130">
                  <c:v>8718</c:v>
                </c:pt>
                <c:pt idx="131">
                  <c:v>24292</c:v>
                </c:pt>
                <c:pt idx="132">
                  <c:v>2402</c:v>
                </c:pt>
                <c:pt idx="133">
                  <c:v>1618</c:v>
                </c:pt>
                <c:pt idx="134">
                  <c:v>125067</c:v>
                </c:pt>
                <c:pt idx="135">
                  <c:v>85434</c:v>
                </c:pt>
                <c:pt idx="136">
                  <c:v>1109935</c:v>
                </c:pt>
                <c:pt idx="137">
                  <c:v>122359</c:v>
                </c:pt>
                <c:pt idx="138">
                  <c:v>62959</c:v>
                </c:pt>
                <c:pt idx="139">
                  <c:v>71149</c:v>
                </c:pt>
                <c:pt idx="140">
                  <c:v>493787</c:v>
                </c:pt>
                <c:pt idx="141">
                  <c:v>56674</c:v>
                </c:pt>
                <c:pt idx="142">
                  <c:v>21288</c:v>
                </c:pt>
                <c:pt idx="143">
                  <c:v>243660</c:v>
                </c:pt>
                <c:pt idx="144">
                  <c:v>137295</c:v>
                </c:pt>
                <c:pt idx="145">
                  <c:v>9393</c:v>
                </c:pt>
                <c:pt idx="146">
                  <c:v>346067</c:v>
                </c:pt>
                <c:pt idx="147">
                  <c:v>128291</c:v>
                </c:pt>
                <c:pt idx="148">
                  <c:v>55386</c:v>
                </c:pt>
                <c:pt idx="149">
                  <c:v>688169</c:v>
                </c:pt>
                <c:pt idx="150">
                  <c:v>637632</c:v>
                </c:pt>
                <c:pt idx="151">
                  <c:v>7231</c:v>
                </c:pt>
                <c:pt idx="152">
                  <c:v>47690</c:v>
                </c:pt>
                <c:pt idx="153">
                  <c:v>78833</c:v>
                </c:pt>
                <c:pt idx="154">
                  <c:v>52704</c:v>
                </c:pt>
                <c:pt idx="155">
                  <c:v>54052</c:v>
                </c:pt>
                <c:pt idx="156">
                  <c:v>116941</c:v>
                </c:pt>
                <c:pt idx="157">
                  <c:v>64223</c:v>
                </c:pt>
                <c:pt idx="158">
                  <c:v>172796</c:v>
                </c:pt>
                <c:pt idx="159">
                  <c:v>30439</c:v>
                </c:pt>
                <c:pt idx="160">
                  <c:v>19501</c:v>
                </c:pt>
                <c:pt idx="161">
                  <c:v>26341</c:v>
                </c:pt>
                <c:pt idx="162">
                  <c:v>92</c:v>
                </c:pt>
                <c:pt idx="163">
                  <c:v>214614</c:v>
                </c:pt>
                <c:pt idx="164">
                  <c:v>40594</c:v>
                </c:pt>
                <c:pt idx="165">
                  <c:v>19862</c:v>
                </c:pt>
                <c:pt idx="166">
                  <c:v>1803454</c:v>
                </c:pt>
                <c:pt idx="167">
                  <c:v>1510504</c:v>
                </c:pt>
                <c:pt idx="168">
                  <c:v>3936</c:v>
                </c:pt>
                <c:pt idx="169">
                  <c:v>7908</c:v>
                </c:pt>
                <c:pt idx="170">
                  <c:v>2922</c:v>
                </c:pt>
                <c:pt idx="171">
                  <c:v>189</c:v>
                </c:pt>
                <c:pt idx="172">
                  <c:v>305236</c:v>
                </c:pt>
                <c:pt idx="173">
                  <c:v>52090</c:v>
                </c:pt>
                <c:pt idx="174">
                  <c:v>58985</c:v>
                </c:pt>
                <c:pt idx="175">
                  <c:v>190086</c:v>
                </c:pt>
                <c:pt idx="176">
                  <c:v>67982</c:v>
                </c:pt>
                <c:pt idx="177">
                  <c:v>4346</c:v>
                </c:pt>
                <c:pt idx="178">
                  <c:v>2491</c:v>
                </c:pt>
                <c:pt idx="179">
                  <c:v>18460</c:v>
                </c:pt>
                <c:pt idx="180">
                  <c:v>2702</c:v>
                </c:pt>
                <c:pt idx="181">
                  <c:v>1922</c:v>
                </c:pt>
                <c:pt idx="182">
                  <c:v>924</c:v>
                </c:pt>
                <c:pt idx="183">
                  <c:v>116454</c:v>
                </c:pt>
                <c:pt idx="184">
                  <c:v>63880</c:v>
                </c:pt>
                <c:pt idx="185">
                  <c:v>1329742</c:v>
                </c:pt>
                <c:pt idx="186">
                  <c:v>260622</c:v>
                </c:pt>
                <c:pt idx="187">
                  <c:v>51299</c:v>
                </c:pt>
                <c:pt idx="188">
                  <c:v>70369</c:v>
                </c:pt>
                <c:pt idx="189">
                  <c:v>379530</c:v>
                </c:pt>
                <c:pt idx="190">
                  <c:v>64515</c:v>
                </c:pt>
                <c:pt idx="191">
                  <c:v>20800</c:v>
                </c:pt>
                <c:pt idx="192">
                  <c:v>276449</c:v>
                </c:pt>
                <c:pt idx="193">
                  <c:v>103615</c:v>
                </c:pt>
                <c:pt idx="194">
                  <c:v>11854</c:v>
                </c:pt>
                <c:pt idx="195">
                  <c:v>798256</c:v>
                </c:pt>
                <c:pt idx="196">
                  <c:v>103501</c:v>
                </c:pt>
                <c:pt idx="197">
                  <c:v>55268</c:v>
                </c:pt>
                <c:pt idx="198">
                  <c:v>641150</c:v>
                </c:pt>
                <c:pt idx="199">
                  <c:v>626992</c:v>
                </c:pt>
                <c:pt idx="200">
                  <c:v>4062</c:v>
                </c:pt>
                <c:pt idx="201">
                  <c:v>40440</c:v>
                </c:pt>
                <c:pt idx="202">
                  <c:v>74483</c:v>
                </c:pt>
                <c:pt idx="203">
                  <c:v>45090</c:v>
                </c:pt>
                <c:pt idx="204">
                  <c:v>56576</c:v>
                </c:pt>
                <c:pt idx="205">
                  <c:v>111131</c:v>
                </c:pt>
                <c:pt idx="206">
                  <c:v>63366</c:v>
                </c:pt>
                <c:pt idx="207">
                  <c:v>155333</c:v>
                </c:pt>
                <c:pt idx="208">
                  <c:v>38576</c:v>
                </c:pt>
                <c:pt idx="209">
                  <c:v>16772</c:v>
                </c:pt>
                <c:pt idx="210">
                  <c:v>21644</c:v>
                </c:pt>
                <c:pt idx="211">
                  <c:v>10</c:v>
                </c:pt>
                <c:pt idx="212">
                  <c:v>201312</c:v>
                </c:pt>
                <c:pt idx="213">
                  <c:v>42419</c:v>
                </c:pt>
                <c:pt idx="214">
                  <c:v>18492</c:v>
                </c:pt>
                <c:pt idx="215">
                  <c:v>1700935</c:v>
                </c:pt>
                <c:pt idx="216">
                  <c:v>1412907</c:v>
                </c:pt>
                <c:pt idx="217">
                  <c:v>3329</c:v>
                </c:pt>
                <c:pt idx="218">
                  <c:v>5049</c:v>
                </c:pt>
                <c:pt idx="219">
                  <c:v>2881</c:v>
                </c:pt>
                <c:pt idx="220">
                  <c:v>40</c:v>
                </c:pt>
                <c:pt idx="221">
                  <c:v>380649</c:v>
                </c:pt>
                <c:pt idx="222">
                  <c:v>38305</c:v>
                </c:pt>
                <c:pt idx="223">
                  <c:v>69773</c:v>
                </c:pt>
                <c:pt idx="224">
                  <c:v>183405</c:v>
                </c:pt>
                <c:pt idx="225">
                  <c:v>80154</c:v>
                </c:pt>
                <c:pt idx="226">
                  <c:v>2282</c:v>
                </c:pt>
                <c:pt idx="227">
                  <c:v>2096</c:v>
                </c:pt>
                <c:pt idx="228">
                  <c:v>14578</c:v>
                </c:pt>
                <c:pt idx="229">
                  <c:v>22690</c:v>
                </c:pt>
                <c:pt idx="230">
                  <c:v>2749</c:v>
                </c:pt>
                <c:pt idx="231">
                  <c:v>1301</c:v>
                </c:pt>
                <c:pt idx="232">
                  <c:v>90290</c:v>
                </c:pt>
                <c:pt idx="233">
                  <c:v>59721</c:v>
                </c:pt>
                <c:pt idx="234">
                  <c:v>1121463</c:v>
                </c:pt>
                <c:pt idx="235">
                  <c:v>193797</c:v>
                </c:pt>
                <c:pt idx="236">
                  <c:v>79793</c:v>
                </c:pt>
                <c:pt idx="237">
                  <c:v>67380</c:v>
                </c:pt>
                <c:pt idx="238">
                  <c:v>393488</c:v>
                </c:pt>
                <c:pt idx="239">
                  <c:v>54194</c:v>
                </c:pt>
                <c:pt idx="240">
                  <c:v>22262</c:v>
                </c:pt>
                <c:pt idx="241">
                  <c:v>281301</c:v>
                </c:pt>
                <c:pt idx="242">
                  <c:v>100651</c:v>
                </c:pt>
                <c:pt idx="243">
                  <c:v>36586</c:v>
                </c:pt>
                <c:pt idx="244">
                  <c:v>392390</c:v>
                </c:pt>
                <c:pt idx="245">
                  <c:v>99849</c:v>
                </c:pt>
                <c:pt idx="246">
                  <c:v>55307</c:v>
                </c:pt>
                <c:pt idx="247">
                  <c:v>599737</c:v>
                </c:pt>
                <c:pt idx="248">
                  <c:v>729799</c:v>
                </c:pt>
                <c:pt idx="249">
                  <c:v>2712</c:v>
                </c:pt>
                <c:pt idx="250">
                  <c:v>30195</c:v>
                </c:pt>
                <c:pt idx="251">
                  <c:v>90782</c:v>
                </c:pt>
                <c:pt idx="252">
                  <c:v>34266</c:v>
                </c:pt>
                <c:pt idx="253">
                  <c:v>48229</c:v>
                </c:pt>
                <c:pt idx="254">
                  <c:v>80653</c:v>
                </c:pt>
                <c:pt idx="255">
                  <c:v>60048</c:v>
                </c:pt>
                <c:pt idx="256">
                  <c:v>144914</c:v>
                </c:pt>
                <c:pt idx="257">
                  <c:v>36063</c:v>
                </c:pt>
                <c:pt idx="258">
                  <c:v>15482</c:v>
                </c:pt>
                <c:pt idx="259">
                  <c:v>19019</c:v>
                </c:pt>
                <c:pt idx="260">
                  <c:v>5</c:v>
                </c:pt>
                <c:pt idx="261">
                  <c:v>222613</c:v>
                </c:pt>
                <c:pt idx="262">
                  <c:v>55627</c:v>
                </c:pt>
                <c:pt idx="263">
                  <c:v>18638</c:v>
                </c:pt>
                <c:pt idx="264">
                  <c:v>1709450</c:v>
                </c:pt>
                <c:pt idx="265">
                  <c:v>1425071</c:v>
                </c:pt>
                <c:pt idx="266">
                  <c:v>3449</c:v>
                </c:pt>
                <c:pt idx="267">
                  <c:v>6128</c:v>
                </c:pt>
                <c:pt idx="268">
                  <c:v>3175</c:v>
                </c:pt>
                <c:pt idx="269">
                  <c:v>23</c:v>
                </c:pt>
                <c:pt idx="270">
                  <c:v>343535</c:v>
                </c:pt>
                <c:pt idx="271">
                  <c:v>26020</c:v>
                </c:pt>
                <c:pt idx="272">
                  <c:v>82360</c:v>
                </c:pt>
                <c:pt idx="273">
                  <c:v>201110</c:v>
                </c:pt>
                <c:pt idx="274">
                  <c:v>83421</c:v>
                </c:pt>
                <c:pt idx="275">
                  <c:v>1387</c:v>
                </c:pt>
                <c:pt idx="276">
                  <c:v>7275</c:v>
                </c:pt>
                <c:pt idx="277">
                  <c:v>8881</c:v>
                </c:pt>
                <c:pt idx="278">
                  <c:v>33824</c:v>
                </c:pt>
                <c:pt idx="279">
                  <c:v>2554</c:v>
                </c:pt>
                <c:pt idx="280">
                  <c:v>1118</c:v>
                </c:pt>
                <c:pt idx="281">
                  <c:v>90838</c:v>
                </c:pt>
                <c:pt idx="282">
                  <c:v>74018</c:v>
                </c:pt>
                <c:pt idx="283">
                  <c:v>1023973</c:v>
                </c:pt>
                <c:pt idx="284">
                  <c:v>163617</c:v>
                </c:pt>
                <c:pt idx="285">
                  <c:v>66057</c:v>
                </c:pt>
                <c:pt idx="286">
                  <c:v>63571</c:v>
                </c:pt>
                <c:pt idx="287">
                  <c:v>428251</c:v>
                </c:pt>
                <c:pt idx="288">
                  <c:v>47090</c:v>
                </c:pt>
                <c:pt idx="289">
                  <c:v>26888</c:v>
                </c:pt>
                <c:pt idx="290">
                  <c:v>261691</c:v>
                </c:pt>
                <c:pt idx="291">
                  <c:v>119761</c:v>
                </c:pt>
                <c:pt idx="292">
                  <c:v>13210</c:v>
                </c:pt>
              </c:numCache>
            </c:numRef>
          </c:xVal>
          <c:yVal>
            <c:numRef>
              <c:f>'[1]Actual data month by month'!$C$2:$C$294</c:f>
              <c:numCache>
                <c:formatCode>General</c:formatCode>
                <c:ptCount val="293"/>
                <c:pt idx="0">
                  <c:v>3589</c:v>
                </c:pt>
                <c:pt idx="1">
                  <c:v>1595</c:v>
                </c:pt>
                <c:pt idx="2">
                  <c:v>476</c:v>
                </c:pt>
                <c:pt idx="3">
                  <c:v>8132</c:v>
                </c:pt>
                <c:pt idx="4">
                  <c:v>3484</c:v>
                </c:pt>
                <c:pt idx="5">
                  <c:v>103</c:v>
                </c:pt>
                <c:pt idx="6">
                  <c:v>290</c:v>
                </c:pt>
                <c:pt idx="7">
                  <c:v>428</c:v>
                </c:pt>
                <c:pt idx="8">
                  <c:v>465</c:v>
                </c:pt>
                <c:pt idx="9">
                  <c:v>626</c:v>
                </c:pt>
                <c:pt idx="10">
                  <c:v>1376</c:v>
                </c:pt>
                <c:pt idx="11">
                  <c:v>312</c:v>
                </c:pt>
                <c:pt idx="12">
                  <c:v>2066</c:v>
                </c:pt>
                <c:pt idx="13">
                  <c:v>175</c:v>
                </c:pt>
                <c:pt idx="14">
                  <c:v>294</c:v>
                </c:pt>
                <c:pt idx="15">
                  <c:v>289</c:v>
                </c:pt>
                <c:pt idx="16">
                  <c:v>3</c:v>
                </c:pt>
                <c:pt idx="17">
                  <c:v>4525</c:v>
                </c:pt>
                <c:pt idx="18">
                  <c:v>891</c:v>
                </c:pt>
                <c:pt idx="19">
                  <c:v>438</c:v>
                </c:pt>
                <c:pt idx="20">
                  <c:v>21579</c:v>
                </c:pt>
                <c:pt idx="21">
                  <c:v>21616</c:v>
                </c:pt>
                <c:pt idx="22">
                  <c:v>117</c:v>
                </c:pt>
                <c:pt idx="23">
                  <c:v>76</c:v>
                </c:pt>
                <c:pt idx="24">
                  <c:v>5642</c:v>
                </c:pt>
                <c:pt idx="25">
                  <c:v>373</c:v>
                </c:pt>
                <c:pt idx="26">
                  <c:v>2086</c:v>
                </c:pt>
                <c:pt idx="27">
                  <c:v>1300</c:v>
                </c:pt>
                <c:pt idx="28">
                  <c:v>1158</c:v>
                </c:pt>
                <c:pt idx="29">
                  <c:v>20</c:v>
                </c:pt>
                <c:pt idx="30">
                  <c:v>25</c:v>
                </c:pt>
                <c:pt idx="31">
                  <c:v>152</c:v>
                </c:pt>
                <c:pt idx="32">
                  <c:v>210</c:v>
                </c:pt>
                <c:pt idx="33">
                  <c:v>36</c:v>
                </c:pt>
                <c:pt idx="34">
                  <c:v>8</c:v>
                </c:pt>
                <c:pt idx="35">
                  <c:v>427</c:v>
                </c:pt>
                <c:pt idx="36">
                  <c:v>1638</c:v>
                </c:pt>
                <c:pt idx="37">
                  <c:v>16031</c:v>
                </c:pt>
                <c:pt idx="38">
                  <c:v>1985</c:v>
                </c:pt>
                <c:pt idx="39">
                  <c:v>550</c:v>
                </c:pt>
                <c:pt idx="40">
                  <c:v>1204</c:v>
                </c:pt>
                <c:pt idx="41">
                  <c:v>4086</c:v>
                </c:pt>
                <c:pt idx="42">
                  <c:v>492</c:v>
                </c:pt>
                <c:pt idx="43">
                  <c:v>134</c:v>
                </c:pt>
                <c:pt idx="44">
                  <c:v>3857</c:v>
                </c:pt>
                <c:pt idx="45">
                  <c:v>1567</c:v>
                </c:pt>
                <c:pt idx="46">
                  <c:v>415</c:v>
                </c:pt>
                <c:pt idx="47">
                  <c:v>2067</c:v>
                </c:pt>
                <c:pt idx="48">
                  <c:v>1768</c:v>
                </c:pt>
                <c:pt idx="49">
                  <c:v>387</c:v>
                </c:pt>
                <c:pt idx="50">
                  <c:v>7856</c:v>
                </c:pt>
                <c:pt idx="51">
                  <c:v>2709</c:v>
                </c:pt>
                <c:pt idx="52">
                  <c:v>114</c:v>
                </c:pt>
                <c:pt idx="53">
                  <c:v>407</c:v>
                </c:pt>
                <c:pt idx="54">
                  <c:v>273</c:v>
                </c:pt>
                <c:pt idx="55">
                  <c:v>537</c:v>
                </c:pt>
                <c:pt idx="56">
                  <c:v>531</c:v>
                </c:pt>
                <c:pt idx="57">
                  <c:v>1276</c:v>
                </c:pt>
                <c:pt idx="58">
                  <c:v>416</c:v>
                </c:pt>
                <c:pt idx="59">
                  <c:v>1962</c:v>
                </c:pt>
                <c:pt idx="60">
                  <c:v>149</c:v>
                </c:pt>
                <c:pt idx="61">
                  <c:v>368</c:v>
                </c:pt>
                <c:pt idx="62">
                  <c:v>290</c:v>
                </c:pt>
                <c:pt idx="63">
                  <c:v>3</c:v>
                </c:pt>
                <c:pt idx="64">
                  <c:v>3516</c:v>
                </c:pt>
                <c:pt idx="65">
                  <c:v>440</c:v>
                </c:pt>
                <c:pt idx="66">
                  <c:v>1</c:v>
                </c:pt>
                <c:pt idx="67">
                  <c:v>278</c:v>
                </c:pt>
                <c:pt idx="68">
                  <c:v>16575</c:v>
                </c:pt>
                <c:pt idx="69">
                  <c:v>15987</c:v>
                </c:pt>
                <c:pt idx="70">
                  <c:v>27</c:v>
                </c:pt>
                <c:pt idx="71">
                  <c:v>37</c:v>
                </c:pt>
                <c:pt idx="72">
                  <c:v>5</c:v>
                </c:pt>
                <c:pt idx="73">
                  <c:v>1947</c:v>
                </c:pt>
                <c:pt idx="74">
                  <c:v>242</c:v>
                </c:pt>
                <c:pt idx="75">
                  <c:v>1156</c:v>
                </c:pt>
                <c:pt idx="76">
                  <c:v>669</c:v>
                </c:pt>
                <c:pt idx="77">
                  <c:v>495</c:v>
                </c:pt>
                <c:pt idx="78">
                  <c:v>57</c:v>
                </c:pt>
                <c:pt idx="79">
                  <c:v>1</c:v>
                </c:pt>
                <c:pt idx="80">
                  <c:v>51</c:v>
                </c:pt>
                <c:pt idx="81">
                  <c:v>194</c:v>
                </c:pt>
                <c:pt idx="82">
                  <c:v>39</c:v>
                </c:pt>
                <c:pt idx="83">
                  <c:v>13</c:v>
                </c:pt>
                <c:pt idx="84">
                  <c:v>3</c:v>
                </c:pt>
                <c:pt idx="85">
                  <c:v>371</c:v>
                </c:pt>
                <c:pt idx="86">
                  <c:v>818</c:v>
                </c:pt>
                <c:pt idx="87">
                  <c:v>18200</c:v>
                </c:pt>
                <c:pt idx="88">
                  <c:v>3002</c:v>
                </c:pt>
                <c:pt idx="89">
                  <c:v>355</c:v>
                </c:pt>
                <c:pt idx="90">
                  <c:v>1145</c:v>
                </c:pt>
                <c:pt idx="91">
                  <c:v>2701</c:v>
                </c:pt>
                <c:pt idx="92">
                  <c:v>547</c:v>
                </c:pt>
                <c:pt idx="93">
                  <c:v>100</c:v>
                </c:pt>
                <c:pt idx="94">
                  <c:v>4175</c:v>
                </c:pt>
                <c:pt idx="95">
                  <c:v>1072</c:v>
                </c:pt>
                <c:pt idx="96">
                  <c:v>251</c:v>
                </c:pt>
                <c:pt idx="97">
                  <c:v>2737</c:v>
                </c:pt>
                <c:pt idx="98">
                  <c:v>1389</c:v>
                </c:pt>
                <c:pt idx="99">
                  <c:v>457</c:v>
                </c:pt>
                <c:pt idx="100">
                  <c:v>6776</c:v>
                </c:pt>
                <c:pt idx="101">
                  <c:v>3188</c:v>
                </c:pt>
                <c:pt idx="102">
                  <c:v>38</c:v>
                </c:pt>
                <c:pt idx="103">
                  <c:v>298</c:v>
                </c:pt>
                <c:pt idx="104">
                  <c:v>321</c:v>
                </c:pt>
                <c:pt idx="105">
                  <c:v>486</c:v>
                </c:pt>
                <c:pt idx="106">
                  <c:v>555</c:v>
                </c:pt>
                <c:pt idx="107">
                  <c:v>1118</c:v>
                </c:pt>
                <c:pt idx="108">
                  <c:v>246</c:v>
                </c:pt>
                <c:pt idx="109">
                  <c:v>1911</c:v>
                </c:pt>
                <c:pt idx="110">
                  <c:v>169</c:v>
                </c:pt>
                <c:pt idx="111">
                  <c:v>234</c:v>
                </c:pt>
                <c:pt idx="112">
                  <c:v>267</c:v>
                </c:pt>
                <c:pt idx="113">
                  <c:v>3</c:v>
                </c:pt>
                <c:pt idx="114">
                  <c:v>4530</c:v>
                </c:pt>
                <c:pt idx="115">
                  <c:v>894</c:v>
                </c:pt>
                <c:pt idx="116">
                  <c:v>2</c:v>
                </c:pt>
                <c:pt idx="117">
                  <c:v>383</c:v>
                </c:pt>
                <c:pt idx="118">
                  <c:v>17696</c:v>
                </c:pt>
                <c:pt idx="119">
                  <c:v>19731</c:v>
                </c:pt>
                <c:pt idx="120">
                  <c:v>5</c:v>
                </c:pt>
                <c:pt idx="121">
                  <c:v>68</c:v>
                </c:pt>
                <c:pt idx="122">
                  <c:v>41</c:v>
                </c:pt>
                <c:pt idx="123">
                  <c:v>5113</c:v>
                </c:pt>
                <c:pt idx="124">
                  <c:v>330</c:v>
                </c:pt>
                <c:pt idx="125">
                  <c:v>2018</c:v>
                </c:pt>
                <c:pt idx="126">
                  <c:v>1123</c:v>
                </c:pt>
                <c:pt idx="127">
                  <c:v>1374</c:v>
                </c:pt>
                <c:pt idx="128">
                  <c:v>25</c:v>
                </c:pt>
                <c:pt idx="129">
                  <c:v>13</c:v>
                </c:pt>
                <c:pt idx="130">
                  <c:v>118</c:v>
                </c:pt>
                <c:pt idx="131">
                  <c:v>211</c:v>
                </c:pt>
                <c:pt idx="132">
                  <c:v>31</c:v>
                </c:pt>
                <c:pt idx="133">
                  <c:v>8</c:v>
                </c:pt>
                <c:pt idx="134">
                  <c:v>416</c:v>
                </c:pt>
                <c:pt idx="135">
                  <c:v>1321</c:v>
                </c:pt>
                <c:pt idx="136">
                  <c:v>14258</c:v>
                </c:pt>
                <c:pt idx="137">
                  <c:v>1410</c:v>
                </c:pt>
                <c:pt idx="138">
                  <c:v>512</c:v>
                </c:pt>
                <c:pt idx="139">
                  <c:v>1036</c:v>
                </c:pt>
                <c:pt idx="140">
                  <c:v>3809</c:v>
                </c:pt>
                <c:pt idx="141">
                  <c:v>514</c:v>
                </c:pt>
                <c:pt idx="142">
                  <c:v>105</c:v>
                </c:pt>
                <c:pt idx="143">
                  <c:v>2985</c:v>
                </c:pt>
                <c:pt idx="144">
                  <c:v>1507</c:v>
                </c:pt>
                <c:pt idx="145">
                  <c:v>284</c:v>
                </c:pt>
                <c:pt idx="146">
                  <c:v>3098</c:v>
                </c:pt>
                <c:pt idx="147">
                  <c:v>1630</c:v>
                </c:pt>
                <c:pt idx="148">
                  <c:v>451</c:v>
                </c:pt>
                <c:pt idx="149">
                  <c:v>8487</c:v>
                </c:pt>
                <c:pt idx="150">
                  <c:v>2852</c:v>
                </c:pt>
                <c:pt idx="151">
                  <c:v>170</c:v>
                </c:pt>
                <c:pt idx="152">
                  <c:v>471</c:v>
                </c:pt>
                <c:pt idx="153">
                  <c:v>471</c:v>
                </c:pt>
                <c:pt idx="154">
                  <c:v>527</c:v>
                </c:pt>
                <c:pt idx="155">
                  <c:v>662</c:v>
                </c:pt>
                <c:pt idx="156">
                  <c:v>1584</c:v>
                </c:pt>
                <c:pt idx="157">
                  <c:v>374</c:v>
                </c:pt>
                <c:pt idx="158">
                  <c:v>2190</c:v>
                </c:pt>
                <c:pt idx="159">
                  <c:v>176</c:v>
                </c:pt>
                <c:pt idx="160">
                  <c:v>357</c:v>
                </c:pt>
                <c:pt idx="161">
                  <c:v>299</c:v>
                </c:pt>
                <c:pt idx="162">
                  <c:v>3</c:v>
                </c:pt>
                <c:pt idx="163">
                  <c:v>3698</c:v>
                </c:pt>
                <c:pt idx="164">
                  <c:v>589</c:v>
                </c:pt>
                <c:pt idx="165">
                  <c:v>435</c:v>
                </c:pt>
                <c:pt idx="166">
                  <c:v>22274</c:v>
                </c:pt>
                <c:pt idx="167">
                  <c:v>19715</c:v>
                </c:pt>
                <c:pt idx="168">
                  <c:v>46</c:v>
                </c:pt>
                <c:pt idx="169">
                  <c:v>99</c:v>
                </c:pt>
                <c:pt idx="170">
                  <c:v>43</c:v>
                </c:pt>
                <c:pt idx="171">
                  <c:v>3</c:v>
                </c:pt>
                <c:pt idx="172">
                  <c:v>3632</c:v>
                </c:pt>
                <c:pt idx="173">
                  <c:v>468</c:v>
                </c:pt>
                <c:pt idx="174">
                  <c:v>1124</c:v>
                </c:pt>
                <c:pt idx="175">
                  <c:v>777</c:v>
                </c:pt>
                <c:pt idx="176">
                  <c:v>559</c:v>
                </c:pt>
                <c:pt idx="177">
                  <c:v>52</c:v>
                </c:pt>
                <c:pt idx="178">
                  <c:v>41</c:v>
                </c:pt>
                <c:pt idx="179">
                  <c:v>215</c:v>
                </c:pt>
                <c:pt idx="180">
                  <c:v>40</c:v>
                </c:pt>
                <c:pt idx="181">
                  <c:v>12</c:v>
                </c:pt>
                <c:pt idx="182">
                  <c:v>4</c:v>
                </c:pt>
                <c:pt idx="183">
                  <c:v>411</c:v>
                </c:pt>
                <c:pt idx="184">
                  <c:v>1187</c:v>
                </c:pt>
                <c:pt idx="185">
                  <c:v>17065</c:v>
                </c:pt>
                <c:pt idx="186">
                  <c:v>2942</c:v>
                </c:pt>
                <c:pt idx="187">
                  <c:v>449</c:v>
                </c:pt>
                <c:pt idx="188">
                  <c:v>1020</c:v>
                </c:pt>
                <c:pt idx="189">
                  <c:v>2761</c:v>
                </c:pt>
                <c:pt idx="190">
                  <c:v>662</c:v>
                </c:pt>
                <c:pt idx="191">
                  <c:v>94</c:v>
                </c:pt>
                <c:pt idx="192">
                  <c:v>3406</c:v>
                </c:pt>
                <c:pt idx="193">
                  <c:v>1095</c:v>
                </c:pt>
                <c:pt idx="194">
                  <c:v>243</c:v>
                </c:pt>
                <c:pt idx="195">
                  <c:v>3823</c:v>
                </c:pt>
                <c:pt idx="196">
                  <c:v>1406</c:v>
                </c:pt>
                <c:pt idx="197">
                  <c:v>469</c:v>
                </c:pt>
                <c:pt idx="198">
                  <c:v>7912</c:v>
                </c:pt>
                <c:pt idx="199">
                  <c:v>2831</c:v>
                </c:pt>
                <c:pt idx="200">
                  <c:v>86</c:v>
                </c:pt>
                <c:pt idx="201">
                  <c:v>390</c:v>
                </c:pt>
                <c:pt idx="202">
                  <c:v>442</c:v>
                </c:pt>
                <c:pt idx="203">
                  <c:v>527</c:v>
                </c:pt>
                <c:pt idx="204">
                  <c:v>636</c:v>
                </c:pt>
                <c:pt idx="205">
                  <c:v>1632</c:v>
                </c:pt>
                <c:pt idx="206">
                  <c:v>360</c:v>
                </c:pt>
                <c:pt idx="207">
                  <c:v>2076</c:v>
                </c:pt>
                <c:pt idx="208">
                  <c:v>204</c:v>
                </c:pt>
                <c:pt idx="209">
                  <c:v>299</c:v>
                </c:pt>
                <c:pt idx="210">
                  <c:v>242</c:v>
                </c:pt>
                <c:pt idx="211">
                  <c:v>2</c:v>
                </c:pt>
                <c:pt idx="212">
                  <c:v>3622</c:v>
                </c:pt>
                <c:pt idx="213">
                  <c:v>607</c:v>
                </c:pt>
                <c:pt idx="214">
                  <c:v>394</c:v>
                </c:pt>
                <c:pt idx="215">
                  <c:v>20602</c:v>
                </c:pt>
                <c:pt idx="216">
                  <c:v>18911</c:v>
                </c:pt>
                <c:pt idx="217">
                  <c:v>42</c:v>
                </c:pt>
                <c:pt idx="218">
                  <c:v>69</c:v>
                </c:pt>
                <c:pt idx="219">
                  <c:v>34</c:v>
                </c:pt>
                <c:pt idx="220">
                  <c:v>1</c:v>
                </c:pt>
                <c:pt idx="221">
                  <c:v>4758</c:v>
                </c:pt>
                <c:pt idx="222">
                  <c:v>374</c:v>
                </c:pt>
                <c:pt idx="223">
                  <c:v>1400</c:v>
                </c:pt>
                <c:pt idx="224">
                  <c:v>797</c:v>
                </c:pt>
                <c:pt idx="225">
                  <c:v>689</c:v>
                </c:pt>
                <c:pt idx="226">
                  <c:v>33</c:v>
                </c:pt>
                <c:pt idx="227">
                  <c:v>32</c:v>
                </c:pt>
                <c:pt idx="228">
                  <c:v>189</c:v>
                </c:pt>
                <c:pt idx="229">
                  <c:v>169</c:v>
                </c:pt>
                <c:pt idx="230">
                  <c:v>20</c:v>
                </c:pt>
                <c:pt idx="231">
                  <c:v>6</c:v>
                </c:pt>
                <c:pt idx="232">
                  <c:v>344</c:v>
                </c:pt>
                <c:pt idx="233">
                  <c:v>1276</c:v>
                </c:pt>
                <c:pt idx="234">
                  <c:v>14848</c:v>
                </c:pt>
                <c:pt idx="235">
                  <c:v>2246</c:v>
                </c:pt>
                <c:pt idx="236">
                  <c:v>675</c:v>
                </c:pt>
                <c:pt idx="237">
                  <c:v>996</c:v>
                </c:pt>
                <c:pt idx="238">
                  <c:v>2816</c:v>
                </c:pt>
                <c:pt idx="239">
                  <c:v>525</c:v>
                </c:pt>
                <c:pt idx="240">
                  <c:v>124</c:v>
                </c:pt>
                <c:pt idx="241">
                  <c:v>3475</c:v>
                </c:pt>
                <c:pt idx="242">
                  <c:v>1098</c:v>
                </c:pt>
                <c:pt idx="243">
                  <c:v>425</c:v>
                </c:pt>
                <c:pt idx="244">
                  <c:v>3473</c:v>
                </c:pt>
                <c:pt idx="245">
                  <c:v>1289</c:v>
                </c:pt>
                <c:pt idx="246">
                  <c:v>501</c:v>
                </c:pt>
                <c:pt idx="247">
                  <c:v>7548</c:v>
                </c:pt>
                <c:pt idx="248">
                  <c:v>3192</c:v>
                </c:pt>
                <c:pt idx="249">
                  <c:v>68</c:v>
                </c:pt>
                <c:pt idx="250">
                  <c:v>313</c:v>
                </c:pt>
                <c:pt idx="251">
                  <c:v>464</c:v>
                </c:pt>
                <c:pt idx="252">
                  <c:v>440</c:v>
                </c:pt>
                <c:pt idx="253">
                  <c:v>509</c:v>
                </c:pt>
                <c:pt idx="254">
                  <c:v>1154</c:v>
                </c:pt>
                <c:pt idx="255">
                  <c:v>317</c:v>
                </c:pt>
                <c:pt idx="256">
                  <c:v>1833</c:v>
                </c:pt>
                <c:pt idx="257">
                  <c:v>200</c:v>
                </c:pt>
                <c:pt idx="258">
                  <c:v>255</c:v>
                </c:pt>
                <c:pt idx="259">
                  <c:v>233</c:v>
                </c:pt>
                <c:pt idx="260">
                  <c:v>1</c:v>
                </c:pt>
                <c:pt idx="261">
                  <c:v>3841</c:v>
                </c:pt>
                <c:pt idx="262">
                  <c:v>768</c:v>
                </c:pt>
                <c:pt idx="263">
                  <c:v>410</c:v>
                </c:pt>
                <c:pt idx="264">
                  <c:v>20125</c:v>
                </c:pt>
                <c:pt idx="265">
                  <c:v>18897</c:v>
                </c:pt>
                <c:pt idx="266">
                  <c:v>34</c:v>
                </c:pt>
                <c:pt idx="267">
                  <c:v>44</c:v>
                </c:pt>
                <c:pt idx="268">
                  <c:v>43</c:v>
                </c:pt>
                <c:pt idx="269">
                  <c:v>1</c:v>
                </c:pt>
                <c:pt idx="270">
                  <c:v>4360</c:v>
                </c:pt>
                <c:pt idx="271">
                  <c:v>260</c:v>
                </c:pt>
                <c:pt idx="272">
                  <c:v>1754</c:v>
                </c:pt>
                <c:pt idx="273">
                  <c:v>850</c:v>
                </c:pt>
                <c:pt idx="274">
                  <c:v>687</c:v>
                </c:pt>
                <c:pt idx="275">
                  <c:v>19</c:v>
                </c:pt>
                <c:pt idx="276">
                  <c:v>43</c:v>
                </c:pt>
                <c:pt idx="277">
                  <c:v>129</c:v>
                </c:pt>
                <c:pt idx="278">
                  <c:v>219</c:v>
                </c:pt>
                <c:pt idx="279">
                  <c:v>29</c:v>
                </c:pt>
                <c:pt idx="280">
                  <c:v>7</c:v>
                </c:pt>
                <c:pt idx="281">
                  <c:v>328</c:v>
                </c:pt>
                <c:pt idx="282">
                  <c:v>1548</c:v>
                </c:pt>
                <c:pt idx="283">
                  <c:v>13653</c:v>
                </c:pt>
                <c:pt idx="284">
                  <c:v>1827</c:v>
                </c:pt>
                <c:pt idx="285">
                  <c:v>527</c:v>
                </c:pt>
                <c:pt idx="286">
                  <c:v>985</c:v>
                </c:pt>
                <c:pt idx="287">
                  <c:v>3133</c:v>
                </c:pt>
                <c:pt idx="288">
                  <c:v>414</c:v>
                </c:pt>
                <c:pt idx="289">
                  <c:v>106</c:v>
                </c:pt>
                <c:pt idx="290">
                  <c:v>3370</c:v>
                </c:pt>
                <c:pt idx="291">
                  <c:v>1241</c:v>
                </c:pt>
                <c:pt idx="292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4-4E2F-AD9B-657960E5293F}"/>
            </c:ext>
          </c:extLst>
        </c:ser>
        <c:ser>
          <c:idx val="1"/>
          <c:order val="1"/>
          <c:tx>
            <c:v>Predicted No of Jobs</c:v>
          </c:tx>
          <c:spPr>
            <a:ln w="19050">
              <a:noFill/>
            </a:ln>
          </c:spPr>
          <c:xVal>
            <c:numRef>
              <c:f>'[1]Actual data month by month'!$A$2:$A$294</c:f>
              <c:numCache>
                <c:formatCode>General</c:formatCode>
                <c:ptCount val="293"/>
                <c:pt idx="0">
                  <c:v>225068</c:v>
                </c:pt>
                <c:pt idx="1">
                  <c:v>123726</c:v>
                </c:pt>
                <c:pt idx="2">
                  <c:v>43504</c:v>
                </c:pt>
                <c:pt idx="3">
                  <c:v>650396</c:v>
                </c:pt>
                <c:pt idx="4">
                  <c:v>474973</c:v>
                </c:pt>
                <c:pt idx="5">
                  <c:v>4201</c:v>
                </c:pt>
                <c:pt idx="6">
                  <c:v>30002</c:v>
                </c:pt>
                <c:pt idx="7">
                  <c:v>75297</c:v>
                </c:pt>
                <c:pt idx="8">
                  <c:v>40701</c:v>
                </c:pt>
                <c:pt idx="9">
                  <c:v>61819</c:v>
                </c:pt>
                <c:pt idx="10">
                  <c:v>99644</c:v>
                </c:pt>
                <c:pt idx="11">
                  <c:v>56813</c:v>
                </c:pt>
                <c:pt idx="12">
                  <c:v>166606</c:v>
                </c:pt>
                <c:pt idx="13">
                  <c:v>26381</c:v>
                </c:pt>
                <c:pt idx="14">
                  <c:v>17508</c:v>
                </c:pt>
                <c:pt idx="15">
                  <c:v>26340</c:v>
                </c:pt>
                <c:pt idx="16">
                  <c:v>305</c:v>
                </c:pt>
                <c:pt idx="17">
                  <c:v>248617</c:v>
                </c:pt>
                <c:pt idx="18">
                  <c:v>53361</c:v>
                </c:pt>
                <c:pt idx="19">
                  <c:v>20956</c:v>
                </c:pt>
                <c:pt idx="20">
                  <c:v>1833881</c:v>
                </c:pt>
                <c:pt idx="21">
                  <c:v>1570387</c:v>
                </c:pt>
                <c:pt idx="22">
                  <c:v>9616</c:v>
                </c:pt>
                <c:pt idx="23">
                  <c:v>5551</c:v>
                </c:pt>
                <c:pt idx="24">
                  <c:v>443201</c:v>
                </c:pt>
                <c:pt idx="25">
                  <c:v>38581</c:v>
                </c:pt>
                <c:pt idx="26">
                  <c:v>80657</c:v>
                </c:pt>
                <c:pt idx="27">
                  <c:v>297915</c:v>
                </c:pt>
                <c:pt idx="28">
                  <c:v>137420</c:v>
                </c:pt>
                <c:pt idx="29">
                  <c:v>1589</c:v>
                </c:pt>
                <c:pt idx="30">
                  <c:v>1234</c:v>
                </c:pt>
                <c:pt idx="31">
                  <c:v>12166</c:v>
                </c:pt>
                <c:pt idx="32">
                  <c:v>29760</c:v>
                </c:pt>
                <c:pt idx="33">
                  <c:v>3876</c:v>
                </c:pt>
                <c:pt idx="34">
                  <c:v>1158</c:v>
                </c:pt>
                <c:pt idx="35">
                  <c:v>123861</c:v>
                </c:pt>
                <c:pt idx="36">
                  <c:v>92807</c:v>
                </c:pt>
                <c:pt idx="37">
                  <c:v>1212957</c:v>
                </c:pt>
                <c:pt idx="38">
                  <c:v>159500</c:v>
                </c:pt>
                <c:pt idx="39">
                  <c:v>64234</c:v>
                </c:pt>
                <c:pt idx="40">
                  <c:v>77575</c:v>
                </c:pt>
                <c:pt idx="41">
                  <c:v>559697</c:v>
                </c:pt>
                <c:pt idx="42">
                  <c:v>54162</c:v>
                </c:pt>
                <c:pt idx="43">
                  <c:v>31700</c:v>
                </c:pt>
                <c:pt idx="44">
                  <c:v>305221</c:v>
                </c:pt>
                <c:pt idx="45">
                  <c:v>135802</c:v>
                </c:pt>
                <c:pt idx="46">
                  <c:v>20324</c:v>
                </c:pt>
                <c:pt idx="47">
                  <c:v>88646</c:v>
                </c:pt>
                <c:pt idx="48">
                  <c:v>140473</c:v>
                </c:pt>
                <c:pt idx="49">
                  <c:v>36801</c:v>
                </c:pt>
                <c:pt idx="50">
                  <c:v>662981</c:v>
                </c:pt>
                <c:pt idx="51">
                  <c:v>395015</c:v>
                </c:pt>
                <c:pt idx="52">
                  <c:v>4292</c:v>
                </c:pt>
                <c:pt idx="53">
                  <c:v>41455</c:v>
                </c:pt>
                <c:pt idx="54">
                  <c:v>55312</c:v>
                </c:pt>
                <c:pt idx="55">
                  <c:v>45450</c:v>
                </c:pt>
                <c:pt idx="56">
                  <c:v>43515</c:v>
                </c:pt>
                <c:pt idx="57">
                  <c:v>94327</c:v>
                </c:pt>
                <c:pt idx="58">
                  <c:v>71532</c:v>
                </c:pt>
                <c:pt idx="59">
                  <c:v>159526</c:v>
                </c:pt>
                <c:pt idx="60">
                  <c:v>22151</c:v>
                </c:pt>
                <c:pt idx="61">
                  <c:v>18740</c:v>
                </c:pt>
                <c:pt idx="62">
                  <c:v>24276</c:v>
                </c:pt>
                <c:pt idx="63">
                  <c:v>98</c:v>
                </c:pt>
                <c:pt idx="64">
                  <c:v>198213</c:v>
                </c:pt>
                <c:pt idx="65">
                  <c:v>30452</c:v>
                </c:pt>
                <c:pt idx="66">
                  <c:v>72</c:v>
                </c:pt>
                <c:pt idx="67">
                  <c:v>12177</c:v>
                </c:pt>
                <c:pt idx="68">
                  <c:v>1345104</c:v>
                </c:pt>
                <c:pt idx="69">
                  <c:v>1194739</c:v>
                </c:pt>
                <c:pt idx="70">
                  <c:v>2491</c:v>
                </c:pt>
                <c:pt idx="71">
                  <c:v>1929</c:v>
                </c:pt>
                <c:pt idx="72">
                  <c:v>200</c:v>
                </c:pt>
                <c:pt idx="73">
                  <c:v>178435</c:v>
                </c:pt>
                <c:pt idx="74">
                  <c:v>28516</c:v>
                </c:pt>
                <c:pt idx="75">
                  <c:v>60204</c:v>
                </c:pt>
                <c:pt idx="76">
                  <c:v>154825</c:v>
                </c:pt>
                <c:pt idx="77">
                  <c:v>53047</c:v>
                </c:pt>
                <c:pt idx="78">
                  <c:v>5062</c:v>
                </c:pt>
                <c:pt idx="79">
                  <c:v>72</c:v>
                </c:pt>
                <c:pt idx="80">
                  <c:v>3213</c:v>
                </c:pt>
                <c:pt idx="81">
                  <c:v>13860</c:v>
                </c:pt>
                <c:pt idx="82">
                  <c:v>2630</c:v>
                </c:pt>
                <c:pt idx="83">
                  <c:v>1431</c:v>
                </c:pt>
                <c:pt idx="84">
                  <c:v>365</c:v>
                </c:pt>
                <c:pt idx="85">
                  <c:v>104336</c:v>
                </c:pt>
                <c:pt idx="86">
                  <c:v>48450</c:v>
                </c:pt>
                <c:pt idx="87">
                  <c:v>1440660</c:v>
                </c:pt>
                <c:pt idx="88">
                  <c:v>261490</c:v>
                </c:pt>
                <c:pt idx="89">
                  <c:v>43772</c:v>
                </c:pt>
                <c:pt idx="90">
                  <c:v>82715</c:v>
                </c:pt>
                <c:pt idx="91">
                  <c:v>363973</c:v>
                </c:pt>
                <c:pt idx="92">
                  <c:v>62186</c:v>
                </c:pt>
                <c:pt idx="93">
                  <c:v>19102</c:v>
                </c:pt>
                <c:pt idx="94">
                  <c:v>341076</c:v>
                </c:pt>
                <c:pt idx="95">
                  <c:v>98146</c:v>
                </c:pt>
                <c:pt idx="96">
                  <c:v>13834</c:v>
                </c:pt>
                <c:pt idx="97">
                  <c:v>100859</c:v>
                </c:pt>
                <c:pt idx="98">
                  <c:v>112696</c:v>
                </c:pt>
                <c:pt idx="99">
                  <c:v>39232</c:v>
                </c:pt>
                <c:pt idx="100">
                  <c:v>546233</c:v>
                </c:pt>
                <c:pt idx="101">
                  <c:v>361715</c:v>
                </c:pt>
                <c:pt idx="102">
                  <c:v>1629</c:v>
                </c:pt>
                <c:pt idx="103">
                  <c:v>29741</c:v>
                </c:pt>
                <c:pt idx="104">
                  <c:v>55519</c:v>
                </c:pt>
                <c:pt idx="105">
                  <c:v>41454</c:v>
                </c:pt>
                <c:pt idx="106">
                  <c:v>57730</c:v>
                </c:pt>
                <c:pt idx="107">
                  <c:v>84363</c:v>
                </c:pt>
                <c:pt idx="108">
                  <c:v>46485</c:v>
                </c:pt>
                <c:pt idx="109">
                  <c:v>151682</c:v>
                </c:pt>
                <c:pt idx="110">
                  <c:v>23724</c:v>
                </c:pt>
                <c:pt idx="111">
                  <c:v>12561</c:v>
                </c:pt>
                <c:pt idx="112">
                  <c:v>24556</c:v>
                </c:pt>
                <c:pt idx="113">
                  <c:v>89</c:v>
                </c:pt>
                <c:pt idx="114">
                  <c:v>266369</c:v>
                </c:pt>
                <c:pt idx="115">
                  <c:v>56021</c:v>
                </c:pt>
                <c:pt idx="116">
                  <c:v>172</c:v>
                </c:pt>
                <c:pt idx="117">
                  <c:v>17416</c:v>
                </c:pt>
                <c:pt idx="118">
                  <c:v>1187765</c:v>
                </c:pt>
                <c:pt idx="119">
                  <c:v>1150424</c:v>
                </c:pt>
                <c:pt idx="120">
                  <c:v>995</c:v>
                </c:pt>
                <c:pt idx="121">
                  <c:v>6453</c:v>
                </c:pt>
                <c:pt idx="122">
                  <c:v>3844</c:v>
                </c:pt>
                <c:pt idx="123">
                  <c:v>405720</c:v>
                </c:pt>
                <c:pt idx="124">
                  <c:v>34201</c:v>
                </c:pt>
                <c:pt idx="125">
                  <c:v>59171</c:v>
                </c:pt>
                <c:pt idx="126">
                  <c:v>267847</c:v>
                </c:pt>
                <c:pt idx="127">
                  <c:v>156180</c:v>
                </c:pt>
                <c:pt idx="128">
                  <c:v>1990</c:v>
                </c:pt>
                <c:pt idx="129">
                  <c:v>1002</c:v>
                </c:pt>
                <c:pt idx="130">
                  <c:v>8718</c:v>
                </c:pt>
                <c:pt idx="131">
                  <c:v>24292</c:v>
                </c:pt>
                <c:pt idx="132">
                  <c:v>2402</c:v>
                </c:pt>
                <c:pt idx="133">
                  <c:v>1618</c:v>
                </c:pt>
                <c:pt idx="134">
                  <c:v>125067</c:v>
                </c:pt>
                <c:pt idx="135">
                  <c:v>85434</c:v>
                </c:pt>
                <c:pt idx="136">
                  <c:v>1109935</c:v>
                </c:pt>
                <c:pt idx="137">
                  <c:v>122359</c:v>
                </c:pt>
                <c:pt idx="138">
                  <c:v>62959</c:v>
                </c:pt>
                <c:pt idx="139">
                  <c:v>71149</c:v>
                </c:pt>
                <c:pt idx="140">
                  <c:v>493787</c:v>
                </c:pt>
                <c:pt idx="141">
                  <c:v>56674</c:v>
                </c:pt>
                <c:pt idx="142">
                  <c:v>21288</c:v>
                </c:pt>
                <c:pt idx="143">
                  <c:v>243660</c:v>
                </c:pt>
                <c:pt idx="144">
                  <c:v>137295</c:v>
                </c:pt>
                <c:pt idx="145">
                  <c:v>9393</c:v>
                </c:pt>
                <c:pt idx="146">
                  <c:v>346067</c:v>
                </c:pt>
                <c:pt idx="147">
                  <c:v>128291</c:v>
                </c:pt>
                <c:pt idx="148">
                  <c:v>55386</c:v>
                </c:pt>
                <c:pt idx="149">
                  <c:v>688169</c:v>
                </c:pt>
                <c:pt idx="150">
                  <c:v>637632</c:v>
                </c:pt>
                <c:pt idx="151">
                  <c:v>7231</c:v>
                </c:pt>
                <c:pt idx="152">
                  <c:v>47690</c:v>
                </c:pt>
                <c:pt idx="153">
                  <c:v>78833</c:v>
                </c:pt>
                <c:pt idx="154">
                  <c:v>52704</c:v>
                </c:pt>
                <c:pt idx="155">
                  <c:v>54052</c:v>
                </c:pt>
                <c:pt idx="156">
                  <c:v>116941</c:v>
                </c:pt>
                <c:pt idx="157">
                  <c:v>64223</c:v>
                </c:pt>
                <c:pt idx="158">
                  <c:v>172796</c:v>
                </c:pt>
                <c:pt idx="159">
                  <c:v>30439</c:v>
                </c:pt>
                <c:pt idx="160">
                  <c:v>19501</c:v>
                </c:pt>
                <c:pt idx="161">
                  <c:v>26341</c:v>
                </c:pt>
                <c:pt idx="162">
                  <c:v>92</c:v>
                </c:pt>
                <c:pt idx="163">
                  <c:v>214614</c:v>
                </c:pt>
                <c:pt idx="164">
                  <c:v>40594</c:v>
                </c:pt>
                <c:pt idx="165">
                  <c:v>19862</c:v>
                </c:pt>
                <c:pt idx="166">
                  <c:v>1803454</c:v>
                </c:pt>
                <c:pt idx="167">
                  <c:v>1510504</c:v>
                </c:pt>
                <c:pt idx="168">
                  <c:v>3936</c:v>
                </c:pt>
                <c:pt idx="169">
                  <c:v>7908</c:v>
                </c:pt>
                <c:pt idx="170">
                  <c:v>2922</c:v>
                </c:pt>
                <c:pt idx="171">
                  <c:v>189</c:v>
                </c:pt>
                <c:pt idx="172">
                  <c:v>305236</c:v>
                </c:pt>
                <c:pt idx="173">
                  <c:v>52090</c:v>
                </c:pt>
                <c:pt idx="174">
                  <c:v>58985</c:v>
                </c:pt>
                <c:pt idx="175">
                  <c:v>190086</c:v>
                </c:pt>
                <c:pt idx="176">
                  <c:v>67982</c:v>
                </c:pt>
                <c:pt idx="177">
                  <c:v>4346</c:v>
                </c:pt>
                <c:pt idx="178">
                  <c:v>2491</c:v>
                </c:pt>
                <c:pt idx="179">
                  <c:v>18460</c:v>
                </c:pt>
                <c:pt idx="180">
                  <c:v>2702</c:v>
                </c:pt>
                <c:pt idx="181">
                  <c:v>1922</c:v>
                </c:pt>
                <c:pt idx="182">
                  <c:v>924</c:v>
                </c:pt>
                <c:pt idx="183">
                  <c:v>116454</c:v>
                </c:pt>
                <c:pt idx="184">
                  <c:v>63880</c:v>
                </c:pt>
                <c:pt idx="185">
                  <c:v>1329742</c:v>
                </c:pt>
                <c:pt idx="186">
                  <c:v>260622</c:v>
                </c:pt>
                <c:pt idx="187">
                  <c:v>51299</c:v>
                </c:pt>
                <c:pt idx="188">
                  <c:v>70369</c:v>
                </c:pt>
                <c:pt idx="189">
                  <c:v>379530</c:v>
                </c:pt>
                <c:pt idx="190">
                  <c:v>64515</c:v>
                </c:pt>
                <c:pt idx="191">
                  <c:v>20800</c:v>
                </c:pt>
                <c:pt idx="192">
                  <c:v>276449</c:v>
                </c:pt>
                <c:pt idx="193">
                  <c:v>103615</c:v>
                </c:pt>
                <c:pt idx="194">
                  <c:v>11854</c:v>
                </c:pt>
                <c:pt idx="195">
                  <c:v>798256</c:v>
                </c:pt>
                <c:pt idx="196">
                  <c:v>103501</c:v>
                </c:pt>
                <c:pt idx="197">
                  <c:v>55268</c:v>
                </c:pt>
                <c:pt idx="198">
                  <c:v>641150</c:v>
                </c:pt>
                <c:pt idx="199">
                  <c:v>626992</c:v>
                </c:pt>
                <c:pt idx="200">
                  <c:v>4062</c:v>
                </c:pt>
                <c:pt idx="201">
                  <c:v>40440</c:v>
                </c:pt>
                <c:pt idx="202">
                  <c:v>74483</c:v>
                </c:pt>
                <c:pt idx="203">
                  <c:v>45090</c:v>
                </c:pt>
                <c:pt idx="204">
                  <c:v>56576</c:v>
                </c:pt>
                <c:pt idx="205">
                  <c:v>111131</c:v>
                </c:pt>
                <c:pt idx="206">
                  <c:v>63366</c:v>
                </c:pt>
                <c:pt idx="207">
                  <c:v>155333</c:v>
                </c:pt>
                <c:pt idx="208">
                  <c:v>38576</c:v>
                </c:pt>
                <c:pt idx="209">
                  <c:v>16772</c:v>
                </c:pt>
                <c:pt idx="210">
                  <c:v>21644</c:v>
                </c:pt>
                <c:pt idx="211">
                  <c:v>10</c:v>
                </c:pt>
                <c:pt idx="212">
                  <c:v>201312</c:v>
                </c:pt>
                <c:pt idx="213">
                  <c:v>42419</c:v>
                </c:pt>
                <c:pt idx="214">
                  <c:v>18492</c:v>
                </c:pt>
                <c:pt idx="215">
                  <c:v>1700935</c:v>
                </c:pt>
                <c:pt idx="216">
                  <c:v>1412907</c:v>
                </c:pt>
                <c:pt idx="217">
                  <c:v>3329</c:v>
                </c:pt>
                <c:pt idx="218">
                  <c:v>5049</c:v>
                </c:pt>
                <c:pt idx="219">
                  <c:v>2881</c:v>
                </c:pt>
                <c:pt idx="220">
                  <c:v>40</c:v>
                </c:pt>
                <c:pt idx="221">
                  <c:v>380649</c:v>
                </c:pt>
                <c:pt idx="222">
                  <c:v>38305</c:v>
                </c:pt>
                <c:pt idx="223">
                  <c:v>69773</c:v>
                </c:pt>
                <c:pt idx="224">
                  <c:v>183405</c:v>
                </c:pt>
                <c:pt idx="225">
                  <c:v>80154</c:v>
                </c:pt>
                <c:pt idx="226">
                  <c:v>2282</c:v>
                </c:pt>
                <c:pt idx="227">
                  <c:v>2096</c:v>
                </c:pt>
                <c:pt idx="228">
                  <c:v>14578</c:v>
                </c:pt>
                <c:pt idx="229">
                  <c:v>22690</c:v>
                </c:pt>
                <c:pt idx="230">
                  <c:v>2749</c:v>
                </c:pt>
                <c:pt idx="231">
                  <c:v>1301</c:v>
                </c:pt>
                <c:pt idx="232">
                  <c:v>90290</c:v>
                </c:pt>
                <c:pt idx="233">
                  <c:v>59721</c:v>
                </c:pt>
                <c:pt idx="234">
                  <c:v>1121463</c:v>
                </c:pt>
                <c:pt idx="235">
                  <c:v>193797</c:v>
                </c:pt>
                <c:pt idx="236">
                  <c:v>79793</c:v>
                </c:pt>
                <c:pt idx="237">
                  <c:v>67380</c:v>
                </c:pt>
                <c:pt idx="238">
                  <c:v>393488</c:v>
                </c:pt>
                <c:pt idx="239">
                  <c:v>54194</c:v>
                </c:pt>
                <c:pt idx="240">
                  <c:v>22262</c:v>
                </c:pt>
                <c:pt idx="241">
                  <c:v>281301</c:v>
                </c:pt>
                <c:pt idx="242">
                  <c:v>100651</c:v>
                </c:pt>
                <c:pt idx="243">
                  <c:v>36586</c:v>
                </c:pt>
                <c:pt idx="244">
                  <c:v>392390</c:v>
                </c:pt>
                <c:pt idx="245">
                  <c:v>99849</c:v>
                </c:pt>
                <c:pt idx="246">
                  <c:v>55307</c:v>
                </c:pt>
                <c:pt idx="247">
                  <c:v>599737</c:v>
                </c:pt>
                <c:pt idx="248">
                  <c:v>729799</c:v>
                </c:pt>
                <c:pt idx="249">
                  <c:v>2712</c:v>
                </c:pt>
                <c:pt idx="250">
                  <c:v>30195</c:v>
                </c:pt>
                <c:pt idx="251">
                  <c:v>90782</c:v>
                </c:pt>
                <c:pt idx="252">
                  <c:v>34266</c:v>
                </c:pt>
                <c:pt idx="253">
                  <c:v>48229</c:v>
                </c:pt>
                <c:pt idx="254">
                  <c:v>80653</c:v>
                </c:pt>
                <c:pt idx="255">
                  <c:v>60048</c:v>
                </c:pt>
                <c:pt idx="256">
                  <c:v>144914</c:v>
                </c:pt>
                <c:pt idx="257">
                  <c:v>36063</c:v>
                </c:pt>
                <c:pt idx="258">
                  <c:v>15482</c:v>
                </c:pt>
                <c:pt idx="259">
                  <c:v>19019</c:v>
                </c:pt>
                <c:pt idx="260">
                  <c:v>5</c:v>
                </c:pt>
                <c:pt idx="261">
                  <c:v>222613</c:v>
                </c:pt>
                <c:pt idx="262">
                  <c:v>55627</c:v>
                </c:pt>
                <c:pt idx="263">
                  <c:v>18638</c:v>
                </c:pt>
                <c:pt idx="264">
                  <c:v>1709450</c:v>
                </c:pt>
                <c:pt idx="265">
                  <c:v>1425071</c:v>
                </c:pt>
                <c:pt idx="266">
                  <c:v>3449</c:v>
                </c:pt>
                <c:pt idx="267">
                  <c:v>6128</c:v>
                </c:pt>
                <c:pt idx="268">
                  <c:v>3175</c:v>
                </c:pt>
                <c:pt idx="269">
                  <c:v>23</c:v>
                </c:pt>
                <c:pt idx="270">
                  <c:v>343535</c:v>
                </c:pt>
                <c:pt idx="271">
                  <c:v>26020</c:v>
                </c:pt>
                <c:pt idx="272">
                  <c:v>82360</c:v>
                </c:pt>
                <c:pt idx="273">
                  <c:v>201110</c:v>
                </c:pt>
                <c:pt idx="274">
                  <c:v>83421</c:v>
                </c:pt>
                <c:pt idx="275">
                  <c:v>1387</c:v>
                </c:pt>
                <c:pt idx="276">
                  <c:v>7275</c:v>
                </c:pt>
                <c:pt idx="277">
                  <c:v>8881</c:v>
                </c:pt>
                <c:pt idx="278">
                  <c:v>33824</c:v>
                </c:pt>
                <c:pt idx="279">
                  <c:v>2554</c:v>
                </c:pt>
                <c:pt idx="280">
                  <c:v>1118</c:v>
                </c:pt>
                <c:pt idx="281">
                  <c:v>90838</c:v>
                </c:pt>
                <c:pt idx="282">
                  <c:v>74018</c:v>
                </c:pt>
                <c:pt idx="283">
                  <c:v>1023973</c:v>
                </c:pt>
                <c:pt idx="284">
                  <c:v>163617</c:v>
                </c:pt>
                <c:pt idx="285">
                  <c:v>66057</c:v>
                </c:pt>
                <c:pt idx="286">
                  <c:v>63571</c:v>
                </c:pt>
                <c:pt idx="287">
                  <c:v>428251</c:v>
                </c:pt>
                <c:pt idx="288">
                  <c:v>47090</c:v>
                </c:pt>
                <c:pt idx="289">
                  <c:v>26888</c:v>
                </c:pt>
                <c:pt idx="290">
                  <c:v>261691</c:v>
                </c:pt>
                <c:pt idx="291">
                  <c:v>119761</c:v>
                </c:pt>
                <c:pt idx="292">
                  <c:v>13210</c:v>
                </c:pt>
              </c:numCache>
            </c:numRef>
          </c:xVal>
          <c:yVal>
            <c:numRef>
              <c:f>'[1]Predicted Jobs from worktimes'!$B$25:$B$317</c:f>
              <c:numCache>
                <c:formatCode>General</c:formatCode>
                <c:ptCount val="293"/>
                <c:pt idx="0">
                  <c:v>2659.7623702279593</c:v>
                </c:pt>
                <c:pt idx="1">
                  <c:v>1402.0531255395827</c:v>
                </c:pt>
                <c:pt idx="2">
                  <c:v>406.45454817392044</c:v>
                </c:pt>
                <c:pt idx="3">
                  <c:v>7938.3137864701675</c:v>
                </c:pt>
                <c:pt idx="4">
                  <c:v>5761.2191087356732</c:v>
                </c:pt>
                <c:pt idx="5">
                  <c:v>-81.317021796943237</c:v>
                </c:pt>
                <c:pt idx="6">
                  <c:v>238.88739712319654</c:v>
                </c:pt>
                <c:pt idx="7">
                  <c:v>801.02294051251215</c:v>
                </c:pt>
                <c:pt idx="8">
                  <c:v>371.66779625604318</c:v>
                </c:pt>
                <c:pt idx="9">
                  <c:v>633.75364249283678</c:v>
                </c:pt>
                <c:pt idx="10">
                  <c:v>1103.1824299682946</c:v>
                </c:pt>
                <c:pt idx="11">
                  <c:v>571.62646443329572</c:v>
                </c:pt>
                <c:pt idx="12">
                  <c:v>1934.2172076796392</c:v>
                </c:pt>
                <c:pt idx="13">
                  <c:v>193.9488210637482</c:v>
                </c:pt>
                <c:pt idx="14">
                  <c:v>83.83007337651128</c:v>
                </c:pt>
                <c:pt idx="15">
                  <c:v>193.43998880237365</c:v>
                </c:pt>
                <c:pt idx="16">
                  <c:v>-129.66849717048939</c:v>
                </c:pt>
                <c:pt idx="17">
                  <c:v>2952.0182464013778</c:v>
                </c:pt>
                <c:pt idx="18">
                  <c:v>528.78527013414748</c:v>
                </c:pt>
                <c:pt idx="19">
                  <c:v>126.62162550381805</c:v>
                </c:pt>
                <c:pt idx="20">
                  <c:v>22626.005221906842</c:v>
                </c:pt>
                <c:pt idx="21">
                  <c:v>19355.901615110855</c:v>
                </c:pt>
                <c:pt idx="22">
                  <c:v>-14.113931666616622</c:v>
                </c:pt>
                <c:pt idx="23">
                  <c:v>-64.562788800462911</c:v>
                </c:pt>
                <c:pt idx="24">
                  <c:v>5366.9113377992489</c:v>
                </c:pt>
                <c:pt idx="25">
                  <c:v>345.35744518008886</c:v>
                </c:pt>
                <c:pt idx="26">
                  <c:v>867.54345078001916</c:v>
                </c:pt>
                <c:pt idx="27">
                  <c:v>3563.8331932609976</c:v>
                </c:pt>
                <c:pt idx="28">
                  <c:v>1572.003100838695</c:v>
                </c:pt>
                <c:pt idx="29">
                  <c:v>-113.73336000939256</c:v>
                </c:pt>
                <c:pt idx="30">
                  <c:v>-118.13910276031886</c:v>
                </c:pt>
                <c:pt idx="31">
                  <c:v>17.532952882290658</c:v>
                </c:pt>
                <c:pt idx="32">
                  <c:v>235.88404572679042</c:v>
                </c:pt>
                <c:pt idx="33">
                  <c:v>-85.350448259058865</c:v>
                </c:pt>
                <c:pt idx="34">
                  <c:v>-119.0823040253059</c:v>
                </c:pt>
                <c:pt idx="35">
                  <c:v>1403.7285488392308</c:v>
                </c:pt>
                <c:pt idx="36">
                  <c:v>1018.331547748342</c:v>
                </c:pt>
                <c:pt idx="37">
                  <c:v>14920.001244790881</c:v>
                </c:pt>
                <c:pt idx="38">
                  <c:v>1846.0278894033509</c:v>
                </c:pt>
                <c:pt idx="39">
                  <c:v>663.72510374209605</c:v>
                </c:pt>
                <c:pt idx="40">
                  <c:v>829.29415737620263</c:v>
                </c:pt>
                <c:pt idx="41">
                  <c:v>6812.6899505088568</c:v>
                </c:pt>
                <c:pt idx="42">
                  <c:v>538.72611504539248</c:v>
                </c:pt>
                <c:pt idx="43">
                  <c:v>259.96049906988065</c:v>
                </c:pt>
                <c:pt idx="44">
                  <c:v>3654.5046201293571</c:v>
                </c:pt>
                <c:pt idx="45">
                  <c:v>1551.9228423288394</c:v>
                </c:pt>
                <c:pt idx="46">
                  <c:v>118.77816235287321</c:v>
                </c:pt>
                <c:pt idx="47">
                  <c:v>966.69127849030156</c:v>
                </c:pt>
                <c:pt idx="48">
                  <c:v>1609.8924884966611</c:v>
                </c:pt>
                <c:pt idx="49">
                  <c:v>323.26667871065558</c:v>
                </c:pt>
                <c:pt idx="50">
                  <c:v>8094.500469626244</c:v>
                </c:pt>
                <c:pt idx="51">
                  <c:v>4768.8969147115458</c:v>
                </c:pt>
                <c:pt idx="52">
                  <c:v>-80.187662387550859</c:v>
                </c:pt>
                <c:pt idx="53">
                  <c:v>381.02534564815141</c:v>
                </c:pt>
                <c:pt idx="54">
                  <c:v>552.99823944980164</c:v>
                </c:pt>
                <c:pt idx="55">
                  <c:v>430.60546477477283</c:v>
                </c:pt>
                <c:pt idx="56">
                  <c:v>406.59106414648431</c:v>
                </c:pt>
                <c:pt idx="57">
                  <c:v>1037.1955730480829</c:v>
                </c:pt>
                <c:pt idx="58">
                  <c:v>754.29724626677262</c:v>
                </c:pt>
                <c:pt idx="59">
                  <c:v>1846.3505635203201</c:v>
                </c:pt>
                <c:pt idx="60">
                  <c:v>141.45222434144324</c:v>
                </c:pt>
                <c:pt idx="61">
                  <c:v>99.119862303669635</c:v>
                </c:pt>
                <c:pt idx="62">
                  <c:v>167.82462813219928</c:v>
                </c:pt>
                <c:pt idx="63">
                  <c:v>-132.23747956328305</c:v>
                </c:pt>
                <c:pt idx="64">
                  <c:v>2326.4772390276048</c:v>
                </c:pt>
                <c:pt idx="65">
                  <c:v>244.47214145535668</c:v>
                </c:pt>
                <c:pt idx="66">
                  <c:v>-132.56015368025228</c:v>
                </c:pt>
                <c:pt idx="67">
                  <c:v>17.669468854854557</c:v>
                </c:pt>
                <c:pt idx="68">
                  <c:v>16560.017265373019</c:v>
                </c:pt>
                <c:pt idx="69">
                  <c:v>14693.905973139119</c:v>
                </c:pt>
                <c:pt idx="70">
                  <c:v>-102.53905025915164</c:v>
                </c:pt>
                <c:pt idx="71">
                  <c:v>-109.51377540287159</c:v>
                </c:pt>
                <c:pt idx="72">
                  <c:v>-130.97160418132674</c:v>
                </c:pt>
                <c:pt idx="73">
                  <c:v>2081.0215203576877</c:v>
                </c:pt>
                <c:pt idx="74">
                  <c:v>220.44533028410785</c:v>
                </c:pt>
                <c:pt idx="75">
                  <c:v>613.71061561186218</c:v>
                </c:pt>
                <c:pt idx="76">
                  <c:v>1788.0086010636876</c:v>
                </c:pt>
                <c:pt idx="77">
                  <c:v>524.88835964459577</c:v>
                </c:pt>
                <c:pt idx="78">
                  <c:v>-70.631544308076897</c:v>
                </c:pt>
                <c:pt idx="79">
                  <c:v>-132.56015368025228</c:v>
                </c:pt>
                <c:pt idx="80">
                  <c:v>-93.578638241774755</c:v>
                </c:pt>
                <c:pt idx="81">
                  <c:v>38.556412657133365</c:v>
                </c:pt>
                <c:pt idx="82">
                  <c:v>-100.81398478766218</c:v>
                </c:pt>
                <c:pt idx="83">
                  <c:v>-115.69422579712878</c:v>
                </c:pt>
                <c:pt idx="84">
                  <c:v>-128.92386459286806</c:v>
                </c:pt>
                <c:pt idx="85">
                  <c:v>1161.412697538284</c:v>
                </c:pt>
                <c:pt idx="86">
                  <c:v>467.83709365584014</c:v>
                </c:pt>
                <c:pt idx="87">
                  <c:v>17745.919108492777</c:v>
                </c:pt>
                <c:pt idx="88">
                  <c:v>3111.7791659300378</c:v>
                </c:pt>
                <c:pt idx="89">
                  <c:v>409.78057368729583</c:v>
                </c:pt>
                <c:pt idx="90">
                  <c:v>893.08434819243143</c:v>
                </c:pt>
                <c:pt idx="91">
                  <c:v>4383.6488401361803</c:v>
                </c:pt>
                <c:pt idx="92">
                  <c:v>638.30831175928734</c:v>
                </c:pt>
                <c:pt idx="93">
                  <c:v>103.61247885531841</c:v>
                </c:pt>
                <c:pt idx="94">
                  <c:v>4099.4846379729133</c:v>
                </c:pt>
                <c:pt idx="95">
                  <c:v>1084.5914366136817</c:v>
                </c:pt>
                <c:pt idx="96">
                  <c:v>38.233738540164097</c:v>
                </c:pt>
                <c:pt idx="97">
                  <c:v>1118.2612396651268</c:v>
                </c:pt>
                <c:pt idx="98">
                  <c:v>1265.1648366868583</c:v>
                </c:pt>
                <c:pt idx="99">
                  <c:v>353.43670864728051</c:v>
                </c:pt>
                <c:pt idx="100">
                  <c:v>6645.5944000906275</c:v>
                </c:pt>
                <c:pt idx="101">
                  <c:v>4355.625834131697</c:v>
                </c:pt>
                <c:pt idx="102">
                  <c:v>-113.23693829097833</c:v>
                </c:pt>
                <c:pt idx="103">
                  <c:v>235.64824541054367</c:v>
                </c:pt>
                <c:pt idx="104">
                  <c:v>555.56722184259525</c:v>
                </c:pt>
                <c:pt idx="105">
                  <c:v>381.0129351051911</c:v>
                </c:pt>
                <c:pt idx="106">
                  <c:v>583.00693232794197</c:v>
                </c:pt>
                <c:pt idx="107">
                  <c:v>913.53692299109775</c:v>
                </c:pt>
                <c:pt idx="108">
                  <c:v>443.45037673874106</c:v>
                </c:pt>
                <c:pt idx="109">
                  <c:v>1749.0022645392892</c:v>
                </c:pt>
                <c:pt idx="110">
                  <c:v>160.97400841808286</c:v>
                </c:pt>
                <c:pt idx="111">
                  <c:v>22.435117351631192</c:v>
                </c:pt>
                <c:pt idx="112">
                  <c:v>171.2995801610989</c:v>
                </c:pt>
                <c:pt idx="113">
                  <c:v>-132.34917444992624</c:v>
                </c:pt>
                <c:pt idx="114">
                  <c:v>3172.3302050336138</c:v>
                </c:pt>
                <c:pt idx="115">
                  <c:v>561.79731440869386</c:v>
                </c:pt>
                <c:pt idx="116">
                  <c:v>-131.31909938421671</c:v>
                </c:pt>
                <c:pt idx="117">
                  <c:v>82.688303424158562</c:v>
                </c:pt>
                <c:pt idx="118">
                  <c:v>14607.354846533599</c:v>
                </c:pt>
                <c:pt idx="119">
                  <c:v>14143.932761850952</c:v>
                </c:pt>
                <c:pt idx="120">
                  <c:v>-121.10522252784389</c:v>
                </c:pt>
                <c:pt idx="121">
                  <c:v>-53.368479050221993</c:v>
                </c:pt>
                <c:pt idx="122">
                  <c:v>-85.747585633790251</c:v>
                </c:pt>
                <c:pt idx="123">
                  <c:v>4901.7517771021539</c:v>
                </c:pt>
                <c:pt idx="124">
                  <c:v>290.9992670137305</c:v>
                </c:pt>
                <c:pt idx="125">
                  <c:v>600.89052473381457</c:v>
                </c:pt>
                <c:pt idx="126">
                  <c:v>3190.6729875290198</c:v>
                </c:pt>
                <c:pt idx="127">
                  <c:v>1804.8248867749696</c:v>
                </c:pt>
                <c:pt idx="128">
                  <c:v>-108.75673228228989</c:v>
                </c:pt>
                <c:pt idx="129">
                  <c:v>-121.01834872712141</c:v>
                </c:pt>
                <c:pt idx="130">
                  <c:v>-25.258599245016114</c:v>
                </c:pt>
                <c:pt idx="131">
                  <c:v>168.02319681956499</c:v>
                </c:pt>
                <c:pt idx="132">
                  <c:v>-103.64358858262329</c:v>
                </c:pt>
                <c:pt idx="133">
                  <c:v>-113.37345426354224</c:v>
                </c:pt>
                <c:pt idx="134">
                  <c:v>1418.6956636494199</c:v>
                </c:pt>
                <c:pt idx="135">
                  <c:v>926.82861450163887</c:v>
                </c:pt>
                <c:pt idx="136">
                  <c:v>13641.442287929107</c:v>
                </c:pt>
                <c:pt idx="137">
                  <c:v>1385.0879133127764</c:v>
                </c:pt>
                <c:pt idx="138">
                  <c:v>647.90166146764238</c:v>
                </c:pt>
                <c:pt idx="139">
                  <c:v>749.54400831295629</c:v>
                </c:pt>
                <c:pt idx="140">
                  <c:v>5994.7110639918064</c:v>
                </c:pt>
                <c:pt idx="141">
                  <c:v>569.90139896180619</c:v>
                </c:pt>
                <c:pt idx="142">
                  <c:v>130.74192576665615</c:v>
                </c:pt>
                <c:pt idx="143">
                  <c:v>2890.4991849468943</c:v>
                </c:pt>
                <c:pt idx="144">
                  <c:v>1570.4517829686504</c:v>
                </c:pt>
                <c:pt idx="145">
                  <c:v>-16.881482746775959</c:v>
                </c:pt>
                <c:pt idx="146">
                  <c:v>4161.4256578880504</c:v>
                </c:pt>
                <c:pt idx="147">
                  <c:v>1458.707254153607</c:v>
                </c:pt>
                <c:pt idx="148">
                  <c:v>553.91661962886792</c:v>
                </c:pt>
                <c:pt idx="149">
                  <c:v>8407.0972257116864</c:v>
                </c:pt>
                <c:pt idx="150">
                  <c:v>7779.9056161241861</c:v>
                </c:pt>
                <c:pt idx="151">
                  <c:v>-43.713076627065178</c:v>
                </c:pt>
                <c:pt idx="152">
                  <c:v>458.40508100596981</c:v>
                </c:pt>
                <c:pt idx="153">
                  <c:v>844.90662042033023</c:v>
                </c:pt>
                <c:pt idx="154">
                  <c:v>520.63154340919368</c:v>
                </c:pt>
                <c:pt idx="155">
                  <c:v>537.36095531975332</c:v>
                </c:pt>
                <c:pt idx="156">
                  <c:v>1317.8475915535687</c:v>
                </c:pt>
                <c:pt idx="157">
                  <c:v>663.58858776953207</c:v>
                </c:pt>
                <c:pt idx="158">
                  <c:v>2011.0384686042416</c:v>
                </c:pt>
                <c:pt idx="159">
                  <c:v>244.31080439687202</c:v>
                </c:pt>
                <c:pt idx="160">
                  <c:v>108.56428549650039</c:v>
                </c:pt>
                <c:pt idx="161">
                  <c:v>193.45239934533402</c:v>
                </c:pt>
                <c:pt idx="162">
                  <c:v>-132.31194282104516</c:v>
                </c:pt>
                <c:pt idx="163">
                  <c:v>2530.0225541203999</c:v>
                </c:pt>
                <c:pt idx="164">
                  <c:v>370.33986815928512</c:v>
                </c:pt>
                <c:pt idx="165">
                  <c:v>113.04449150518883</c:v>
                </c:pt>
                <c:pt idx="166">
                  <c:v>22248.389631252096</c:v>
                </c:pt>
                <c:pt idx="167">
                  <c:v>18612.721071015869</c:v>
                </c:pt>
                <c:pt idx="168">
                  <c:v>-84.60581568143752</c:v>
                </c:pt>
                <c:pt idx="169">
                  <c:v>-35.311139042904315</c:v>
                </c:pt>
                <c:pt idx="170">
                  <c:v>-97.19010624323829</c:v>
                </c:pt>
                <c:pt idx="171">
                  <c:v>-131.10812015389067</c:v>
                </c:pt>
                <c:pt idx="172">
                  <c:v>3654.6907782737626</c:v>
                </c:pt>
                <c:pt idx="173">
                  <c:v>513.01147003153528</c:v>
                </c:pt>
                <c:pt idx="174">
                  <c:v>598.5821637431884</c:v>
                </c:pt>
                <c:pt idx="175">
                  <c:v>2225.616756388793</c:v>
                </c:pt>
                <c:pt idx="176">
                  <c:v>710.23981875750951</c:v>
                </c:pt>
                <c:pt idx="177">
                  <c:v>-79.517493067691646</c:v>
                </c:pt>
                <c:pt idx="178">
                  <c:v>-102.53905025915164</c:v>
                </c:pt>
                <c:pt idx="179">
                  <c:v>95.644910274770012</c:v>
                </c:pt>
                <c:pt idx="180">
                  <c:v>-99.920425694516553</c:v>
                </c:pt>
                <c:pt idx="181">
                  <c:v>-109.60064920359409</c:v>
                </c:pt>
                <c:pt idx="182">
                  <c:v>-121.98637107802915</c:v>
                </c:pt>
                <c:pt idx="183">
                  <c:v>1311.8036571318755</c:v>
                </c:pt>
                <c:pt idx="184">
                  <c:v>659.3317715341301</c:v>
                </c:pt>
                <c:pt idx="185">
                  <c:v>16369.366504416032</c:v>
                </c:pt>
                <c:pt idx="186">
                  <c:v>3101.0068146404492</c:v>
                </c:pt>
                <c:pt idx="187">
                  <c:v>503.19473054989385</c:v>
                </c:pt>
                <c:pt idx="188">
                  <c:v>739.86378480387873</c:v>
                </c:pt>
                <c:pt idx="189">
                  <c:v>4576.7196569704356</c:v>
                </c:pt>
                <c:pt idx="190">
                  <c:v>667.21246631395593</c:v>
                </c:pt>
                <c:pt idx="191">
                  <c:v>124.68558080200256</c:v>
                </c:pt>
                <c:pt idx="192">
                  <c:v>3297.4284780740004</c:v>
                </c:pt>
                <c:pt idx="193">
                  <c:v>1152.4646960638674</c:v>
                </c:pt>
                <c:pt idx="194">
                  <c:v>13.66086347865965</c:v>
                </c:pt>
                <c:pt idx="195">
                  <c:v>9773.3366685883739</c:v>
                </c:pt>
                <c:pt idx="196">
                  <c:v>1151.0498941663868</c:v>
                </c:pt>
                <c:pt idx="197">
                  <c:v>552.45217555954594</c:v>
                </c:pt>
                <c:pt idx="198">
                  <c:v>7823.5659062587183</c:v>
                </c:pt>
                <c:pt idx="199">
                  <c:v>7647.8574390260001</c:v>
                </c:pt>
                <c:pt idx="200">
                  <c:v>-83.042087268432681</c:v>
                </c:pt>
                <c:pt idx="201">
                  <c:v>368.42864454339031</c:v>
                </c:pt>
                <c:pt idx="202">
                  <c:v>790.92075854278255</c:v>
                </c:pt>
                <c:pt idx="203">
                  <c:v>426.13766930904478</c:v>
                </c:pt>
                <c:pt idx="204">
                  <c:v>568.68516575169133</c:v>
                </c:pt>
                <c:pt idx="205">
                  <c:v>1245.7423369539015</c:v>
                </c:pt>
                <c:pt idx="206">
                  <c:v>652.95275245250718</c:v>
                </c:pt>
                <c:pt idx="207">
                  <c:v>1794.3131568875483</c:v>
                </c:pt>
                <c:pt idx="208">
                  <c:v>345.29539246528708</c:v>
                </c:pt>
                <c:pt idx="209">
                  <c:v>74.695913757689425</c:v>
                </c:pt>
                <c:pt idx="210">
                  <c:v>135.16007906054284</c:v>
                </c:pt>
                <c:pt idx="211">
                  <c:v>-133.32960734379435</c:v>
                </c:pt>
                <c:pt idx="212">
                  <c:v>2364.9375116617471</c:v>
                </c:pt>
                <c:pt idx="213">
                  <c:v>392.98910906193441</c:v>
                </c:pt>
                <c:pt idx="214">
                  <c:v>96.042047649501399</c:v>
                </c:pt>
                <c:pt idx="215">
                  <c:v>20976.07317749938</c:v>
                </c:pt>
                <c:pt idx="216">
                  <c:v>17401.489309714023</c:v>
                </c:pt>
                <c:pt idx="217">
                  <c:v>-92.13901525837349</c:v>
                </c:pt>
                <c:pt idx="218">
                  <c:v>-70.792881366561517</c:v>
                </c:pt>
                <c:pt idx="219">
                  <c:v>-97.698938504612869</c:v>
                </c:pt>
                <c:pt idx="220">
                  <c:v>-132.95729105498367</c:v>
                </c:pt>
                <c:pt idx="221">
                  <c:v>4590.6070545430739</c:v>
                </c:pt>
                <c:pt idx="222">
                  <c:v>341.93213532303071</c:v>
                </c:pt>
                <c:pt idx="223">
                  <c:v>732.46710119950671</c:v>
                </c:pt>
                <c:pt idx="224">
                  <c:v>2142.7019188706558</c:v>
                </c:pt>
                <c:pt idx="225">
                  <c:v>861.30094767096023</c:v>
                </c:pt>
                <c:pt idx="226">
                  <c:v>-105.13285373786599</c:v>
                </c:pt>
                <c:pt idx="227">
                  <c:v>-107.44121472849217</c:v>
                </c:pt>
                <c:pt idx="228">
                  <c:v>47.467182502668805</c:v>
                </c:pt>
                <c:pt idx="229">
                  <c:v>148.141506997075</c:v>
                </c:pt>
                <c:pt idx="230">
                  <c:v>-99.337130175379841</c:v>
                </c:pt>
                <c:pt idx="231">
                  <c:v>-117.30759638197503</c:v>
                </c:pt>
                <c:pt idx="232">
                  <c:v>987.09421111712641</c:v>
                </c:pt>
                <c:pt idx="233">
                  <c:v>607.71632336201037</c:v>
                </c:pt>
                <c:pt idx="234">
                  <c:v>13784.51102717609</c:v>
                </c:pt>
                <c:pt idx="235">
                  <c:v>2271.6722813146735</c:v>
                </c:pt>
                <c:pt idx="236">
                  <c:v>856.82074166227176</c:v>
                </c:pt>
                <c:pt idx="237">
                  <c:v>702.76867189537529</c:v>
                </c:pt>
                <c:pt idx="238">
                  <c:v>4749.9460156110817</c:v>
                </c:pt>
                <c:pt idx="239">
                  <c:v>539.12325242012389</c:v>
                </c:pt>
                <c:pt idx="240">
                  <c:v>142.82979461004271</c:v>
                </c:pt>
                <c:pt idx="241">
                  <c:v>3357.6444325176467</c:v>
                </c:pt>
                <c:pt idx="242">
                  <c:v>1115.6798467293729</c:v>
                </c:pt>
                <c:pt idx="243">
                  <c:v>320.5984119741791</c:v>
                </c:pt>
                <c:pt idx="244">
                  <c:v>4736.3192394406105</c:v>
                </c:pt>
                <c:pt idx="245">
                  <c:v>1105.7265912751675</c:v>
                </c:pt>
                <c:pt idx="246">
                  <c:v>552.93618673499986</c:v>
                </c:pt>
                <c:pt idx="247">
                  <c:v>7309.6080906415027</c:v>
                </c:pt>
                <c:pt idx="248">
                  <c:v>8923.7481291512977</c:v>
                </c:pt>
                <c:pt idx="249">
                  <c:v>-99.796320264913007</c:v>
                </c:pt>
                <c:pt idx="250">
                  <c:v>241.28263191454522</c:v>
                </c:pt>
                <c:pt idx="251">
                  <c:v>993.20019825362147</c:v>
                </c:pt>
                <c:pt idx="252">
                  <c:v>291.80595230615364</c:v>
                </c:pt>
                <c:pt idx="253">
                  <c:v>465.09436366160151</c:v>
                </c:pt>
                <c:pt idx="254">
                  <c:v>867.49380860817769</c:v>
                </c:pt>
                <c:pt idx="255">
                  <c:v>611.77457091004669</c:v>
                </c:pt>
                <c:pt idx="256">
                  <c:v>1665.0077097836013</c:v>
                </c:pt>
                <c:pt idx="257">
                  <c:v>314.10769800591299</c:v>
                </c:pt>
                <c:pt idx="258">
                  <c:v>58.686313338830445</c:v>
                </c:pt>
                <c:pt idx="259">
                  <c:v>102.58240378960889</c:v>
                </c:pt>
                <c:pt idx="260">
                  <c:v>-133.39166005859613</c:v>
                </c:pt>
                <c:pt idx="261">
                  <c:v>2629.2944872602861</c:v>
                </c:pt>
                <c:pt idx="262">
                  <c:v>556.90756048231367</c:v>
                </c:pt>
                <c:pt idx="263">
                  <c:v>97.853986921713329</c:v>
                </c:pt>
                <c:pt idx="264">
                  <c:v>21081.74895080681</c:v>
                </c:pt>
                <c:pt idx="265">
                  <c:v>17552.45115428379</c:v>
                </c:pt>
                <c:pt idx="266">
                  <c:v>-90.649750103130785</c:v>
                </c:pt>
                <c:pt idx="267">
                  <c:v>-57.401905512337621</c:v>
                </c:pt>
                <c:pt idx="268">
                  <c:v>-94.050238874268274</c:v>
                </c:pt>
                <c:pt idx="269">
                  <c:v>-133.16827028530972</c:v>
                </c:pt>
                <c:pt idx="270">
                  <c:v>4130.0021631124291</c:v>
                </c:pt>
                <c:pt idx="271">
                  <c:v>189.46861505505979</c:v>
                </c:pt>
                <c:pt idx="272">
                  <c:v>888.67860544150506</c:v>
                </c:pt>
                <c:pt idx="273">
                  <c:v>2362.4305819837555</c:v>
                </c:pt>
                <c:pt idx="274">
                  <c:v>901.8461915224425</c:v>
                </c:pt>
                <c:pt idx="275">
                  <c:v>-116.24028968738443</c:v>
                </c:pt>
                <c:pt idx="276">
                  <c:v>-43.167012736809525</c:v>
                </c:pt>
                <c:pt idx="277">
                  <c:v>-23.235680742478124</c:v>
                </c:pt>
                <c:pt idx="278">
                  <c:v>286.32049231767638</c:v>
                </c:pt>
                <c:pt idx="279">
                  <c:v>-101.75718605264922</c:v>
                </c:pt>
                <c:pt idx="280">
                  <c:v>-119.57872574372013</c:v>
                </c:pt>
                <c:pt idx="281">
                  <c:v>993.89518865940158</c:v>
                </c:pt>
                <c:pt idx="282">
                  <c:v>785.14985606621701</c:v>
                </c:pt>
                <c:pt idx="283">
                  <c:v>12574.607193971002</c:v>
                </c:pt>
                <c:pt idx="284">
                  <c:v>1897.1220947711356</c:v>
                </c:pt>
                <c:pt idx="285">
                  <c:v>686.34952355882456</c:v>
                </c:pt>
                <c:pt idx="286">
                  <c:v>655.49691375938016</c:v>
                </c:pt>
                <c:pt idx="287">
                  <c:v>5181.3737205419293</c:v>
                </c:pt>
                <c:pt idx="288">
                  <c:v>450.95875522975632</c:v>
                </c:pt>
                <c:pt idx="289">
                  <c:v>200.2409663446486</c:v>
                </c:pt>
                <c:pt idx="290">
                  <c:v>3114.2736850650695</c:v>
                </c:pt>
                <c:pt idx="291">
                  <c:v>1352.8453227017721</c:v>
                </c:pt>
                <c:pt idx="292">
                  <c:v>30.489559732902109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4-4E2F-AD9B-657960E52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55280"/>
        <c:axId val="1086656592"/>
      </c:scatterChart>
      <c:valAx>
        <c:axId val="108665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Worktimes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656592"/>
        <c:crosses val="autoZero"/>
        <c:crossBetween val="midCat"/>
      </c:valAx>
      <c:valAx>
        <c:axId val="108665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No of Jobs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655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5</xdr:row>
      <xdr:rowOff>3810</xdr:rowOff>
    </xdr:from>
    <xdr:to>
      <xdr:col>11</xdr:col>
      <xdr:colOff>594360</xdr:colOff>
      <xdr:row>56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145A6E-ABE3-4D35-BFA9-A71ED491D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F9786-F57C-4E58-98E1-FFFF30883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0</xdr:row>
      <xdr:rowOff>118110</xdr:rowOff>
    </xdr:from>
    <xdr:to>
      <xdr:col>16</xdr:col>
      <xdr:colOff>259080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620FE-47D0-489F-8A04-EB53FFB96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144780</xdr:rowOff>
    </xdr:from>
    <xdr:to>
      <xdr:col>19</xdr:col>
      <xdr:colOff>160020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20115B-1783-4C88-87E2-CD8D210B0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2/Predictions%20of%20jobs%20and%20Worktim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Comparisons"/>
      <sheetName val="Logarithmic check"/>
      <sheetName val="Region wise distribution of AGS"/>
      <sheetName val="Predicted Jobs from worktimes"/>
      <sheetName val="Actual data month by month"/>
      <sheetName val="Data partitions"/>
    </sheetNames>
    <sheetDataSet>
      <sheetData sheetId="0"/>
      <sheetData sheetId="1"/>
      <sheetData sheetId="2"/>
      <sheetData sheetId="3">
        <row r="25">
          <cell r="B25">
            <v>2659.7623702279593</v>
          </cell>
        </row>
        <row r="26">
          <cell r="B26">
            <v>1402.0531255395827</v>
          </cell>
        </row>
        <row r="27">
          <cell r="B27">
            <v>406.45454817392044</v>
          </cell>
        </row>
        <row r="28">
          <cell r="B28">
            <v>7938.3137864701675</v>
          </cell>
        </row>
        <row r="29">
          <cell r="B29">
            <v>5761.2191087356732</v>
          </cell>
        </row>
        <row r="30">
          <cell r="B30">
            <v>-81.317021796943237</v>
          </cell>
        </row>
        <row r="31">
          <cell r="B31">
            <v>238.88739712319654</v>
          </cell>
        </row>
        <row r="32">
          <cell r="B32">
            <v>801.02294051251215</v>
          </cell>
        </row>
        <row r="33">
          <cell r="B33">
            <v>371.66779625604318</v>
          </cell>
        </row>
        <row r="34">
          <cell r="B34">
            <v>633.75364249283678</v>
          </cell>
        </row>
        <row r="35">
          <cell r="B35">
            <v>1103.1824299682946</v>
          </cell>
        </row>
        <row r="36">
          <cell r="B36">
            <v>571.62646443329572</v>
          </cell>
        </row>
        <row r="37">
          <cell r="B37">
            <v>1934.2172076796392</v>
          </cell>
        </row>
        <row r="38">
          <cell r="B38">
            <v>193.9488210637482</v>
          </cell>
        </row>
        <row r="39">
          <cell r="B39">
            <v>83.83007337651128</v>
          </cell>
        </row>
        <row r="40">
          <cell r="B40">
            <v>193.43998880237365</v>
          </cell>
        </row>
        <row r="41">
          <cell r="B41">
            <v>-129.66849717048939</v>
          </cell>
        </row>
        <row r="42">
          <cell r="B42">
            <v>2952.0182464013778</v>
          </cell>
        </row>
        <row r="43">
          <cell r="B43">
            <v>528.78527013414748</v>
          </cell>
        </row>
        <row r="44">
          <cell r="B44">
            <v>126.62162550381805</v>
          </cell>
        </row>
        <row r="45">
          <cell r="B45">
            <v>22626.005221906842</v>
          </cell>
        </row>
        <row r="46">
          <cell r="B46">
            <v>19355.901615110855</v>
          </cell>
        </row>
        <row r="47">
          <cell r="B47">
            <v>-14.113931666616622</v>
          </cell>
        </row>
        <row r="48">
          <cell r="B48">
            <v>-64.562788800462911</v>
          </cell>
        </row>
        <row r="49">
          <cell r="B49">
            <v>5366.9113377992489</v>
          </cell>
        </row>
        <row r="50">
          <cell r="B50">
            <v>345.35744518008886</v>
          </cell>
        </row>
        <row r="51">
          <cell r="B51">
            <v>867.54345078001916</v>
          </cell>
        </row>
        <row r="52">
          <cell r="B52">
            <v>3563.8331932609976</v>
          </cell>
        </row>
        <row r="53">
          <cell r="B53">
            <v>1572.003100838695</v>
          </cell>
        </row>
        <row r="54">
          <cell r="B54">
            <v>-113.73336000939256</v>
          </cell>
        </row>
        <row r="55">
          <cell r="B55">
            <v>-118.13910276031886</v>
          </cell>
        </row>
        <row r="56">
          <cell r="B56">
            <v>17.532952882290658</v>
          </cell>
        </row>
        <row r="57">
          <cell r="B57">
            <v>235.88404572679042</v>
          </cell>
        </row>
        <row r="58">
          <cell r="B58">
            <v>-85.350448259058865</v>
          </cell>
        </row>
        <row r="59">
          <cell r="B59">
            <v>-119.0823040253059</v>
          </cell>
        </row>
        <row r="60">
          <cell r="B60">
            <v>1403.7285488392308</v>
          </cell>
        </row>
        <row r="61">
          <cell r="B61">
            <v>1018.331547748342</v>
          </cell>
        </row>
        <row r="62">
          <cell r="B62">
            <v>14920.001244790881</v>
          </cell>
        </row>
        <row r="63">
          <cell r="B63">
            <v>1846.0278894033509</v>
          </cell>
        </row>
        <row r="64">
          <cell r="B64">
            <v>663.72510374209605</v>
          </cell>
        </row>
        <row r="65">
          <cell r="B65">
            <v>829.29415737620263</v>
          </cell>
        </row>
        <row r="66">
          <cell r="B66">
            <v>6812.6899505088568</v>
          </cell>
        </row>
        <row r="67">
          <cell r="B67">
            <v>538.72611504539248</v>
          </cell>
        </row>
        <row r="68">
          <cell r="B68">
            <v>259.96049906988065</v>
          </cell>
        </row>
        <row r="69">
          <cell r="B69">
            <v>3654.5046201293571</v>
          </cell>
        </row>
        <row r="70">
          <cell r="B70">
            <v>1551.9228423288394</v>
          </cell>
        </row>
        <row r="71">
          <cell r="B71">
            <v>118.77816235287321</v>
          </cell>
        </row>
        <row r="72">
          <cell r="B72">
            <v>966.69127849030156</v>
          </cell>
        </row>
        <row r="73">
          <cell r="B73">
            <v>1609.8924884966611</v>
          </cell>
        </row>
        <row r="74">
          <cell r="B74">
            <v>323.26667871065558</v>
          </cell>
        </row>
        <row r="75">
          <cell r="B75">
            <v>8094.500469626244</v>
          </cell>
        </row>
        <row r="76">
          <cell r="B76">
            <v>4768.8969147115458</v>
          </cell>
        </row>
        <row r="77">
          <cell r="B77">
            <v>-80.187662387550859</v>
          </cell>
        </row>
        <row r="78">
          <cell r="B78">
            <v>381.02534564815141</v>
          </cell>
        </row>
        <row r="79">
          <cell r="B79">
            <v>552.99823944980164</v>
          </cell>
        </row>
        <row r="80">
          <cell r="B80">
            <v>430.60546477477283</v>
          </cell>
        </row>
        <row r="81">
          <cell r="B81">
            <v>406.59106414648431</v>
          </cell>
        </row>
        <row r="82">
          <cell r="B82">
            <v>1037.1955730480829</v>
          </cell>
        </row>
        <row r="83">
          <cell r="B83">
            <v>754.29724626677262</v>
          </cell>
        </row>
        <row r="84">
          <cell r="B84">
            <v>1846.3505635203201</v>
          </cell>
        </row>
        <row r="85">
          <cell r="B85">
            <v>141.45222434144324</v>
          </cell>
        </row>
        <row r="86">
          <cell r="B86">
            <v>99.119862303669635</v>
          </cell>
        </row>
        <row r="87">
          <cell r="B87">
            <v>167.82462813219928</v>
          </cell>
        </row>
        <row r="88">
          <cell r="B88">
            <v>-132.23747956328305</v>
          </cell>
        </row>
        <row r="89">
          <cell r="B89">
            <v>2326.4772390276048</v>
          </cell>
        </row>
        <row r="90">
          <cell r="B90">
            <v>244.47214145535668</v>
          </cell>
        </row>
        <row r="91">
          <cell r="B91">
            <v>-132.56015368025228</v>
          </cell>
        </row>
        <row r="92">
          <cell r="B92">
            <v>17.669468854854557</v>
          </cell>
        </row>
        <row r="93">
          <cell r="B93">
            <v>16560.017265373019</v>
          </cell>
        </row>
        <row r="94">
          <cell r="B94">
            <v>14693.905973139119</v>
          </cell>
        </row>
        <row r="95">
          <cell r="B95">
            <v>-102.53905025915164</v>
          </cell>
        </row>
        <row r="96">
          <cell r="B96">
            <v>-109.51377540287159</v>
          </cell>
        </row>
        <row r="97">
          <cell r="B97">
            <v>-130.97160418132674</v>
          </cell>
        </row>
        <row r="98">
          <cell r="B98">
            <v>2081.0215203576877</v>
          </cell>
        </row>
        <row r="99">
          <cell r="B99">
            <v>220.44533028410785</v>
          </cell>
        </row>
        <row r="100">
          <cell r="B100">
            <v>613.71061561186218</v>
          </cell>
        </row>
        <row r="101">
          <cell r="B101">
            <v>1788.0086010636876</v>
          </cell>
        </row>
        <row r="102">
          <cell r="B102">
            <v>524.88835964459577</v>
          </cell>
        </row>
        <row r="103">
          <cell r="B103">
            <v>-70.631544308076897</v>
          </cell>
        </row>
        <row r="104">
          <cell r="B104">
            <v>-132.56015368025228</v>
          </cell>
        </row>
        <row r="105">
          <cell r="B105">
            <v>-93.578638241774755</v>
          </cell>
        </row>
        <row r="106">
          <cell r="B106">
            <v>38.556412657133365</v>
          </cell>
        </row>
        <row r="107">
          <cell r="B107">
            <v>-100.81398478766218</v>
          </cell>
        </row>
        <row r="108">
          <cell r="B108">
            <v>-115.69422579712878</v>
          </cell>
        </row>
        <row r="109">
          <cell r="B109">
            <v>-128.92386459286806</v>
          </cell>
        </row>
        <row r="110">
          <cell r="B110">
            <v>1161.412697538284</v>
          </cell>
        </row>
        <row r="111">
          <cell r="B111">
            <v>467.83709365584014</v>
          </cell>
        </row>
        <row r="112">
          <cell r="B112">
            <v>17745.919108492777</v>
          </cell>
        </row>
        <row r="113">
          <cell r="B113">
            <v>3111.7791659300378</v>
          </cell>
        </row>
        <row r="114">
          <cell r="B114">
            <v>409.78057368729583</v>
          </cell>
        </row>
        <row r="115">
          <cell r="B115">
            <v>893.08434819243143</v>
          </cell>
        </row>
        <row r="116">
          <cell r="B116">
            <v>4383.6488401361803</v>
          </cell>
        </row>
        <row r="117">
          <cell r="B117">
            <v>638.30831175928734</v>
          </cell>
        </row>
        <row r="118">
          <cell r="B118">
            <v>103.61247885531841</v>
          </cell>
        </row>
        <row r="119">
          <cell r="B119">
            <v>4099.4846379729133</v>
          </cell>
        </row>
        <row r="120">
          <cell r="B120">
            <v>1084.5914366136817</v>
          </cell>
        </row>
        <row r="121">
          <cell r="B121">
            <v>38.233738540164097</v>
          </cell>
        </row>
        <row r="122">
          <cell r="B122">
            <v>1118.2612396651268</v>
          </cell>
        </row>
        <row r="123">
          <cell r="B123">
            <v>1265.1648366868583</v>
          </cell>
        </row>
        <row r="124">
          <cell r="B124">
            <v>353.43670864728051</v>
          </cell>
        </row>
        <row r="125">
          <cell r="B125">
            <v>6645.5944000906275</v>
          </cell>
        </row>
        <row r="126">
          <cell r="B126">
            <v>4355.625834131697</v>
          </cell>
        </row>
        <row r="127">
          <cell r="B127">
            <v>-113.23693829097833</v>
          </cell>
        </row>
        <row r="128">
          <cell r="B128">
            <v>235.64824541054367</v>
          </cell>
        </row>
        <row r="129">
          <cell r="B129">
            <v>555.56722184259525</v>
          </cell>
        </row>
        <row r="130">
          <cell r="B130">
            <v>381.0129351051911</v>
          </cell>
        </row>
        <row r="131">
          <cell r="B131">
            <v>583.00693232794197</v>
          </cell>
        </row>
        <row r="132">
          <cell r="B132">
            <v>913.53692299109775</v>
          </cell>
        </row>
        <row r="133">
          <cell r="B133">
            <v>443.45037673874106</v>
          </cell>
        </row>
        <row r="134">
          <cell r="B134">
            <v>1749.0022645392892</v>
          </cell>
        </row>
        <row r="135">
          <cell r="B135">
            <v>160.97400841808286</v>
          </cell>
        </row>
        <row r="136">
          <cell r="B136">
            <v>22.435117351631192</v>
          </cell>
        </row>
        <row r="137">
          <cell r="B137">
            <v>171.2995801610989</v>
          </cell>
        </row>
        <row r="138">
          <cell r="B138">
            <v>-132.34917444992624</v>
          </cell>
        </row>
        <row r="139">
          <cell r="B139">
            <v>3172.3302050336138</v>
          </cell>
        </row>
        <row r="140">
          <cell r="B140">
            <v>561.79731440869386</v>
          </cell>
        </row>
        <row r="141">
          <cell r="B141">
            <v>-131.31909938421671</v>
          </cell>
        </row>
        <row r="142">
          <cell r="B142">
            <v>82.688303424158562</v>
          </cell>
        </row>
        <row r="143">
          <cell r="B143">
            <v>14607.354846533599</v>
          </cell>
        </row>
        <row r="144">
          <cell r="B144">
            <v>14143.932761850952</v>
          </cell>
        </row>
        <row r="145">
          <cell r="B145">
            <v>-121.10522252784389</v>
          </cell>
        </row>
        <row r="146">
          <cell r="B146">
            <v>-53.368479050221993</v>
          </cell>
        </row>
        <row r="147">
          <cell r="B147">
            <v>-85.747585633790251</v>
          </cell>
        </row>
        <row r="148">
          <cell r="B148">
            <v>4901.7517771021539</v>
          </cell>
        </row>
        <row r="149">
          <cell r="B149">
            <v>290.9992670137305</v>
          </cell>
        </row>
        <row r="150">
          <cell r="B150">
            <v>600.89052473381457</v>
          </cell>
        </row>
        <row r="151">
          <cell r="B151">
            <v>3190.6729875290198</v>
          </cell>
        </row>
        <row r="152">
          <cell r="B152">
            <v>1804.8248867749696</v>
          </cell>
        </row>
        <row r="153">
          <cell r="B153">
            <v>-108.75673228228989</v>
          </cell>
        </row>
        <row r="154">
          <cell r="B154">
            <v>-121.01834872712141</v>
          </cell>
        </row>
        <row r="155">
          <cell r="B155">
            <v>-25.258599245016114</v>
          </cell>
        </row>
        <row r="156">
          <cell r="B156">
            <v>168.02319681956499</v>
          </cell>
        </row>
        <row r="157">
          <cell r="B157">
            <v>-103.64358858262329</v>
          </cell>
        </row>
        <row r="158">
          <cell r="B158">
            <v>-113.37345426354224</v>
          </cell>
        </row>
        <row r="159">
          <cell r="B159">
            <v>1418.6956636494199</v>
          </cell>
        </row>
        <row r="160">
          <cell r="B160">
            <v>926.82861450163887</v>
          </cell>
        </row>
        <row r="161">
          <cell r="B161">
            <v>13641.442287929107</v>
          </cell>
        </row>
        <row r="162">
          <cell r="B162">
            <v>1385.0879133127764</v>
          </cell>
        </row>
        <row r="163">
          <cell r="B163">
            <v>647.90166146764238</v>
          </cell>
        </row>
        <row r="164">
          <cell r="B164">
            <v>749.54400831295629</v>
          </cell>
        </row>
        <row r="165">
          <cell r="B165">
            <v>5994.7110639918064</v>
          </cell>
        </row>
        <row r="166">
          <cell r="B166">
            <v>569.90139896180619</v>
          </cell>
        </row>
        <row r="167">
          <cell r="B167">
            <v>130.74192576665615</v>
          </cell>
        </row>
        <row r="168">
          <cell r="B168">
            <v>2890.4991849468943</v>
          </cell>
        </row>
        <row r="169">
          <cell r="B169">
            <v>1570.4517829686504</v>
          </cell>
        </row>
        <row r="170">
          <cell r="B170">
            <v>-16.881482746775959</v>
          </cell>
        </row>
        <row r="171">
          <cell r="B171">
            <v>4161.4256578880504</v>
          </cell>
        </row>
        <row r="172">
          <cell r="B172">
            <v>1458.707254153607</v>
          </cell>
        </row>
        <row r="173">
          <cell r="B173">
            <v>553.91661962886792</v>
          </cell>
        </row>
        <row r="174">
          <cell r="B174">
            <v>8407.0972257116864</v>
          </cell>
        </row>
        <row r="175">
          <cell r="B175">
            <v>7779.9056161241861</v>
          </cell>
        </row>
        <row r="176">
          <cell r="B176">
            <v>-43.713076627065178</v>
          </cell>
        </row>
        <row r="177">
          <cell r="B177">
            <v>458.40508100596981</v>
          </cell>
        </row>
        <row r="178">
          <cell r="B178">
            <v>844.90662042033023</v>
          </cell>
        </row>
        <row r="179">
          <cell r="B179">
            <v>520.63154340919368</v>
          </cell>
        </row>
        <row r="180">
          <cell r="B180">
            <v>537.36095531975332</v>
          </cell>
        </row>
        <row r="181">
          <cell r="B181">
            <v>1317.8475915535687</v>
          </cell>
        </row>
        <row r="182">
          <cell r="B182">
            <v>663.58858776953207</v>
          </cell>
        </row>
        <row r="183">
          <cell r="B183">
            <v>2011.0384686042416</v>
          </cell>
        </row>
        <row r="184">
          <cell r="B184">
            <v>244.31080439687202</v>
          </cell>
        </row>
        <row r="185">
          <cell r="B185">
            <v>108.56428549650039</v>
          </cell>
        </row>
        <row r="186">
          <cell r="B186">
            <v>193.45239934533402</v>
          </cell>
        </row>
        <row r="187">
          <cell r="B187">
            <v>-132.31194282104516</v>
          </cell>
        </row>
        <row r="188">
          <cell r="B188">
            <v>2530.0225541203999</v>
          </cell>
        </row>
        <row r="189">
          <cell r="B189">
            <v>370.33986815928512</v>
          </cell>
        </row>
        <row r="190">
          <cell r="B190">
            <v>113.04449150518883</v>
          </cell>
        </row>
        <row r="191">
          <cell r="B191">
            <v>22248.389631252096</v>
          </cell>
        </row>
        <row r="192">
          <cell r="B192">
            <v>18612.721071015869</v>
          </cell>
        </row>
        <row r="193">
          <cell r="B193">
            <v>-84.60581568143752</v>
          </cell>
        </row>
        <row r="194">
          <cell r="B194">
            <v>-35.311139042904315</v>
          </cell>
        </row>
        <row r="195">
          <cell r="B195">
            <v>-97.19010624323829</v>
          </cell>
        </row>
        <row r="196">
          <cell r="B196">
            <v>-131.10812015389067</v>
          </cell>
        </row>
        <row r="197">
          <cell r="B197">
            <v>3654.6907782737626</v>
          </cell>
        </row>
        <row r="198">
          <cell r="B198">
            <v>513.01147003153528</v>
          </cell>
        </row>
        <row r="199">
          <cell r="B199">
            <v>598.5821637431884</v>
          </cell>
        </row>
        <row r="200">
          <cell r="B200">
            <v>2225.616756388793</v>
          </cell>
        </row>
        <row r="201">
          <cell r="B201">
            <v>710.23981875750951</v>
          </cell>
        </row>
        <row r="202">
          <cell r="B202">
            <v>-79.517493067691646</v>
          </cell>
        </row>
        <row r="203">
          <cell r="B203">
            <v>-102.53905025915164</v>
          </cell>
        </row>
        <row r="204">
          <cell r="B204">
            <v>95.644910274770012</v>
          </cell>
        </row>
        <row r="205">
          <cell r="B205">
            <v>-99.920425694516553</v>
          </cell>
        </row>
        <row r="206">
          <cell r="B206">
            <v>-109.60064920359409</v>
          </cell>
        </row>
        <row r="207">
          <cell r="B207">
            <v>-121.98637107802915</v>
          </cell>
        </row>
        <row r="208">
          <cell r="B208">
            <v>1311.8036571318755</v>
          </cell>
        </row>
        <row r="209">
          <cell r="B209">
            <v>659.3317715341301</v>
          </cell>
        </row>
        <row r="210">
          <cell r="B210">
            <v>16369.366504416032</v>
          </cell>
        </row>
        <row r="211">
          <cell r="B211">
            <v>3101.0068146404492</v>
          </cell>
        </row>
        <row r="212">
          <cell r="B212">
            <v>503.19473054989385</v>
          </cell>
        </row>
        <row r="213">
          <cell r="B213">
            <v>739.86378480387873</v>
          </cell>
        </row>
        <row r="214">
          <cell r="B214">
            <v>4576.7196569704356</v>
          </cell>
        </row>
        <row r="215">
          <cell r="B215">
            <v>667.21246631395593</v>
          </cell>
        </row>
        <row r="216">
          <cell r="B216">
            <v>124.68558080200256</v>
          </cell>
        </row>
        <row r="217">
          <cell r="B217">
            <v>3297.4284780740004</v>
          </cell>
        </row>
        <row r="218">
          <cell r="B218">
            <v>1152.4646960638674</v>
          </cell>
        </row>
        <row r="219">
          <cell r="B219">
            <v>13.66086347865965</v>
          </cell>
        </row>
        <row r="220">
          <cell r="B220">
            <v>9773.3366685883739</v>
          </cell>
        </row>
        <row r="221">
          <cell r="B221">
            <v>1151.0498941663868</v>
          </cell>
        </row>
        <row r="222">
          <cell r="B222">
            <v>552.45217555954594</v>
          </cell>
        </row>
        <row r="223">
          <cell r="B223">
            <v>7823.5659062587183</v>
          </cell>
        </row>
        <row r="224">
          <cell r="B224">
            <v>7647.8574390260001</v>
          </cell>
        </row>
        <row r="225">
          <cell r="B225">
            <v>-83.042087268432681</v>
          </cell>
        </row>
        <row r="226">
          <cell r="B226">
            <v>368.42864454339031</v>
          </cell>
        </row>
        <row r="227">
          <cell r="B227">
            <v>790.92075854278255</v>
          </cell>
        </row>
        <row r="228">
          <cell r="B228">
            <v>426.13766930904478</v>
          </cell>
        </row>
        <row r="229">
          <cell r="B229">
            <v>568.68516575169133</v>
          </cell>
        </row>
        <row r="230">
          <cell r="B230">
            <v>1245.7423369539015</v>
          </cell>
        </row>
        <row r="231">
          <cell r="B231">
            <v>652.95275245250718</v>
          </cell>
        </row>
        <row r="232">
          <cell r="B232">
            <v>1794.3131568875483</v>
          </cell>
        </row>
        <row r="233">
          <cell r="B233">
            <v>345.29539246528708</v>
          </cell>
        </row>
        <row r="234">
          <cell r="B234">
            <v>74.695913757689425</v>
          </cell>
        </row>
        <row r="235">
          <cell r="B235">
            <v>135.16007906054284</v>
          </cell>
        </row>
        <row r="236">
          <cell r="B236">
            <v>-133.32960734379435</v>
          </cell>
        </row>
        <row r="237">
          <cell r="B237">
            <v>2364.9375116617471</v>
          </cell>
        </row>
        <row r="238">
          <cell r="B238">
            <v>392.98910906193441</v>
          </cell>
        </row>
        <row r="239">
          <cell r="B239">
            <v>96.042047649501399</v>
          </cell>
        </row>
        <row r="240">
          <cell r="B240">
            <v>20976.07317749938</v>
          </cell>
        </row>
        <row r="241">
          <cell r="B241">
            <v>17401.489309714023</v>
          </cell>
        </row>
        <row r="242">
          <cell r="B242">
            <v>-92.13901525837349</v>
          </cell>
        </row>
        <row r="243">
          <cell r="B243">
            <v>-70.792881366561517</v>
          </cell>
        </row>
        <row r="244">
          <cell r="B244">
            <v>-97.698938504612869</v>
          </cell>
        </row>
        <row r="245">
          <cell r="B245">
            <v>-132.95729105498367</v>
          </cell>
        </row>
        <row r="246">
          <cell r="B246">
            <v>4590.6070545430739</v>
          </cell>
        </row>
        <row r="247">
          <cell r="B247">
            <v>341.93213532303071</v>
          </cell>
        </row>
        <row r="248">
          <cell r="B248">
            <v>732.46710119950671</v>
          </cell>
        </row>
        <row r="249">
          <cell r="B249">
            <v>2142.7019188706558</v>
          </cell>
        </row>
        <row r="250">
          <cell r="B250">
            <v>861.30094767096023</v>
          </cell>
        </row>
        <row r="251">
          <cell r="B251">
            <v>-105.13285373786599</v>
          </cell>
        </row>
        <row r="252">
          <cell r="B252">
            <v>-107.44121472849217</v>
          </cell>
        </row>
        <row r="253">
          <cell r="B253">
            <v>47.467182502668805</v>
          </cell>
        </row>
        <row r="254">
          <cell r="B254">
            <v>148.141506997075</v>
          </cell>
        </row>
        <row r="255">
          <cell r="B255">
            <v>-99.337130175379841</v>
          </cell>
        </row>
        <row r="256">
          <cell r="B256">
            <v>-117.30759638197503</v>
          </cell>
        </row>
        <row r="257">
          <cell r="B257">
            <v>987.09421111712641</v>
          </cell>
        </row>
        <row r="258">
          <cell r="B258">
            <v>607.71632336201037</v>
          </cell>
        </row>
        <row r="259">
          <cell r="B259">
            <v>13784.51102717609</v>
          </cell>
        </row>
        <row r="260">
          <cell r="B260">
            <v>2271.6722813146735</v>
          </cell>
        </row>
        <row r="261">
          <cell r="B261">
            <v>856.82074166227176</v>
          </cell>
        </row>
        <row r="262">
          <cell r="B262">
            <v>702.76867189537529</v>
          </cell>
        </row>
        <row r="263">
          <cell r="B263">
            <v>4749.9460156110817</v>
          </cell>
        </row>
        <row r="264">
          <cell r="B264">
            <v>539.12325242012389</v>
          </cell>
        </row>
        <row r="265">
          <cell r="B265">
            <v>142.82979461004271</v>
          </cell>
        </row>
        <row r="266">
          <cell r="B266">
            <v>3357.6444325176467</v>
          </cell>
        </row>
        <row r="267">
          <cell r="B267">
            <v>1115.6798467293729</v>
          </cell>
        </row>
        <row r="268">
          <cell r="B268">
            <v>320.5984119741791</v>
          </cell>
        </row>
        <row r="269">
          <cell r="B269">
            <v>4736.3192394406105</v>
          </cell>
        </row>
        <row r="270">
          <cell r="B270">
            <v>1105.7265912751675</v>
          </cell>
        </row>
        <row r="271">
          <cell r="B271">
            <v>552.93618673499986</v>
          </cell>
        </row>
        <row r="272">
          <cell r="B272">
            <v>7309.6080906415027</v>
          </cell>
        </row>
        <row r="273">
          <cell r="B273">
            <v>8923.7481291512977</v>
          </cell>
        </row>
        <row r="274">
          <cell r="B274">
            <v>-99.796320264913007</v>
          </cell>
        </row>
        <row r="275">
          <cell r="B275">
            <v>241.28263191454522</v>
          </cell>
        </row>
        <row r="276">
          <cell r="B276">
            <v>993.20019825362147</v>
          </cell>
        </row>
        <row r="277">
          <cell r="B277">
            <v>291.80595230615364</v>
          </cell>
        </row>
        <row r="278">
          <cell r="B278">
            <v>465.09436366160151</v>
          </cell>
        </row>
        <row r="279">
          <cell r="B279">
            <v>867.49380860817769</v>
          </cell>
        </row>
        <row r="280">
          <cell r="B280">
            <v>611.77457091004669</v>
          </cell>
        </row>
        <row r="281">
          <cell r="B281">
            <v>1665.0077097836013</v>
          </cell>
        </row>
        <row r="282">
          <cell r="B282">
            <v>314.10769800591299</v>
          </cell>
        </row>
        <row r="283">
          <cell r="B283">
            <v>58.686313338830445</v>
          </cell>
        </row>
        <row r="284">
          <cell r="B284">
            <v>102.58240378960889</v>
          </cell>
        </row>
        <row r="285">
          <cell r="B285">
            <v>-133.39166005859613</v>
          </cell>
        </row>
        <row r="286">
          <cell r="B286">
            <v>2629.2944872602861</v>
          </cell>
        </row>
        <row r="287">
          <cell r="B287">
            <v>556.90756048231367</v>
          </cell>
        </row>
        <row r="288">
          <cell r="B288">
            <v>97.853986921713329</v>
          </cell>
        </row>
        <row r="289">
          <cell r="B289">
            <v>21081.74895080681</v>
          </cell>
        </row>
        <row r="290">
          <cell r="B290">
            <v>17552.45115428379</v>
          </cell>
        </row>
        <row r="291">
          <cell r="B291">
            <v>-90.649750103130785</v>
          </cell>
        </row>
        <row r="292">
          <cell r="B292">
            <v>-57.401905512337621</v>
          </cell>
        </row>
        <row r="293">
          <cell r="B293">
            <v>-94.050238874268274</v>
          </cell>
        </row>
        <row r="294">
          <cell r="B294">
            <v>-133.16827028530972</v>
          </cell>
        </row>
        <row r="295">
          <cell r="B295">
            <v>4130.0021631124291</v>
          </cell>
        </row>
        <row r="296">
          <cell r="B296">
            <v>189.46861505505979</v>
          </cell>
        </row>
        <row r="297">
          <cell r="B297">
            <v>888.67860544150506</v>
          </cell>
        </row>
        <row r="298">
          <cell r="B298">
            <v>2362.4305819837555</v>
          </cell>
        </row>
        <row r="299">
          <cell r="B299">
            <v>901.8461915224425</v>
          </cell>
        </row>
        <row r="300">
          <cell r="B300">
            <v>-116.24028968738443</v>
          </cell>
        </row>
        <row r="301">
          <cell r="B301">
            <v>-43.167012736809525</v>
          </cell>
        </row>
        <row r="302">
          <cell r="B302">
            <v>-23.235680742478124</v>
          </cell>
        </row>
        <row r="303">
          <cell r="B303">
            <v>286.32049231767638</v>
          </cell>
        </row>
        <row r="304">
          <cell r="B304">
            <v>-101.75718605264922</v>
          </cell>
        </row>
        <row r="305">
          <cell r="B305">
            <v>-119.57872574372013</v>
          </cell>
        </row>
        <row r="306">
          <cell r="B306">
            <v>993.89518865940158</v>
          </cell>
        </row>
        <row r="307">
          <cell r="B307">
            <v>785.14985606621701</v>
          </cell>
        </row>
        <row r="308">
          <cell r="B308">
            <v>12574.607193971002</v>
          </cell>
        </row>
        <row r="309">
          <cell r="B309">
            <v>1897.1220947711356</v>
          </cell>
        </row>
        <row r="310">
          <cell r="B310">
            <v>686.34952355882456</v>
          </cell>
        </row>
        <row r="311">
          <cell r="B311">
            <v>655.49691375938016</v>
          </cell>
        </row>
        <row r="312">
          <cell r="B312">
            <v>5181.3737205419293</v>
          </cell>
        </row>
        <row r="313">
          <cell r="B313">
            <v>450.95875522975632</v>
          </cell>
        </row>
        <row r="314">
          <cell r="B314">
            <v>200.2409663446486</v>
          </cell>
        </row>
        <row r="315">
          <cell r="B315">
            <v>3114.2736850650695</v>
          </cell>
        </row>
        <row r="316">
          <cell r="B316">
            <v>1352.8453227017721</v>
          </cell>
        </row>
        <row r="317">
          <cell r="B317">
            <v>30.489559732902109</v>
          </cell>
        </row>
      </sheetData>
      <sheetData sheetId="4">
        <row r="2">
          <cell r="A2">
            <v>225068</v>
          </cell>
          <cell r="C2">
            <v>3589</v>
          </cell>
        </row>
        <row r="3">
          <cell r="A3">
            <v>123726</v>
          </cell>
          <cell r="C3">
            <v>1595</v>
          </cell>
        </row>
        <row r="4">
          <cell r="A4">
            <v>43504</v>
          </cell>
          <cell r="C4">
            <v>476</v>
          </cell>
        </row>
        <row r="5">
          <cell r="A5">
            <v>650396</v>
          </cell>
          <cell r="C5">
            <v>8132</v>
          </cell>
        </row>
        <row r="6">
          <cell r="A6">
            <v>474973</v>
          </cell>
          <cell r="C6">
            <v>3484</v>
          </cell>
        </row>
        <row r="7">
          <cell r="A7">
            <v>4201</v>
          </cell>
          <cell r="C7">
            <v>103</v>
          </cell>
        </row>
        <row r="8">
          <cell r="A8">
            <v>30002</v>
          </cell>
          <cell r="C8">
            <v>290</v>
          </cell>
        </row>
        <row r="9">
          <cell r="A9">
            <v>75297</v>
          </cell>
          <cell r="C9">
            <v>428</v>
          </cell>
        </row>
        <row r="10">
          <cell r="A10">
            <v>40701</v>
          </cell>
          <cell r="C10">
            <v>465</v>
          </cell>
        </row>
        <row r="11">
          <cell r="A11">
            <v>61819</v>
          </cell>
          <cell r="C11">
            <v>626</v>
          </cell>
        </row>
        <row r="12">
          <cell r="A12">
            <v>99644</v>
          </cell>
          <cell r="C12">
            <v>1376</v>
          </cell>
        </row>
        <row r="13">
          <cell r="A13">
            <v>56813</v>
          </cell>
          <cell r="C13">
            <v>312</v>
          </cell>
        </row>
        <row r="14">
          <cell r="A14">
            <v>166606</v>
          </cell>
          <cell r="C14">
            <v>2066</v>
          </cell>
        </row>
        <row r="15">
          <cell r="A15">
            <v>26381</v>
          </cell>
          <cell r="C15">
            <v>175</v>
          </cell>
        </row>
        <row r="16">
          <cell r="A16">
            <v>17508</v>
          </cell>
          <cell r="C16">
            <v>294</v>
          </cell>
        </row>
        <row r="17">
          <cell r="A17">
            <v>26340</v>
          </cell>
          <cell r="C17">
            <v>289</v>
          </cell>
        </row>
        <row r="18">
          <cell r="A18">
            <v>305</v>
          </cell>
          <cell r="C18">
            <v>3</v>
          </cell>
        </row>
        <row r="19">
          <cell r="A19">
            <v>248617</v>
          </cell>
          <cell r="C19">
            <v>4525</v>
          </cell>
        </row>
        <row r="20">
          <cell r="A20">
            <v>53361</v>
          </cell>
          <cell r="C20">
            <v>891</v>
          </cell>
        </row>
        <row r="21">
          <cell r="A21">
            <v>20956</v>
          </cell>
          <cell r="C21">
            <v>438</v>
          </cell>
        </row>
        <row r="22">
          <cell r="A22">
            <v>1833881</v>
          </cell>
          <cell r="C22">
            <v>21579</v>
          </cell>
        </row>
        <row r="23">
          <cell r="A23">
            <v>1570387</v>
          </cell>
          <cell r="C23">
            <v>21616</v>
          </cell>
        </row>
        <row r="24">
          <cell r="A24">
            <v>9616</v>
          </cell>
          <cell r="C24">
            <v>117</v>
          </cell>
        </row>
        <row r="25">
          <cell r="A25">
            <v>5551</v>
          </cell>
          <cell r="C25">
            <v>76</v>
          </cell>
        </row>
        <row r="26">
          <cell r="A26">
            <v>443201</v>
          </cell>
          <cell r="C26">
            <v>5642</v>
          </cell>
        </row>
        <row r="27">
          <cell r="A27">
            <v>38581</v>
          </cell>
          <cell r="C27">
            <v>373</v>
          </cell>
        </row>
        <row r="28">
          <cell r="A28">
            <v>80657</v>
          </cell>
          <cell r="C28">
            <v>2086</v>
          </cell>
        </row>
        <row r="29">
          <cell r="A29">
            <v>297915</v>
          </cell>
          <cell r="C29">
            <v>1300</v>
          </cell>
        </row>
        <row r="30">
          <cell r="A30">
            <v>137420</v>
          </cell>
          <cell r="C30">
            <v>1158</v>
          </cell>
        </row>
        <row r="31">
          <cell r="A31">
            <v>1589</v>
          </cell>
          <cell r="C31">
            <v>20</v>
          </cell>
        </row>
        <row r="32">
          <cell r="A32">
            <v>1234</v>
          </cell>
          <cell r="C32">
            <v>25</v>
          </cell>
        </row>
        <row r="33">
          <cell r="A33">
            <v>12166</v>
          </cell>
          <cell r="C33">
            <v>152</v>
          </cell>
        </row>
        <row r="34">
          <cell r="A34">
            <v>29760</v>
          </cell>
          <cell r="C34">
            <v>210</v>
          </cell>
        </row>
        <row r="35">
          <cell r="A35">
            <v>3876</v>
          </cell>
          <cell r="C35">
            <v>36</v>
          </cell>
        </row>
        <row r="36">
          <cell r="A36">
            <v>1158</v>
          </cell>
          <cell r="C36">
            <v>8</v>
          </cell>
        </row>
        <row r="37">
          <cell r="A37">
            <v>123861</v>
          </cell>
          <cell r="C37">
            <v>427</v>
          </cell>
        </row>
        <row r="38">
          <cell r="A38">
            <v>92807</v>
          </cell>
          <cell r="C38">
            <v>1638</v>
          </cell>
        </row>
        <row r="39">
          <cell r="A39">
            <v>1212957</v>
          </cell>
          <cell r="C39">
            <v>16031</v>
          </cell>
        </row>
        <row r="40">
          <cell r="A40">
            <v>159500</v>
          </cell>
          <cell r="C40">
            <v>1985</v>
          </cell>
        </row>
        <row r="41">
          <cell r="A41">
            <v>64234</v>
          </cell>
          <cell r="C41">
            <v>550</v>
          </cell>
        </row>
        <row r="42">
          <cell r="A42">
            <v>77575</v>
          </cell>
          <cell r="C42">
            <v>1204</v>
          </cell>
        </row>
        <row r="43">
          <cell r="A43">
            <v>559697</v>
          </cell>
          <cell r="C43">
            <v>4086</v>
          </cell>
        </row>
        <row r="44">
          <cell r="A44">
            <v>54162</v>
          </cell>
          <cell r="C44">
            <v>492</v>
          </cell>
        </row>
        <row r="45">
          <cell r="A45">
            <v>31700</v>
          </cell>
          <cell r="C45">
            <v>134</v>
          </cell>
        </row>
        <row r="46">
          <cell r="A46">
            <v>305221</v>
          </cell>
          <cell r="C46">
            <v>3857</v>
          </cell>
        </row>
        <row r="47">
          <cell r="A47">
            <v>135802</v>
          </cell>
          <cell r="C47">
            <v>1567</v>
          </cell>
        </row>
        <row r="48">
          <cell r="A48">
            <v>20324</v>
          </cell>
          <cell r="C48">
            <v>415</v>
          </cell>
        </row>
        <row r="49">
          <cell r="A49">
            <v>88646</v>
          </cell>
          <cell r="C49">
            <v>2067</v>
          </cell>
        </row>
        <row r="50">
          <cell r="A50">
            <v>140473</v>
          </cell>
          <cell r="C50">
            <v>1768</v>
          </cell>
        </row>
        <row r="51">
          <cell r="A51">
            <v>36801</v>
          </cell>
          <cell r="C51">
            <v>387</v>
          </cell>
        </row>
        <row r="52">
          <cell r="A52">
            <v>662981</v>
          </cell>
          <cell r="C52">
            <v>7856</v>
          </cell>
        </row>
        <row r="53">
          <cell r="A53">
            <v>395015</v>
          </cell>
          <cell r="C53">
            <v>2709</v>
          </cell>
        </row>
        <row r="54">
          <cell r="A54">
            <v>4292</v>
          </cell>
          <cell r="C54">
            <v>114</v>
          </cell>
        </row>
        <row r="55">
          <cell r="A55">
            <v>41455</v>
          </cell>
          <cell r="C55">
            <v>407</v>
          </cell>
        </row>
        <row r="56">
          <cell r="A56">
            <v>55312</v>
          </cell>
          <cell r="C56">
            <v>273</v>
          </cell>
        </row>
        <row r="57">
          <cell r="A57">
            <v>45450</v>
          </cell>
          <cell r="C57">
            <v>537</v>
          </cell>
        </row>
        <row r="58">
          <cell r="A58">
            <v>43515</v>
          </cell>
          <cell r="C58">
            <v>531</v>
          </cell>
        </row>
        <row r="59">
          <cell r="A59">
            <v>94327</v>
          </cell>
          <cell r="C59">
            <v>1276</v>
          </cell>
        </row>
        <row r="60">
          <cell r="A60">
            <v>71532</v>
          </cell>
          <cell r="C60">
            <v>416</v>
          </cell>
        </row>
        <row r="61">
          <cell r="A61">
            <v>159526</v>
          </cell>
          <cell r="C61">
            <v>1962</v>
          </cell>
        </row>
        <row r="62">
          <cell r="A62">
            <v>22151</v>
          </cell>
          <cell r="C62">
            <v>149</v>
          </cell>
        </row>
        <row r="63">
          <cell r="A63">
            <v>18740</v>
          </cell>
          <cell r="C63">
            <v>368</v>
          </cell>
        </row>
        <row r="64">
          <cell r="A64">
            <v>24276</v>
          </cell>
          <cell r="C64">
            <v>290</v>
          </cell>
        </row>
        <row r="65">
          <cell r="A65">
            <v>98</v>
          </cell>
          <cell r="C65">
            <v>3</v>
          </cell>
        </row>
        <row r="66">
          <cell r="A66">
            <v>198213</v>
          </cell>
          <cell r="C66">
            <v>3516</v>
          </cell>
        </row>
        <row r="67">
          <cell r="A67">
            <v>30452</v>
          </cell>
          <cell r="C67">
            <v>440</v>
          </cell>
        </row>
        <row r="68">
          <cell r="A68">
            <v>72</v>
          </cell>
          <cell r="C68">
            <v>1</v>
          </cell>
        </row>
        <row r="69">
          <cell r="A69">
            <v>12177</v>
          </cell>
          <cell r="C69">
            <v>278</v>
          </cell>
        </row>
        <row r="70">
          <cell r="A70">
            <v>1345104</v>
          </cell>
          <cell r="C70">
            <v>16575</v>
          </cell>
        </row>
        <row r="71">
          <cell r="A71">
            <v>1194739</v>
          </cell>
          <cell r="C71">
            <v>15987</v>
          </cell>
        </row>
        <row r="72">
          <cell r="A72">
            <v>2491</v>
          </cell>
          <cell r="C72">
            <v>27</v>
          </cell>
        </row>
        <row r="73">
          <cell r="A73">
            <v>1929</v>
          </cell>
          <cell r="C73">
            <v>37</v>
          </cell>
        </row>
        <row r="74">
          <cell r="A74">
            <v>200</v>
          </cell>
          <cell r="C74">
            <v>5</v>
          </cell>
        </row>
        <row r="75">
          <cell r="A75">
            <v>178435</v>
          </cell>
          <cell r="C75">
            <v>1947</v>
          </cell>
        </row>
        <row r="76">
          <cell r="A76">
            <v>28516</v>
          </cell>
          <cell r="C76">
            <v>242</v>
          </cell>
        </row>
        <row r="77">
          <cell r="A77">
            <v>60204</v>
          </cell>
          <cell r="C77">
            <v>1156</v>
          </cell>
        </row>
        <row r="78">
          <cell r="A78">
            <v>154825</v>
          </cell>
          <cell r="C78">
            <v>669</v>
          </cell>
        </row>
        <row r="79">
          <cell r="A79">
            <v>53047</v>
          </cell>
          <cell r="C79">
            <v>495</v>
          </cell>
        </row>
        <row r="80">
          <cell r="A80">
            <v>5062</v>
          </cell>
          <cell r="C80">
            <v>57</v>
          </cell>
        </row>
        <row r="81">
          <cell r="A81">
            <v>72</v>
          </cell>
          <cell r="C81">
            <v>1</v>
          </cell>
        </row>
        <row r="82">
          <cell r="A82">
            <v>3213</v>
          </cell>
          <cell r="C82">
            <v>51</v>
          </cell>
        </row>
        <row r="83">
          <cell r="A83">
            <v>13860</v>
          </cell>
          <cell r="C83">
            <v>194</v>
          </cell>
        </row>
        <row r="84">
          <cell r="A84">
            <v>2630</v>
          </cell>
          <cell r="C84">
            <v>39</v>
          </cell>
        </row>
        <row r="85">
          <cell r="A85">
            <v>1431</v>
          </cell>
          <cell r="C85">
            <v>13</v>
          </cell>
        </row>
        <row r="86">
          <cell r="A86">
            <v>365</v>
          </cell>
          <cell r="C86">
            <v>3</v>
          </cell>
        </row>
        <row r="87">
          <cell r="A87">
            <v>104336</v>
          </cell>
          <cell r="C87">
            <v>371</v>
          </cell>
        </row>
        <row r="88">
          <cell r="A88">
            <v>48450</v>
          </cell>
          <cell r="C88">
            <v>818</v>
          </cell>
        </row>
        <row r="89">
          <cell r="A89">
            <v>1440660</v>
          </cell>
          <cell r="C89">
            <v>18200</v>
          </cell>
        </row>
        <row r="90">
          <cell r="A90">
            <v>261490</v>
          </cell>
          <cell r="C90">
            <v>3002</v>
          </cell>
        </row>
        <row r="91">
          <cell r="A91">
            <v>43772</v>
          </cell>
          <cell r="C91">
            <v>355</v>
          </cell>
        </row>
        <row r="92">
          <cell r="A92">
            <v>82715</v>
          </cell>
          <cell r="C92">
            <v>1145</v>
          </cell>
        </row>
        <row r="93">
          <cell r="A93">
            <v>363973</v>
          </cell>
          <cell r="C93">
            <v>2701</v>
          </cell>
        </row>
        <row r="94">
          <cell r="A94">
            <v>62186</v>
          </cell>
          <cell r="C94">
            <v>547</v>
          </cell>
        </row>
        <row r="95">
          <cell r="A95">
            <v>19102</v>
          </cell>
          <cell r="C95">
            <v>100</v>
          </cell>
        </row>
        <row r="96">
          <cell r="A96">
            <v>341076</v>
          </cell>
          <cell r="C96">
            <v>4175</v>
          </cell>
        </row>
        <row r="97">
          <cell r="A97">
            <v>98146</v>
          </cell>
          <cell r="C97">
            <v>1072</v>
          </cell>
        </row>
        <row r="98">
          <cell r="A98">
            <v>13834</v>
          </cell>
          <cell r="C98">
            <v>251</v>
          </cell>
        </row>
        <row r="99">
          <cell r="A99">
            <v>100859</v>
          </cell>
          <cell r="C99">
            <v>2737</v>
          </cell>
        </row>
        <row r="100">
          <cell r="A100">
            <v>112696</v>
          </cell>
          <cell r="C100">
            <v>1389</v>
          </cell>
        </row>
        <row r="101">
          <cell r="A101">
            <v>39232</v>
          </cell>
          <cell r="C101">
            <v>457</v>
          </cell>
        </row>
        <row r="102">
          <cell r="A102">
            <v>546233</v>
          </cell>
          <cell r="C102">
            <v>6776</v>
          </cell>
        </row>
        <row r="103">
          <cell r="A103">
            <v>361715</v>
          </cell>
          <cell r="C103">
            <v>3188</v>
          </cell>
        </row>
        <row r="104">
          <cell r="A104">
            <v>1629</v>
          </cell>
          <cell r="C104">
            <v>38</v>
          </cell>
        </row>
        <row r="105">
          <cell r="A105">
            <v>29741</v>
          </cell>
          <cell r="C105">
            <v>298</v>
          </cell>
        </row>
        <row r="106">
          <cell r="A106">
            <v>55519</v>
          </cell>
          <cell r="C106">
            <v>321</v>
          </cell>
        </row>
        <row r="107">
          <cell r="A107">
            <v>41454</v>
          </cell>
          <cell r="C107">
            <v>486</v>
          </cell>
        </row>
        <row r="108">
          <cell r="A108">
            <v>57730</v>
          </cell>
          <cell r="C108">
            <v>555</v>
          </cell>
        </row>
        <row r="109">
          <cell r="A109">
            <v>84363</v>
          </cell>
          <cell r="C109">
            <v>1118</v>
          </cell>
        </row>
        <row r="110">
          <cell r="A110">
            <v>46485</v>
          </cell>
          <cell r="C110">
            <v>246</v>
          </cell>
        </row>
        <row r="111">
          <cell r="A111">
            <v>151682</v>
          </cell>
          <cell r="C111">
            <v>1911</v>
          </cell>
        </row>
        <row r="112">
          <cell r="A112">
            <v>23724</v>
          </cell>
          <cell r="C112">
            <v>169</v>
          </cell>
        </row>
        <row r="113">
          <cell r="A113">
            <v>12561</v>
          </cell>
          <cell r="C113">
            <v>234</v>
          </cell>
        </row>
        <row r="114">
          <cell r="A114">
            <v>24556</v>
          </cell>
          <cell r="C114">
            <v>267</v>
          </cell>
        </row>
        <row r="115">
          <cell r="A115">
            <v>89</v>
          </cell>
          <cell r="C115">
            <v>3</v>
          </cell>
        </row>
        <row r="116">
          <cell r="A116">
            <v>266369</v>
          </cell>
          <cell r="C116">
            <v>4530</v>
          </cell>
        </row>
        <row r="117">
          <cell r="A117">
            <v>56021</v>
          </cell>
          <cell r="C117">
            <v>894</v>
          </cell>
        </row>
        <row r="118">
          <cell r="A118">
            <v>172</v>
          </cell>
          <cell r="C118">
            <v>2</v>
          </cell>
        </row>
        <row r="119">
          <cell r="A119">
            <v>17416</v>
          </cell>
          <cell r="C119">
            <v>383</v>
          </cell>
        </row>
        <row r="120">
          <cell r="A120">
            <v>1187765</v>
          </cell>
          <cell r="C120">
            <v>17696</v>
          </cell>
        </row>
        <row r="121">
          <cell r="A121">
            <v>1150424</v>
          </cell>
          <cell r="C121">
            <v>19731</v>
          </cell>
        </row>
        <row r="122">
          <cell r="A122">
            <v>995</v>
          </cell>
          <cell r="C122">
            <v>5</v>
          </cell>
        </row>
        <row r="123">
          <cell r="A123">
            <v>6453</v>
          </cell>
          <cell r="C123">
            <v>68</v>
          </cell>
        </row>
        <row r="124">
          <cell r="A124">
            <v>3844</v>
          </cell>
          <cell r="C124">
            <v>41</v>
          </cell>
        </row>
        <row r="125">
          <cell r="A125">
            <v>405720</v>
          </cell>
          <cell r="C125">
            <v>5113</v>
          </cell>
        </row>
        <row r="126">
          <cell r="A126">
            <v>34201</v>
          </cell>
          <cell r="C126">
            <v>330</v>
          </cell>
        </row>
        <row r="127">
          <cell r="A127">
            <v>59171</v>
          </cell>
          <cell r="C127">
            <v>2018</v>
          </cell>
        </row>
        <row r="128">
          <cell r="A128">
            <v>267847</v>
          </cell>
          <cell r="C128">
            <v>1123</v>
          </cell>
        </row>
        <row r="129">
          <cell r="A129">
            <v>156180</v>
          </cell>
          <cell r="C129">
            <v>1374</v>
          </cell>
        </row>
        <row r="130">
          <cell r="A130">
            <v>1990</v>
          </cell>
          <cell r="C130">
            <v>25</v>
          </cell>
        </row>
        <row r="131">
          <cell r="A131">
            <v>1002</v>
          </cell>
          <cell r="C131">
            <v>13</v>
          </cell>
        </row>
        <row r="132">
          <cell r="A132">
            <v>8718</v>
          </cell>
          <cell r="C132">
            <v>118</v>
          </cell>
        </row>
        <row r="133">
          <cell r="A133">
            <v>24292</v>
          </cell>
          <cell r="C133">
            <v>211</v>
          </cell>
        </row>
        <row r="134">
          <cell r="A134">
            <v>2402</v>
          </cell>
          <cell r="C134">
            <v>31</v>
          </cell>
        </row>
        <row r="135">
          <cell r="A135">
            <v>1618</v>
          </cell>
          <cell r="C135">
            <v>8</v>
          </cell>
        </row>
        <row r="136">
          <cell r="A136">
            <v>125067</v>
          </cell>
          <cell r="C136">
            <v>416</v>
          </cell>
        </row>
        <row r="137">
          <cell r="A137">
            <v>85434</v>
          </cell>
          <cell r="C137">
            <v>1321</v>
          </cell>
        </row>
        <row r="138">
          <cell r="A138">
            <v>1109935</v>
          </cell>
          <cell r="C138">
            <v>14258</v>
          </cell>
        </row>
        <row r="139">
          <cell r="A139">
            <v>122359</v>
          </cell>
          <cell r="C139">
            <v>1410</v>
          </cell>
        </row>
        <row r="140">
          <cell r="A140">
            <v>62959</v>
          </cell>
          <cell r="C140">
            <v>512</v>
          </cell>
        </row>
        <row r="141">
          <cell r="A141">
            <v>71149</v>
          </cell>
          <cell r="C141">
            <v>1036</v>
          </cell>
        </row>
        <row r="142">
          <cell r="A142">
            <v>493787</v>
          </cell>
          <cell r="C142">
            <v>3809</v>
          </cell>
        </row>
        <row r="143">
          <cell r="A143">
            <v>56674</v>
          </cell>
          <cell r="C143">
            <v>514</v>
          </cell>
        </row>
        <row r="144">
          <cell r="A144">
            <v>21288</v>
          </cell>
          <cell r="C144">
            <v>105</v>
          </cell>
        </row>
        <row r="145">
          <cell r="A145">
            <v>243660</v>
          </cell>
          <cell r="C145">
            <v>2985</v>
          </cell>
        </row>
        <row r="146">
          <cell r="A146">
            <v>137295</v>
          </cell>
          <cell r="C146">
            <v>1507</v>
          </cell>
        </row>
        <row r="147">
          <cell r="A147">
            <v>9393</v>
          </cell>
          <cell r="C147">
            <v>284</v>
          </cell>
        </row>
        <row r="148">
          <cell r="A148">
            <v>346067</v>
          </cell>
          <cell r="C148">
            <v>3098</v>
          </cell>
        </row>
        <row r="149">
          <cell r="A149">
            <v>128291</v>
          </cell>
          <cell r="C149">
            <v>1630</v>
          </cell>
        </row>
        <row r="150">
          <cell r="A150">
            <v>55386</v>
          </cell>
          <cell r="C150">
            <v>451</v>
          </cell>
        </row>
        <row r="151">
          <cell r="A151">
            <v>688169</v>
          </cell>
          <cell r="C151">
            <v>8487</v>
          </cell>
        </row>
        <row r="152">
          <cell r="A152">
            <v>637632</v>
          </cell>
          <cell r="C152">
            <v>2852</v>
          </cell>
        </row>
        <row r="153">
          <cell r="A153">
            <v>7231</v>
          </cell>
          <cell r="C153">
            <v>170</v>
          </cell>
        </row>
        <row r="154">
          <cell r="A154">
            <v>47690</v>
          </cell>
          <cell r="C154">
            <v>471</v>
          </cell>
        </row>
        <row r="155">
          <cell r="A155">
            <v>78833</v>
          </cell>
          <cell r="C155">
            <v>471</v>
          </cell>
        </row>
        <row r="156">
          <cell r="A156">
            <v>52704</v>
          </cell>
          <cell r="C156">
            <v>527</v>
          </cell>
        </row>
        <row r="157">
          <cell r="A157">
            <v>54052</v>
          </cell>
          <cell r="C157">
            <v>662</v>
          </cell>
        </row>
        <row r="158">
          <cell r="A158">
            <v>116941</v>
          </cell>
          <cell r="C158">
            <v>1584</v>
          </cell>
        </row>
        <row r="159">
          <cell r="A159">
            <v>64223</v>
          </cell>
          <cell r="C159">
            <v>374</v>
          </cell>
        </row>
        <row r="160">
          <cell r="A160">
            <v>172796</v>
          </cell>
          <cell r="C160">
            <v>2190</v>
          </cell>
        </row>
        <row r="161">
          <cell r="A161">
            <v>30439</v>
          </cell>
          <cell r="C161">
            <v>176</v>
          </cell>
        </row>
        <row r="162">
          <cell r="A162">
            <v>19501</v>
          </cell>
          <cell r="C162">
            <v>357</v>
          </cell>
        </row>
        <row r="163">
          <cell r="A163">
            <v>26341</v>
          </cell>
          <cell r="C163">
            <v>299</v>
          </cell>
        </row>
        <row r="164">
          <cell r="A164">
            <v>92</v>
          </cell>
          <cell r="C164">
            <v>3</v>
          </cell>
        </row>
        <row r="165">
          <cell r="A165">
            <v>214614</v>
          </cell>
          <cell r="C165">
            <v>3698</v>
          </cell>
        </row>
        <row r="166">
          <cell r="A166">
            <v>40594</v>
          </cell>
          <cell r="C166">
            <v>589</v>
          </cell>
        </row>
        <row r="167">
          <cell r="A167">
            <v>19862</v>
          </cell>
          <cell r="C167">
            <v>435</v>
          </cell>
        </row>
        <row r="168">
          <cell r="A168">
            <v>1803454</v>
          </cell>
          <cell r="C168">
            <v>22274</v>
          </cell>
        </row>
        <row r="169">
          <cell r="A169">
            <v>1510504</v>
          </cell>
          <cell r="C169">
            <v>19715</v>
          </cell>
        </row>
        <row r="170">
          <cell r="A170">
            <v>3936</v>
          </cell>
          <cell r="C170">
            <v>46</v>
          </cell>
        </row>
        <row r="171">
          <cell r="A171">
            <v>7908</v>
          </cell>
          <cell r="C171">
            <v>99</v>
          </cell>
        </row>
        <row r="172">
          <cell r="A172">
            <v>2922</v>
          </cell>
          <cell r="C172">
            <v>43</v>
          </cell>
        </row>
        <row r="173">
          <cell r="A173">
            <v>189</v>
          </cell>
          <cell r="C173">
            <v>3</v>
          </cell>
        </row>
        <row r="174">
          <cell r="A174">
            <v>305236</v>
          </cell>
          <cell r="C174">
            <v>3632</v>
          </cell>
        </row>
        <row r="175">
          <cell r="A175">
            <v>52090</v>
          </cell>
          <cell r="C175">
            <v>468</v>
          </cell>
        </row>
        <row r="176">
          <cell r="A176">
            <v>58985</v>
          </cell>
          <cell r="C176">
            <v>1124</v>
          </cell>
        </row>
        <row r="177">
          <cell r="A177">
            <v>190086</v>
          </cell>
          <cell r="C177">
            <v>777</v>
          </cell>
        </row>
        <row r="178">
          <cell r="A178">
            <v>67982</v>
          </cell>
          <cell r="C178">
            <v>559</v>
          </cell>
        </row>
        <row r="179">
          <cell r="A179">
            <v>4346</v>
          </cell>
          <cell r="C179">
            <v>52</v>
          </cell>
        </row>
        <row r="180">
          <cell r="A180">
            <v>2491</v>
          </cell>
          <cell r="C180">
            <v>41</v>
          </cell>
        </row>
        <row r="181">
          <cell r="A181">
            <v>18460</v>
          </cell>
          <cell r="C181">
            <v>215</v>
          </cell>
        </row>
        <row r="182">
          <cell r="A182">
            <v>2702</v>
          </cell>
          <cell r="C182">
            <v>40</v>
          </cell>
        </row>
        <row r="183">
          <cell r="A183">
            <v>1922</v>
          </cell>
          <cell r="C183">
            <v>12</v>
          </cell>
        </row>
        <row r="184">
          <cell r="A184">
            <v>924</v>
          </cell>
          <cell r="C184">
            <v>4</v>
          </cell>
        </row>
        <row r="185">
          <cell r="A185">
            <v>116454</v>
          </cell>
          <cell r="C185">
            <v>411</v>
          </cell>
        </row>
        <row r="186">
          <cell r="A186">
            <v>63880</v>
          </cell>
          <cell r="C186">
            <v>1187</v>
          </cell>
        </row>
        <row r="187">
          <cell r="A187">
            <v>1329742</v>
          </cell>
          <cell r="C187">
            <v>17065</v>
          </cell>
        </row>
        <row r="188">
          <cell r="A188">
            <v>260622</v>
          </cell>
          <cell r="C188">
            <v>2942</v>
          </cell>
        </row>
        <row r="189">
          <cell r="A189">
            <v>51299</v>
          </cell>
          <cell r="C189">
            <v>449</v>
          </cell>
        </row>
        <row r="190">
          <cell r="A190">
            <v>70369</v>
          </cell>
          <cell r="C190">
            <v>1020</v>
          </cell>
        </row>
        <row r="191">
          <cell r="A191">
            <v>379530</v>
          </cell>
          <cell r="C191">
            <v>2761</v>
          </cell>
        </row>
        <row r="192">
          <cell r="A192">
            <v>64515</v>
          </cell>
          <cell r="C192">
            <v>662</v>
          </cell>
        </row>
        <row r="193">
          <cell r="A193">
            <v>20800</v>
          </cell>
          <cell r="C193">
            <v>94</v>
          </cell>
        </row>
        <row r="194">
          <cell r="A194">
            <v>276449</v>
          </cell>
          <cell r="C194">
            <v>3406</v>
          </cell>
        </row>
        <row r="195">
          <cell r="A195">
            <v>103615</v>
          </cell>
          <cell r="C195">
            <v>1095</v>
          </cell>
        </row>
        <row r="196">
          <cell r="A196">
            <v>11854</v>
          </cell>
          <cell r="C196">
            <v>243</v>
          </cell>
        </row>
        <row r="197">
          <cell r="A197">
            <v>798256</v>
          </cell>
          <cell r="C197">
            <v>3823</v>
          </cell>
        </row>
        <row r="198">
          <cell r="A198">
            <v>103501</v>
          </cell>
          <cell r="C198">
            <v>1406</v>
          </cell>
        </row>
        <row r="199">
          <cell r="A199">
            <v>55268</v>
          </cell>
          <cell r="C199">
            <v>469</v>
          </cell>
        </row>
        <row r="200">
          <cell r="A200">
            <v>641150</v>
          </cell>
          <cell r="C200">
            <v>7912</v>
          </cell>
        </row>
        <row r="201">
          <cell r="A201">
            <v>626992</v>
          </cell>
          <cell r="C201">
            <v>2831</v>
          </cell>
        </row>
        <row r="202">
          <cell r="A202">
            <v>4062</v>
          </cell>
          <cell r="C202">
            <v>86</v>
          </cell>
        </row>
        <row r="203">
          <cell r="A203">
            <v>40440</v>
          </cell>
          <cell r="C203">
            <v>390</v>
          </cell>
        </row>
        <row r="204">
          <cell r="A204">
            <v>74483</v>
          </cell>
          <cell r="C204">
            <v>442</v>
          </cell>
        </row>
        <row r="205">
          <cell r="A205">
            <v>45090</v>
          </cell>
          <cell r="C205">
            <v>527</v>
          </cell>
        </row>
        <row r="206">
          <cell r="A206">
            <v>56576</v>
          </cell>
          <cell r="C206">
            <v>636</v>
          </cell>
        </row>
        <row r="207">
          <cell r="A207">
            <v>111131</v>
          </cell>
          <cell r="C207">
            <v>1632</v>
          </cell>
        </row>
        <row r="208">
          <cell r="A208">
            <v>63366</v>
          </cell>
          <cell r="C208">
            <v>360</v>
          </cell>
        </row>
        <row r="209">
          <cell r="A209">
            <v>155333</v>
          </cell>
          <cell r="C209">
            <v>2076</v>
          </cell>
        </row>
        <row r="210">
          <cell r="A210">
            <v>38576</v>
          </cell>
          <cell r="C210">
            <v>204</v>
          </cell>
        </row>
        <row r="211">
          <cell r="A211">
            <v>16772</v>
          </cell>
          <cell r="C211">
            <v>299</v>
          </cell>
        </row>
        <row r="212">
          <cell r="A212">
            <v>21644</v>
          </cell>
          <cell r="C212">
            <v>242</v>
          </cell>
        </row>
        <row r="213">
          <cell r="A213">
            <v>10</v>
          </cell>
          <cell r="C213">
            <v>2</v>
          </cell>
        </row>
        <row r="214">
          <cell r="A214">
            <v>201312</v>
          </cell>
          <cell r="C214">
            <v>3622</v>
          </cell>
        </row>
        <row r="215">
          <cell r="A215">
            <v>42419</v>
          </cell>
          <cell r="C215">
            <v>607</v>
          </cell>
        </row>
        <row r="216">
          <cell r="A216">
            <v>18492</v>
          </cell>
          <cell r="C216">
            <v>394</v>
          </cell>
        </row>
        <row r="217">
          <cell r="A217">
            <v>1700935</v>
          </cell>
          <cell r="C217">
            <v>20602</v>
          </cell>
        </row>
        <row r="218">
          <cell r="A218">
            <v>1412907</v>
          </cell>
          <cell r="C218">
            <v>18911</v>
          </cell>
        </row>
        <row r="219">
          <cell r="A219">
            <v>3329</v>
          </cell>
          <cell r="C219">
            <v>42</v>
          </cell>
        </row>
        <row r="220">
          <cell r="A220">
            <v>5049</v>
          </cell>
          <cell r="C220">
            <v>69</v>
          </cell>
        </row>
        <row r="221">
          <cell r="A221">
            <v>2881</v>
          </cell>
          <cell r="C221">
            <v>34</v>
          </cell>
        </row>
        <row r="222">
          <cell r="A222">
            <v>40</v>
          </cell>
          <cell r="C222">
            <v>1</v>
          </cell>
        </row>
        <row r="223">
          <cell r="A223">
            <v>380649</v>
          </cell>
          <cell r="C223">
            <v>4758</v>
          </cell>
        </row>
        <row r="224">
          <cell r="A224">
            <v>38305</v>
          </cell>
          <cell r="C224">
            <v>374</v>
          </cell>
        </row>
        <row r="225">
          <cell r="A225">
            <v>69773</v>
          </cell>
          <cell r="C225">
            <v>1400</v>
          </cell>
        </row>
        <row r="226">
          <cell r="A226">
            <v>183405</v>
          </cell>
          <cell r="C226">
            <v>797</v>
          </cell>
        </row>
        <row r="227">
          <cell r="A227">
            <v>80154</v>
          </cell>
          <cell r="C227">
            <v>689</v>
          </cell>
        </row>
        <row r="228">
          <cell r="A228">
            <v>2282</v>
          </cell>
          <cell r="C228">
            <v>33</v>
          </cell>
        </row>
        <row r="229">
          <cell r="A229">
            <v>2096</v>
          </cell>
          <cell r="C229">
            <v>32</v>
          </cell>
        </row>
        <row r="230">
          <cell r="A230">
            <v>14578</v>
          </cell>
          <cell r="C230">
            <v>189</v>
          </cell>
        </row>
        <row r="231">
          <cell r="A231">
            <v>22690</v>
          </cell>
          <cell r="C231">
            <v>169</v>
          </cell>
        </row>
        <row r="232">
          <cell r="A232">
            <v>2749</v>
          </cell>
          <cell r="C232">
            <v>20</v>
          </cell>
        </row>
        <row r="233">
          <cell r="A233">
            <v>1301</v>
          </cell>
          <cell r="C233">
            <v>6</v>
          </cell>
        </row>
        <row r="234">
          <cell r="A234">
            <v>90290</v>
          </cell>
          <cell r="C234">
            <v>344</v>
          </cell>
        </row>
        <row r="235">
          <cell r="A235">
            <v>59721</v>
          </cell>
          <cell r="C235">
            <v>1276</v>
          </cell>
        </row>
        <row r="236">
          <cell r="A236">
            <v>1121463</v>
          </cell>
          <cell r="C236">
            <v>14848</v>
          </cell>
        </row>
        <row r="237">
          <cell r="A237">
            <v>193797</v>
          </cell>
          <cell r="C237">
            <v>2246</v>
          </cell>
        </row>
        <row r="238">
          <cell r="A238">
            <v>79793</v>
          </cell>
          <cell r="C238">
            <v>675</v>
          </cell>
        </row>
        <row r="239">
          <cell r="A239">
            <v>67380</v>
          </cell>
          <cell r="C239">
            <v>996</v>
          </cell>
        </row>
        <row r="240">
          <cell r="A240">
            <v>393488</v>
          </cell>
          <cell r="C240">
            <v>2816</v>
          </cell>
        </row>
        <row r="241">
          <cell r="A241">
            <v>54194</v>
          </cell>
          <cell r="C241">
            <v>525</v>
          </cell>
        </row>
        <row r="242">
          <cell r="A242">
            <v>22262</v>
          </cell>
          <cell r="C242">
            <v>124</v>
          </cell>
        </row>
        <row r="243">
          <cell r="A243">
            <v>281301</v>
          </cell>
          <cell r="C243">
            <v>3475</v>
          </cell>
        </row>
        <row r="244">
          <cell r="A244">
            <v>100651</v>
          </cell>
          <cell r="C244">
            <v>1098</v>
          </cell>
        </row>
        <row r="245">
          <cell r="A245">
            <v>36586</v>
          </cell>
          <cell r="C245">
            <v>425</v>
          </cell>
        </row>
        <row r="246">
          <cell r="A246">
            <v>392390</v>
          </cell>
          <cell r="C246">
            <v>3473</v>
          </cell>
        </row>
        <row r="247">
          <cell r="A247">
            <v>99849</v>
          </cell>
          <cell r="C247">
            <v>1289</v>
          </cell>
        </row>
        <row r="248">
          <cell r="A248">
            <v>55307</v>
          </cell>
          <cell r="C248">
            <v>501</v>
          </cell>
        </row>
        <row r="249">
          <cell r="A249">
            <v>599737</v>
          </cell>
          <cell r="C249">
            <v>7548</v>
          </cell>
        </row>
        <row r="250">
          <cell r="A250">
            <v>729799</v>
          </cell>
          <cell r="C250">
            <v>3192</v>
          </cell>
        </row>
        <row r="251">
          <cell r="A251">
            <v>2712</v>
          </cell>
          <cell r="C251">
            <v>68</v>
          </cell>
        </row>
        <row r="252">
          <cell r="A252">
            <v>30195</v>
          </cell>
          <cell r="C252">
            <v>313</v>
          </cell>
        </row>
        <row r="253">
          <cell r="A253">
            <v>90782</v>
          </cell>
          <cell r="C253">
            <v>464</v>
          </cell>
        </row>
        <row r="254">
          <cell r="A254">
            <v>34266</v>
          </cell>
          <cell r="C254">
            <v>440</v>
          </cell>
        </row>
        <row r="255">
          <cell r="A255">
            <v>48229</v>
          </cell>
          <cell r="C255">
            <v>509</v>
          </cell>
        </row>
        <row r="256">
          <cell r="A256">
            <v>80653</v>
          </cell>
          <cell r="C256">
            <v>1154</v>
          </cell>
        </row>
        <row r="257">
          <cell r="A257">
            <v>60048</v>
          </cell>
          <cell r="C257">
            <v>317</v>
          </cell>
        </row>
        <row r="258">
          <cell r="A258">
            <v>144914</v>
          </cell>
          <cell r="C258">
            <v>1833</v>
          </cell>
        </row>
        <row r="259">
          <cell r="A259">
            <v>36063</v>
          </cell>
          <cell r="C259">
            <v>200</v>
          </cell>
        </row>
        <row r="260">
          <cell r="A260">
            <v>15482</v>
          </cell>
          <cell r="C260">
            <v>255</v>
          </cell>
        </row>
        <row r="261">
          <cell r="A261">
            <v>19019</v>
          </cell>
          <cell r="C261">
            <v>233</v>
          </cell>
        </row>
        <row r="262">
          <cell r="A262">
            <v>5</v>
          </cell>
          <cell r="C262">
            <v>1</v>
          </cell>
        </row>
        <row r="263">
          <cell r="A263">
            <v>222613</v>
          </cell>
          <cell r="C263">
            <v>3841</v>
          </cell>
        </row>
        <row r="264">
          <cell r="A264">
            <v>55627</v>
          </cell>
          <cell r="C264">
            <v>768</v>
          </cell>
        </row>
        <row r="265">
          <cell r="A265">
            <v>18638</v>
          </cell>
          <cell r="C265">
            <v>410</v>
          </cell>
        </row>
        <row r="266">
          <cell r="A266">
            <v>1709450</v>
          </cell>
          <cell r="C266">
            <v>20125</v>
          </cell>
        </row>
        <row r="267">
          <cell r="A267">
            <v>1425071</v>
          </cell>
          <cell r="C267">
            <v>18897</v>
          </cell>
        </row>
        <row r="268">
          <cell r="A268">
            <v>3449</v>
          </cell>
          <cell r="C268">
            <v>34</v>
          </cell>
        </row>
        <row r="269">
          <cell r="A269">
            <v>6128</v>
          </cell>
          <cell r="C269">
            <v>44</v>
          </cell>
        </row>
        <row r="270">
          <cell r="A270">
            <v>3175</v>
          </cell>
          <cell r="C270">
            <v>43</v>
          </cell>
        </row>
        <row r="271">
          <cell r="A271">
            <v>23</v>
          </cell>
          <cell r="C271">
            <v>1</v>
          </cell>
        </row>
        <row r="272">
          <cell r="A272">
            <v>343535</v>
          </cell>
          <cell r="C272">
            <v>4360</v>
          </cell>
        </row>
        <row r="273">
          <cell r="A273">
            <v>26020</v>
          </cell>
          <cell r="C273">
            <v>260</v>
          </cell>
        </row>
        <row r="274">
          <cell r="A274">
            <v>82360</v>
          </cell>
          <cell r="C274">
            <v>1754</v>
          </cell>
        </row>
        <row r="275">
          <cell r="A275">
            <v>201110</v>
          </cell>
          <cell r="C275">
            <v>850</v>
          </cell>
        </row>
        <row r="276">
          <cell r="A276">
            <v>83421</v>
          </cell>
          <cell r="C276">
            <v>687</v>
          </cell>
        </row>
        <row r="277">
          <cell r="A277">
            <v>1387</v>
          </cell>
          <cell r="C277">
            <v>19</v>
          </cell>
        </row>
        <row r="278">
          <cell r="A278">
            <v>7275</v>
          </cell>
          <cell r="C278">
            <v>43</v>
          </cell>
        </row>
        <row r="279">
          <cell r="A279">
            <v>8881</v>
          </cell>
          <cell r="C279">
            <v>129</v>
          </cell>
        </row>
        <row r="280">
          <cell r="A280">
            <v>33824</v>
          </cell>
          <cell r="C280">
            <v>219</v>
          </cell>
        </row>
        <row r="281">
          <cell r="A281">
            <v>2554</v>
          </cell>
          <cell r="C281">
            <v>29</v>
          </cell>
        </row>
        <row r="282">
          <cell r="A282">
            <v>1118</v>
          </cell>
          <cell r="C282">
            <v>7</v>
          </cell>
        </row>
        <row r="283">
          <cell r="A283">
            <v>90838</v>
          </cell>
          <cell r="C283">
            <v>328</v>
          </cell>
        </row>
        <row r="284">
          <cell r="A284">
            <v>74018</v>
          </cell>
          <cell r="C284">
            <v>1548</v>
          </cell>
        </row>
        <row r="285">
          <cell r="A285">
            <v>1023973</v>
          </cell>
          <cell r="C285">
            <v>13653</v>
          </cell>
        </row>
        <row r="286">
          <cell r="A286">
            <v>163617</v>
          </cell>
          <cell r="C286">
            <v>1827</v>
          </cell>
        </row>
        <row r="287">
          <cell r="A287">
            <v>66057</v>
          </cell>
          <cell r="C287">
            <v>527</v>
          </cell>
        </row>
        <row r="288">
          <cell r="A288">
            <v>63571</v>
          </cell>
          <cell r="C288">
            <v>985</v>
          </cell>
        </row>
        <row r="289">
          <cell r="A289">
            <v>428251</v>
          </cell>
          <cell r="C289">
            <v>3133</v>
          </cell>
        </row>
        <row r="290">
          <cell r="A290">
            <v>47090</v>
          </cell>
          <cell r="C290">
            <v>414</v>
          </cell>
        </row>
        <row r="291">
          <cell r="A291">
            <v>26888</v>
          </cell>
          <cell r="C291">
            <v>106</v>
          </cell>
        </row>
        <row r="292">
          <cell r="A292">
            <v>261691</v>
          </cell>
          <cell r="C292">
            <v>3370</v>
          </cell>
        </row>
        <row r="293">
          <cell r="A293">
            <v>119761</v>
          </cell>
          <cell r="C293">
            <v>1241</v>
          </cell>
        </row>
        <row r="294">
          <cell r="A294">
            <v>13210</v>
          </cell>
          <cell r="C294">
            <v>276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E7C0-3676-4D13-A07A-814B67738F5E}">
  <dimension ref="A1:H66"/>
  <sheetViews>
    <sheetView workbookViewId="0">
      <selection activeCell="C1" sqref="C1:C1048576"/>
    </sheetView>
  </sheetViews>
  <sheetFormatPr defaultRowHeight="14.4" x14ac:dyDescent="0.3"/>
  <cols>
    <col min="1" max="1" width="53.6640625" style="6" bestFit="1" customWidth="1"/>
    <col min="2" max="2" width="23" style="6" bestFit="1" customWidth="1"/>
    <col min="3" max="3" width="12" style="2" bestFit="1" customWidth="1"/>
    <col min="4" max="4" width="23.33203125" style="6" bestFit="1" customWidth="1"/>
    <col min="5" max="5" width="12" style="2" bestFit="1" customWidth="1"/>
    <col min="6" max="6" width="8.88671875" style="2"/>
    <col min="7" max="7" width="11" style="2" bestFit="1" customWidth="1"/>
    <col min="8" max="8" width="41.77734375" style="2" customWidth="1"/>
    <col min="9" max="16384" width="8.88671875" style="2"/>
  </cols>
  <sheetData>
    <row r="1" spans="1:8" ht="44.4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8" t="s">
        <v>56</v>
      </c>
    </row>
    <row r="2" spans="1:8" ht="15" thickTop="1" x14ac:dyDescent="0.3">
      <c r="A2" s="3" t="s">
        <v>4</v>
      </c>
      <c r="B2" s="4">
        <v>1951286</v>
      </c>
      <c r="C2" s="2">
        <v>2995.5</v>
      </c>
      <c r="D2" s="4">
        <v>1192</v>
      </c>
      <c r="E2" s="2">
        <v>23863.5</v>
      </c>
    </row>
    <row r="3" spans="1:8" x14ac:dyDescent="0.3">
      <c r="A3" s="3" t="s">
        <v>5</v>
      </c>
      <c r="B3" s="4">
        <v>708536</v>
      </c>
      <c r="C3" s="2">
        <v>1508.3333333333333</v>
      </c>
      <c r="D3" s="4">
        <v>1348</v>
      </c>
      <c r="E3" s="2">
        <v>9679.5</v>
      </c>
    </row>
    <row r="4" spans="1:8" x14ac:dyDescent="0.3">
      <c r="A4" s="3" t="s">
        <v>6</v>
      </c>
      <c r="B4" s="4">
        <v>285498</v>
      </c>
      <c r="C4" s="2">
        <v>454.5</v>
      </c>
      <c r="D4" s="4">
        <v>948</v>
      </c>
      <c r="E4" s="2">
        <v>1580.5057261458339</v>
      </c>
    </row>
    <row r="5" spans="1:8" x14ac:dyDescent="0.3">
      <c r="A5" s="3" t="s">
        <v>7</v>
      </c>
      <c r="B5" s="4">
        <v>3788666</v>
      </c>
      <c r="C5" s="2">
        <v>7745</v>
      </c>
      <c r="D5" s="4">
        <v>1470</v>
      </c>
      <c r="E5" s="2">
        <v>8717.6666666666679</v>
      </c>
      <c r="G5" s="2">
        <f>SUM(E2:E6,E8:E24,E34:E52)</f>
        <v>213249.03266738859</v>
      </c>
    </row>
    <row r="6" spans="1:8" x14ac:dyDescent="0.3">
      <c r="A6" s="3" t="s">
        <v>8</v>
      </c>
      <c r="B6" s="4">
        <v>3226126</v>
      </c>
      <c r="C6" s="2">
        <v>2992.3333333333335</v>
      </c>
      <c r="D6" s="4">
        <v>1362</v>
      </c>
      <c r="E6" s="2">
        <v>6361.8333333333321</v>
      </c>
      <c r="G6" s="5">
        <f>G5/0.012</f>
        <v>17770752.722282384</v>
      </c>
      <c r="H6" s="5" t="s">
        <v>9</v>
      </c>
    </row>
    <row r="7" spans="1:8" x14ac:dyDescent="0.3">
      <c r="A7" s="3" t="s">
        <v>10</v>
      </c>
      <c r="B7" s="4">
        <v>24127</v>
      </c>
      <c r="C7" s="2">
        <v>96.333333333333329</v>
      </c>
      <c r="D7" s="4">
        <v>334</v>
      </c>
    </row>
    <row r="8" spans="1:8" x14ac:dyDescent="0.3">
      <c r="A8" s="3" t="s">
        <v>11</v>
      </c>
      <c r="B8" s="4">
        <v>219523</v>
      </c>
      <c r="C8" s="2">
        <v>357.83333333333331</v>
      </c>
      <c r="D8" s="4">
        <v>408</v>
      </c>
      <c r="E8" s="2">
        <v>1225.5</v>
      </c>
    </row>
    <row r="9" spans="1:8" x14ac:dyDescent="0.3">
      <c r="A9" s="3" t="s">
        <v>12</v>
      </c>
      <c r="B9" s="4">
        <v>430226</v>
      </c>
      <c r="C9" s="2">
        <v>386.83333333333331</v>
      </c>
      <c r="D9" s="4">
        <v>342</v>
      </c>
      <c r="E9" s="2">
        <v>822.83333333333326</v>
      </c>
    </row>
    <row r="10" spans="1:8" x14ac:dyDescent="0.3">
      <c r="A10" s="3" t="s">
        <v>13</v>
      </c>
      <c r="B10" s="4">
        <v>259665</v>
      </c>
      <c r="C10" s="2">
        <v>491.5</v>
      </c>
      <c r="D10" s="4">
        <v>739</v>
      </c>
      <c r="E10" s="2">
        <v>93.333333333333371</v>
      </c>
    </row>
    <row r="11" spans="1:8" x14ac:dyDescent="0.3">
      <c r="A11" s="3" t="s">
        <v>14</v>
      </c>
      <c r="B11" s="4">
        <v>321921</v>
      </c>
      <c r="C11" s="2">
        <v>423</v>
      </c>
      <c r="D11" s="4">
        <v>733</v>
      </c>
      <c r="E11" s="2">
        <v>795.66666666666674</v>
      </c>
    </row>
    <row r="12" spans="1:8" x14ac:dyDescent="0.3">
      <c r="A12" s="3" t="s">
        <v>15</v>
      </c>
      <c r="B12" s="4">
        <v>587059</v>
      </c>
      <c r="C12" s="2">
        <v>1350.1666666666667</v>
      </c>
      <c r="D12" s="4">
        <v>905</v>
      </c>
      <c r="E12" s="2">
        <v>523.36600072190049</v>
      </c>
    </row>
    <row r="13" spans="1:8" x14ac:dyDescent="0.3">
      <c r="A13" s="3" t="s">
        <v>16</v>
      </c>
      <c r="B13" s="4">
        <v>362467</v>
      </c>
      <c r="C13" s="2">
        <v>325.5</v>
      </c>
      <c r="D13" s="4">
        <v>811</v>
      </c>
      <c r="E13" s="2">
        <v>-226.59946586291329</v>
      </c>
    </row>
    <row r="14" spans="1:8" x14ac:dyDescent="0.3">
      <c r="A14" s="3" t="s">
        <v>17</v>
      </c>
      <c r="B14" s="4">
        <v>950857</v>
      </c>
      <c r="C14" s="2">
        <v>2002.3333333333333</v>
      </c>
      <c r="D14" s="4">
        <v>858</v>
      </c>
      <c r="E14" s="2">
        <v>495.83333333333326</v>
      </c>
    </row>
    <row r="15" spans="1:8" x14ac:dyDescent="0.3">
      <c r="A15" s="3" t="s">
        <v>18</v>
      </c>
      <c r="B15" s="4">
        <v>177334</v>
      </c>
      <c r="C15" s="2">
        <v>155.83333333333334</v>
      </c>
      <c r="D15" s="4">
        <v>381</v>
      </c>
      <c r="E15" s="2">
        <v>-266.16666666666669</v>
      </c>
    </row>
    <row r="16" spans="1:8" x14ac:dyDescent="0.3">
      <c r="A16" s="3" t="s">
        <v>19</v>
      </c>
      <c r="B16" s="4">
        <v>100564</v>
      </c>
      <c r="C16" s="2">
        <v>299.66666666666669</v>
      </c>
      <c r="D16" s="4">
        <v>132</v>
      </c>
      <c r="E16" s="2">
        <v>75.166666666666686</v>
      </c>
    </row>
    <row r="17" spans="1:5" x14ac:dyDescent="0.3">
      <c r="A17" s="3" t="s">
        <v>20</v>
      </c>
      <c r="B17" s="4">
        <v>142176</v>
      </c>
      <c r="C17" s="2">
        <v>262.5</v>
      </c>
      <c r="D17" s="4">
        <v>114</v>
      </c>
      <c r="E17" s="2">
        <v>118.83333333333331</v>
      </c>
    </row>
    <row r="18" spans="1:5" x14ac:dyDescent="0.3">
      <c r="A18" s="3" t="s">
        <v>21</v>
      </c>
      <c r="B18" s="4">
        <v>599</v>
      </c>
      <c r="C18" s="2">
        <v>2.5</v>
      </c>
      <c r="D18" s="4">
        <v>14</v>
      </c>
      <c r="E18" s="2">
        <v>3468.3333333333335</v>
      </c>
    </row>
    <row r="19" spans="1:5" x14ac:dyDescent="0.3">
      <c r="A19" s="3" t="s">
        <v>22</v>
      </c>
      <c r="B19" s="4">
        <v>1351738</v>
      </c>
      <c r="C19" s="2">
        <v>3945.3333333333335</v>
      </c>
      <c r="D19" s="4">
        <v>1095</v>
      </c>
      <c r="E19" s="2">
        <v>6858.3333333333321</v>
      </c>
    </row>
    <row r="20" spans="1:5" x14ac:dyDescent="0.3">
      <c r="A20" s="3" t="s">
        <v>23</v>
      </c>
      <c r="B20" s="4">
        <v>278474</v>
      </c>
      <c r="C20" s="2">
        <v>653.5</v>
      </c>
      <c r="D20" s="4">
        <v>528</v>
      </c>
      <c r="E20" s="2">
        <v>30931.833333333332</v>
      </c>
    </row>
    <row r="21" spans="1:5" x14ac:dyDescent="0.3">
      <c r="A21" s="3" t="s">
        <v>24</v>
      </c>
      <c r="B21" s="4">
        <v>244</v>
      </c>
      <c r="C21" s="2">
        <v>1.5</v>
      </c>
      <c r="D21" s="4">
        <v>3</v>
      </c>
      <c r="E21" s="2">
        <v>3985.1666666666665</v>
      </c>
    </row>
    <row r="22" spans="1:5" x14ac:dyDescent="0.3">
      <c r="A22" s="3" t="s">
        <v>25</v>
      </c>
      <c r="B22" s="4">
        <v>107541</v>
      </c>
      <c r="C22" s="2">
        <v>236.16666666666666</v>
      </c>
      <c r="D22" s="4">
        <v>282</v>
      </c>
      <c r="E22" s="2">
        <v>9264.8333333333339</v>
      </c>
    </row>
    <row r="23" spans="1:5" x14ac:dyDescent="0.3">
      <c r="A23" s="3" t="s">
        <v>26</v>
      </c>
      <c r="B23" s="4">
        <v>9580589</v>
      </c>
      <c r="C23" s="2">
        <v>10368.166666666666</v>
      </c>
      <c r="D23" s="4">
        <v>1109</v>
      </c>
      <c r="E23" s="2">
        <v>-10221</v>
      </c>
    </row>
    <row r="24" spans="1:5" x14ac:dyDescent="0.3">
      <c r="A24" s="3" t="s">
        <v>27</v>
      </c>
      <c r="B24" s="4">
        <v>8264032</v>
      </c>
      <c r="C24" s="2">
        <v>15687.833333333334</v>
      </c>
      <c r="D24" s="4">
        <v>1162</v>
      </c>
      <c r="E24" s="2">
        <v>-5372.3333333333339</v>
      </c>
    </row>
    <row r="25" spans="1:5" x14ac:dyDescent="0.3">
      <c r="A25" s="3" t="s">
        <v>28</v>
      </c>
      <c r="B25" s="4">
        <v>11709</v>
      </c>
      <c r="C25" s="2">
        <v>31.75</v>
      </c>
      <c r="D25" s="4">
        <v>27</v>
      </c>
    </row>
    <row r="26" spans="1:5" x14ac:dyDescent="0.3">
      <c r="A26" s="3" t="s">
        <v>29</v>
      </c>
      <c r="B26" s="4">
        <v>37645</v>
      </c>
      <c r="C26" s="2">
        <v>69.833333333333329</v>
      </c>
      <c r="D26" s="4">
        <v>120</v>
      </c>
    </row>
    <row r="27" spans="1:5" x14ac:dyDescent="0.3">
      <c r="A27" s="3" t="s">
        <v>30</v>
      </c>
      <c r="B27" s="4">
        <v>20302</v>
      </c>
      <c r="C27" s="2">
        <v>45.166666666666664</v>
      </c>
      <c r="D27" s="4">
        <v>70</v>
      </c>
    </row>
    <row r="28" spans="1:5" x14ac:dyDescent="0.3">
      <c r="A28" s="3" t="s">
        <v>31</v>
      </c>
      <c r="B28" s="4">
        <v>452</v>
      </c>
      <c r="C28" s="2">
        <v>2.5</v>
      </c>
      <c r="D28" s="4">
        <v>7</v>
      </c>
    </row>
    <row r="29" spans="1:5" x14ac:dyDescent="0.3">
      <c r="A29" s="3" t="s">
        <v>32</v>
      </c>
      <c r="B29" s="4">
        <v>2056776</v>
      </c>
      <c r="C29" s="2">
        <v>4194.333333333333</v>
      </c>
      <c r="D29" s="4">
        <v>604</v>
      </c>
    </row>
    <row r="30" spans="1:5" x14ac:dyDescent="0.3">
      <c r="A30" s="3" t="s">
        <v>33</v>
      </c>
      <c r="B30" s="4">
        <v>217713</v>
      </c>
      <c r="C30" s="2">
        <v>334.83333333333331</v>
      </c>
      <c r="D30" s="4">
        <v>383</v>
      </c>
    </row>
    <row r="31" spans="1:5" x14ac:dyDescent="0.3">
      <c r="A31" s="3" t="s">
        <v>34</v>
      </c>
      <c r="B31" s="4">
        <v>411150</v>
      </c>
      <c r="C31" s="2">
        <v>1583.3333333333333</v>
      </c>
      <c r="D31" s="4">
        <v>283</v>
      </c>
    </row>
    <row r="32" spans="1:5" x14ac:dyDescent="0.3">
      <c r="A32" s="3" t="s">
        <v>35</v>
      </c>
      <c r="B32" s="4">
        <v>1295188</v>
      </c>
      <c r="C32" s="2">
        <v>643.33333333333337</v>
      </c>
      <c r="D32" s="4">
        <v>132</v>
      </c>
    </row>
    <row r="33" spans="1:5" x14ac:dyDescent="0.3">
      <c r="A33" s="3" t="s">
        <v>36</v>
      </c>
      <c r="B33" s="4">
        <v>578204</v>
      </c>
      <c r="C33" s="2">
        <v>781.33333333333337</v>
      </c>
      <c r="D33" s="4">
        <v>122</v>
      </c>
    </row>
    <row r="34" spans="1:5" x14ac:dyDescent="0.3">
      <c r="A34" s="3" t="s">
        <v>37</v>
      </c>
      <c r="B34" s="4">
        <v>16656</v>
      </c>
      <c r="C34" s="2">
        <v>34</v>
      </c>
      <c r="D34" s="4">
        <v>116</v>
      </c>
      <c r="E34" s="2">
        <v>662.5</v>
      </c>
    </row>
    <row r="35" spans="1:5" x14ac:dyDescent="0.3">
      <c r="A35" s="3" t="s">
        <v>38</v>
      </c>
      <c r="B35" s="4">
        <v>72</v>
      </c>
      <c r="C35" s="2">
        <v>1</v>
      </c>
      <c r="D35" s="4">
        <v>1</v>
      </c>
      <c r="E35" s="2">
        <v>387.83333333333331</v>
      </c>
    </row>
    <row r="36" spans="1:5" x14ac:dyDescent="0.3">
      <c r="A36" s="3" t="s">
        <v>39</v>
      </c>
      <c r="B36" s="4">
        <v>17311</v>
      </c>
      <c r="C36" s="2">
        <v>34</v>
      </c>
      <c r="D36" s="4">
        <v>119</v>
      </c>
      <c r="E36" s="2">
        <v>1149.8333333333333</v>
      </c>
    </row>
    <row r="37" spans="1:5" x14ac:dyDescent="0.3">
      <c r="A37" s="3" t="s">
        <v>40</v>
      </c>
      <c r="B37" s="4">
        <v>76663</v>
      </c>
      <c r="C37" s="2">
        <v>164</v>
      </c>
      <c r="D37" s="4">
        <v>508</v>
      </c>
      <c r="E37" s="2">
        <v>2627</v>
      </c>
    </row>
    <row r="38" spans="1:5" x14ac:dyDescent="0.3">
      <c r="A38" s="3" t="s">
        <v>41</v>
      </c>
      <c r="B38" s="4">
        <v>115898</v>
      </c>
      <c r="C38" s="2">
        <v>146.83333333333334</v>
      </c>
      <c r="D38" s="4">
        <v>277</v>
      </c>
      <c r="E38" s="2">
        <v>1413.1666666666667</v>
      </c>
    </row>
    <row r="39" spans="1:5" x14ac:dyDescent="0.3">
      <c r="A39" s="3" t="s">
        <v>42</v>
      </c>
      <c r="B39" s="4">
        <v>14934</v>
      </c>
      <c r="C39" s="2">
        <v>23.5</v>
      </c>
      <c r="D39" s="4">
        <v>26</v>
      </c>
      <c r="E39" s="2">
        <v>760</v>
      </c>
    </row>
    <row r="40" spans="1:5" x14ac:dyDescent="0.3">
      <c r="A40" s="3" t="s">
        <v>43</v>
      </c>
      <c r="B40" s="4">
        <v>6484</v>
      </c>
      <c r="C40" s="2">
        <v>5.833333333333333</v>
      </c>
      <c r="D40" s="4">
        <v>26</v>
      </c>
      <c r="E40" s="2">
        <v>-5.833333333333333</v>
      </c>
    </row>
    <row r="41" spans="1:5" x14ac:dyDescent="0.3">
      <c r="A41" s="3" t="s">
        <v>44</v>
      </c>
      <c r="B41" s="4">
        <v>650846</v>
      </c>
      <c r="C41" s="2">
        <v>363.5</v>
      </c>
      <c r="D41" s="4">
        <v>324</v>
      </c>
      <c r="E41" s="2">
        <v>104.83333333333331</v>
      </c>
    </row>
    <row r="42" spans="1:5" x14ac:dyDescent="0.3">
      <c r="A42" s="3" t="s">
        <v>45</v>
      </c>
      <c r="B42" s="4">
        <v>424310</v>
      </c>
      <c r="C42" s="2">
        <v>1269.6666666666667</v>
      </c>
      <c r="D42" s="4">
        <v>966</v>
      </c>
      <c r="E42" s="2">
        <v>8880.1666666666679</v>
      </c>
    </row>
    <row r="43" spans="1:5" x14ac:dyDescent="0.3">
      <c r="A43" s="3" t="s">
        <v>46</v>
      </c>
      <c r="B43" s="4">
        <v>7238730</v>
      </c>
      <c r="C43" s="2">
        <v>15612</v>
      </c>
      <c r="D43" s="4">
        <v>1532</v>
      </c>
      <c r="E43" s="2">
        <v>47402.333333333336</v>
      </c>
    </row>
    <row r="44" spans="1:5" x14ac:dyDescent="0.3">
      <c r="A44" s="3" t="s">
        <v>47</v>
      </c>
      <c r="B44" s="4">
        <v>1161385</v>
      </c>
      <c r="C44" s="2">
        <v>2208.6666666666665</v>
      </c>
      <c r="D44" s="4">
        <v>1275</v>
      </c>
      <c r="E44" s="2">
        <v>-1553.1411320506502</v>
      </c>
    </row>
    <row r="45" spans="1:5" x14ac:dyDescent="0.3">
      <c r="A45" s="3" t="s">
        <v>48</v>
      </c>
      <c r="B45" s="4">
        <v>368114</v>
      </c>
      <c r="C45" s="2">
        <v>491.83333333333331</v>
      </c>
      <c r="D45" s="4">
        <v>709</v>
      </c>
      <c r="E45" s="2">
        <v>1642.6666666666667</v>
      </c>
    </row>
    <row r="46" spans="1:5" x14ac:dyDescent="0.3">
      <c r="A46" s="3" t="s">
        <v>49</v>
      </c>
      <c r="B46" s="4">
        <v>432759</v>
      </c>
      <c r="C46" s="2">
        <v>1060.6666666666667</v>
      </c>
      <c r="D46" s="4">
        <v>1276</v>
      </c>
      <c r="E46" s="2">
        <v>971.16666666666652</v>
      </c>
    </row>
    <row r="47" spans="1:5" x14ac:dyDescent="0.3">
      <c r="A47" s="3" t="s">
        <v>50</v>
      </c>
      <c r="B47" s="4">
        <v>2618726</v>
      </c>
      <c r="C47" s="2">
        <v>2878.3333333333335</v>
      </c>
      <c r="D47" s="4">
        <v>1403</v>
      </c>
      <c r="E47" s="2">
        <v>8926.5</v>
      </c>
    </row>
    <row r="48" spans="1:5" x14ac:dyDescent="0.3">
      <c r="A48" s="3" t="s">
        <v>51</v>
      </c>
      <c r="B48" s="4">
        <v>338821</v>
      </c>
      <c r="C48" s="2">
        <v>518.66666666666663</v>
      </c>
      <c r="D48" s="4">
        <v>335</v>
      </c>
      <c r="E48" s="2">
        <v>82.333333333333371</v>
      </c>
    </row>
    <row r="49" spans="1:5" x14ac:dyDescent="0.3">
      <c r="A49" s="3" t="s">
        <v>52</v>
      </c>
      <c r="B49" s="4">
        <v>142040</v>
      </c>
      <c r="C49" s="2">
        <v>107.5</v>
      </c>
      <c r="D49" s="4">
        <v>276</v>
      </c>
      <c r="E49" s="2">
        <v>588.83333333333337</v>
      </c>
    </row>
    <row r="50" spans="1:5" x14ac:dyDescent="0.3">
      <c r="A50" s="3" t="s">
        <v>53</v>
      </c>
      <c r="B50" s="4">
        <v>1709398</v>
      </c>
      <c r="C50" s="2">
        <v>3539.6666666666665</v>
      </c>
      <c r="D50" s="4">
        <v>885</v>
      </c>
      <c r="E50" s="2">
        <v>21335.333333333332</v>
      </c>
    </row>
    <row r="51" spans="1:5" x14ac:dyDescent="0.3">
      <c r="A51" s="3" t="s">
        <v>54</v>
      </c>
      <c r="B51" s="4">
        <v>695270</v>
      </c>
      <c r="C51" s="2">
        <v>1007</v>
      </c>
      <c r="D51" s="4">
        <v>654</v>
      </c>
      <c r="E51" s="2">
        <v>11500.734871767731</v>
      </c>
    </row>
    <row r="52" spans="1:5" x14ac:dyDescent="0.3">
      <c r="A52" s="3" t="s">
        <v>55</v>
      </c>
      <c r="B52" s="4">
        <v>105201</v>
      </c>
      <c r="C52" s="2">
        <v>311.83333333333331</v>
      </c>
      <c r="D52" s="4">
        <v>422</v>
      </c>
      <c r="E52" s="2">
        <v>13596.833333333332</v>
      </c>
    </row>
    <row r="53" spans="1:5" x14ac:dyDescent="0.3">
      <c r="B53" s="7"/>
      <c r="D53" s="7"/>
    </row>
    <row r="54" spans="1:5" x14ac:dyDescent="0.3">
      <c r="B54" s="7"/>
      <c r="D54" s="7"/>
    </row>
    <row r="55" spans="1:5" x14ac:dyDescent="0.3">
      <c r="B55" s="7"/>
      <c r="D55" s="7"/>
    </row>
    <row r="56" spans="1:5" x14ac:dyDescent="0.3">
      <c r="B56" s="7"/>
      <c r="D56" s="7"/>
    </row>
    <row r="57" spans="1:5" x14ac:dyDescent="0.3">
      <c r="B57" s="7"/>
      <c r="D57" s="7"/>
    </row>
    <row r="58" spans="1:5" x14ac:dyDescent="0.3">
      <c r="B58" s="7"/>
      <c r="D58" s="7"/>
    </row>
    <row r="59" spans="1:5" x14ac:dyDescent="0.3">
      <c r="B59" s="7"/>
      <c r="D59" s="7"/>
    </row>
    <row r="60" spans="1:5" x14ac:dyDescent="0.3">
      <c r="B60" s="7"/>
      <c r="D60" s="7"/>
    </row>
    <row r="61" spans="1:5" x14ac:dyDescent="0.3">
      <c r="B61" s="7"/>
      <c r="D61" s="7"/>
    </row>
    <row r="62" spans="1:5" x14ac:dyDescent="0.3">
      <c r="B62" s="7"/>
      <c r="D62" s="7"/>
    </row>
    <row r="63" spans="1:5" x14ac:dyDescent="0.3">
      <c r="B63" s="7"/>
      <c r="D63" s="7"/>
    </row>
    <row r="64" spans="1:5" x14ac:dyDescent="0.3">
      <c r="B64" s="7"/>
      <c r="D64" s="7"/>
    </row>
    <row r="65" spans="2:4" x14ac:dyDescent="0.3">
      <c r="B65" s="7"/>
      <c r="D65" s="7"/>
    </row>
    <row r="66" spans="2:4" x14ac:dyDescent="0.3">
      <c r="B66" s="7"/>
      <c r="D6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F3CA-CD5C-4382-84F0-046CA2E70292}">
  <sheetPr filterMode="1"/>
  <dimension ref="A1:J53"/>
  <sheetViews>
    <sheetView workbookViewId="0">
      <selection activeCell="K3" sqref="K3"/>
    </sheetView>
  </sheetViews>
  <sheetFormatPr defaultRowHeight="14.4" x14ac:dyDescent="0.3"/>
  <cols>
    <col min="1" max="1" width="53.6640625" style="6" bestFit="1" customWidth="1"/>
    <col min="3" max="4" width="12" style="2" bestFit="1" customWidth="1"/>
    <col min="5" max="5" width="12" bestFit="1" customWidth="1"/>
  </cols>
  <sheetData>
    <row r="1" spans="1:10" ht="44.4" thickTop="1" thickBot="1" x14ac:dyDescent="0.35">
      <c r="A1" s="1" t="s">
        <v>142</v>
      </c>
      <c r="B1" s="48" t="s">
        <v>141</v>
      </c>
      <c r="C1" s="8" t="s">
        <v>56</v>
      </c>
      <c r="D1" s="1" t="s">
        <v>2</v>
      </c>
      <c r="E1" s="47" t="s">
        <v>140</v>
      </c>
      <c r="F1" s="48" t="s">
        <v>141</v>
      </c>
      <c r="I1" s="1" t="s">
        <v>142</v>
      </c>
      <c r="J1" s="48" t="s">
        <v>141</v>
      </c>
    </row>
    <row r="2" spans="1:10" ht="15" thickTop="1" x14ac:dyDescent="0.3">
      <c r="A2" s="3" t="s">
        <v>4</v>
      </c>
      <c r="B2" s="40">
        <v>14.876703141383018</v>
      </c>
      <c r="C2" s="2">
        <v>23863.5</v>
      </c>
      <c r="D2" s="2">
        <v>2995.5</v>
      </c>
      <c r="E2">
        <f>D2/$D$53</f>
        <v>3.3206926654872806E-2</v>
      </c>
      <c r="F2" s="40">
        <f>E2*$H$2</f>
        <v>14.876703141383018</v>
      </c>
      <c r="H2">
        <v>448</v>
      </c>
      <c r="I2" s="3" t="s">
        <v>4</v>
      </c>
      <c r="J2" s="40">
        <v>14.876703141383018</v>
      </c>
    </row>
    <row r="3" spans="1:10" x14ac:dyDescent="0.3">
      <c r="A3" s="3" t="s">
        <v>5</v>
      </c>
      <c r="B3" s="40">
        <v>7.4909121142556216</v>
      </c>
      <c r="C3" s="2">
        <v>9679.5</v>
      </c>
      <c r="D3" s="2">
        <v>1508.3333333333333</v>
      </c>
      <c r="E3">
        <f t="shared" ref="E3:E52" si="0">D3/$D$53</f>
        <v>1.6720785969320584E-2</v>
      </c>
      <c r="F3" s="40">
        <f t="shared" ref="F3:F52" si="1">E3*$H$2</f>
        <v>7.4909121142556216</v>
      </c>
      <c r="I3" s="3" t="s">
        <v>5</v>
      </c>
      <c r="J3" s="40">
        <v>7.4909121142556216</v>
      </c>
    </row>
    <row r="4" spans="1:10" hidden="1" x14ac:dyDescent="0.3">
      <c r="A4" s="3" t="s">
        <v>6</v>
      </c>
      <c r="B4" s="40">
        <v>2.2572063354226612</v>
      </c>
      <c r="C4" s="2">
        <v>1580.5057261458339</v>
      </c>
      <c r="D4" s="2">
        <v>454.5</v>
      </c>
      <c r="E4">
        <f t="shared" si="0"/>
        <v>5.0384069987112973E-3</v>
      </c>
      <c r="F4" s="40">
        <f t="shared" si="1"/>
        <v>2.2572063354226612</v>
      </c>
      <c r="I4" s="3" t="s">
        <v>6</v>
      </c>
      <c r="J4" s="40">
        <v>2.2572063354226612</v>
      </c>
    </row>
    <row r="5" spans="1:10" x14ac:dyDescent="0.3">
      <c r="A5" s="3" t="s">
        <v>7</v>
      </c>
      <c r="B5" s="40">
        <v>38.464385187785503</v>
      </c>
      <c r="C5" s="2">
        <v>8717.6666666666679</v>
      </c>
      <c r="D5" s="2">
        <v>7745</v>
      </c>
      <c r="E5">
        <f t="shared" si="0"/>
        <v>8.5858002651306928E-2</v>
      </c>
      <c r="F5" s="40">
        <f t="shared" si="1"/>
        <v>38.464385187785503</v>
      </c>
      <c r="I5" s="3" t="s">
        <v>7</v>
      </c>
      <c r="J5" s="40">
        <v>38.464385187785503</v>
      </c>
    </row>
    <row r="6" spans="1:10" x14ac:dyDescent="0.3">
      <c r="A6" s="3" t="s">
        <v>8</v>
      </c>
      <c r="B6" s="40">
        <v>14.860976364568559</v>
      </c>
      <c r="C6" s="2">
        <v>6361.8333333333321</v>
      </c>
      <c r="D6" s="2">
        <v>2992.3333333333335</v>
      </c>
      <c r="E6">
        <f t="shared" si="0"/>
        <v>3.3171822242340533E-2</v>
      </c>
      <c r="F6" s="40">
        <f t="shared" si="1"/>
        <v>14.860976364568559</v>
      </c>
      <c r="I6" s="3" t="s">
        <v>8</v>
      </c>
      <c r="J6" s="40">
        <v>14.860976364568559</v>
      </c>
    </row>
    <row r="7" spans="1:10" hidden="1" x14ac:dyDescent="0.3">
      <c r="A7" s="3" t="s">
        <v>10</v>
      </c>
      <c r="B7" s="40">
        <v>0.47842510519776238</v>
      </c>
      <c r="D7" s="2">
        <v>96.333333333333329</v>
      </c>
      <c r="E7">
        <f t="shared" si="0"/>
        <v>1.0679131812450053E-3</v>
      </c>
      <c r="F7" s="40">
        <f t="shared" si="1"/>
        <v>0.47842510519776238</v>
      </c>
      <c r="I7" s="3" t="s">
        <v>10</v>
      </c>
      <c r="J7" s="40">
        <v>0.47842510519776238</v>
      </c>
    </row>
    <row r="8" spans="1:10" hidden="1" x14ac:dyDescent="0.3">
      <c r="A8" s="3" t="s">
        <v>11</v>
      </c>
      <c r="B8" s="40">
        <v>1.7771257800339026</v>
      </c>
      <c r="C8" s="2">
        <v>1225.5</v>
      </c>
      <c r="D8" s="2">
        <v>357.83333333333331</v>
      </c>
      <c r="E8">
        <f t="shared" si="0"/>
        <v>3.9667986161471044E-3</v>
      </c>
      <c r="F8" s="40">
        <f t="shared" si="1"/>
        <v>1.7771257800339026</v>
      </c>
      <c r="I8" s="3" t="s">
        <v>11</v>
      </c>
      <c r="J8" s="40">
        <v>1.7771257800339026</v>
      </c>
    </row>
    <row r="9" spans="1:10" hidden="1" x14ac:dyDescent="0.3">
      <c r="A9" s="3" t="s">
        <v>12</v>
      </c>
      <c r="B9" s="40">
        <v>1.9211499466505304</v>
      </c>
      <c r="C9" s="2">
        <v>822.83333333333326</v>
      </c>
      <c r="D9" s="2">
        <v>386.83333333333331</v>
      </c>
      <c r="E9">
        <f t="shared" si="0"/>
        <v>4.2882811309163625E-3</v>
      </c>
      <c r="F9" s="40">
        <f t="shared" si="1"/>
        <v>1.9211499466505304</v>
      </c>
      <c r="I9" s="3" t="s">
        <v>12</v>
      </c>
      <c r="J9" s="40">
        <v>1.9211499466505304</v>
      </c>
    </row>
    <row r="10" spans="1:10" hidden="1" x14ac:dyDescent="0.3">
      <c r="A10" s="3" t="s">
        <v>13</v>
      </c>
      <c r="B10" s="40">
        <v>2.4409613066231861</v>
      </c>
      <c r="C10" s="2">
        <v>93.333333333333371</v>
      </c>
      <c r="D10" s="2">
        <v>491.5</v>
      </c>
      <c r="E10">
        <f t="shared" si="0"/>
        <v>5.4485743451410402E-3</v>
      </c>
      <c r="F10" s="40">
        <f t="shared" si="1"/>
        <v>2.4409613066231861</v>
      </c>
      <c r="I10" s="3" t="s">
        <v>13</v>
      </c>
      <c r="J10" s="40">
        <v>2.4409613066231861</v>
      </c>
    </row>
    <row r="11" spans="1:10" hidden="1" x14ac:dyDescent="0.3">
      <c r="A11" s="3" t="s">
        <v>14</v>
      </c>
      <c r="B11" s="40">
        <v>2.1007662923735655</v>
      </c>
      <c r="C11" s="2">
        <v>795.66666666666674</v>
      </c>
      <c r="D11" s="2">
        <v>423</v>
      </c>
      <c r="E11">
        <f t="shared" si="0"/>
        <v>4.6892104740481376E-3</v>
      </c>
      <c r="F11" s="40">
        <f t="shared" si="1"/>
        <v>2.1007662923735655</v>
      </c>
      <c r="I11" s="3" t="s">
        <v>14</v>
      </c>
      <c r="J11" s="40">
        <v>2.1007662923735655</v>
      </c>
    </row>
    <row r="12" spans="1:10" x14ac:dyDescent="0.3">
      <c r="A12" s="3" t="s">
        <v>15</v>
      </c>
      <c r="B12" s="40">
        <v>6.7054009986281553</v>
      </c>
      <c r="C12" s="2">
        <v>523.36600072190049</v>
      </c>
      <c r="D12" s="2">
        <v>1350.1666666666667</v>
      </c>
      <c r="E12">
        <f t="shared" si="0"/>
        <v>1.4967412943366417E-2</v>
      </c>
      <c r="F12" s="40">
        <f t="shared" si="1"/>
        <v>6.7054009986281553</v>
      </c>
      <c r="I12" s="3" t="s">
        <v>15</v>
      </c>
      <c r="J12" s="40">
        <v>6.7054009986281553</v>
      </c>
    </row>
    <row r="13" spans="1:10" hidden="1" x14ac:dyDescent="0.3">
      <c r="A13" s="3" t="s">
        <v>16</v>
      </c>
      <c r="B13" s="40">
        <v>1.6165471115073184</v>
      </c>
      <c r="C13" s="2">
        <v>-226.59946586291329</v>
      </c>
      <c r="D13" s="2">
        <v>325.5</v>
      </c>
      <c r="E13">
        <f t="shared" si="0"/>
        <v>3.6083640881859787E-3</v>
      </c>
      <c r="F13" s="40">
        <f t="shared" si="1"/>
        <v>1.6165471115073184</v>
      </c>
      <c r="I13" s="3" t="s">
        <v>16</v>
      </c>
      <c r="J13" s="40">
        <v>1.6165471115073184</v>
      </c>
    </row>
    <row r="14" spans="1:10" x14ac:dyDescent="0.3">
      <c r="A14" s="3" t="s">
        <v>17</v>
      </c>
      <c r="B14" s="40">
        <v>9.9442892973112755</v>
      </c>
      <c r="C14" s="2">
        <v>495.83333333333326</v>
      </c>
      <c r="D14" s="2">
        <v>2002.3333333333333</v>
      </c>
      <c r="E14">
        <f t="shared" si="0"/>
        <v>2.2197074324355526E-2</v>
      </c>
      <c r="F14" s="40">
        <f t="shared" si="1"/>
        <v>9.9442892973112755</v>
      </c>
      <c r="I14" s="3" t="s">
        <v>17</v>
      </c>
      <c r="J14" s="40">
        <v>9.9442892973112755</v>
      </c>
    </row>
    <row r="15" spans="1:10" hidden="1" x14ac:dyDescent="0.3">
      <c r="A15" s="3" t="s">
        <v>18</v>
      </c>
      <c r="B15" s="40">
        <v>0.77392296429049812</v>
      </c>
      <c r="C15" s="2">
        <v>-266.16666666666669</v>
      </c>
      <c r="D15" s="2">
        <v>155.83333333333334</v>
      </c>
      <c r="E15">
        <f t="shared" si="0"/>
        <v>1.7275066167198618E-3</v>
      </c>
      <c r="F15" s="40">
        <f t="shared" si="1"/>
        <v>0.77392296429049812</v>
      </c>
      <c r="I15" s="3" t="s">
        <v>18</v>
      </c>
      <c r="J15" s="40">
        <v>0.77392296429049812</v>
      </c>
    </row>
    <row r="16" spans="1:10" hidden="1" x14ac:dyDescent="0.3">
      <c r="A16" s="3" t="s">
        <v>19</v>
      </c>
      <c r="B16" s="40">
        <v>1.4882497217051505</v>
      </c>
      <c r="C16" s="2">
        <v>75.166666666666686</v>
      </c>
      <c r="D16" s="2">
        <v>299.66666666666669</v>
      </c>
      <c r="E16">
        <f t="shared" si="0"/>
        <v>3.3219859859489964E-3</v>
      </c>
      <c r="F16" s="40">
        <f t="shared" si="1"/>
        <v>1.4882497217051505</v>
      </c>
      <c r="I16" s="3" t="s">
        <v>19</v>
      </c>
      <c r="J16" s="40">
        <v>1.4882497217051505</v>
      </c>
    </row>
    <row r="17" spans="1:10" hidden="1" x14ac:dyDescent="0.3">
      <c r="A17" s="3" t="s">
        <v>20</v>
      </c>
      <c r="B17" s="40">
        <v>1.3036670254091278</v>
      </c>
      <c r="C17" s="2">
        <v>118.83333333333331</v>
      </c>
      <c r="D17" s="2">
        <v>262.5</v>
      </c>
      <c r="E17">
        <f t="shared" si="0"/>
        <v>2.9099710388596602E-3</v>
      </c>
      <c r="F17" s="40">
        <f t="shared" si="1"/>
        <v>1.3036670254091278</v>
      </c>
      <c r="I17" s="3" t="s">
        <v>20</v>
      </c>
      <c r="J17" s="40">
        <v>1.3036670254091278</v>
      </c>
    </row>
    <row r="18" spans="1:10" hidden="1" x14ac:dyDescent="0.3">
      <c r="A18" s="3" t="s">
        <v>21</v>
      </c>
      <c r="B18" s="40">
        <v>1.2415876432467882E-2</v>
      </c>
      <c r="C18" s="2">
        <v>3468.3333333333335</v>
      </c>
      <c r="D18" s="2">
        <v>2.5</v>
      </c>
      <c r="E18">
        <f t="shared" si="0"/>
        <v>2.7714009893901524E-5</v>
      </c>
      <c r="F18" s="40">
        <f t="shared" si="1"/>
        <v>1.2415876432467882E-2</v>
      </c>
      <c r="I18" s="3" t="s">
        <v>21</v>
      </c>
      <c r="J18" s="40">
        <v>1.2415876432467882E-2</v>
      </c>
    </row>
    <row r="19" spans="1:10" x14ac:dyDescent="0.3">
      <c r="A19" s="3" t="s">
        <v>22</v>
      </c>
      <c r="B19" s="40">
        <v>19.593908460625315</v>
      </c>
      <c r="C19" s="2">
        <v>6858.3333333333321</v>
      </c>
      <c r="D19" s="2">
        <v>3945.3333333333335</v>
      </c>
      <c r="E19">
        <f t="shared" si="0"/>
        <v>4.3736402813895792E-2</v>
      </c>
      <c r="F19" s="40">
        <f t="shared" si="1"/>
        <v>19.593908460625315</v>
      </c>
      <c r="I19" s="3" t="s">
        <v>22</v>
      </c>
      <c r="J19" s="40">
        <v>19.593908460625315</v>
      </c>
    </row>
    <row r="20" spans="1:10" hidden="1" x14ac:dyDescent="0.3">
      <c r="A20" s="3" t="s">
        <v>23</v>
      </c>
      <c r="B20" s="40">
        <v>3.2455100994471047</v>
      </c>
      <c r="C20" s="2">
        <v>30931.833333333332</v>
      </c>
      <c r="D20" s="2">
        <v>653.5</v>
      </c>
      <c r="E20">
        <f t="shared" si="0"/>
        <v>7.2444421862658589E-3</v>
      </c>
      <c r="F20" s="40">
        <f t="shared" si="1"/>
        <v>3.2455100994471047</v>
      </c>
      <c r="I20" s="3" t="s">
        <v>23</v>
      </c>
      <c r="J20" s="40">
        <v>3.2455100994471047</v>
      </c>
    </row>
    <row r="21" spans="1:10" hidden="1" x14ac:dyDescent="0.3">
      <c r="A21" s="3" t="s">
        <v>24</v>
      </c>
      <c r="B21" s="40">
        <v>7.4495258594807299E-3</v>
      </c>
      <c r="C21" s="2">
        <v>3985.1666666666665</v>
      </c>
      <c r="D21" s="2">
        <v>1.5</v>
      </c>
      <c r="E21">
        <f t="shared" si="0"/>
        <v>1.6628405936340915E-5</v>
      </c>
      <c r="F21" s="40">
        <f t="shared" si="1"/>
        <v>7.4495258594807299E-3</v>
      </c>
      <c r="I21" s="3" t="s">
        <v>24</v>
      </c>
      <c r="J21" s="40">
        <v>7.4495258594807299E-3</v>
      </c>
    </row>
    <row r="22" spans="1:10" hidden="1" x14ac:dyDescent="0.3">
      <c r="A22" s="3" t="s">
        <v>25</v>
      </c>
      <c r="B22" s="40">
        <v>1.1728864603204661</v>
      </c>
      <c r="C22" s="2">
        <v>9264.8333333333339</v>
      </c>
      <c r="D22" s="2">
        <v>236.16666666666666</v>
      </c>
      <c r="E22">
        <f t="shared" si="0"/>
        <v>2.6180501346438974E-3</v>
      </c>
      <c r="F22" s="40">
        <f t="shared" si="1"/>
        <v>1.1728864603204661</v>
      </c>
      <c r="I22" s="3" t="s">
        <v>25</v>
      </c>
      <c r="J22" s="40">
        <v>1.1728864603204661</v>
      </c>
    </row>
    <row r="23" spans="1:10" x14ac:dyDescent="0.3">
      <c r="A23" s="3" t="s">
        <v>26</v>
      </c>
      <c r="B23" s="40">
        <v>51.491950465826299</v>
      </c>
      <c r="C23" s="2">
        <v>-10221</v>
      </c>
      <c r="D23" s="2">
        <v>10368.166666666666</v>
      </c>
      <c r="E23">
        <f t="shared" si="0"/>
        <v>0.11493738943264799</v>
      </c>
      <c r="F23" s="40">
        <f t="shared" si="1"/>
        <v>51.491950465826299</v>
      </c>
      <c r="I23" s="3" t="s">
        <v>26</v>
      </c>
      <c r="J23" s="40">
        <v>51.491950465826299</v>
      </c>
    </row>
    <row r="24" spans="1:10" x14ac:dyDescent="0.3">
      <c r="A24" s="3" t="s">
        <v>27</v>
      </c>
      <c r="B24" s="40">
        <v>77.911280063926966</v>
      </c>
      <c r="C24" s="2">
        <v>-5372.3333333333339</v>
      </c>
      <c r="D24" s="2">
        <v>15687.833333333334</v>
      </c>
      <c r="E24">
        <f t="shared" si="0"/>
        <v>0.17390910728555126</v>
      </c>
      <c r="F24" s="40">
        <f t="shared" si="1"/>
        <v>77.911280063926966</v>
      </c>
      <c r="I24" s="3" t="s">
        <v>27</v>
      </c>
      <c r="J24" s="40">
        <v>77.911280063926966</v>
      </c>
    </row>
    <row r="25" spans="1:10" hidden="1" x14ac:dyDescent="0.3">
      <c r="A25" s="3" t="s">
        <v>28</v>
      </c>
      <c r="B25" s="40">
        <v>0.15768163069234212</v>
      </c>
      <c r="D25" s="2">
        <v>31.75</v>
      </c>
      <c r="E25">
        <f t="shared" si="0"/>
        <v>3.5196792565254936E-4</v>
      </c>
      <c r="F25" s="40">
        <f t="shared" si="1"/>
        <v>0.15768163069234212</v>
      </c>
      <c r="I25" s="3" t="s">
        <v>28</v>
      </c>
      <c r="J25" s="40">
        <v>0.15768163069234212</v>
      </c>
    </row>
    <row r="26" spans="1:10" hidden="1" x14ac:dyDescent="0.3">
      <c r="A26" s="3" t="s">
        <v>29</v>
      </c>
      <c r="B26" s="40">
        <v>0.34681681501360284</v>
      </c>
      <c r="D26" s="2">
        <v>69.833333333333329</v>
      </c>
      <c r="E26">
        <f t="shared" si="0"/>
        <v>7.7414467636964925E-4</v>
      </c>
      <c r="F26" s="40">
        <f t="shared" si="1"/>
        <v>0.34681681501360284</v>
      </c>
      <c r="I26" s="3" t="s">
        <v>29</v>
      </c>
      <c r="J26" s="40">
        <v>0.34681681501360284</v>
      </c>
    </row>
    <row r="27" spans="1:10" hidden="1" x14ac:dyDescent="0.3">
      <c r="A27" s="3" t="s">
        <v>30</v>
      </c>
      <c r="B27" s="40">
        <v>0.22431350087991975</v>
      </c>
      <c r="D27" s="2">
        <v>45.166666666666664</v>
      </c>
      <c r="E27">
        <f t="shared" si="0"/>
        <v>5.0069977874982088E-4</v>
      </c>
      <c r="F27" s="40">
        <f t="shared" si="1"/>
        <v>0.22431350087991975</v>
      </c>
      <c r="I27" s="3" t="s">
        <v>30</v>
      </c>
      <c r="J27" s="40">
        <v>0.22431350087991975</v>
      </c>
    </row>
    <row r="28" spans="1:10" hidden="1" x14ac:dyDescent="0.3">
      <c r="A28" s="3" t="s">
        <v>31</v>
      </c>
      <c r="B28" s="40">
        <v>1.2415876432467882E-2</v>
      </c>
      <c r="D28" s="2">
        <v>2.5</v>
      </c>
      <c r="E28">
        <f t="shared" si="0"/>
        <v>2.7714009893901524E-5</v>
      </c>
      <c r="F28" s="40">
        <f t="shared" si="1"/>
        <v>1.2415876432467882E-2</v>
      </c>
      <c r="I28" s="3" t="s">
        <v>31</v>
      </c>
      <c r="J28" s="40">
        <v>1.2415876432467882E-2</v>
      </c>
    </row>
    <row r="29" spans="1:10" x14ac:dyDescent="0.3">
      <c r="A29" s="3" t="s">
        <v>32</v>
      </c>
      <c r="B29" s="40">
        <v>20.830529753299114</v>
      </c>
      <c r="D29" s="2">
        <v>4194.333333333333</v>
      </c>
      <c r="E29">
        <f t="shared" si="0"/>
        <v>4.649671819932838E-2</v>
      </c>
      <c r="F29" s="40">
        <f t="shared" si="1"/>
        <v>20.830529753299114</v>
      </c>
      <c r="I29" s="3" t="s">
        <v>32</v>
      </c>
      <c r="J29" s="40">
        <v>20.830529753299114</v>
      </c>
    </row>
    <row r="30" spans="1:10" hidden="1" x14ac:dyDescent="0.3">
      <c r="A30" s="3" t="s">
        <v>33</v>
      </c>
      <c r="B30" s="40">
        <v>1.6628997168551984</v>
      </c>
      <c r="D30" s="2">
        <v>334.83333333333331</v>
      </c>
      <c r="E30">
        <f t="shared" si="0"/>
        <v>3.7118297251232109E-3</v>
      </c>
      <c r="F30" s="40">
        <f t="shared" si="1"/>
        <v>1.6628997168551984</v>
      </c>
      <c r="I30" s="3" t="s">
        <v>33</v>
      </c>
      <c r="J30" s="40">
        <v>1.6628997168551984</v>
      </c>
    </row>
    <row r="31" spans="1:10" x14ac:dyDescent="0.3">
      <c r="A31" s="3" t="s">
        <v>34</v>
      </c>
      <c r="B31" s="40">
        <v>7.8633884072296585</v>
      </c>
      <c r="D31" s="2">
        <v>1583.3333333333333</v>
      </c>
      <c r="E31">
        <f t="shared" si="0"/>
        <v>1.755220626613763E-2</v>
      </c>
      <c r="F31" s="40">
        <f t="shared" si="1"/>
        <v>7.8633884072296585</v>
      </c>
      <c r="I31" s="3" t="s">
        <v>34</v>
      </c>
      <c r="J31" s="40">
        <v>7.8633884072296585</v>
      </c>
    </row>
    <row r="32" spans="1:10" hidden="1" x14ac:dyDescent="0.3">
      <c r="A32" s="3" t="s">
        <v>35</v>
      </c>
      <c r="B32" s="40">
        <v>3.1950188686217356</v>
      </c>
      <c r="D32" s="2">
        <v>643.33333333333337</v>
      </c>
      <c r="E32">
        <f t="shared" si="0"/>
        <v>7.1317385460306594E-3</v>
      </c>
      <c r="F32" s="40">
        <f t="shared" si="1"/>
        <v>3.1950188686217356</v>
      </c>
      <c r="I32" s="3" t="s">
        <v>35</v>
      </c>
      <c r="J32" s="40">
        <v>3.1950188686217356</v>
      </c>
    </row>
    <row r="33" spans="1:10" hidden="1" x14ac:dyDescent="0.3">
      <c r="A33" s="3" t="s">
        <v>36</v>
      </c>
      <c r="B33" s="40">
        <v>3.8803752476939626</v>
      </c>
      <c r="D33" s="2">
        <v>781.33333333333337</v>
      </c>
      <c r="E33">
        <f t="shared" si="0"/>
        <v>8.6615518921740239E-3</v>
      </c>
      <c r="F33" s="40">
        <f t="shared" si="1"/>
        <v>3.8803752476939626</v>
      </c>
      <c r="I33" s="3" t="s">
        <v>36</v>
      </c>
      <c r="J33" s="40">
        <v>3.8803752476939626</v>
      </c>
    </row>
    <row r="34" spans="1:10" hidden="1" x14ac:dyDescent="0.3">
      <c r="A34" s="3" t="s">
        <v>37</v>
      </c>
      <c r="B34" s="40">
        <v>0.1688559194815632</v>
      </c>
      <c r="C34" s="2">
        <v>662.5</v>
      </c>
      <c r="D34" s="2">
        <v>34</v>
      </c>
      <c r="E34">
        <f t="shared" si="0"/>
        <v>3.7691053455706072E-4</v>
      </c>
      <c r="F34" s="40">
        <f t="shared" si="1"/>
        <v>0.1688559194815632</v>
      </c>
      <c r="I34" s="3" t="s">
        <v>37</v>
      </c>
      <c r="J34" s="40">
        <v>0.1688559194815632</v>
      </c>
    </row>
    <row r="35" spans="1:10" hidden="1" x14ac:dyDescent="0.3">
      <c r="A35" s="3" t="s">
        <v>38</v>
      </c>
      <c r="B35" s="40">
        <v>4.9663505729871538E-3</v>
      </c>
      <c r="C35" s="2">
        <v>387.83333333333331</v>
      </c>
      <c r="D35" s="2">
        <v>1</v>
      </c>
      <c r="E35">
        <f t="shared" si="0"/>
        <v>1.1085603957560611E-5</v>
      </c>
      <c r="F35" s="40">
        <f t="shared" si="1"/>
        <v>4.9663505729871538E-3</v>
      </c>
      <c r="I35" s="3" t="s">
        <v>38</v>
      </c>
      <c r="J35" s="40">
        <v>4.9663505729871538E-3</v>
      </c>
    </row>
    <row r="36" spans="1:10" hidden="1" x14ac:dyDescent="0.3">
      <c r="A36" s="3" t="s">
        <v>39</v>
      </c>
      <c r="B36" s="40">
        <v>0.1688559194815632</v>
      </c>
      <c r="C36" s="2">
        <v>1149.8333333333333</v>
      </c>
      <c r="D36" s="2">
        <v>34</v>
      </c>
      <c r="E36">
        <f t="shared" si="0"/>
        <v>3.7691053455706072E-4</v>
      </c>
      <c r="F36" s="40">
        <f t="shared" si="1"/>
        <v>0.1688559194815632</v>
      </c>
      <c r="I36" s="3" t="s">
        <v>39</v>
      </c>
      <c r="J36" s="40">
        <v>0.1688559194815632</v>
      </c>
    </row>
    <row r="37" spans="1:10" hidden="1" x14ac:dyDescent="0.3">
      <c r="A37" s="3" t="s">
        <v>40</v>
      </c>
      <c r="B37" s="40">
        <v>0.81448149396989322</v>
      </c>
      <c r="C37" s="2">
        <v>2627</v>
      </c>
      <c r="D37" s="2">
        <v>164</v>
      </c>
      <c r="E37">
        <f t="shared" si="0"/>
        <v>1.8180390490399401E-3</v>
      </c>
      <c r="F37" s="40">
        <f t="shared" si="1"/>
        <v>0.81448149396989322</v>
      </c>
      <c r="I37" s="3" t="s">
        <v>40</v>
      </c>
      <c r="J37" s="40">
        <v>0.81448149396989322</v>
      </c>
    </row>
    <row r="38" spans="1:10" hidden="1" x14ac:dyDescent="0.3">
      <c r="A38" s="3" t="s">
        <v>41</v>
      </c>
      <c r="B38" s="40">
        <v>0.72922580913361368</v>
      </c>
      <c r="C38" s="2">
        <v>1413.1666666666667</v>
      </c>
      <c r="D38" s="2">
        <v>146.83333333333334</v>
      </c>
      <c r="E38">
        <f t="shared" si="0"/>
        <v>1.6277361811018163E-3</v>
      </c>
      <c r="F38" s="40">
        <f t="shared" si="1"/>
        <v>0.72922580913361368</v>
      </c>
      <c r="I38" s="3" t="s">
        <v>41</v>
      </c>
      <c r="J38" s="40">
        <v>0.72922580913361368</v>
      </c>
    </row>
    <row r="39" spans="1:10" hidden="1" x14ac:dyDescent="0.3">
      <c r="A39" s="3" t="s">
        <v>42</v>
      </c>
      <c r="B39" s="40">
        <v>0.11670923846519811</v>
      </c>
      <c r="C39" s="2">
        <v>760</v>
      </c>
      <c r="D39" s="2">
        <v>23.5</v>
      </c>
      <c r="E39">
        <f t="shared" si="0"/>
        <v>2.6051169300267434E-4</v>
      </c>
      <c r="F39" s="40">
        <f t="shared" si="1"/>
        <v>0.11670923846519811</v>
      </c>
      <c r="I39" s="3" t="s">
        <v>42</v>
      </c>
      <c r="J39" s="40">
        <v>0.11670923846519811</v>
      </c>
    </row>
    <row r="40" spans="1:10" hidden="1" x14ac:dyDescent="0.3">
      <c r="A40" s="3" t="s">
        <v>43</v>
      </c>
      <c r="B40" s="40">
        <v>2.8970378342425062E-2</v>
      </c>
      <c r="C40" s="2">
        <v>-5.833333333333333</v>
      </c>
      <c r="D40" s="2">
        <v>5.833333333333333</v>
      </c>
      <c r="E40">
        <f t="shared" si="0"/>
        <v>6.4666023085770228E-5</v>
      </c>
      <c r="F40" s="40">
        <f t="shared" si="1"/>
        <v>2.8970378342425062E-2</v>
      </c>
      <c r="I40" s="3" t="s">
        <v>43</v>
      </c>
      <c r="J40" s="40">
        <v>2.8970378342425062E-2</v>
      </c>
    </row>
    <row r="41" spans="1:10" hidden="1" x14ac:dyDescent="0.3">
      <c r="A41" s="3" t="s">
        <v>44</v>
      </c>
      <c r="B41" s="40">
        <v>1.8052684332808302</v>
      </c>
      <c r="C41" s="2">
        <v>104.83333333333331</v>
      </c>
      <c r="D41" s="2">
        <v>363.5</v>
      </c>
      <c r="E41">
        <f t="shared" si="0"/>
        <v>4.0296170385732818E-3</v>
      </c>
      <c r="F41" s="40">
        <f t="shared" si="1"/>
        <v>1.8052684332808302</v>
      </c>
      <c r="I41" s="3" t="s">
        <v>44</v>
      </c>
      <c r="J41" s="40">
        <v>1.8052684332808302</v>
      </c>
    </row>
    <row r="42" spans="1:10" x14ac:dyDescent="0.3">
      <c r="A42" s="3" t="s">
        <v>45</v>
      </c>
      <c r="B42" s="40">
        <v>6.3056097775026894</v>
      </c>
      <c r="C42" s="2">
        <v>8880.1666666666679</v>
      </c>
      <c r="D42" s="2">
        <v>1269.6666666666667</v>
      </c>
      <c r="E42">
        <f t="shared" si="0"/>
        <v>1.4075021824782789E-2</v>
      </c>
      <c r="F42" s="40">
        <f t="shared" si="1"/>
        <v>6.3056097775026894</v>
      </c>
      <c r="I42" s="3" t="s">
        <v>45</v>
      </c>
      <c r="J42" s="40">
        <v>6.3056097775026894</v>
      </c>
    </row>
    <row r="43" spans="1:10" x14ac:dyDescent="0.3">
      <c r="A43" s="3" t="s">
        <v>46</v>
      </c>
      <c r="B43" s="40">
        <v>77.534665145475444</v>
      </c>
      <c r="C43" s="2">
        <v>47402.333333333336</v>
      </c>
      <c r="D43" s="2">
        <v>15612</v>
      </c>
      <c r="E43">
        <f t="shared" si="0"/>
        <v>0.17306844898543625</v>
      </c>
      <c r="F43" s="40">
        <f t="shared" si="1"/>
        <v>77.534665145475444</v>
      </c>
      <c r="I43" s="3" t="s">
        <v>46</v>
      </c>
      <c r="J43" s="40">
        <v>77.534665145475444</v>
      </c>
    </row>
    <row r="44" spans="1:10" x14ac:dyDescent="0.3">
      <c r="A44" s="3" t="s">
        <v>47</v>
      </c>
      <c r="B44" s="40">
        <v>10.969012965537624</v>
      </c>
      <c r="C44" s="2">
        <v>-1553.1411320506502</v>
      </c>
      <c r="D44" s="2">
        <v>2208.6666666666665</v>
      </c>
      <c r="E44">
        <f t="shared" si="0"/>
        <v>2.4484403940932199E-2</v>
      </c>
      <c r="F44" s="40">
        <f t="shared" si="1"/>
        <v>10.969012965537624</v>
      </c>
      <c r="I44" s="3" t="s">
        <v>47</v>
      </c>
      <c r="J44" s="40">
        <v>10.969012965537624</v>
      </c>
    </row>
    <row r="45" spans="1:10" hidden="1" x14ac:dyDescent="0.3">
      <c r="A45" s="3" t="s">
        <v>48</v>
      </c>
      <c r="B45" s="40">
        <v>2.4426167568141812</v>
      </c>
      <c r="C45" s="2">
        <v>1642.6666666666667</v>
      </c>
      <c r="D45" s="2">
        <v>491.83333333333331</v>
      </c>
      <c r="E45">
        <f t="shared" si="0"/>
        <v>5.4522695464602261E-3</v>
      </c>
      <c r="F45" s="40">
        <f t="shared" si="1"/>
        <v>2.4426167568141812</v>
      </c>
      <c r="I45" s="3" t="s">
        <v>48</v>
      </c>
      <c r="J45" s="40">
        <v>2.4426167568141812</v>
      </c>
    </row>
    <row r="46" spans="1:10" x14ac:dyDescent="0.3">
      <c r="A46" s="3" t="s">
        <v>49</v>
      </c>
      <c r="B46" s="40">
        <v>5.2676425077483735</v>
      </c>
      <c r="C46" s="2">
        <v>971.16666666666652</v>
      </c>
      <c r="D46" s="2">
        <v>1060.6666666666667</v>
      </c>
      <c r="E46">
        <f t="shared" si="0"/>
        <v>1.175813059765262E-2</v>
      </c>
      <c r="F46" s="40">
        <f t="shared" si="1"/>
        <v>5.2676425077483735</v>
      </c>
      <c r="I46" s="3" t="s">
        <v>49</v>
      </c>
      <c r="J46" s="40">
        <v>5.2676425077483735</v>
      </c>
    </row>
    <row r="47" spans="1:10" x14ac:dyDescent="0.3">
      <c r="A47" s="3" t="s">
        <v>50</v>
      </c>
      <c r="B47" s="40">
        <v>14.294812399248023</v>
      </c>
      <c r="C47" s="2">
        <v>8926.5</v>
      </c>
      <c r="D47" s="2">
        <v>2878.3333333333335</v>
      </c>
      <c r="E47">
        <f t="shared" si="0"/>
        <v>3.1908063391178625E-2</v>
      </c>
      <c r="F47" s="40">
        <f t="shared" si="1"/>
        <v>14.294812399248023</v>
      </c>
      <c r="I47" s="3" t="s">
        <v>50</v>
      </c>
      <c r="J47" s="40">
        <v>14.294812399248023</v>
      </c>
    </row>
    <row r="48" spans="1:10" hidden="1" x14ac:dyDescent="0.3">
      <c r="A48" s="3" t="s">
        <v>51</v>
      </c>
      <c r="B48" s="40">
        <v>2.5758804971893365</v>
      </c>
      <c r="C48" s="2">
        <v>82.333333333333371</v>
      </c>
      <c r="D48" s="2">
        <v>518.66666666666663</v>
      </c>
      <c r="E48">
        <f t="shared" si="0"/>
        <v>5.7497332526547694E-3</v>
      </c>
      <c r="F48" s="40">
        <f t="shared" si="1"/>
        <v>2.5758804971893365</v>
      </c>
      <c r="I48" s="3" t="s">
        <v>51</v>
      </c>
      <c r="J48" s="40">
        <v>2.5758804971893365</v>
      </c>
    </row>
    <row r="49" spans="1:10" hidden="1" x14ac:dyDescent="0.3">
      <c r="A49" s="3" t="s">
        <v>52</v>
      </c>
      <c r="B49" s="40">
        <v>0.53388268659611893</v>
      </c>
      <c r="C49" s="2">
        <v>588.83333333333337</v>
      </c>
      <c r="D49" s="2">
        <v>107.5</v>
      </c>
      <c r="E49">
        <f t="shared" si="0"/>
        <v>1.1917024254377655E-3</v>
      </c>
      <c r="F49" s="40">
        <f t="shared" si="1"/>
        <v>0.53388268659611893</v>
      </c>
      <c r="I49" s="3" t="s">
        <v>52</v>
      </c>
      <c r="J49" s="40">
        <v>0.53388268659611893</v>
      </c>
    </row>
    <row r="50" spans="1:10" x14ac:dyDescent="0.3">
      <c r="A50" s="3" t="s">
        <v>53</v>
      </c>
      <c r="B50" s="40">
        <v>17.579225578183525</v>
      </c>
      <c r="C50" s="2">
        <v>21335.333333333332</v>
      </c>
      <c r="D50" s="2">
        <v>3539.6666666666665</v>
      </c>
      <c r="E50">
        <f t="shared" si="0"/>
        <v>3.923934280844537E-2</v>
      </c>
      <c r="F50" s="40">
        <f t="shared" si="1"/>
        <v>17.579225578183525</v>
      </c>
      <c r="I50" s="3" t="s">
        <v>53</v>
      </c>
      <c r="J50" s="40">
        <v>17.579225578183525</v>
      </c>
    </row>
    <row r="51" spans="1:10" x14ac:dyDescent="0.3">
      <c r="A51" s="3" t="s">
        <v>54</v>
      </c>
      <c r="B51" s="40">
        <v>5.0011150269980629</v>
      </c>
      <c r="C51" s="2">
        <v>11500.734871767731</v>
      </c>
      <c r="D51" s="2">
        <v>1007</v>
      </c>
      <c r="E51">
        <f t="shared" si="0"/>
        <v>1.1163203185263534E-2</v>
      </c>
      <c r="F51" s="40">
        <f t="shared" si="1"/>
        <v>5.0011150269980629</v>
      </c>
      <c r="I51" s="3" t="s">
        <v>54</v>
      </c>
      <c r="J51" s="40">
        <v>5.0011150269980629</v>
      </c>
    </row>
    <row r="52" spans="1:10" hidden="1" x14ac:dyDescent="0.3">
      <c r="A52" s="3" t="s">
        <v>55</v>
      </c>
      <c r="B52" s="40">
        <v>1.5486736536764938</v>
      </c>
      <c r="C52" s="2">
        <v>13596.833333333332</v>
      </c>
      <c r="D52" s="2">
        <v>311.83333333333331</v>
      </c>
      <c r="E52">
        <f t="shared" si="0"/>
        <v>3.4568608340993165E-3</v>
      </c>
      <c r="F52" s="40">
        <f t="shared" si="1"/>
        <v>1.5486736536764938</v>
      </c>
      <c r="I52" s="3" t="s">
        <v>55</v>
      </c>
      <c r="J52" s="40">
        <v>1.5486736536764938</v>
      </c>
    </row>
    <row r="53" spans="1:10" x14ac:dyDescent="0.3">
      <c r="D53" s="2">
        <f>SUM(D2:D52)</f>
        <v>90207.083333333358</v>
      </c>
    </row>
  </sheetData>
  <autoFilter ref="H1:J52" xr:uid="{4D44CBB3-08C9-49F6-BF4E-E92E2D9CAEEA}">
    <filterColumn colId="2">
      <colorFilter dxfId="0"/>
    </filterColumn>
  </autoFilter>
  <conditionalFormatting sqref="J1:J52">
    <cfRule type="cellIs" dxfId="2" priority="1" operator="greaterThan">
      <formula>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41EC-1957-4C90-8326-3F968D30FE83}">
  <dimension ref="A1:I317"/>
  <sheetViews>
    <sheetView workbookViewId="0">
      <selection activeCell="F23" sqref="F23"/>
    </sheetView>
  </sheetViews>
  <sheetFormatPr defaultRowHeight="14.4" x14ac:dyDescent="0.3"/>
  <sheetData>
    <row r="1" spans="1:9" x14ac:dyDescent="0.3">
      <c r="A1" t="s">
        <v>81</v>
      </c>
    </row>
    <row r="2" spans="1:9" ht="15" thickBot="1" x14ac:dyDescent="0.35"/>
    <row r="3" spans="1:9" x14ac:dyDescent="0.3">
      <c r="A3" s="26" t="s">
        <v>82</v>
      </c>
      <c r="B3" s="26"/>
    </row>
    <row r="4" spans="1:9" x14ac:dyDescent="0.3">
      <c r="A4" s="27" t="s">
        <v>83</v>
      </c>
      <c r="B4" s="27">
        <v>0.71041931103942035</v>
      </c>
    </row>
    <row r="5" spans="1:9" x14ac:dyDescent="0.3">
      <c r="A5" s="27" t="s">
        <v>84</v>
      </c>
      <c r="B5" s="27">
        <v>0.50469559749772464</v>
      </c>
    </row>
    <row r="6" spans="1:9" x14ac:dyDescent="0.3">
      <c r="A6" s="27" t="s">
        <v>85</v>
      </c>
      <c r="B6" s="27">
        <v>0.50299352051318069</v>
      </c>
    </row>
    <row r="7" spans="1:9" x14ac:dyDescent="0.3">
      <c r="A7" s="27" t="s">
        <v>86</v>
      </c>
      <c r="B7" s="27">
        <v>3119.8738873217221</v>
      </c>
    </row>
    <row r="8" spans="1:9" ht="15" thickBot="1" x14ac:dyDescent="0.35">
      <c r="A8" s="28" t="s">
        <v>87</v>
      </c>
      <c r="B8" s="28">
        <v>293</v>
      </c>
    </row>
    <row r="10" spans="1:9" ht="15" thickBot="1" x14ac:dyDescent="0.35">
      <c r="A10" t="s">
        <v>88</v>
      </c>
    </row>
    <row r="11" spans="1:9" x14ac:dyDescent="0.3">
      <c r="A11" s="29"/>
      <c r="B11" s="29" t="s">
        <v>89</v>
      </c>
      <c r="C11" s="29" t="s">
        <v>90</v>
      </c>
      <c r="D11" s="29" t="s">
        <v>91</v>
      </c>
      <c r="E11" s="29" t="s">
        <v>92</v>
      </c>
      <c r="F11" s="29" t="s">
        <v>93</v>
      </c>
    </row>
    <row r="12" spans="1:9" x14ac:dyDescent="0.3">
      <c r="A12" s="27" t="s">
        <v>94</v>
      </c>
      <c r="B12" s="27">
        <v>1</v>
      </c>
      <c r="C12" s="27">
        <v>2886186529.865324</v>
      </c>
      <c r="D12" s="27">
        <v>2886186529.865324</v>
      </c>
      <c r="E12" s="27">
        <v>296.51749132426329</v>
      </c>
      <c r="F12" s="27">
        <v>2.6337001376707416E-46</v>
      </c>
    </row>
    <row r="13" spans="1:9" x14ac:dyDescent="0.3">
      <c r="A13" s="27" t="s">
        <v>95</v>
      </c>
      <c r="B13" s="27">
        <v>291</v>
      </c>
      <c r="C13" s="27">
        <v>2832481404.1824589</v>
      </c>
      <c r="D13" s="27">
        <v>9733613.0727919545</v>
      </c>
      <c r="E13" s="27"/>
      <c r="F13" s="27"/>
    </row>
    <row r="14" spans="1:9" ht="15" thickBot="1" x14ac:dyDescent="0.35">
      <c r="A14" s="28" t="s">
        <v>96</v>
      </c>
      <c r="B14" s="28">
        <v>292</v>
      </c>
      <c r="C14" s="28">
        <v>5718667934.0477829</v>
      </c>
      <c r="D14" s="28"/>
      <c r="E14" s="28"/>
      <c r="F14" s="28"/>
    </row>
    <row r="15" spans="1:9" ht="15" thickBot="1" x14ac:dyDescent="0.35"/>
    <row r="16" spans="1:9" x14ac:dyDescent="0.3">
      <c r="A16" s="29"/>
      <c r="B16" s="29" t="s">
        <v>97</v>
      </c>
      <c r="C16" s="29" t="s">
        <v>86</v>
      </c>
      <c r="D16" s="29" t="s">
        <v>98</v>
      </c>
      <c r="E16" s="29" t="s">
        <v>99</v>
      </c>
      <c r="F16" s="29" t="s">
        <v>100</v>
      </c>
      <c r="G16" s="29" t="s">
        <v>101</v>
      </c>
      <c r="H16" s="29" t="s">
        <v>102</v>
      </c>
      <c r="I16" s="29" t="s">
        <v>103</v>
      </c>
    </row>
    <row r="17" spans="1:9" x14ac:dyDescent="0.3">
      <c r="A17" s="27" t="s">
        <v>104</v>
      </c>
      <c r="B17" s="27">
        <v>-865.19557448995465</v>
      </c>
      <c r="C17" s="27">
        <v>252.69950953733601</v>
      </c>
      <c r="D17" s="27">
        <v>-3.4238118470195258</v>
      </c>
      <c r="E17" s="27">
        <v>7.0619650587174735E-4</v>
      </c>
      <c r="F17" s="27">
        <v>-1362.5460015445019</v>
      </c>
      <c r="G17" s="27">
        <v>-367.84514743540728</v>
      </c>
      <c r="H17" s="27">
        <v>-1362.5460015445019</v>
      </c>
      <c r="I17" s="27">
        <v>-367.84514743540728</v>
      </c>
    </row>
    <row r="18" spans="1:9" ht="15" thickBot="1" x14ac:dyDescent="0.35">
      <c r="A18" s="28" t="s">
        <v>58</v>
      </c>
      <c r="B18" s="28">
        <v>9.3794706841583029</v>
      </c>
      <c r="C18" s="28">
        <v>0.54469472791682505</v>
      </c>
      <c r="D18" s="28">
        <v>17.219683252727478</v>
      </c>
      <c r="E18" s="28">
        <v>2.6337001376708914E-46</v>
      </c>
      <c r="F18" s="28">
        <v>8.3074299982076738</v>
      </c>
      <c r="G18" s="28">
        <v>10.451511370108932</v>
      </c>
      <c r="H18" s="28">
        <v>8.3074299982076738</v>
      </c>
      <c r="I18" s="28">
        <v>10.451511370108932</v>
      </c>
    </row>
    <row r="22" spans="1:9" x14ac:dyDescent="0.3">
      <c r="A22" t="s">
        <v>105</v>
      </c>
    </row>
    <row r="23" spans="1:9" ht="15" thickBot="1" x14ac:dyDescent="0.35"/>
    <row r="24" spans="1:9" x14ac:dyDescent="0.3">
      <c r="A24" s="29" t="s">
        <v>106</v>
      </c>
      <c r="B24" s="29" t="s">
        <v>107</v>
      </c>
      <c r="C24" s="29" t="s">
        <v>108</v>
      </c>
    </row>
    <row r="25" spans="1:9" x14ac:dyDescent="0.3">
      <c r="A25" s="27">
        <v>1</v>
      </c>
      <c r="B25" s="27">
        <v>5625.3981389475903</v>
      </c>
      <c r="C25" s="27">
        <v>-2036.3981389475903</v>
      </c>
    </row>
    <row r="26" spans="1:9" x14ac:dyDescent="0.3">
      <c r="A26" s="27">
        <v>2</v>
      </c>
      <c r="B26" s="27">
        <v>6066.2332611030306</v>
      </c>
      <c r="C26" s="27">
        <v>-4471.2332611030306</v>
      </c>
    </row>
    <row r="27" spans="1:9" x14ac:dyDescent="0.3">
      <c r="A27" s="27">
        <v>3</v>
      </c>
      <c r="B27" s="27">
        <v>2136.2350444407025</v>
      </c>
      <c r="C27" s="27">
        <v>-1660.2350444407025</v>
      </c>
    </row>
    <row r="28" spans="1:9" x14ac:dyDescent="0.3">
      <c r="A28" s="27">
        <v>4</v>
      </c>
      <c r="B28" s="27">
        <v>9611.6731797148695</v>
      </c>
      <c r="C28" s="27">
        <v>-1479.6731797148695</v>
      </c>
    </row>
    <row r="29" spans="1:9" x14ac:dyDescent="0.3">
      <c r="A29" s="27">
        <v>5</v>
      </c>
      <c r="B29" s="27">
        <v>7660.7432774099416</v>
      </c>
      <c r="C29" s="27">
        <v>-4176.7432774099416</v>
      </c>
    </row>
    <row r="30" spans="1:9" x14ac:dyDescent="0.3">
      <c r="A30" s="27">
        <v>6</v>
      </c>
      <c r="B30" s="27">
        <v>-180.49421454639855</v>
      </c>
      <c r="C30" s="27">
        <v>283.49421454639855</v>
      </c>
    </row>
    <row r="31" spans="1:9" x14ac:dyDescent="0.3">
      <c r="A31" s="27">
        <v>7</v>
      </c>
      <c r="B31" s="27">
        <v>569.86344018626573</v>
      </c>
      <c r="C31" s="27">
        <v>-279.86344018626573</v>
      </c>
    </row>
    <row r="32" spans="1:9" x14ac:dyDescent="0.3">
      <c r="A32" s="27">
        <v>8</v>
      </c>
      <c r="B32" s="27">
        <v>569.86344018626573</v>
      </c>
      <c r="C32" s="27">
        <v>-141.86344018626573</v>
      </c>
    </row>
    <row r="33" spans="1:3" x14ac:dyDescent="0.3">
      <c r="A33" s="27">
        <v>9</v>
      </c>
      <c r="B33" s="27">
        <v>1479.6720965496211</v>
      </c>
      <c r="C33" s="27">
        <v>-1014.6720965496211</v>
      </c>
    </row>
    <row r="34" spans="1:3" x14ac:dyDescent="0.3">
      <c r="A34" s="27">
        <v>10</v>
      </c>
      <c r="B34" s="27">
        <v>1714.1588636535785</v>
      </c>
      <c r="C34" s="27">
        <v>-1088.1588636535785</v>
      </c>
    </row>
    <row r="35" spans="1:3" x14ac:dyDescent="0.3">
      <c r="A35" s="27">
        <v>11</v>
      </c>
      <c r="B35" s="27">
        <v>3102.3205249090074</v>
      </c>
      <c r="C35" s="27">
        <v>-1726.3205249090074</v>
      </c>
    </row>
    <row r="36" spans="1:3" x14ac:dyDescent="0.3">
      <c r="A36" s="27">
        <v>12</v>
      </c>
      <c r="B36" s="27">
        <v>1226.4263880773469</v>
      </c>
      <c r="C36" s="27">
        <v>-914.42638807734693</v>
      </c>
    </row>
    <row r="37" spans="1:3" x14ac:dyDescent="0.3">
      <c r="A37" s="27">
        <v>13</v>
      </c>
      <c r="B37" s="27">
        <v>3655.7092952743474</v>
      </c>
      <c r="C37" s="27">
        <v>-1589.7092952743474</v>
      </c>
    </row>
    <row r="38" spans="1:3" x14ac:dyDescent="0.3">
      <c r="A38" s="27">
        <v>14</v>
      </c>
      <c r="B38" s="27">
        <v>260.34090760904178</v>
      </c>
      <c r="C38" s="27">
        <v>-85.340907609041778</v>
      </c>
    </row>
    <row r="39" spans="1:3" x14ac:dyDescent="0.3">
      <c r="A39" s="27">
        <v>15</v>
      </c>
      <c r="B39" s="27">
        <v>-124.21739044144874</v>
      </c>
      <c r="C39" s="27">
        <v>418.21739044144874</v>
      </c>
    </row>
    <row r="40" spans="1:3" x14ac:dyDescent="0.3">
      <c r="A40" s="27">
        <v>16</v>
      </c>
      <c r="B40" s="27">
        <v>-293.04786275629817</v>
      </c>
      <c r="C40" s="27">
        <v>582.04786275629817</v>
      </c>
    </row>
    <row r="41" spans="1:3" x14ac:dyDescent="0.3">
      <c r="A41" s="27">
        <v>17</v>
      </c>
      <c r="B41" s="27">
        <v>-837.05716243747975</v>
      </c>
      <c r="C41" s="27">
        <v>840.05716243747975</v>
      </c>
    </row>
    <row r="42" spans="1:3" x14ac:dyDescent="0.3">
      <c r="A42" s="27">
        <v>18</v>
      </c>
      <c r="B42" s="27">
        <v>5859.8849060515477</v>
      </c>
      <c r="C42" s="27">
        <v>-1334.8849060515477</v>
      </c>
    </row>
    <row r="43" spans="1:3" x14ac:dyDescent="0.3">
      <c r="A43" s="27">
        <v>19</v>
      </c>
      <c r="B43" s="27">
        <v>1517.1899792862541</v>
      </c>
      <c r="C43" s="27">
        <v>-626.18997928625413</v>
      </c>
    </row>
    <row r="44" spans="1:3" x14ac:dyDescent="0.3">
      <c r="A44" s="27">
        <v>20</v>
      </c>
      <c r="B44" s="27">
        <v>213.44355418825012</v>
      </c>
      <c r="C44" s="27">
        <v>224.55644581174988</v>
      </c>
    </row>
    <row r="45" spans="1:3" x14ac:dyDescent="0.3">
      <c r="A45" s="27">
        <v>21</v>
      </c>
      <c r="B45" s="27">
        <v>6310.0994988911461</v>
      </c>
      <c r="C45" s="27">
        <v>15268.900501108854</v>
      </c>
    </row>
    <row r="46" spans="1:3" x14ac:dyDescent="0.3">
      <c r="A46" s="27">
        <v>22</v>
      </c>
      <c r="B46" s="27">
        <v>7013.5598002030201</v>
      </c>
      <c r="C46" s="27">
        <v>14602.44019979698</v>
      </c>
    </row>
    <row r="47" spans="1:3" x14ac:dyDescent="0.3">
      <c r="A47" s="27">
        <v>23</v>
      </c>
      <c r="B47" s="27">
        <v>-527.53462986025579</v>
      </c>
      <c r="C47" s="27">
        <v>644.53462986025579</v>
      </c>
    </row>
    <row r="48" spans="1:3" x14ac:dyDescent="0.3">
      <c r="A48" s="27">
        <v>24</v>
      </c>
      <c r="B48" s="27">
        <v>-565.05251259688896</v>
      </c>
      <c r="C48" s="27">
        <v>641.05251259688896</v>
      </c>
    </row>
    <row r="49" spans="1:3" x14ac:dyDescent="0.3">
      <c r="A49" s="27">
        <v>25</v>
      </c>
      <c r="B49" s="27">
        <v>2520.7933424911926</v>
      </c>
      <c r="C49" s="27">
        <v>3121.2066575088074</v>
      </c>
    </row>
    <row r="50" spans="1:3" x14ac:dyDescent="0.3">
      <c r="A50" s="27">
        <v>26</v>
      </c>
      <c r="B50" s="27">
        <v>729.31444181695679</v>
      </c>
      <c r="C50" s="27">
        <v>-356.31444181695679</v>
      </c>
    </row>
    <row r="51" spans="1:3" x14ac:dyDescent="0.3">
      <c r="A51" s="27">
        <v>27</v>
      </c>
      <c r="B51" s="27">
        <v>635.51973497537392</v>
      </c>
      <c r="C51" s="27">
        <v>1450.4802650246261</v>
      </c>
    </row>
    <row r="52" spans="1:3" x14ac:dyDescent="0.3">
      <c r="A52" s="27">
        <v>28</v>
      </c>
      <c r="B52" s="27">
        <v>-114.83791975729036</v>
      </c>
      <c r="C52" s="27">
        <v>1414.8379197572904</v>
      </c>
    </row>
    <row r="53" spans="1:3" x14ac:dyDescent="0.3">
      <c r="A53" s="27">
        <v>29</v>
      </c>
      <c r="B53" s="27">
        <v>-171.11474386224029</v>
      </c>
      <c r="C53" s="27">
        <v>1329.1147438622402</v>
      </c>
    </row>
    <row r="54" spans="1:3" x14ac:dyDescent="0.3">
      <c r="A54" s="27">
        <v>30</v>
      </c>
      <c r="B54" s="27">
        <v>-686.98563149094684</v>
      </c>
      <c r="C54" s="27">
        <v>706.98563149094684</v>
      </c>
    </row>
    <row r="55" spans="1:3" x14ac:dyDescent="0.3">
      <c r="A55" s="27">
        <v>31</v>
      </c>
      <c r="B55" s="27">
        <v>-640.08827807015541</v>
      </c>
      <c r="C55" s="27">
        <v>665.08827807015541</v>
      </c>
    </row>
    <row r="56" spans="1:3" x14ac:dyDescent="0.3">
      <c r="A56" s="27">
        <v>32</v>
      </c>
      <c r="B56" s="27">
        <v>288.47931966151668</v>
      </c>
      <c r="C56" s="27">
        <v>-136.47931966151668</v>
      </c>
    </row>
    <row r="57" spans="1:3" x14ac:dyDescent="0.3">
      <c r="A57" s="27">
        <v>33</v>
      </c>
      <c r="B57" s="27">
        <v>44.613081873400688</v>
      </c>
      <c r="C57" s="27">
        <v>165.38691812659931</v>
      </c>
    </row>
    <row r="58" spans="1:3" x14ac:dyDescent="0.3">
      <c r="A58" s="27">
        <v>34</v>
      </c>
      <c r="B58" s="27">
        <v>-733.88298491173839</v>
      </c>
      <c r="C58" s="27">
        <v>769.88298491173839</v>
      </c>
    </row>
    <row r="59" spans="1:3" x14ac:dyDescent="0.3">
      <c r="A59" s="27">
        <v>35</v>
      </c>
      <c r="B59" s="27">
        <v>-799.53927970084658</v>
      </c>
      <c r="C59" s="27">
        <v>807.53927970084658</v>
      </c>
    </row>
    <row r="60" spans="1:3" x14ac:dyDescent="0.3">
      <c r="A60" s="27">
        <v>36</v>
      </c>
      <c r="B60" s="27">
        <v>701.17602976448188</v>
      </c>
      <c r="C60" s="27">
        <v>-274.17602976448188</v>
      </c>
    </row>
    <row r="61" spans="1:3" x14ac:dyDescent="0.3">
      <c r="A61" s="27">
        <v>37</v>
      </c>
      <c r="B61" s="27">
        <v>3224.2536438030652</v>
      </c>
      <c r="C61" s="27">
        <v>-1586.2536438030652</v>
      </c>
    </row>
    <row r="62" spans="1:3" x14ac:dyDescent="0.3">
      <c r="A62" s="27">
        <v>38</v>
      </c>
      <c r="B62" s="27">
        <v>11375.013668336631</v>
      </c>
      <c r="C62" s="27">
        <v>4655.9863316633691</v>
      </c>
    </row>
    <row r="63" spans="1:3" x14ac:dyDescent="0.3">
      <c r="A63" s="27">
        <v>39</v>
      </c>
      <c r="B63" s="27">
        <v>5569.1213148426414</v>
      </c>
      <c r="C63" s="27">
        <v>-3584.1213148426414</v>
      </c>
    </row>
    <row r="64" spans="1:3" x14ac:dyDescent="0.3">
      <c r="A64" s="27">
        <v>40</v>
      </c>
      <c r="B64" s="27">
        <v>2164.3734564931774</v>
      </c>
      <c r="C64" s="27">
        <v>-1614.3734564931774</v>
      </c>
    </row>
    <row r="65" spans="1:3" x14ac:dyDescent="0.3">
      <c r="A65" s="27">
        <v>41</v>
      </c>
      <c r="B65" s="27">
        <v>5043.8709565297759</v>
      </c>
      <c r="C65" s="27">
        <v>-3839.8709565297759</v>
      </c>
    </row>
    <row r="66" spans="1:3" x14ac:dyDescent="0.3">
      <c r="A66" s="27">
        <v>42</v>
      </c>
      <c r="B66" s="27">
        <v>8420.4804028267645</v>
      </c>
      <c r="C66" s="27">
        <v>-4334.4804028267645</v>
      </c>
    </row>
    <row r="67" spans="1:3" x14ac:dyDescent="0.3">
      <c r="A67" s="27">
        <v>43</v>
      </c>
      <c r="B67" s="27">
        <v>438.55085060804936</v>
      </c>
      <c r="C67" s="27">
        <v>53.449149391950641</v>
      </c>
    </row>
    <row r="68" spans="1:3" x14ac:dyDescent="0.3">
      <c r="A68" s="27">
        <v>44</v>
      </c>
      <c r="B68" s="27">
        <v>-180.49421454639855</v>
      </c>
      <c r="C68" s="27">
        <v>314.49421454639855</v>
      </c>
    </row>
    <row r="69" spans="1:3" x14ac:dyDescent="0.3">
      <c r="A69" s="27">
        <v>45</v>
      </c>
      <c r="B69" s="27">
        <v>4152.8212415347371</v>
      </c>
      <c r="C69" s="27">
        <v>-295.82124153473706</v>
      </c>
    </row>
    <row r="70" spans="1:3" x14ac:dyDescent="0.3">
      <c r="A70" s="27">
        <v>46</v>
      </c>
      <c r="B70" s="27">
        <v>2370.7218115446599</v>
      </c>
      <c r="C70" s="27">
        <v>-803.72181154465989</v>
      </c>
    </row>
    <row r="71" spans="1:3" x14ac:dyDescent="0.3">
      <c r="A71" s="27">
        <v>47</v>
      </c>
      <c r="B71" s="27">
        <v>560.48396950210736</v>
      </c>
      <c r="C71" s="27">
        <v>-145.48396950210736</v>
      </c>
    </row>
    <row r="72" spans="1:3" x14ac:dyDescent="0.3">
      <c r="A72" s="27">
        <v>48</v>
      </c>
      <c r="B72" s="27">
        <v>4921.9378376357181</v>
      </c>
      <c r="C72" s="27">
        <v>-2854.9378376357181</v>
      </c>
    </row>
    <row r="73" spans="1:3" x14ac:dyDescent="0.3">
      <c r="A73" s="27">
        <v>49</v>
      </c>
      <c r="B73" s="27">
        <v>6844.7293278881698</v>
      </c>
      <c r="C73" s="27">
        <v>-5076.7293278881698</v>
      </c>
    </row>
    <row r="74" spans="1:3" x14ac:dyDescent="0.3">
      <c r="A74" s="27">
        <v>50</v>
      </c>
      <c r="B74" s="27">
        <v>1929.8866893892196</v>
      </c>
      <c r="C74" s="27">
        <v>-1542.8866893892196</v>
      </c>
    </row>
    <row r="75" spans="1:3" x14ac:dyDescent="0.3">
      <c r="A75" s="27">
        <v>51</v>
      </c>
      <c r="B75" s="27">
        <v>10868.522251392082</v>
      </c>
      <c r="C75" s="27">
        <v>-3012.5222513920817</v>
      </c>
    </row>
    <row r="76" spans="1:3" x14ac:dyDescent="0.3">
      <c r="A76" s="27">
        <v>52</v>
      </c>
      <c r="B76" s="27">
        <v>7801.4353376723175</v>
      </c>
      <c r="C76" s="27">
        <v>-5092.4353376723175</v>
      </c>
    </row>
    <row r="77" spans="1:3" x14ac:dyDescent="0.3">
      <c r="A77" s="27">
        <v>53</v>
      </c>
      <c r="B77" s="27">
        <v>25.85414050508416</v>
      </c>
      <c r="C77" s="27">
        <v>88.14585949491584</v>
      </c>
    </row>
    <row r="78" spans="1:3" x14ac:dyDescent="0.3">
      <c r="A78" s="27">
        <v>54</v>
      </c>
      <c r="B78" s="27">
        <v>963.80120892091441</v>
      </c>
      <c r="C78" s="27">
        <v>-556.80120892091441</v>
      </c>
    </row>
    <row r="79" spans="1:3" x14ac:dyDescent="0.3">
      <c r="A79" s="27">
        <v>55</v>
      </c>
      <c r="B79" s="27">
        <v>344.75614376646649</v>
      </c>
      <c r="C79" s="27">
        <v>-71.756143766466494</v>
      </c>
    </row>
    <row r="80" spans="1:3" x14ac:dyDescent="0.3">
      <c r="A80" s="27">
        <v>56</v>
      </c>
      <c r="B80" s="27">
        <v>1845.4714532317948</v>
      </c>
      <c r="C80" s="27">
        <v>-1308.4714532317948</v>
      </c>
    </row>
    <row r="81" spans="1:3" x14ac:dyDescent="0.3">
      <c r="A81" s="27">
        <v>57</v>
      </c>
      <c r="B81" s="27">
        <v>1395.2568603921964</v>
      </c>
      <c r="C81" s="27">
        <v>-864.25686039219636</v>
      </c>
    </row>
    <row r="82" spans="1:3" x14ac:dyDescent="0.3">
      <c r="A82" s="27">
        <v>58</v>
      </c>
      <c r="B82" s="27">
        <v>3289.9099385921731</v>
      </c>
      <c r="C82" s="27">
        <v>-2013.9099385921731</v>
      </c>
    </row>
    <row r="83" spans="1:3" x14ac:dyDescent="0.3">
      <c r="A83" s="27">
        <v>59</v>
      </c>
      <c r="B83" s="27">
        <v>1864.2303946001116</v>
      </c>
      <c r="C83" s="27">
        <v>-1448.2303946001116</v>
      </c>
    </row>
    <row r="84" spans="1:3" x14ac:dyDescent="0.3">
      <c r="A84" s="27">
        <v>60</v>
      </c>
      <c r="B84" s="27">
        <v>3908.9550037466211</v>
      </c>
      <c r="C84" s="27">
        <v>-1946.9550037466211</v>
      </c>
    </row>
    <row r="85" spans="1:3" x14ac:dyDescent="0.3">
      <c r="A85" s="27">
        <v>61</v>
      </c>
      <c r="B85" s="27">
        <v>119.64884734666714</v>
      </c>
      <c r="C85" s="27">
        <v>29.351152653332861</v>
      </c>
    </row>
    <row r="86" spans="1:3" x14ac:dyDescent="0.3">
      <c r="A86" s="27">
        <v>62</v>
      </c>
      <c r="B86" s="27">
        <v>-77.320037020657196</v>
      </c>
      <c r="C86" s="27">
        <v>445.3200370206572</v>
      </c>
    </row>
    <row r="87" spans="1:3" x14ac:dyDescent="0.3">
      <c r="A87" s="27">
        <v>63</v>
      </c>
      <c r="B87" s="27">
        <v>-227.3915679671901</v>
      </c>
      <c r="C87" s="27">
        <v>517.3915679671901</v>
      </c>
    </row>
    <row r="88" spans="1:3" x14ac:dyDescent="0.3">
      <c r="A88" s="27">
        <v>64</v>
      </c>
      <c r="B88" s="27">
        <v>-837.05716243747975</v>
      </c>
      <c r="C88" s="27">
        <v>840.05716243747975</v>
      </c>
    </row>
    <row r="89" spans="1:3" x14ac:dyDescent="0.3">
      <c r="A89" s="27">
        <v>65</v>
      </c>
      <c r="B89" s="27">
        <v>6572.7246780475798</v>
      </c>
      <c r="C89" s="27">
        <v>-3056.7246780475798</v>
      </c>
    </row>
    <row r="90" spans="1:3" x14ac:dyDescent="0.3">
      <c r="A90" s="27">
        <v>66</v>
      </c>
      <c r="B90" s="27">
        <v>1170.1495639723971</v>
      </c>
      <c r="C90" s="27">
        <v>-730.14956397239712</v>
      </c>
    </row>
    <row r="91" spans="1:3" x14ac:dyDescent="0.3">
      <c r="A91" s="27">
        <v>67</v>
      </c>
      <c r="B91" s="27">
        <v>-855.81610380579639</v>
      </c>
      <c r="C91" s="27">
        <v>856.81610380579639</v>
      </c>
    </row>
    <row r="92" spans="1:3" x14ac:dyDescent="0.3">
      <c r="A92" s="27">
        <v>68</v>
      </c>
      <c r="B92" s="27">
        <v>25.85414050508416</v>
      </c>
      <c r="C92" s="27">
        <v>252.14585949491584</v>
      </c>
    </row>
    <row r="93" spans="1:3" x14ac:dyDescent="0.3">
      <c r="A93" s="27">
        <v>69</v>
      </c>
      <c r="B93" s="27">
        <v>7801.4353376723175</v>
      </c>
      <c r="C93" s="27">
        <v>8773.5646623276825</v>
      </c>
    </row>
    <row r="94" spans="1:3" x14ac:dyDescent="0.3">
      <c r="A94" s="27">
        <v>70</v>
      </c>
      <c r="B94" s="27">
        <v>8223.5115184594397</v>
      </c>
      <c r="C94" s="27">
        <v>7763.4884815405603</v>
      </c>
    </row>
    <row r="95" spans="1:3" x14ac:dyDescent="0.3">
      <c r="A95" s="27">
        <v>71</v>
      </c>
      <c r="B95" s="27">
        <v>-733.88298491173839</v>
      </c>
      <c r="C95" s="27">
        <v>760.88298491173839</v>
      </c>
    </row>
    <row r="96" spans="1:3" x14ac:dyDescent="0.3">
      <c r="A96" s="27">
        <v>72</v>
      </c>
      <c r="B96" s="27">
        <v>-752.64192628005503</v>
      </c>
      <c r="C96" s="27">
        <v>789.64192628005503</v>
      </c>
    </row>
    <row r="97" spans="1:3" x14ac:dyDescent="0.3">
      <c r="A97" s="27">
        <v>73</v>
      </c>
      <c r="B97" s="27">
        <v>-837.05716243747975</v>
      </c>
      <c r="C97" s="27">
        <v>842.05716243747975</v>
      </c>
    </row>
    <row r="98" spans="1:3" x14ac:dyDescent="0.3">
      <c r="A98" s="27">
        <v>74</v>
      </c>
      <c r="B98" s="27">
        <v>1020.0780330258642</v>
      </c>
      <c r="C98" s="27">
        <v>926.92196697413578</v>
      </c>
    </row>
    <row r="99" spans="1:3" x14ac:dyDescent="0.3">
      <c r="A99" s="27">
        <v>75</v>
      </c>
      <c r="B99" s="27">
        <v>-152.35580249392365</v>
      </c>
      <c r="C99" s="27">
        <v>394.35580249392365</v>
      </c>
    </row>
    <row r="100" spans="1:3" x14ac:dyDescent="0.3">
      <c r="A100" s="27">
        <v>76</v>
      </c>
      <c r="B100" s="27">
        <v>532.34555744963245</v>
      </c>
      <c r="C100" s="27">
        <v>623.65444255036755</v>
      </c>
    </row>
    <row r="101" spans="1:3" x14ac:dyDescent="0.3">
      <c r="A101" s="27">
        <v>77</v>
      </c>
      <c r="B101" s="27">
        <v>-124.21739044144874</v>
      </c>
      <c r="C101" s="27">
        <v>793.21739044144874</v>
      </c>
    </row>
    <row r="102" spans="1:3" x14ac:dyDescent="0.3">
      <c r="A102" s="27">
        <v>78</v>
      </c>
      <c r="B102" s="27">
        <v>-293.04786275629817</v>
      </c>
      <c r="C102" s="27">
        <v>788.04786275629817</v>
      </c>
    </row>
    <row r="103" spans="1:3" x14ac:dyDescent="0.3">
      <c r="A103" s="27">
        <v>79</v>
      </c>
      <c r="B103" s="27">
        <v>-452.49886438698934</v>
      </c>
      <c r="C103" s="27">
        <v>509.49886438698934</v>
      </c>
    </row>
    <row r="104" spans="1:3" x14ac:dyDescent="0.3">
      <c r="A104" s="27">
        <v>80</v>
      </c>
      <c r="B104" s="27">
        <v>-855.81610380579639</v>
      </c>
      <c r="C104" s="27">
        <v>856.81610380579639</v>
      </c>
    </row>
    <row r="105" spans="1:3" x14ac:dyDescent="0.3">
      <c r="A105" s="27">
        <v>81</v>
      </c>
      <c r="B105" s="27">
        <v>-593.19092464936386</v>
      </c>
      <c r="C105" s="27">
        <v>644.19092464936386</v>
      </c>
    </row>
    <row r="106" spans="1:3" x14ac:dyDescent="0.3">
      <c r="A106" s="27">
        <v>82</v>
      </c>
      <c r="B106" s="27">
        <v>522.96608676547407</v>
      </c>
      <c r="C106" s="27">
        <v>-328.96608676547407</v>
      </c>
    </row>
    <row r="107" spans="1:3" x14ac:dyDescent="0.3">
      <c r="A107" s="27">
        <v>83</v>
      </c>
      <c r="B107" s="27">
        <v>-724.50351422758013</v>
      </c>
      <c r="C107" s="27">
        <v>763.50351422758013</v>
      </c>
    </row>
    <row r="108" spans="1:3" x14ac:dyDescent="0.3">
      <c r="A108" s="27">
        <v>84</v>
      </c>
      <c r="B108" s="27">
        <v>-762.0213969642133</v>
      </c>
      <c r="C108" s="27">
        <v>775.0213969642133</v>
      </c>
    </row>
    <row r="109" spans="1:3" x14ac:dyDescent="0.3">
      <c r="A109" s="27">
        <v>85</v>
      </c>
      <c r="B109" s="27">
        <v>-837.05716243747975</v>
      </c>
      <c r="C109" s="27">
        <v>840.05716243747975</v>
      </c>
    </row>
    <row r="110" spans="1:3" x14ac:dyDescent="0.3">
      <c r="A110" s="27">
        <v>86</v>
      </c>
      <c r="B110" s="27">
        <v>635.51973497537392</v>
      </c>
      <c r="C110" s="27">
        <v>-264.51973497537392</v>
      </c>
    </row>
    <row r="111" spans="1:3" x14ac:dyDescent="0.3">
      <c r="A111" s="27">
        <v>87</v>
      </c>
      <c r="B111" s="27">
        <v>1948.6456307575363</v>
      </c>
      <c r="C111" s="27">
        <v>-1130.6456307575363</v>
      </c>
    </row>
    <row r="112" spans="1:3" x14ac:dyDescent="0.3">
      <c r="A112" s="27">
        <v>88</v>
      </c>
      <c r="B112" s="27">
        <v>12031.57661622771</v>
      </c>
      <c r="C112" s="27">
        <v>6168.4233837722895</v>
      </c>
    </row>
    <row r="113" spans="1:3" x14ac:dyDescent="0.3">
      <c r="A113" s="27">
        <v>89</v>
      </c>
      <c r="B113" s="27">
        <v>6816.5909158356953</v>
      </c>
      <c r="C113" s="27">
        <v>-3814.5909158356953</v>
      </c>
    </row>
    <row r="114" spans="1:3" x14ac:dyDescent="0.3">
      <c r="A114" s="27">
        <v>90</v>
      </c>
      <c r="B114" s="27">
        <v>1348.3595069714047</v>
      </c>
      <c r="C114" s="27">
        <v>-993.3595069714047</v>
      </c>
    </row>
    <row r="115" spans="1:3" x14ac:dyDescent="0.3">
      <c r="A115" s="27">
        <v>91</v>
      </c>
      <c r="B115" s="27">
        <v>5240.8398408971007</v>
      </c>
      <c r="C115" s="27">
        <v>-4095.8398408971007</v>
      </c>
    </row>
    <row r="116" spans="1:3" x14ac:dyDescent="0.3">
      <c r="A116" s="27">
        <v>92</v>
      </c>
      <c r="B116" s="27">
        <v>7641.9843360416253</v>
      </c>
      <c r="C116" s="27">
        <v>-4940.9843360416253</v>
      </c>
    </row>
    <row r="117" spans="1:3" x14ac:dyDescent="0.3">
      <c r="A117" s="27">
        <v>93</v>
      </c>
      <c r="B117" s="27">
        <v>691.79655908032373</v>
      </c>
      <c r="C117" s="27">
        <v>-144.79655908032373</v>
      </c>
    </row>
    <row r="118" spans="1:3" x14ac:dyDescent="0.3">
      <c r="A118" s="27">
        <v>94</v>
      </c>
      <c r="B118" s="27">
        <v>-264.90945070382327</v>
      </c>
      <c r="C118" s="27">
        <v>364.90945070382327</v>
      </c>
    </row>
    <row r="119" spans="1:3" x14ac:dyDescent="0.3">
      <c r="A119" s="27">
        <v>95</v>
      </c>
      <c r="B119" s="27">
        <v>4396.6874793228526</v>
      </c>
      <c r="C119" s="27">
        <v>-221.6874793228526</v>
      </c>
    </row>
    <row r="120" spans="1:3" x14ac:dyDescent="0.3">
      <c r="A120" s="27">
        <v>96</v>
      </c>
      <c r="B120" s="27">
        <v>2136.2350444407025</v>
      </c>
      <c r="C120" s="27">
        <v>-1064.2350444407025</v>
      </c>
    </row>
    <row r="121" spans="1:3" x14ac:dyDescent="0.3">
      <c r="A121" s="27">
        <v>97</v>
      </c>
      <c r="B121" s="27">
        <v>335.37667308230812</v>
      </c>
      <c r="C121" s="27">
        <v>-84.376673082308116</v>
      </c>
    </row>
    <row r="122" spans="1:3" x14ac:dyDescent="0.3">
      <c r="A122" s="27">
        <v>98</v>
      </c>
      <c r="B122" s="27">
        <v>5231.4603702129425</v>
      </c>
      <c r="C122" s="27">
        <v>-2494.4603702129425</v>
      </c>
    </row>
    <row r="123" spans="1:3" x14ac:dyDescent="0.3">
      <c r="A123" s="27">
        <v>99</v>
      </c>
      <c r="B123" s="27">
        <v>5419.0497838961091</v>
      </c>
      <c r="C123" s="27">
        <v>-4030.0497838961091</v>
      </c>
    </row>
    <row r="124" spans="1:3" x14ac:dyDescent="0.3">
      <c r="A124" s="27">
        <v>100</v>
      </c>
      <c r="B124" s="27">
        <v>2079.9582203357522</v>
      </c>
      <c r="C124" s="27">
        <v>-1622.9582203357522</v>
      </c>
    </row>
    <row r="125" spans="1:3" x14ac:dyDescent="0.3">
      <c r="A125" s="27">
        <v>101</v>
      </c>
      <c r="B125" s="27">
        <v>9564.775826294077</v>
      </c>
      <c r="C125" s="27">
        <v>-2788.775826294077</v>
      </c>
    </row>
    <row r="126" spans="1:3" x14ac:dyDescent="0.3">
      <c r="A126" s="27">
        <v>102</v>
      </c>
      <c r="B126" s="27">
        <v>7369.9796862010353</v>
      </c>
      <c r="C126" s="27">
        <v>-4181.9796862010353</v>
      </c>
    </row>
    <row r="127" spans="1:3" x14ac:dyDescent="0.3">
      <c r="A127" s="27">
        <v>103</v>
      </c>
      <c r="B127" s="27">
        <v>-536.91410054441405</v>
      </c>
      <c r="C127" s="27">
        <v>574.91410054441405</v>
      </c>
    </row>
    <row r="128" spans="1:3" x14ac:dyDescent="0.3">
      <c r="A128" s="27">
        <v>104</v>
      </c>
      <c r="B128" s="27">
        <v>551.10449881794898</v>
      </c>
      <c r="C128" s="27">
        <v>-253.10449881794898</v>
      </c>
    </row>
    <row r="129" spans="1:3" x14ac:dyDescent="0.3">
      <c r="A129" s="27">
        <v>105</v>
      </c>
      <c r="B129" s="27">
        <v>476.06873334468264</v>
      </c>
      <c r="C129" s="27">
        <v>-155.06873334468264</v>
      </c>
    </row>
    <row r="130" spans="1:3" x14ac:dyDescent="0.3">
      <c r="A130" s="27">
        <v>106</v>
      </c>
      <c r="B130" s="27">
        <v>1423.3952724446713</v>
      </c>
      <c r="C130" s="27">
        <v>-937.39527244467126</v>
      </c>
    </row>
    <row r="131" spans="1:3" x14ac:dyDescent="0.3">
      <c r="A131" s="27">
        <v>107</v>
      </c>
      <c r="B131" s="27">
        <v>1620.3641568119956</v>
      </c>
      <c r="C131" s="27">
        <v>-1065.3641568119956</v>
      </c>
    </row>
    <row r="132" spans="1:3" x14ac:dyDescent="0.3">
      <c r="A132" s="27">
        <v>108</v>
      </c>
      <c r="B132" s="27">
        <v>2867.83375780505</v>
      </c>
      <c r="C132" s="27">
        <v>-1749.83375780505</v>
      </c>
    </row>
    <row r="133" spans="1:3" x14ac:dyDescent="0.3">
      <c r="A133" s="27">
        <v>109</v>
      </c>
      <c r="B133" s="27">
        <v>991.93962097338931</v>
      </c>
      <c r="C133" s="27">
        <v>-745.93962097338931</v>
      </c>
    </row>
    <row r="134" spans="1:3" x14ac:dyDescent="0.3">
      <c r="A134" s="27">
        <v>110</v>
      </c>
      <c r="B134" s="27">
        <v>3693.2271780109809</v>
      </c>
      <c r="C134" s="27">
        <v>-1782.2271780109809</v>
      </c>
    </row>
    <row r="135" spans="1:3" x14ac:dyDescent="0.3">
      <c r="A135" s="27">
        <v>111</v>
      </c>
      <c r="B135" s="27">
        <v>147.78725939914204</v>
      </c>
      <c r="C135" s="27">
        <v>21.212740600857956</v>
      </c>
    </row>
    <row r="136" spans="1:3" x14ac:dyDescent="0.3">
      <c r="A136" s="27">
        <v>112</v>
      </c>
      <c r="B136" s="27">
        <v>-283.66839207213991</v>
      </c>
      <c r="C136" s="27">
        <v>517.66839207213991</v>
      </c>
    </row>
    <row r="137" spans="1:3" x14ac:dyDescent="0.3">
      <c r="A137" s="27">
        <v>113</v>
      </c>
      <c r="B137" s="27">
        <v>-330.56574549293134</v>
      </c>
      <c r="C137" s="27">
        <v>597.56574549293134</v>
      </c>
    </row>
    <row r="138" spans="1:3" x14ac:dyDescent="0.3">
      <c r="A138" s="27">
        <v>114</v>
      </c>
      <c r="B138" s="27">
        <v>-837.05716243747975</v>
      </c>
      <c r="C138" s="27">
        <v>840.05716243747975</v>
      </c>
    </row>
    <row r="139" spans="1:3" x14ac:dyDescent="0.3">
      <c r="A139" s="27">
        <v>115</v>
      </c>
      <c r="B139" s="27">
        <v>5616.0186682634321</v>
      </c>
      <c r="C139" s="27">
        <v>-1086.0186682634321</v>
      </c>
    </row>
    <row r="140" spans="1:3" x14ac:dyDescent="0.3">
      <c r="A140" s="27">
        <v>116</v>
      </c>
      <c r="B140" s="27">
        <v>1582.8462740753625</v>
      </c>
      <c r="C140" s="27">
        <v>-688.84627407536254</v>
      </c>
    </row>
    <row r="141" spans="1:3" x14ac:dyDescent="0.3">
      <c r="A141" s="27">
        <v>117</v>
      </c>
      <c r="B141" s="27">
        <v>-846.43663312163801</v>
      </c>
      <c r="C141" s="27">
        <v>848.43663312163801</v>
      </c>
    </row>
    <row r="142" spans="1:3" x14ac:dyDescent="0.3">
      <c r="A142" s="27">
        <v>118</v>
      </c>
      <c r="B142" s="27">
        <v>288.47931966151668</v>
      </c>
      <c r="C142" s="27">
        <v>94.520680338483317</v>
      </c>
    </row>
    <row r="143" spans="1:3" x14ac:dyDescent="0.3">
      <c r="A143" s="27">
        <v>119</v>
      </c>
      <c r="B143" s="27">
        <v>5859.8849060515477</v>
      </c>
      <c r="C143" s="27">
        <v>11836.115093948452</v>
      </c>
    </row>
    <row r="144" spans="1:3" x14ac:dyDescent="0.3">
      <c r="A144" s="27">
        <v>120</v>
      </c>
      <c r="B144" s="27">
        <v>6422.6531471010476</v>
      </c>
      <c r="C144" s="27">
        <v>13308.346852898952</v>
      </c>
    </row>
    <row r="145" spans="1:3" x14ac:dyDescent="0.3">
      <c r="A145" s="27">
        <v>121</v>
      </c>
      <c r="B145" s="27">
        <v>-846.43663312163801</v>
      </c>
      <c r="C145" s="27">
        <v>851.43663312163801</v>
      </c>
    </row>
    <row r="146" spans="1:3" x14ac:dyDescent="0.3">
      <c r="A146" s="27">
        <v>122</v>
      </c>
      <c r="B146" s="27">
        <v>-649.46774875431367</v>
      </c>
      <c r="C146" s="27">
        <v>717.46774875431367</v>
      </c>
    </row>
    <row r="147" spans="1:3" x14ac:dyDescent="0.3">
      <c r="A147" s="27">
        <v>123</v>
      </c>
      <c r="B147" s="27">
        <v>-630.70880738599703</v>
      </c>
      <c r="C147" s="27">
        <v>671.70880738599703</v>
      </c>
    </row>
    <row r="148" spans="1:3" x14ac:dyDescent="0.3">
      <c r="A148" s="27">
        <v>124</v>
      </c>
      <c r="B148" s="27">
        <v>2539.5522838595093</v>
      </c>
      <c r="C148" s="27">
        <v>2573.4477161404907</v>
      </c>
    </row>
    <row r="149" spans="1:3" x14ac:dyDescent="0.3">
      <c r="A149" s="27">
        <v>125</v>
      </c>
      <c r="B149" s="27">
        <v>551.10449881794898</v>
      </c>
      <c r="C149" s="27">
        <v>-221.10449881794898</v>
      </c>
    </row>
    <row r="150" spans="1:3" x14ac:dyDescent="0.3">
      <c r="A150" s="27">
        <v>126</v>
      </c>
      <c r="B150" s="27">
        <v>504.20714539715755</v>
      </c>
      <c r="C150" s="27">
        <v>1513.7928546028425</v>
      </c>
    </row>
    <row r="151" spans="1:3" x14ac:dyDescent="0.3">
      <c r="A151" s="27">
        <v>127</v>
      </c>
      <c r="B151" s="27">
        <v>-208.63262659887346</v>
      </c>
      <c r="C151" s="27">
        <v>1331.6326265988735</v>
      </c>
    </row>
    <row r="152" spans="1:3" x14ac:dyDescent="0.3">
      <c r="A152" s="27">
        <v>128</v>
      </c>
      <c r="B152" s="27">
        <v>-255.529980019665</v>
      </c>
      <c r="C152" s="27">
        <v>1629.5299800196649</v>
      </c>
    </row>
    <row r="153" spans="1:3" x14ac:dyDescent="0.3">
      <c r="A153" s="27">
        <v>129</v>
      </c>
      <c r="B153" s="27">
        <v>-668.22669012263032</v>
      </c>
      <c r="C153" s="27">
        <v>693.22669012263032</v>
      </c>
    </row>
    <row r="154" spans="1:3" x14ac:dyDescent="0.3">
      <c r="A154" s="27">
        <v>130</v>
      </c>
      <c r="B154" s="27">
        <v>-743.26245559589665</v>
      </c>
      <c r="C154" s="27">
        <v>756.26245559589665</v>
      </c>
    </row>
    <row r="155" spans="1:3" x14ac:dyDescent="0.3">
      <c r="A155" s="27">
        <v>131</v>
      </c>
      <c r="B155" s="27">
        <v>-21.043212915707386</v>
      </c>
      <c r="C155" s="27">
        <v>139.04321291570739</v>
      </c>
    </row>
    <row r="156" spans="1:3" x14ac:dyDescent="0.3">
      <c r="A156" s="27">
        <v>132</v>
      </c>
      <c r="B156" s="27">
        <v>16.474669820925783</v>
      </c>
      <c r="C156" s="27">
        <v>194.52533017907422</v>
      </c>
    </row>
    <row r="157" spans="1:3" x14ac:dyDescent="0.3">
      <c r="A157" s="27">
        <v>133</v>
      </c>
      <c r="B157" s="27">
        <v>-696.36510217510522</v>
      </c>
      <c r="C157" s="27">
        <v>727.36510217510522</v>
      </c>
    </row>
    <row r="158" spans="1:3" x14ac:dyDescent="0.3">
      <c r="A158" s="27">
        <v>134</v>
      </c>
      <c r="B158" s="27">
        <v>-799.53927970084658</v>
      </c>
      <c r="C158" s="27">
        <v>807.53927970084658</v>
      </c>
    </row>
    <row r="159" spans="1:3" x14ac:dyDescent="0.3">
      <c r="A159" s="27">
        <v>135</v>
      </c>
      <c r="B159" s="27">
        <v>504.20714539715755</v>
      </c>
      <c r="C159" s="27">
        <v>-88.207145397157547</v>
      </c>
    </row>
    <row r="160" spans="1:3" x14ac:dyDescent="0.3">
      <c r="A160" s="27">
        <v>136</v>
      </c>
      <c r="B160" s="27">
        <v>2727.1416975426755</v>
      </c>
      <c r="C160" s="27">
        <v>-1406.1416975426755</v>
      </c>
    </row>
    <row r="161" spans="1:3" x14ac:dyDescent="0.3">
      <c r="A161" s="27">
        <v>137</v>
      </c>
      <c r="B161" s="27">
        <v>11149.906371916832</v>
      </c>
      <c r="C161" s="27">
        <v>3108.0936280831684</v>
      </c>
    </row>
    <row r="162" spans="1:3" x14ac:dyDescent="0.3">
      <c r="A162" s="27">
        <v>138</v>
      </c>
      <c r="B162" s="27">
        <v>4687.4510705317607</v>
      </c>
      <c r="C162" s="27">
        <v>-3277.4510705317607</v>
      </c>
    </row>
    <row r="163" spans="1:3" x14ac:dyDescent="0.3">
      <c r="A163" s="27">
        <v>139</v>
      </c>
      <c r="B163" s="27">
        <v>1892.3688066525865</v>
      </c>
      <c r="C163" s="27">
        <v>-1380.3688066525865</v>
      </c>
    </row>
    <row r="164" spans="1:3" x14ac:dyDescent="0.3">
      <c r="A164" s="27">
        <v>140</v>
      </c>
      <c r="B164" s="27">
        <v>4640.55371711097</v>
      </c>
      <c r="C164" s="27">
        <v>-3604.55371711097</v>
      </c>
    </row>
    <row r="165" spans="1:3" x14ac:dyDescent="0.3">
      <c r="A165" s="27">
        <v>141</v>
      </c>
      <c r="B165" s="27">
        <v>8120.3373409336982</v>
      </c>
      <c r="C165" s="27">
        <v>-4311.3373409336982</v>
      </c>
    </row>
    <row r="166" spans="1:3" x14ac:dyDescent="0.3">
      <c r="A166" s="27">
        <v>142</v>
      </c>
      <c r="B166" s="27">
        <v>466.68926266052426</v>
      </c>
      <c r="C166" s="27">
        <v>47.310737339475736</v>
      </c>
    </row>
    <row r="167" spans="1:3" x14ac:dyDescent="0.3">
      <c r="A167" s="27">
        <v>143</v>
      </c>
      <c r="B167" s="27">
        <v>-114.83791975729036</v>
      </c>
      <c r="C167" s="27">
        <v>219.83791975729036</v>
      </c>
    </row>
    <row r="168" spans="1:3" x14ac:dyDescent="0.3">
      <c r="A168" s="27">
        <v>144</v>
      </c>
      <c r="B168" s="27">
        <v>3777.6424141684051</v>
      </c>
      <c r="C168" s="27">
        <v>-792.64241416840514</v>
      </c>
    </row>
    <row r="169" spans="1:3" x14ac:dyDescent="0.3">
      <c r="A169" s="27">
        <v>145</v>
      </c>
      <c r="B169" s="27">
        <v>2267.5476340189184</v>
      </c>
      <c r="C169" s="27">
        <v>-760.54763401891842</v>
      </c>
    </row>
    <row r="170" spans="1:3" x14ac:dyDescent="0.3">
      <c r="A170" s="27">
        <v>146</v>
      </c>
      <c r="B170" s="27">
        <v>391.65349718725793</v>
      </c>
      <c r="C170" s="27">
        <v>-107.65349718725793</v>
      </c>
    </row>
    <row r="171" spans="1:3" x14ac:dyDescent="0.3">
      <c r="A171" s="27">
        <v>147</v>
      </c>
      <c r="B171" s="27">
        <v>5681.674963052541</v>
      </c>
      <c r="C171" s="27">
        <v>-2583.674963052541</v>
      </c>
    </row>
    <row r="172" spans="1:3" x14ac:dyDescent="0.3">
      <c r="A172" s="27">
        <v>148</v>
      </c>
      <c r="B172" s="27">
        <v>6516.4478539426291</v>
      </c>
      <c r="C172" s="27">
        <v>-4886.4478539426291</v>
      </c>
    </row>
    <row r="173" spans="1:3" x14ac:dyDescent="0.3">
      <c r="A173" s="27">
        <v>149</v>
      </c>
      <c r="B173" s="27">
        <v>2023.6813962308024</v>
      </c>
      <c r="C173" s="27">
        <v>-1572.6813962308024</v>
      </c>
    </row>
    <row r="174" spans="1:3" x14ac:dyDescent="0.3">
      <c r="A174" s="27">
        <v>150</v>
      </c>
      <c r="B174" s="27">
        <v>10577.758660183174</v>
      </c>
      <c r="C174" s="27">
        <v>-2090.7586601831736</v>
      </c>
    </row>
    <row r="175" spans="1:3" x14ac:dyDescent="0.3">
      <c r="A175" s="27">
        <v>151</v>
      </c>
      <c r="B175" s="27">
        <v>7454.3949223584586</v>
      </c>
      <c r="C175" s="27">
        <v>-4602.3949223584586</v>
      </c>
    </row>
    <row r="176" spans="1:3" x14ac:dyDescent="0.3">
      <c r="A176" s="27">
        <v>152</v>
      </c>
      <c r="B176" s="27">
        <v>-21.043212915707386</v>
      </c>
      <c r="C176" s="27">
        <v>191.04321291570739</v>
      </c>
    </row>
    <row r="177" spans="1:3" x14ac:dyDescent="0.3">
      <c r="A177" s="27">
        <v>153</v>
      </c>
      <c r="B177" s="27">
        <v>1142.0111519199222</v>
      </c>
      <c r="C177" s="27">
        <v>-671.01115191992221</v>
      </c>
    </row>
    <row r="178" spans="1:3" x14ac:dyDescent="0.3">
      <c r="A178" s="27">
        <v>154</v>
      </c>
      <c r="B178" s="27">
        <v>973.18067960507278</v>
      </c>
      <c r="C178" s="27">
        <v>-502.18067960507278</v>
      </c>
    </row>
    <row r="179" spans="1:3" x14ac:dyDescent="0.3">
      <c r="A179" s="27">
        <v>155</v>
      </c>
      <c r="B179" s="27">
        <v>1686.0204516011036</v>
      </c>
      <c r="C179" s="27">
        <v>-1159.0204516011036</v>
      </c>
    </row>
    <row r="180" spans="1:3" x14ac:dyDescent="0.3">
      <c r="A180" s="27">
        <v>156</v>
      </c>
      <c r="B180" s="27">
        <v>1911.1277480209028</v>
      </c>
      <c r="C180" s="27">
        <v>-1249.1277480209028</v>
      </c>
    </row>
    <row r="181" spans="1:3" x14ac:dyDescent="0.3">
      <c r="A181" s="27">
        <v>157</v>
      </c>
      <c r="B181" s="27">
        <v>3833.9192382733549</v>
      </c>
      <c r="C181" s="27">
        <v>-2249.9192382733549</v>
      </c>
    </row>
    <row r="182" spans="1:3" x14ac:dyDescent="0.3">
      <c r="A182" s="27">
        <v>158</v>
      </c>
      <c r="B182" s="27">
        <v>1686.0204516011036</v>
      </c>
      <c r="C182" s="27">
        <v>-1312.0204516011036</v>
      </c>
    </row>
    <row r="183" spans="1:3" x14ac:dyDescent="0.3">
      <c r="A183" s="27">
        <v>159</v>
      </c>
      <c r="B183" s="27">
        <v>4152.8212415347371</v>
      </c>
      <c r="C183" s="27">
        <v>-1962.8212415347371</v>
      </c>
    </row>
    <row r="184" spans="1:3" x14ac:dyDescent="0.3">
      <c r="A184" s="27">
        <v>160</v>
      </c>
      <c r="B184" s="27">
        <v>185.30514213577521</v>
      </c>
      <c r="C184" s="27">
        <v>-9.3051421357752133</v>
      </c>
    </row>
    <row r="185" spans="1:3" x14ac:dyDescent="0.3">
      <c r="A185" s="27">
        <v>161</v>
      </c>
      <c r="B185" s="27">
        <v>-105.4584490731321</v>
      </c>
      <c r="C185" s="27">
        <v>462.4584490731321</v>
      </c>
    </row>
    <row r="186" spans="1:3" x14ac:dyDescent="0.3">
      <c r="A186" s="27">
        <v>162</v>
      </c>
      <c r="B186" s="27">
        <v>-199.25315591471519</v>
      </c>
      <c r="C186" s="27">
        <v>498.25315591471519</v>
      </c>
    </row>
    <row r="187" spans="1:3" x14ac:dyDescent="0.3">
      <c r="A187" s="27">
        <v>163</v>
      </c>
      <c r="B187" s="27">
        <v>-837.05716243747975</v>
      </c>
      <c r="C187" s="27">
        <v>840.05716243747975</v>
      </c>
    </row>
    <row r="188" spans="1:3" x14ac:dyDescent="0.3">
      <c r="A188" s="27">
        <v>164</v>
      </c>
      <c r="B188" s="27">
        <v>6657.139914205005</v>
      </c>
      <c r="C188" s="27">
        <v>-2959.139914205005</v>
      </c>
    </row>
    <row r="189" spans="1:3" x14ac:dyDescent="0.3">
      <c r="A189" s="27">
        <v>165</v>
      </c>
      <c r="B189" s="27">
        <v>1254.5648001298218</v>
      </c>
      <c r="C189" s="27">
        <v>-665.56480012982183</v>
      </c>
    </row>
    <row r="190" spans="1:3" x14ac:dyDescent="0.3">
      <c r="A190" s="27">
        <v>166</v>
      </c>
      <c r="B190" s="27">
        <v>307.23826102983321</v>
      </c>
      <c r="C190" s="27">
        <v>127.76173897016679</v>
      </c>
    </row>
    <row r="191" spans="1:3" x14ac:dyDescent="0.3">
      <c r="A191" s="27">
        <v>167</v>
      </c>
      <c r="B191" s="27">
        <v>7520.0512171475675</v>
      </c>
      <c r="C191" s="27">
        <v>14753.948782852432</v>
      </c>
    </row>
    <row r="192" spans="1:3" x14ac:dyDescent="0.3">
      <c r="A192" s="27">
        <v>168</v>
      </c>
      <c r="B192" s="27">
        <v>8232.8909891435978</v>
      </c>
      <c r="C192" s="27">
        <v>11482.109010856402</v>
      </c>
    </row>
    <row r="193" spans="1:3" x14ac:dyDescent="0.3">
      <c r="A193" s="27">
        <v>169</v>
      </c>
      <c r="B193" s="27">
        <v>-686.98563149094684</v>
      </c>
      <c r="C193" s="27">
        <v>732.98563149094684</v>
      </c>
    </row>
    <row r="194" spans="1:3" x14ac:dyDescent="0.3">
      <c r="A194" s="27">
        <v>170</v>
      </c>
      <c r="B194" s="27">
        <v>-443.11939370283102</v>
      </c>
      <c r="C194" s="27">
        <v>542.11939370283108</v>
      </c>
    </row>
    <row r="195" spans="1:3" x14ac:dyDescent="0.3">
      <c r="A195" s="27">
        <v>171</v>
      </c>
      <c r="B195" s="27">
        <v>-668.22669012263032</v>
      </c>
      <c r="C195" s="27">
        <v>711.22669012263032</v>
      </c>
    </row>
    <row r="196" spans="1:3" x14ac:dyDescent="0.3">
      <c r="A196" s="27">
        <v>172</v>
      </c>
      <c r="B196" s="27">
        <v>-837.05716243747975</v>
      </c>
      <c r="C196" s="27">
        <v>840.05716243747975</v>
      </c>
    </row>
    <row r="197" spans="1:3" x14ac:dyDescent="0.3">
      <c r="A197" s="27">
        <v>173</v>
      </c>
      <c r="B197" s="27">
        <v>2586.449637280301</v>
      </c>
      <c r="C197" s="27">
        <v>1045.550362719699</v>
      </c>
    </row>
    <row r="198" spans="1:3" x14ac:dyDescent="0.3">
      <c r="A198" s="27">
        <v>174</v>
      </c>
      <c r="B198" s="27">
        <v>804.35020729022335</v>
      </c>
      <c r="C198" s="27">
        <v>-336.35020729022335</v>
      </c>
    </row>
    <row r="199" spans="1:3" x14ac:dyDescent="0.3">
      <c r="A199" s="27">
        <v>175</v>
      </c>
      <c r="B199" s="27">
        <v>616.76079360705717</v>
      </c>
      <c r="C199" s="27">
        <v>507.23920639294283</v>
      </c>
    </row>
    <row r="200" spans="1:3" x14ac:dyDescent="0.3">
      <c r="A200" s="27">
        <v>176</v>
      </c>
      <c r="B200" s="27">
        <v>-152.35580249392365</v>
      </c>
      <c r="C200" s="27">
        <v>929.35580249392365</v>
      </c>
    </row>
    <row r="201" spans="1:3" x14ac:dyDescent="0.3">
      <c r="A201" s="27">
        <v>177</v>
      </c>
      <c r="B201" s="27">
        <v>-255.529980019665</v>
      </c>
      <c r="C201" s="27">
        <v>814.529980019665</v>
      </c>
    </row>
    <row r="202" spans="1:3" x14ac:dyDescent="0.3">
      <c r="A202" s="27">
        <v>178</v>
      </c>
      <c r="B202" s="27">
        <v>-499.39621780778083</v>
      </c>
      <c r="C202" s="27">
        <v>551.39621780778089</v>
      </c>
    </row>
    <row r="203" spans="1:3" x14ac:dyDescent="0.3">
      <c r="A203" s="27">
        <v>179</v>
      </c>
      <c r="B203" s="27">
        <v>-574.43198328104722</v>
      </c>
      <c r="C203" s="27">
        <v>615.43198328104722</v>
      </c>
    </row>
    <row r="204" spans="1:3" x14ac:dyDescent="0.3">
      <c r="A204" s="27">
        <v>180</v>
      </c>
      <c r="B204" s="27">
        <v>644.89920565953207</v>
      </c>
      <c r="C204" s="27">
        <v>-429.89920565953207</v>
      </c>
    </row>
    <row r="205" spans="1:3" x14ac:dyDescent="0.3">
      <c r="A205" s="27">
        <v>181</v>
      </c>
      <c r="B205" s="27">
        <v>-696.36510217510522</v>
      </c>
      <c r="C205" s="27">
        <v>736.36510217510522</v>
      </c>
    </row>
    <row r="206" spans="1:3" x14ac:dyDescent="0.3">
      <c r="A206" s="27">
        <v>182</v>
      </c>
      <c r="B206" s="27">
        <v>-799.53927970084658</v>
      </c>
      <c r="C206" s="27">
        <v>811.53927970084658</v>
      </c>
    </row>
    <row r="207" spans="1:3" x14ac:dyDescent="0.3">
      <c r="A207" s="27">
        <v>183</v>
      </c>
      <c r="B207" s="27">
        <v>-827.67769175332148</v>
      </c>
      <c r="C207" s="27">
        <v>831.67769175332148</v>
      </c>
    </row>
    <row r="208" spans="1:3" x14ac:dyDescent="0.3">
      <c r="A208" s="27">
        <v>184</v>
      </c>
      <c r="B208" s="27">
        <v>598.00185223874064</v>
      </c>
      <c r="C208" s="27">
        <v>-187.00185223874064</v>
      </c>
    </row>
    <row r="209" spans="1:3" x14ac:dyDescent="0.3">
      <c r="A209" s="27">
        <v>185</v>
      </c>
      <c r="B209" s="27">
        <v>2567.6906959119842</v>
      </c>
      <c r="C209" s="27">
        <v>-1380.6906959119842</v>
      </c>
    </row>
    <row r="210" spans="1:3" x14ac:dyDescent="0.3">
      <c r="A210" s="27">
        <v>186</v>
      </c>
      <c r="B210" s="27">
        <v>11853.366673228704</v>
      </c>
      <c r="C210" s="27">
        <v>5211.6333267712962</v>
      </c>
    </row>
    <row r="211" spans="1:3" x14ac:dyDescent="0.3">
      <c r="A211" s="27">
        <v>187</v>
      </c>
      <c r="B211" s="27">
        <v>6844.7293278881698</v>
      </c>
      <c r="C211" s="27">
        <v>-3902.7293278881698</v>
      </c>
    </row>
    <row r="212" spans="1:3" x14ac:dyDescent="0.3">
      <c r="A212" s="27">
        <v>188</v>
      </c>
      <c r="B212" s="27">
        <v>1695.3999222852622</v>
      </c>
      <c r="C212" s="27">
        <v>-1246.3999222852622</v>
      </c>
    </row>
    <row r="213" spans="1:3" x14ac:dyDescent="0.3">
      <c r="A213" s="27">
        <v>189</v>
      </c>
      <c r="B213" s="27">
        <v>4771.8663066891859</v>
      </c>
      <c r="C213" s="27">
        <v>-3751.8663066891859</v>
      </c>
    </row>
    <row r="214" spans="1:3" x14ac:dyDescent="0.3">
      <c r="A214" s="27">
        <v>190</v>
      </c>
      <c r="B214" s="27">
        <v>7435.6359809901423</v>
      </c>
      <c r="C214" s="27">
        <v>-4674.6359809901423</v>
      </c>
    </row>
    <row r="215" spans="1:3" x14ac:dyDescent="0.3">
      <c r="A215" s="27">
        <v>191</v>
      </c>
      <c r="B215" s="27">
        <v>766.83232455359007</v>
      </c>
      <c r="C215" s="27">
        <v>-104.83232455359007</v>
      </c>
    </row>
    <row r="216" spans="1:3" x14ac:dyDescent="0.3">
      <c r="A216" s="27">
        <v>192</v>
      </c>
      <c r="B216" s="27">
        <v>-208.63262659887346</v>
      </c>
      <c r="C216" s="27">
        <v>302.63262659887346</v>
      </c>
    </row>
    <row r="217" spans="1:3" x14ac:dyDescent="0.3">
      <c r="A217" s="27">
        <v>193</v>
      </c>
      <c r="B217" s="27">
        <v>4012.1291812723625</v>
      </c>
      <c r="C217" s="27">
        <v>-606.12918127236253</v>
      </c>
    </row>
    <row r="218" spans="1:3" x14ac:dyDescent="0.3">
      <c r="A218" s="27">
        <v>194</v>
      </c>
      <c r="B218" s="27">
        <v>1920.5072187050614</v>
      </c>
      <c r="C218" s="27">
        <v>-825.5072187050614</v>
      </c>
    </row>
    <row r="219" spans="1:3" x14ac:dyDescent="0.3">
      <c r="A219" s="27">
        <v>195</v>
      </c>
      <c r="B219" s="27">
        <v>241.58196624072502</v>
      </c>
      <c r="C219" s="27">
        <v>1.4180337592749765</v>
      </c>
    </row>
    <row r="220" spans="1:3" x14ac:dyDescent="0.3">
      <c r="A220" s="27">
        <v>196</v>
      </c>
      <c r="B220" s="27">
        <v>5953.679612893131</v>
      </c>
      <c r="C220" s="27">
        <v>-2130.679612893131</v>
      </c>
    </row>
    <row r="221" spans="1:3" x14ac:dyDescent="0.3">
      <c r="A221" s="27">
        <v>197</v>
      </c>
      <c r="B221" s="27">
        <v>5869.2643767357076</v>
      </c>
      <c r="C221" s="27">
        <v>-4463.2643767357076</v>
      </c>
    </row>
    <row r="222" spans="1:3" x14ac:dyDescent="0.3">
      <c r="A222" s="27">
        <v>198</v>
      </c>
      <c r="B222" s="27">
        <v>2323.8244581238682</v>
      </c>
      <c r="C222" s="27">
        <v>-1854.8244581238682</v>
      </c>
    </row>
    <row r="223" spans="1:3" x14ac:dyDescent="0.3">
      <c r="A223" s="27">
        <v>199</v>
      </c>
      <c r="B223" s="27">
        <v>10174.441420764368</v>
      </c>
      <c r="C223" s="27">
        <v>-2262.4414207643676</v>
      </c>
    </row>
    <row r="224" spans="1:3" x14ac:dyDescent="0.3">
      <c r="A224" s="27">
        <v>200</v>
      </c>
      <c r="B224" s="27">
        <v>7266.8055086752938</v>
      </c>
      <c r="C224" s="27">
        <v>-4435.8055086752938</v>
      </c>
    </row>
    <row r="225" spans="1:3" x14ac:dyDescent="0.3">
      <c r="A225" s="27">
        <v>201</v>
      </c>
      <c r="B225" s="27">
        <v>-189.87368523055682</v>
      </c>
      <c r="C225" s="27">
        <v>275.87368523055682</v>
      </c>
    </row>
    <row r="226" spans="1:3" x14ac:dyDescent="0.3">
      <c r="A226" s="27">
        <v>202</v>
      </c>
      <c r="B226" s="27">
        <v>804.35020729022335</v>
      </c>
      <c r="C226" s="27">
        <v>-414.35020729022335</v>
      </c>
    </row>
    <row r="227" spans="1:3" x14ac:dyDescent="0.3">
      <c r="A227" s="27">
        <v>203</v>
      </c>
      <c r="B227" s="27">
        <v>870.00650207933131</v>
      </c>
      <c r="C227" s="27">
        <v>-428.00650207933131</v>
      </c>
    </row>
    <row r="228" spans="1:3" x14ac:dyDescent="0.3">
      <c r="A228" s="27">
        <v>204</v>
      </c>
      <c r="B228" s="27">
        <v>1817.3330411793199</v>
      </c>
      <c r="C228" s="27">
        <v>-1290.3330411793199</v>
      </c>
    </row>
    <row r="229" spans="1:3" x14ac:dyDescent="0.3">
      <c r="A229" s="27">
        <v>205</v>
      </c>
      <c r="B229" s="27">
        <v>2033.060866914961</v>
      </c>
      <c r="C229" s="27">
        <v>-1397.060866914961</v>
      </c>
    </row>
    <row r="230" spans="1:3" x14ac:dyDescent="0.3">
      <c r="A230" s="27">
        <v>206</v>
      </c>
      <c r="B230" s="27">
        <v>3683.8477073268218</v>
      </c>
      <c r="C230" s="27">
        <v>-2051.8477073268218</v>
      </c>
    </row>
    <row r="231" spans="1:3" x14ac:dyDescent="0.3">
      <c r="A231" s="27">
        <v>207</v>
      </c>
      <c r="B231" s="27">
        <v>1592.2257447595207</v>
      </c>
      <c r="C231" s="27">
        <v>-1232.2257447595207</v>
      </c>
    </row>
    <row r="232" spans="1:3" x14ac:dyDescent="0.3">
      <c r="A232" s="27">
        <v>208</v>
      </c>
      <c r="B232" s="27">
        <v>3636.9503539060311</v>
      </c>
      <c r="C232" s="27">
        <v>-1560.9503539060311</v>
      </c>
    </row>
    <row r="233" spans="1:3" x14ac:dyDescent="0.3">
      <c r="A233" s="27">
        <v>209</v>
      </c>
      <c r="B233" s="27">
        <v>344.75614376646649</v>
      </c>
      <c r="C233" s="27">
        <v>-140.75614376646649</v>
      </c>
    </row>
    <row r="234" spans="1:3" x14ac:dyDescent="0.3">
      <c r="A234" s="27">
        <v>210</v>
      </c>
      <c r="B234" s="27">
        <v>-208.63262659887346</v>
      </c>
      <c r="C234" s="27">
        <v>507.63262659887346</v>
      </c>
    </row>
    <row r="235" spans="1:3" x14ac:dyDescent="0.3">
      <c r="A235" s="27">
        <v>211</v>
      </c>
      <c r="B235" s="27">
        <v>-293.04786275629817</v>
      </c>
      <c r="C235" s="27">
        <v>535.04786275629817</v>
      </c>
    </row>
    <row r="236" spans="1:3" x14ac:dyDescent="0.3">
      <c r="A236" s="27">
        <v>212</v>
      </c>
      <c r="B236" s="27">
        <v>-846.43663312163801</v>
      </c>
      <c r="C236" s="27">
        <v>848.43663312163801</v>
      </c>
    </row>
    <row r="237" spans="1:3" x14ac:dyDescent="0.3">
      <c r="A237" s="27">
        <v>213</v>
      </c>
      <c r="B237" s="27">
        <v>6253.8226747861972</v>
      </c>
      <c r="C237" s="27">
        <v>-2631.8226747861972</v>
      </c>
    </row>
    <row r="238" spans="1:3" x14ac:dyDescent="0.3">
      <c r="A238" s="27">
        <v>214</v>
      </c>
      <c r="B238" s="27">
        <v>1376.4979190238796</v>
      </c>
      <c r="C238" s="27">
        <v>-769.4979190238796</v>
      </c>
    </row>
    <row r="239" spans="1:3" x14ac:dyDescent="0.3">
      <c r="A239" s="27">
        <v>215</v>
      </c>
      <c r="B239" s="27">
        <v>138.40778871498378</v>
      </c>
      <c r="C239" s="27">
        <v>255.59221128501622</v>
      </c>
    </row>
    <row r="240" spans="1:3" x14ac:dyDescent="0.3">
      <c r="A240" s="27">
        <v>216</v>
      </c>
      <c r="B240" s="27">
        <v>6891.6266813089624</v>
      </c>
      <c r="C240" s="27">
        <v>13710.373318691038</v>
      </c>
    </row>
    <row r="241" spans="1:3" x14ac:dyDescent="0.3">
      <c r="A241" s="27">
        <v>217</v>
      </c>
      <c r="B241" s="27">
        <v>7820.1942790406338</v>
      </c>
      <c r="C241" s="27">
        <v>11090.805720959366</v>
      </c>
    </row>
    <row r="242" spans="1:3" x14ac:dyDescent="0.3">
      <c r="A242" s="27">
        <v>218</v>
      </c>
      <c r="B242" s="27">
        <v>-780.78033833252994</v>
      </c>
      <c r="C242" s="27">
        <v>822.78033833252994</v>
      </c>
    </row>
    <row r="243" spans="1:3" x14ac:dyDescent="0.3">
      <c r="A243" s="27">
        <v>219</v>
      </c>
      <c r="B243" s="27">
        <v>-583.8114539652056</v>
      </c>
      <c r="C243" s="27">
        <v>652.8114539652056</v>
      </c>
    </row>
    <row r="244" spans="1:3" x14ac:dyDescent="0.3">
      <c r="A244" s="27">
        <v>220</v>
      </c>
      <c r="B244" s="27">
        <v>-696.36510217510522</v>
      </c>
      <c r="C244" s="27">
        <v>730.36510217510522</v>
      </c>
    </row>
    <row r="245" spans="1:3" x14ac:dyDescent="0.3">
      <c r="A245" s="27">
        <v>221</v>
      </c>
      <c r="B245" s="27">
        <v>-855.81610380579639</v>
      </c>
      <c r="C245" s="27">
        <v>856.81610380579639</v>
      </c>
    </row>
    <row r="246" spans="1:3" x14ac:dyDescent="0.3">
      <c r="A246" s="27">
        <v>222</v>
      </c>
      <c r="B246" s="27">
        <v>2708.3827561743587</v>
      </c>
      <c r="C246" s="27">
        <v>2049.6172438256413</v>
      </c>
    </row>
    <row r="247" spans="1:3" x14ac:dyDescent="0.3">
      <c r="A247" s="27">
        <v>223</v>
      </c>
      <c r="B247" s="27">
        <v>447.93032129220774</v>
      </c>
      <c r="C247" s="27">
        <v>-73.930321292207736</v>
      </c>
    </row>
    <row r="248" spans="1:3" x14ac:dyDescent="0.3">
      <c r="A248" s="27">
        <v>224</v>
      </c>
      <c r="B248" s="27">
        <v>579.24291087042388</v>
      </c>
      <c r="C248" s="27">
        <v>820.75708912957612</v>
      </c>
    </row>
    <row r="249" spans="1:3" x14ac:dyDescent="0.3">
      <c r="A249" s="27">
        <v>225</v>
      </c>
      <c r="B249" s="27">
        <v>-189.87368523055682</v>
      </c>
      <c r="C249" s="27">
        <v>986.87368523055682</v>
      </c>
    </row>
    <row r="250" spans="1:3" x14ac:dyDescent="0.3">
      <c r="A250" s="27">
        <v>226</v>
      </c>
      <c r="B250" s="27">
        <v>-227.3915679671901</v>
      </c>
      <c r="C250" s="27">
        <v>916.3915679671901</v>
      </c>
    </row>
    <row r="251" spans="1:3" x14ac:dyDescent="0.3">
      <c r="A251" s="27">
        <v>227</v>
      </c>
      <c r="B251" s="27">
        <v>-630.70880738599703</v>
      </c>
      <c r="C251" s="27">
        <v>663.70880738599703</v>
      </c>
    </row>
    <row r="252" spans="1:3" x14ac:dyDescent="0.3">
      <c r="A252" s="27">
        <v>228</v>
      </c>
      <c r="B252" s="27">
        <v>-611.94986601768051</v>
      </c>
      <c r="C252" s="27">
        <v>643.94986601768051</v>
      </c>
    </row>
    <row r="253" spans="1:3" x14ac:dyDescent="0.3">
      <c r="A253" s="27">
        <v>229</v>
      </c>
      <c r="B253" s="27">
        <v>466.68926266052426</v>
      </c>
      <c r="C253" s="27">
        <v>-277.68926266052426</v>
      </c>
    </row>
    <row r="254" spans="1:3" x14ac:dyDescent="0.3">
      <c r="A254" s="27">
        <v>230</v>
      </c>
      <c r="B254" s="27">
        <v>-96.078978388973837</v>
      </c>
      <c r="C254" s="27">
        <v>265.07897838897384</v>
      </c>
    </row>
    <row r="255" spans="1:3" x14ac:dyDescent="0.3">
      <c r="A255" s="27">
        <v>231</v>
      </c>
      <c r="B255" s="27">
        <v>-752.64192628005503</v>
      </c>
      <c r="C255" s="27">
        <v>772.64192628005503</v>
      </c>
    </row>
    <row r="256" spans="1:3" x14ac:dyDescent="0.3">
      <c r="A256" s="27">
        <v>232</v>
      </c>
      <c r="B256" s="27">
        <v>-808.91875038500484</v>
      </c>
      <c r="C256" s="27">
        <v>814.91875038500484</v>
      </c>
    </row>
    <row r="257" spans="1:3" x14ac:dyDescent="0.3">
      <c r="A257" s="27">
        <v>233</v>
      </c>
      <c r="B257" s="27">
        <v>569.86344018626573</v>
      </c>
      <c r="C257" s="27">
        <v>-225.86344018626573</v>
      </c>
    </row>
    <row r="258" spans="1:3" x14ac:dyDescent="0.3">
      <c r="A258" s="27">
        <v>234</v>
      </c>
      <c r="B258" s="27">
        <v>2548.9317545436675</v>
      </c>
      <c r="C258" s="27">
        <v>-1272.9317545436675</v>
      </c>
    </row>
    <row r="259" spans="1:3" x14ac:dyDescent="0.3">
      <c r="A259" s="27">
        <v>235</v>
      </c>
      <c r="B259" s="27">
        <v>11403.152080389105</v>
      </c>
      <c r="C259" s="27">
        <v>3444.8479196108947</v>
      </c>
    </row>
    <row r="260" spans="1:3" x14ac:dyDescent="0.3">
      <c r="A260" s="27">
        <v>236</v>
      </c>
      <c r="B260" s="27">
        <v>6019.3359076822398</v>
      </c>
      <c r="C260" s="27">
        <v>-3773.3359076822398</v>
      </c>
    </row>
    <row r="261" spans="1:3" x14ac:dyDescent="0.3">
      <c r="A261" s="27">
        <v>237</v>
      </c>
      <c r="B261" s="27">
        <v>2699.0032854902006</v>
      </c>
      <c r="C261" s="27">
        <v>-2024.0032854902006</v>
      </c>
    </row>
    <row r="262" spans="1:3" x14ac:dyDescent="0.3">
      <c r="A262" s="27">
        <v>238</v>
      </c>
      <c r="B262" s="27">
        <v>4481.1027154802778</v>
      </c>
      <c r="C262" s="27">
        <v>-3485.1027154802778</v>
      </c>
    </row>
    <row r="263" spans="1:3" x14ac:dyDescent="0.3">
      <c r="A263" s="27">
        <v>239</v>
      </c>
      <c r="B263" s="27">
        <v>7407.4975689376679</v>
      </c>
      <c r="C263" s="27">
        <v>-4591.4975689376679</v>
      </c>
    </row>
    <row r="264" spans="1:3" x14ac:dyDescent="0.3">
      <c r="A264" s="27">
        <v>240</v>
      </c>
      <c r="B264" s="27">
        <v>429.17137992389121</v>
      </c>
      <c r="C264" s="27">
        <v>95.828620076108791</v>
      </c>
    </row>
    <row r="265" spans="1:3" x14ac:dyDescent="0.3">
      <c r="A265" s="27">
        <v>241</v>
      </c>
      <c r="B265" s="27">
        <v>-77.320037020657196</v>
      </c>
      <c r="C265" s="27">
        <v>201.3200370206572</v>
      </c>
    </row>
    <row r="266" spans="1:3" x14ac:dyDescent="0.3">
      <c r="A266" s="27">
        <v>242</v>
      </c>
      <c r="B266" s="27">
        <v>4040.2675933248379</v>
      </c>
      <c r="C266" s="27">
        <v>-565.26759332483789</v>
      </c>
    </row>
    <row r="267" spans="1:3" x14ac:dyDescent="0.3">
      <c r="A267" s="27">
        <v>243</v>
      </c>
      <c r="B267" s="27">
        <v>1751.676746390212</v>
      </c>
      <c r="C267" s="27">
        <v>-653.67674639021197</v>
      </c>
    </row>
    <row r="268" spans="1:3" x14ac:dyDescent="0.3">
      <c r="A268" s="27">
        <v>244</v>
      </c>
      <c r="B268" s="27">
        <v>363.51508513478302</v>
      </c>
      <c r="C268" s="27">
        <v>61.484914865216979</v>
      </c>
    </row>
    <row r="269" spans="1:3" x14ac:dyDescent="0.3">
      <c r="A269" s="27">
        <v>245</v>
      </c>
      <c r="B269" s="27">
        <v>5653.5365510000665</v>
      </c>
      <c r="C269" s="27">
        <v>-2180.5365510000665</v>
      </c>
    </row>
    <row r="270" spans="1:3" x14ac:dyDescent="0.3">
      <c r="A270" s="27">
        <v>246</v>
      </c>
      <c r="B270" s="27">
        <v>5616.0186682634321</v>
      </c>
      <c r="C270" s="27">
        <v>-4327.0186682634321</v>
      </c>
    </row>
    <row r="271" spans="1:3" x14ac:dyDescent="0.3">
      <c r="A271" s="27">
        <v>247</v>
      </c>
      <c r="B271" s="27">
        <v>2314.4449874397101</v>
      </c>
      <c r="C271" s="27">
        <v>-1813.4449874397101</v>
      </c>
    </row>
    <row r="272" spans="1:3" x14ac:dyDescent="0.3">
      <c r="A272" s="27">
        <v>248</v>
      </c>
      <c r="B272" s="27">
        <v>9742.9857692930855</v>
      </c>
      <c r="C272" s="27">
        <v>-2194.9857692930855</v>
      </c>
    </row>
    <row r="273" spans="1:3" x14ac:dyDescent="0.3">
      <c r="A273" s="27">
        <v>249</v>
      </c>
      <c r="B273" s="27">
        <v>7557.5690998842001</v>
      </c>
      <c r="C273" s="27">
        <v>-4365.5690998842001</v>
      </c>
    </row>
    <row r="274" spans="1:3" x14ac:dyDescent="0.3">
      <c r="A274" s="27">
        <v>250</v>
      </c>
      <c r="B274" s="27">
        <v>-396.22204028203953</v>
      </c>
      <c r="C274" s="27">
        <v>464.22204028203953</v>
      </c>
    </row>
    <row r="275" spans="1:3" x14ac:dyDescent="0.3">
      <c r="A275" s="27">
        <v>251</v>
      </c>
      <c r="B275" s="27">
        <v>691.79655908032373</v>
      </c>
      <c r="C275" s="27">
        <v>-378.79655908032373</v>
      </c>
    </row>
    <row r="276" spans="1:3" x14ac:dyDescent="0.3">
      <c r="A276" s="27">
        <v>252</v>
      </c>
      <c r="B276" s="27">
        <v>560.48396950210736</v>
      </c>
      <c r="C276" s="27">
        <v>-96.483969502107357</v>
      </c>
    </row>
    <row r="277" spans="1:3" x14ac:dyDescent="0.3">
      <c r="A277" s="27">
        <v>253</v>
      </c>
      <c r="B277" s="27">
        <v>1320.2210949189298</v>
      </c>
      <c r="C277" s="27">
        <v>-880.22109491892979</v>
      </c>
    </row>
    <row r="278" spans="1:3" x14ac:dyDescent="0.3">
      <c r="A278" s="27">
        <v>254</v>
      </c>
      <c r="B278" s="27">
        <v>1442.154213812988</v>
      </c>
      <c r="C278" s="27">
        <v>-933.15421381298802</v>
      </c>
    </row>
    <row r="279" spans="1:3" x14ac:dyDescent="0.3">
      <c r="A279" s="27">
        <v>255</v>
      </c>
      <c r="B279" s="27">
        <v>2783.4185216476253</v>
      </c>
      <c r="C279" s="27">
        <v>-1629.4185216476253</v>
      </c>
    </row>
    <row r="280" spans="1:3" x14ac:dyDescent="0.3">
      <c r="A280" s="27">
        <v>256</v>
      </c>
      <c r="B280" s="27">
        <v>1217.0469173931888</v>
      </c>
      <c r="C280" s="27">
        <v>-900.04691739318878</v>
      </c>
    </row>
    <row r="281" spans="1:3" x14ac:dyDescent="0.3">
      <c r="A281" s="27">
        <v>257</v>
      </c>
      <c r="B281" s="27">
        <v>3683.8477073268218</v>
      </c>
      <c r="C281" s="27">
        <v>-1850.8477073268218</v>
      </c>
    </row>
    <row r="282" spans="1:3" x14ac:dyDescent="0.3">
      <c r="A282" s="27">
        <v>258</v>
      </c>
      <c r="B282" s="27">
        <v>288.47931966151668</v>
      </c>
      <c r="C282" s="27">
        <v>-88.479319661516683</v>
      </c>
    </row>
    <row r="283" spans="1:3" x14ac:dyDescent="0.3">
      <c r="A283" s="27">
        <v>259</v>
      </c>
      <c r="B283" s="27">
        <v>-208.63262659887346</v>
      </c>
      <c r="C283" s="27">
        <v>463.63262659887346</v>
      </c>
    </row>
    <row r="284" spans="1:3" x14ac:dyDescent="0.3">
      <c r="A284" s="27">
        <v>260</v>
      </c>
      <c r="B284" s="27">
        <v>-302.42733344045644</v>
      </c>
      <c r="C284" s="27">
        <v>535.42733344045644</v>
      </c>
    </row>
    <row r="285" spans="1:3" x14ac:dyDescent="0.3">
      <c r="A285" s="27">
        <v>261</v>
      </c>
      <c r="B285" s="27">
        <v>-855.81610380579639</v>
      </c>
      <c r="C285" s="27">
        <v>856.81610380579639</v>
      </c>
    </row>
    <row r="286" spans="1:3" x14ac:dyDescent="0.3">
      <c r="A286" s="27">
        <v>262</v>
      </c>
      <c r="B286" s="27">
        <v>6188.1663799970884</v>
      </c>
      <c r="C286" s="27">
        <v>-2347.1663799970884</v>
      </c>
    </row>
    <row r="287" spans="1:3" x14ac:dyDescent="0.3">
      <c r="A287" s="27">
        <v>263</v>
      </c>
      <c r="B287" s="27">
        <v>1460.9131551813043</v>
      </c>
      <c r="C287" s="27">
        <v>-692.91315518130432</v>
      </c>
    </row>
    <row r="288" spans="1:3" x14ac:dyDescent="0.3">
      <c r="A288" s="27">
        <v>264</v>
      </c>
      <c r="B288" s="27">
        <v>194.68461281993359</v>
      </c>
      <c r="C288" s="27">
        <v>215.31538718006641</v>
      </c>
    </row>
    <row r="289" spans="1:3" x14ac:dyDescent="0.3">
      <c r="A289" s="27">
        <v>265</v>
      </c>
      <c r="B289" s="27">
        <v>6582.104148731738</v>
      </c>
      <c r="C289" s="27">
        <v>13542.895851268262</v>
      </c>
    </row>
    <row r="290" spans="1:3" x14ac:dyDescent="0.3">
      <c r="A290" s="27">
        <v>266</v>
      </c>
      <c r="B290" s="27">
        <v>7360.6002155168771</v>
      </c>
      <c r="C290" s="27">
        <v>11536.399784483123</v>
      </c>
    </row>
    <row r="291" spans="1:3" x14ac:dyDescent="0.3">
      <c r="A291" s="27">
        <v>267</v>
      </c>
      <c r="B291" s="27">
        <v>-762.0213969642133</v>
      </c>
      <c r="C291" s="27">
        <v>796.0213969642133</v>
      </c>
    </row>
    <row r="292" spans="1:3" x14ac:dyDescent="0.3">
      <c r="A292" s="27">
        <v>268</v>
      </c>
      <c r="B292" s="27">
        <v>-649.46774875431367</v>
      </c>
      <c r="C292" s="27">
        <v>693.46774875431367</v>
      </c>
    </row>
    <row r="293" spans="1:3" x14ac:dyDescent="0.3">
      <c r="A293" s="27">
        <v>269</v>
      </c>
      <c r="B293" s="27">
        <v>-686.98563149094684</v>
      </c>
      <c r="C293" s="27">
        <v>729.98563149094684</v>
      </c>
    </row>
    <row r="294" spans="1:3" x14ac:dyDescent="0.3">
      <c r="A294" s="27">
        <v>270</v>
      </c>
      <c r="B294" s="27">
        <v>-855.81610380579639</v>
      </c>
      <c r="C294" s="27">
        <v>856.81610380579639</v>
      </c>
    </row>
    <row r="295" spans="1:3" x14ac:dyDescent="0.3">
      <c r="A295" s="27">
        <v>271</v>
      </c>
      <c r="B295" s="27">
        <v>2464.5165183862428</v>
      </c>
      <c r="C295" s="27">
        <v>1895.4834816137572</v>
      </c>
    </row>
    <row r="296" spans="1:3" x14ac:dyDescent="0.3">
      <c r="A296" s="27">
        <v>272</v>
      </c>
      <c r="B296" s="27">
        <v>279.09984897735831</v>
      </c>
      <c r="C296" s="27">
        <v>-19.099848977358306</v>
      </c>
    </row>
    <row r="297" spans="1:3" x14ac:dyDescent="0.3">
      <c r="A297" s="27">
        <v>273</v>
      </c>
      <c r="B297" s="27">
        <v>513.58661608131592</v>
      </c>
      <c r="C297" s="27">
        <v>1240.4133839186841</v>
      </c>
    </row>
    <row r="298" spans="1:3" x14ac:dyDescent="0.3">
      <c r="A298" s="27">
        <v>274</v>
      </c>
      <c r="B298" s="27">
        <v>-161.73527317808191</v>
      </c>
      <c r="C298" s="27">
        <v>1011.7352731780819</v>
      </c>
    </row>
    <row r="299" spans="1:3" x14ac:dyDescent="0.3">
      <c r="A299" s="27">
        <v>275</v>
      </c>
      <c r="B299" s="27">
        <v>-321.18627480877308</v>
      </c>
      <c r="C299" s="27">
        <v>1008.1862748087731</v>
      </c>
    </row>
    <row r="300" spans="1:3" x14ac:dyDescent="0.3">
      <c r="A300" s="27">
        <v>276</v>
      </c>
      <c r="B300" s="27">
        <v>-696.36510217510522</v>
      </c>
      <c r="C300" s="27">
        <v>715.36510217510522</v>
      </c>
    </row>
    <row r="301" spans="1:3" x14ac:dyDescent="0.3">
      <c r="A301" s="27">
        <v>277</v>
      </c>
      <c r="B301" s="27">
        <v>-668.22669012263032</v>
      </c>
      <c r="C301" s="27">
        <v>711.22669012263032</v>
      </c>
    </row>
    <row r="302" spans="1:3" x14ac:dyDescent="0.3">
      <c r="A302" s="27">
        <v>278</v>
      </c>
      <c r="B302" s="27">
        <v>138.40778871498378</v>
      </c>
      <c r="C302" s="27">
        <v>-9.4077887149837807</v>
      </c>
    </row>
    <row r="303" spans="1:3" x14ac:dyDescent="0.3">
      <c r="A303" s="27">
        <v>279</v>
      </c>
      <c r="B303" s="27">
        <v>213.44355418825012</v>
      </c>
      <c r="C303" s="27">
        <v>5.5564458117498816</v>
      </c>
    </row>
    <row r="304" spans="1:3" x14ac:dyDescent="0.3">
      <c r="A304" s="27">
        <v>280</v>
      </c>
      <c r="B304" s="27">
        <v>-743.26245559589665</v>
      </c>
      <c r="C304" s="27">
        <v>772.26245559589665</v>
      </c>
    </row>
    <row r="305" spans="1:3" x14ac:dyDescent="0.3">
      <c r="A305" s="27">
        <v>281</v>
      </c>
      <c r="B305" s="27">
        <v>-808.91875038500484</v>
      </c>
      <c r="C305" s="27">
        <v>815.91875038500484</v>
      </c>
    </row>
    <row r="306" spans="1:3" x14ac:dyDescent="0.3">
      <c r="A306" s="27">
        <v>282</v>
      </c>
      <c r="B306" s="27">
        <v>560.48396950210736</v>
      </c>
      <c r="C306" s="27">
        <v>-232.48396950210736</v>
      </c>
    </row>
    <row r="307" spans="1:3" x14ac:dyDescent="0.3">
      <c r="A307" s="27">
        <v>283</v>
      </c>
      <c r="B307" s="27">
        <v>2774.0390509634667</v>
      </c>
      <c r="C307" s="27">
        <v>-1226.0390509634667</v>
      </c>
    </row>
    <row r="308" spans="1:3" x14ac:dyDescent="0.3">
      <c r="A308" s="27">
        <v>284</v>
      </c>
      <c r="B308" s="27">
        <v>11356.254726968313</v>
      </c>
      <c r="C308" s="27">
        <v>2296.7452730316872</v>
      </c>
    </row>
    <row r="309" spans="1:3" x14ac:dyDescent="0.3">
      <c r="A309" s="27">
        <v>285</v>
      </c>
      <c r="B309" s="27">
        <v>5616.0186682634321</v>
      </c>
      <c r="C309" s="27">
        <v>-3789.0186682634321</v>
      </c>
    </row>
    <row r="310" spans="1:3" x14ac:dyDescent="0.3">
      <c r="A310" s="27">
        <v>286</v>
      </c>
      <c r="B310" s="27">
        <v>2042.4403375991192</v>
      </c>
      <c r="C310" s="27">
        <v>-1515.4403375991192</v>
      </c>
    </row>
    <row r="311" spans="1:3" x14ac:dyDescent="0.3">
      <c r="A311" s="27">
        <v>287</v>
      </c>
      <c r="B311" s="27">
        <v>4631.17424642681</v>
      </c>
      <c r="C311" s="27">
        <v>-3646.17424642681</v>
      </c>
    </row>
    <row r="312" spans="1:3" x14ac:dyDescent="0.3">
      <c r="A312" s="27">
        <v>288</v>
      </c>
      <c r="B312" s="27">
        <v>7838.9532204089501</v>
      </c>
      <c r="C312" s="27">
        <v>-4705.9532204089501</v>
      </c>
    </row>
    <row r="313" spans="1:3" x14ac:dyDescent="0.3">
      <c r="A313" s="27">
        <v>289</v>
      </c>
      <c r="B313" s="27">
        <v>363.51508513478302</v>
      </c>
      <c r="C313" s="27">
        <v>50.484914865216979</v>
      </c>
    </row>
    <row r="314" spans="1:3" x14ac:dyDescent="0.3">
      <c r="A314" s="27">
        <v>290</v>
      </c>
      <c r="B314" s="27">
        <v>-227.3915679671901</v>
      </c>
      <c r="C314" s="27">
        <v>333.3915679671901</v>
      </c>
    </row>
    <row r="315" spans="1:3" x14ac:dyDescent="0.3">
      <c r="A315" s="27">
        <v>291</v>
      </c>
      <c r="B315" s="27">
        <v>3983.9907692198881</v>
      </c>
      <c r="C315" s="27">
        <v>-613.99076921988808</v>
      </c>
    </row>
    <row r="316" spans="1:3" x14ac:dyDescent="0.3">
      <c r="A316" s="27">
        <v>292</v>
      </c>
      <c r="B316" s="27">
        <v>2136.2350444407025</v>
      </c>
      <c r="C316" s="27">
        <v>-895.2350444407025</v>
      </c>
    </row>
    <row r="317" spans="1:3" ht="15" thickBot="1" x14ac:dyDescent="0.35">
      <c r="A317" s="28">
        <v>293</v>
      </c>
      <c r="B317" s="28">
        <v>325.99720239814974</v>
      </c>
      <c r="C317" s="28">
        <v>-49.997202398149739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41E8-64C0-47FE-9AC0-5EFF010AE48D}">
  <dimension ref="A1:L294"/>
  <sheetViews>
    <sheetView topLeftCell="A268" workbookViewId="0">
      <selection activeCell="B2" sqref="B2:B294"/>
    </sheetView>
  </sheetViews>
  <sheetFormatPr defaultRowHeight="14.4" x14ac:dyDescent="0.3"/>
  <cols>
    <col min="1" max="1" width="10.44140625" bestFit="1" customWidth="1"/>
    <col min="2" max="2" width="15.88671875" bestFit="1" customWidth="1"/>
    <col min="3" max="3" width="9.77734375" bestFit="1" customWidth="1"/>
    <col min="7" max="7" width="9.6640625" bestFit="1" customWidth="1"/>
    <col min="15" max="15" width="19.77734375" bestFit="1" customWidth="1"/>
    <col min="17" max="17" width="14.88671875" customWidth="1"/>
    <col min="18" max="18" width="12.5546875" bestFit="1" customWidth="1"/>
    <col min="20" max="20" width="23.109375" customWidth="1"/>
  </cols>
  <sheetData>
    <row r="1" spans="1:12" x14ac:dyDescent="0.3">
      <c r="A1" s="9" t="s">
        <v>57</v>
      </c>
      <c r="B1" s="9" t="s">
        <v>58</v>
      </c>
      <c r="C1" s="9" t="s">
        <v>59</v>
      </c>
      <c r="D1" s="10" t="s">
        <v>60</v>
      </c>
      <c r="E1" s="10" t="s">
        <v>61</v>
      </c>
      <c r="G1">
        <f>SUM(E2:E294)</f>
        <v>-11130068.996217569</v>
      </c>
      <c r="H1" t="s">
        <v>62</v>
      </c>
      <c r="I1">
        <v>1.3327199999999999</v>
      </c>
      <c r="L1">
        <f>2.72^3.996</f>
        <v>54.517676782310069</v>
      </c>
    </row>
    <row r="2" spans="1:12" x14ac:dyDescent="0.3">
      <c r="A2" s="11">
        <v>225068</v>
      </c>
      <c r="B2" s="11">
        <v>692</v>
      </c>
      <c r="C2" s="11">
        <v>3589</v>
      </c>
      <c r="D2">
        <f>B2^$I$1*$L$1</f>
        <v>332356.00861376832</v>
      </c>
      <c r="E2">
        <f>D2-A2</f>
        <v>107288.00861376832</v>
      </c>
    </row>
    <row r="3" spans="1:12" x14ac:dyDescent="0.3">
      <c r="A3" s="11">
        <v>123726</v>
      </c>
      <c r="B3" s="11">
        <v>739</v>
      </c>
      <c r="C3" s="11">
        <v>1595</v>
      </c>
      <c r="D3">
        <f t="shared" ref="D3:D66" si="0">B3^$I$1*$L$1</f>
        <v>362774.83767896926</v>
      </c>
      <c r="E3">
        <f t="shared" ref="E3:E66" si="1">D3-A3</f>
        <v>239048.83767896926</v>
      </c>
    </row>
    <row r="4" spans="1:12" x14ac:dyDescent="0.3">
      <c r="A4" s="11">
        <v>43504</v>
      </c>
      <c r="B4" s="11">
        <v>320</v>
      </c>
      <c r="C4" s="11">
        <v>476</v>
      </c>
      <c r="D4">
        <f t="shared" si="0"/>
        <v>118905.19230346431</v>
      </c>
      <c r="E4">
        <f t="shared" si="1"/>
        <v>75401.192303464311</v>
      </c>
    </row>
    <row r="5" spans="1:12" x14ac:dyDescent="0.3">
      <c r="A5" s="11">
        <v>650396</v>
      </c>
      <c r="B5" s="11">
        <v>1117</v>
      </c>
      <c r="C5" s="11">
        <v>8132</v>
      </c>
      <c r="D5">
        <f t="shared" si="0"/>
        <v>629127.63936561835</v>
      </c>
      <c r="E5">
        <f t="shared" si="1"/>
        <v>-21268.36063438165</v>
      </c>
    </row>
    <row r="6" spans="1:12" x14ac:dyDescent="0.3">
      <c r="A6" s="11">
        <v>474973</v>
      </c>
      <c r="B6" s="11">
        <v>909</v>
      </c>
      <c r="C6" s="11">
        <v>3484</v>
      </c>
      <c r="D6">
        <f t="shared" si="0"/>
        <v>478051.40504312667</v>
      </c>
      <c r="E6">
        <f t="shared" si="1"/>
        <v>3078.405043126666</v>
      </c>
    </row>
    <row r="7" spans="1:12" x14ac:dyDescent="0.3">
      <c r="A7" s="11">
        <v>4201</v>
      </c>
      <c r="B7" s="11">
        <v>73</v>
      </c>
      <c r="C7" s="11">
        <v>103</v>
      </c>
      <c r="D7">
        <f t="shared" si="0"/>
        <v>16589.18241406828</v>
      </c>
      <c r="E7">
        <f t="shared" si="1"/>
        <v>12388.18241406828</v>
      </c>
    </row>
    <row r="8" spans="1:12" x14ac:dyDescent="0.3">
      <c r="A8" s="11">
        <v>30002</v>
      </c>
      <c r="B8" s="11">
        <v>153</v>
      </c>
      <c r="C8" s="11">
        <v>290</v>
      </c>
      <c r="D8">
        <f t="shared" si="0"/>
        <v>44475.34280459123</v>
      </c>
      <c r="E8">
        <f t="shared" si="1"/>
        <v>14473.34280459123</v>
      </c>
    </row>
    <row r="9" spans="1:12" x14ac:dyDescent="0.3">
      <c r="A9" s="11">
        <v>75297</v>
      </c>
      <c r="B9" s="11">
        <v>153</v>
      </c>
      <c r="C9" s="11">
        <v>428</v>
      </c>
      <c r="D9">
        <f t="shared" si="0"/>
        <v>44475.34280459123</v>
      </c>
      <c r="E9">
        <f t="shared" si="1"/>
        <v>-30821.65719540877</v>
      </c>
    </row>
    <row r="10" spans="1:12" x14ac:dyDescent="0.3">
      <c r="A10" s="11">
        <v>40701</v>
      </c>
      <c r="B10" s="11">
        <v>250</v>
      </c>
      <c r="C10" s="11">
        <v>465</v>
      </c>
      <c r="D10">
        <f t="shared" si="0"/>
        <v>85569.688076668419</v>
      </c>
      <c r="E10">
        <f t="shared" si="1"/>
        <v>44868.688076668419</v>
      </c>
      <c r="I10" s="12"/>
    </row>
    <row r="11" spans="1:12" x14ac:dyDescent="0.3">
      <c r="A11" s="11">
        <v>61819</v>
      </c>
      <c r="B11" s="11">
        <v>275</v>
      </c>
      <c r="C11" s="11">
        <v>626</v>
      </c>
      <c r="D11">
        <f t="shared" si="0"/>
        <v>97159.396431953151</v>
      </c>
      <c r="E11">
        <f t="shared" si="1"/>
        <v>35340.396431953151</v>
      </c>
    </row>
    <row r="12" spans="1:12" x14ac:dyDescent="0.3">
      <c r="A12" s="11">
        <v>99644</v>
      </c>
      <c r="B12" s="11">
        <v>423</v>
      </c>
      <c r="C12" s="11">
        <v>1376</v>
      </c>
      <c r="D12">
        <f t="shared" si="0"/>
        <v>172470.0443047031</v>
      </c>
      <c r="E12">
        <f t="shared" si="1"/>
        <v>72826.0443047031</v>
      </c>
    </row>
    <row r="13" spans="1:12" x14ac:dyDescent="0.3">
      <c r="A13" s="11">
        <v>56813</v>
      </c>
      <c r="B13" s="11">
        <v>223</v>
      </c>
      <c r="C13" s="11">
        <v>312</v>
      </c>
      <c r="D13">
        <f t="shared" si="0"/>
        <v>73480.17764852391</v>
      </c>
      <c r="E13">
        <f t="shared" si="1"/>
        <v>16667.17764852391</v>
      </c>
    </row>
    <row r="14" spans="1:12" x14ac:dyDescent="0.3">
      <c r="A14" s="11">
        <v>166606</v>
      </c>
      <c r="B14" s="11">
        <v>482</v>
      </c>
      <c r="C14" s="11">
        <v>2066</v>
      </c>
      <c r="D14">
        <f t="shared" si="0"/>
        <v>205252.1851181626</v>
      </c>
      <c r="E14">
        <f t="shared" si="1"/>
        <v>38646.185118162597</v>
      </c>
    </row>
    <row r="15" spans="1:12" x14ac:dyDescent="0.3">
      <c r="A15" s="11">
        <v>26381</v>
      </c>
      <c r="B15" s="11">
        <v>120</v>
      </c>
      <c r="C15" s="11">
        <v>175</v>
      </c>
      <c r="D15">
        <f t="shared" si="0"/>
        <v>32173.904675034188</v>
      </c>
      <c r="E15">
        <f t="shared" si="1"/>
        <v>5792.9046750341877</v>
      </c>
    </row>
    <row r="16" spans="1:12" x14ac:dyDescent="0.3">
      <c r="A16" s="11">
        <v>17508</v>
      </c>
      <c r="B16" s="11">
        <v>79</v>
      </c>
      <c r="C16" s="11">
        <v>294</v>
      </c>
      <c r="D16">
        <f t="shared" si="0"/>
        <v>18430.746153402739</v>
      </c>
      <c r="E16">
        <f t="shared" si="1"/>
        <v>922.74615340273886</v>
      </c>
    </row>
    <row r="17" spans="1:5" x14ac:dyDescent="0.3">
      <c r="A17" s="11">
        <v>26340</v>
      </c>
      <c r="B17" s="11">
        <v>61</v>
      </c>
      <c r="C17" s="11">
        <v>289</v>
      </c>
      <c r="D17">
        <f t="shared" si="0"/>
        <v>13058.163986330022</v>
      </c>
      <c r="E17">
        <f t="shared" si="1"/>
        <v>-13281.836013669978</v>
      </c>
    </row>
    <row r="18" spans="1:5" x14ac:dyDescent="0.3">
      <c r="A18" s="11">
        <v>305</v>
      </c>
      <c r="B18" s="11">
        <v>3</v>
      </c>
      <c r="C18" s="11">
        <v>3</v>
      </c>
      <c r="D18">
        <f t="shared" si="0"/>
        <v>235.72539877924621</v>
      </c>
      <c r="E18">
        <f t="shared" si="1"/>
        <v>-69.274601220753794</v>
      </c>
    </row>
    <row r="19" spans="1:5" x14ac:dyDescent="0.3">
      <c r="A19" s="11">
        <v>248617</v>
      </c>
      <c r="B19" s="11">
        <v>717</v>
      </c>
      <c r="C19" s="11">
        <v>4525</v>
      </c>
      <c r="D19">
        <f t="shared" si="0"/>
        <v>348453.49884849699</v>
      </c>
      <c r="E19">
        <f t="shared" si="1"/>
        <v>99836.498848496994</v>
      </c>
    </row>
    <row r="20" spans="1:5" x14ac:dyDescent="0.3">
      <c r="A20" s="11">
        <v>53361</v>
      </c>
      <c r="B20" s="11">
        <v>254</v>
      </c>
      <c r="C20" s="11">
        <v>891</v>
      </c>
      <c r="D20">
        <f t="shared" si="0"/>
        <v>87399.174633931034</v>
      </c>
      <c r="E20">
        <f t="shared" si="1"/>
        <v>34038.174633931034</v>
      </c>
    </row>
    <row r="21" spans="1:5" x14ac:dyDescent="0.3">
      <c r="A21" s="11">
        <v>20956</v>
      </c>
      <c r="B21" s="11">
        <v>115</v>
      </c>
      <c r="C21" s="11">
        <v>438</v>
      </c>
      <c r="D21">
        <f t="shared" si="0"/>
        <v>30399.788794555519</v>
      </c>
      <c r="E21">
        <f t="shared" si="1"/>
        <v>9443.7887945555194</v>
      </c>
    </row>
    <row r="22" spans="1:5" x14ac:dyDescent="0.3">
      <c r="A22" s="11">
        <v>1833881</v>
      </c>
      <c r="B22" s="11">
        <v>765</v>
      </c>
      <c r="C22" s="11">
        <v>21579</v>
      </c>
      <c r="D22">
        <f t="shared" si="0"/>
        <v>379883.65545497957</v>
      </c>
      <c r="E22">
        <f t="shared" si="1"/>
        <v>-1453997.3445450205</v>
      </c>
    </row>
    <row r="23" spans="1:5" x14ac:dyDescent="0.3">
      <c r="A23" s="11">
        <v>1570387</v>
      </c>
      <c r="B23" s="11">
        <v>840</v>
      </c>
      <c r="C23" s="11">
        <v>21616</v>
      </c>
      <c r="D23">
        <f t="shared" si="0"/>
        <v>430311.3790781764</v>
      </c>
      <c r="E23">
        <f t="shared" si="1"/>
        <v>-1140075.6209218237</v>
      </c>
    </row>
    <row r="24" spans="1:5" x14ac:dyDescent="0.3">
      <c r="A24" s="11">
        <v>9616</v>
      </c>
      <c r="B24" s="11">
        <v>36</v>
      </c>
      <c r="C24" s="11">
        <v>117</v>
      </c>
      <c r="D24">
        <f t="shared" si="0"/>
        <v>6466.2547336322932</v>
      </c>
      <c r="E24">
        <f t="shared" si="1"/>
        <v>-3149.7452663677068</v>
      </c>
    </row>
    <row r="25" spans="1:5" x14ac:dyDescent="0.3">
      <c r="A25" s="11">
        <v>5551</v>
      </c>
      <c r="B25" s="11">
        <v>32</v>
      </c>
      <c r="C25" s="11">
        <v>76</v>
      </c>
      <c r="D25">
        <f t="shared" si="0"/>
        <v>5526.8899820500164</v>
      </c>
      <c r="E25">
        <f t="shared" si="1"/>
        <v>-24.110017949983558</v>
      </c>
    </row>
    <row r="26" spans="1:5" x14ac:dyDescent="0.3">
      <c r="A26" s="11">
        <v>443201</v>
      </c>
      <c r="B26" s="11">
        <v>361</v>
      </c>
      <c r="C26" s="11">
        <v>5642</v>
      </c>
      <c r="D26">
        <f t="shared" si="0"/>
        <v>139629.87159680639</v>
      </c>
      <c r="E26">
        <f t="shared" si="1"/>
        <v>-303571.12840319361</v>
      </c>
    </row>
    <row r="27" spans="1:5" x14ac:dyDescent="0.3">
      <c r="A27" s="11">
        <v>38581</v>
      </c>
      <c r="B27" s="11">
        <v>170</v>
      </c>
      <c r="C27" s="11">
        <v>373</v>
      </c>
      <c r="D27">
        <f t="shared" si="0"/>
        <v>51180.1114201194</v>
      </c>
      <c r="E27">
        <f t="shared" si="1"/>
        <v>12599.1114201194</v>
      </c>
    </row>
    <row r="28" spans="1:5" x14ac:dyDescent="0.3">
      <c r="A28" s="11">
        <v>80657</v>
      </c>
      <c r="B28" s="11">
        <v>160</v>
      </c>
      <c r="C28" s="11">
        <v>2086</v>
      </c>
      <c r="D28">
        <f t="shared" si="0"/>
        <v>47207.621960407327</v>
      </c>
      <c r="E28">
        <f t="shared" si="1"/>
        <v>-33449.378039592673</v>
      </c>
    </row>
    <row r="29" spans="1:5" x14ac:dyDescent="0.3">
      <c r="A29" s="11">
        <v>297915</v>
      </c>
      <c r="B29" s="11">
        <v>80</v>
      </c>
      <c r="C29" s="11">
        <v>1300</v>
      </c>
      <c r="D29">
        <f t="shared" si="0"/>
        <v>18742.323425785362</v>
      </c>
      <c r="E29">
        <f t="shared" si="1"/>
        <v>-279172.67657421465</v>
      </c>
    </row>
    <row r="30" spans="1:5" x14ac:dyDescent="0.3">
      <c r="A30" s="11">
        <v>137420</v>
      </c>
      <c r="B30" s="11">
        <v>74</v>
      </c>
      <c r="C30" s="11">
        <v>1158</v>
      </c>
      <c r="D30">
        <f t="shared" si="0"/>
        <v>16892.729896649813</v>
      </c>
      <c r="E30">
        <f t="shared" si="1"/>
        <v>-120527.27010335019</v>
      </c>
    </row>
    <row r="31" spans="1:5" x14ac:dyDescent="0.3">
      <c r="A31" s="11">
        <v>1589</v>
      </c>
      <c r="B31" s="11">
        <v>19</v>
      </c>
      <c r="C31" s="11">
        <v>20</v>
      </c>
      <c r="D31">
        <f t="shared" si="0"/>
        <v>2759.0390009693861</v>
      </c>
      <c r="E31">
        <f t="shared" si="1"/>
        <v>1170.0390009693861</v>
      </c>
    </row>
    <row r="32" spans="1:5" x14ac:dyDescent="0.3">
      <c r="A32" s="11">
        <v>1234</v>
      </c>
      <c r="B32" s="11">
        <v>24</v>
      </c>
      <c r="C32" s="11">
        <v>25</v>
      </c>
      <c r="D32">
        <f t="shared" si="0"/>
        <v>3766.7991745277131</v>
      </c>
      <c r="E32">
        <f t="shared" si="1"/>
        <v>2532.7991745277131</v>
      </c>
    </row>
    <row r="33" spans="1:5" x14ac:dyDescent="0.3">
      <c r="A33" s="11">
        <v>12166</v>
      </c>
      <c r="B33" s="11">
        <v>123</v>
      </c>
      <c r="C33" s="11">
        <v>152</v>
      </c>
      <c r="D33">
        <f t="shared" si="0"/>
        <v>33250.308618566371</v>
      </c>
      <c r="E33">
        <f t="shared" si="1"/>
        <v>21084.308618566371</v>
      </c>
    </row>
    <row r="34" spans="1:5" x14ac:dyDescent="0.3">
      <c r="A34" s="11">
        <v>29760</v>
      </c>
      <c r="B34" s="11">
        <v>97</v>
      </c>
      <c r="C34" s="11">
        <v>210</v>
      </c>
      <c r="D34">
        <f t="shared" si="0"/>
        <v>24229.684895038616</v>
      </c>
      <c r="E34">
        <f t="shared" si="1"/>
        <v>-5530.3151049613843</v>
      </c>
    </row>
    <row r="35" spans="1:5" x14ac:dyDescent="0.3">
      <c r="A35" s="11">
        <v>3876</v>
      </c>
      <c r="B35" s="11">
        <v>14</v>
      </c>
      <c r="C35" s="11">
        <v>36</v>
      </c>
      <c r="D35">
        <f t="shared" si="0"/>
        <v>1836.5598943388925</v>
      </c>
      <c r="E35">
        <f t="shared" si="1"/>
        <v>-2039.4401056611075</v>
      </c>
    </row>
    <row r="36" spans="1:5" x14ac:dyDescent="0.3">
      <c r="A36" s="11">
        <v>1158</v>
      </c>
      <c r="B36" s="11">
        <v>7</v>
      </c>
      <c r="C36" s="11">
        <v>8</v>
      </c>
      <c r="D36">
        <f t="shared" si="0"/>
        <v>729.14919458121994</v>
      </c>
      <c r="E36">
        <f t="shared" si="1"/>
        <v>-428.85080541878006</v>
      </c>
    </row>
    <row r="37" spans="1:5" x14ac:dyDescent="0.3">
      <c r="A37" s="11">
        <v>123861</v>
      </c>
      <c r="B37" s="11">
        <v>167</v>
      </c>
      <c r="C37" s="11">
        <v>427</v>
      </c>
      <c r="D37">
        <f t="shared" si="0"/>
        <v>49979.975160221416</v>
      </c>
      <c r="E37">
        <f t="shared" si="1"/>
        <v>-73881.024839778576</v>
      </c>
    </row>
    <row r="38" spans="1:5" x14ac:dyDescent="0.3">
      <c r="A38" s="11">
        <v>92807</v>
      </c>
      <c r="B38" s="11">
        <v>436</v>
      </c>
      <c r="C38" s="11">
        <v>1638</v>
      </c>
      <c r="D38">
        <f t="shared" si="0"/>
        <v>179569.99662957413</v>
      </c>
      <c r="E38">
        <f t="shared" si="1"/>
        <v>86762.996629574132</v>
      </c>
    </row>
    <row r="39" spans="1:5" x14ac:dyDescent="0.3">
      <c r="A39" s="11">
        <v>1212957</v>
      </c>
      <c r="B39" s="11">
        <v>1305</v>
      </c>
      <c r="C39" s="11">
        <v>16031</v>
      </c>
      <c r="D39">
        <f t="shared" si="0"/>
        <v>774058.49574699986</v>
      </c>
      <c r="E39">
        <f t="shared" si="1"/>
        <v>-438898.50425300014</v>
      </c>
    </row>
    <row r="40" spans="1:5" x14ac:dyDescent="0.3">
      <c r="A40" s="11">
        <v>159500</v>
      </c>
      <c r="B40" s="11">
        <v>686</v>
      </c>
      <c r="C40" s="11">
        <v>1985</v>
      </c>
      <c r="D40">
        <f t="shared" si="0"/>
        <v>328521.06042455498</v>
      </c>
      <c r="E40">
        <f t="shared" si="1"/>
        <v>169021.06042455498</v>
      </c>
    </row>
    <row r="41" spans="1:5" x14ac:dyDescent="0.3">
      <c r="A41" s="11">
        <v>64234</v>
      </c>
      <c r="B41" s="11">
        <v>323</v>
      </c>
      <c r="C41" s="11">
        <v>550</v>
      </c>
      <c r="D41">
        <f t="shared" si="0"/>
        <v>120393.13571716522</v>
      </c>
      <c r="E41">
        <f t="shared" si="1"/>
        <v>56159.13571716522</v>
      </c>
    </row>
    <row r="42" spans="1:5" x14ac:dyDescent="0.3">
      <c r="A42" s="11">
        <v>77575</v>
      </c>
      <c r="B42" s="11">
        <v>630</v>
      </c>
      <c r="C42" s="11">
        <v>1204</v>
      </c>
      <c r="D42">
        <f t="shared" si="0"/>
        <v>293274.61787114112</v>
      </c>
      <c r="E42">
        <f t="shared" si="1"/>
        <v>215699.61787114112</v>
      </c>
    </row>
    <row r="43" spans="1:5" x14ac:dyDescent="0.3">
      <c r="A43" s="11">
        <v>559697</v>
      </c>
      <c r="B43" s="11">
        <v>990</v>
      </c>
      <c r="C43" s="11">
        <v>4086</v>
      </c>
      <c r="D43">
        <f t="shared" si="0"/>
        <v>535648.97360242461</v>
      </c>
      <c r="E43">
        <f t="shared" si="1"/>
        <v>-24048.026397575391</v>
      </c>
    </row>
    <row r="44" spans="1:5" x14ac:dyDescent="0.3">
      <c r="A44" s="11">
        <v>54162</v>
      </c>
      <c r="B44" s="11">
        <v>139</v>
      </c>
      <c r="C44" s="11">
        <v>492</v>
      </c>
      <c r="D44">
        <f t="shared" si="0"/>
        <v>39135.963031581596</v>
      </c>
      <c r="E44">
        <f t="shared" si="1"/>
        <v>-15026.036968418404</v>
      </c>
    </row>
    <row r="45" spans="1:5" x14ac:dyDescent="0.3">
      <c r="A45" s="11">
        <v>31700</v>
      </c>
      <c r="B45" s="11">
        <v>73</v>
      </c>
      <c r="C45" s="11">
        <v>134</v>
      </c>
      <c r="D45">
        <f t="shared" si="0"/>
        <v>16589.18241406828</v>
      </c>
      <c r="E45">
        <f t="shared" si="1"/>
        <v>-15110.81758593172</v>
      </c>
    </row>
    <row r="46" spans="1:5" x14ac:dyDescent="0.3">
      <c r="A46" s="11">
        <v>305221</v>
      </c>
      <c r="B46" s="11">
        <v>535</v>
      </c>
      <c r="C46" s="11">
        <v>3857</v>
      </c>
      <c r="D46">
        <f t="shared" si="0"/>
        <v>235867.98281435334</v>
      </c>
      <c r="E46">
        <f t="shared" si="1"/>
        <v>-69353.017185646662</v>
      </c>
    </row>
    <row r="47" spans="1:5" x14ac:dyDescent="0.3">
      <c r="A47" s="11">
        <v>135802</v>
      </c>
      <c r="B47" s="11">
        <v>345</v>
      </c>
      <c r="C47" s="11">
        <v>1567</v>
      </c>
      <c r="D47">
        <f t="shared" si="0"/>
        <v>131443.64836042846</v>
      </c>
      <c r="E47">
        <f t="shared" si="1"/>
        <v>-4358.3516395715415</v>
      </c>
    </row>
    <row r="48" spans="1:5" x14ac:dyDescent="0.3">
      <c r="A48" s="11">
        <v>20324</v>
      </c>
      <c r="B48" s="11">
        <v>152</v>
      </c>
      <c r="C48" s="11">
        <v>415</v>
      </c>
      <c r="D48">
        <f t="shared" si="0"/>
        <v>44088.358255674932</v>
      </c>
      <c r="E48">
        <f t="shared" si="1"/>
        <v>23764.358255674932</v>
      </c>
    </row>
    <row r="49" spans="1:5" x14ac:dyDescent="0.3">
      <c r="A49" s="11">
        <v>88646</v>
      </c>
      <c r="B49" s="11">
        <v>617</v>
      </c>
      <c r="C49" s="11">
        <v>2067</v>
      </c>
      <c r="D49">
        <f t="shared" si="0"/>
        <v>285237.21296419395</v>
      </c>
      <c r="E49">
        <f t="shared" si="1"/>
        <v>196591.21296419395</v>
      </c>
    </row>
    <row r="50" spans="1:5" x14ac:dyDescent="0.3">
      <c r="A50" s="11">
        <v>140473</v>
      </c>
      <c r="B50" s="11">
        <v>822</v>
      </c>
      <c r="C50" s="11">
        <v>1768</v>
      </c>
      <c r="D50">
        <f t="shared" si="0"/>
        <v>418066.44282827951</v>
      </c>
      <c r="E50">
        <f t="shared" si="1"/>
        <v>277593.44282827951</v>
      </c>
    </row>
    <row r="51" spans="1:5" x14ac:dyDescent="0.3">
      <c r="A51" s="11">
        <v>36801</v>
      </c>
      <c r="B51" s="11">
        <v>298</v>
      </c>
      <c r="C51" s="11">
        <v>387</v>
      </c>
      <c r="D51">
        <f t="shared" si="0"/>
        <v>108137.13023064133</v>
      </c>
      <c r="E51">
        <f t="shared" si="1"/>
        <v>71336.130230641327</v>
      </c>
    </row>
    <row r="52" spans="1:5" x14ac:dyDescent="0.3">
      <c r="A52" s="11">
        <v>662981</v>
      </c>
      <c r="B52" s="11">
        <v>1251</v>
      </c>
      <c r="C52" s="11">
        <v>7856</v>
      </c>
      <c r="D52">
        <f t="shared" si="0"/>
        <v>731668.0690948898</v>
      </c>
      <c r="E52">
        <f t="shared" si="1"/>
        <v>68687.069094889797</v>
      </c>
    </row>
    <row r="53" spans="1:5" x14ac:dyDescent="0.3">
      <c r="A53" s="11">
        <v>395015</v>
      </c>
      <c r="B53" s="11">
        <v>924</v>
      </c>
      <c r="C53" s="11">
        <v>2709</v>
      </c>
      <c r="D53">
        <f t="shared" si="0"/>
        <v>488593.50558316032</v>
      </c>
      <c r="E53">
        <f t="shared" si="1"/>
        <v>93578.505583160324</v>
      </c>
    </row>
    <row r="54" spans="1:5" x14ac:dyDescent="0.3">
      <c r="A54" s="11">
        <v>4292</v>
      </c>
      <c r="B54" s="11">
        <v>95</v>
      </c>
      <c r="C54" s="11">
        <v>114</v>
      </c>
      <c r="D54">
        <f t="shared" si="0"/>
        <v>23566.177462333311</v>
      </c>
      <c r="E54">
        <f t="shared" si="1"/>
        <v>19274.177462333311</v>
      </c>
    </row>
    <row r="55" spans="1:5" x14ac:dyDescent="0.3">
      <c r="A55" s="11">
        <v>41455</v>
      </c>
      <c r="B55" s="11">
        <v>195</v>
      </c>
      <c r="C55" s="11">
        <v>407</v>
      </c>
      <c r="D55">
        <f t="shared" si="0"/>
        <v>61448.638922478618</v>
      </c>
      <c r="E55">
        <f t="shared" si="1"/>
        <v>19993.638922478618</v>
      </c>
    </row>
    <row r="56" spans="1:5" x14ac:dyDescent="0.3">
      <c r="A56" s="11">
        <v>55312</v>
      </c>
      <c r="B56" s="11">
        <v>129</v>
      </c>
      <c r="C56" s="11">
        <v>273</v>
      </c>
      <c r="D56">
        <f t="shared" si="0"/>
        <v>35429.29081866784</v>
      </c>
      <c r="E56">
        <f t="shared" si="1"/>
        <v>-19882.70918133216</v>
      </c>
    </row>
    <row r="57" spans="1:5" x14ac:dyDescent="0.3">
      <c r="A57" s="11">
        <v>45450</v>
      </c>
      <c r="B57" s="11">
        <v>289</v>
      </c>
      <c r="C57" s="11">
        <v>537</v>
      </c>
      <c r="D57">
        <f t="shared" si="0"/>
        <v>103806.63508497617</v>
      </c>
      <c r="E57">
        <f t="shared" si="1"/>
        <v>58356.635084976166</v>
      </c>
    </row>
    <row r="58" spans="1:5" x14ac:dyDescent="0.3">
      <c r="A58" s="11">
        <v>43515</v>
      </c>
      <c r="B58" s="11">
        <v>241</v>
      </c>
      <c r="C58" s="11">
        <v>531</v>
      </c>
      <c r="D58">
        <f t="shared" si="0"/>
        <v>81489.019729910069</v>
      </c>
      <c r="E58">
        <f t="shared" si="1"/>
        <v>37974.019729910069</v>
      </c>
    </row>
    <row r="59" spans="1:5" x14ac:dyDescent="0.3">
      <c r="A59" s="11">
        <v>94327</v>
      </c>
      <c r="B59" s="11">
        <v>443</v>
      </c>
      <c r="C59" s="11">
        <v>1276</v>
      </c>
      <c r="D59">
        <f t="shared" si="0"/>
        <v>183422.46032654197</v>
      </c>
      <c r="E59">
        <f t="shared" si="1"/>
        <v>89095.460326541972</v>
      </c>
    </row>
    <row r="60" spans="1:5" x14ac:dyDescent="0.3">
      <c r="A60" s="11">
        <v>71532</v>
      </c>
      <c r="B60" s="11">
        <v>291</v>
      </c>
      <c r="C60" s="11">
        <v>416</v>
      </c>
      <c r="D60">
        <f t="shared" si="0"/>
        <v>104765.141716966</v>
      </c>
      <c r="E60">
        <f t="shared" si="1"/>
        <v>33233.141716965998</v>
      </c>
    </row>
    <row r="61" spans="1:5" x14ac:dyDescent="0.3">
      <c r="A61" s="11">
        <v>159526</v>
      </c>
      <c r="B61" s="11">
        <v>509</v>
      </c>
      <c r="C61" s="11">
        <v>1962</v>
      </c>
      <c r="D61">
        <f t="shared" si="0"/>
        <v>220716.22692018005</v>
      </c>
      <c r="E61">
        <f t="shared" si="1"/>
        <v>61190.226920180052</v>
      </c>
    </row>
    <row r="62" spans="1:5" x14ac:dyDescent="0.3">
      <c r="A62" s="11">
        <v>22151</v>
      </c>
      <c r="B62" s="11">
        <v>105</v>
      </c>
      <c r="C62" s="11">
        <v>149</v>
      </c>
      <c r="D62">
        <f t="shared" si="0"/>
        <v>26928.784023950182</v>
      </c>
      <c r="E62">
        <f t="shared" si="1"/>
        <v>4777.784023950182</v>
      </c>
    </row>
    <row r="63" spans="1:5" x14ac:dyDescent="0.3">
      <c r="A63" s="11">
        <v>18740</v>
      </c>
      <c r="B63" s="11">
        <v>84</v>
      </c>
      <c r="C63" s="11">
        <v>368</v>
      </c>
      <c r="D63">
        <f t="shared" si="0"/>
        <v>20001.512163737585</v>
      </c>
      <c r="E63">
        <f t="shared" si="1"/>
        <v>1261.5121637375851</v>
      </c>
    </row>
    <row r="64" spans="1:5" x14ac:dyDescent="0.3">
      <c r="A64" s="11">
        <v>24276</v>
      </c>
      <c r="B64" s="11">
        <v>68</v>
      </c>
      <c r="C64" s="11">
        <v>290</v>
      </c>
      <c r="D64">
        <f t="shared" si="0"/>
        <v>15092.410831994182</v>
      </c>
      <c r="E64">
        <f t="shared" si="1"/>
        <v>-9183.5891680058176</v>
      </c>
    </row>
    <row r="65" spans="1:5" x14ac:dyDescent="0.3">
      <c r="A65" s="11">
        <v>98</v>
      </c>
      <c r="B65" s="11">
        <v>3</v>
      </c>
      <c r="C65" s="11">
        <v>3</v>
      </c>
      <c r="D65">
        <f t="shared" si="0"/>
        <v>235.72539877924621</v>
      </c>
      <c r="E65">
        <f t="shared" si="1"/>
        <v>137.72539877924621</v>
      </c>
    </row>
    <row r="66" spans="1:5" x14ac:dyDescent="0.3">
      <c r="A66" s="11">
        <v>198213</v>
      </c>
      <c r="B66" s="11">
        <v>793</v>
      </c>
      <c r="C66" s="11">
        <v>3516</v>
      </c>
      <c r="D66">
        <f t="shared" si="0"/>
        <v>398526.03901410958</v>
      </c>
      <c r="E66">
        <f t="shared" si="1"/>
        <v>200313.03901410958</v>
      </c>
    </row>
    <row r="67" spans="1:5" x14ac:dyDescent="0.3">
      <c r="A67" s="11">
        <v>30452</v>
      </c>
      <c r="B67" s="11">
        <v>217</v>
      </c>
      <c r="C67" s="11">
        <v>440</v>
      </c>
      <c r="D67">
        <f t="shared" ref="D67:D130" si="2">B67^$I$1*$L$1</f>
        <v>70857.195154628527</v>
      </c>
      <c r="E67">
        <f t="shared" ref="E67:E130" si="3">D67-A67</f>
        <v>40405.195154628527</v>
      </c>
    </row>
    <row r="68" spans="1:5" x14ac:dyDescent="0.3">
      <c r="A68" s="11">
        <v>72</v>
      </c>
      <c r="B68" s="11">
        <v>1</v>
      </c>
      <c r="C68" s="11">
        <v>1</v>
      </c>
      <c r="D68">
        <f t="shared" si="2"/>
        <v>54.517676782310069</v>
      </c>
      <c r="E68">
        <f t="shared" si="3"/>
        <v>-17.482323217689931</v>
      </c>
    </row>
    <row r="69" spans="1:5" x14ac:dyDescent="0.3">
      <c r="A69" s="11">
        <v>12177</v>
      </c>
      <c r="B69" s="11">
        <v>95</v>
      </c>
      <c r="C69" s="11">
        <v>278</v>
      </c>
      <c r="D69">
        <f t="shared" si="2"/>
        <v>23566.177462333311</v>
      </c>
      <c r="E69">
        <f t="shared" si="3"/>
        <v>11389.177462333311</v>
      </c>
    </row>
    <row r="70" spans="1:5" x14ac:dyDescent="0.3">
      <c r="A70" s="11">
        <v>1345104</v>
      </c>
      <c r="B70" s="11">
        <v>924</v>
      </c>
      <c r="C70" s="11">
        <v>16575</v>
      </c>
      <c r="D70">
        <f t="shared" si="2"/>
        <v>488593.50558316032</v>
      </c>
      <c r="E70">
        <f t="shared" si="3"/>
        <v>-856510.49441683968</v>
      </c>
    </row>
    <row r="71" spans="1:5" x14ac:dyDescent="0.3">
      <c r="A71" s="11">
        <v>1194739</v>
      </c>
      <c r="B71" s="11">
        <v>969</v>
      </c>
      <c r="C71" s="11">
        <v>15987</v>
      </c>
      <c r="D71">
        <f t="shared" si="2"/>
        <v>520559.96517484303</v>
      </c>
      <c r="E71">
        <f t="shared" si="3"/>
        <v>-674179.03482515691</v>
      </c>
    </row>
    <row r="72" spans="1:5" x14ac:dyDescent="0.3">
      <c r="A72" s="11">
        <v>2491</v>
      </c>
      <c r="B72" s="11">
        <v>14</v>
      </c>
      <c r="C72" s="11">
        <v>27</v>
      </c>
      <c r="D72">
        <f t="shared" si="2"/>
        <v>1836.5598943388925</v>
      </c>
      <c r="E72">
        <f t="shared" si="3"/>
        <v>-654.44010566110751</v>
      </c>
    </row>
    <row r="73" spans="1:5" x14ac:dyDescent="0.3">
      <c r="A73" s="11">
        <v>1929</v>
      </c>
      <c r="B73" s="11">
        <v>12</v>
      </c>
      <c r="C73" s="11">
        <v>37</v>
      </c>
      <c r="D73">
        <f t="shared" si="2"/>
        <v>1495.4908863697935</v>
      </c>
      <c r="E73">
        <f t="shared" si="3"/>
        <v>-433.50911363020646</v>
      </c>
    </row>
    <row r="74" spans="1:5" x14ac:dyDescent="0.3">
      <c r="A74" s="11">
        <v>200</v>
      </c>
      <c r="B74" s="11">
        <v>3</v>
      </c>
      <c r="C74" s="11">
        <v>5</v>
      </c>
      <c r="D74">
        <f t="shared" si="2"/>
        <v>235.72539877924621</v>
      </c>
      <c r="E74">
        <f t="shared" si="3"/>
        <v>35.725398779246206</v>
      </c>
    </row>
    <row r="75" spans="1:5" x14ac:dyDescent="0.3">
      <c r="A75" s="11">
        <v>178435</v>
      </c>
      <c r="B75" s="11">
        <v>201</v>
      </c>
      <c r="C75" s="11">
        <v>1947</v>
      </c>
      <c r="D75">
        <f t="shared" si="2"/>
        <v>63981.260244090074</v>
      </c>
      <c r="E75">
        <f t="shared" si="3"/>
        <v>-114453.73975590992</v>
      </c>
    </row>
    <row r="76" spans="1:5" x14ac:dyDescent="0.3">
      <c r="A76" s="11">
        <v>28516</v>
      </c>
      <c r="B76" s="11">
        <v>76</v>
      </c>
      <c r="C76" s="11">
        <v>242</v>
      </c>
      <c r="D76">
        <f t="shared" si="2"/>
        <v>17503.916431816466</v>
      </c>
      <c r="E76">
        <f t="shared" si="3"/>
        <v>-11012.083568183534</v>
      </c>
    </row>
    <row r="77" spans="1:5" x14ac:dyDescent="0.3">
      <c r="A77" s="11">
        <v>60204</v>
      </c>
      <c r="B77" s="11">
        <v>149</v>
      </c>
      <c r="C77" s="11">
        <v>1156</v>
      </c>
      <c r="D77">
        <f t="shared" si="2"/>
        <v>42932.496595968376</v>
      </c>
      <c r="E77">
        <f t="shared" si="3"/>
        <v>-17271.503404031624</v>
      </c>
    </row>
    <row r="78" spans="1:5" x14ac:dyDescent="0.3">
      <c r="A78" s="11">
        <v>154825</v>
      </c>
      <c r="B78" s="11">
        <v>79</v>
      </c>
      <c r="C78" s="11">
        <v>669</v>
      </c>
      <c r="D78">
        <f t="shared" si="2"/>
        <v>18430.746153402739</v>
      </c>
      <c r="E78">
        <f t="shared" si="3"/>
        <v>-136394.25384659728</v>
      </c>
    </row>
    <row r="79" spans="1:5" x14ac:dyDescent="0.3">
      <c r="A79" s="11">
        <v>53047</v>
      </c>
      <c r="B79" s="11">
        <v>61</v>
      </c>
      <c r="C79" s="11">
        <v>495</v>
      </c>
      <c r="D79">
        <f t="shared" si="2"/>
        <v>13058.163986330022</v>
      </c>
      <c r="E79">
        <f t="shared" si="3"/>
        <v>-39988.836013669978</v>
      </c>
    </row>
    <row r="80" spans="1:5" x14ac:dyDescent="0.3">
      <c r="A80" s="11">
        <v>5062</v>
      </c>
      <c r="B80" s="11">
        <v>44</v>
      </c>
      <c r="C80" s="11">
        <v>57</v>
      </c>
      <c r="D80">
        <f t="shared" si="2"/>
        <v>8448.8887482976115</v>
      </c>
      <c r="E80">
        <f t="shared" si="3"/>
        <v>3386.8887482976115</v>
      </c>
    </row>
    <row r="81" spans="1:5" x14ac:dyDescent="0.3">
      <c r="A81" s="11">
        <v>72</v>
      </c>
      <c r="B81" s="11">
        <v>1</v>
      </c>
      <c r="C81" s="11">
        <v>1</v>
      </c>
      <c r="D81">
        <f t="shared" si="2"/>
        <v>54.517676782310069</v>
      </c>
      <c r="E81">
        <f t="shared" si="3"/>
        <v>-17.482323217689931</v>
      </c>
    </row>
    <row r="82" spans="1:5" x14ac:dyDescent="0.3">
      <c r="A82" s="11">
        <v>3213</v>
      </c>
      <c r="B82" s="11">
        <v>29</v>
      </c>
      <c r="C82" s="11">
        <v>51</v>
      </c>
      <c r="D82">
        <f t="shared" si="2"/>
        <v>4847.3502394464167</v>
      </c>
      <c r="E82">
        <f t="shared" si="3"/>
        <v>1634.3502394464167</v>
      </c>
    </row>
    <row r="83" spans="1:5" x14ac:dyDescent="0.3">
      <c r="A83" s="11">
        <v>13860</v>
      </c>
      <c r="B83" s="11">
        <v>148</v>
      </c>
      <c r="C83" s="11">
        <v>194</v>
      </c>
      <c r="D83">
        <f t="shared" si="2"/>
        <v>42548.919294775114</v>
      </c>
      <c r="E83">
        <f t="shared" si="3"/>
        <v>28688.919294775114</v>
      </c>
    </row>
    <row r="84" spans="1:5" x14ac:dyDescent="0.3">
      <c r="A84" s="11">
        <v>2630</v>
      </c>
      <c r="B84" s="11">
        <v>15</v>
      </c>
      <c r="C84" s="11">
        <v>39</v>
      </c>
      <c r="D84">
        <f t="shared" si="2"/>
        <v>2013.4353222477846</v>
      </c>
      <c r="E84">
        <f t="shared" si="3"/>
        <v>-616.5646777522154</v>
      </c>
    </row>
    <row r="85" spans="1:5" x14ac:dyDescent="0.3">
      <c r="A85" s="11">
        <v>1431</v>
      </c>
      <c r="B85" s="11">
        <v>11</v>
      </c>
      <c r="C85" s="11">
        <v>13</v>
      </c>
      <c r="D85">
        <f t="shared" si="2"/>
        <v>1331.7484496802681</v>
      </c>
      <c r="E85">
        <f t="shared" si="3"/>
        <v>-99.251550319731905</v>
      </c>
    </row>
    <row r="86" spans="1:5" x14ac:dyDescent="0.3">
      <c r="A86" s="11">
        <v>365</v>
      </c>
      <c r="B86" s="11">
        <v>3</v>
      </c>
      <c r="C86" s="11">
        <v>3</v>
      </c>
      <c r="D86">
        <f t="shared" si="2"/>
        <v>235.72539877924621</v>
      </c>
      <c r="E86">
        <f t="shared" si="3"/>
        <v>-129.27460122075379</v>
      </c>
    </row>
    <row r="87" spans="1:5" x14ac:dyDescent="0.3">
      <c r="A87" s="11">
        <v>104336</v>
      </c>
      <c r="B87" s="11">
        <v>160</v>
      </c>
      <c r="C87" s="11">
        <v>371</v>
      </c>
      <c r="D87">
        <f t="shared" si="2"/>
        <v>47207.621960407327</v>
      </c>
      <c r="E87">
        <f t="shared" si="3"/>
        <v>-57128.378039592673</v>
      </c>
    </row>
    <row r="88" spans="1:5" x14ac:dyDescent="0.3">
      <c r="A88" s="11">
        <v>48450</v>
      </c>
      <c r="B88" s="11">
        <v>300</v>
      </c>
      <c r="C88" s="11">
        <v>818</v>
      </c>
      <c r="D88">
        <f t="shared" si="2"/>
        <v>109105.43348036955</v>
      </c>
      <c r="E88">
        <f t="shared" si="3"/>
        <v>60655.433480369553</v>
      </c>
    </row>
    <row r="89" spans="1:5" x14ac:dyDescent="0.3">
      <c r="A89" s="11">
        <v>1440660</v>
      </c>
      <c r="B89" s="11">
        <v>1375</v>
      </c>
      <c r="C89" s="11">
        <v>18200</v>
      </c>
      <c r="D89">
        <f t="shared" si="2"/>
        <v>829881.55573158746</v>
      </c>
      <c r="E89">
        <f t="shared" si="3"/>
        <v>-610778.44426841254</v>
      </c>
    </row>
    <row r="90" spans="1:5" x14ac:dyDescent="0.3">
      <c r="A90" s="11">
        <v>261490</v>
      </c>
      <c r="B90" s="11">
        <v>819</v>
      </c>
      <c r="C90" s="11">
        <v>3002</v>
      </c>
      <c r="D90">
        <f t="shared" si="2"/>
        <v>416034.22768307308</v>
      </c>
      <c r="E90">
        <f t="shared" si="3"/>
        <v>154544.22768307308</v>
      </c>
    </row>
    <row r="91" spans="1:5" x14ac:dyDescent="0.3">
      <c r="A91" s="11">
        <v>43772</v>
      </c>
      <c r="B91" s="11">
        <v>236</v>
      </c>
      <c r="C91" s="11">
        <v>355</v>
      </c>
      <c r="D91">
        <f t="shared" si="2"/>
        <v>79243.678096462027</v>
      </c>
      <c r="E91">
        <f t="shared" si="3"/>
        <v>35471.678096462027</v>
      </c>
    </row>
    <row r="92" spans="1:5" x14ac:dyDescent="0.3">
      <c r="A92" s="11">
        <v>82715</v>
      </c>
      <c r="B92" s="11">
        <v>651</v>
      </c>
      <c r="C92" s="11">
        <v>1145</v>
      </c>
      <c r="D92">
        <f t="shared" si="2"/>
        <v>306374.76814902388</v>
      </c>
      <c r="E92">
        <f t="shared" si="3"/>
        <v>223659.76814902388</v>
      </c>
    </row>
    <row r="93" spans="1:5" x14ac:dyDescent="0.3">
      <c r="A93" s="11">
        <v>363973</v>
      </c>
      <c r="B93" s="11">
        <v>907</v>
      </c>
      <c r="C93" s="11">
        <v>2701</v>
      </c>
      <c r="D93">
        <f t="shared" si="2"/>
        <v>476650.13913706859</v>
      </c>
      <c r="E93">
        <f t="shared" si="3"/>
        <v>112677.13913706859</v>
      </c>
    </row>
    <row r="94" spans="1:5" x14ac:dyDescent="0.3">
      <c r="A94" s="11">
        <v>62186</v>
      </c>
      <c r="B94" s="11">
        <v>166</v>
      </c>
      <c r="C94" s="11">
        <v>547</v>
      </c>
      <c r="D94">
        <f t="shared" si="2"/>
        <v>49581.514861692871</v>
      </c>
      <c r="E94">
        <f t="shared" si="3"/>
        <v>-12604.485138307129</v>
      </c>
    </row>
    <row r="95" spans="1:5" x14ac:dyDescent="0.3">
      <c r="A95" s="11">
        <v>19102</v>
      </c>
      <c r="B95" s="11">
        <v>64</v>
      </c>
      <c r="C95" s="11">
        <v>100</v>
      </c>
      <c r="D95">
        <f t="shared" si="2"/>
        <v>13920.97057350009</v>
      </c>
      <c r="E95">
        <f t="shared" si="3"/>
        <v>-5181.0294264999102</v>
      </c>
    </row>
    <row r="96" spans="1:5" x14ac:dyDescent="0.3">
      <c r="A96" s="11">
        <v>341076</v>
      </c>
      <c r="B96" s="11">
        <v>561</v>
      </c>
      <c r="C96" s="11">
        <v>4175</v>
      </c>
      <c r="D96">
        <f t="shared" si="2"/>
        <v>251266.80932876884</v>
      </c>
      <c r="E96">
        <f t="shared" si="3"/>
        <v>-89809.190671231161</v>
      </c>
    </row>
    <row r="97" spans="1:5" x14ac:dyDescent="0.3">
      <c r="A97" s="11">
        <v>98146</v>
      </c>
      <c r="B97" s="11">
        <v>320</v>
      </c>
      <c r="C97" s="11">
        <v>1072</v>
      </c>
      <c r="D97">
        <f t="shared" si="2"/>
        <v>118905.19230346431</v>
      </c>
      <c r="E97">
        <f t="shared" si="3"/>
        <v>20759.192303464311</v>
      </c>
    </row>
    <row r="98" spans="1:5" x14ac:dyDescent="0.3">
      <c r="A98" s="11">
        <v>13834</v>
      </c>
      <c r="B98" s="11">
        <v>128</v>
      </c>
      <c r="C98" s="11">
        <v>251</v>
      </c>
      <c r="D98">
        <f t="shared" si="2"/>
        <v>35063.737895570397</v>
      </c>
      <c r="E98">
        <f t="shared" si="3"/>
        <v>21229.737895570397</v>
      </c>
    </row>
    <row r="99" spans="1:5" x14ac:dyDescent="0.3">
      <c r="A99" s="11">
        <v>100859</v>
      </c>
      <c r="B99" s="11">
        <v>650</v>
      </c>
      <c r="C99" s="11">
        <v>2737</v>
      </c>
      <c r="D99">
        <f t="shared" si="2"/>
        <v>305747.72144676361</v>
      </c>
      <c r="E99">
        <f t="shared" si="3"/>
        <v>204888.72144676361</v>
      </c>
    </row>
    <row r="100" spans="1:5" x14ac:dyDescent="0.3">
      <c r="A100" s="11">
        <v>112696</v>
      </c>
      <c r="B100" s="11">
        <v>670</v>
      </c>
      <c r="C100" s="11">
        <v>1389</v>
      </c>
      <c r="D100">
        <f t="shared" si="2"/>
        <v>318349.19174697768</v>
      </c>
      <c r="E100">
        <f t="shared" si="3"/>
        <v>205653.19174697768</v>
      </c>
    </row>
    <row r="101" spans="1:5" x14ac:dyDescent="0.3">
      <c r="A101" s="11">
        <v>39232</v>
      </c>
      <c r="B101" s="11">
        <v>314</v>
      </c>
      <c r="C101" s="11">
        <v>457</v>
      </c>
      <c r="D101">
        <f t="shared" si="2"/>
        <v>115943.23697361907</v>
      </c>
      <c r="E101">
        <f t="shared" si="3"/>
        <v>76711.236973619074</v>
      </c>
    </row>
    <row r="102" spans="1:5" x14ac:dyDescent="0.3">
      <c r="A102" s="11">
        <v>546233</v>
      </c>
      <c r="B102" s="11">
        <v>1112</v>
      </c>
      <c r="C102" s="11">
        <v>6776</v>
      </c>
      <c r="D102">
        <f t="shared" si="2"/>
        <v>625377.29920127545</v>
      </c>
      <c r="E102">
        <f t="shared" si="3"/>
        <v>79144.299201275455</v>
      </c>
    </row>
    <row r="103" spans="1:5" x14ac:dyDescent="0.3">
      <c r="A103" s="11">
        <v>361715</v>
      </c>
      <c r="B103" s="11">
        <v>878</v>
      </c>
      <c r="C103" s="11">
        <v>3188</v>
      </c>
      <c r="D103">
        <f t="shared" si="2"/>
        <v>456448.04547914932</v>
      </c>
      <c r="E103">
        <f t="shared" si="3"/>
        <v>94733.045479149325</v>
      </c>
    </row>
    <row r="104" spans="1:5" x14ac:dyDescent="0.3">
      <c r="A104" s="11">
        <v>1629</v>
      </c>
      <c r="B104" s="11">
        <v>35</v>
      </c>
      <c r="C104" s="11">
        <v>38</v>
      </c>
      <c r="D104">
        <f t="shared" si="2"/>
        <v>6227.9871034737444</v>
      </c>
      <c r="E104">
        <f t="shared" si="3"/>
        <v>4598.9871034737444</v>
      </c>
    </row>
    <row r="105" spans="1:5" x14ac:dyDescent="0.3">
      <c r="A105" s="11">
        <v>29741</v>
      </c>
      <c r="B105" s="11">
        <v>151</v>
      </c>
      <c r="C105" s="11">
        <v>298</v>
      </c>
      <c r="D105">
        <f t="shared" si="2"/>
        <v>43702.219874211369</v>
      </c>
      <c r="E105">
        <f t="shared" si="3"/>
        <v>13961.219874211369</v>
      </c>
    </row>
    <row r="106" spans="1:5" x14ac:dyDescent="0.3">
      <c r="A106" s="11">
        <v>55519</v>
      </c>
      <c r="B106" s="11">
        <v>143</v>
      </c>
      <c r="C106" s="11">
        <v>321</v>
      </c>
      <c r="D106">
        <f t="shared" si="2"/>
        <v>40644.031976460217</v>
      </c>
      <c r="E106">
        <f t="shared" si="3"/>
        <v>-14874.968023539783</v>
      </c>
    </row>
    <row r="107" spans="1:5" x14ac:dyDescent="0.3">
      <c r="A107" s="11">
        <v>41454</v>
      </c>
      <c r="B107" s="11">
        <v>244</v>
      </c>
      <c r="C107" s="11">
        <v>486</v>
      </c>
      <c r="D107">
        <f t="shared" si="2"/>
        <v>82843.704307684107</v>
      </c>
      <c r="E107">
        <f t="shared" si="3"/>
        <v>41389.704307684107</v>
      </c>
    </row>
    <row r="108" spans="1:5" x14ac:dyDescent="0.3">
      <c r="A108" s="11">
        <v>57730</v>
      </c>
      <c r="B108" s="11">
        <v>265</v>
      </c>
      <c r="C108" s="11">
        <v>555</v>
      </c>
      <c r="D108">
        <f t="shared" si="2"/>
        <v>92479.523127420121</v>
      </c>
      <c r="E108">
        <f t="shared" si="3"/>
        <v>34749.523127420121</v>
      </c>
    </row>
    <row r="109" spans="1:5" x14ac:dyDescent="0.3">
      <c r="A109" s="11">
        <v>84363</v>
      </c>
      <c r="B109" s="11">
        <v>398</v>
      </c>
      <c r="C109" s="11">
        <v>1118</v>
      </c>
      <c r="D109">
        <f t="shared" si="2"/>
        <v>159020.64414959669</v>
      </c>
      <c r="E109">
        <f t="shared" si="3"/>
        <v>74657.644149596686</v>
      </c>
    </row>
    <row r="110" spans="1:5" x14ac:dyDescent="0.3">
      <c r="A110" s="11">
        <v>46485</v>
      </c>
      <c r="B110" s="11">
        <v>198</v>
      </c>
      <c r="C110" s="11">
        <v>246</v>
      </c>
      <c r="D110">
        <f t="shared" si="2"/>
        <v>62711.757617901996</v>
      </c>
      <c r="E110">
        <f t="shared" si="3"/>
        <v>16226.757617901996</v>
      </c>
    </row>
    <row r="111" spans="1:5" x14ac:dyDescent="0.3">
      <c r="A111" s="11">
        <v>151682</v>
      </c>
      <c r="B111" s="11">
        <v>486</v>
      </c>
      <c r="C111" s="11">
        <v>1911</v>
      </c>
      <c r="D111">
        <f t="shared" si="2"/>
        <v>207525.38550540165</v>
      </c>
      <c r="E111">
        <f t="shared" si="3"/>
        <v>55843.385505401646</v>
      </c>
    </row>
    <row r="112" spans="1:5" x14ac:dyDescent="0.3">
      <c r="A112" s="11">
        <v>23724</v>
      </c>
      <c r="B112" s="11">
        <v>108</v>
      </c>
      <c r="C112" s="11">
        <v>169</v>
      </c>
      <c r="D112">
        <f t="shared" si="2"/>
        <v>27959.013766856875</v>
      </c>
      <c r="E112">
        <f t="shared" si="3"/>
        <v>4235.013766856875</v>
      </c>
    </row>
    <row r="113" spans="1:5" x14ac:dyDescent="0.3">
      <c r="A113" s="11">
        <v>12561</v>
      </c>
      <c r="B113" s="11">
        <v>62</v>
      </c>
      <c r="C113" s="11">
        <v>234</v>
      </c>
      <c r="D113">
        <f t="shared" si="2"/>
        <v>13344.232277682368</v>
      </c>
      <c r="E113">
        <f t="shared" si="3"/>
        <v>783.23227768236757</v>
      </c>
    </row>
    <row r="114" spans="1:5" x14ac:dyDescent="0.3">
      <c r="A114" s="11">
        <v>24556</v>
      </c>
      <c r="B114" s="11">
        <v>57</v>
      </c>
      <c r="C114" s="11">
        <v>267</v>
      </c>
      <c r="D114">
        <f t="shared" si="2"/>
        <v>11929.627363762431</v>
      </c>
      <c r="E114">
        <f t="shared" si="3"/>
        <v>-12626.372636237569</v>
      </c>
    </row>
    <row r="115" spans="1:5" x14ac:dyDescent="0.3">
      <c r="A115" s="11">
        <v>89</v>
      </c>
      <c r="B115" s="11">
        <v>3</v>
      </c>
      <c r="C115" s="11">
        <v>3</v>
      </c>
      <c r="D115">
        <f t="shared" si="2"/>
        <v>235.72539877924621</v>
      </c>
      <c r="E115">
        <f t="shared" si="3"/>
        <v>146.72539877924621</v>
      </c>
    </row>
    <row r="116" spans="1:5" x14ac:dyDescent="0.3">
      <c r="A116" s="11">
        <v>266369</v>
      </c>
      <c r="B116" s="11">
        <v>691</v>
      </c>
      <c r="C116" s="11">
        <v>4530</v>
      </c>
      <c r="D116">
        <f t="shared" si="2"/>
        <v>331716.07944999821</v>
      </c>
      <c r="E116">
        <f t="shared" si="3"/>
        <v>65347.079449998215</v>
      </c>
    </row>
    <row r="117" spans="1:5" x14ac:dyDescent="0.3">
      <c r="A117" s="11">
        <v>56021</v>
      </c>
      <c r="B117" s="11">
        <v>261</v>
      </c>
      <c r="C117" s="11">
        <v>894</v>
      </c>
      <c r="D117">
        <f t="shared" si="2"/>
        <v>90623.843523675794</v>
      </c>
      <c r="E117">
        <f t="shared" si="3"/>
        <v>34602.843523675794</v>
      </c>
    </row>
    <row r="118" spans="1:5" x14ac:dyDescent="0.3">
      <c r="A118" s="11">
        <v>172</v>
      </c>
      <c r="B118" s="11">
        <v>2</v>
      </c>
      <c r="C118" s="11">
        <v>2</v>
      </c>
      <c r="D118">
        <f t="shared" si="2"/>
        <v>137.31754688205771</v>
      </c>
      <c r="E118">
        <f t="shared" si="3"/>
        <v>-34.682453117942288</v>
      </c>
    </row>
    <row r="119" spans="1:5" x14ac:dyDescent="0.3">
      <c r="A119" s="11">
        <v>17416</v>
      </c>
      <c r="B119" s="11">
        <v>123</v>
      </c>
      <c r="C119" s="11">
        <v>383</v>
      </c>
      <c r="D119">
        <f t="shared" si="2"/>
        <v>33250.308618566371</v>
      </c>
      <c r="E119">
        <f t="shared" si="3"/>
        <v>15834.308618566371</v>
      </c>
    </row>
    <row r="120" spans="1:5" x14ac:dyDescent="0.3">
      <c r="A120" s="11">
        <v>1187765</v>
      </c>
      <c r="B120" s="11">
        <v>717</v>
      </c>
      <c r="C120" s="11">
        <v>17696</v>
      </c>
      <c r="D120">
        <f t="shared" si="2"/>
        <v>348453.49884849699</v>
      </c>
      <c r="E120">
        <f t="shared" si="3"/>
        <v>-839311.50115150306</v>
      </c>
    </row>
    <row r="121" spans="1:5" x14ac:dyDescent="0.3">
      <c r="A121" s="11">
        <v>1150424</v>
      </c>
      <c r="B121" s="11">
        <v>777</v>
      </c>
      <c r="C121" s="11">
        <v>19731</v>
      </c>
      <c r="D121">
        <f t="shared" si="2"/>
        <v>387845.93206954125</v>
      </c>
      <c r="E121">
        <f t="shared" si="3"/>
        <v>-762578.06793045881</v>
      </c>
    </row>
    <row r="122" spans="1:5" x14ac:dyDescent="0.3">
      <c r="A122" s="11">
        <v>995</v>
      </c>
      <c r="B122" s="11">
        <v>2</v>
      </c>
      <c r="C122" s="11">
        <v>5</v>
      </c>
      <c r="D122">
        <f t="shared" si="2"/>
        <v>137.31754688205771</v>
      </c>
      <c r="E122">
        <f t="shared" si="3"/>
        <v>-857.68245311794226</v>
      </c>
    </row>
    <row r="123" spans="1:5" x14ac:dyDescent="0.3">
      <c r="A123" s="11">
        <v>6453</v>
      </c>
      <c r="B123" s="11">
        <v>23</v>
      </c>
      <c r="C123" s="11">
        <v>68</v>
      </c>
      <c r="D123">
        <f t="shared" si="2"/>
        <v>3559.0923916053021</v>
      </c>
      <c r="E123">
        <f t="shared" si="3"/>
        <v>-2893.9076083946979</v>
      </c>
    </row>
    <row r="124" spans="1:5" x14ac:dyDescent="0.3">
      <c r="A124" s="11">
        <v>3844</v>
      </c>
      <c r="B124" s="11">
        <v>25</v>
      </c>
      <c r="C124" s="11">
        <v>41</v>
      </c>
      <c r="D124">
        <f t="shared" si="2"/>
        <v>3977.4062228593193</v>
      </c>
      <c r="E124">
        <f t="shared" si="3"/>
        <v>133.40622285931931</v>
      </c>
    </row>
    <row r="125" spans="1:5" x14ac:dyDescent="0.3">
      <c r="A125" s="11">
        <v>405720</v>
      </c>
      <c r="B125" s="11">
        <v>363</v>
      </c>
      <c r="C125" s="11">
        <v>5113</v>
      </c>
      <c r="D125">
        <f t="shared" si="2"/>
        <v>140661.77642461983</v>
      </c>
      <c r="E125">
        <f t="shared" si="3"/>
        <v>-265058.22357538017</v>
      </c>
    </row>
    <row r="126" spans="1:5" x14ac:dyDescent="0.3">
      <c r="A126" s="11">
        <v>34201</v>
      </c>
      <c r="B126" s="11">
        <v>151</v>
      </c>
      <c r="C126" s="11">
        <v>330</v>
      </c>
      <c r="D126">
        <f t="shared" si="2"/>
        <v>43702.219874211369</v>
      </c>
      <c r="E126">
        <f t="shared" si="3"/>
        <v>9501.2198742113687</v>
      </c>
    </row>
    <row r="127" spans="1:5" x14ac:dyDescent="0.3">
      <c r="A127" s="11">
        <v>59171</v>
      </c>
      <c r="B127" s="11">
        <v>146</v>
      </c>
      <c r="C127" s="11">
        <v>2018</v>
      </c>
      <c r="D127">
        <f t="shared" si="2"/>
        <v>41784.352678395684</v>
      </c>
      <c r="E127">
        <f t="shared" si="3"/>
        <v>-17386.647321604316</v>
      </c>
    </row>
    <row r="128" spans="1:5" x14ac:dyDescent="0.3">
      <c r="A128" s="11">
        <v>267847</v>
      </c>
      <c r="B128" s="11">
        <v>70</v>
      </c>
      <c r="C128" s="11">
        <v>1123</v>
      </c>
      <c r="D128">
        <f t="shared" si="2"/>
        <v>15686.873717619736</v>
      </c>
      <c r="E128">
        <f t="shared" si="3"/>
        <v>-252160.12628238025</v>
      </c>
    </row>
    <row r="129" spans="1:5" x14ac:dyDescent="0.3">
      <c r="A129" s="11">
        <v>156180</v>
      </c>
      <c r="B129" s="11">
        <v>65</v>
      </c>
      <c r="C129" s="11">
        <v>1374</v>
      </c>
      <c r="D129">
        <f t="shared" si="2"/>
        <v>14211.608307112609</v>
      </c>
      <c r="E129">
        <f t="shared" si="3"/>
        <v>-141968.39169288738</v>
      </c>
    </row>
    <row r="130" spans="1:5" x14ac:dyDescent="0.3">
      <c r="A130" s="11">
        <v>1990</v>
      </c>
      <c r="B130" s="11">
        <v>21</v>
      </c>
      <c r="C130" s="11">
        <v>25</v>
      </c>
      <c r="D130">
        <f t="shared" si="2"/>
        <v>3152.7202699509685</v>
      </c>
      <c r="E130">
        <f t="shared" si="3"/>
        <v>1162.7202699509685</v>
      </c>
    </row>
    <row r="131" spans="1:5" x14ac:dyDescent="0.3">
      <c r="A131" s="11">
        <v>1002</v>
      </c>
      <c r="B131" s="11">
        <v>13</v>
      </c>
      <c r="C131" s="11">
        <v>13</v>
      </c>
      <c r="D131">
        <f t="shared" ref="D131:D194" si="4">B131^$I$1*$L$1</f>
        <v>1663.8413950881777</v>
      </c>
      <c r="E131">
        <f t="shared" ref="E131:E194" si="5">D131-A131</f>
        <v>661.84139508817771</v>
      </c>
    </row>
    <row r="132" spans="1:5" x14ac:dyDescent="0.3">
      <c r="A132" s="11">
        <v>8718</v>
      </c>
      <c r="B132" s="11">
        <v>90</v>
      </c>
      <c r="C132" s="11">
        <v>118</v>
      </c>
      <c r="D132">
        <f t="shared" si="4"/>
        <v>21927.817988933391</v>
      </c>
      <c r="E132">
        <f t="shared" si="5"/>
        <v>13209.817988933391</v>
      </c>
    </row>
    <row r="133" spans="1:5" x14ac:dyDescent="0.3">
      <c r="A133" s="11">
        <v>24292</v>
      </c>
      <c r="B133" s="11">
        <v>94</v>
      </c>
      <c r="C133" s="11">
        <v>211</v>
      </c>
      <c r="D133">
        <f t="shared" si="4"/>
        <v>23236.156537389452</v>
      </c>
      <c r="E133">
        <f t="shared" si="5"/>
        <v>-1055.8434626105482</v>
      </c>
    </row>
    <row r="134" spans="1:5" x14ac:dyDescent="0.3">
      <c r="A134" s="11">
        <v>2402</v>
      </c>
      <c r="B134" s="11">
        <v>18</v>
      </c>
      <c r="C134" s="11">
        <v>31</v>
      </c>
      <c r="D134">
        <f t="shared" si="4"/>
        <v>2567.2260651658185</v>
      </c>
      <c r="E134">
        <f t="shared" si="5"/>
        <v>165.22606516581845</v>
      </c>
    </row>
    <row r="135" spans="1:5" x14ac:dyDescent="0.3">
      <c r="A135" s="11">
        <v>1618</v>
      </c>
      <c r="B135" s="11">
        <v>7</v>
      </c>
      <c r="C135" s="11">
        <v>8</v>
      </c>
      <c r="D135">
        <f t="shared" si="4"/>
        <v>729.14919458121994</v>
      </c>
      <c r="E135">
        <f t="shared" si="5"/>
        <v>-888.85080541878006</v>
      </c>
    </row>
    <row r="136" spans="1:5" x14ac:dyDescent="0.3">
      <c r="A136" s="11">
        <v>125067</v>
      </c>
      <c r="B136" s="11">
        <v>146</v>
      </c>
      <c r="C136" s="11">
        <v>416</v>
      </c>
      <c r="D136">
        <f t="shared" si="4"/>
        <v>41784.352678395684</v>
      </c>
      <c r="E136">
        <f t="shared" si="5"/>
        <v>-83282.647321604309</v>
      </c>
    </row>
    <row r="137" spans="1:5" x14ac:dyDescent="0.3">
      <c r="A137" s="11">
        <v>85434</v>
      </c>
      <c r="B137" s="11">
        <v>383</v>
      </c>
      <c r="C137" s="11">
        <v>1321</v>
      </c>
      <c r="D137">
        <f t="shared" si="4"/>
        <v>151083.83863876748</v>
      </c>
      <c r="E137">
        <f t="shared" si="5"/>
        <v>65649.838638767484</v>
      </c>
    </row>
    <row r="138" spans="1:5" x14ac:dyDescent="0.3">
      <c r="A138" s="11">
        <v>1109935</v>
      </c>
      <c r="B138" s="11">
        <v>1281</v>
      </c>
      <c r="C138" s="11">
        <v>14258</v>
      </c>
      <c r="D138">
        <f t="shared" si="4"/>
        <v>755144.76620920259</v>
      </c>
      <c r="E138">
        <f t="shared" si="5"/>
        <v>-354790.23379079741</v>
      </c>
    </row>
    <row r="139" spans="1:5" x14ac:dyDescent="0.3">
      <c r="A139" s="11">
        <v>122359</v>
      </c>
      <c r="B139" s="11">
        <v>592</v>
      </c>
      <c r="C139" s="11">
        <v>1410</v>
      </c>
      <c r="D139">
        <f t="shared" si="4"/>
        <v>269939.18075756513</v>
      </c>
      <c r="E139">
        <f t="shared" si="5"/>
        <v>147580.18075756513</v>
      </c>
    </row>
    <row r="140" spans="1:5" x14ac:dyDescent="0.3">
      <c r="A140" s="11">
        <v>62959</v>
      </c>
      <c r="B140" s="11">
        <v>294</v>
      </c>
      <c r="C140" s="11">
        <v>512</v>
      </c>
      <c r="D140">
        <f t="shared" si="4"/>
        <v>106207.0129837233</v>
      </c>
      <c r="E140">
        <f t="shared" si="5"/>
        <v>43248.012983723296</v>
      </c>
    </row>
    <row r="141" spans="1:5" x14ac:dyDescent="0.3">
      <c r="A141" s="11">
        <v>71149</v>
      </c>
      <c r="B141" s="11">
        <v>587</v>
      </c>
      <c r="C141" s="11">
        <v>1036</v>
      </c>
      <c r="D141">
        <f t="shared" si="4"/>
        <v>266905.000738381</v>
      </c>
      <c r="E141">
        <f t="shared" si="5"/>
        <v>195756.000738381</v>
      </c>
    </row>
    <row r="142" spans="1:5" x14ac:dyDescent="0.3">
      <c r="A142" s="11">
        <v>493787</v>
      </c>
      <c r="B142" s="11">
        <v>958</v>
      </c>
      <c r="C142" s="11">
        <v>3809</v>
      </c>
      <c r="D142">
        <f t="shared" si="4"/>
        <v>512699.36763412086</v>
      </c>
      <c r="E142">
        <f t="shared" si="5"/>
        <v>18912.367634120863</v>
      </c>
    </row>
    <row r="143" spans="1:5" x14ac:dyDescent="0.3">
      <c r="A143" s="11">
        <v>56674</v>
      </c>
      <c r="B143" s="11">
        <v>142</v>
      </c>
      <c r="C143" s="11">
        <v>514</v>
      </c>
      <c r="D143">
        <f t="shared" si="4"/>
        <v>40265.682323872257</v>
      </c>
      <c r="E143">
        <f t="shared" si="5"/>
        <v>-16408.317676127743</v>
      </c>
    </row>
    <row r="144" spans="1:5" x14ac:dyDescent="0.3">
      <c r="A144" s="11">
        <v>21288</v>
      </c>
      <c r="B144" s="11">
        <v>80</v>
      </c>
      <c r="C144" s="11">
        <v>105</v>
      </c>
      <c r="D144">
        <f t="shared" si="4"/>
        <v>18742.323425785362</v>
      </c>
      <c r="E144">
        <f t="shared" si="5"/>
        <v>-2545.6765742146381</v>
      </c>
    </row>
    <row r="145" spans="1:5" x14ac:dyDescent="0.3">
      <c r="A145" s="11">
        <v>243660</v>
      </c>
      <c r="B145" s="11">
        <v>495</v>
      </c>
      <c r="C145" s="11">
        <v>2985</v>
      </c>
      <c r="D145">
        <f t="shared" si="4"/>
        <v>212662.82623527379</v>
      </c>
      <c r="E145">
        <f t="shared" si="5"/>
        <v>-30997.173764726205</v>
      </c>
    </row>
    <row r="146" spans="1:5" x14ac:dyDescent="0.3">
      <c r="A146" s="11">
        <v>137295</v>
      </c>
      <c r="B146" s="11">
        <v>334</v>
      </c>
      <c r="C146" s="11">
        <v>1507</v>
      </c>
      <c r="D146">
        <f t="shared" si="4"/>
        <v>125888.11532876498</v>
      </c>
      <c r="E146">
        <f t="shared" si="5"/>
        <v>-11406.884671235021</v>
      </c>
    </row>
    <row r="147" spans="1:5" x14ac:dyDescent="0.3">
      <c r="A147" s="11">
        <v>9393</v>
      </c>
      <c r="B147" s="11">
        <v>134</v>
      </c>
      <c r="C147" s="11">
        <v>284</v>
      </c>
      <c r="D147">
        <f t="shared" si="4"/>
        <v>37271.120331707287</v>
      </c>
      <c r="E147">
        <f t="shared" si="5"/>
        <v>27878.120331707287</v>
      </c>
    </row>
    <row r="148" spans="1:5" x14ac:dyDescent="0.3">
      <c r="A148" s="11">
        <v>346067</v>
      </c>
      <c r="B148" s="11">
        <v>698</v>
      </c>
      <c r="C148" s="11">
        <v>3098</v>
      </c>
      <c r="D148">
        <f t="shared" si="4"/>
        <v>336202.03616354527</v>
      </c>
      <c r="E148">
        <f t="shared" si="5"/>
        <v>-9864.9638364547282</v>
      </c>
    </row>
    <row r="149" spans="1:5" x14ac:dyDescent="0.3">
      <c r="A149" s="11">
        <v>128291</v>
      </c>
      <c r="B149" s="11">
        <v>787</v>
      </c>
      <c r="C149" s="11">
        <v>1630</v>
      </c>
      <c r="D149">
        <f t="shared" si="4"/>
        <v>394512.5159766021</v>
      </c>
      <c r="E149">
        <f t="shared" si="5"/>
        <v>266221.5159766021</v>
      </c>
    </row>
    <row r="150" spans="1:5" x14ac:dyDescent="0.3">
      <c r="A150" s="11">
        <v>55386</v>
      </c>
      <c r="B150" s="11">
        <v>308</v>
      </c>
      <c r="C150" s="11">
        <v>451</v>
      </c>
      <c r="D150">
        <f t="shared" si="4"/>
        <v>113000.05410220446</v>
      </c>
      <c r="E150">
        <f t="shared" si="5"/>
        <v>57614.054102204464</v>
      </c>
    </row>
    <row r="151" spans="1:5" x14ac:dyDescent="0.3">
      <c r="A151" s="11">
        <v>688169</v>
      </c>
      <c r="B151" s="11">
        <v>1220</v>
      </c>
      <c r="C151" s="11">
        <v>8487</v>
      </c>
      <c r="D151">
        <f t="shared" si="4"/>
        <v>707604.87135774759</v>
      </c>
      <c r="E151">
        <f t="shared" si="5"/>
        <v>19435.871357747586</v>
      </c>
    </row>
    <row r="152" spans="1:5" x14ac:dyDescent="0.3">
      <c r="A152" s="11">
        <v>637632</v>
      </c>
      <c r="B152" s="11">
        <v>887</v>
      </c>
      <c r="C152" s="11">
        <v>2852</v>
      </c>
      <c r="D152">
        <f t="shared" si="4"/>
        <v>462694.2549853957</v>
      </c>
      <c r="E152">
        <f t="shared" si="5"/>
        <v>-174937.7450146043</v>
      </c>
    </row>
    <row r="153" spans="1:5" x14ac:dyDescent="0.3">
      <c r="A153" s="11">
        <v>7231</v>
      </c>
      <c r="B153" s="11">
        <v>90</v>
      </c>
      <c r="C153" s="11">
        <v>170</v>
      </c>
      <c r="D153">
        <f t="shared" si="4"/>
        <v>21927.817988933391</v>
      </c>
      <c r="E153">
        <f t="shared" si="5"/>
        <v>14696.817988933391</v>
      </c>
    </row>
    <row r="154" spans="1:5" x14ac:dyDescent="0.3">
      <c r="A154" s="11">
        <v>47690</v>
      </c>
      <c r="B154" s="11">
        <v>214</v>
      </c>
      <c r="C154" s="11">
        <v>471</v>
      </c>
      <c r="D154">
        <f t="shared" si="4"/>
        <v>69554.684426665175</v>
      </c>
      <c r="E154">
        <f t="shared" si="5"/>
        <v>21864.684426665175</v>
      </c>
    </row>
    <row r="155" spans="1:5" x14ac:dyDescent="0.3">
      <c r="A155" s="11">
        <v>78833</v>
      </c>
      <c r="B155" s="11">
        <v>196</v>
      </c>
      <c r="C155" s="11">
        <v>471</v>
      </c>
      <c r="D155">
        <f t="shared" si="4"/>
        <v>61868.965160829117</v>
      </c>
      <c r="E155">
        <f t="shared" si="5"/>
        <v>-16964.034839170883</v>
      </c>
    </row>
    <row r="156" spans="1:5" x14ac:dyDescent="0.3">
      <c r="A156" s="11">
        <v>52704</v>
      </c>
      <c r="B156" s="11">
        <v>272</v>
      </c>
      <c r="C156" s="11">
        <v>527</v>
      </c>
      <c r="D156">
        <f t="shared" si="4"/>
        <v>95749.388778139692</v>
      </c>
      <c r="E156">
        <f t="shared" si="5"/>
        <v>43045.388778139692</v>
      </c>
    </row>
    <row r="157" spans="1:5" x14ac:dyDescent="0.3">
      <c r="A157" s="11">
        <v>54052</v>
      </c>
      <c r="B157" s="11">
        <v>296</v>
      </c>
      <c r="C157" s="11">
        <v>662</v>
      </c>
      <c r="D157">
        <f t="shared" si="4"/>
        <v>107170.98682270003</v>
      </c>
      <c r="E157">
        <f t="shared" si="5"/>
        <v>53118.986822700026</v>
      </c>
    </row>
    <row r="158" spans="1:5" x14ac:dyDescent="0.3">
      <c r="A158" s="11">
        <v>116941</v>
      </c>
      <c r="B158" s="11">
        <v>501</v>
      </c>
      <c r="C158" s="11">
        <v>1584</v>
      </c>
      <c r="D158">
        <f t="shared" si="4"/>
        <v>216105.1290329906</v>
      </c>
      <c r="E158">
        <f t="shared" si="5"/>
        <v>99164.129032990604</v>
      </c>
    </row>
    <row r="159" spans="1:5" x14ac:dyDescent="0.3">
      <c r="A159" s="11">
        <v>64223</v>
      </c>
      <c r="B159" s="11">
        <v>272</v>
      </c>
      <c r="C159" s="11">
        <v>374</v>
      </c>
      <c r="D159">
        <f t="shared" si="4"/>
        <v>95749.388778139692</v>
      </c>
      <c r="E159">
        <f t="shared" si="5"/>
        <v>31526.388778139692</v>
      </c>
    </row>
    <row r="160" spans="1:5" x14ac:dyDescent="0.3">
      <c r="A160" s="11">
        <v>172796</v>
      </c>
      <c r="B160" s="11">
        <v>535</v>
      </c>
      <c r="C160" s="11">
        <v>2190</v>
      </c>
      <c r="D160">
        <f t="shared" si="4"/>
        <v>235867.98281435334</v>
      </c>
      <c r="E160">
        <f t="shared" si="5"/>
        <v>63071.982814353338</v>
      </c>
    </row>
    <row r="161" spans="1:5" x14ac:dyDescent="0.3">
      <c r="A161" s="11">
        <v>30439</v>
      </c>
      <c r="B161" s="11">
        <v>112</v>
      </c>
      <c r="C161" s="11">
        <v>176</v>
      </c>
      <c r="D161">
        <f t="shared" si="4"/>
        <v>29347.504892525438</v>
      </c>
      <c r="E161">
        <f t="shared" si="5"/>
        <v>-1091.4951074745622</v>
      </c>
    </row>
    <row r="162" spans="1:5" x14ac:dyDescent="0.3">
      <c r="A162" s="11">
        <v>19501</v>
      </c>
      <c r="B162" s="11">
        <v>81</v>
      </c>
      <c r="C162" s="11">
        <v>357</v>
      </c>
      <c r="D162">
        <f t="shared" si="4"/>
        <v>19055.199274754148</v>
      </c>
      <c r="E162">
        <f t="shared" si="5"/>
        <v>-445.80072524585194</v>
      </c>
    </row>
    <row r="163" spans="1:5" x14ac:dyDescent="0.3">
      <c r="A163" s="11">
        <v>26341</v>
      </c>
      <c r="B163" s="11">
        <v>71</v>
      </c>
      <c r="C163" s="11">
        <v>299</v>
      </c>
      <c r="D163">
        <f t="shared" si="4"/>
        <v>15986.241410484106</v>
      </c>
      <c r="E163">
        <f t="shared" si="5"/>
        <v>-10354.758589515894</v>
      </c>
    </row>
    <row r="164" spans="1:5" x14ac:dyDescent="0.3">
      <c r="A164" s="11">
        <v>92</v>
      </c>
      <c r="B164" s="11">
        <v>3</v>
      </c>
      <c r="C164" s="11">
        <v>3</v>
      </c>
      <c r="D164">
        <f t="shared" si="4"/>
        <v>235.72539877924621</v>
      </c>
      <c r="E164">
        <f t="shared" si="5"/>
        <v>143.72539877924621</v>
      </c>
    </row>
    <row r="165" spans="1:5" x14ac:dyDescent="0.3">
      <c r="A165" s="11">
        <v>214614</v>
      </c>
      <c r="B165" s="11">
        <v>802</v>
      </c>
      <c r="C165" s="11">
        <v>3698</v>
      </c>
      <c r="D165">
        <f t="shared" si="4"/>
        <v>404565.27623811725</v>
      </c>
      <c r="E165">
        <f t="shared" si="5"/>
        <v>189951.27623811725</v>
      </c>
    </row>
    <row r="166" spans="1:5" x14ac:dyDescent="0.3">
      <c r="A166" s="11">
        <v>40594</v>
      </c>
      <c r="B166" s="11">
        <v>226</v>
      </c>
      <c r="C166" s="11">
        <v>589</v>
      </c>
      <c r="D166">
        <f t="shared" si="4"/>
        <v>74800.541103510375</v>
      </c>
      <c r="E166">
        <f t="shared" si="5"/>
        <v>34206.541103510375</v>
      </c>
    </row>
    <row r="167" spans="1:5" x14ac:dyDescent="0.3">
      <c r="A167" s="11">
        <v>19862</v>
      </c>
      <c r="B167" s="11">
        <v>125</v>
      </c>
      <c r="C167" s="11">
        <v>435</v>
      </c>
      <c r="D167">
        <f t="shared" si="4"/>
        <v>33972.793010449961</v>
      </c>
      <c r="E167">
        <f t="shared" si="5"/>
        <v>14110.793010449961</v>
      </c>
    </row>
    <row r="168" spans="1:5" x14ac:dyDescent="0.3">
      <c r="A168" s="11">
        <v>1803454</v>
      </c>
      <c r="B168" s="11">
        <v>894</v>
      </c>
      <c r="C168" s="11">
        <v>22274</v>
      </c>
      <c r="D168">
        <f t="shared" si="4"/>
        <v>467567.02873172308</v>
      </c>
      <c r="E168">
        <f t="shared" si="5"/>
        <v>-1335886.9712682769</v>
      </c>
    </row>
    <row r="169" spans="1:5" x14ac:dyDescent="0.3">
      <c r="A169" s="11">
        <v>1510504</v>
      </c>
      <c r="B169" s="11">
        <v>970</v>
      </c>
      <c r="C169" s="11">
        <v>19715</v>
      </c>
      <c r="D169">
        <f t="shared" si="4"/>
        <v>521276.04335418507</v>
      </c>
      <c r="E169">
        <f t="shared" si="5"/>
        <v>-989227.95664581493</v>
      </c>
    </row>
    <row r="170" spans="1:5" x14ac:dyDescent="0.3">
      <c r="A170" s="11">
        <v>3936</v>
      </c>
      <c r="B170" s="11">
        <v>19</v>
      </c>
      <c r="C170" s="11">
        <v>46</v>
      </c>
      <c r="D170">
        <f t="shared" si="4"/>
        <v>2759.0390009693861</v>
      </c>
      <c r="E170">
        <f t="shared" si="5"/>
        <v>-1176.9609990306139</v>
      </c>
    </row>
    <row r="171" spans="1:5" x14ac:dyDescent="0.3">
      <c r="A171" s="11">
        <v>7908</v>
      </c>
      <c r="B171" s="11">
        <v>45</v>
      </c>
      <c r="C171" s="11">
        <v>99</v>
      </c>
      <c r="D171">
        <f t="shared" si="4"/>
        <v>8705.7606315147223</v>
      </c>
      <c r="E171">
        <f t="shared" si="5"/>
        <v>797.76063151472226</v>
      </c>
    </row>
    <row r="172" spans="1:5" x14ac:dyDescent="0.3">
      <c r="A172" s="11">
        <v>2922</v>
      </c>
      <c r="B172" s="11">
        <v>21</v>
      </c>
      <c r="C172" s="11">
        <v>43</v>
      </c>
      <c r="D172">
        <f t="shared" si="4"/>
        <v>3152.7202699509685</v>
      </c>
      <c r="E172">
        <f t="shared" si="5"/>
        <v>230.72026995096849</v>
      </c>
    </row>
    <row r="173" spans="1:5" x14ac:dyDescent="0.3">
      <c r="A173" s="11">
        <v>189</v>
      </c>
      <c r="B173" s="11">
        <v>3</v>
      </c>
      <c r="C173" s="11">
        <v>3</v>
      </c>
      <c r="D173">
        <f t="shared" si="4"/>
        <v>235.72539877924621</v>
      </c>
      <c r="E173">
        <f t="shared" si="5"/>
        <v>46.725398779246206</v>
      </c>
    </row>
    <row r="174" spans="1:5" x14ac:dyDescent="0.3">
      <c r="A174" s="11">
        <v>305236</v>
      </c>
      <c r="B174" s="11">
        <v>368</v>
      </c>
      <c r="C174" s="11">
        <v>3632</v>
      </c>
      <c r="D174">
        <f t="shared" si="4"/>
        <v>143249.80696930882</v>
      </c>
      <c r="E174">
        <f t="shared" si="5"/>
        <v>-161986.19303069118</v>
      </c>
    </row>
    <row r="175" spans="1:5" x14ac:dyDescent="0.3">
      <c r="A175" s="11">
        <v>52090</v>
      </c>
      <c r="B175" s="11">
        <v>178</v>
      </c>
      <c r="C175" s="11">
        <v>468</v>
      </c>
      <c r="D175">
        <f t="shared" si="4"/>
        <v>54414.806104763389</v>
      </c>
      <c r="E175">
        <f t="shared" si="5"/>
        <v>2324.8061047633892</v>
      </c>
    </row>
    <row r="176" spans="1:5" x14ac:dyDescent="0.3">
      <c r="A176" s="11">
        <v>58985</v>
      </c>
      <c r="B176" s="11">
        <v>158</v>
      </c>
      <c r="C176" s="11">
        <v>1124</v>
      </c>
      <c r="D176">
        <f t="shared" si="4"/>
        <v>46422.83014180827</v>
      </c>
      <c r="E176">
        <f t="shared" si="5"/>
        <v>-12562.16985819173</v>
      </c>
    </row>
    <row r="177" spans="1:5" x14ac:dyDescent="0.3">
      <c r="A177" s="11">
        <v>190086</v>
      </c>
      <c r="B177" s="11">
        <v>76</v>
      </c>
      <c r="C177" s="11">
        <v>777</v>
      </c>
      <c r="D177">
        <f t="shared" si="4"/>
        <v>17503.916431816466</v>
      </c>
      <c r="E177">
        <f t="shared" si="5"/>
        <v>-172582.08356818353</v>
      </c>
    </row>
    <row r="178" spans="1:5" x14ac:dyDescent="0.3">
      <c r="A178" s="11">
        <v>67982</v>
      </c>
      <c r="B178" s="11">
        <v>65</v>
      </c>
      <c r="C178" s="11">
        <v>559</v>
      </c>
      <c r="D178">
        <f t="shared" si="4"/>
        <v>14211.608307112609</v>
      </c>
      <c r="E178">
        <f t="shared" si="5"/>
        <v>-53770.391692887395</v>
      </c>
    </row>
    <row r="179" spans="1:5" x14ac:dyDescent="0.3">
      <c r="A179" s="11">
        <v>4346</v>
      </c>
      <c r="B179" s="11">
        <v>39</v>
      </c>
      <c r="C179" s="11">
        <v>52</v>
      </c>
      <c r="D179">
        <f t="shared" si="4"/>
        <v>7194.174431325775</v>
      </c>
      <c r="E179">
        <f t="shared" si="5"/>
        <v>2848.174431325775</v>
      </c>
    </row>
    <row r="180" spans="1:5" x14ac:dyDescent="0.3">
      <c r="A180" s="11">
        <v>2491</v>
      </c>
      <c r="B180" s="11">
        <v>31</v>
      </c>
      <c r="C180" s="11">
        <v>41</v>
      </c>
      <c r="D180">
        <f t="shared" si="4"/>
        <v>5297.9139137083821</v>
      </c>
      <c r="E180">
        <f t="shared" si="5"/>
        <v>2806.9139137083821</v>
      </c>
    </row>
    <row r="181" spans="1:5" x14ac:dyDescent="0.3">
      <c r="A181" s="11">
        <v>18460</v>
      </c>
      <c r="B181" s="11">
        <v>161</v>
      </c>
      <c r="C181" s="11">
        <v>215</v>
      </c>
      <c r="D181">
        <f t="shared" si="4"/>
        <v>47601.246126856531</v>
      </c>
      <c r="E181">
        <f t="shared" si="5"/>
        <v>29141.246126856531</v>
      </c>
    </row>
    <row r="182" spans="1:5" x14ac:dyDescent="0.3">
      <c r="A182" s="11">
        <v>2702</v>
      </c>
      <c r="B182" s="11">
        <v>18</v>
      </c>
      <c r="C182" s="11">
        <v>40</v>
      </c>
      <c r="D182">
        <f t="shared" si="4"/>
        <v>2567.2260651658185</v>
      </c>
      <c r="E182">
        <f t="shared" si="5"/>
        <v>-134.77393483418155</v>
      </c>
    </row>
    <row r="183" spans="1:5" x14ac:dyDescent="0.3">
      <c r="A183" s="11">
        <v>1922</v>
      </c>
      <c r="B183" s="11">
        <v>7</v>
      </c>
      <c r="C183" s="11">
        <v>12</v>
      </c>
      <c r="D183">
        <f t="shared" si="4"/>
        <v>729.14919458121994</v>
      </c>
      <c r="E183">
        <f t="shared" si="5"/>
        <v>-1192.8508054187801</v>
      </c>
    </row>
    <row r="184" spans="1:5" x14ac:dyDescent="0.3">
      <c r="A184" s="11">
        <v>924</v>
      </c>
      <c r="B184" s="11">
        <v>4</v>
      </c>
      <c r="C184" s="11">
        <v>4</v>
      </c>
      <c r="D184">
        <f t="shared" si="4"/>
        <v>345.87146398403684</v>
      </c>
      <c r="E184">
        <f t="shared" si="5"/>
        <v>-578.12853601596316</v>
      </c>
    </row>
    <row r="185" spans="1:5" x14ac:dyDescent="0.3">
      <c r="A185" s="11">
        <v>116454</v>
      </c>
      <c r="B185" s="11">
        <v>156</v>
      </c>
      <c r="C185" s="11">
        <v>411</v>
      </c>
      <c r="D185">
        <f t="shared" si="4"/>
        <v>45641.336710931988</v>
      </c>
      <c r="E185">
        <f t="shared" si="5"/>
        <v>-70812.663289068005</v>
      </c>
    </row>
    <row r="186" spans="1:5" x14ac:dyDescent="0.3">
      <c r="A186" s="11">
        <v>63880</v>
      </c>
      <c r="B186" s="11">
        <v>366</v>
      </c>
      <c r="C186" s="11">
        <v>1187</v>
      </c>
      <c r="D186">
        <f t="shared" si="4"/>
        <v>142213.18161947452</v>
      </c>
      <c r="E186">
        <f t="shared" si="5"/>
        <v>78333.181619474519</v>
      </c>
    </row>
    <row r="187" spans="1:5" x14ac:dyDescent="0.3">
      <c r="A187" s="11">
        <v>1329742</v>
      </c>
      <c r="B187" s="11">
        <v>1356</v>
      </c>
      <c r="C187" s="11">
        <v>17065</v>
      </c>
      <c r="D187">
        <f t="shared" si="4"/>
        <v>814633.8909761369</v>
      </c>
      <c r="E187">
        <f t="shared" si="5"/>
        <v>-515108.1090238631</v>
      </c>
    </row>
    <row r="188" spans="1:5" x14ac:dyDescent="0.3">
      <c r="A188" s="11">
        <v>260622</v>
      </c>
      <c r="B188" s="11">
        <v>822</v>
      </c>
      <c r="C188" s="11">
        <v>2942</v>
      </c>
      <c r="D188">
        <f t="shared" si="4"/>
        <v>418066.44282827951</v>
      </c>
      <c r="E188">
        <f t="shared" si="5"/>
        <v>157444.44282827951</v>
      </c>
    </row>
    <row r="189" spans="1:5" x14ac:dyDescent="0.3">
      <c r="A189" s="11">
        <v>51299</v>
      </c>
      <c r="B189" s="11">
        <v>273</v>
      </c>
      <c r="C189" s="11">
        <v>449</v>
      </c>
      <c r="D189">
        <f t="shared" si="4"/>
        <v>96218.819323939038</v>
      </c>
      <c r="E189">
        <f t="shared" si="5"/>
        <v>44919.819323939038</v>
      </c>
    </row>
    <row r="190" spans="1:5" x14ac:dyDescent="0.3">
      <c r="A190" s="11">
        <v>70369</v>
      </c>
      <c r="B190" s="11">
        <v>601</v>
      </c>
      <c r="C190" s="11">
        <v>1020</v>
      </c>
      <c r="D190">
        <f t="shared" si="4"/>
        <v>275422.18975828483</v>
      </c>
      <c r="E190">
        <f t="shared" si="5"/>
        <v>205053.18975828483</v>
      </c>
    </row>
    <row r="191" spans="1:5" x14ac:dyDescent="0.3">
      <c r="A191" s="11">
        <v>379530</v>
      </c>
      <c r="B191" s="11">
        <v>885</v>
      </c>
      <c r="C191" s="11">
        <v>2761</v>
      </c>
      <c r="D191">
        <f t="shared" si="4"/>
        <v>461304.37795126514</v>
      </c>
      <c r="E191">
        <f t="shared" si="5"/>
        <v>81774.377951265138</v>
      </c>
    </row>
    <row r="192" spans="1:5" x14ac:dyDescent="0.3">
      <c r="A192" s="11">
        <v>64515</v>
      </c>
      <c r="B192" s="11">
        <v>174</v>
      </c>
      <c r="C192" s="11">
        <v>662</v>
      </c>
      <c r="D192">
        <f t="shared" si="4"/>
        <v>52791.273007235366</v>
      </c>
      <c r="E192">
        <f t="shared" si="5"/>
        <v>-11723.726992764634</v>
      </c>
    </row>
    <row r="193" spans="1:5" x14ac:dyDescent="0.3">
      <c r="A193" s="11">
        <v>20800</v>
      </c>
      <c r="B193" s="11">
        <v>70</v>
      </c>
      <c r="C193" s="11">
        <v>94</v>
      </c>
      <c r="D193">
        <f t="shared" si="4"/>
        <v>15686.873717619736</v>
      </c>
      <c r="E193">
        <f t="shared" si="5"/>
        <v>-5113.1262823802645</v>
      </c>
    </row>
    <row r="194" spans="1:5" x14ac:dyDescent="0.3">
      <c r="A194" s="11">
        <v>276449</v>
      </c>
      <c r="B194" s="11">
        <v>520</v>
      </c>
      <c r="C194" s="11">
        <v>3406</v>
      </c>
      <c r="D194">
        <f t="shared" si="4"/>
        <v>227095.91209590118</v>
      </c>
      <c r="E194">
        <f t="shared" si="5"/>
        <v>-49353.087904098822</v>
      </c>
    </row>
    <row r="195" spans="1:5" x14ac:dyDescent="0.3">
      <c r="A195" s="11">
        <v>103615</v>
      </c>
      <c r="B195" s="11">
        <v>297</v>
      </c>
      <c r="C195" s="11">
        <v>1095</v>
      </c>
      <c r="D195">
        <f t="shared" ref="D195:D258" si="6">B195^$I$1*$L$1</f>
        <v>107653.78794105838</v>
      </c>
      <c r="E195">
        <f t="shared" ref="E195:E258" si="7">D195-A195</f>
        <v>4038.7879410583846</v>
      </c>
    </row>
    <row r="196" spans="1:5" x14ac:dyDescent="0.3">
      <c r="A196" s="11">
        <v>11854</v>
      </c>
      <c r="B196" s="11">
        <v>118</v>
      </c>
      <c r="C196" s="11">
        <v>243</v>
      </c>
      <c r="D196">
        <f t="shared" si="6"/>
        <v>31461.246778716144</v>
      </c>
      <c r="E196">
        <f t="shared" si="7"/>
        <v>19607.246778716144</v>
      </c>
    </row>
    <row r="197" spans="1:5" x14ac:dyDescent="0.3">
      <c r="A197" s="11">
        <v>798256</v>
      </c>
      <c r="B197" s="11">
        <v>727</v>
      </c>
      <c r="C197" s="11">
        <v>3823</v>
      </c>
      <c r="D197">
        <f t="shared" si="6"/>
        <v>354945.34144717437</v>
      </c>
      <c r="E197">
        <f t="shared" si="7"/>
        <v>-443310.65855282563</v>
      </c>
    </row>
    <row r="198" spans="1:5" x14ac:dyDescent="0.3">
      <c r="A198" s="11">
        <v>103501</v>
      </c>
      <c r="B198" s="11">
        <v>718</v>
      </c>
      <c r="C198" s="11">
        <v>1406</v>
      </c>
      <c r="D198">
        <f t="shared" si="6"/>
        <v>349101.3351980666</v>
      </c>
      <c r="E198">
        <f t="shared" si="7"/>
        <v>245600.3351980666</v>
      </c>
    </row>
    <row r="199" spans="1:5" x14ac:dyDescent="0.3">
      <c r="A199" s="11">
        <v>55268</v>
      </c>
      <c r="B199" s="11">
        <v>340</v>
      </c>
      <c r="C199" s="11">
        <v>469</v>
      </c>
      <c r="D199">
        <f t="shared" si="6"/>
        <v>128910.98381583289</v>
      </c>
      <c r="E199">
        <f t="shared" si="7"/>
        <v>73642.983815832893</v>
      </c>
    </row>
    <row r="200" spans="1:5" x14ac:dyDescent="0.3">
      <c r="A200" s="11">
        <v>641150</v>
      </c>
      <c r="B200" s="11">
        <v>1177</v>
      </c>
      <c r="C200" s="11">
        <v>7912</v>
      </c>
      <c r="D200">
        <f t="shared" si="6"/>
        <v>674563.04934409529</v>
      </c>
      <c r="E200">
        <f t="shared" si="7"/>
        <v>33413.049344095285</v>
      </c>
    </row>
    <row r="201" spans="1:5" x14ac:dyDescent="0.3">
      <c r="A201" s="11">
        <v>626992</v>
      </c>
      <c r="B201" s="11">
        <v>867</v>
      </c>
      <c r="C201" s="11">
        <v>2831</v>
      </c>
      <c r="D201">
        <f t="shared" si="6"/>
        <v>448842.68544762488</v>
      </c>
      <c r="E201">
        <f t="shared" si="7"/>
        <v>-178149.31455237512</v>
      </c>
    </row>
    <row r="202" spans="1:5" x14ac:dyDescent="0.3">
      <c r="A202" s="11">
        <v>4062</v>
      </c>
      <c r="B202" s="11">
        <v>72</v>
      </c>
      <c r="C202" s="11">
        <v>86</v>
      </c>
      <c r="D202">
        <f t="shared" si="6"/>
        <v>16287.015330502785</v>
      </c>
      <c r="E202">
        <f t="shared" si="7"/>
        <v>12225.015330502785</v>
      </c>
    </row>
    <row r="203" spans="1:5" x14ac:dyDescent="0.3">
      <c r="A203" s="11">
        <v>40440</v>
      </c>
      <c r="B203" s="11">
        <v>178</v>
      </c>
      <c r="C203" s="11">
        <v>390</v>
      </c>
      <c r="D203">
        <f t="shared" si="6"/>
        <v>54414.806104763389</v>
      </c>
      <c r="E203">
        <f t="shared" si="7"/>
        <v>13974.806104763389</v>
      </c>
    </row>
    <row r="204" spans="1:5" x14ac:dyDescent="0.3">
      <c r="A204" s="11">
        <v>74483</v>
      </c>
      <c r="B204" s="11">
        <v>185</v>
      </c>
      <c r="C204" s="11">
        <v>442</v>
      </c>
      <c r="D204">
        <f t="shared" si="6"/>
        <v>57285.201676840486</v>
      </c>
      <c r="E204">
        <f t="shared" si="7"/>
        <v>-17197.798323159514</v>
      </c>
    </row>
    <row r="205" spans="1:5" x14ac:dyDescent="0.3">
      <c r="A205" s="11">
        <v>45090</v>
      </c>
      <c r="B205" s="11">
        <v>286</v>
      </c>
      <c r="C205" s="11">
        <v>527</v>
      </c>
      <c r="D205">
        <f t="shared" si="6"/>
        <v>102373.01176073602</v>
      </c>
      <c r="E205">
        <f t="shared" si="7"/>
        <v>57283.011760736015</v>
      </c>
    </row>
    <row r="206" spans="1:5" x14ac:dyDescent="0.3">
      <c r="A206" s="11">
        <v>56576</v>
      </c>
      <c r="B206" s="11">
        <v>309</v>
      </c>
      <c r="C206" s="11">
        <v>636</v>
      </c>
      <c r="D206">
        <f t="shared" si="6"/>
        <v>113489.27071133269</v>
      </c>
      <c r="E206">
        <f t="shared" si="7"/>
        <v>56913.270711332691</v>
      </c>
    </row>
    <row r="207" spans="1:5" x14ac:dyDescent="0.3">
      <c r="A207" s="11">
        <v>111131</v>
      </c>
      <c r="B207" s="11">
        <v>485</v>
      </c>
      <c r="C207" s="11">
        <v>1632</v>
      </c>
      <c r="D207">
        <f t="shared" si="6"/>
        <v>206956.49966973133</v>
      </c>
      <c r="E207">
        <f t="shared" si="7"/>
        <v>95825.499669731333</v>
      </c>
    </row>
    <row r="208" spans="1:5" x14ac:dyDescent="0.3">
      <c r="A208" s="11">
        <v>63366</v>
      </c>
      <c r="B208" s="11">
        <v>262</v>
      </c>
      <c r="C208" s="11">
        <v>360</v>
      </c>
      <c r="D208">
        <f t="shared" si="6"/>
        <v>91086.882318113145</v>
      </c>
      <c r="E208">
        <f t="shared" si="7"/>
        <v>27720.882318113145</v>
      </c>
    </row>
    <row r="209" spans="1:5" x14ac:dyDescent="0.3">
      <c r="A209" s="11">
        <v>155333</v>
      </c>
      <c r="B209" s="11">
        <v>480</v>
      </c>
      <c r="C209" s="11">
        <v>2076</v>
      </c>
      <c r="D209">
        <f t="shared" si="6"/>
        <v>204117.93328008708</v>
      </c>
      <c r="E209">
        <f t="shared" si="7"/>
        <v>48784.933280087076</v>
      </c>
    </row>
    <row r="210" spans="1:5" x14ac:dyDescent="0.3">
      <c r="A210" s="11">
        <v>38576</v>
      </c>
      <c r="B210" s="11">
        <v>129</v>
      </c>
      <c r="C210" s="11">
        <v>204</v>
      </c>
      <c r="D210">
        <f t="shared" si="6"/>
        <v>35429.29081866784</v>
      </c>
      <c r="E210">
        <f t="shared" si="7"/>
        <v>-3146.7091813321604</v>
      </c>
    </row>
    <row r="211" spans="1:5" x14ac:dyDescent="0.3">
      <c r="A211" s="11">
        <v>16772</v>
      </c>
      <c r="B211" s="11">
        <v>70</v>
      </c>
      <c r="C211" s="11">
        <v>299</v>
      </c>
      <c r="D211">
        <f t="shared" si="6"/>
        <v>15686.873717619736</v>
      </c>
      <c r="E211">
        <f t="shared" si="7"/>
        <v>-1085.1262823802645</v>
      </c>
    </row>
    <row r="212" spans="1:5" x14ac:dyDescent="0.3">
      <c r="A212" s="11">
        <v>21644</v>
      </c>
      <c r="B212" s="11">
        <v>61</v>
      </c>
      <c r="C212" s="11">
        <v>242</v>
      </c>
      <c r="D212">
        <f t="shared" si="6"/>
        <v>13058.163986330022</v>
      </c>
      <c r="E212">
        <f t="shared" si="7"/>
        <v>-8585.8360136699775</v>
      </c>
    </row>
    <row r="213" spans="1:5" x14ac:dyDescent="0.3">
      <c r="A213" s="11">
        <v>10</v>
      </c>
      <c r="B213" s="11">
        <v>2</v>
      </c>
      <c r="C213" s="11">
        <v>2</v>
      </c>
      <c r="D213">
        <f t="shared" si="6"/>
        <v>137.31754688205771</v>
      </c>
      <c r="E213">
        <f t="shared" si="7"/>
        <v>127.31754688205771</v>
      </c>
    </row>
    <row r="214" spans="1:5" x14ac:dyDescent="0.3">
      <c r="A214" s="11">
        <v>201312</v>
      </c>
      <c r="B214" s="11">
        <v>759</v>
      </c>
      <c r="C214" s="11">
        <v>3622</v>
      </c>
      <c r="D214">
        <f t="shared" si="6"/>
        <v>375918.0334565012</v>
      </c>
      <c r="E214">
        <f t="shared" si="7"/>
        <v>174606.0334565012</v>
      </c>
    </row>
    <row r="215" spans="1:5" x14ac:dyDescent="0.3">
      <c r="A215" s="11">
        <v>42419</v>
      </c>
      <c r="B215" s="11">
        <v>239</v>
      </c>
      <c r="C215" s="11">
        <v>607</v>
      </c>
      <c r="D215">
        <f t="shared" si="6"/>
        <v>80589.004503828372</v>
      </c>
      <c r="E215">
        <f t="shared" si="7"/>
        <v>38170.004503828372</v>
      </c>
    </row>
    <row r="216" spans="1:5" x14ac:dyDescent="0.3">
      <c r="A216" s="11">
        <v>18492</v>
      </c>
      <c r="B216" s="11">
        <v>107</v>
      </c>
      <c r="C216" s="11">
        <v>394</v>
      </c>
      <c r="D216">
        <f t="shared" si="6"/>
        <v>27614.532085440082</v>
      </c>
      <c r="E216">
        <f t="shared" si="7"/>
        <v>9122.5320854400816</v>
      </c>
    </row>
    <row r="217" spans="1:5" x14ac:dyDescent="0.3">
      <c r="A217" s="11">
        <v>1700935</v>
      </c>
      <c r="B217" s="11">
        <v>827</v>
      </c>
      <c r="C217" s="11">
        <v>20602</v>
      </c>
      <c r="D217">
        <f t="shared" si="6"/>
        <v>421458.95229859243</v>
      </c>
      <c r="E217">
        <f t="shared" si="7"/>
        <v>-1279476.0477014077</v>
      </c>
    </row>
    <row r="218" spans="1:5" x14ac:dyDescent="0.3">
      <c r="A218" s="11">
        <v>1412907</v>
      </c>
      <c r="B218" s="11">
        <v>926</v>
      </c>
      <c r="C218" s="11">
        <v>18911</v>
      </c>
      <c r="D218">
        <f t="shared" si="6"/>
        <v>490003.44648652774</v>
      </c>
      <c r="E218">
        <f t="shared" si="7"/>
        <v>-922903.5535134722</v>
      </c>
    </row>
    <row r="219" spans="1:5" x14ac:dyDescent="0.3">
      <c r="A219" s="11">
        <v>3329</v>
      </c>
      <c r="B219" s="11">
        <v>9</v>
      </c>
      <c r="C219" s="11">
        <v>42</v>
      </c>
      <c r="D219">
        <f t="shared" si="6"/>
        <v>1019.2375557658557</v>
      </c>
      <c r="E219">
        <f t="shared" si="7"/>
        <v>-2309.7624442341444</v>
      </c>
    </row>
    <row r="220" spans="1:5" x14ac:dyDescent="0.3">
      <c r="A220" s="11">
        <v>5049</v>
      </c>
      <c r="B220" s="11">
        <v>30</v>
      </c>
      <c r="C220" s="11">
        <v>69</v>
      </c>
      <c r="D220">
        <f t="shared" si="6"/>
        <v>5071.3826335766298</v>
      </c>
      <c r="E220">
        <f t="shared" si="7"/>
        <v>22.382633576629814</v>
      </c>
    </row>
    <row r="221" spans="1:5" x14ac:dyDescent="0.3">
      <c r="A221" s="11">
        <v>2881</v>
      </c>
      <c r="B221" s="11">
        <v>18</v>
      </c>
      <c r="C221" s="11">
        <v>34</v>
      </c>
      <c r="D221">
        <f t="shared" si="6"/>
        <v>2567.2260651658185</v>
      </c>
      <c r="E221">
        <f t="shared" si="7"/>
        <v>-313.77393483418155</v>
      </c>
    </row>
    <row r="222" spans="1:5" x14ac:dyDescent="0.3">
      <c r="A222" s="11">
        <v>40</v>
      </c>
      <c r="B222" s="11">
        <v>1</v>
      </c>
      <c r="C222" s="11">
        <v>1</v>
      </c>
      <c r="D222">
        <f t="shared" si="6"/>
        <v>54.517676782310069</v>
      </c>
      <c r="E222">
        <f t="shared" si="7"/>
        <v>14.517676782310069</v>
      </c>
    </row>
    <row r="223" spans="1:5" x14ac:dyDescent="0.3">
      <c r="A223" s="11">
        <v>380649</v>
      </c>
      <c r="B223" s="11">
        <v>381</v>
      </c>
      <c r="C223" s="11">
        <v>4758</v>
      </c>
      <c r="D223">
        <f t="shared" si="6"/>
        <v>150033.30427433026</v>
      </c>
      <c r="E223">
        <f t="shared" si="7"/>
        <v>-230615.69572566974</v>
      </c>
    </row>
    <row r="224" spans="1:5" x14ac:dyDescent="0.3">
      <c r="A224" s="11">
        <v>38305</v>
      </c>
      <c r="B224" s="11">
        <v>140</v>
      </c>
      <c r="C224" s="11">
        <v>374</v>
      </c>
      <c r="D224">
        <f t="shared" si="6"/>
        <v>39511.643640895629</v>
      </c>
      <c r="E224">
        <f t="shared" si="7"/>
        <v>1206.6436408956288</v>
      </c>
    </row>
    <row r="225" spans="1:5" x14ac:dyDescent="0.3">
      <c r="A225" s="11">
        <v>69773</v>
      </c>
      <c r="B225" s="11">
        <v>154</v>
      </c>
      <c r="C225" s="11">
        <v>1400</v>
      </c>
      <c r="D225">
        <f t="shared" si="6"/>
        <v>44863.169826495694</v>
      </c>
      <c r="E225">
        <f t="shared" si="7"/>
        <v>-24909.830173504306</v>
      </c>
    </row>
    <row r="226" spans="1:5" x14ac:dyDescent="0.3">
      <c r="A226" s="11">
        <v>183405</v>
      </c>
      <c r="B226" s="11">
        <v>72</v>
      </c>
      <c r="C226" s="11">
        <v>797</v>
      </c>
      <c r="D226">
        <f t="shared" si="6"/>
        <v>16287.015330502785</v>
      </c>
      <c r="E226">
        <f t="shared" si="7"/>
        <v>-167117.98466949721</v>
      </c>
    </row>
    <row r="227" spans="1:5" x14ac:dyDescent="0.3">
      <c r="A227" s="11">
        <v>80154</v>
      </c>
      <c r="B227" s="11">
        <v>68</v>
      </c>
      <c r="C227" s="11">
        <v>689</v>
      </c>
      <c r="D227">
        <f t="shared" si="6"/>
        <v>15092.410831994182</v>
      </c>
      <c r="E227">
        <f t="shared" si="7"/>
        <v>-65061.589168005819</v>
      </c>
    </row>
    <row r="228" spans="1:5" x14ac:dyDescent="0.3">
      <c r="A228" s="11">
        <v>2282</v>
      </c>
      <c r="B228" s="11">
        <v>25</v>
      </c>
      <c r="C228" s="11">
        <v>33</v>
      </c>
      <c r="D228">
        <f t="shared" si="6"/>
        <v>3977.4062228593193</v>
      </c>
      <c r="E228">
        <f t="shared" si="7"/>
        <v>1695.4062228593193</v>
      </c>
    </row>
    <row r="229" spans="1:5" x14ac:dyDescent="0.3">
      <c r="A229" s="11">
        <v>2096</v>
      </c>
      <c r="B229" s="11">
        <v>27</v>
      </c>
      <c r="C229" s="11">
        <v>32</v>
      </c>
      <c r="D229">
        <f t="shared" si="6"/>
        <v>4407.0142651722517</v>
      </c>
      <c r="E229">
        <f t="shared" si="7"/>
        <v>2311.0142651722517</v>
      </c>
    </row>
    <row r="230" spans="1:5" x14ac:dyDescent="0.3">
      <c r="A230" s="11">
        <v>14578</v>
      </c>
      <c r="B230" s="11">
        <v>142</v>
      </c>
      <c r="C230" s="11">
        <v>189</v>
      </c>
      <c r="D230">
        <f t="shared" si="6"/>
        <v>40265.682323872257</v>
      </c>
      <c r="E230">
        <f t="shared" si="7"/>
        <v>25687.682323872257</v>
      </c>
    </row>
    <row r="231" spans="1:5" x14ac:dyDescent="0.3">
      <c r="A231" s="11">
        <v>22690</v>
      </c>
      <c r="B231" s="11">
        <v>82</v>
      </c>
      <c r="C231" s="11">
        <v>169</v>
      </c>
      <c r="D231">
        <f t="shared" si="6"/>
        <v>19369.362980052647</v>
      </c>
      <c r="E231">
        <f t="shared" si="7"/>
        <v>-3320.6370199473531</v>
      </c>
    </row>
    <row r="232" spans="1:5" x14ac:dyDescent="0.3">
      <c r="A232" s="11">
        <v>2749</v>
      </c>
      <c r="B232" s="11">
        <v>12</v>
      </c>
      <c r="C232" s="11">
        <v>20</v>
      </c>
      <c r="D232">
        <f t="shared" si="6"/>
        <v>1495.4908863697935</v>
      </c>
      <c r="E232">
        <f t="shared" si="7"/>
        <v>-1253.5091136302065</v>
      </c>
    </row>
    <row r="233" spans="1:5" x14ac:dyDescent="0.3">
      <c r="A233" s="11">
        <v>1301</v>
      </c>
      <c r="B233" s="11">
        <v>6</v>
      </c>
      <c r="C233" s="11">
        <v>6</v>
      </c>
      <c r="D233">
        <f t="shared" si="6"/>
        <v>593.73831404099894</v>
      </c>
      <c r="E233">
        <f t="shared" si="7"/>
        <v>-707.26168595900106</v>
      </c>
    </row>
    <row r="234" spans="1:5" x14ac:dyDescent="0.3">
      <c r="A234" s="11">
        <v>90290</v>
      </c>
      <c r="B234" s="11">
        <v>153</v>
      </c>
      <c r="C234" s="11">
        <v>344</v>
      </c>
      <c r="D234">
        <f t="shared" si="6"/>
        <v>44475.34280459123</v>
      </c>
      <c r="E234">
        <f t="shared" si="7"/>
        <v>-45814.65719540877</v>
      </c>
    </row>
    <row r="235" spans="1:5" x14ac:dyDescent="0.3">
      <c r="A235" s="11">
        <v>59721</v>
      </c>
      <c r="B235" s="11">
        <v>364</v>
      </c>
      <c r="C235" s="11">
        <v>1276</v>
      </c>
      <c r="D235">
        <f t="shared" si="6"/>
        <v>141178.43929729436</v>
      </c>
      <c r="E235">
        <f t="shared" si="7"/>
        <v>81457.439297294361</v>
      </c>
    </row>
    <row r="236" spans="1:5" x14ac:dyDescent="0.3">
      <c r="A236" s="11">
        <v>1121463</v>
      </c>
      <c r="B236" s="11">
        <v>1308</v>
      </c>
      <c r="C236" s="11">
        <v>14848</v>
      </c>
      <c r="D236">
        <f t="shared" si="6"/>
        <v>776430.90393076465</v>
      </c>
      <c r="E236">
        <f t="shared" si="7"/>
        <v>-345032.09606923535</v>
      </c>
    </row>
    <row r="237" spans="1:5" x14ac:dyDescent="0.3">
      <c r="A237" s="11">
        <v>193797</v>
      </c>
      <c r="B237" s="11">
        <v>734</v>
      </c>
      <c r="C237" s="11">
        <v>2246</v>
      </c>
      <c r="D237">
        <f t="shared" si="6"/>
        <v>359507.36629600136</v>
      </c>
      <c r="E237">
        <f t="shared" si="7"/>
        <v>165710.36629600136</v>
      </c>
    </row>
    <row r="238" spans="1:5" x14ac:dyDescent="0.3">
      <c r="A238" s="11">
        <v>79793</v>
      </c>
      <c r="B238" s="11">
        <v>380</v>
      </c>
      <c r="C238" s="11">
        <v>675</v>
      </c>
      <c r="D238">
        <f t="shared" si="6"/>
        <v>149508.72415109284</v>
      </c>
      <c r="E238">
        <f t="shared" si="7"/>
        <v>69715.724151092843</v>
      </c>
    </row>
    <row r="239" spans="1:5" x14ac:dyDescent="0.3">
      <c r="A239" s="11">
        <v>67380</v>
      </c>
      <c r="B239" s="11">
        <v>570</v>
      </c>
      <c r="C239" s="11">
        <v>996</v>
      </c>
      <c r="D239">
        <f t="shared" si="6"/>
        <v>256653.31504766099</v>
      </c>
      <c r="E239">
        <f t="shared" si="7"/>
        <v>189273.31504766099</v>
      </c>
    </row>
    <row r="240" spans="1:5" x14ac:dyDescent="0.3">
      <c r="A240" s="11">
        <v>393488</v>
      </c>
      <c r="B240" s="11">
        <v>882</v>
      </c>
      <c r="C240" s="11">
        <v>2816</v>
      </c>
      <c r="D240">
        <f t="shared" si="6"/>
        <v>459221.52164899983</v>
      </c>
      <c r="E240">
        <f t="shared" si="7"/>
        <v>65733.521648999827</v>
      </c>
    </row>
    <row r="241" spans="1:5" x14ac:dyDescent="0.3">
      <c r="A241" s="11">
        <v>54194</v>
      </c>
      <c r="B241" s="11">
        <v>138</v>
      </c>
      <c r="C241" s="11">
        <v>525</v>
      </c>
      <c r="D241">
        <f t="shared" si="6"/>
        <v>38761.180608370363</v>
      </c>
      <c r="E241">
        <f t="shared" si="7"/>
        <v>-15432.819391629637</v>
      </c>
    </row>
    <row r="242" spans="1:5" x14ac:dyDescent="0.3">
      <c r="A242" s="11">
        <v>22262</v>
      </c>
      <c r="B242" s="11">
        <v>84</v>
      </c>
      <c r="C242" s="11">
        <v>124</v>
      </c>
      <c r="D242">
        <f t="shared" si="6"/>
        <v>20001.512163737585</v>
      </c>
      <c r="E242">
        <f t="shared" si="7"/>
        <v>-2260.4878362624149</v>
      </c>
    </row>
    <row r="243" spans="1:5" x14ac:dyDescent="0.3">
      <c r="A243" s="11">
        <v>281301</v>
      </c>
      <c r="B243" s="11">
        <v>523</v>
      </c>
      <c r="C243" s="11">
        <v>3475</v>
      </c>
      <c r="D243">
        <f t="shared" si="6"/>
        <v>228843.67385351734</v>
      </c>
      <c r="E243">
        <f t="shared" si="7"/>
        <v>-52457.326146482665</v>
      </c>
    </row>
    <row r="244" spans="1:5" x14ac:dyDescent="0.3">
      <c r="A244" s="11">
        <v>100651</v>
      </c>
      <c r="B244" s="11">
        <v>279</v>
      </c>
      <c r="C244" s="11">
        <v>1098</v>
      </c>
      <c r="D244">
        <f t="shared" si="6"/>
        <v>99047.375947945504</v>
      </c>
      <c r="E244">
        <f t="shared" si="7"/>
        <v>-1603.6240520544961</v>
      </c>
    </row>
    <row r="245" spans="1:5" x14ac:dyDescent="0.3">
      <c r="A245" s="11">
        <v>36586</v>
      </c>
      <c r="B245" s="11">
        <v>131</v>
      </c>
      <c r="C245" s="11">
        <v>425</v>
      </c>
      <c r="D245">
        <f t="shared" si="6"/>
        <v>36163.22401675571</v>
      </c>
      <c r="E245">
        <f t="shared" si="7"/>
        <v>-422.77598324428982</v>
      </c>
    </row>
    <row r="246" spans="1:5" x14ac:dyDescent="0.3">
      <c r="A246" s="11">
        <v>392390</v>
      </c>
      <c r="B246" s="11">
        <v>695</v>
      </c>
      <c r="C246" s="11">
        <v>3473</v>
      </c>
      <c r="D246">
        <f t="shared" si="6"/>
        <v>334277.64146774384</v>
      </c>
      <c r="E246">
        <f t="shared" si="7"/>
        <v>-58112.358532256156</v>
      </c>
    </row>
    <row r="247" spans="1:5" x14ac:dyDescent="0.3">
      <c r="A247" s="11">
        <v>99849</v>
      </c>
      <c r="B247" s="11">
        <v>691</v>
      </c>
      <c r="C247" s="11">
        <v>1289</v>
      </c>
      <c r="D247">
        <f t="shared" si="6"/>
        <v>331716.07944999821</v>
      </c>
      <c r="E247">
        <f t="shared" si="7"/>
        <v>231867.07944999821</v>
      </c>
    </row>
    <row r="248" spans="1:5" x14ac:dyDescent="0.3">
      <c r="A248" s="11">
        <v>55307</v>
      </c>
      <c r="B248" s="11">
        <v>339</v>
      </c>
      <c r="C248" s="11">
        <v>501</v>
      </c>
      <c r="D248">
        <f t="shared" si="6"/>
        <v>128405.93049388553</v>
      </c>
      <c r="E248">
        <f t="shared" si="7"/>
        <v>73098.930493885535</v>
      </c>
    </row>
    <row r="249" spans="1:5" x14ac:dyDescent="0.3">
      <c r="A249" s="11">
        <v>599737</v>
      </c>
      <c r="B249" s="11">
        <v>1131</v>
      </c>
      <c r="C249" s="11">
        <v>7548</v>
      </c>
      <c r="D249">
        <f t="shared" si="6"/>
        <v>639658.27618725412</v>
      </c>
      <c r="E249">
        <f t="shared" si="7"/>
        <v>39921.276187254116</v>
      </c>
    </row>
    <row r="250" spans="1:5" x14ac:dyDescent="0.3">
      <c r="A250" s="11">
        <v>729799</v>
      </c>
      <c r="B250" s="11">
        <v>898</v>
      </c>
      <c r="C250" s="11">
        <v>3192</v>
      </c>
      <c r="D250">
        <f t="shared" si="6"/>
        <v>470357.18217610428</v>
      </c>
      <c r="E250">
        <f t="shared" si="7"/>
        <v>-259441.81782389572</v>
      </c>
    </row>
    <row r="251" spans="1:5" x14ac:dyDescent="0.3">
      <c r="A251" s="11">
        <v>2712</v>
      </c>
      <c r="B251" s="11">
        <v>50</v>
      </c>
      <c r="C251" s="11">
        <v>68</v>
      </c>
      <c r="D251">
        <f t="shared" si="6"/>
        <v>10018.175713123821</v>
      </c>
      <c r="E251">
        <f t="shared" si="7"/>
        <v>7306.175713123821</v>
      </c>
    </row>
    <row r="252" spans="1:5" x14ac:dyDescent="0.3">
      <c r="A252" s="11">
        <v>30195</v>
      </c>
      <c r="B252" s="11">
        <v>166</v>
      </c>
      <c r="C252" s="11">
        <v>313</v>
      </c>
      <c r="D252">
        <f t="shared" si="6"/>
        <v>49581.514861692871</v>
      </c>
      <c r="E252">
        <f t="shared" si="7"/>
        <v>19386.514861692871</v>
      </c>
    </row>
    <row r="253" spans="1:5" x14ac:dyDescent="0.3">
      <c r="A253" s="11">
        <v>90782</v>
      </c>
      <c r="B253" s="11">
        <v>152</v>
      </c>
      <c r="C253" s="11">
        <v>464</v>
      </c>
      <c r="D253">
        <f t="shared" si="6"/>
        <v>44088.358255674932</v>
      </c>
      <c r="E253">
        <f t="shared" si="7"/>
        <v>-46693.641744325068</v>
      </c>
    </row>
    <row r="254" spans="1:5" x14ac:dyDescent="0.3">
      <c r="A254" s="11">
        <v>34266</v>
      </c>
      <c r="B254" s="11">
        <v>233</v>
      </c>
      <c r="C254" s="11">
        <v>440</v>
      </c>
      <c r="D254">
        <f t="shared" si="6"/>
        <v>77904.029846897</v>
      </c>
      <c r="E254">
        <f t="shared" si="7"/>
        <v>43638.029846897</v>
      </c>
    </row>
    <row r="255" spans="1:5" x14ac:dyDescent="0.3">
      <c r="A255" s="11">
        <v>48229</v>
      </c>
      <c r="B255" s="11">
        <v>246</v>
      </c>
      <c r="C255" s="11">
        <v>509</v>
      </c>
      <c r="D255">
        <f t="shared" si="6"/>
        <v>83749.915294527091</v>
      </c>
      <c r="E255">
        <f t="shared" si="7"/>
        <v>35520.915294527091</v>
      </c>
    </row>
    <row r="256" spans="1:5" x14ac:dyDescent="0.3">
      <c r="A256" s="11">
        <v>80653</v>
      </c>
      <c r="B256" s="11">
        <v>389</v>
      </c>
      <c r="C256" s="11">
        <v>1154</v>
      </c>
      <c r="D256">
        <f t="shared" si="6"/>
        <v>154246.37744580061</v>
      </c>
      <c r="E256">
        <f t="shared" si="7"/>
        <v>73593.377445800608</v>
      </c>
    </row>
    <row r="257" spans="1:5" x14ac:dyDescent="0.3">
      <c r="A257" s="11">
        <v>60048</v>
      </c>
      <c r="B257" s="11">
        <v>222</v>
      </c>
      <c r="C257" s="11">
        <v>317</v>
      </c>
      <c r="D257">
        <f t="shared" si="6"/>
        <v>73041.364313050944</v>
      </c>
      <c r="E257">
        <f t="shared" si="7"/>
        <v>12993.364313050944</v>
      </c>
    </row>
    <row r="258" spans="1:5" x14ac:dyDescent="0.3">
      <c r="A258" s="11">
        <v>144914</v>
      </c>
      <c r="B258" s="11">
        <v>485</v>
      </c>
      <c r="C258" s="11">
        <v>1833</v>
      </c>
      <c r="D258">
        <f t="shared" si="6"/>
        <v>206956.49966973133</v>
      </c>
      <c r="E258">
        <f t="shared" si="7"/>
        <v>62042.499669731333</v>
      </c>
    </row>
    <row r="259" spans="1:5" x14ac:dyDescent="0.3">
      <c r="A259" s="11">
        <v>36063</v>
      </c>
      <c r="B259" s="11">
        <v>123</v>
      </c>
      <c r="C259" s="11">
        <v>200</v>
      </c>
      <c r="D259">
        <f t="shared" ref="D259:D294" si="8">B259^$I$1*$L$1</f>
        <v>33250.308618566371</v>
      </c>
      <c r="E259">
        <f t="shared" ref="E259:E294" si="9">D259-A259</f>
        <v>-2812.6913814336294</v>
      </c>
    </row>
    <row r="260" spans="1:5" x14ac:dyDescent="0.3">
      <c r="A260" s="11">
        <v>15482</v>
      </c>
      <c r="B260" s="11">
        <v>70</v>
      </c>
      <c r="C260" s="11">
        <v>255</v>
      </c>
      <c r="D260">
        <f t="shared" si="8"/>
        <v>15686.873717619736</v>
      </c>
      <c r="E260">
        <f t="shared" si="9"/>
        <v>204.87371761973554</v>
      </c>
    </row>
    <row r="261" spans="1:5" x14ac:dyDescent="0.3">
      <c r="A261" s="11">
        <v>19019</v>
      </c>
      <c r="B261" s="11">
        <v>60</v>
      </c>
      <c r="C261" s="11">
        <v>233</v>
      </c>
      <c r="D261">
        <f t="shared" si="8"/>
        <v>12773.651843670952</v>
      </c>
      <c r="E261">
        <f t="shared" si="9"/>
        <v>-6245.3481563290479</v>
      </c>
    </row>
    <row r="262" spans="1:5" x14ac:dyDescent="0.3">
      <c r="A262" s="11">
        <v>5</v>
      </c>
      <c r="B262" s="11">
        <v>1</v>
      </c>
      <c r="C262" s="11">
        <v>1</v>
      </c>
      <c r="D262">
        <f t="shared" si="8"/>
        <v>54.517676782310069</v>
      </c>
      <c r="E262">
        <f t="shared" si="9"/>
        <v>49.517676782310069</v>
      </c>
    </row>
    <row r="263" spans="1:5" x14ac:dyDescent="0.3">
      <c r="A263" s="11">
        <v>222613</v>
      </c>
      <c r="B263" s="11">
        <v>752</v>
      </c>
      <c r="C263" s="11">
        <v>3841</v>
      </c>
      <c r="D263">
        <f t="shared" si="8"/>
        <v>371304.64395227208</v>
      </c>
      <c r="E263">
        <f t="shared" si="9"/>
        <v>148691.64395227208</v>
      </c>
    </row>
    <row r="264" spans="1:5" x14ac:dyDescent="0.3">
      <c r="A264" s="11">
        <v>55627</v>
      </c>
      <c r="B264" s="11">
        <v>248</v>
      </c>
      <c r="C264" s="11">
        <v>768</v>
      </c>
      <c r="D264">
        <f t="shared" si="8"/>
        <v>84658.580959976738</v>
      </c>
      <c r="E264">
        <f t="shared" si="9"/>
        <v>29031.580959976738</v>
      </c>
    </row>
    <row r="265" spans="1:5" x14ac:dyDescent="0.3">
      <c r="A265" s="11">
        <v>18638</v>
      </c>
      <c r="B265" s="11">
        <v>113</v>
      </c>
      <c r="C265" s="11">
        <v>410</v>
      </c>
      <c r="D265">
        <f t="shared" si="8"/>
        <v>29697.23691995196</v>
      </c>
      <c r="E265">
        <f t="shared" si="9"/>
        <v>11059.23691995196</v>
      </c>
    </row>
    <row r="266" spans="1:5" x14ac:dyDescent="0.3">
      <c r="A266" s="11">
        <v>1709450</v>
      </c>
      <c r="B266" s="11">
        <v>794</v>
      </c>
      <c r="C266" s="11">
        <v>20125</v>
      </c>
      <c r="D266">
        <f t="shared" si="8"/>
        <v>399195.94445368112</v>
      </c>
      <c r="E266">
        <f t="shared" si="9"/>
        <v>-1310254.0555463189</v>
      </c>
    </row>
    <row r="267" spans="1:5" x14ac:dyDescent="0.3">
      <c r="A267" s="11">
        <v>1425071</v>
      </c>
      <c r="B267" s="11">
        <v>877</v>
      </c>
      <c r="C267" s="11">
        <v>18897</v>
      </c>
      <c r="D267">
        <f t="shared" si="8"/>
        <v>455755.33232612757</v>
      </c>
      <c r="E267">
        <f t="shared" si="9"/>
        <v>-969315.66767387243</v>
      </c>
    </row>
    <row r="268" spans="1:5" x14ac:dyDescent="0.3">
      <c r="A268" s="11">
        <v>3449</v>
      </c>
      <c r="B268" s="11">
        <v>11</v>
      </c>
      <c r="C268" s="11">
        <v>34</v>
      </c>
      <c r="D268">
        <f t="shared" si="8"/>
        <v>1331.7484496802681</v>
      </c>
      <c r="E268">
        <f t="shared" si="9"/>
        <v>-2117.2515503197319</v>
      </c>
    </row>
    <row r="269" spans="1:5" x14ac:dyDescent="0.3">
      <c r="A269" s="11">
        <v>6128</v>
      </c>
      <c r="B269" s="11">
        <v>23</v>
      </c>
      <c r="C269" s="11">
        <v>44</v>
      </c>
      <c r="D269">
        <f t="shared" si="8"/>
        <v>3559.0923916053021</v>
      </c>
      <c r="E269">
        <f t="shared" si="9"/>
        <v>-2568.9076083946979</v>
      </c>
    </row>
    <row r="270" spans="1:5" x14ac:dyDescent="0.3">
      <c r="A270" s="11">
        <v>3175</v>
      </c>
      <c r="B270" s="11">
        <v>19</v>
      </c>
      <c r="C270" s="11">
        <v>43</v>
      </c>
      <c r="D270">
        <f t="shared" si="8"/>
        <v>2759.0390009693861</v>
      </c>
      <c r="E270">
        <f t="shared" si="9"/>
        <v>-415.96099903061395</v>
      </c>
    </row>
    <row r="271" spans="1:5" x14ac:dyDescent="0.3">
      <c r="A271" s="11">
        <v>23</v>
      </c>
      <c r="B271" s="11">
        <v>1</v>
      </c>
      <c r="C271" s="11">
        <v>1</v>
      </c>
      <c r="D271">
        <f t="shared" si="8"/>
        <v>54.517676782310069</v>
      </c>
      <c r="E271">
        <f t="shared" si="9"/>
        <v>31.517676782310069</v>
      </c>
    </row>
    <row r="272" spans="1:5" x14ac:dyDescent="0.3">
      <c r="A272" s="11">
        <v>343535</v>
      </c>
      <c r="B272" s="11">
        <v>355</v>
      </c>
      <c r="C272" s="11">
        <v>4360</v>
      </c>
      <c r="D272">
        <f t="shared" si="8"/>
        <v>136545.58775820295</v>
      </c>
      <c r="E272">
        <f t="shared" si="9"/>
        <v>-206989.41224179705</v>
      </c>
    </row>
    <row r="273" spans="1:5" x14ac:dyDescent="0.3">
      <c r="A273" s="11">
        <v>26020</v>
      </c>
      <c r="B273" s="11">
        <v>122</v>
      </c>
      <c r="C273" s="11">
        <v>260</v>
      </c>
      <c r="D273">
        <f t="shared" si="8"/>
        <v>32890.525627979463</v>
      </c>
      <c r="E273">
        <f t="shared" si="9"/>
        <v>6870.525627979463</v>
      </c>
    </row>
    <row r="274" spans="1:5" x14ac:dyDescent="0.3">
      <c r="A274" s="11">
        <v>82360</v>
      </c>
      <c r="B274" s="11">
        <v>147</v>
      </c>
      <c r="C274" s="11">
        <v>1754</v>
      </c>
      <c r="D274">
        <f t="shared" si="8"/>
        <v>42166.203353708428</v>
      </c>
      <c r="E274">
        <f t="shared" si="9"/>
        <v>-40193.796646291572</v>
      </c>
    </row>
    <row r="275" spans="1:5" x14ac:dyDescent="0.3">
      <c r="A275" s="11">
        <v>201110</v>
      </c>
      <c r="B275" s="11">
        <v>75</v>
      </c>
      <c r="C275" s="11">
        <v>850</v>
      </c>
      <c r="D275">
        <f t="shared" si="8"/>
        <v>17197.645301987515</v>
      </c>
      <c r="E275">
        <f t="shared" si="9"/>
        <v>-183912.3546980125</v>
      </c>
    </row>
    <row r="276" spans="1:5" x14ac:dyDescent="0.3">
      <c r="A276" s="11">
        <v>83421</v>
      </c>
      <c r="B276" s="11">
        <v>58</v>
      </c>
      <c r="C276" s="11">
        <v>687</v>
      </c>
      <c r="D276">
        <f t="shared" si="8"/>
        <v>12209.365531418238</v>
      </c>
      <c r="E276">
        <f t="shared" si="9"/>
        <v>-71211.63446858176</v>
      </c>
    </row>
    <row r="277" spans="1:5" x14ac:dyDescent="0.3">
      <c r="A277" s="11">
        <v>1387</v>
      </c>
      <c r="B277" s="11">
        <v>18</v>
      </c>
      <c r="C277" s="11">
        <v>19</v>
      </c>
      <c r="D277">
        <f t="shared" si="8"/>
        <v>2567.2260651658185</v>
      </c>
      <c r="E277">
        <f t="shared" si="9"/>
        <v>1180.2260651658185</v>
      </c>
    </row>
    <row r="278" spans="1:5" x14ac:dyDescent="0.3">
      <c r="A278" s="11">
        <v>7275</v>
      </c>
      <c r="B278" s="11">
        <v>21</v>
      </c>
      <c r="C278" s="11">
        <v>43</v>
      </c>
      <c r="D278">
        <f t="shared" si="8"/>
        <v>3152.7202699509685</v>
      </c>
      <c r="E278">
        <f t="shared" si="9"/>
        <v>-4122.2797300490311</v>
      </c>
    </row>
    <row r="279" spans="1:5" x14ac:dyDescent="0.3">
      <c r="A279" s="11">
        <v>8881</v>
      </c>
      <c r="B279" s="11">
        <v>107</v>
      </c>
      <c r="C279" s="11">
        <v>129</v>
      </c>
      <c r="D279">
        <f t="shared" si="8"/>
        <v>27614.532085440082</v>
      </c>
      <c r="E279">
        <f t="shared" si="9"/>
        <v>18733.532085440082</v>
      </c>
    </row>
    <row r="280" spans="1:5" x14ac:dyDescent="0.3">
      <c r="A280" s="11">
        <v>33824</v>
      </c>
      <c r="B280" s="11">
        <v>115</v>
      </c>
      <c r="C280" s="11">
        <v>219</v>
      </c>
      <c r="D280">
        <f t="shared" si="8"/>
        <v>30399.788794555519</v>
      </c>
      <c r="E280">
        <f t="shared" si="9"/>
        <v>-3424.2112054444806</v>
      </c>
    </row>
    <row r="281" spans="1:5" x14ac:dyDescent="0.3">
      <c r="A281" s="11">
        <v>2554</v>
      </c>
      <c r="B281" s="11">
        <v>13</v>
      </c>
      <c r="C281" s="11">
        <v>29</v>
      </c>
      <c r="D281">
        <f t="shared" si="8"/>
        <v>1663.8413950881777</v>
      </c>
      <c r="E281">
        <f t="shared" si="9"/>
        <v>-890.15860491182229</v>
      </c>
    </row>
    <row r="282" spans="1:5" x14ac:dyDescent="0.3">
      <c r="A282" s="11">
        <v>1118</v>
      </c>
      <c r="B282" s="11">
        <v>6</v>
      </c>
      <c r="C282" s="11">
        <v>7</v>
      </c>
      <c r="D282">
        <f t="shared" si="8"/>
        <v>593.73831404099894</v>
      </c>
      <c r="E282">
        <f t="shared" si="9"/>
        <v>-524.26168595900106</v>
      </c>
    </row>
    <row r="283" spans="1:5" x14ac:dyDescent="0.3">
      <c r="A283" s="11">
        <v>90838</v>
      </c>
      <c r="B283" s="11">
        <v>152</v>
      </c>
      <c r="C283" s="11">
        <v>328</v>
      </c>
      <c r="D283">
        <f t="shared" si="8"/>
        <v>44088.358255674932</v>
      </c>
      <c r="E283">
        <f t="shared" si="9"/>
        <v>-46749.641744325068</v>
      </c>
    </row>
    <row r="284" spans="1:5" x14ac:dyDescent="0.3">
      <c r="A284" s="11">
        <v>74018</v>
      </c>
      <c r="B284" s="11">
        <v>388</v>
      </c>
      <c r="C284" s="11">
        <v>1548</v>
      </c>
      <c r="D284">
        <f t="shared" si="8"/>
        <v>153718.15310439232</v>
      </c>
      <c r="E284">
        <f t="shared" si="9"/>
        <v>79700.153104392317</v>
      </c>
    </row>
    <row r="285" spans="1:5" x14ac:dyDescent="0.3">
      <c r="A285" s="11">
        <v>1023973</v>
      </c>
      <c r="B285" s="11">
        <v>1303</v>
      </c>
      <c r="C285" s="11">
        <v>13653</v>
      </c>
      <c r="D285">
        <f t="shared" si="8"/>
        <v>772477.89784142282</v>
      </c>
      <c r="E285">
        <f t="shared" si="9"/>
        <v>-251495.10215857718</v>
      </c>
    </row>
    <row r="286" spans="1:5" x14ac:dyDescent="0.3">
      <c r="A286" s="11">
        <v>163617</v>
      </c>
      <c r="B286" s="11">
        <v>691</v>
      </c>
      <c r="C286" s="11">
        <v>1827</v>
      </c>
      <c r="D286">
        <f t="shared" si="8"/>
        <v>331716.07944999821</v>
      </c>
      <c r="E286">
        <f t="shared" si="9"/>
        <v>168099.07944999821</v>
      </c>
    </row>
    <row r="287" spans="1:5" x14ac:dyDescent="0.3">
      <c r="A287" s="11">
        <v>66057</v>
      </c>
      <c r="B287" s="11">
        <v>310</v>
      </c>
      <c r="C287" s="11">
        <v>527</v>
      </c>
      <c r="D287">
        <f t="shared" si="8"/>
        <v>113979.01437564641</v>
      </c>
      <c r="E287">
        <f t="shared" si="9"/>
        <v>47922.014375646409</v>
      </c>
    </row>
    <row r="288" spans="1:5" x14ac:dyDescent="0.3">
      <c r="A288" s="11">
        <v>63571</v>
      </c>
      <c r="B288" s="11">
        <v>586</v>
      </c>
      <c r="C288" s="11">
        <v>985</v>
      </c>
      <c r="D288">
        <f t="shared" si="8"/>
        <v>266299.19361111906</v>
      </c>
      <c r="E288">
        <f t="shared" si="9"/>
        <v>202728.19361111906</v>
      </c>
    </row>
    <row r="289" spans="1:5" x14ac:dyDescent="0.3">
      <c r="A289" s="11">
        <v>428251</v>
      </c>
      <c r="B289" s="11">
        <v>928</v>
      </c>
      <c r="C289" s="11">
        <v>3133</v>
      </c>
      <c r="D289">
        <f t="shared" si="8"/>
        <v>491414.40096319752</v>
      </c>
      <c r="E289">
        <f t="shared" si="9"/>
        <v>63163.40096319752</v>
      </c>
    </row>
    <row r="290" spans="1:5" x14ac:dyDescent="0.3">
      <c r="A290" s="11">
        <v>47090</v>
      </c>
      <c r="B290" s="11">
        <v>131</v>
      </c>
      <c r="C290" s="11">
        <v>414</v>
      </c>
      <c r="D290">
        <f t="shared" si="8"/>
        <v>36163.22401675571</v>
      </c>
      <c r="E290">
        <f t="shared" si="9"/>
        <v>-10926.77598324429</v>
      </c>
    </row>
    <row r="291" spans="1:5" x14ac:dyDescent="0.3">
      <c r="A291" s="11">
        <v>26888</v>
      </c>
      <c r="B291" s="11">
        <v>68</v>
      </c>
      <c r="C291" s="11">
        <v>106</v>
      </c>
      <c r="D291">
        <f t="shared" si="8"/>
        <v>15092.410831994182</v>
      </c>
      <c r="E291">
        <f t="shared" si="9"/>
        <v>-11795.589168005818</v>
      </c>
    </row>
    <row r="292" spans="1:5" x14ac:dyDescent="0.3">
      <c r="A292" s="11">
        <v>261691</v>
      </c>
      <c r="B292" s="11">
        <v>517</v>
      </c>
      <c r="C292" s="11">
        <v>3370</v>
      </c>
      <c r="D292">
        <f t="shared" si="8"/>
        <v>225351.50203181891</v>
      </c>
      <c r="E292">
        <f t="shared" si="9"/>
        <v>-36339.497968181095</v>
      </c>
    </row>
    <row r="293" spans="1:5" x14ac:dyDescent="0.3">
      <c r="A293" s="11">
        <v>119761</v>
      </c>
      <c r="B293" s="11">
        <v>320</v>
      </c>
      <c r="C293" s="11">
        <v>1241</v>
      </c>
      <c r="D293">
        <f t="shared" si="8"/>
        <v>118905.19230346431</v>
      </c>
      <c r="E293">
        <f t="shared" si="9"/>
        <v>-855.80769653568859</v>
      </c>
    </row>
    <row r="294" spans="1:5" x14ac:dyDescent="0.3">
      <c r="A294" s="11">
        <v>13210</v>
      </c>
      <c r="B294" s="11">
        <v>127</v>
      </c>
      <c r="C294" s="11">
        <v>276</v>
      </c>
      <c r="D294">
        <f t="shared" si="8"/>
        <v>34699.13395573412</v>
      </c>
      <c r="E294">
        <f t="shared" si="9"/>
        <v>21489.13395573412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0156-10FC-47F8-B7E5-56D06133673A}">
  <dimension ref="A1:G24"/>
  <sheetViews>
    <sheetView workbookViewId="0">
      <selection activeCell="G3" sqref="G3"/>
    </sheetView>
  </sheetViews>
  <sheetFormatPr defaultRowHeight="14.4" x14ac:dyDescent="0.3"/>
  <cols>
    <col min="1" max="1" width="19.77734375" bestFit="1" customWidth="1"/>
    <col min="2" max="2" width="9.33203125" bestFit="1" customWidth="1"/>
    <col min="3" max="3" width="16.77734375" customWidth="1"/>
    <col min="4" max="4" width="14.6640625" bestFit="1" customWidth="1"/>
    <col min="5" max="5" width="9.44140625" bestFit="1" customWidth="1"/>
    <col min="6" max="6" width="16.77734375" bestFit="1" customWidth="1"/>
    <col min="7" max="7" width="9.5546875" bestFit="1" customWidth="1"/>
  </cols>
  <sheetData>
    <row r="1" spans="1:7" ht="43.2" x14ac:dyDescent="0.3">
      <c r="A1" s="15" t="s">
        <v>78</v>
      </c>
      <c r="B1" s="16" t="s">
        <v>75</v>
      </c>
      <c r="C1" s="16" t="s">
        <v>63</v>
      </c>
      <c r="D1" s="16" t="s">
        <v>76</v>
      </c>
      <c r="E1" s="17" t="s">
        <v>64</v>
      </c>
      <c r="F1" s="16" t="s">
        <v>79</v>
      </c>
      <c r="G1" s="16" t="s">
        <v>77</v>
      </c>
    </row>
    <row r="2" spans="1:7" x14ac:dyDescent="0.3">
      <c r="A2" s="18" t="s">
        <v>65</v>
      </c>
      <c r="B2" s="19">
        <v>3</v>
      </c>
      <c r="C2" s="20">
        <v>0.186451211932878</v>
      </c>
      <c r="D2" s="21">
        <v>0.82970789310130511</v>
      </c>
      <c r="E2" s="19">
        <v>3</v>
      </c>
      <c r="F2" s="22">
        <f>E2*100/$E$12</f>
        <v>6.0540505634303055E-4</v>
      </c>
      <c r="G2" s="21">
        <v>1</v>
      </c>
    </row>
    <row r="3" spans="1:7" x14ac:dyDescent="0.3">
      <c r="A3" s="18" t="s">
        <v>66</v>
      </c>
      <c r="B3" s="19">
        <v>183</v>
      </c>
      <c r="C3" s="20">
        <v>11.373523927905531</v>
      </c>
      <c r="D3" s="21">
        <v>50.612181479179611</v>
      </c>
      <c r="E3" s="19">
        <v>434</v>
      </c>
      <c r="F3" s="22">
        <f t="shared" ref="F3:F10" si="0">E3*100/$E$12</f>
        <v>8.7581931484291761E-2</v>
      </c>
      <c r="G3" s="21">
        <v>1</v>
      </c>
    </row>
    <row r="4" spans="1:7" x14ac:dyDescent="0.3">
      <c r="A4" s="18" t="s">
        <v>67</v>
      </c>
      <c r="B4" s="19">
        <v>400</v>
      </c>
      <c r="C4" s="20">
        <v>24.860161591050343</v>
      </c>
      <c r="D4" s="21">
        <v>110.62771908017402</v>
      </c>
      <c r="E4" s="19">
        <v>101409</v>
      </c>
      <c r="F4" s="22">
        <f t="shared" si="0"/>
        <v>20.464507119563464</v>
      </c>
      <c r="G4" s="21">
        <v>91.067056682057412</v>
      </c>
    </row>
    <row r="5" spans="1:7" x14ac:dyDescent="0.3">
      <c r="A5" s="18" t="s">
        <v>68</v>
      </c>
      <c r="B5" s="19">
        <v>454</v>
      </c>
      <c r="C5" s="20">
        <v>28.216283405842134</v>
      </c>
      <c r="D5" s="21">
        <v>125.5624611559975</v>
      </c>
      <c r="E5" s="19">
        <v>123785</v>
      </c>
      <c r="F5" s="22">
        <f t="shared" si="0"/>
        <v>24.98002163314068</v>
      </c>
      <c r="G5" s="21">
        <v>111.16109626747603</v>
      </c>
    </row>
    <row r="6" spans="1:7" x14ac:dyDescent="0.3">
      <c r="A6" s="18" t="s">
        <v>69</v>
      </c>
      <c r="B6" s="19">
        <v>161</v>
      </c>
      <c r="C6" s="20">
        <v>10.006215040397763</v>
      </c>
      <c r="D6" s="21">
        <v>44.527656929770046</v>
      </c>
      <c r="E6" s="19">
        <v>39191</v>
      </c>
      <c r="F6" s="22">
        <f t="shared" si="0"/>
        <v>7.9088098543799035</v>
      </c>
      <c r="G6" s="21">
        <v>35.194203851990572</v>
      </c>
    </row>
    <row r="7" spans="1:7" x14ac:dyDescent="0.3">
      <c r="A7" s="18" t="s">
        <v>70</v>
      </c>
      <c r="B7" s="19">
        <v>441</v>
      </c>
      <c r="C7" s="20">
        <v>27.408328154132999</v>
      </c>
      <c r="D7" s="21">
        <v>121.96706028589185</v>
      </c>
      <c r="E7" s="19">
        <v>127391</v>
      </c>
      <c r="F7" s="22">
        <f t="shared" si="0"/>
        <v>25.707718510865003</v>
      </c>
      <c r="G7" s="21">
        <v>114.39934737334926</v>
      </c>
    </row>
    <row r="8" spans="1:7" x14ac:dyDescent="0.3">
      <c r="A8" s="18" t="s">
        <v>71</v>
      </c>
      <c r="B8" s="19">
        <v>204</v>
      </c>
      <c r="C8" s="20">
        <v>12.678682411435673</v>
      </c>
      <c r="D8" s="21">
        <v>56.42013673088875</v>
      </c>
      <c r="E8" s="19">
        <v>59119</v>
      </c>
      <c r="F8" s="22">
        <f t="shared" si="0"/>
        <v>11.930313841981208</v>
      </c>
      <c r="G8" s="21">
        <v>53.089896596816374</v>
      </c>
    </row>
    <row r="9" spans="1:7" x14ac:dyDescent="0.3">
      <c r="A9" s="18" t="s">
        <v>72</v>
      </c>
      <c r="B9" s="19">
        <v>673</v>
      </c>
      <c r="C9" s="20">
        <v>41.827221876942197</v>
      </c>
      <c r="D9" s="21">
        <v>186.13113735239278</v>
      </c>
      <c r="E9" s="19">
        <v>44134</v>
      </c>
      <c r="F9" s="22">
        <f t="shared" si="0"/>
        <v>8.9063155855477714</v>
      </c>
      <c r="G9" s="21">
        <v>39.633104355687578</v>
      </c>
    </row>
    <row r="10" spans="1:7" x14ac:dyDescent="0.3">
      <c r="A10" s="18" t="s">
        <v>73</v>
      </c>
      <c r="B10" s="19">
        <v>7</v>
      </c>
      <c r="C10" s="20">
        <v>0.43505282784338101</v>
      </c>
      <c r="D10" s="21">
        <v>1.9359850839030455</v>
      </c>
      <c r="E10" s="19">
        <v>8</v>
      </c>
      <c r="F10" s="22">
        <f t="shared" si="0"/>
        <v>1.6144134835814148E-3</v>
      </c>
      <c r="G10" s="21">
        <v>1</v>
      </c>
    </row>
    <row r="11" spans="1:7" x14ac:dyDescent="0.3">
      <c r="A11" s="18" t="s">
        <v>74</v>
      </c>
      <c r="B11" s="19">
        <v>90</v>
      </c>
      <c r="C11" s="20">
        <v>5.5935363579863271</v>
      </c>
      <c r="D11" s="21">
        <v>24.891236793039155</v>
      </c>
      <c r="E11" s="19">
        <v>725</v>
      </c>
      <c r="F11" s="22">
        <f>E11*100/$E$12</f>
        <v>0.14630622194956572</v>
      </c>
      <c r="G11" s="21">
        <v>0.65106268767556752</v>
      </c>
    </row>
    <row r="12" spans="1:7" x14ac:dyDescent="0.3">
      <c r="B12" s="25">
        <v>1609</v>
      </c>
      <c r="C12" s="25"/>
      <c r="D12" s="25"/>
      <c r="E12" s="25">
        <v>495536</v>
      </c>
      <c r="F12" s="23" t="s">
        <v>80</v>
      </c>
      <c r="G12" s="24">
        <f>SUM(G2:G11)</f>
        <v>448.19576781505282</v>
      </c>
    </row>
    <row r="14" spans="1:7" x14ac:dyDescent="0.3">
      <c r="F14" s="14"/>
    </row>
    <row r="15" spans="1:7" x14ac:dyDescent="0.3">
      <c r="F15" s="14"/>
    </row>
    <row r="16" spans="1:7" x14ac:dyDescent="0.3">
      <c r="F16" s="14"/>
    </row>
    <row r="17" spans="6:6" x14ac:dyDescent="0.3">
      <c r="F17" s="14"/>
    </row>
    <row r="18" spans="6:6" x14ac:dyDescent="0.3">
      <c r="F18" s="14"/>
    </row>
    <row r="19" spans="6:6" x14ac:dyDescent="0.3">
      <c r="F19" s="14"/>
    </row>
    <row r="20" spans="6:6" x14ac:dyDescent="0.3">
      <c r="F20" s="14"/>
    </row>
    <row r="21" spans="6:6" x14ac:dyDescent="0.3">
      <c r="F21" s="14"/>
    </row>
    <row r="22" spans="6:6" x14ac:dyDescent="0.3">
      <c r="F22" s="14"/>
    </row>
    <row r="23" spans="6:6" x14ac:dyDescent="0.3">
      <c r="F23" s="14"/>
    </row>
    <row r="24" spans="6:6" x14ac:dyDescent="0.3">
      <c r="F24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A0B7-10BC-4E70-B181-1297D327E968}">
  <dimension ref="A1:I317"/>
  <sheetViews>
    <sheetView tabSelected="1" workbookViewId="0">
      <selection activeCell="I25" sqref="I25"/>
    </sheetView>
  </sheetViews>
  <sheetFormatPr defaultRowHeight="14.4" x14ac:dyDescent="0.3"/>
  <cols>
    <col min="1" max="1" width="16.5546875" customWidth="1"/>
  </cols>
  <sheetData>
    <row r="1" spans="1:9" x14ac:dyDescent="0.3">
      <c r="A1" t="s">
        <v>81</v>
      </c>
    </row>
    <row r="2" spans="1:9" ht="15" thickBot="1" x14ac:dyDescent="0.35"/>
    <row r="3" spans="1:9" x14ac:dyDescent="0.3">
      <c r="A3" s="26" t="s">
        <v>82</v>
      </c>
      <c r="B3" s="26"/>
    </row>
    <row r="4" spans="1:9" x14ac:dyDescent="0.3">
      <c r="A4" s="27" t="s">
        <v>83</v>
      </c>
      <c r="B4" s="27">
        <v>0.9765171221859904</v>
      </c>
    </row>
    <row r="5" spans="1:9" x14ac:dyDescent="0.3">
      <c r="A5" s="27" t="s">
        <v>84</v>
      </c>
      <c r="B5" s="27">
        <v>0.95358568992240844</v>
      </c>
    </row>
    <row r="6" spans="1:9" x14ac:dyDescent="0.3">
      <c r="A6" s="27" t="s">
        <v>85</v>
      </c>
      <c r="B6" s="27">
        <v>0.95342619057506284</v>
      </c>
    </row>
    <row r="7" spans="1:9" x14ac:dyDescent="0.3">
      <c r="A7" s="27" t="s">
        <v>86</v>
      </c>
      <c r="B7" s="27">
        <v>955.05172800601019</v>
      </c>
    </row>
    <row r="8" spans="1:9" ht="15" thickBot="1" x14ac:dyDescent="0.35">
      <c r="A8" s="28" t="s">
        <v>87</v>
      </c>
      <c r="B8" s="28">
        <v>293</v>
      </c>
    </row>
    <row r="10" spans="1:9" ht="15" thickBot="1" x14ac:dyDescent="0.35">
      <c r="A10" t="s">
        <v>88</v>
      </c>
    </row>
    <row r="11" spans="1:9" x14ac:dyDescent="0.3">
      <c r="A11" s="29"/>
      <c r="B11" s="29" t="s">
        <v>89</v>
      </c>
      <c r="C11" s="29" t="s">
        <v>90</v>
      </c>
      <c r="D11" s="29" t="s">
        <v>91</v>
      </c>
      <c r="E11" s="29" t="s">
        <v>92</v>
      </c>
      <c r="F11" s="29" t="s">
        <v>93</v>
      </c>
    </row>
    <row r="12" spans="1:9" x14ac:dyDescent="0.3">
      <c r="A12" s="27" t="s">
        <v>94</v>
      </c>
      <c r="B12" s="27">
        <v>1</v>
      </c>
      <c r="C12" s="27">
        <v>5453239907.3261089</v>
      </c>
      <c r="D12" s="27">
        <v>5453239907.3261089</v>
      </c>
      <c r="E12" s="27">
        <v>5978.6181309930016</v>
      </c>
      <c r="F12" s="27">
        <v>4.7612373493912099E-196</v>
      </c>
    </row>
    <row r="13" spans="1:9" x14ac:dyDescent="0.3">
      <c r="A13" s="27" t="s">
        <v>95</v>
      </c>
      <c r="B13" s="27">
        <v>291</v>
      </c>
      <c r="C13" s="27">
        <v>265428026.72167444</v>
      </c>
      <c r="D13" s="27">
        <v>912123.80316726607</v>
      </c>
      <c r="E13" s="27"/>
      <c r="F13" s="27"/>
    </row>
    <row r="14" spans="1:9" ht="15" thickBot="1" x14ac:dyDescent="0.35">
      <c r="A14" s="28" t="s">
        <v>96</v>
      </c>
      <c r="B14" s="28">
        <v>292</v>
      </c>
      <c r="C14" s="28">
        <v>5718667934.0477829</v>
      </c>
      <c r="D14" s="28"/>
      <c r="E14" s="28"/>
      <c r="F14" s="28"/>
    </row>
    <row r="15" spans="1:9" ht="15" thickBot="1" x14ac:dyDescent="0.35"/>
    <row r="16" spans="1:9" x14ac:dyDescent="0.3">
      <c r="A16" s="29"/>
      <c r="B16" s="29" t="s">
        <v>97</v>
      </c>
      <c r="C16" s="29" t="s">
        <v>86</v>
      </c>
      <c r="D16" s="29" t="s">
        <v>98</v>
      </c>
      <c r="E16" s="29" t="s">
        <v>99</v>
      </c>
      <c r="F16" s="29" t="s">
        <v>100</v>
      </c>
      <c r="G16" s="29" t="s">
        <v>101</v>
      </c>
      <c r="H16" s="29" t="s">
        <v>102</v>
      </c>
      <c r="I16" s="29" t="s">
        <v>103</v>
      </c>
    </row>
    <row r="17" spans="1:9" x14ac:dyDescent="0.3">
      <c r="A17" s="27" t="s">
        <v>104</v>
      </c>
      <c r="B17" s="27">
        <v>-133.45371277339791</v>
      </c>
      <c r="C17" s="27">
        <v>63.121160399458866</v>
      </c>
      <c r="D17" s="27">
        <v>-2.1142468219665682</v>
      </c>
      <c r="E17" s="27">
        <v>3.5344605949228017E-2</v>
      </c>
      <c r="F17" s="27">
        <v>-257.68559647719724</v>
      </c>
      <c r="G17" s="27">
        <v>-9.2218290695986127</v>
      </c>
      <c r="H17" s="27">
        <v>-257.68559647719724</v>
      </c>
      <c r="I17" s="27">
        <v>-9.2218290695986127</v>
      </c>
    </row>
    <row r="18" spans="1:9" ht="15" thickBot="1" x14ac:dyDescent="0.35">
      <c r="A18" s="28" t="s">
        <v>57</v>
      </c>
      <c r="B18" s="28">
        <v>1.2410542960355792E-2</v>
      </c>
      <c r="C18" s="28">
        <v>1.6050566852345911E-4</v>
      </c>
      <c r="D18" s="28">
        <v>77.321524370598155</v>
      </c>
      <c r="E18" s="28">
        <v>4.761237349390939E-196</v>
      </c>
      <c r="F18" s="28">
        <v>1.20946438003971E-2</v>
      </c>
      <c r="G18" s="28">
        <v>1.2726442120314483E-2</v>
      </c>
      <c r="H18" s="28">
        <v>1.20946438003971E-2</v>
      </c>
      <c r="I18" s="28">
        <v>1.2726442120314483E-2</v>
      </c>
    </row>
    <row r="22" spans="1:9" x14ac:dyDescent="0.3">
      <c r="A22" t="s">
        <v>105</v>
      </c>
    </row>
    <row r="23" spans="1:9" ht="15" thickBot="1" x14ac:dyDescent="0.35"/>
    <row r="24" spans="1:9" x14ac:dyDescent="0.3">
      <c r="A24" s="29" t="s">
        <v>106</v>
      </c>
      <c r="B24" s="29" t="s">
        <v>107</v>
      </c>
      <c r="C24" s="29" t="s">
        <v>108</v>
      </c>
    </row>
    <row r="25" spans="1:9" x14ac:dyDescent="0.3">
      <c r="A25" s="27">
        <v>1</v>
      </c>
      <c r="B25" s="27">
        <v>2659.7623702279593</v>
      </c>
      <c r="C25" s="27">
        <v>929.23762977204069</v>
      </c>
    </row>
    <row r="26" spans="1:9" x14ac:dyDescent="0.3">
      <c r="A26" s="27">
        <v>2</v>
      </c>
      <c r="B26" s="27">
        <v>1402.0531255395827</v>
      </c>
      <c r="C26" s="27">
        <v>192.94687446041735</v>
      </c>
    </row>
    <row r="27" spans="1:9" x14ac:dyDescent="0.3">
      <c r="A27" s="27">
        <v>3</v>
      </c>
      <c r="B27" s="27">
        <v>406.45454817392044</v>
      </c>
      <c r="C27" s="27">
        <v>69.545451826079557</v>
      </c>
    </row>
    <row r="28" spans="1:9" x14ac:dyDescent="0.3">
      <c r="A28" s="27">
        <v>4</v>
      </c>
      <c r="B28" s="27">
        <v>7938.3137864701675</v>
      </c>
      <c r="C28" s="27">
        <v>193.68621352983246</v>
      </c>
    </row>
    <row r="29" spans="1:9" x14ac:dyDescent="0.3">
      <c r="A29" s="27">
        <v>5</v>
      </c>
      <c r="B29" s="27">
        <v>5761.2191087356732</v>
      </c>
      <c r="C29" s="27">
        <v>-2277.2191087356732</v>
      </c>
    </row>
    <row r="30" spans="1:9" x14ac:dyDescent="0.3">
      <c r="A30" s="27">
        <v>6</v>
      </c>
      <c r="B30" s="27">
        <v>-81.317021796943237</v>
      </c>
      <c r="C30" s="27">
        <v>184.31702179694324</v>
      </c>
    </row>
    <row r="31" spans="1:9" x14ac:dyDescent="0.3">
      <c r="A31" s="27">
        <v>7</v>
      </c>
      <c r="B31" s="27">
        <v>238.88739712319654</v>
      </c>
      <c r="C31" s="27">
        <v>51.112602876803464</v>
      </c>
    </row>
    <row r="32" spans="1:9" x14ac:dyDescent="0.3">
      <c r="A32" s="27">
        <v>8</v>
      </c>
      <c r="B32" s="27">
        <v>801.02294051251215</v>
      </c>
      <c r="C32" s="27">
        <v>-373.02294051251215</v>
      </c>
    </row>
    <row r="33" spans="1:3" x14ac:dyDescent="0.3">
      <c r="A33" s="27">
        <v>9</v>
      </c>
      <c r="B33" s="27">
        <v>371.66779625604318</v>
      </c>
      <c r="C33" s="27">
        <v>93.332203743956825</v>
      </c>
    </row>
    <row r="34" spans="1:3" x14ac:dyDescent="0.3">
      <c r="A34" s="27">
        <v>10</v>
      </c>
      <c r="B34" s="27">
        <v>633.75364249283678</v>
      </c>
      <c r="C34" s="27">
        <v>-7.7536424928367751</v>
      </c>
    </row>
    <row r="35" spans="1:3" x14ac:dyDescent="0.3">
      <c r="A35" s="27">
        <v>11</v>
      </c>
      <c r="B35" s="27">
        <v>1103.1824299682946</v>
      </c>
      <c r="C35" s="27">
        <v>272.81757003170537</v>
      </c>
    </row>
    <row r="36" spans="1:3" x14ac:dyDescent="0.3">
      <c r="A36" s="27">
        <v>12</v>
      </c>
      <c r="B36" s="27">
        <v>571.62646443329572</v>
      </c>
      <c r="C36" s="27">
        <v>-259.62646443329572</v>
      </c>
    </row>
    <row r="37" spans="1:3" x14ac:dyDescent="0.3">
      <c r="A37" s="27">
        <v>13</v>
      </c>
      <c r="B37" s="27">
        <v>1934.2172076796392</v>
      </c>
      <c r="C37" s="27">
        <v>131.78279232036084</v>
      </c>
    </row>
    <row r="38" spans="1:3" x14ac:dyDescent="0.3">
      <c r="A38" s="27">
        <v>14</v>
      </c>
      <c r="B38" s="27">
        <v>193.9488210637482</v>
      </c>
      <c r="C38" s="27">
        <v>-18.948821063748198</v>
      </c>
    </row>
    <row r="39" spans="1:3" x14ac:dyDescent="0.3">
      <c r="A39" s="27">
        <v>15</v>
      </c>
      <c r="B39" s="27">
        <v>83.83007337651128</v>
      </c>
      <c r="C39" s="27">
        <v>210.16992662348872</v>
      </c>
    </row>
    <row r="40" spans="1:3" x14ac:dyDescent="0.3">
      <c r="A40" s="27">
        <v>16</v>
      </c>
      <c r="B40" s="27">
        <v>193.43998880237365</v>
      </c>
      <c r="C40" s="27">
        <v>95.560011197626352</v>
      </c>
    </row>
    <row r="41" spans="1:3" x14ac:dyDescent="0.3">
      <c r="A41" s="27">
        <v>17</v>
      </c>
      <c r="B41" s="27">
        <v>-129.66849717048939</v>
      </c>
      <c r="C41" s="27">
        <v>132.66849717048939</v>
      </c>
    </row>
    <row r="42" spans="1:3" x14ac:dyDescent="0.3">
      <c r="A42" s="27">
        <v>18</v>
      </c>
      <c r="B42" s="27">
        <v>2952.0182464013778</v>
      </c>
      <c r="C42" s="27">
        <v>1572.9817535986222</v>
      </c>
    </row>
    <row r="43" spans="1:3" x14ac:dyDescent="0.3">
      <c r="A43" s="27">
        <v>19</v>
      </c>
      <c r="B43" s="27">
        <v>528.78527013414748</v>
      </c>
      <c r="C43" s="27">
        <v>362.21472986585252</v>
      </c>
    </row>
    <row r="44" spans="1:3" x14ac:dyDescent="0.3">
      <c r="A44" s="27">
        <v>20</v>
      </c>
      <c r="B44" s="27">
        <v>126.62162550381805</v>
      </c>
      <c r="C44" s="27">
        <v>311.37837449618195</v>
      </c>
    </row>
    <row r="45" spans="1:3" x14ac:dyDescent="0.3">
      <c r="A45" s="27">
        <v>21</v>
      </c>
      <c r="B45" s="27">
        <v>22626.005221906842</v>
      </c>
      <c r="C45" s="27">
        <v>-1047.0052219068421</v>
      </c>
    </row>
    <row r="46" spans="1:3" x14ac:dyDescent="0.3">
      <c r="A46" s="27">
        <v>22</v>
      </c>
      <c r="B46" s="27">
        <v>19355.901615110855</v>
      </c>
      <c r="C46" s="27">
        <v>2260.0983848891447</v>
      </c>
    </row>
    <row r="47" spans="1:3" x14ac:dyDescent="0.3">
      <c r="A47" s="27">
        <v>23</v>
      </c>
      <c r="B47" s="27">
        <v>-14.113931666616622</v>
      </c>
      <c r="C47" s="27">
        <v>131.11393166661662</v>
      </c>
    </row>
    <row r="48" spans="1:3" x14ac:dyDescent="0.3">
      <c r="A48" s="27">
        <v>24</v>
      </c>
      <c r="B48" s="27">
        <v>-64.562788800462911</v>
      </c>
      <c r="C48" s="27">
        <v>140.5627888004629</v>
      </c>
    </row>
    <row r="49" spans="1:3" x14ac:dyDescent="0.3">
      <c r="A49" s="27">
        <v>25</v>
      </c>
      <c r="B49" s="27">
        <v>5366.9113377992489</v>
      </c>
      <c r="C49" s="27">
        <v>275.08866220075106</v>
      </c>
    </row>
    <row r="50" spans="1:3" x14ac:dyDescent="0.3">
      <c r="A50" s="27">
        <v>26</v>
      </c>
      <c r="B50" s="27">
        <v>345.35744518008886</v>
      </c>
      <c r="C50" s="27">
        <v>27.64255481991114</v>
      </c>
    </row>
    <row r="51" spans="1:3" x14ac:dyDescent="0.3">
      <c r="A51" s="27">
        <v>27</v>
      </c>
      <c r="B51" s="27">
        <v>867.54345078001916</v>
      </c>
      <c r="C51" s="27">
        <v>1218.4565492199808</v>
      </c>
    </row>
    <row r="52" spans="1:3" x14ac:dyDescent="0.3">
      <c r="A52" s="27">
        <v>28</v>
      </c>
      <c r="B52" s="27">
        <v>3563.8331932609976</v>
      </c>
      <c r="C52" s="27">
        <v>-2263.8331932609976</v>
      </c>
    </row>
    <row r="53" spans="1:3" x14ac:dyDescent="0.3">
      <c r="A53" s="27">
        <v>29</v>
      </c>
      <c r="B53" s="27">
        <v>1572.003100838695</v>
      </c>
      <c r="C53" s="27">
        <v>-414.00310083869499</v>
      </c>
    </row>
    <row r="54" spans="1:3" x14ac:dyDescent="0.3">
      <c r="A54" s="27">
        <v>30</v>
      </c>
      <c r="B54" s="27">
        <v>-113.73336000939256</v>
      </c>
      <c r="C54" s="27">
        <v>133.73336000939256</v>
      </c>
    </row>
    <row r="55" spans="1:3" x14ac:dyDescent="0.3">
      <c r="A55" s="27">
        <v>31</v>
      </c>
      <c r="B55" s="27">
        <v>-118.13910276031886</v>
      </c>
      <c r="C55" s="27">
        <v>143.13910276031885</v>
      </c>
    </row>
    <row r="56" spans="1:3" x14ac:dyDescent="0.3">
      <c r="A56" s="27">
        <v>32</v>
      </c>
      <c r="B56" s="27">
        <v>17.532952882290658</v>
      </c>
      <c r="C56" s="27">
        <v>134.46704711770934</v>
      </c>
    </row>
    <row r="57" spans="1:3" x14ac:dyDescent="0.3">
      <c r="A57" s="27">
        <v>33</v>
      </c>
      <c r="B57" s="27">
        <v>235.88404572679042</v>
      </c>
      <c r="C57" s="27">
        <v>-25.884045726790418</v>
      </c>
    </row>
    <row r="58" spans="1:3" x14ac:dyDescent="0.3">
      <c r="A58" s="27">
        <v>34</v>
      </c>
      <c r="B58" s="27">
        <v>-85.350448259058865</v>
      </c>
      <c r="C58" s="27">
        <v>121.35044825905887</v>
      </c>
    </row>
    <row r="59" spans="1:3" x14ac:dyDescent="0.3">
      <c r="A59" s="27">
        <v>35</v>
      </c>
      <c r="B59" s="27">
        <v>-119.0823040253059</v>
      </c>
      <c r="C59" s="27">
        <v>127.0823040253059</v>
      </c>
    </row>
    <row r="60" spans="1:3" x14ac:dyDescent="0.3">
      <c r="A60" s="27">
        <v>36</v>
      </c>
      <c r="B60" s="27">
        <v>1403.7285488392308</v>
      </c>
      <c r="C60" s="27">
        <v>-976.72854883923083</v>
      </c>
    </row>
    <row r="61" spans="1:3" x14ac:dyDescent="0.3">
      <c r="A61" s="27">
        <v>37</v>
      </c>
      <c r="B61" s="27">
        <v>1018.331547748342</v>
      </c>
      <c r="C61" s="27">
        <v>619.66845225165798</v>
      </c>
    </row>
    <row r="62" spans="1:3" x14ac:dyDescent="0.3">
      <c r="A62" s="27">
        <v>38</v>
      </c>
      <c r="B62" s="27">
        <v>14920.001244790881</v>
      </c>
      <c r="C62" s="27">
        <v>1110.9987552091188</v>
      </c>
    </row>
    <row r="63" spans="1:3" x14ac:dyDescent="0.3">
      <c r="A63" s="27">
        <v>39</v>
      </c>
      <c r="B63" s="27">
        <v>1846.0278894033509</v>
      </c>
      <c r="C63" s="27">
        <v>138.97211059664915</v>
      </c>
    </row>
    <row r="64" spans="1:3" x14ac:dyDescent="0.3">
      <c r="A64" s="27">
        <v>40</v>
      </c>
      <c r="B64" s="27">
        <v>663.72510374209605</v>
      </c>
      <c r="C64" s="27">
        <v>-113.72510374209605</v>
      </c>
    </row>
    <row r="65" spans="1:3" x14ac:dyDescent="0.3">
      <c r="A65" s="27">
        <v>41</v>
      </c>
      <c r="B65" s="27">
        <v>829.29415737620263</v>
      </c>
      <c r="C65" s="27">
        <v>374.70584262379737</v>
      </c>
    </row>
    <row r="66" spans="1:3" x14ac:dyDescent="0.3">
      <c r="A66" s="27">
        <v>42</v>
      </c>
      <c r="B66" s="27">
        <v>6812.6899505088568</v>
      </c>
      <c r="C66" s="27">
        <v>-2726.6899505088568</v>
      </c>
    </row>
    <row r="67" spans="1:3" x14ac:dyDescent="0.3">
      <c r="A67" s="27">
        <v>43</v>
      </c>
      <c r="B67" s="27">
        <v>538.72611504539248</v>
      </c>
      <c r="C67" s="27">
        <v>-46.726115045392476</v>
      </c>
    </row>
    <row r="68" spans="1:3" x14ac:dyDescent="0.3">
      <c r="A68" s="27">
        <v>44</v>
      </c>
      <c r="B68" s="27">
        <v>259.96049906988065</v>
      </c>
      <c r="C68" s="27">
        <v>-125.96049906988065</v>
      </c>
    </row>
    <row r="69" spans="1:3" x14ac:dyDescent="0.3">
      <c r="A69" s="27">
        <v>45</v>
      </c>
      <c r="B69" s="27">
        <v>3654.5046201293571</v>
      </c>
      <c r="C69" s="27">
        <v>202.49537987064286</v>
      </c>
    </row>
    <row r="70" spans="1:3" x14ac:dyDescent="0.3">
      <c r="A70" s="27">
        <v>46</v>
      </c>
      <c r="B70" s="27">
        <v>1551.9228423288394</v>
      </c>
      <c r="C70" s="27">
        <v>15.077157671160649</v>
      </c>
    </row>
    <row r="71" spans="1:3" x14ac:dyDescent="0.3">
      <c r="A71" s="27">
        <v>47</v>
      </c>
      <c r="B71" s="27">
        <v>118.77816235287321</v>
      </c>
      <c r="C71" s="27">
        <v>296.22183764712679</v>
      </c>
    </row>
    <row r="72" spans="1:3" x14ac:dyDescent="0.3">
      <c r="A72" s="27">
        <v>48</v>
      </c>
      <c r="B72" s="27">
        <v>966.69127849030156</v>
      </c>
      <c r="C72" s="27">
        <v>1100.3087215096984</v>
      </c>
    </row>
    <row r="73" spans="1:3" x14ac:dyDescent="0.3">
      <c r="A73" s="27">
        <v>49</v>
      </c>
      <c r="B73" s="27">
        <v>1609.8924884966611</v>
      </c>
      <c r="C73" s="27">
        <v>158.10751150333886</v>
      </c>
    </row>
    <row r="74" spans="1:3" x14ac:dyDescent="0.3">
      <c r="A74" s="27">
        <v>50</v>
      </c>
      <c r="B74" s="27">
        <v>323.26667871065558</v>
      </c>
      <c r="C74" s="27">
        <v>63.733321289344417</v>
      </c>
    </row>
    <row r="75" spans="1:3" x14ac:dyDescent="0.3">
      <c r="A75" s="27">
        <v>51</v>
      </c>
      <c r="B75" s="27">
        <v>8094.500469626244</v>
      </c>
      <c r="C75" s="27">
        <v>-238.50046962624401</v>
      </c>
    </row>
    <row r="76" spans="1:3" x14ac:dyDescent="0.3">
      <c r="A76" s="27">
        <v>52</v>
      </c>
      <c r="B76" s="27">
        <v>4768.8969147115458</v>
      </c>
      <c r="C76" s="27">
        <v>-2059.8969147115458</v>
      </c>
    </row>
    <row r="77" spans="1:3" x14ac:dyDescent="0.3">
      <c r="A77" s="27">
        <v>53</v>
      </c>
      <c r="B77" s="27">
        <v>-80.187662387550859</v>
      </c>
      <c r="C77" s="27">
        <v>194.18766238755086</v>
      </c>
    </row>
    <row r="78" spans="1:3" x14ac:dyDescent="0.3">
      <c r="A78" s="27">
        <v>54</v>
      </c>
      <c r="B78" s="27">
        <v>381.02534564815141</v>
      </c>
      <c r="C78" s="27">
        <v>25.974654351848585</v>
      </c>
    </row>
    <row r="79" spans="1:3" x14ac:dyDescent="0.3">
      <c r="A79" s="27">
        <v>55</v>
      </c>
      <c r="B79" s="27">
        <v>552.99823944980164</v>
      </c>
      <c r="C79" s="27">
        <v>-279.99823944980164</v>
      </c>
    </row>
    <row r="80" spans="1:3" x14ac:dyDescent="0.3">
      <c r="A80" s="27">
        <v>56</v>
      </c>
      <c r="B80" s="27">
        <v>430.60546477477283</v>
      </c>
      <c r="C80" s="27">
        <v>106.39453522522717</v>
      </c>
    </row>
    <row r="81" spans="1:3" x14ac:dyDescent="0.3">
      <c r="A81" s="27">
        <v>57</v>
      </c>
      <c r="B81" s="27">
        <v>406.59106414648431</v>
      </c>
      <c r="C81" s="27">
        <v>124.40893585351569</v>
      </c>
    </row>
    <row r="82" spans="1:3" x14ac:dyDescent="0.3">
      <c r="A82" s="27">
        <v>58</v>
      </c>
      <c r="B82" s="27">
        <v>1037.1955730480829</v>
      </c>
      <c r="C82" s="27">
        <v>238.80442695191709</v>
      </c>
    </row>
    <row r="83" spans="1:3" x14ac:dyDescent="0.3">
      <c r="A83" s="27">
        <v>59</v>
      </c>
      <c r="B83" s="27">
        <v>754.29724626677262</v>
      </c>
      <c r="C83" s="27">
        <v>-338.29724626677262</v>
      </c>
    </row>
    <row r="84" spans="1:3" x14ac:dyDescent="0.3">
      <c r="A84" s="27">
        <v>60</v>
      </c>
      <c r="B84" s="27">
        <v>1846.3505635203201</v>
      </c>
      <c r="C84" s="27">
        <v>115.64943647967993</v>
      </c>
    </row>
    <row r="85" spans="1:3" x14ac:dyDescent="0.3">
      <c r="A85" s="27">
        <v>61</v>
      </c>
      <c r="B85" s="27">
        <v>141.45222434144324</v>
      </c>
      <c r="C85" s="27">
        <v>7.547775658556759</v>
      </c>
    </row>
    <row r="86" spans="1:3" x14ac:dyDescent="0.3">
      <c r="A86" s="27">
        <v>62</v>
      </c>
      <c r="B86" s="27">
        <v>99.119862303669635</v>
      </c>
      <c r="C86" s="27">
        <v>268.88013769633039</v>
      </c>
    </row>
    <row r="87" spans="1:3" x14ac:dyDescent="0.3">
      <c r="A87" s="27">
        <v>63</v>
      </c>
      <c r="B87" s="27">
        <v>167.82462813219928</v>
      </c>
      <c r="C87" s="27">
        <v>122.17537186780072</v>
      </c>
    </row>
    <row r="88" spans="1:3" x14ac:dyDescent="0.3">
      <c r="A88" s="27">
        <v>64</v>
      </c>
      <c r="B88" s="27">
        <v>-132.23747956328305</v>
      </c>
      <c r="C88" s="27">
        <v>135.23747956328305</v>
      </c>
    </row>
    <row r="89" spans="1:3" x14ac:dyDescent="0.3">
      <c r="A89" s="27">
        <v>65</v>
      </c>
      <c r="B89" s="27">
        <v>2326.4772390276048</v>
      </c>
      <c r="C89" s="27">
        <v>1189.5227609723952</v>
      </c>
    </row>
    <row r="90" spans="1:3" x14ac:dyDescent="0.3">
      <c r="A90" s="27">
        <v>66</v>
      </c>
      <c r="B90" s="27">
        <v>244.47214145535668</v>
      </c>
      <c r="C90" s="27">
        <v>195.52785854464332</v>
      </c>
    </row>
    <row r="91" spans="1:3" x14ac:dyDescent="0.3">
      <c r="A91" s="27">
        <v>67</v>
      </c>
      <c r="B91" s="27">
        <v>-132.56015368025228</v>
      </c>
      <c r="C91" s="27">
        <v>133.56015368025228</v>
      </c>
    </row>
    <row r="92" spans="1:3" x14ac:dyDescent="0.3">
      <c r="A92" s="27">
        <v>68</v>
      </c>
      <c r="B92" s="27">
        <v>17.669468854854557</v>
      </c>
      <c r="C92" s="27">
        <v>260.33053114514541</v>
      </c>
    </row>
    <row r="93" spans="1:3" x14ac:dyDescent="0.3">
      <c r="A93" s="27">
        <v>69</v>
      </c>
      <c r="B93" s="27">
        <v>16560.017265373019</v>
      </c>
      <c r="C93" s="27">
        <v>14.982734626981255</v>
      </c>
    </row>
    <row r="94" spans="1:3" x14ac:dyDescent="0.3">
      <c r="A94" s="27">
        <v>70</v>
      </c>
      <c r="B94" s="27">
        <v>14693.905973139119</v>
      </c>
      <c r="C94" s="27">
        <v>1293.0940268608811</v>
      </c>
    </row>
    <row r="95" spans="1:3" x14ac:dyDescent="0.3">
      <c r="A95" s="27">
        <v>71</v>
      </c>
      <c r="B95" s="27">
        <v>-102.53905025915164</v>
      </c>
      <c r="C95" s="27">
        <v>129.53905025915162</v>
      </c>
    </row>
    <row r="96" spans="1:3" x14ac:dyDescent="0.3">
      <c r="A96" s="27">
        <v>72</v>
      </c>
      <c r="B96" s="27">
        <v>-109.51377540287159</v>
      </c>
      <c r="C96" s="27">
        <v>146.5137754028716</v>
      </c>
    </row>
    <row r="97" spans="1:3" x14ac:dyDescent="0.3">
      <c r="A97" s="27">
        <v>73</v>
      </c>
      <c r="B97" s="27">
        <v>-130.97160418132674</v>
      </c>
      <c r="C97" s="27">
        <v>135.97160418132674</v>
      </c>
    </row>
    <row r="98" spans="1:3" x14ac:dyDescent="0.3">
      <c r="A98" s="27">
        <v>74</v>
      </c>
      <c r="B98" s="27">
        <v>2081.0215203576877</v>
      </c>
      <c r="C98" s="27">
        <v>-134.02152035768768</v>
      </c>
    </row>
    <row r="99" spans="1:3" x14ac:dyDescent="0.3">
      <c r="A99" s="27">
        <v>75</v>
      </c>
      <c r="B99" s="27">
        <v>220.44533028410785</v>
      </c>
      <c r="C99" s="27">
        <v>21.554669715892146</v>
      </c>
    </row>
    <row r="100" spans="1:3" x14ac:dyDescent="0.3">
      <c r="A100" s="27">
        <v>76</v>
      </c>
      <c r="B100" s="27">
        <v>613.71061561186218</v>
      </c>
      <c r="C100" s="27">
        <v>542.28938438813782</v>
      </c>
    </row>
    <row r="101" spans="1:3" x14ac:dyDescent="0.3">
      <c r="A101" s="27">
        <v>77</v>
      </c>
      <c r="B101" s="27">
        <v>1788.0086010636876</v>
      </c>
      <c r="C101" s="27">
        <v>-1119.0086010636876</v>
      </c>
    </row>
    <row r="102" spans="1:3" x14ac:dyDescent="0.3">
      <c r="A102" s="27">
        <v>78</v>
      </c>
      <c r="B102" s="27">
        <v>524.88835964459577</v>
      </c>
      <c r="C102" s="27">
        <v>-29.888359644595766</v>
      </c>
    </row>
    <row r="103" spans="1:3" x14ac:dyDescent="0.3">
      <c r="A103" s="27">
        <v>79</v>
      </c>
      <c r="B103" s="27">
        <v>-70.631544308076897</v>
      </c>
      <c r="C103" s="27">
        <v>127.6315443080769</v>
      </c>
    </row>
    <row r="104" spans="1:3" x14ac:dyDescent="0.3">
      <c r="A104" s="27">
        <v>80</v>
      </c>
      <c r="B104" s="27">
        <v>-132.56015368025228</v>
      </c>
      <c r="C104" s="27">
        <v>133.56015368025228</v>
      </c>
    </row>
    <row r="105" spans="1:3" x14ac:dyDescent="0.3">
      <c r="A105" s="27">
        <v>81</v>
      </c>
      <c r="B105" s="27">
        <v>-93.578638241774755</v>
      </c>
      <c r="C105" s="27">
        <v>144.57863824177474</v>
      </c>
    </row>
    <row r="106" spans="1:3" x14ac:dyDescent="0.3">
      <c r="A106" s="27">
        <v>82</v>
      </c>
      <c r="B106" s="27">
        <v>38.556412657133365</v>
      </c>
      <c r="C106" s="27">
        <v>155.44358734286664</v>
      </c>
    </row>
    <row r="107" spans="1:3" x14ac:dyDescent="0.3">
      <c r="A107" s="27">
        <v>83</v>
      </c>
      <c r="B107" s="27">
        <v>-100.81398478766218</v>
      </c>
      <c r="C107" s="27">
        <v>139.81398478766218</v>
      </c>
    </row>
    <row r="108" spans="1:3" x14ac:dyDescent="0.3">
      <c r="A108" s="27">
        <v>84</v>
      </c>
      <c r="B108" s="27">
        <v>-115.69422579712878</v>
      </c>
      <c r="C108" s="27">
        <v>128.69422579712878</v>
      </c>
    </row>
    <row r="109" spans="1:3" x14ac:dyDescent="0.3">
      <c r="A109" s="27">
        <v>85</v>
      </c>
      <c r="B109" s="27">
        <v>-128.92386459286806</v>
      </c>
      <c r="C109" s="27">
        <v>131.92386459286806</v>
      </c>
    </row>
    <row r="110" spans="1:3" x14ac:dyDescent="0.3">
      <c r="A110" s="27">
        <v>86</v>
      </c>
      <c r="B110" s="27">
        <v>1161.412697538284</v>
      </c>
      <c r="C110" s="27">
        <v>-790.41269753828396</v>
      </c>
    </row>
    <row r="111" spans="1:3" x14ac:dyDescent="0.3">
      <c r="A111" s="27">
        <v>87</v>
      </c>
      <c r="B111" s="27">
        <v>467.83709365584014</v>
      </c>
      <c r="C111" s="27">
        <v>350.16290634415986</v>
      </c>
    </row>
    <row r="112" spans="1:3" x14ac:dyDescent="0.3">
      <c r="A112" s="27">
        <v>88</v>
      </c>
      <c r="B112" s="27">
        <v>17745.919108492777</v>
      </c>
      <c r="C112" s="27">
        <v>454.08089150722299</v>
      </c>
    </row>
    <row r="113" spans="1:3" x14ac:dyDescent="0.3">
      <c r="A113" s="27">
        <v>89</v>
      </c>
      <c r="B113" s="27">
        <v>3111.7791659300378</v>
      </c>
      <c r="C113" s="27">
        <v>-109.77916593003783</v>
      </c>
    </row>
    <row r="114" spans="1:3" x14ac:dyDescent="0.3">
      <c r="A114" s="27">
        <v>90</v>
      </c>
      <c r="B114" s="27">
        <v>409.78057368729583</v>
      </c>
      <c r="C114" s="27">
        <v>-54.780573687295828</v>
      </c>
    </row>
    <row r="115" spans="1:3" x14ac:dyDescent="0.3">
      <c r="A115" s="27">
        <v>91</v>
      </c>
      <c r="B115" s="27">
        <v>893.08434819243143</v>
      </c>
      <c r="C115" s="27">
        <v>251.91565180756857</v>
      </c>
    </row>
    <row r="116" spans="1:3" x14ac:dyDescent="0.3">
      <c r="A116" s="27">
        <v>92</v>
      </c>
      <c r="B116" s="27">
        <v>4383.6488401361803</v>
      </c>
      <c r="C116" s="27">
        <v>-1682.6488401361803</v>
      </c>
    </row>
    <row r="117" spans="1:3" x14ac:dyDescent="0.3">
      <c r="A117" s="27">
        <v>93</v>
      </c>
      <c r="B117" s="27">
        <v>638.30831175928734</v>
      </c>
      <c r="C117" s="27">
        <v>-91.308311759287335</v>
      </c>
    </row>
    <row r="118" spans="1:3" x14ac:dyDescent="0.3">
      <c r="A118" s="27">
        <v>94</v>
      </c>
      <c r="B118" s="27">
        <v>103.61247885531841</v>
      </c>
      <c r="C118" s="27">
        <v>-3.6124788553184146</v>
      </c>
    </row>
    <row r="119" spans="1:3" x14ac:dyDescent="0.3">
      <c r="A119" s="27">
        <v>95</v>
      </c>
      <c r="B119" s="27">
        <v>4099.4846379729133</v>
      </c>
      <c r="C119" s="27">
        <v>75.515362027086667</v>
      </c>
    </row>
    <row r="120" spans="1:3" x14ac:dyDescent="0.3">
      <c r="A120" s="27">
        <v>96</v>
      </c>
      <c r="B120" s="27">
        <v>1084.5914366136817</v>
      </c>
      <c r="C120" s="27">
        <v>-12.591436613681708</v>
      </c>
    </row>
    <row r="121" spans="1:3" x14ac:dyDescent="0.3">
      <c r="A121" s="27">
        <v>97</v>
      </c>
      <c r="B121" s="27">
        <v>38.233738540164097</v>
      </c>
      <c r="C121" s="27">
        <v>212.7662614598359</v>
      </c>
    </row>
    <row r="122" spans="1:3" x14ac:dyDescent="0.3">
      <c r="A122" s="27">
        <v>98</v>
      </c>
      <c r="B122" s="27">
        <v>1118.2612396651268</v>
      </c>
      <c r="C122" s="27">
        <v>1618.7387603348732</v>
      </c>
    </row>
    <row r="123" spans="1:3" x14ac:dyDescent="0.3">
      <c r="A123" s="27">
        <v>99</v>
      </c>
      <c r="B123" s="27">
        <v>1265.1648366868583</v>
      </c>
      <c r="C123" s="27">
        <v>123.83516331314172</v>
      </c>
    </row>
    <row r="124" spans="1:3" x14ac:dyDescent="0.3">
      <c r="A124" s="27">
        <v>100</v>
      </c>
      <c r="B124" s="27">
        <v>353.43670864728051</v>
      </c>
      <c r="C124" s="27">
        <v>103.56329135271949</v>
      </c>
    </row>
    <row r="125" spans="1:3" x14ac:dyDescent="0.3">
      <c r="A125" s="27">
        <v>101</v>
      </c>
      <c r="B125" s="27">
        <v>6645.5944000906275</v>
      </c>
      <c r="C125" s="27">
        <v>130.40559990937254</v>
      </c>
    </row>
    <row r="126" spans="1:3" x14ac:dyDescent="0.3">
      <c r="A126" s="27">
        <v>102</v>
      </c>
      <c r="B126" s="27">
        <v>4355.625834131697</v>
      </c>
      <c r="C126" s="27">
        <v>-1167.625834131697</v>
      </c>
    </row>
    <row r="127" spans="1:3" x14ac:dyDescent="0.3">
      <c r="A127" s="27">
        <v>103</v>
      </c>
      <c r="B127" s="27">
        <v>-113.23693829097833</v>
      </c>
      <c r="C127" s="27">
        <v>151.23693829097834</v>
      </c>
    </row>
    <row r="128" spans="1:3" x14ac:dyDescent="0.3">
      <c r="A128" s="27">
        <v>104</v>
      </c>
      <c r="B128" s="27">
        <v>235.64824541054367</v>
      </c>
      <c r="C128" s="27">
        <v>62.351754589456334</v>
      </c>
    </row>
    <row r="129" spans="1:3" x14ac:dyDescent="0.3">
      <c r="A129" s="27">
        <v>105</v>
      </c>
      <c r="B129" s="27">
        <v>555.56722184259525</v>
      </c>
      <c r="C129" s="27">
        <v>-234.56722184259525</v>
      </c>
    </row>
    <row r="130" spans="1:3" x14ac:dyDescent="0.3">
      <c r="A130" s="27">
        <v>106</v>
      </c>
      <c r="B130" s="27">
        <v>381.0129351051911</v>
      </c>
      <c r="C130" s="27">
        <v>104.9870648948089</v>
      </c>
    </row>
    <row r="131" spans="1:3" x14ac:dyDescent="0.3">
      <c r="A131" s="27">
        <v>107</v>
      </c>
      <c r="B131" s="27">
        <v>583.00693232794197</v>
      </c>
      <c r="C131" s="27">
        <v>-28.006932327941968</v>
      </c>
    </row>
    <row r="132" spans="1:3" x14ac:dyDescent="0.3">
      <c r="A132" s="27">
        <v>108</v>
      </c>
      <c r="B132" s="27">
        <v>913.53692299109775</v>
      </c>
      <c r="C132" s="27">
        <v>204.46307700890225</v>
      </c>
    </row>
    <row r="133" spans="1:3" x14ac:dyDescent="0.3">
      <c r="A133" s="27">
        <v>109</v>
      </c>
      <c r="B133" s="27">
        <v>443.45037673874106</v>
      </c>
      <c r="C133" s="27">
        <v>-197.45037673874106</v>
      </c>
    </row>
    <row r="134" spans="1:3" x14ac:dyDescent="0.3">
      <c r="A134" s="27">
        <v>110</v>
      </c>
      <c r="B134" s="27">
        <v>1749.0022645392892</v>
      </c>
      <c r="C134" s="27">
        <v>161.99773546071083</v>
      </c>
    </row>
    <row r="135" spans="1:3" x14ac:dyDescent="0.3">
      <c r="A135" s="27">
        <v>111</v>
      </c>
      <c r="B135" s="27">
        <v>160.97400841808286</v>
      </c>
      <c r="C135" s="27">
        <v>8.0259915819171397</v>
      </c>
    </row>
    <row r="136" spans="1:3" x14ac:dyDescent="0.3">
      <c r="A136" s="27">
        <v>112</v>
      </c>
      <c r="B136" s="27">
        <v>22.435117351631192</v>
      </c>
      <c r="C136" s="27">
        <v>211.56488264836881</v>
      </c>
    </row>
    <row r="137" spans="1:3" x14ac:dyDescent="0.3">
      <c r="A137" s="27">
        <v>113</v>
      </c>
      <c r="B137" s="27">
        <v>171.2995801610989</v>
      </c>
      <c r="C137" s="27">
        <v>95.700419838901098</v>
      </c>
    </row>
    <row r="138" spans="1:3" x14ac:dyDescent="0.3">
      <c r="A138" s="27">
        <v>114</v>
      </c>
      <c r="B138" s="27">
        <v>-132.34917444992624</v>
      </c>
      <c r="C138" s="27">
        <v>135.34917444992624</v>
      </c>
    </row>
    <row r="139" spans="1:3" x14ac:dyDescent="0.3">
      <c r="A139" s="27">
        <v>115</v>
      </c>
      <c r="B139" s="27">
        <v>3172.3302050336138</v>
      </c>
      <c r="C139" s="27">
        <v>1357.6697949663862</v>
      </c>
    </row>
    <row r="140" spans="1:3" x14ac:dyDescent="0.3">
      <c r="A140" s="27">
        <v>116</v>
      </c>
      <c r="B140" s="27">
        <v>561.79731440869386</v>
      </c>
      <c r="C140" s="27">
        <v>332.20268559130614</v>
      </c>
    </row>
    <row r="141" spans="1:3" x14ac:dyDescent="0.3">
      <c r="A141" s="27">
        <v>117</v>
      </c>
      <c r="B141" s="27">
        <v>-131.31909938421671</v>
      </c>
      <c r="C141" s="27">
        <v>133.31909938421671</v>
      </c>
    </row>
    <row r="142" spans="1:3" x14ac:dyDescent="0.3">
      <c r="A142" s="27">
        <v>118</v>
      </c>
      <c r="B142" s="27">
        <v>82.688303424158562</v>
      </c>
      <c r="C142" s="27">
        <v>300.31169657584144</v>
      </c>
    </row>
    <row r="143" spans="1:3" x14ac:dyDescent="0.3">
      <c r="A143" s="27">
        <v>119</v>
      </c>
      <c r="B143" s="27">
        <v>14607.354846533599</v>
      </c>
      <c r="C143" s="27">
        <v>3088.6451534664011</v>
      </c>
    </row>
    <row r="144" spans="1:3" x14ac:dyDescent="0.3">
      <c r="A144" s="27">
        <v>120</v>
      </c>
      <c r="B144" s="27">
        <v>14143.932761850952</v>
      </c>
      <c r="C144" s="27">
        <v>5587.0672381490476</v>
      </c>
    </row>
    <row r="145" spans="1:3" x14ac:dyDescent="0.3">
      <c r="A145" s="27">
        <v>121</v>
      </c>
      <c r="B145" s="27">
        <v>-121.10522252784389</v>
      </c>
      <c r="C145" s="27">
        <v>126.10522252784389</v>
      </c>
    </row>
    <row r="146" spans="1:3" x14ac:dyDescent="0.3">
      <c r="A146" s="27">
        <v>122</v>
      </c>
      <c r="B146" s="27">
        <v>-53.368479050221993</v>
      </c>
      <c r="C146" s="27">
        <v>121.36847905022199</v>
      </c>
    </row>
    <row r="147" spans="1:3" x14ac:dyDescent="0.3">
      <c r="A147" s="27">
        <v>123</v>
      </c>
      <c r="B147" s="27">
        <v>-85.747585633790251</v>
      </c>
      <c r="C147" s="27">
        <v>126.74758563379025</v>
      </c>
    </row>
    <row r="148" spans="1:3" x14ac:dyDescent="0.3">
      <c r="A148" s="27">
        <v>124</v>
      </c>
      <c r="B148" s="27">
        <v>4901.7517771021539</v>
      </c>
      <c r="C148" s="27">
        <v>211.24822289784606</v>
      </c>
    </row>
    <row r="149" spans="1:3" x14ac:dyDescent="0.3">
      <c r="A149" s="27">
        <v>125</v>
      </c>
      <c r="B149" s="27">
        <v>290.9992670137305</v>
      </c>
      <c r="C149" s="27">
        <v>39.000732986269497</v>
      </c>
    </row>
    <row r="150" spans="1:3" x14ac:dyDescent="0.3">
      <c r="A150" s="27">
        <v>126</v>
      </c>
      <c r="B150" s="27">
        <v>600.89052473381457</v>
      </c>
      <c r="C150" s="27">
        <v>1417.1094752661854</v>
      </c>
    </row>
    <row r="151" spans="1:3" x14ac:dyDescent="0.3">
      <c r="A151" s="27">
        <v>127</v>
      </c>
      <c r="B151" s="27">
        <v>3190.6729875290198</v>
      </c>
      <c r="C151" s="27">
        <v>-2067.6729875290198</v>
      </c>
    </row>
    <row r="152" spans="1:3" x14ac:dyDescent="0.3">
      <c r="A152" s="27">
        <v>128</v>
      </c>
      <c r="B152" s="27">
        <v>1804.8248867749696</v>
      </c>
      <c r="C152" s="27">
        <v>-430.82488677496963</v>
      </c>
    </row>
    <row r="153" spans="1:3" x14ac:dyDescent="0.3">
      <c r="A153" s="27">
        <v>129</v>
      </c>
      <c r="B153" s="27">
        <v>-108.75673228228989</v>
      </c>
      <c r="C153" s="27">
        <v>133.75673228228987</v>
      </c>
    </row>
    <row r="154" spans="1:3" x14ac:dyDescent="0.3">
      <c r="A154" s="27">
        <v>130</v>
      </c>
      <c r="B154" s="27">
        <v>-121.01834872712141</v>
      </c>
      <c r="C154" s="27">
        <v>134.01834872712141</v>
      </c>
    </row>
    <row r="155" spans="1:3" x14ac:dyDescent="0.3">
      <c r="A155" s="27">
        <v>131</v>
      </c>
      <c r="B155" s="27">
        <v>-25.258599245016114</v>
      </c>
      <c r="C155" s="27">
        <v>143.25859924501611</v>
      </c>
    </row>
    <row r="156" spans="1:3" x14ac:dyDescent="0.3">
      <c r="A156" s="27">
        <v>132</v>
      </c>
      <c r="B156" s="27">
        <v>168.02319681956499</v>
      </c>
      <c r="C156" s="27">
        <v>42.976803180435013</v>
      </c>
    </row>
    <row r="157" spans="1:3" x14ac:dyDescent="0.3">
      <c r="A157" s="27">
        <v>133</v>
      </c>
      <c r="B157" s="27">
        <v>-103.64358858262329</v>
      </c>
      <c r="C157" s="27">
        <v>134.64358858262329</v>
      </c>
    </row>
    <row r="158" spans="1:3" x14ac:dyDescent="0.3">
      <c r="A158" s="27">
        <v>134</v>
      </c>
      <c r="B158" s="27">
        <v>-113.37345426354224</v>
      </c>
      <c r="C158" s="27">
        <v>121.37345426354224</v>
      </c>
    </row>
    <row r="159" spans="1:3" x14ac:dyDescent="0.3">
      <c r="A159" s="27">
        <v>135</v>
      </c>
      <c r="B159" s="27">
        <v>1418.6956636494199</v>
      </c>
      <c r="C159" s="27">
        <v>-1002.6956636494199</v>
      </c>
    </row>
    <row r="160" spans="1:3" x14ac:dyDescent="0.3">
      <c r="A160" s="27">
        <v>136</v>
      </c>
      <c r="B160" s="27">
        <v>926.82861450163887</v>
      </c>
      <c r="C160" s="27">
        <v>394.17138549836113</v>
      </c>
    </row>
    <row r="161" spans="1:3" x14ac:dyDescent="0.3">
      <c r="A161" s="27">
        <v>137</v>
      </c>
      <c r="B161" s="27">
        <v>13641.442287929107</v>
      </c>
      <c r="C161" s="27">
        <v>616.5577120708931</v>
      </c>
    </row>
    <row r="162" spans="1:3" x14ac:dyDescent="0.3">
      <c r="A162" s="27">
        <v>138</v>
      </c>
      <c r="B162" s="27">
        <v>1385.0879133127764</v>
      </c>
      <c r="C162" s="27">
        <v>24.912086687223564</v>
      </c>
    </row>
    <row r="163" spans="1:3" x14ac:dyDescent="0.3">
      <c r="A163" s="27">
        <v>139</v>
      </c>
      <c r="B163" s="27">
        <v>647.90166146764238</v>
      </c>
      <c r="C163" s="27">
        <v>-135.90166146764238</v>
      </c>
    </row>
    <row r="164" spans="1:3" x14ac:dyDescent="0.3">
      <c r="A164" s="27">
        <v>140</v>
      </c>
      <c r="B164" s="27">
        <v>749.54400831295629</v>
      </c>
      <c r="C164" s="27">
        <v>286.45599168704371</v>
      </c>
    </row>
    <row r="165" spans="1:3" x14ac:dyDescent="0.3">
      <c r="A165" s="27">
        <v>141</v>
      </c>
      <c r="B165" s="27">
        <v>5994.7110639918064</v>
      </c>
      <c r="C165" s="27">
        <v>-2185.7110639918064</v>
      </c>
    </row>
    <row r="166" spans="1:3" x14ac:dyDescent="0.3">
      <c r="A166" s="27">
        <v>142</v>
      </c>
      <c r="B166" s="27">
        <v>569.90139896180619</v>
      </c>
      <c r="C166" s="27">
        <v>-55.901398961806194</v>
      </c>
    </row>
    <row r="167" spans="1:3" x14ac:dyDescent="0.3">
      <c r="A167" s="27">
        <v>143</v>
      </c>
      <c r="B167" s="27">
        <v>130.74192576665615</v>
      </c>
      <c r="C167" s="27">
        <v>-25.741925766656152</v>
      </c>
    </row>
    <row r="168" spans="1:3" x14ac:dyDescent="0.3">
      <c r="A168" s="27">
        <v>144</v>
      </c>
      <c r="B168" s="27">
        <v>2890.4991849468943</v>
      </c>
      <c r="C168" s="27">
        <v>94.500815053105725</v>
      </c>
    </row>
    <row r="169" spans="1:3" x14ac:dyDescent="0.3">
      <c r="A169" s="27">
        <v>145</v>
      </c>
      <c r="B169" s="27">
        <v>1570.4517829686504</v>
      </c>
      <c r="C169" s="27">
        <v>-63.451782968650377</v>
      </c>
    </row>
    <row r="170" spans="1:3" x14ac:dyDescent="0.3">
      <c r="A170" s="27">
        <v>146</v>
      </c>
      <c r="B170" s="27">
        <v>-16.881482746775959</v>
      </c>
      <c r="C170" s="27">
        <v>300.88148274677599</v>
      </c>
    </row>
    <row r="171" spans="1:3" x14ac:dyDescent="0.3">
      <c r="A171" s="27">
        <v>147</v>
      </c>
      <c r="B171" s="27">
        <v>4161.4256578880504</v>
      </c>
      <c r="C171" s="27">
        <v>-1063.4256578880504</v>
      </c>
    </row>
    <row r="172" spans="1:3" x14ac:dyDescent="0.3">
      <c r="A172" s="27">
        <v>148</v>
      </c>
      <c r="B172" s="27">
        <v>1458.707254153607</v>
      </c>
      <c r="C172" s="27">
        <v>171.29274584639302</v>
      </c>
    </row>
    <row r="173" spans="1:3" x14ac:dyDescent="0.3">
      <c r="A173" s="27">
        <v>149</v>
      </c>
      <c r="B173" s="27">
        <v>553.91661962886792</v>
      </c>
      <c r="C173" s="27">
        <v>-102.91661962886792</v>
      </c>
    </row>
    <row r="174" spans="1:3" x14ac:dyDescent="0.3">
      <c r="A174" s="27">
        <v>150</v>
      </c>
      <c r="B174" s="27">
        <v>8407.0972257116864</v>
      </c>
      <c r="C174" s="27">
        <v>79.902774288313594</v>
      </c>
    </row>
    <row r="175" spans="1:3" x14ac:dyDescent="0.3">
      <c r="A175" s="27">
        <v>151</v>
      </c>
      <c r="B175" s="27">
        <v>7779.9056161241861</v>
      </c>
      <c r="C175" s="27">
        <v>-4927.9056161241861</v>
      </c>
    </row>
    <row r="176" spans="1:3" x14ac:dyDescent="0.3">
      <c r="A176" s="27">
        <v>152</v>
      </c>
      <c r="B176" s="27">
        <v>-43.713076627065178</v>
      </c>
      <c r="C176" s="27">
        <v>213.71307662706516</v>
      </c>
    </row>
    <row r="177" spans="1:3" x14ac:dyDescent="0.3">
      <c r="A177" s="27">
        <v>153</v>
      </c>
      <c r="B177" s="27">
        <v>458.40508100596981</v>
      </c>
      <c r="C177" s="27">
        <v>12.594918994030195</v>
      </c>
    </row>
    <row r="178" spans="1:3" x14ac:dyDescent="0.3">
      <c r="A178" s="27">
        <v>154</v>
      </c>
      <c r="B178" s="27">
        <v>844.90662042033023</v>
      </c>
      <c r="C178" s="27">
        <v>-373.90662042033023</v>
      </c>
    </row>
    <row r="179" spans="1:3" x14ac:dyDescent="0.3">
      <c r="A179" s="27">
        <v>155</v>
      </c>
      <c r="B179" s="27">
        <v>520.63154340919368</v>
      </c>
      <c r="C179" s="27">
        <v>6.3684565908063178</v>
      </c>
    </row>
    <row r="180" spans="1:3" x14ac:dyDescent="0.3">
      <c r="A180" s="27">
        <v>156</v>
      </c>
      <c r="B180" s="27">
        <v>537.36095531975332</v>
      </c>
      <c r="C180" s="27">
        <v>124.63904468024668</v>
      </c>
    </row>
    <row r="181" spans="1:3" x14ac:dyDescent="0.3">
      <c r="A181" s="27">
        <v>157</v>
      </c>
      <c r="B181" s="27">
        <v>1317.8475915535687</v>
      </c>
      <c r="C181" s="27">
        <v>266.15240844643131</v>
      </c>
    </row>
    <row r="182" spans="1:3" x14ac:dyDescent="0.3">
      <c r="A182" s="27">
        <v>158</v>
      </c>
      <c r="B182" s="27">
        <v>663.58858776953207</v>
      </c>
      <c r="C182" s="27">
        <v>-289.58858776953207</v>
      </c>
    </row>
    <row r="183" spans="1:3" x14ac:dyDescent="0.3">
      <c r="A183" s="27">
        <v>159</v>
      </c>
      <c r="B183" s="27">
        <v>2011.0384686042416</v>
      </c>
      <c r="C183" s="27">
        <v>178.96153139575836</v>
      </c>
    </row>
    <row r="184" spans="1:3" x14ac:dyDescent="0.3">
      <c r="A184" s="27">
        <v>160</v>
      </c>
      <c r="B184" s="27">
        <v>244.31080439687202</v>
      </c>
      <c r="C184" s="27">
        <v>-68.310804396872015</v>
      </c>
    </row>
    <row r="185" spans="1:3" x14ac:dyDescent="0.3">
      <c r="A185" s="27">
        <v>161</v>
      </c>
      <c r="B185" s="27">
        <v>108.56428549650039</v>
      </c>
      <c r="C185" s="27">
        <v>248.43571450349961</v>
      </c>
    </row>
    <row r="186" spans="1:3" x14ac:dyDescent="0.3">
      <c r="A186" s="27">
        <v>162</v>
      </c>
      <c r="B186" s="27">
        <v>193.45239934533402</v>
      </c>
      <c r="C186" s="27">
        <v>105.54760065466598</v>
      </c>
    </row>
    <row r="187" spans="1:3" x14ac:dyDescent="0.3">
      <c r="A187" s="27">
        <v>163</v>
      </c>
      <c r="B187" s="27">
        <v>-132.31194282104516</v>
      </c>
      <c r="C187" s="27">
        <v>135.31194282104516</v>
      </c>
    </row>
    <row r="188" spans="1:3" x14ac:dyDescent="0.3">
      <c r="A188" s="27">
        <v>164</v>
      </c>
      <c r="B188" s="27">
        <v>2530.0225541203999</v>
      </c>
      <c r="C188" s="27">
        <v>1167.9774458796001</v>
      </c>
    </row>
    <row r="189" spans="1:3" x14ac:dyDescent="0.3">
      <c r="A189" s="27">
        <v>165</v>
      </c>
      <c r="B189" s="27">
        <v>370.33986815928512</v>
      </c>
      <c r="C189" s="27">
        <v>218.66013184071488</v>
      </c>
    </row>
    <row r="190" spans="1:3" x14ac:dyDescent="0.3">
      <c r="A190" s="27">
        <v>166</v>
      </c>
      <c r="B190" s="27">
        <v>113.04449150518883</v>
      </c>
      <c r="C190" s="27">
        <v>321.95550849481117</v>
      </c>
    </row>
    <row r="191" spans="1:3" x14ac:dyDescent="0.3">
      <c r="A191" s="27">
        <v>167</v>
      </c>
      <c r="B191" s="27">
        <v>22248.389631252096</v>
      </c>
      <c r="C191" s="27">
        <v>25.610368747904431</v>
      </c>
    </row>
    <row r="192" spans="1:3" x14ac:dyDescent="0.3">
      <c r="A192" s="27">
        <v>168</v>
      </c>
      <c r="B192" s="27">
        <v>18612.721071015869</v>
      </c>
      <c r="C192" s="27">
        <v>1102.2789289841312</v>
      </c>
    </row>
    <row r="193" spans="1:3" x14ac:dyDescent="0.3">
      <c r="A193" s="27">
        <v>169</v>
      </c>
      <c r="B193" s="27">
        <v>-84.60581568143752</v>
      </c>
      <c r="C193" s="27">
        <v>130.60581568143752</v>
      </c>
    </row>
    <row r="194" spans="1:3" x14ac:dyDescent="0.3">
      <c r="A194" s="27">
        <v>170</v>
      </c>
      <c r="B194" s="27">
        <v>-35.311139042904315</v>
      </c>
      <c r="C194" s="27">
        <v>134.3111390429043</v>
      </c>
    </row>
    <row r="195" spans="1:3" x14ac:dyDescent="0.3">
      <c r="A195" s="27">
        <v>171</v>
      </c>
      <c r="B195" s="27">
        <v>-97.19010624323829</v>
      </c>
      <c r="C195" s="27">
        <v>140.19010624323829</v>
      </c>
    </row>
    <row r="196" spans="1:3" x14ac:dyDescent="0.3">
      <c r="A196" s="27">
        <v>172</v>
      </c>
      <c r="B196" s="27">
        <v>-131.10812015389067</v>
      </c>
      <c r="C196" s="27">
        <v>134.10812015389067</v>
      </c>
    </row>
    <row r="197" spans="1:3" x14ac:dyDescent="0.3">
      <c r="A197" s="27">
        <v>173</v>
      </c>
      <c r="B197" s="27">
        <v>3654.6907782737626</v>
      </c>
      <c r="C197" s="27">
        <v>-22.690778273762589</v>
      </c>
    </row>
    <row r="198" spans="1:3" x14ac:dyDescent="0.3">
      <c r="A198" s="27">
        <v>174</v>
      </c>
      <c r="B198" s="27">
        <v>513.01147003153528</v>
      </c>
      <c r="C198" s="27">
        <v>-45.011470031535282</v>
      </c>
    </row>
    <row r="199" spans="1:3" x14ac:dyDescent="0.3">
      <c r="A199" s="27">
        <v>175</v>
      </c>
      <c r="B199" s="27">
        <v>598.5821637431884</v>
      </c>
      <c r="C199" s="27">
        <v>525.4178362568116</v>
      </c>
    </row>
    <row r="200" spans="1:3" x14ac:dyDescent="0.3">
      <c r="A200" s="27">
        <v>176</v>
      </c>
      <c r="B200" s="27">
        <v>2225.616756388793</v>
      </c>
      <c r="C200" s="27">
        <v>-1448.616756388793</v>
      </c>
    </row>
    <row r="201" spans="1:3" x14ac:dyDescent="0.3">
      <c r="A201" s="27">
        <v>177</v>
      </c>
      <c r="B201" s="27">
        <v>710.23981875750951</v>
      </c>
      <c r="C201" s="27">
        <v>-151.23981875750951</v>
      </c>
    </row>
    <row r="202" spans="1:3" x14ac:dyDescent="0.3">
      <c r="A202" s="27">
        <v>178</v>
      </c>
      <c r="B202" s="27">
        <v>-79.517493067691646</v>
      </c>
      <c r="C202" s="27">
        <v>131.51749306769165</v>
      </c>
    </row>
    <row r="203" spans="1:3" x14ac:dyDescent="0.3">
      <c r="A203" s="27">
        <v>179</v>
      </c>
      <c r="B203" s="27">
        <v>-102.53905025915164</v>
      </c>
      <c r="C203" s="27">
        <v>143.53905025915162</v>
      </c>
    </row>
    <row r="204" spans="1:3" x14ac:dyDescent="0.3">
      <c r="A204" s="27">
        <v>180</v>
      </c>
      <c r="B204" s="27">
        <v>95.644910274770012</v>
      </c>
      <c r="C204" s="27">
        <v>119.35508972522999</v>
      </c>
    </row>
    <row r="205" spans="1:3" x14ac:dyDescent="0.3">
      <c r="A205" s="27">
        <v>181</v>
      </c>
      <c r="B205" s="27">
        <v>-99.920425694516553</v>
      </c>
      <c r="C205" s="27">
        <v>139.92042569451655</v>
      </c>
    </row>
    <row r="206" spans="1:3" x14ac:dyDescent="0.3">
      <c r="A206" s="27">
        <v>182</v>
      </c>
      <c r="B206" s="27">
        <v>-109.60064920359409</v>
      </c>
      <c r="C206" s="27">
        <v>121.60064920359409</v>
      </c>
    </row>
    <row r="207" spans="1:3" x14ac:dyDescent="0.3">
      <c r="A207" s="27">
        <v>183</v>
      </c>
      <c r="B207" s="27">
        <v>-121.98637107802915</v>
      </c>
      <c r="C207" s="27">
        <v>125.98637107802915</v>
      </c>
    </row>
    <row r="208" spans="1:3" x14ac:dyDescent="0.3">
      <c r="A208" s="27">
        <v>184</v>
      </c>
      <c r="B208" s="27">
        <v>1311.8036571318755</v>
      </c>
      <c r="C208" s="27">
        <v>-900.80365713187553</v>
      </c>
    </row>
    <row r="209" spans="1:3" x14ac:dyDescent="0.3">
      <c r="A209" s="27">
        <v>185</v>
      </c>
      <c r="B209" s="27">
        <v>659.3317715341301</v>
      </c>
      <c r="C209" s="27">
        <v>527.6682284658699</v>
      </c>
    </row>
    <row r="210" spans="1:3" x14ac:dyDescent="0.3">
      <c r="A210" s="27">
        <v>186</v>
      </c>
      <c r="B210" s="27">
        <v>16369.366504416032</v>
      </c>
      <c r="C210" s="27">
        <v>695.6334955839684</v>
      </c>
    </row>
    <row r="211" spans="1:3" x14ac:dyDescent="0.3">
      <c r="A211" s="27">
        <v>187</v>
      </c>
      <c r="B211" s="27">
        <v>3101.0068146404492</v>
      </c>
      <c r="C211" s="27">
        <v>-159.00681464044919</v>
      </c>
    </row>
    <row r="212" spans="1:3" x14ac:dyDescent="0.3">
      <c r="A212" s="27">
        <v>188</v>
      </c>
      <c r="B212" s="27">
        <v>503.19473054989385</v>
      </c>
      <c r="C212" s="27">
        <v>-54.194730549893848</v>
      </c>
    </row>
    <row r="213" spans="1:3" x14ac:dyDescent="0.3">
      <c r="A213" s="27">
        <v>189</v>
      </c>
      <c r="B213" s="27">
        <v>739.86378480387873</v>
      </c>
      <c r="C213" s="27">
        <v>280.13621519612127</v>
      </c>
    </row>
    <row r="214" spans="1:3" x14ac:dyDescent="0.3">
      <c r="A214" s="27">
        <v>190</v>
      </c>
      <c r="B214" s="27">
        <v>4576.7196569704356</v>
      </c>
      <c r="C214" s="27">
        <v>-1815.7196569704356</v>
      </c>
    </row>
    <row r="215" spans="1:3" x14ac:dyDescent="0.3">
      <c r="A215" s="27">
        <v>191</v>
      </c>
      <c r="B215" s="27">
        <v>667.21246631395593</v>
      </c>
      <c r="C215" s="27">
        <v>-5.2124663139559289</v>
      </c>
    </row>
    <row r="216" spans="1:3" x14ac:dyDescent="0.3">
      <c r="A216" s="27">
        <v>192</v>
      </c>
      <c r="B216" s="27">
        <v>124.68558080200256</v>
      </c>
      <c r="C216" s="27">
        <v>-30.685580802002562</v>
      </c>
    </row>
    <row r="217" spans="1:3" x14ac:dyDescent="0.3">
      <c r="A217" s="27">
        <v>193</v>
      </c>
      <c r="B217" s="27">
        <v>3297.4284780740004</v>
      </c>
      <c r="C217" s="27">
        <v>108.5715219259996</v>
      </c>
    </row>
    <row r="218" spans="1:3" x14ac:dyDescent="0.3">
      <c r="A218" s="27">
        <v>194</v>
      </c>
      <c r="B218" s="27">
        <v>1152.4646960638674</v>
      </c>
      <c r="C218" s="27">
        <v>-57.46469606386745</v>
      </c>
    </row>
    <row r="219" spans="1:3" x14ac:dyDescent="0.3">
      <c r="A219" s="27">
        <v>195</v>
      </c>
      <c r="B219" s="27">
        <v>13.66086347865965</v>
      </c>
      <c r="C219" s="27">
        <v>229.33913652134035</v>
      </c>
    </row>
    <row r="220" spans="1:3" x14ac:dyDescent="0.3">
      <c r="A220" s="27">
        <v>196</v>
      </c>
      <c r="B220" s="27">
        <v>9773.3366685883739</v>
      </c>
      <c r="C220" s="27">
        <v>-5950.3366685883739</v>
      </c>
    </row>
    <row r="221" spans="1:3" x14ac:dyDescent="0.3">
      <c r="A221" s="27">
        <v>197</v>
      </c>
      <c r="B221" s="27">
        <v>1151.0498941663868</v>
      </c>
      <c r="C221" s="27">
        <v>254.95010583361318</v>
      </c>
    </row>
    <row r="222" spans="1:3" x14ac:dyDescent="0.3">
      <c r="A222" s="27">
        <v>198</v>
      </c>
      <c r="B222" s="27">
        <v>552.45217555954594</v>
      </c>
      <c r="C222" s="27">
        <v>-83.452175559545935</v>
      </c>
    </row>
    <row r="223" spans="1:3" x14ac:dyDescent="0.3">
      <c r="A223" s="27">
        <v>199</v>
      </c>
      <c r="B223" s="27">
        <v>7823.5659062587183</v>
      </c>
      <c r="C223" s="27">
        <v>88.434093741281686</v>
      </c>
    </row>
    <row r="224" spans="1:3" x14ac:dyDescent="0.3">
      <c r="A224" s="27">
        <v>200</v>
      </c>
      <c r="B224" s="27">
        <v>7647.8574390260001</v>
      </c>
      <c r="C224" s="27">
        <v>-4816.8574390260001</v>
      </c>
    </row>
    <row r="225" spans="1:3" x14ac:dyDescent="0.3">
      <c r="A225" s="27">
        <v>201</v>
      </c>
      <c r="B225" s="27">
        <v>-83.042087268432681</v>
      </c>
      <c r="C225" s="27">
        <v>169.04208726843268</v>
      </c>
    </row>
    <row r="226" spans="1:3" x14ac:dyDescent="0.3">
      <c r="A226" s="27">
        <v>202</v>
      </c>
      <c r="B226" s="27">
        <v>368.42864454339031</v>
      </c>
      <c r="C226" s="27">
        <v>21.571355456609695</v>
      </c>
    </row>
    <row r="227" spans="1:3" x14ac:dyDescent="0.3">
      <c r="A227" s="27">
        <v>203</v>
      </c>
      <c r="B227" s="27">
        <v>790.92075854278255</v>
      </c>
      <c r="C227" s="27">
        <v>-348.92075854278255</v>
      </c>
    </row>
    <row r="228" spans="1:3" x14ac:dyDescent="0.3">
      <c r="A228" s="27">
        <v>204</v>
      </c>
      <c r="B228" s="27">
        <v>426.13766930904478</v>
      </c>
      <c r="C228" s="27">
        <v>100.86233069095522</v>
      </c>
    </row>
    <row r="229" spans="1:3" x14ac:dyDescent="0.3">
      <c r="A229" s="27">
        <v>205</v>
      </c>
      <c r="B229" s="27">
        <v>568.68516575169133</v>
      </c>
      <c r="C229" s="27">
        <v>67.314834248308671</v>
      </c>
    </row>
    <row r="230" spans="1:3" x14ac:dyDescent="0.3">
      <c r="A230" s="27">
        <v>206</v>
      </c>
      <c r="B230" s="27">
        <v>1245.7423369539015</v>
      </c>
      <c r="C230" s="27">
        <v>386.25766304609851</v>
      </c>
    </row>
    <row r="231" spans="1:3" x14ac:dyDescent="0.3">
      <c r="A231" s="27">
        <v>207</v>
      </c>
      <c r="B231" s="27">
        <v>652.95275245250718</v>
      </c>
      <c r="C231" s="27">
        <v>-292.95275245250718</v>
      </c>
    </row>
    <row r="232" spans="1:3" x14ac:dyDescent="0.3">
      <c r="A232" s="27">
        <v>208</v>
      </c>
      <c r="B232" s="27">
        <v>1794.3131568875483</v>
      </c>
      <c r="C232" s="27">
        <v>281.6868431124517</v>
      </c>
    </row>
    <row r="233" spans="1:3" x14ac:dyDescent="0.3">
      <c r="A233" s="27">
        <v>209</v>
      </c>
      <c r="B233" s="27">
        <v>345.29539246528708</v>
      </c>
      <c r="C233" s="27">
        <v>-141.29539246528708</v>
      </c>
    </row>
    <row r="234" spans="1:3" x14ac:dyDescent="0.3">
      <c r="A234" s="27">
        <v>210</v>
      </c>
      <c r="B234" s="27">
        <v>74.695913757689425</v>
      </c>
      <c r="C234" s="27">
        <v>224.30408624231058</v>
      </c>
    </row>
    <row r="235" spans="1:3" x14ac:dyDescent="0.3">
      <c r="A235" s="27">
        <v>211</v>
      </c>
      <c r="B235" s="27">
        <v>135.16007906054284</v>
      </c>
      <c r="C235" s="27">
        <v>106.83992093945716</v>
      </c>
    </row>
    <row r="236" spans="1:3" x14ac:dyDescent="0.3">
      <c r="A236" s="27">
        <v>212</v>
      </c>
      <c r="B236" s="27">
        <v>-133.32960734379435</v>
      </c>
      <c r="C236" s="27">
        <v>135.32960734379435</v>
      </c>
    </row>
    <row r="237" spans="1:3" x14ac:dyDescent="0.3">
      <c r="A237" s="27">
        <v>213</v>
      </c>
      <c r="B237" s="27">
        <v>2364.9375116617471</v>
      </c>
      <c r="C237" s="27">
        <v>1257.0624883382529</v>
      </c>
    </row>
    <row r="238" spans="1:3" x14ac:dyDescent="0.3">
      <c r="A238" s="27">
        <v>214</v>
      </c>
      <c r="B238" s="27">
        <v>392.98910906193441</v>
      </c>
      <c r="C238" s="27">
        <v>214.01089093806559</v>
      </c>
    </row>
    <row r="239" spans="1:3" x14ac:dyDescent="0.3">
      <c r="A239" s="27">
        <v>215</v>
      </c>
      <c r="B239" s="27">
        <v>96.042047649501399</v>
      </c>
      <c r="C239" s="27">
        <v>297.9579523504986</v>
      </c>
    </row>
    <row r="240" spans="1:3" x14ac:dyDescent="0.3">
      <c r="A240" s="27">
        <v>216</v>
      </c>
      <c r="B240" s="27">
        <v>20976.07317749938</v>
      </c>
      <c r="C240" s="27">
        <v>-374.07317749938011</v>
      </c>
    </row>
    <row r="241" spans="1:3" x14ac:dyDescent="0.3">
      <c r="A241" s="27">
        <v>217</v>
      </c>
      <c r="B241" s="27">
        <v>17401.489309714023</v>
      </c>
      <c r="C241" s="27">
        <v>1509.510690285977</v>
      </c>
    </row>
    <row r="242" spans="1:3" x14ac:dyDescent="0.3">
      <c r="A242" s="27">
        <v>218</v>
      </c>
      <c r="B242" s="27">
        <v>-92.13901525837349</v>
      </c>
      <c r="C242" s="27">
        <v>134.13901525837349</v>
      </c>
    </row>
    <row r="243" spans="1:3" x14ac:dyDescent="0.3">
      <c r="A243" s="27">
        <v>219</v>
      </c>
      <c r="B243" s="27">
        <v>-70.792881366561517</v>
      </c>
      <c r="C243" s="27">
        <v>139.79288136656152</v>
      </c>
    </row>
    <row r="244" spans="1:3" x14ac:dyDescent="0.3">
      <c r="A244" s="27">
        <v>220</v>
      </c>
      <c r="B244" s="27">
        <v>-97.698938504612869</v>
      </c>
      <c r="C244" s="27">
        <v>131.69893850461287</v>
      </c>
    </row>
    <row r="245" spans="1:3" x14ac:dyDescent="0.3">
      <c r="A245" s="27">
        <v>221</v>
      </c>
      <c r="B245" s="27">
        <v>-132.95729105498367</v>
      </c>
      <c r="C245" s="27">
        <v>133.95729105498367</v>
      </c>
    </row>
    <row r="246" spans="1:3" x14ac:dyDescent="0.3">
      <c r="A246" s="27">
        <v>222</v>
      </c>
      <c r="B246" s="27">
        <v>4590.6070545430739</v>
      </c>
      <c r="C246" s="27">
        <v>167.3929454569261</v>
      </c>
    </row>
    <row r="247" spans="1:3" x14ac:dyDescent="0.3">
      <c r="A247" s="27">
        <v>223</v>
      </c>
      <c r="B247" s="27">
        <v>341.93213532303071</v>
      </c>
      <c r="C247" s="27">
        <v>32.067864676969293</v>
      </c>
    </row>
    <row r="248" spans="1:3" x14ac:dyDescent="0.3">
      <c r="A248" s="27">
        <v>224</v>
      </c>
      <c r="B248" s="27">
        <v>732.46710119950671</v>
      </c>
      <c r="C248" s="27">
        <v>667.53289880049329</v>
      </c>
    </row>
    <row r="249" spans="1:3" x14ac:dyDescent="0.3">
      <c r="A249" s="27">
        <v>225</v>
      </c>
      <c r="B249" s="27">
        <v>2142.7019188706558</v>
      </c>
      <c r="C249" s="27">
        <v>-1345.7019188706558</v>
      </c>
    </row>
    <row r="250" spans="1:3" x14ac:dyDescent="0.3">
      <c r="A250" s="27">
        <v>226</v>
      </c>
      <c r="B250" s="27">
        <v>861.30094767096023</v>
      </c>
      <c r="C250" s="27">
        <v>-172.30094767096023</v>
      </c>
    </row>
    <row r="251" spans="1:3" x14ac:dyDescent="0.3">
      <c r="A251" s="27">
        <v>227</v>
      </c>
      <c r="B251" s="27">
        <v>-105.13285373786599</v>
      </c>
      <c r="C251" s="27">
        <v>138.13285373786599</v>
      </c>
    </row>
    <row r="252" spans="1:3" x14ac:dyDescent="0.3">
      <c r="A252" s="27">
        <v>228</v>
      </c>
      <c r="B252" s="27">
        <v>-107.44121472849217</v>
      </c>
      <c r="C252" s="27">
        <v>139.44121472849218</v>
      </c>
    </row>
    <row r="253" spans="1:3" x14ac:dyDescent="0.3">
      <c r="A253" s="27">
        <v>229</v>
      </c>
      <c r="B253" s="27">
        <v>47.467182502668805</v>
      </c>
      <c r="C253" s="27">
        <v>141.53281749733119</v>
      </c>
    </row>
    <row r="254" spans="1:3" x14ac:dyDescent="0.3">
      <c r="A254" s="27">
        <v>230</v>
      </c>
      <c r="B254" s="27">
        <v>148.141506997075</v>
      </c>
      <c r="C254" s="27">
        <v>20.858493002925002</v>
      </c>
    </row>
    <row r="255" spans="1:3" x14ac:dyDescent="0.3">
      <c r="A255" s="27">
        <v>231</v>
      </c>
      <c r="B255" s="27">
        <v>-99.337130175379841</v>
      </c>
      <c r="C255" s="27">
        <v>119.33713017537984</v>
      </c>
    </row>
    <row r="256" spans="1:3" x14ac:dyDescent="0.3">
      <c r="A256" s="27">
        <v>232</v>
      </c>
      <c r="B256" s="27">
        <v>-117.30759638197503</v>
      </c>
      <c r="C256" s="27">
        <v>123.30759638197503</v>
      </c>
    </row>
    <row r="257" spans="1:3" x14ac:dyDescent="0.3">
      <c r="A257" s="27">
        <v>233</v>
      </c>
      <c r="B257" s="27">
        <v>987.09421111712641</v>
      </c>
      <c r="C257" s="27">
        <v>-643.09421111712641</v>
      </c>
    </row>
    <row r="258" spans="1:3" x14ac:dyDescent="0.3">
      <c r="A258" s="27">
        <v>234</v>
      </c>
      <c r="B258" s="27">
        <v>607.71632336201037</v>
      </c>
      <c r="C258" s="27">
        <v>668.28367663798963</v>
      </c>
    </row>
    <row r="259" spans="1:3" x14ac:dyDescent="0.3">
      <c r="A259" s="27">
        <v>235</v>
      </c>
      <c r="B259" s="27">
        <v>13784.51102717609</v>
      </c>
      <c r="C259" s="27">
        <v>1063.4889728239104</v>
      </c>
    </row>
    <row r="260" spans="1:3" x14ac:dyDescent="0.3">
      <c r="A260" s="27">
        <v>236</v>
      </c>
      <c r="B260" s="27">
        <v>2271.6722813146735</v>
      </c>
      <c r="C260" s="27">
        <v>-25.672281314673455</v>
      </c>
    </row>
    <row r="261" spans="1:3" x14ac:dyDescent="0.3">
      <c r="A261" s="27">
        <v>237</v>
      </c>
      <c r="B261" s="27">
        <v>856.82074166227176</v>
      </c>
      <c r="C261" s="27">
        <v>-181.82074166227176</v>
      </c>
    </row>
    <row r="262" spans="1:3" x14ac:dyDescent="0.3">
      <c r="A262" s="27">
        <v>238</v>
      </c>
      <c r="B262" s="27">
        <v>702.76867189537529</v>
      </c>
      <c r="C262" s="27">
        <v>293.23132810462471</v>
      </c>
    </row>
    <row r="263" spans="1:3" x14ac:dyDescent="0.3">
      <c r="A263" s="27">
        <v>239</v>
      </c>
      <c r="B263" s="27">
        <v>4749.9460156110817</v>
      </c>
      <c r="C263" s="27">
        <v>-1933.9460156110817</v>
      </c>
    </row>
    <row r="264" spans="1:3" x14ac:dyDescent="0.3">
      <c r="A264" s="27">
        <v>240</v>
      </c>
      <c r="B264" s="27">
        <v>539.12325242012389</v>
      </c>
      <c r="C264" s="27">
        <v>-14.12325242012389</v>
      </c>
    </row>
    <row r="265" spans="1:3" x14ac:dyDescent="0.3">
      <c r="A265" s="27">
        <v>241</v>
      </c>
      <c r="B265" s="27">
        <v>142.82979461004271</v>
      </c>
      <c r="C265" s="27">
        <v>-18.829794610042711</v>
      </c>
    </row>
    <row r="266" spans="1:3" x14ac:dyDescent="0.3">
      <c r="A266" s="27">
        <v>242</v>
      </c>
      <c r="B266" s="27">
        <v>3357.6444325176467</v>
      </c>
      <c r="C266" s="27">
        <v>117.35556748235331</v>
      </c>
    </row>
    <row r="267" spans="1:3" x14ac:dyDescent="0.3">
      <c r="A267" s="27">
        <v>243</v>
      </c>
      <c r="B267" s="27">
        <v>1115.6798467293729</v>
      </c>
      <c r="C267" s="27">
        <v>-17.679846729372912</v>
      </c>
    </row>
    <row r="268" spans="1:3" x14ac:dyDescent="0.3">
      <c r="A268" s="27">
        <v>244</v>
      </c>
      <c r="B268" s="27">
        <v>320.5984119741791</v>
      </c>
      <c r="C268" s="27">
        <v>104.4015880258209</v>
      </c>
    </row>
    <row r="269" spans="1:3" x14ac:dyDescent="0.3">
      <c r="A269" s="27">
        <v>245</v>
      </c>
      <c r="B269" s="27">
        <v>4736.3192394406105</v>
      </c>
      <c r="C269" s="27">
        <v>-1263.3192394406105</v>
      </c>
    </row>
    <row r="270" spans="1:3" x14ac:dyDescent="0.3">
      <c r="A270" s="27">
        <v>246</v>
      </c>
      <c r="B270" s="27">
        <v>1105.7265912751675</v>
      </c>
      <c r="C270" s="27">
        <v>183.27340872483251</v>
      </c>
    </row>
    <row r="271" spans="1:3" x14ac:dyDescent="0.3">
      <c r="A271" s="27">
        <v>247</v>
      </c>
      <c r="B271" s="27">
        <v>552.93618673499986</v>
      </c>
      <c r="C271" s="27">
        <v>-51.936186734999865</v>
      </c>
    </row>
    <row r="272" spans="1:3" x14ac:dyDescent="0.3">
      <c r="A272" s="27">
        <v>248</v>
      </c>
      <c r="B272" s="27">
        <v>7309.6080906415027</v>
      </c>
      <c r="C272" s="27">
        <v>238.39190935849729</v>
      </c>
    </row>
    <row r="273" spans="1:3" x14ac:dyDescent="0.3">
      <c r="A273" s="27">
        <v>249</v>
      </c>
      <c r="B273" s="27">
        <v>8923.7481291512977</v>
      </c>
      <c r="C273" s="27">
        <v>-5731.7481291512977</v>
      </c>
    </row>
    <row r="274" spans="1:3" x14ac:dyDescent="0.3">
      <c r="A274" s="27">
        <v>250</v>
      </c>
      <c r="B274" s="27">
        <v>-99.796320264913007</v>
      </c>
      <c r="C274" s="27">
        <v>167.79632026491299</v>
      </c>
    </row>
    <row r="275" spans="1:3" x14ac:dyDescent="0.3">
      <c r="A275" s="27">
        <v>251</v>
      </c>
      <c r="B275" s="27">
        <v>241.28263191454522</v>
      </c>
      <c r="C275" s="27">
        <v>71.71736808545478</v>
      </c>
    </row>
    <row r="276" spans="1:3" x14ac:dyDescent="0.3">
      <c r="A276" s="27">
        <v>252</v>
      </c>
      <c r="B276" s="27">
        <v>993.20019825362147</v>
      </c>
      <c r="C276" s="27">
        <v>-529.20019825362147</v>
      </c>
    </row>
    <row r="277" spans="1:3" x14ac:dyDescent="0.3">
      <c r="A277" s="27">
        <v>253</v>
      </c>
      <c r="B277" s="27">
        <v>291.80595230615364</v>
      </c>
      <c r="C277" s="27">
        <v>148.19404769384636</v>
      </c>
    </row>
    <row r="278" spans="1:3" x14ac:dyDescent="0.3">
      <c r="A278" s="27">
        <v>254</v>
      </c>
      <c r="B278" s="27">
        <v>465.09436366160151</v>
      </c>
      <c r="C278" s="27">
        <v>43.905636338398494</v>
      </c>
    </row>
    <row r="279" spans="1:3" x14ac:dyDescent="0.3">
      <c r="A279" s="27">
        <v>255</v>
      </c>
      <c r="B279" s="27">
        <v>867.49380860817769</v>
      </c>
      <c r="C279" s="27">
        <v>286.50619139182231</v>
      </c>
    </row>
    <row r="280" spans="1:3" x14ac:dyDescent="0.3">
      <c r="A280" s="27">
        <v>256</v>
      </c>
      <c r="B280" s="27">
        <v>611.77457091004669</v>
      </c>
      <c r="C280" s="27">
        <v>-294.77457091004669</v>
      </c>
    </row>
    <row r="281" spans="1:3" x14ac:dyDescent="0.3">
      <c r="A281" s="27">
        <v>257</v>
      </c>
      <c r="B281" s="27">
        <v>1665.0077097836013</v>
      </c>
      <c r="C281" s="27">
        <v>167.99229021639871</v>
      </c>
    </row>
    <row r="282" spans="1:3" x14ac:dyDescent="0.3">
      <c r="A282" s="27">
        <v>258</v>
      </c>
      <c r="B282" s="27">
        <v>314.10769800591299</v>
      </c>
      <c r="C282" s="27">
        <v>-114.10769800591299</v>
      </c>
    </row>
    <row r="283" spans="1:3" x14ac:dyDescent="0.3">
      <c r="A283" s="27">
        <v>259</v>
      </c>
      <c r="B283" s="27">
        <v>58.686313338830445</v>
      </c>
      <c r="C283" s="27">
        <v>196.31368666116956</v>
      </c>
    </row>
    <row r="284" spans="1:3" x14ac:dyDescent="0.3">
      <c r="A284" s="27">
        <v>260</v>
      </c>
      <c r="B284" s="27">
        <v>102.58240378960889</v>
      </c>
      <c r="C284" s="27">
        <v>130.41759621039111</v>
      </c>
    </row>
    <row r="285" spans="1:3" x14ac:dyDescent="0.3">
      <c r="A285" s="27">
        <v>261</v>
      </c>
      <c r="B285" s="27">
        <v>-133.39166005859613</v>
      </c>
      <c r="C285" s="27">
        <v>134.39166005859613</v>
      </c>
    </row>
    <row r="286" spans="1:3" x14ac:dyDescent="0.3">
      <c r="A286" s="27">
        <v>262</v>
      </c>
      <c r="B286" s="27">
        <v>2629.2944872602861</v>
      </c>
      <c r="C286" s="27">
        <v>1211.7055127397139</v>
      </c>
    </row>
    <row r="287" spans="1:3" x14ac:dyDescent="0.3">
      <c r="A287" s="27">
        <v>263</v>
      </c>
      <c r="B287" s="27">
        <v>556.90756048231367</v>
      </c>
      <c r="C287" s="27">
        <v>211.09243951768633</v>
      </c>
    </row>
    <row r="288" spans="1:3" x14ac:dyDescent="0.3">
      <c r="A288" s="27">
        <v>264</v>
      </c>
      <c r="B288" s="27">
        <v>97.853986921713329</v>
      </c>
      <c r="C288" s="27">
        <v>312.14601307828667</v>
      </c>
    </row>
    <row r="289" spans="1:3" x14ac:dyDescent="0.3">
      <c r="A289" s="27">
        <v>265</v>
      </c>
      <c r="B289" s="27">
        <v>21081.74895080681</v>
      </c>
      <c r="C289" s="27">
        <v>-956.74895080681017</v>
      </c>
    </row>
    <row r="290" spans="1:3" x14ac:dyDescent="0.3">
      <c r="A290" s="27">
        <v>266</v>
      </c>
      <c r="B290" s="27">
        <v>17552.45115428379</v>
      </c>
      <c r="C290" s="27">
        <v>1344.5488457162101</v>
      </c>
    </row>
    <row r="291" spans="1:3" x14ac:dyDescent="0.3">
      <c r="A291" s="27">
        <v>267</v>
      </c>
      <c r="B291" s="27">
        <v>-90.649750103130785</v>
      </c>
      <c r="C291" s="27">
        <v>124.64975010313078</v>
      </c>
    </row>
    <row r="292" spans="1:3" x14ac:dyDescent="0.3">
      <c r="A292" s="27">
        <v>268</v>
      </c>
      <c r="B292" s="27">
        <v>-57.401905512337621</v>
      </c>
      <c r="C292" s="27">
        <v>101.40190551233762</v>
      </c>
    </row>
    <row r="293" spans="1:3" x14ac:dyDescent="0.3">
      <c r="A293" s="27">
        <v>269</v>
      </c>
      <c r="B293" s="27">
        <v>-94.050238874268274</v>
      </c>
      <c r="C293" s="27">
        <v>137.05023887426827</v>
      </c>
    </row>
    <row r="294" spans="1:3" x14ac:dyDescent="0.3">
      <c r="A294" s="27">
        <v>270</v>
      </c>
      <c r="B294" s="27">
        <v>-133.16827028530972</v>
      </c>
      <c r="C294" s="27">
        <v>134.16827028530972</v>
      </c>
    </row>
    <row r="295" spans="1:3" x14ac:dyDescent="0.3">
      <c r="A295" s="27">
        <v>271</v>
      </c>
      <c r="B295" s="27">
        <v>4130.0021631124291</v>
      </c>
      <c r="C295" s="27">
        <v>229.99783688757088</v>
      </c>
    </row>
    <row r="296" spans="1:3" x14ac:dyDescent="0.3">
      <c r="A296" s="27">
        <v>272</v>
      </c>
      <c r="B296" s="27">
        <v>189.46861505505979</v>
      </c>
      <c r="C296" s="27">
        <v>70.531384944940214</v>
      </c>
    </row>
    <row r="297" spans="1:3" x14ac:dyDescent="0.3">
      <c r="A297" s="27">
        <v>273</v>
      </c>
      <c r="B297" s="27">
        <v>888.67860544150506</v>
      </c>
      <c r="C297" s="27">
        <v>865.32139455849494</v>
      </c>
    </row>
    <row r="298" spans="1:3" x14ac:dyDescent="0.3">
      <c r="A298" s="27">
        <v>274</v>
      </c>
      <c r="B298" s="27">
        <v>2362.4305819837555</v>
      </c>
      <c r="C298" s="27">
        <v>-1512.4305819837555</v>
      </c>
    </row>
    <row r="299" spans="1:3" x14ac:dyDescent="0.3">
      <c r="A299" s="27">
        <v>275</v>
      </c>
      <c r="B299" s="27">
        <v>901.8461915224425</v>
      </c>
      <c r="C299" s="27">
        <v>-214.8461915224425</v>
      </c>
    </row>
    <row r="300" spans="1:3" x14ac:dyDescent="0.3">
      <c r="A300" s="27">
        <v>276</v>
      </c>
      <c r="B300" s="27">
        <v>-116.24028968738443</v>
      </c>
      <c r="C300" s="27">
        <v>135.24028968738443</v>
      </c>
    </row>
    <row r="301" spans="1:3" x14ac:dyDescent="0.3">
      <c r="A301" s="27">
        <v>277</v>
      </c>
      <c r="B301" s="27">
        <v>-43.167012736809525</v>
      </c>
      <c r="C301" s="27">
        <v>86.167012736809525</v>
      </c>
    </row>
    <row r="302" spans="1:3" x14ac:dyDescent="0.3">
      <c r="A302" s="27">
        <v>278</v>
      </c>
      <c r="B302" s="27">
        <v>-23.235680742478124</v>
      </c>
      <c r="C302" s="27">
        <v>152.23568074247811</v>
      </c>
    </row>
    <row r="303" spans="1:3" x14ac:dyDescent="0.3">
      <c r="A303" s="27">
        <v>279</v>
      </c>
      <c r="B303" s="27">
        <v>286.32049231767638</v>
      </c>
      <c r="C303" s="27">
        <v>-67.320492317676383</v>
      </c>
    </row>
    <row r="304" spans="1:3" x14ac:dyDescent="0.3">
      <c r="A304" s="27">
        <v>280</v>
      </c>
      <c r="B304" s="27">
        <v>-101.75718605264922</v>
      </c>
      <c r="C304" s="27">
        <v>130.75718605264922</v>
      </c>
    </row>
    <row r="305" spans="1:3" x14ac:dyDescent="0.3">
      <c r="A305" s="27">
        <v>281</v>
      </c>
      <c r="B305" s="27">
        <v>-119.57872574372013</v>
      </c>
      <c r="C305" s="27">
        <v>126.57872574372013</v>
      </c>
    </row>
    <row r="306" spans="1:3" x14ac:dyDescent="0.3">
      <c r="A306" s="27">
        <v>282</v>
      </c>
      <c r="B306" s="27">
        <v>993.89518865940158</v>
      </c>
      <c r="C306" s="27">
        <v>-665.89518865940158</v>
      </c>
    </row>
    <row r="307" spans="1:3" x14ac:dyDescent="0.3">
      <c r="A307" s="27">
        <v>283</v>
      </c>
      <c r="B307" s="27">
        <v>785.14985606621701</v>
      </c>
      <c r="C307" s="27">
        <v>762.85014393378299</v>
      </c>
    </row>
    <row r="308" spans="1:3" x14ac:dyDescent="0.3">
      <c r="A308" s="27">
        <v>284</v>
      </c>
      <c r="B308" s="27">
        <v>12574.607193971002</v>
      </c>
      <c r="C308" s="27">
        <v>1078.3928060289982</v>
      </c>
    </row>
    <row r="309" spans="1:3" x14ac:dyDescent="0.3">
      <c r="A309" s="27">
        <v>285</v>
      </c>
      <c r="B309" s="27">
        <v>1897.1220947711356</v>
      </c>
      <c r="C309" s="27">
        <v>-70.122094771135608</v>
      </c>
    </row>
    <row r="310" spans="1:3" x14ac:dyDescent="0.3">
      <c r="A310" s="27">
        <v>286</v>
      </c>
      <c r="B310" s="27">
        <v>686.34952355882456</v>
      </c>
      <c r="C310" s="27">
        <v>-159.34952355882456</v>
      </c>
    </row>
    <row r="311" spans="1:3" x14ac:dyDescent="0.3">
      <c r="A311" s="27">
        <v>287</v>
      </c>
      <c r="B311" s="27">
        <v>655.49691375938016</v>
      </c>
      <c r="C311" s="27">
        <v>329.50308624061984</v>
      </c>
    </row>
    <row r="312" spans="1:3" x14ac:dyDescent="0.3">
      <c r="A312" s="27">
        <v>288</v>
      </c>
      <c r="B312" s="27">
        <v>5181.3737205419293</v>
      </c>
      <c r="C312" s="27">
        <v>-2048.3737205419293</v>
      </c>
    </row>
    <row r="313" spans="1:3" x14ac:dyDescent="0.3">
      <c r="A313" s="27">
        <v>289</v>
      </c>
      <c r="B313" s="27">
        <v>450.95875522975632</v>
      </c>
      <c r="C313" s="27">
        <v>-36.958755229756321</v>
      </c>
    </row>
    <row r="314" spans="1:3" x14ac:dyDescent="0.3">
      <c r="A314" s="27">
        <v>290</v>
      </c>
      <c r="B314" s="27">
        <v>200.2409663446486</v>
      </c>
      <c r="C314" s="27">
        <v>-94.240966344648598</v>
      </c>
    </row>
    <row r="315" spans="1:3" x14ac:dyDescent="0.3">
      <c r="A315" s="27">
        <v>291</v>
      </c>
      <c r="B315" s="27">
        <v>3114.2736850650695</v>
      </c>
      <c r="C315" s="27">
        <v>255.72631493493054</v>
      </c>
    </row>
    <row r="316" spans="1:3" x14ac:dyDescent="0.3">
      <c r="A316" s="27">
        <v>292</v>
      </c>
      <c r="B316" s="27">
        <v>1352.8453227017721</v>
      </c>
      <c r="C316" s="27">
        <v>-111.84532270177215</v>
      </c>
    </row>
    <row r="317" spans="1:3" ht="15" thickBot="1" x14ac:dyDescent="0.35">
      <c r="A317" s="28">
        <v>293</v>
      </c>
      <c r="B317" s="28">
        <v>30.489559732902109</v>
      </c>
      <c r="C317" s="28">
        <v>245.51044026709789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5DAB-6CC5-4E96-9F0A-3E8F7255BC00}">
  <dimension ref="A1:K74"/>
  <sheetViews>
    <sheetView workbookViewId="0">
      <selection activeCell="C17" sqref="C17"/>
    </sheetView>
  </sheetViews>
  <sheetFormatPr defaultRowHeight="14.4" x14ac:dyDescent="0.3"/>
  <cols>
    <col min="1" max="1" width="53.6640625" style="6" bestFit="1" customWidth="1"/>
    <col min="2" max="2" width="23.33203125" style="6" bestFit="1" customWidth="1"/>
    <col min="3" max="3" width="23" style="6" bestFit="1" customWidth="1"/>
    <col min="4" max="4" width="24.109375" style="31" bestFit="1" customWidth="1"/>
    <col min="5" max="5" width="24.109375" style="6" bestFit="1" customWidth="1"/>
    <col min="6" max="6" width="24.88671875" style="6" bestFit="1" customWidth="1"/>
    <col min="7" max="7" width="19.44140625" style="6" bestFit="1" customWidth="1"/>
    <col min="8" max="16384" width="8.88671875" style="6"/>
  </cols>
  <sheetData>
    <row r="1" spans="1:11" x14ac:dyDescent="0.3">
      <c r="A1" s="30" t="s">
        <v>0</v>
      </c>
      <c r="B1" s="30" t="s">
        <v>3</v>
      </c>
      <c r="C1" s="30" t="s">
        <v>1</v>
      </c>
      <c r="D1" s="31" t="s">
        <v>109</v>
      </c>
      <c r="E1" s="30" t="s">
        <v>110</v>
      </c>
      <c r="F1" s="30" t="s">
        <v>111</v>
      </c>
      <c r="G1" s="6" t="s">
        <v>112</v>
      </c>
    </row>
    <row r="2" spans="1:11" x14ac:dyDescent="0.3">
      <c r="A2" s="3" t="s">
        <v>4</v>
      </c>
      <c r="B2" s="4">
        <v>1192</v>
      </c>
      <c r="C2" s="4">
        <v>1951286</v>
      </c>
      <c r="D2" s="32"/>
      <c r="E2" s="6">
        <v>1577015.9999999995</v>
      </c>
      <c r="F2" s="6">
        <v>-374270.00000000047</v>
      </c>
      <c r="G2" s="6">
        <v>-1.7443605518269969</v>
      </c>
    </row>
    <row r="3" spans="1:11" x14ac:dyDescent="0.3">
      <c r="A3" s="3" t="s">
        <v>5</v>
      </c>
      <c r="B3" s="4">
        <v>1348</v>
      </c>
      <c r="C3" s="4">
        <v>708536</v>
      </c>
      <c r="D3" s="32">
        <v>959716</v>
      </c>
      <c r="E3" s="6">
        <v>1783404</v>
      </c>
      <c r="F3" s="6">
        <v>1074868</v>
      </c>
      <c r="G3" s="6">
        <v>5.0096383296047726</v>
      </c>
    </row>
    <row r="4" spans="1:11" x14ac:dyDescent="0.3">
      <c r="A4" s="3" t="s">
        <v>6</v>
      </c>
      <c r="B4" s="4">
        <v>948</v>
      </c>
      <c r="C4" s="4">
        <v>285498</v>
      </c>
      <c r="D4" s="32">
        <v>780962</v>
      </c>
      <c r="E4" s="6">
        <v>1254203.9999999998</v>
      </c>
      <c r="F4" s="6">
        <v>968705.99999999977</v>
      </c>
      <c r="G4" s="6">
        <v>4.5148489932885898</v>
      </c>
    </row>
    <row r="5" spans="1:11" x14ac:dyDescent="0.3">
      <c r="A5" s="3" t="s">
        <v>7</v>
      </c>
      <c r="B5" s="4">
        <v>1470</v>
      </c>
      <c r="C5" s="4">
        <v>3788666</v>
      </c>
      <c r="D5" s="32">
        <v>179233</v>
      </c>
      <c r="E5" s="6">
        <v>1944810</v>
      </c>
      <c r="F5" s="6">
        <v>-1843856</v>
      </c>
      <c r="G5" s="6">
        <v>-8.5936614466815815</v>
      </c>
    </row>
    <row r="6" spans="1:11" x14ac:dyDescent="0.3">
      <c r="A6" s="3" t="s">
        <v>8</v>
      </c>
      <c r="B6" s="4">
        <v>1362</v>
      </c>
      <c r="C6" s="4">
        <v>3226126</v>
      </c>
      <c r="D6" s="32">
        <v>4118657</v>
      </c>
      <c r="E6" s="6">
        <v>1801925.9999999995</v>
      </c>
      <c r="F6" s="6">
        <v>-1424200.0000000005</v>
      </c>
      <c r="G6" s="6">
        <v>-6.6377703206562293</v>
      </c>
    </row>
    <row r="7" spans="1:11" x14ac:dyDescent="0.3">
      <c r="A7" s="3" t="s">
        <v>10</v>
      </c>
      <c r="B7" s="4">
        <v>334</v>
      </c>
      <c r="C7" s="4">
        <v>24127</v>
      </c>
      <c r="D7" s="32">
        <v>1474844</v>
      </c>
      <c r="E7" s="6">
        <v>441882</v>
      </c>
      <c r="F7" s="6">
        <v>417755</v>
      </c>
      <c r="G7" s="6">
        <v>1.9470311334824757</v>
      </c>
    </row>
    <row r="8" spans="1:11" x14ac:dyDescent="0.3">
      <c r="A8" s="3" t="s">
        <v>11</v>
      </c>
      <c r="B8" s="4">
        <v>408</v>
      </c>
      <c r="C8" s="4">
        <v>219523</v>
      </c>
      <c r="D8" s="32">
        <v>36929</v>
      </c>
      <c r="E8" s="6">
        <v>539783.99999999988</v>
      </c>
      <c r="F8" s="6">
        <v>320260.99999999988</v>
      </c>
      <c r="G8" s="6">
        <v>1.492640753169276</v>
      </c>
    </row>
    <row r="9" spans="1:11" x14ac:dyDescent="0.3">
      <c r="A9" s="3" t="s">
        <v>12</v>
      </c>
      <c r="B9" s="4">
        <v>342</v>
      </c>
      <c r="C9" s="4">
        <v>430226</v>
      </c>
      <c r="D9" s="32">
        <v>188258</v>
      </c>
      <c r="E9" s="6">
        <v>452466</v>
      </c>
      <c r="F9" s="6">
        <v>22240</v>
      </c>
      <c r="G9" s="6">
        <v>0.10365398956002983</v>
      </c>
    </row>
    <row r="10" spans="1:11" x14ac:dyDescent="0.3">
      <c r="A10" s="3" t="s">
        <v>13</v>
      </c>
      <c r="B10" s="4">
        <v>739</v>
      </c>
      <c r="C10" s="4">
        <v>259665</v>
      </c>
      <c r="D10" s="32">
        <v>213383</v>
      </c>
      <c r="E10" s="6">
        <v>977697</v>
      </c>
      <c r="F10" s="6">
        <v>718032</v>
      </c>
      <c r="G10" s="6">
        <v>3.3465324384787474</v>
      </c>
      <c r="H10" s="33"/>
    </row>
    <row r="11" spans="1:11" x14ac:dyDescent="0.3">
      <c r="A11" s="3" t="s">
        <v>14</v>
      </c>
      <c r="B11" s="4">
        <v>733</v>
      </c>
      <c r="C11" s="4">
        <v>321921</v>
      </c>
      <c r="D11" s="32">
        <v>224636</v>
      </c>
      <c r="E11" s="6">
        <v>969759</v>
      </c>
      <c r="F11" s="6">
        <v>647838</v>
      </c>
      <c r="G11" s="6">
        <v>3.0193791946308726</v>
      </c>
      <c r="H11" s="7"/>
    </row>
    <row r="12" spans="1:11" x14ac:dyDescent="0.3">
      <c r="A12" s="3" t="s">
        <v>15</v>
      </c>
      <c r="B12" s="4">
        <v>905</v>
      </c>
      <c r="C12" s="4">
        <v>587059</v>
      </c>
      <c r="D12" s="32">
        <v>173515</v>
      </c>
      <c r="E12" s="6">
        <v>1197315</v>
      </c>
      <c r="F12" s="6">
        <v>610256</v>
      </c>
      <c r="G12" s="6">
        <v>2.8442207307979119</v>
      </c>
      <c r="H12" s="7"/>
    </row>
    <row r="13" spans="1:11" x14ac:dyDescent="0.3">
      <c r="A13" s="3" t="s">
        <v>16</v>
      </c>
      <c r="B13" s="4">
        <v>811</v>
      </c>
      <c r="C13" s="4">
        <v>362467</v>
      </c>
      <c r="D13" s="32">
        <v>568436</v>
      </c>
      <c r="E13" s="6">
        <v>1072952.9999999998</v>
      </c>
      <c r="F13" s="6">
        <v>710485.99999999977</v>
      </c>
      <c r="G13" s="6">
        <v>3.3113627889634589</v>
      </c>
      <c r="H13" s="7"/>
    </row>
    <row r="14" spans="1:11" x14ac:dyDescent="0.3">
      <c r="A14" s="3" t="s">
        <v>17</v>
      </c>
      <c r="B14" s="4">
        <v>858</v>
      </c>
      <c r="C14" s="4">
        <v>950857</v>
      </c>
      <c r="D14" s="32">
        <v>101491</v>
      </c>
      <c r="E14" s="6">
        <v>1135133.9999999998</v>
      </c>
      <c r="F14" s="6">
        <v>184276.99999999977</v>
      </c>
      <c r="G14" s="6">
        <v>0.85885999254287737</v>
      </c>
    </row>
    <row r="15" spans="1:11" x14ac:dyDescent="0.3">
      <c r="A15" s="3" t="s">
        <v>18</v>
      </c>
      <c r="B15" s="4">
        <v>381</v>
      </c>
      <c r="C15" s="4">
        <v>177334</v>
      </c>
      <c r="D15" s="32">
        <v>1047640</v>
      </c>
      <c r="E15" s="6">
        <v>504063</v>
      </c>
      <c r="F15" s="6">
        <v>326729</v>
      </c>
      <c r="G15" s="6">
        <v>1.5227861670395229</v>
      </c>
      <c r="H15" s="33"/>
      <c r="I15" s="33"/>
      <c r="J15" s="33"/>
      <c r="K15" s="33"/>
    </row>
    <row r="16" spans="1:11" x14ac:dyDescent="0.3">
      <c r="A16" s="3" t="s">
        <v>19</v>
      </c>
      <c r="B16" s="4">
        <v>132</v>
      </c>
      <c r="C16" s="4">
        <v>100564</v>
      </c>
      <c r="D16" s="32">
        <v>88848</v>
      </c>
      <c r="E16" s="6">
        <v>174635.99999999997</v>
      </c>
      <c r="F16" s="6">
        <v>74071.999999999971</v>
      </c>
      <c r="G16" s="6">
        <v>0.34522744220730783</v>
      </c>
      <c r="H16" s="7"/>
      <c r="I16" s="7"/>
      <c r="J16" s="7"/>
      <c r="K16" s="7"/>
    </row>
    <row r="17" spans="1:11" x14ac:dyDescent="0.3">
      <c r="A17" s="3" t="s">
        <v>20</v>
      </c>
      <c r="B17" s="4">
        <v>114</v>
      </c>
      <c r="C17" s="4">
        <v>142176</v>
      </c>
      <c r="D17" s="32">
        <v>130792</v>
      </c>
      <c r="E17" s="6">
        <v>150822</v>
      </c>
      <c r="F17" s="6">
        <v>8646</v>
      </c>
      <c r="G17" s="6">
        <v>4.029642058165548E-2</v>
      </c>
      <c r="H17" s="7"/>
      <c r="I17" s="7"/>
      <c r="J17" s="7"/>
      <c r="K17" s="7"/>
    </row>
    <row r="18" spans="1:11" x14ac:dyDescent="0.3">
      <c r="A18" s="3" t="s">
        <v>21</v>
      </c>
      <c r="B18" s="4">
        <v>14</v>
      </c>
      <c r="C18" s="4">
        <v>599</v>
      </c>
      <c r="D18" s="32">
        <v>139251</v>
      </c>
      <c r="E18" s="6">
        <v>18521.999999999996</v>
      </c>
      <c r="F18" s="6">
        <v>17922.999999999996</v>
      </c>
      <c r="G18" s="6">
        <v>8.3533743475018629E-2</v>
      </c>
    </row>
    <row r="19" spans="1:11" x14ac:dyDescent="0.3">
      <c r="A19" s="3" t="s">
        <v>22</v>
      </c>
      <c r="B19" s="4">
        <v>1095</v>
      </c>
      <c r="C19" s="4">
        <v>1351738</v>
      </c>
      <c r="D19" s="32">
        <v>801</v>
      </c>
      <c r="E19" s="6">
        <v>1448685</v>
      </c>
      <c r="F19" s="6">
        <v>96947</v>
      </c>
      <c r="G19" s="6">
        <v>0.45184097688292318</v>
      </c>
    </row>
    <row r="20" spans="1:11" x14ac:dyDescent="0.3">
      <c r="A20" s="3" t="s">
        <v>23</v>
      </c>
      <c r="B20" s="4">
        <v>528</v>
      </c>
      <c r="C20" s="4">
        <v>278474</v>
      </c>
      <c r="D20" s="32">
        <v>1738311</v>
      </c>
      <c r="E20" s="6">
        <v>698543.99999999988</v>
      </c>
      <c r="F20" s="6">
        <v>420069.99999999988</v>
      </c>
      <c r="G20" s="6">
        <v>1.957820656226696</v>
      </c>
    </row>
    <row r="21" spans="1:11" x14ac:dyDescent="0.3">
      <c r="A21" s="3" t="s">
        <v>24</v>
      </c>
      <c r="B21" s="4">
        <v>3</v>
      </c>
      <c r="C21" s="4">
        <v>244</v>
      </c>
      <c r="D21" s="32">
        <v>232084</v>
      </c>
      <c r="E21" s="6">
        <v>3968.9999999999991</v>
      </c>
      <c r="F21" s="6">
        <v>3724.9999999999991</v>
      </c>
      <c r="G21" s="6">
        <v>1.7361111111111108E-2</v>
      </c>
    </row>
    <row r="22" spans="1:11" x14ac:dyDescent="0.3">
      <c r="A22" s="3" t="s">
        <v>25</v>
      </c>
      <c r="B22" s="4">
        <v>282</v>
      </c>
      <c r="C22" s="4">
        <v>107541</v>
      </c>
      <c r="D22" s="32">
        <v>327</v>
      </c>
      <c r="E22" s="6">
        <v>373085.99999999994</v>
      </c>
      <c r="F22" s="6">
        <v>265544.99999999994</v>
      </c>
      <c r="G22" s="6">
        <v>1.2376258389261743</v>
      </c>
    </row>
    <row r="23" spans="1:11" x14ac:dyDescent="0.3">
      <c r="A23" s="3" t="s">
        <v>26</v>
      </c>
      <c r="B23" s="4">
        <v>1109</v>
      </c>
      <c r="C23" s="4">
        <v>9580589</v>
      </c>
      <c r="D23" s="32">
        <v>54341</v>
      </c>
      <c r="E23" s="6">
        <v>1467207</v>
      </c>
      <c r="F23" s="6">
        <v>-8113382</v>
      </c>
      <c r="G23" s="6">
        <v>-37.81404735272185</v>
      </c>
    </row>
    <row r="24" spans="1:11" x14ac:dyDescent="0.3">
      <c r="A24" s="3" t="s">
        <v>27</v>
      </c>
      <c r="B24" s="4">
        <v>1162</v>
      </c>
      <c r="C24" s="4">
        <v>8264032</v>
      </c>
      <c r="D24" s="32">
        <v>4206993</v>
      </c>
      <c r="E24" s="6">
        <v>1537325.9999999998</v>
      </c>
      <c r="F24" s="6">
        <v>-6726706</v>
      </c>
      <c r="G24" s="6">
        <v>-31.351165175242357</v>
      </c>
    </row>
    <row r="25" spans="1:11" x14ac:dyDescent="0.3">
      <c r="A25" s="3" t="s">
        <v>28</v>
      </c>
      <c r="B25" s="4">
        <v>27</v>
      </c>
      <c r="C25" s="4">
        <v>11709</v>
      </c>
      <c r="D25" s="32">
        <v>5621431</v>
      </c>
      <c r="E25" s="6">
        <v>35721</v>
      </c>
      <c r="F25" s="6">
        <v>24012</v>
      </c>
      <c r="G25" s="6">
        <v>0.11191275167785235</v>
      </c>
    </row>
    <row r="26" spans="1:11" x14ac:dyDescent="0.3">
      <c r="A26" s="3" t="s">
        <v>29</v>
      </c>
      <c r="B26" s="4">
        <v>120</v>
      </c>
      <c r="C26" s="4">
        <v>37645</v>
      </c>
      <c r="D26" s="32">
        <v>11804</v>
      </c>
      <c r="E26" s="6">
        <v>158760</v>
      </c>
      <c r="F26" s="6">
        <v>121115</v>
      </c>
      <c r="G26" s="6">
        <v>0.564480797912006</v>
      </c>
    </row>
    <row r="27" spans="1:11" x14ac:dyDescent="0.3">
      <c r="A27" s="3" t="s">
        <v>30</v>
      </c>
      <c r="B27" s="4">
        <v>70</v>
      </c>
      <c r="C27" s="4">
        <v>20302</v>
      </c>
      <c r="D27" s="32">
        <v>24258</v>
      </c>
      <c r="E27" s="6">
        <v>92610</v>
      </c>
      <c r="F27" s="6">
        <v>72308</v>
      </c>
      <c r="G27" s="6">
        <v>0.33700596569724084</v>
      </c>
    </row>
    <row r="28" spans="1:11" x14ac:dyDescent="0.3">
      <c r="A28" s="3" t="s">
        <v>31</v>
      </c>
      <c r="B28" s="4">
        <v>7</v>
      </c>
      <c r="C28" s="4">
        <v>452</v>
      </c>
      <c r="D28" s="32">
        <v>20992</v>
      </c>
      <c r="E28" s="6">
        <v>9260.9999999999982</v>
      </c>
      <c r="F28" s="6">
        <v>8808.9999999999982</v>
      </c>
      <c r="G28" s="6">
        <v>4.1056114839671878E-2</v>
      </c>
    </row>
    <row r="29" spans="1:11" x14ac:dyDescent="0.3">
      <c r="A29" s="3" t="s">
        <v>32</v>
      </c>
      <c r="B29" s="4">
        <v>604</v>
      </c>
      <c r="C29" s="4">
        <v>2056776</v>
      </c>
      <c r="D29" s="32">
        <v>787</v>
      </c>
      <c r="E29" s="6">
        <v>799092</v>
      </c>
      <c r="F29" s="6">
        <v>-1257684</v>
      </c>
      <c r="G29" s="6">
        <v>-5.8616890380313196</v>
      </c>
    </row>
    <row r="30" spans="1:11" x14ac:dyDescent="0.3">
      <c r="A30" s="3" t="s">
        <v>33</v>
      </c>
      <c r="B30" s="4">
        <v>383</v>
      </c>
      <c r="C30" s="4">
        <v>217713</v>
      </c>
      <c r="D30" s="32">
        <v>2053805</v>
      </c>
      <c r="E30" s="6">
        <v>506708.99999999988</v>
      </c>
      <c r="F30" s="6">
        <v>288995.99999999988</v>
      </c>
      <c r="G30" s="6">
        <v>1.3469239373601785</v>
      </c>
    </row>
    <row r="31" spans="1:11" x14ac:dyDescent="0.3">
      <c r="A31" s="3" t="s">
        <v>34</v>
      </c>
      <c r="B31" s="4">
        <v>283</v>
      </c>
      <c r="C31" s="4">
        <v>411150</v>
      </c>
      <c r="D31" s="32">
        <v>165167</v>
      </c>
      <c r="E31" s="6">
        <v>374408.99999999994</v>
      </c>
      <c r="F31" s="6">
        <v>-36741.000000000058</v>
      </c>
      <c r="G31" s="6">
        <v>-0.17123881431767365</v>
      </c>
    </row>
    <row r="32" spans="1:11" x14ac:dyDescent="0.3">
      <c r="A32" s="3" t="s">
        <v>35</v>
      </c>
      <c r="B32" s="4">
        <v>132</v>
      </c>
      <c r="C32" s="4">
        <v>1295188</v>
      </c>
      <c r="D32" s="32">
        <v>465909</v>
      </c>
      <c r="E32" s="6">
        <v>174635.99999999997</v>
      </c>
      <c r="F32" s="6">
        <v>-1120552</v>
      </c>
      <c r="G32" s="6">
        <v>-5.2225577926920206</v>
      </c>
    </row>
    <row r="33" spans="1:9" x14ac:dyDescent="0.3">
      <c r="A33" s="3" t="s">
        <v>36</v>
      </c>
      <c r="B33" s="4">
        <v>122</v>
      </c>
      <c r="C33" s="4">
        <v>578204</v>
      </c>
      <c r="D33" s="32">
        <v>269951</v>
      </c>
      <c r="E33" s="6">
        <v>161405.99999999997</v>
      </c>
      <c r="F33" s="6">
        <v>-416798</v>
      </c>
      <c r="G33" s="6">
        <v>-1.9425708426547352</v>
      </c>
    </row>
    <row r="34" spans="1:9" x14ac:dyDescent="0.3">
      <c r="A34" s="3" t="s">
        <v>37</v>
      </c>
      <c r="B34" s="4">
        <v>116</v>
      </c>
      <c r="C34" s="4">
        <v>16656</v>
      </c>
      <c r="D34" s="32">
        <v>414443</v>
      </c>
      <c r="E34" s="6">
        <v>153467.99999999997</v>
      </c>
      <c r="F34" s="6">
        <v>136811.99999999997</v>
      </c>
      <c r="G34" s="6">
        <v>0.63763982102908268</v>
      </c>
    </row>
    <row r="35" spans="1:9" x14ac:dyDescent="0.3">
      <c r="A35" s="3" t="s">
        <v>38</v>
      </c>
      <c r="B35" s="4">
        <v>1</v>
      </c>
      <c r="C35" s="4">
        <v>72</v>
      </c>
      <c r="D35" s="32">
        <v>18214</v>
      </c>
      <c r="E35" s="6">
        <v>1323</v>
      </c>
      <c r="F35" s="6">
        <v>1251</v>
      </c>
      <c r="G35" s="6">
        <v>5.8305369127516779E-3</v>
      </c>
    </row>
    <row r="36" spans="1:9" x14ac:dyDescent="0.3">
      <c r="A36" s="3" t="s">
        <v>39</v>
      </c>
      <c r="B36" s="4">
        <v>119</v>
      </c>
      <c r="C36" s="4">
        <v>17311</v>
      </c>
      <c r="D36" s="32">
        <v>120</v>
      </c>
      <c r="E36" s="6">
        <v>157437</v>
      </c>
      <c r="F36" s="6">
        <v>140126</v>
      </c>
      <c r="G36" s="6">
        <v>0.65308538404175986</v>
      </c>
    </row>
    <row r="37" spans="1:9" x14ac:dyDescent="0.3">
      <c r="A37" s="3" t="s">
        <v>40</v>
      </c>
      <c r="B37" s="4">
        <v>508</v>
      </c>
      <c r="C37" s="4">
        <v>76663</v>
      </c>
      <c r="D37" s="32">
        <v>12081</v>
      </c>
      <c r="E37" s="6">
        <v>672083.99999999988</v>
      </c>
      <c r="F37" s="6">
        <v>595420.99999999988</v>
      </c>
      <c r="G37" s="6">
        <v>2.7750792319164796</v>
      </c>
    </row>
    <row r="38" spans="1:9" x14ac:dyDescent="0.3">
      <c r="A38" s="3" t="s">
        <v>41</v>
      </c>
      <c r="B38" s="4">
        <v>277</v>
      </c>
      <c r="C38" s="4">
        <v>115898</v>
      </c>
      <c r="D38" s="32">
        <v>80618</v>
      </c>
      <c r="E38" s="6">
        <v>366470.99999999994</v>
      </c>
      <c r="F38" s="6">
        <v>250572.99999999994</v>
      </c>
      <c r="G38" s="6">
        <v>1.1678458240119312</v>
      </c>
    </row>
    <row r="39" spans="1:9" x14ac:dyDescent="0.3">
      <c r="A39" s="3" t="s">
        <v>42</v>
      </c>
      <c r="B39" s="4">
        <v>26</v>
      </c>
      <c r="C39" s="4">
        <v>14934</v>
      </c>
      <c r="D39" s="32">
        <v>83139</v>
      </c>
      <c r="E39" s="6">
        <v>34398</v>
      </c>
      <c r="F39" s="6">
        <v>19464</v>
      </c>
      <c r="G39" s="6">
        <v>9.0715883668903805E-2</v>
      </c>
    </row>
    <row r="40" spans="1:9" x14ac:dyDescent="0.3">
      <c r="A40" s="3" t="s">
        <v>43</v>
      </c>
      <c r="B40" s="4">
        <v>26</v>
      </c>
      <c r="C40" s="4">
        <v>6484</v>
      </c>
      <c r="D40" s="32">
        <v>14549</v>
      </c>
      <c r="E40" s="6">
        <v>34398</v>
      </c>
      <c r="F40" s="6">
        <v>27914</v>
      </c>
      <c r="G40" s="6">
        <v>0.13009880686055184</v>
      </c>
    </row>
    <row r="41" spans="1:9" x14ac:dyDescent="0.3">
      <c r="A41" s="3" t="s">
        <v>44</v>
      </c>
      <c r="B41" s="4">
        <v>324</v>
      </c>
      <c r="C41" s="4">
        <v>650846</v>
      </c>
      <c r="D41" s="32">
        <v>3297</v>
      </c>
      <c r="E41" s="6">
        <v>428652</v>
      </c>
      <c r="F41" s="6">
        <v>-222194</v>
      </c>
      <c r="G41" s="6">
        <v>-1.0355797912005966</v>
      </c>
    </row>
    <row r="42" spans="1:9" x14ac:dyDescent="0.3">
      <c r="A42" s="3" t="s">
        <v>45</v>
      </c>
      <c r="B42" s="4">
        <v>966</v>
      </c>
      <c r="C42" s="4">
        <v>424310</v>
      </c>
      <c r="D42" s="32">
        <v>224388</v>
      </c>
      <c r="E42" s="6">
        <v>1278017.9999999998</v>
      </c>
      <c r="F42" s="6">
        <v>853707.99999999977</v>
      </c>
      <c r="G42" s="6">
        <v>3.9788777032065612</v>
      </c>
    </row>
    <row r="43" spans="1:9" x14ac:dyDescent="0.3">
      <c r="A43" s="3" t="s">
        <v>46</v>
      </c>
      <c r="B43" s="4">
        <v>1532</v>
      </c>
      <c r="C43" s="4">
        <v>7238730</v>
      </c>
      <c r="D43" s="32">
        <v>204984</v>
      </c>
      <c r="E43" s="6">
        <v>2026835.9999999995</v>
      </c>
      <c r="F43" s="6">
        <v>-5211894</v>
      </c>
      <c r="G43" s="6">
        <v>-24.29107941834452</v>
      </c>
    </row>
    <row r="44" spans="1:9" x14ac:dyDescent="0.3">
      <c r="A44" s="3" t="s">
        <v>47</v>
      </c>
      <c r="B44" s="4">
        <v>1275</v>
      </c>
      <c r="C44" s="4">
        <v>1161385</v>
      </c>
      <c r="D44" s="32">
        <v>7942155</v>
      </c>
      <c r="E44" s="6">
        <v>1686825</v>
      </c>
      <c r="F44" s="6">
        <v>525440</v>
      </c>
      <c r="G44" s="6">
        <v>2.448918717375093</v>
      </c>
    </row>
    <row r="45" spans="1:9" x14ac:dyDescent="0.3">
      <c r="A45" s="3" t="s">
        <v>48</v>
      </c>
      <c r="B45" s="4">
        <v>709</v>
      </c>
      <c r="C45" s="4">
        <v>368114</v>
      </c>
      <c r="D45" s="32">
        <v>1060402</v>
      </c>
      <c r="E45" s="6">
        <v>938007</v>
      </c>
      <c r="F45" s="6">
        <v>569893</v>
      </c>
      <c r="G45" s="6">
        <v>2.6561008575689784</v>
      </c>
      <c r="I45" s="6">
        <v>12730176</v>
      </c>
    </row>
    <row r="46" spans="1:9" x14ac:dyDescent="0.3">
      <c r="A46" s="3" t="s">
        <v>49</v>
      </c>
      <c r="B46" s="4">
        <v>1276</v>
      </c>
      <c r="C46" s="4">
        <v>432759</v>
      </c>
      <c r="D46" s="32">
        <v>271126</v>
      </c>
      <c r="E46" s="6">
        <v>1688148</v>
      </c>
      <c r="F46" s="6">
        <v>1255389</v>
      </c>
      <c r="G46" s="6">
        <v>5.8509927293064878</v>
      </c>
      <c r="I46" s="6">
        <v>-24407051</v>
      </c>
    </row>
    <row r="47" spans="1:9" x14ac:dyDescent="0.3">
      <c r="A47" s="3" t="s">
        <v>50</v>
      </c>
      <c r="B47" s="4">
        <v>1403</v>
      </c>
      <c r="C47" s="4">
        <v>2618726</v>
      </c>
      <c r="D47" s="32">
        <v>519716</v>
      </c>
      <c r="E47" s="6">
        <v>1856169</v>
      </c>
      <c r="F47" s="6">
        <v>-762557</v>
      </c>
      <c r="G47" s="6">
        <v>-3.554050149142431</v>
      </c>
    </row>
    <row r="48" spans="1:9" x14ac:dyDescent="0.3">
      <c r="A48" s="3" t="s">
        <v>51</v>
      </c>
      <c r="B48" s="4">
        <v>335</v>
      </c>
      <c r="C48" s="4">
        <v>338821</v>
      </c>
      <c r="D48" s="32">
        <v>1456926</v>
      </c>
      <c r="E48" s="6">
        <v>443205</v>
      </c>
      <c r="F48" s="6">
        <v>104384</v>
      </c>
      <c r="G48" s="6">
        <v>0.48650260999254286</v>
      </c>
    </row>
    <row r="49" spans="1:7" x14ac:dyDescent="0.3">
      <c r="A49" s="3" t="s">
        <v>52</v>
      </c>
      <c r="B49" s="4">
        <v>276</v>
      </c>
      <c r="C49" s="4">
        <v>142040</v>
      </c>
      <c r="D49" s="32">
        <v>283673</v>
      </c>
      <c r="E49" s="6">
        <v>365148</v>
      </c>
      <c r="F49" s="6">
        <v>223108</v>
      </c>
      <c r="G49" s="6">
        <v>1.0398396718866518</v>
      </c>
    </row>
    <row r="50" spans="1:7" x14ac:dyDescent="0.3">
      <c r="A50" s="3" t="s">
        <v>53</v>
      </c>
      <c r="B50" s="4">
        <v>885</v>
      </c>
      <c r="C50" s="4">
        <v>1709398</v>
      </c>
      <c r="D50" s="32">
        <v>35813</v>
      </c>
      <c r="E50" s="6">
        <v>1170855</v>
      </c>
      <c r="F50" s="6">
        <v>-538543</v>
      </c>
      <c r="G50" s="6">
        <v>-2.5099878821774797</v>
      </c>
    </row>
    <row r="51" spans="1:7" x14ac:dyDescent="0.3">
      <c r="A51" s="3" t="s">
        <v>54</v>
      </c>
      <c r="B51" s="4">
        <v>654</v>
      </c>
      <c r="C51" s="4">
        <v>695270</v>
      </c>
      <c r="D51" s="32">
        <v>1762239</v>
      </c>
      <c r="E51" s="6">
        <v>865242</v>
      </c>
      <c r="F51" s="6">
        <v>169972</v>
      </c>
      <c r="G51" s="6">
        <v>0.79218866517524233</v>
      </c>
    </row>
    <row r="52" spans="1:7" x14ac:dyDescent="0.3">
      <c r="A52" s="3" t="s">
        <v>55</v>
      </c>
      <c r="B52" s="4">
        <v>422</v>
      </c>
      <c r="C52" s="4">
        <v>105201</v>
      </c>
      <c r="D52" s="32">
        <v>502074</v>
      </c>
      <c r="E52" s="6">
        <v>558306</v>
      </c>
      <c r="F52" s="6">
        <v>453105</v>
      </c>
      <c r="G52" s="6">
        <v>2.1117869127516777</v>
      </c>
    </row>
    <row r="53" spans="1:7" x14ac:dyDescent="0.3">
      <c r="B53" s="7"/>
      <c r="C53" s="7"/>
      <c r="D53" s="32">
        <v>102542</v>
      </c>
      <c r="E53" s="7"/>
    </row>
    <row r="54" spans="1:7" x14ac:dyDescent="0.3">
      <c r="B54" s="7"/>
      <c r="C54" s="7"/>
      <c r="D54" s="32">
        <v>40286051</v>
      </c>
      <c r="E54" s="7"/>
    </row>
    <row r="55" spans="1:7" x14ac:dyDescent="0.3">
      <c r="B55" s="7"/>
      <c r="C55" s="7"/>
      <c r="E55" s="7"/>
    </row>
    <row r="56" spans="1:7" x14ac:dyDescent="0.3">
      <c r="B56" s="7"/>
      <c r="C56" s="7"/>
      <c r="E56" s="7"/>
    </row>
    <row r="57" spans="1:7" x14ac:dyDescent="0.3">
      <c r="B57" s="7"/>
      <c r="C57" s="7"/>
      <c r="E57" s="7"/>
    </row>
    <row r="58" spans="1:7" x14ac:dyDescent="0.3">
      <c r="B58" s="7"/>
      <c r="C58" s="7"/>
      <c r="E58" s="7"/>
    </row>
    <row r="59" spans="1:7" x14ac:dyDescent="0.3">
      <c r="B59" s="7"/>
      <c r="C59" s="7"/>
      <c r="E59" s="7"/>
    </row>
    <row r="60" spans="1:7" x14ac:dyDescent="0.3">
      <c r="B60" s="7"/>
      <c r="C60" s="7"/>
      <c r="E60" s="7"/>
    </row>
    <row r="61" spans="1:7" x14ac:dyDescent="0.3">
      <c r="B61" s="7"/>
      <c r="C61" s="7"/>
      <c r="E61" s="7"/>
    </row>
    <row r="62" spans="1:7" x14ac:dyDescent="0.3">
      <c r="B62" s="7"/>
      <c r="C62" s="7"/>
      <c r="E62" s="7"/>
    </row>
    <row r="63" spans="1:7" x14ac:dyDescent="0.3">
      <c r="B63" s="7"/>
      <c r="C63" s="7"/>
      <c r="E63" s="7"/>
    </row>
    <row r="64" spans="1:7" x14ac:dyDescent="0.3">
      <c r="B64" s="7"/>
      <c r="C64" s="7"/>
      <c r="E64" s="7"/>
    </row>
    <row r="65" spans="2:5" x14ac:dyDescent="0.3">
      <c r="B65" s="7"/>
      <c r="C65" s="7"/>
      <c r="E65" s="7"/>
    </row>
    <row r="66" spans="2:5" x14ac:dyDescent="0.3">
      <c r="B66" s="7"/>
      <c r="C66" s="7"/>
      <c r="E66" s="7"/>
    </row>
    <row r="67" spans="2:5" x14ac:dyDescent="0.3">
      <c r="B67" s="7"/>
      <c r="C67" s="7"/>
      <c r="E67" s="7"/>
    </row>
    <row r="68" spans="2:5" x14ac:dyDescent="0.3">
      <c r="B68" s="7"/>
      <c r="C68" s="7"/>
      <c r="E68" s="7"/>
    </row>
    <row r="69" spans="2:5" x14ac:dyDescent="0.3">
      <c r="B69" s="7"/>
      <c r="C69" s="7"/>
      <c r="E69" s="7"/>
    </row>
    <row r="70" spans="2:5" x14ac:dyDescent="0.3">
      <c r="B70" s="7"/>
      <c r="C70" s="7"/>
      <c r="E70" s="7"/>
    </row>
    <row r="71" spans="2:5" x14ac:dyDescent="0.3">
      <c r="B71" s="7"/>
      <c r="C71" s="7"/>
      <c r="E71" s="7"/>
    </row>
    <row r="72" spans="2:5" x14ac:dyDescent="0.3">
      <c r="B72" s="7"/>
      <c r="C72" s="7"/>
      <c r="E72" s="7"/>
    </row>
    <row r="73" spans="2:5" x14ac:dyDescent="0.3">
      <c r="B73" s="7"/>
      <c r="C73" s="7"/>
      <c r="E73" s="7"/>
    </row>
    <row r="74" spans="2:5" x14ac:dyDescent="0.3">
      <c r="B74" s="7"/>
      <c r="C74" s="7"/>
      <c r="E74" s="7"/>
    </row>
  </sheetData>
  <conditionalFormatting sqref="F1:F1048576">
    <cfRule type="cellIs" dxfId="6" priority="1" operator="greaterThan">
      <formula>0</formula>
    </cfRule>
    <cfRule type="cellIs" dxfId="5" priority="2" operator="lessThan">
      <formula>0</formula>
    </cfRule>
    <cfRule type="colorScale" priority="3">
      <colorScale>
        <cfvo type="formula" val="&quot;&lt;0&quot;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D0B3-4F36-4AFE-90BE-F78566142713}">
  <dimension ref="A1:S52"/>
  <sheetViews>
    <sheetView workbookViewId="0">
      <selection activeCell="A28" sqref="A28"/>
    </sheetView>
  </sheetViews>
  <sheetFormatPr defaultRowHeight="14.4" x14ac:dyDescent="0.3"/>
  <cols>
    <col min="1" max="1" width="35.88671875" bestFit="1" customWidth="1"/>
    <col min="2" max="2" width="6.6640625" bestFit="1" customWidth="1"/>
    <col min="3" max="3" width="7.77734375" bestFit="1" customWidth="1"/>
    <col min="4" max="4" width="7.5546875" bestFit="1" customWidth="1"/>
    <col min="5" max="5" width="7" bestFit="1" customWidth="1"/>
    <col min="6" max="7" width="7.33203125" bestFit="1" customWidth="1"/>
    <col min="8" max="8" width="21.21875" bestFit="1" customWidth="1"/>
    <col min="9" max="9" width="7" style="44" bestFit="1" customWidth="1"/>
    <col min="10" max="10" width="35.88671875" bestFit="1" customWidth="1"/>
    <col min="11" max="11" width="7.77734375" bestFit="1" customWidth="1"/>
    <col min="12" max="12" width="10.6640625" bestFit="1" customWidth="1"/>
    <col min="13" max="13" width="14.109375" bestFit="1" customWidth="1"/>
    <col min="14" max="14" width="11.21875" bestFit="1" customWidth="1"/>
    <col min="15" max="16" width="13.33203125" bestFit="1" customWidth="1"/>
    <col min="17" max="17" width="21.21875" bestFit="1" customWidth="1"/>
    <col min="18" max="18" width="37.44140625" bestFit="1" customWidth="1"/>
    <col min="19" max="19" width="26.33203125" bestFit="1" customWidth="1"/>
  </cols>
  <sheetData>
    <row r="1" spans="1:19" ht="15.6" x14ac:dyDescent="0.3">
      <c r="A1" s="45" t="s">
        <v>113</v>
      </c>
      <c r="B1" s="45"/>
      <c r="C1" s="45"/>
      <c r="D1" s="45"/>
      <c r="E1" s="45"/>
      <c r="F1" s="45"/>
      <c r="G1" s="45"/>
      <c r="H1" s="45"/>
      <c r="I1" s="34"/>
      <c r="J1" s="46" t="s">
        <v>114</v>
      </c>
      <c r="K1" s="46"/>
      <c r="L1" s="46"/>
      <c r="M1" s="46"/>
      <c r="N1" s="46"/>
      <c r="O1" s="46"/>
      <c r="P1" s="46"/>
      <c r="Q1" s="46"/>
    </row>
    <row r="2" spans="1:19" x14ac:dyDescent="0.3">
      <c r="A2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  <c r="H2" s="35" t="s">
        <v>122</v>
      </c>
      <c r="I2" s="34" t="s">
        <v>123</v>
      </c>
      <c r="J2" s="36" t="s">
        <v>115</v>
      </c>
      <c r="K2" s="36" t="s">
        <v>124</v>
      </c>
      <c r="L2" s="36" t="s">
        <v>125</v>
      </c>
      <c r="M2" s="36" t="s">
        <v>126</v>
      </c>
      <c r="N2" s="36" t="s">
        <v>127</v>
      </c>
      <c r="O2" s="36" t="s">
        <v>128</v>
      </c>
      <c r="P2" s="36" t="s">
        <v>129</v>
      </c>
      <c r="Q2" s="37" t="s">
        <v>122</v>
      </c>
      <c r="R2" s="38" t="s">
        <v>130</v>
      </c>
      <c r="S2" s="39" t="s">
        <v>131</v>
      </c>
    </row>
    <row r="3" spans="1:19" x14ac:dyDescent="0.3">
      <c r="A3" t="s">
        <v>4</v>
      </c>
      <c r="B3" s="40">
        <v>24204</v>
      </c>
      <c r="C3" s="40">
        <v>29509</v>
      </c>
      <c r="D3" s="40">
        <v>28636</v>
      </c>
      <c r="E3" s="40">
        <v>31040</v>
      </c>
      <c r="F3" s="40">
        <v>27737</v>
      </c>
      <c r="G3" s="40">
        <v>20028</v>
      </c>
      <c r="H3" s="40">
        <f t="shared" ref="H3:H50" si="0">AVERAGE(B3:G3)</f>
        <v>26859</v>
      </c>
      <c r="I3" s="34">
        <f t="shared" ref="I3:I17" si="1">IF(A3=J3,1,0)</f>
        <v>1</v>
      </c>
      <c r="J3" s="36" t="s">
        <v>4</v>
      </c>
      <c r="K3" s="41">
        <v>2724</v>
      </c>
      <c r="L3" s="41">
        <v>3573</v>
      </c>
      <c r="M3" s="41">
        <v>3447</v>
      </c>
      <c r="N3" s="41">
        <v>3093</v>
      </c>
      <c r="O3" s="41">
        <v>3074</v>
      </c>
      <c r="P3" s="41">
        <v>2062</v>
      </c>
      <c r="Q3" s="41">
        <f t="shared" ref="Q3:Q17" si="2">AVERAGE(K3:P3)</f>
        <v>2995.5</v>
      </c>
      <c r="R3" s="40">
        <f t="shared" ref="R3:R17" si="3">H3-Q3</f>
        <v>23863.5</v>
      </c>
      <c r="S3" s="42">
        <f t="shared" ref="S3:S17" si="4">(H3-Q3)/H3</f>
        <v>0.88847313749581147</v>
      </c>
    </row>
    <row r="4" spans="1:19" x14ac:dyDescent="0.3">
      <c r="A4" t="s">
        <v>5</v>
      </c>
      <c r="B4" s="40">
        <v>11470</v>
      </c>
      <c r="C4" s="40">
        <v>11528</v>
      </c>
      <c r="D4" s="40">
        <v>9833</v>
      </c>
      <c r="E4" s="40">
        <v>10709</v>
      </c>
      <c r="F4" s="40">
        <v>12090</v>
      </c>
      <c r="G4" s="40">
        <v>11497</v>
      </c>
      <c r="H4" s="40">
        <f t="shared" si="0"/>
        <v>11187.833333333334</v>
      </c>
      <c r="I4" s="34">
        <f t="shared" si="1"/>
        <v>1</v>
      </c>
      <c r="J4" s="36" t="s">
        <v>5</v>
      </c>
      <c r="K4" s="41">
        <v>1385</v>
      </c>
      <c r="L4" s="41">
        <v>1585</v>
      </c>
      <c r="M4" s="41">
        <v>1288</v>
      </c>
      <c r="N4" s="41">
        <v>1402</v>
      </c>
      <c r="O4" s="41">
        <v>1623</v>
      </c>
      <c r="P4" s="41">
        <v>1767</v>
      </c>
      <c r="Q4" s="41">
        <f t="shared" si="2"/>
        <v>1508.3333333333333</v>
      </c>
      <c r="R4" s="40">
        <f t="shared" si="3"/>
        <v>9679.5</v>
      </c>
      <c r="S4" s="42">
        <f t="shared" si="4"/>
        <v>0.86518092570798633</v>
      </c>
    </row>
    <row r="5" spans="1:19" x14ac:dyDescent="0.3">
      <c r="A5" t="s">
        <v>6</v>
      </c>
      <c r="B5" s="40">
        <v>1884.585706887623</v>
      </c>
      <c r="C5" s="40">
        <v>2189.4492762364293</v>
      </c>
      <c r="D5" s="40">
        <v>2406.0877711320891</v>
      </c>
      <c r="E5" s="40">
        <v>2161.9240692959825</v>
      </c>
      <c r="F5" s="40">
        <v>2170.9875333228792</v>
      </c>
      <c r="G5" s="40">
        <v>1397</v>
      </c>
      <c r="H5" s="40">
        <f t="shared" si="0"/>
        <v>2035.0057261458339</v>
      </c>
      <c r="I5" s="34">
        <f t="shared" si="1"/>
        <v>1</v>
      </c>
      <c r="J5" s="36" t="s">
        <v>6</v>
      </c>
      <c r="K5" s="41">
        <v>457</v>
      </c>
      <c r="L5" s="41">
        <v>476</v>
      </c>
      <c r="M5" s="41">
        <v>498</v>
      </c>
      <c r="N5" s="41">
        <v>464</v>
      </c>
      <c r="O5" s="41">
        <v>448</v>
      </c>
      <c r="P5" s="41">
        <v>384</v>
      </c>
      <c r="Q5" s="41">
        <f t="shared" si="2"/>
        <v>454.5</v>
      </c>
      <c r="R5" s="40">
        <f t="shared" si="3"/>
        <v>1580.5057261458339</v>
      </c>
      <c r="S5" s="42">
        <f t="shared" si="4"/>
        <v>0.77665910510198277</v>
      </c>
    </row>
    <row r="6" spans="1:19" x14ac:dyDescent="0.3">
      <c r="A6" t="s">
        <v>7</v>
      </c>
      <c r="B6" s="40">
        <v>15675</v>
      </c>
      <c r="C6" s="40">
        <v>17419</v>
      </c>
      <c r="D6" s="40">
        <v>15609</v>
      </c>
      <c r="E6" s="40">
        <v>16083</v>
      </c>
      <c r="F6" s="40">
        <v>18227</v>
      </c>
      <c r="G6" s="40">
        <v>15763</v>
      </c>
      <c r="H6" s="40">
        <f t="shared" si="0"/>
        <v>16462.666666666668</v>
      </c>
      <c r="I6" s="34">
        <f t="shared" si="1"/>
        <v>1</v>
      </c>
      <c r="J6" s="36" t="s">
        <v>7</v>
      </c>
      <c r="K6" s="41">
        <v>6750</v>
      </c>
      <c r="L6" s="41">
        <v>8081</v>
      </c>
      <c r="M6" s="41">
        <v>7506</v>
      </c>
      <c r="N6" s="41">
        <v>7868</v>
      </c>
      <c r="O6" s="41">
        <v>8440</v>
      </c>
      <c r="P6" s="41">
        <v>7825</v>
      </c>
      <c r="Q6" s="41">
        <f t="shared" si="2"/>
        <v>7745</v>
      </c>
      <c r="R6" s="40">
        <f t="shared" si="3"/>
        <v>8717.6666666666679</v>
      </c>
      <c r="S6" s="42">
        <f t="shared" si="4"/>
        <v>0.52954158904997173</v>
      </c>
    </row>
    <row r="7" spans="1:19" x14ac:dyDescent="0.3">
      <c r="A7" t="s">
        <v>8</v>
      </c>
      <c r="B7" s="40">
        <v>10464</v>
      </c>
      <c r="C7" s="40">
        <v>10862</v>
      </c>
      <c r="D7" s="40">
        <v>8859</v>
      </c>
      <c r="E7" s="40">
        <v>8502</v>
      </c>
      <c r="F7" s="40">
        <v>9086</v>
      </c>
      <c r="G7" s="40">
        <v>8352</v>
      </c>
      <c r="H7" s="40">
        <f t="shared" si="0"/>
        <v>9354.1666666666661</v>
      </c>
      <c r="I7" s="34">
        <f t="shared" si="1"/>
        <v>1</v>
      </c>
      <c r="J7" s="36" t="s">
        <v>8</v>
      </c>
      <c r="K7" s="41">
        <v>3138</v>
      </c>
      <c r="L7" s="41">
        <v>3442</v>
      </c>
      <c r="M7" s="41">
        <v>3130</v>
      </c>
      <c r="N7" s="41">
        <v>2783</v>
      </c>
      <c r="O7" s="41">
        <v>2796</v>
      </c>
      <c r="P7" s="41">
        <v>2665</v>
      </c>
      <c r="Q7" s="41">
        <f t="shared" si="2"/>
        <v>2992.3333333333335</v>
      </c>
      <c r="R7" s="40">
        <f t="shared" si="3"/>
        <v>6361.8333333333321</v>
      </c>
      <c r="S7" s="42">
        <f t="shared" si="4"/>
        <v>0.68010690423162579</v>
      </c>
    </row>
    <row r="8" spans="1:19" x14ac:dyDescent="0.3">
      <c r="A8" t="s">
        <v>11</v>
      </c>
      <c r="B8" s="40">
        <v>1508</v>
      </c>
      <c r="C8" s="40">
        <v>1577</v>
      </c>
      <c r="D8" s="40">
        <v>1496</v>
      </c>
      <c r="E8" s="40">
        <v>1638</v>
      </c>
      <c r="F8" s="40">
        <v>1658</v>
      </c>
      <c r="G8" s="40">
        <v>1438</v>
      </c>
      <c r="H8" s="40">
        <f t="shared" si="0"/>
        <v>1552.5</v>
      </c>
      <c r="I8" s="34">
        <f t="shared" si="1"/>
        <v>1</v>
      </c>
      <c r="J8" s="36" t="s">
        <v>11</v>
      </c>
      <c r="K8" s="41">
        <v>297</v>
      </c>
      <c r="L8" s="41">
        <v>103</v>
      </c>
      <c r="M8" s="41">
        <v>308</v>
      </c>
      <c r="N8" s="41">
        <v>386</v>
      </c>
      <c r="O8" s="41">
        <v>462</v>
      </c>
      <c r="P8" s="41">
        <v>406</v>
      </c>
      <c r="Q8" s="41">
        <f t="shared" si="2"/>
        <v>327</v>
      </c>
      <c r="R8" s="40">
        <f t="shared" si="3"/>
        <v>1225.5</v>
      </c>
      <c r="S8" s="42">
        <f t="shared" si="4"/>
        <v>0.78937198067632852</v>
      </c>
    </row>
    <row r="9" spans="1:19" x14ac:dyDescent="0.3">
      <c r="A9" t="s">
        <v>12</v>
      </c>
      <c r="B9" s="40">
        <v>1425</v>
      </c>
      <c r="C9" s="40">
        <v>1787</v>
      </c>
      <c r="D9" s="40">
        <v>740</v>
      </c>
      <c r="E9" s="40">
        <v>572</v>
      </c>
      <c r="F9" s="40">
        <v>1499</v>
      </c>
      <c r="G9" s="40">
        <v>1107</v>
      </c>
      <c r="H9" s="40">
        <f t="shared" si="0"/>
        <v>1188.3333333333333</v>
      </c>
      <c r="I9" s="34">
        <f t="shared" si="1"/>
        <v>1</v>
      </c>
      <c r="J9" s="36" t="s">
        <v>12</v>
      </c>
      <c r="K9" s="41">
        <v>309</v>
      </c>
      <c r="L9" s="41">
        <v>288</v>
      </c>
      <c r="M9" s="41">
        <v>453</v>
      </c>
      <c r="N9" s="41">
        <v>424</v>
      </c>
      <c r="O9" s="41">
        <v>458</v>
      </c>
      <c r="P9" s="41">
        <v>261</v>
      </c>
      <c r="Q9" s="41">
        <f t="shared" si="2"/>
        <v>365.5</v>
      </c>
      <c r="R9" s="40">
        <f t="shared" si="3"/>
        <v>822.83333333333326</v>
      </c>
      <c r="S9" s="42">
        <f t="shared" si="4"/>
        <v>0.6924263674614306</v>
      </c>
    </row>
    <row r="10" spans="1:19" x14ac:dyDescent="0.3">
      <c r="A10" t="s">
        <v>13</v>
      </c>
      <c r="B10" s="40">
        <v>676</v>
      </c>
      <c r="C10" s="40">
        <v>686</v>
      </c>
      <c r="D10" s="40">
        <v>417</v>
      </c>
      <c r="E10" s="40">
        <v>479</v>
      </c>
      <c r="F10" s="40">
        <v>579</v>
      </c>
      <c r="G10" s="40">
        <v>627</v>
      </c>
      <c r="H10" s="40">
        <f t="shared" si="0"/>
        <v>577.33333333333337</v>
      </c>
      <c r="I10" s="34">
        <f t="shared" si="1"/>
        <v>1</v>
      </c>
      <c r="J10" s="36" t="s">
        <v>13</v>
      </c>
      <c r="K10" s="41">
        <v>482</v>
      </c>
      <c r="L10" s="41">
        <v>416</v>
      </c>
      <c r="M10" s="41">
        <v>435</v>
      </c>
      <c r="N10" s="41">
        <v>522</v>
      </c>
      <c r="O10" s="41">
        <v>518</v>
      </c>
      <c r="P10" s="41">
        <v>531</v>
      </c>
      <c r="Q10" s="41">
        <f t="shared" si="2"/>
        <v>484</v>
      </c>
      <c r="R10" s="40">
        <f t="shared" si="3"/>
        <v>93.333333333333371</v>
      </c>
      <c r="S10" s="42">
        <f t="shared" si="4"/>
        <v>0.1616628175519631</v>
      </c>
    </row>
    <row r="11" spans="1:19" x14ac:dyDescent="0.3">
      <c r="A11" t="s">
        <v>14</v>
      </c>
      <c r="B11" s="40">
        <v>1436</v>
      </c>
      <c r="C11" s="40">
        <v>1659</v>
      </c>
      <c r="D11" s="40">
        <v>704</v>
      </c>
      <c r="E11" s="40">
        <v>768</v>
      </c>
      <c r="F11" s="40">
        <v>1509</v>
      </c>
      <c r="G11" s="40">
        <v>1248</v>
      </c>
      <c r="H11" s="40">
        <f t="shared" si="0"/>
        <v>1220.6666666666667</v>
      </c>
      <c r="I11" s="34">
        <f t="shared" si="1"/>
        <v>1</v>
      </c>
      <c r="J11" s="36" t="s">
        <v>14</v>
      </c>
      <c r="K11" s="41">
        <v>372</v>
      </c>
      <c r="L11" s="41">
        <v>461</v>
      </c>
      <c r="M11" s="41">
        <v>382</v>
      </c>
      <c r="N11" s="41">
        <v>468</v>
      </c>
      <c r="O11" s="41">
        <v>487</v>
      </c>
      <c r="P11" s="41">
        <v>380</v>
      </c>
      <c r="Q11" s="41">
        <f t="shared" si="2"/>
        <v>425</v>
      </c>
      <c r="R11" s="40">
        <f t="shared" si="3"/>
        <v>795.66666666666674</v>
      </c>
      <c r="S11" s="42">
        <f t="shared" si="4"/>
        <v>0.65182960131075918</v>
      </c>
    </row>
    <row r="12" spans="1:19" x14ac:dyDescent="0.3">
      <c r="A12" t="s">
        <v>15</v>
      </c>
      <c r="B12" s="40">
        <v>1602.1434423796236</v>
      </c>
      <c r="C12" s="40">
        <v>1901.666883447379</v>
      </c>
      <c r="D12" s="40">
        <v>1576.9316104000357</v>
      </c>
      <c r="E12" s="40">
        <v>2113.6123145676866</v>
      </c>
      <c r="F12" s="40">
        <v>1829.8417535366782</v>
      </c>
      <c r="G12" s="40">
        <v>1296</v>
      </c>
      <c r="H12" s="40">
        <f t="shared" si="0"/>
        <v>1720.0326673885672</v>
      </c>
      <c r="I12" s="34">
        <f t="shared" si="1"/>
        <v>1</v>
      </c>
      <c r="J12" s="36" t="s">
        <v>15</v>
      </c>
      <c r="K12" s="41">
        <v>1114</v>
      </c>
      <c r="L12" s="41">
        <v>449</v>
      </c>
      <c r="M12" s="41">
        <v>1148</v>
      </c>
      <c r="N12" s="41">
        <v>1623</v>
      </c>
      <c r="O12" s="41">
        <v>1575</v>
      </c>
      <c r="P12" s="41">
        <v>1271</v>
      </c>
      <c r="Q12" s="41">
        <f t="shared" si="2"/>
        <v>1196.6666666666667</v>
      </c>
      <c r="R12" s="40">
        <f t="shared" si="3"/>
        <v>523.36600072190049</v>
      </c>
      <c r="S12" s="42">
        <f t="shared" si="4"/>
        <v>0.30427677953146021</v>
      </c>
    </row>
    <row r="13" spans="1:19" x14ac:dyDescent="0.3">
      <c r="A13" t="s">
        <v>16</v>
      </c>
      <c r="B13" s="40">
        <v>255.44083376488865</v>
      </c>
      <c r="C13" s="40">
        <v>318.89559710494569</v>
      </c>
      <c r="D13" s="40">
        <v>317.46991424659507</v>
      </c>
      <c r="E13" s="40">
        <v>263.98230740877256</v>
      </c>
      <c r="F13" s="40">
        <v>253.61455229731848</v>
      </c>
      <c r="G13" s="40">
        <v>250</v>
      </c>
      <c r="H13" s="40">
        <f t="shared" si="0"/>
        <v>276.56720080375339</v>
      </c>
      <c r="I13" s="34">
        <f t="shared" si="1"/>
        <v>1</v>
      </c>
      <c r="J13" s="36" t="s">
        <v>16</v>
      </c>
      <c r="K13" s="41">
        <v>237</v>
      </c>
      <c r="L13" s="41">
        <v>1370</v>
      </c>
      <c r="M13" s="41">
        <v>310</v>
      </c>
      <c r="N13" s="41">
        <v>346</v>
      </c>
      <c r="O13" s="41">
        <v>358</v>
      </c>
      <c r="P13" s="41">
        <v>398</v>
      </c>
      <c r="Q13" s="41">
        <f t="shared" si="2"/>
        <v>503.16666666666669</v>
      </c>
      <c r="R13" s="40">
        <f t="shared" si="3"/>
        <v>-226.59946586291329</v>
      </c>
      <c r="S13" s="42">
        <f t="shared" si="4"/>
        <v>-0.81932877508386748</v>
      </c>
    </row>
    <row r="14" spans="1:19" x14ac:dyDescent="0.3">
      <c r="A14" t="s">
        <v>17</v>
      </c>
      <c r="B14" s="40">
        <v>2182</v>
      </c>
      <c r="C14" s="40">
        <v>2331</v>
      </c>
      <c r="D14" s="40">
        <v>2016</v>
      </c>
      <c r="E14" s="40">
        <v>2261</v>
      </c>
      <c r="F14" s="40">
        <v>2355</v>
      </c>
      <c r="G14" s="40">
        <v>2092</v>
      </c>
      <c r="H14" s="40">
        <f t="shared" si="0"/>
        <v>2206.1666666666665</v>
      </c>
      <c r="I14" s="34">
        <f t="shared" si="1"/>
        <v>1</v>
      </c>
      <c r="J14" s="36" t="s">
        <v>17</v>
      </c>
      <c r="K14" s="41">
        <v>1908</v>
      </c>
      <c r="L14" s="41">
        <v>304</v>
      </c>
      <c r="M14" s="41">
        <v>1830</v>
      </c>
      <c r="N14" s="41">
        <v>2076</v>
      </c>
      <c r="O14" s="41">
        <v>2186</v>
      </c>
      <c r="P14" s="41">
        <v>1958</v>
      </c>
      <c r="Q14" s="41">
        <f t="shared" si="2"/>
        <v>1710.3333333333333</v>
      </c>
      <c r="R14" s="40">
        <f t="shared" si="3"/>
        <v>495.83333333333326</v>
      </c>
      <c r="S14" s="42">
        <f t="shared" si="4"/>
        <v>0.22474881015335799</v>
      </c>
    </row>
    <row r="15" spans="1:19" x14ac:dyDescent="0.3">
      <c r="A15" t="s">
        <v>18</v>
      </c>
      <c r="B15" s="40">
        <v>215</v>
      </c>
      <c r="C15" s="40">
        <v>218</v>
      </c>
      <c r="D15" s="40">
        <v>212</v>
      </c>
      <c r="E15" s="40">
        <v>229</v>
      </c>
      <c r="F15" s="40">
        <v>204</v>
      </c>
      <c r="G15" s="40">
        <v>155</v>
      </c>
      <c r="H15" s="40">
        <f t="shared" si="0"/>
        <v>205.5</v>
      </c>
      <c r="I15" s="34">
        <f t="shared" si="1"/>
        <v>1</v>
      </c>
      <c r="J15" s="36" t="s">
        <v>18</v>
      </c>
      <c r="K15" s="41">
        <v>157</v>
      </c>
      <c r="L15" s="41">
        <v>2056</v>
      </c>
      <c r="M15" s="41">
        <v>171</v>
      </c>
      <c r="N15" s="41">
        <v>159</v>
      </c>
      <c r="O15" s="41">
        <v>146</v>
      </c>
      <c r="P15" s="41">
        <v>141</v>
      </c>
      <c r="Q15" s="41">
        <f t="shared" si="2"/>
        <v>471.66666666666669</v>
      </c>
      <c r="R15" s="40">
        <f t="shared" si="3"/>
        <v>-266.16666666666669</v>
      </c>
      <c r="S15" s="42">
        <f t="shared" si="4"/>
        <v>-1.2952149229521492</v>
      </c>
    </row>
    <row r="16" spans="1:19" x14ac:dyDescent="0.3">
      <c r="A16" t="s">
        <v>19</v>
      </c>
      <c r="B16" s="40">
        <v>291</v>
      </c>
      <c r="C16" s="40">
        <v>361</v>
      </c>
      <c r="D16" s="40">
        <v>315</v>
      </c>
      <c r="E16" s="40">
        <v>362</v>
      </c>
      <c r="F16" s="40">
        <v>399</v>
      </c>
      <c r="G16" s="40">
        <v>388</v>
      </c>
      <c r="H16" s="40">
        <f t="shared" si="0"/>
        <v>352.66666666666669</v>
      </c>
      <c r="I16" s="34">
        <f t="shared" si="1"/>
        <v>1</v>
      </c>
      <c r="J16" s="36" t="s">
        <v>19</v>
      </c>
      <c r="K16" s="41">
        <v>233</v>
      </c>
      <c r="L16" s="41">
        <v>161</v>
      </c>
      <c r="M16" s="41">
        <v>254</v>
      </c>
      <c r="N16" s="41">
        <v>299</v>
      </c>
      <c r="O16" s="41">
        <v>357</v>
      </c>
      <c r="P16" s="41">
        <v>361</v>
      </c>
      <c r="Q16" s="41">
        <f t="shared" si="2"/>
        <v>277.5</v>
      </c>
      <c r="R16" s="40">
        <f t="shared" si="3"/>
        <v>75.166666666666686</v>
      </c>
      <c r="S16" s="42">
        <f t="shared" si="4"/>
        <v>0.2131379962192817</v>
      </c>
    </row>
    <row r="17" spans="1:19" x14ac:dyDescent="0.3">
      <c r="A17" t="s">
        <v>20</v>
      </c>
      <c r="B17" s="40">
        <v>389</v>
      </c>
      <c r="C17" s="40">
        <v>415</v>
      </c>
      <c r="D17" s="40">
        <v>335</v>
      </c>
      <c r="E17" s="40">
        <v>409</v>
      </c>
      <c r="F17" s="40">
        <v>388</v>
      </c>
      <c r="G17" s="40">
        <v>361</v>
      </c>
      <c r="H17" s="40">
        <f t="shared" si="0"/>
        <v>382.83333333333331</v>
      </c>
      <c r="I17" s="34">
        <f t="shared" si="1"/>
        <v>1</v>
      </c>
      <c r="J17" s="36" t="s">
        <v>20</v>
      </c>
      <c r="K17" s="41">
        <v>260</v>
      </c>
      <c r="L17" s="41">
        <v>294</v>
      </c>
      <c r="M17" s="41">
        <v>226</v>
      </c>
      <c r="N17" s="41">
        <v>236</v>
      </c>
      <c r="O17" s="41">
        <v>284</v>
      </c>
      <c r="P17" s="41">
        <v>284</v>
      </c>
      <c r="Q17" s="41">
        <f t="shared" si="2"/>
        <v>264</v>
      </c>
      <c r="R17" s="40">
        <f t="shared" si="3"/>
        <v>118.83333333333331</v>
      </c>
      <c r="S17" s="42">
        <f t="shared" si="4"/>
        <v>0.31040487592511967</v>
      </c>
    </row>
    <row r="18" spans="1:19" x14ac:dyDescent="0.3">
      <c r="A18" t="s">
        <v>132</v>
      </c>
      <c r="B18" s="40">
        <v>5189</v>
      </c>
      <c r="C18" s="40">
        <v>4896</v>
      </c>
      <c r="D18" s="40">
        <v>4420</v>
      </c>
      <c r="E18" s="40">
        <v>5195</v>
      </c>
      <c r="F18" s="40">
        <v>5716</v>
      </c>
      <c r="G18" s="40">
        <v>5226</v>
      </c>
      <c r="H18" s="40">
        <f t="shared" si="0"/>
        <v>5107</v>
      </c>
      <c r="I18" s="34"/>
      <c r="J18" s="36"/>
      <c r="K18" s="41"/>
      <c r="L18" s="41"/>
      <c r="M18" s="41"/>
      <c r="N18" s="41"/>
      <c r="O18" s="41"/>
      <c r="P18" s="41"/>
      <c r="Q18" s="41"/>
      <c r="R18" s="40"/>
      <c r="S18" s="42"/>
    </row>
    <row r="19" spans="1:19" x14ac:dyDescent="0.3">
      <c r="A19" t="s">
        <v>21</v>
      </c>
      <c r="B19" s="40">
        <v>4482</v>
      </c>
      <c r="C19" s="40">
        <v>4046</v>
      </c>
      <c r="D19" s="40">
        <v>3294</v>
      </c>
      <c r="E19" s="40">
        <v>3065</v>
      </c>
      <c r="F19" s="40">
        <v>2980</v>
      </c>
      <c r="G19" s="40">
        <v>2958</v>
      </c>
      <c r="H19" s="40">
        <f t="shared" si="0"/>
        <v>3470.8333333333335</v>
      </c>
      <c r="I19" s="34">
        <f t="shared" ref="I19:I25" si="5">IF(A19=J19,1,0)</f>
        <v>1</v>
      </c>
      <c r="J19" s="36" t="s">
        <v>21</v>
      </c>
      <c r="K19" s="41">
        <v>3</v>
      </c>
      <c r="L19" s="41">
        <v>3</v>
      </c>
      <c r="M19" s="41">
        <v>1</v>
      </c>
      <c r="N19" s="41">
        <v>2</v>
      </c>
      <c r="O19" s="41">
        <v>3</v>
      </c>
      <c r="P19" s="41">
        <v>3</v>
      </c>
      <c r="Q19" s="41">
        <f t="shared" ref="Q19:Q25" si="6">AVERAGE(K19:P19)</f>
        <v>2.5</v>
      </c>
      <c r="R19" s="40">
        <f t="shared" ref="R19:R25" si="7">H19-Q19</f>
        <v>3468.3333333333335</v>
      </c>
      <c r="S19" s="42">
        <f t="shared" ref="S19:S25" si="8">(H19-Q19)/H19</f>
        <v>0.99927971188475395</v>
      </c>
    </row>
    <row r="20" spans="1:19" x14ac:dyDescent="0.3">
      <c r="A20" t="s">
        <v>22</v>
      </c>
      <c r="B20" s="40">
        <v>9259</v>
      </c>
      <c r="C20" s="40">
        <v>9418</v>
      </c>
      <c r="D20" s="40">
        <v>10447</v>
      </c>
      <c r="E20" s="40">
        <v>10844</v>
      </c>
      <c r="F20" s="40">
        <v>12132</v>
      </c>
      <c r="G20" s="40">
        <v>12722</v>
      </c>
      <c r="H20" s="40">
        <f t="shared" si="0"/>
        <v>10803.666666666666</v>
      </c>
      <c r="I20" s="34">
        <f t="shared" si="5"/>
        <v>1</v>
      </c>
      <c r="J20" s="36" t="s">
        <v>22</v>
      </c>
      <c r="K20" s="41">
        <v>4520</v>
      </c>
      <c r="L20" s="41">
        <v>4515</v>
      </c>
      <c r="M20" s="41">
        <v>3827</v>
      </c>
      <c r="N20" s="41">
        <v>3614</v>
      </c>
      <c r="O20" s="41">
        <v>3687</v>
      </c>
      <c r="P20" s="41">
        <v>3509</v>
      </c>
      <c r="Q20" s="41">
        <f t="shared" si="6"/>
        <v>3945.3333333333335</v>
      </c>
      <c r="R20" s="40">
        <f t="shared" si="7"/>
        <v>6858.3333333333321</v>
      </c>
      <c r="S20" s="42">
        <f t="shared" si="8"/>
        <v>0.63481534047082777</v>
      </c>
    </row>
    <row r="21" spans="1:19" x14ac:dyDescent="0.3">
      <c r="A21" t="s">
        <v>23</v>
      </c>
      <c r="B21" s="40">
        <v>32314</v>
      </c>
      <c r="C21" s="40">
        <v>34740</v>
      </c>
      <c r="D21" s="40">
        <v>32845</v>
      </c>
      <c r="E21" s="40">
        <v>32085</v>
      </c>
      <c r="F21" s="40">
        <v>32180</v>
      </c>
      <c r="G21" s="40">
        <v>25348</v>
      </c>
      <c r="H21" s="40">
        <f t="shared" si="0"/>
        <v>31585.333333333332</v>
      </c>
      <c r="I21" s="34">
        <f t="shared" si="5"/>
        <v>1</v>
      </c>
      <c r="J21" s="36" t="s">
        <v>23</v>
      </c>
      <c r="K21" s="41">
        <v>833</v>
      </c>
      <c r="L21" s="41">
        <v>842</v>
      </c>
      <c r="M21" s="41">
        <v>713</v>
      </c>
      <c r="N21" s="41">
        <v>566</v>
      </c>
      <c r="O21" s="41">
        <v>551</v>
      </c>
      <c r="P21" s="41">
        <v>416</v>
      </c>
      <c r="Q21" s="41">
        <f t="shared" si="6"/>
        <v>653.5</v>
      </c>
      <c r="R21" s="40">
        <f t="shared" si="7"/>
        <v>30931.833333333332</v>
      </c>
      <c r="S21" s="42">
        <f t="shared" si="8"/>
        <v>0.97931001730761114</v>
      </c>
    </row>
    <row r="22" spans="1:19" x14ac:dyDescent="0.3">
      <c r="A22" t="s">
        <v>24</v>
      </c>
      <c r="B22" s="40">
        <v>3119</v>
      </c>
      <c r="C22" s="40">
        <v>4104</v>
      </c>
      <c r="D22" s="40">
        <v>4265</v>
      </c>
      <c r="E22" s="40">
        <v>4742</v>
      </c>
      <c r="F22" s="40">
        <v>4586</v>
      </c>
      <c r="G22" s="40">
        <v>3104</v>
      </c>
      <c r="H22" s="40">
        <f t="shared" si="0"/>
        <v>3986.6666666666665</v>
      </c>
      <c r="I22" s="34">
        <f t="shared" si="5"/>
        <v>1</v>
      </c>
      <c r="J22" s="36" t="s">
        <v>24</v>
      </c>
      <c r="K22" s="41">
        <v>2</v>
      </c>
      <c r="L22" s="41"/>
      <c r="M22" s="41"/>
      <c r="N22" s="41"/>
      <c r="O22" s="41"/>
      <c r="P22" s="41">
        <v>1</v>
      </c>
      <c r="Q22" s="41">
        <f t="shared" si="6"/>
        <v>1.5</v>
      </c>
      <c r="R22" s="40">
        <f t="shared" si="7"/>
        <v>3985.1666666666665</v>
      </c>
      <c r="S22" s="42">
        <f t="shared" si="8"/>
        <v>0.99962374581939795</v>
      </c>
    </row>
    <row r="23" spans="1:19" x14ac:dyDescent="0.3">
      <c r="A23" t="s">
        <v>25</v>
      </c>
      <c r="B23" s="40">
        <v>8245</v>
      </c>
      <c r="C23" s="40">
        <v>12215</v>
      </c>
      <c r="D23" s="40">
        <v>9287</v>
      </c>
      <c r="E23" s="40">
        <v>9973</v>
      </c>
      <c r="F23" s="40">
        <v>10397</v>
      </c>
      <c r="G23" s="40">
        <v>6889</v>
      </c>
      <c r="H23" s="40">
        <f t="shared" si="0"/>
        <v>9501</v>
      </c>
      <c r="I23" s="34">
        <f t="shared" si="5"/>
        <v>1</v>
      </c>
      <c r="J23" s="36" t="s">
        <v>25</v>
      </c>
      <c r="K23" s="41">
        <v>250</v>
      </c>
      <c r="L23" s="41">
        <v>244</v>
      </c>
      <c r="M23" s="41">
        <v>233</v>
      </c>
      <c r="N23" s="41">
        <v>242</v>
      </c>
      <c r="O23" s="41">
        <v>269</v>
      </c>
      <c r="P23" s="41">
        <v>179</v>
      </c>
      <c r="Q23" s="41">
        <f t="shared" si="6"/>
        <v>236.16666666666666</v>
      </c>
      <c r="R23" s="40">
        <f t="shared" si="7"/>
        <v>9264.8333333333339</v>
      </c>
      <c r="S23" s="42">
        <f t="shared" si="8"/>
        <v>0.97514296740693973</v>
      </c>
    </row>
    <row r="24" spans="1:19" x14ac:dyDescent="0.3">
      <c r="A24" t="s">
        <v>26</v>
      </c>
      <c r="B24" s="40">
        <v>162</v>
      </c>
      <c r="C24" s="40">
        <v>170</v>
      </c>
      <c r="D24" s="40">
        <v>141</v>
      </c>
      <c r="E24" s="40">
        <v>128</v>
      </c>
      <c r="F24" s="40">
        <v>152</v>
      </c>
      <c r="G24" s="40">
        <v>130</v>
      </c>
      <c r="H24" s="40">
        <f t="shared" si="0"/>
        <v>147.16666666666666</v>
      </c>
      <c r="I24" s="34">
        <f t="shared" si="5"/>
        <v>1</v>
      </c>
      <c r="J24" s="36" t="s">
        <v>26</v>
      </c>
      <c r="K24" s="41">
        <v>9247</v>
      </c>
      <c r="L24" s="41">
        <v>11099</v>
      </c>
      <c r="M24" s="41">
        <v>10730</v>
      </c>
      <c r="N24" s="41">
        <v>10808</v>
      </c>
      <c r="O24" s="41">
        <v>11237</v>
      </c>
      <c r="P24" s="41">
        <v>9088</v>
      </c>
      <c r="Q24" s="41">
        <f t="shared" si="6"/>
        <v>10368.166666666666</v>
      </c>
      <c r="R24" s="40">
        <f t="shared" si="7"/>
        <v>-10221</v>
      </c>
      <c r="S24" s="42">
        <f t="shared" si="8"/>
        <v>-69.45186862967158</v>
      </c>
    </row>
    <row r="25" spans="1:19" x14ac:dyDescent="0.3">
      <c r="A25" t="s">
        <v>27</v>
      </c>
      <c r="B25" s="40">
        <v>9354</v>
      </c>
      <c r="C25" s="40">
        <v>11764</v>
      </c>
      <c r="D25" s="40">
        <v>10450</v>
      </c>
      <c r="E25" s="40">
        <v>11119</v>
      </c>
      <c r="F25" s="40">
        <v>11631</v>
      </c>
      <c r="G25" s="40">
        <v>7575</v>
      </c>
      <c r="H25" s="40">
        <f t="shared" si="0"/>
        <v>10315.5</v>
      </c>
      <c r="I25" s="34">
        <f t="shared" si="5"/>
        <v>1</v>
      </c>
      <c r="J25" s="36" t="s">
        <v>27</v>
      </c>
      <c r="K25" s="41">
        <v>15869</v>
      </c>
      <c r="L25" s="41">
        <v>17590</v>
      </c>
      <c r="M25" s="41">
        <v>15594</v>
      </c>
      <c r="N25" s="41">
        <v>15744</v>
      </c>
      <c r="O25" s="41">
        <v>16333</v>
      </c>
      <c r="P25" s="41">
        <v>12997</v>
      </c>
      <c r="Q25" s="41">
        <f t="shared" si="6"/>
        <v>15687.833333333334</v>
      </c>
      <c r="R25" s="40">
        <f t="shared" si="7"/>
        <v>-5372.3333333333339</v>
      </c>
      <c r="S25" s="42">
        <f t="shared" si="8"/>
        <v>-0.52080202930864561</v>
      </c>
    </row>
    <row r="26" spans="1:19" x14ac:dyDescent="0.3">
      <c r="A26" t="s">
        <v>133</v>
      </c>
      <c r="B26" s="40">
        <v>675</v>
      </c>
      <c r="C26" s="40">
        <v>684</v>
      </c>
      <c r="D26" s="40">
        <v>542</v>
      </c>
      <c r="E26" s="40">
        <v>492</v>
      </c>
      <c r="F26" s="40">
        <v>514</v>
      </c>
      <c r="G26" s="40">
        <v>473</v>
      </c>
      <c r="H26" s="40">
        <f t="shared" si="0"/>
        <v>563.33333333333337</v>
      </c>
      <c r="I26" s="34"/>
      <c r="J26" s="36"/>
      <c r="K26" s="41"/>
      <c r="L26" s="41"/>
      <c r="M26" s="41"/>
      <c r="N26" s="41"/>
      <c r="O26" s="41"/>
      <c r="P26" s="41"/>
      <c r="Q26" s="41"/>
      <c r="R26" s="40"/>
      <c r="S26" s="42"/>
    </row>
    <row r="27" spans="1:19" x14ac:dyDescent="0.3">
      <c r="A27" t="s">
        <v>134</v>
      </c>
      <c r="B27" s="40">
        <v>23800</v>
      </c>
      <c r="C27" s="40">
        <v>33019</v>
      </c>
      <c r="D27" s="40">
        <v>44167</v>
      </c>
      <c r="E27" s="40">
        <v>27463</v>
      </c>
      <c r="F27" s="40">
        <v>34711</v>
      </c>
      <c r="G27" s="40">
        <v>18443</v>
      </c>
      <c r="H27" s="40">
        <f t="shared" si="0"/>
        <v>30267.166666666668</v>
      </c>
      <c r="I27" s="34"/>
      <c r="J27" s="36"/>
      <c r="K27" s="41"/>
      <c r="L27" s="41"/>
      <c r="M27" s="41"/>
      <c r="N27" s="41"/>
      <c r="O27" s="41"/>
      <c r="P27" s="41"/>
      <c r="Q27" s="41"/>
      <c r="R27" s="40"/>
      <c r="S27" s="42"/>
    </row>
    <row r="28" spans="1:19" x14ac:dyDescent="0.3">
      <c r="A28" t="s">
        <v>37</v>
      </c>
      <c r="B28" s="40">
        <v>733</v>
      </c>
      <c r="C28" s="40">
        <v>829</v>
      </c>
      <c r="D28" s="40">
        <v>614</v>
      </c>
      <c r="E28" s="40">
        <v>588</v>
      </c>
      <c r="F28" s="40">
        <v>663</v>
      </c>
      <c r="G28" s="40">
        <v>752</v>
      </c>
      <c r="H28" s="40">
        <f t="shared" si="0"/>
        <v>696.5</v>
      </c>
      <c r="I28" s="34">
        <f>IF(A28=J28,1,0)</f>
        <v>1</v>
      </c>
      <c r="J28" s="36" t="s">
        <v>37</v>
      </c>
      <c r="K28" s="41">
        <v>25</v>
      </c>
      <c r="L28" s="41">
        <v>20</v>
      </c>
      <c r="M28" s="41">
        <v>19</v>
      </c>
      <c r="N28" s="41">
        <v>33</v>
      </c>
      <c r="O28" s="41">
        <v>52</v>
      </c>
      <c r="P28" s="41">
        <v>55</v>
      </c>
      <c r="Q28" s="41">
        <f>AVERAGE(K28:P28)</f>
        <v>34</v>
      </c>
      <c r="R28" s="40">
        <f>H28-Q28</f>
        <v>662.5</v>
      </c>
      <c r="S28" s="42">
        <f>(H28-Q28)/H28</f>
        <v>0.9511844938980617</v>
      </c>
    </row>
    <row r="29" spans="1:19" x14ac:dyDescent="0.3">
      <c r="A29" t="s">
        <v>135</v>
      </c>
      <c r="B29" s="40">
        <v>7</v>
      </c>
      <c r="C29" s="40">
        <v>13</v>
      </c>
      <c r="D29" s="40">
        <v>5</v>
      </c>
      <c r="E29" s="40">
        <v>11</v>
      </c>
      <c r="F29" s="40">
        <v>8</v>
      </c>
      <c r="G29" s="40">
        <v>12</v>
      </c>
      <c r="H29" s="40">
        <f t="shared" si="0"/>
        <v>9.3333333333333339</v>
      </c>
      <c r="I29" s="34"/>
      <c r="J29" s="36"/>
      <c r="K29" s="41"/>
      <c r="L29" s="41"/>
      <c r="M29" s="41"/>
      <c r="N29" s="41"/>
      <c r="O29" s="41"/>
      <c r="P29" s="41"/>
      <c r="Q29" s="41"/>
      <c r="R29" s="40"/>
      <c r="S29" s="42"/>
    </row>
    <row r="30" spans="1:19" x14ac:dyDescent="0.3">
      <c r="A30" t="s">
        <v>136</v>
      </c>
      <c r="B30" s="40">
        <v>584</v>
      </c>
      <c r="C30" s="40">
        <v>615</v>
      </c>
      <c r="D30" s="40">
        <v>58</v>
      </c>
      <c r="E30" s="40">
        <v>42</v>
      </c>
      <c r="F30" s="40">
        <v>546</v>
      </c>
      <c r="G30" s="40">
        <v>432</v>
      </c>
      <c r="H30" s="40">
        <f t="shared" si="0"/>
        <v>379.5</v>
      </c>
      <c r="I30" s="34"/>
      <c r="J30" s="36"/>
      <c r="K30" s="41"/>
      <c r="L30" s="41"/>
      <c r="M30" s="41"/>
      <c r="N30" s="41"/>
      <c r="O30" s="41"/>
      <c r="P30" s="41"/>
      <c r="Q30" s="41"/>
      <c r="R30" s="40"/>
      <c r="S30" s="42"/>
    </row>
    <row r="31" spans="1:19" x14ac:dyDescent="0.3">
      <c r="A31" t="s">
        <v>38</v>
      </c>
      <c r="B31" s="40">
        <v>475</v>
      </c>
      <c r="C31" s="40">
        <v>459</v>
      </c>
      <c r="D31" s="40">
        <v>356</v>
      </c>
      <c r="E31" s="40">
        <v>320</v>
      </c>
      <c r="F31" s="40">
        <v>394</v>
      </c>
      <c r="G31" s="40">
        <v>329</v>
      </c>
      <c r="H31" s="40">
        <f t="shared" si="0"/>
        <v>388.83333333333331</v>
      </c>
      <c r="I31" s="34">
        <f>IF(A31=J31,1,0)</f>
        <v>1</v>
      </c>
      <c r="J31" s="36" t="s">
        <v>38</v>
      </c>
      <c r="K31" s="41"/>
      <c r="L31" s="41"/>
      <c r="M31" s="41"/>
      <c r="N31" s="41"/>
      <c r="O31" s="41"/>
      <c r="P31" s="41">
        <v>1</v>
      </c>
      <c r="Q31" s="41">
        <f>AVERAGE(K31:P31)</f>
        <v>1</v>
      </c>
      <c r="R31" s="40">
        <f>H31-Q31</f>
        <v>387.83333333333331</v>
      </c>
      <c r="S31" s="42">
        <f>(H31-Q31)/H31</f>
        <v>0.997428204029147</v>
      </c>
    </row>
    <row r="32" spans="1:19" x14ac:dyDescent="0.3">
      <c r="A32" t="s">
        <v>39</v>
      </c>
      <c r="B32" s="40">
        <v>1346</v>
      </c>
      <c r="C32" s="40">
        <v>1289</v>
      </c>
      <c r="D32" s="40">
        <v>934</v>
      </c>
      <c r="E32" s="40">
        <v>1009</v>
      </c>
      <c r="F32" s="40">
        <v>1235</v>
      </c>
      <c r="G32" s="40">
        <v>1290</v>
      </c>
      <c r="H32" s="40">
        <f t="shared" si="0"/>
        <v>1183.8333333333333</v>
      </c>
      <c r="I32" s="34">
        <f>IF(A32=J32,1,0)</f>
        <v>1</v>
      </c>
      <c r="J32" s="36" t="s">
        <v>39</v>
      </c>
      <c r="K32" s="41">
        <v>13</v>
      </c>
      <c r="L32" s="41">
        <v>25</v>
      </c>
      <c r="M32" s="41">
        <v>43</v>
      </c>
      <c r="N32" s="41">
        <v>32</v>
      </c>
      <c r="O32" s="41">
        <v>41</v>
      </c>
      <c r="P32" s="41">
        <v>50</v>
      </c>
      <c r="Q32" s="41">
        <f>AVERAGE(K32:P32)</f>
        <v>34</v>
      </c>
      <c r="R32" s="40">
        <f>H32-Q32</f>
        <v>1149.8333333333333</v>
      </c>
      <c r="S32" s="42">
        <f>(H32-Q32)/H32</f>
        <v>0.97127974095452629</v>
      </c>
    </row>
    <row r="33" spans="1:19" x14ac:dyDescent="0.3">
      <c r="A33" t="s">
        <v>137</v>
      </c>
      <c r="B33" s="40">
        <v>332</v>
      </c>
      <c r="C33" s="40">
        <v>432</v>
      </c>
      <c r="D33" s="40">
        <v>294</v>
      </c>
      <c r="E33" s="40">
        <v>345</v>
      </c>
      <c r="F33" s="40">
        <v>500</v>
      </c>
      <c r="G33" s="40">
        <v>403</v>
      </c>
      <c r="H33" s="40">
        <f t="shared" si="0"/>
        <v>384.33333333333331</v>
      </c>
      <c r="I33" s="34"/>
      <c r="J33" s="36"/>
      <c r="K33" s="41"/>
      <c r="L33" s="41"/>
      <c r="M33" s="41"/>
      <c r="N33" s="41"/>
      <c r="O33" s="41"/>
      <c r="P33" s="41"/>
      <c r="Q33" s="41"/>
      <c r="R33" s="40"/>
      <c r="S33" s="42"/>
    </row>
    <row r="34" spans="1:19" x14ac:dyDescent="0.3">
      <c r="A34" t="s">
        <v>41</v>
      </c>
      <c r="B34" s="40">
        <v>1689</v>
      </c>
      <c r="C34" s="40">
        <v>1771</v>
      </c>
      <c r="D34" s="40">
        <v>1599</v>
      </c>
      <c r="E34" s="40">
        <v>1538</v>
      </c>
      <c r="F34" s="40">
        <v>1510</v>
      </c>
      <c r="G34" s="40">
        <v>1253</v>
      </c>
      <c r="H34" s="40">
        <f t="shared" si="0"/>
        <v>1560</v>
      </c>
      <c r="I34" s="34">
        <f t="shared" ref="I34:I50" si="9">IF(A34=J34,1,0)</f>
        <v>1</v>
      </c>
      <c r="J34" s="36" t="s">
        <v>41</v>
      </c>
      <c r="K34" s="41">
        <v>209</v>
      </c>
      <c r="L34" s="41">
        <v>208</v>
      </c>
      <c r="M34" s="41">
        <v>218</v>
      </c>
      <c r="N34" s="41">
        <v>168</v>
      </c>
      <c r="O34" s="41">
        <v>40</v>
      </c>
      <c r="P34" s="41">
        <v>38</v>
      </c>
      <c r="Q34" s="41">
        <f t="shared" ref="Q34:Q50" si="10">AVERAGE(K34:P34)</f>
        <v>146.83333333333334</v>
      </c>
      <c r="R34" s="40">
        <f t="shared" ref="R34:R50" si="11">H34-Q34</f>
        <v>1413.1666666666667</v>
      </c>
      <c r="S34" s="42">
        <f>(H34-Q34)/H34</f>
        <v>0.90587606837606838</v>
      </c>
    </row>
    <row r="35" spans="1:19" x14ac:dyDescent="0.3">
      <c r="A35" t="s">
        <v>42</v>
      </c>
      <c r="B35" s="40">
        <v>797</v>
      </c>
      <c r="C35" s="40">
        <v>818</v>
      </c>
      <c r="D35" s="40">
        <v>680</v>
      </c>
      <c r="E35" s="40">
        <v>776</v>
      </c>
      <c r="F35" s="40">
        <v>821</v>
      </c>
      <c r="G35" s="40">
        <v>809</v>
      </c>
      <c r="H35" s="40">
        <f t="shared" si="0"/>
        <v>783.5</v>
      </c>
      <c r="I35" s="34">
        <f t="shared" si="9"/>
        <v>1</v>
      </c>
      <c r="J35" s="36" t="s">
        <v>42</v>
      </c>
      <c r="K35" s="41">
        <v>31</v>
      </c>
      <c r="L35" s="41">
        <v>36</v>
      </c>
      <c r="M35" s="41">
        <v>29</v>
      </c>
      <c r="N35" s="41">
        <v>20</v>
      </c>
      <c r="O35" s="41">
        <v>12</v>
      </c>
      <c r="P35" s="41">
        <v>13</v>
      </c>
      <c r="Q35" s="41">
        <f t="shared" si="10"/>
        <v>23.5</v>
      </c>
      <c r="R35" s="40">
        <f t="shared" si="11"/>
        <v>760</v>
      </c>
      <c r="S35" s="42">
        <f>(H35-Q35)/H35</f>
        <v>0.97000638162093167</v>
      </c>
    </row>
    <row r="36" spans="1:19" x14ac:dyDescent="0.3">
      <c r="A36" t="s">
        <v>43</v>
      </c>
      <c r="B36" s="40">
        <v>0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f t="shared" si="0"/>
        <v>0</v>
      </c>
      <c r="I36" s="34">
        <f t="shared" si="9"/>
        <v>1</v>
      </c>
      <c r="J36" s="36" t="s">
        <v>43</v>
      </c>
      <c r="K36" s="41">
        <v>8</v>
      </c>
      <c r="L36" s="41">
        <v>7</v>
      </c>
      <c r="M36" s="41">
        <v>7</v>
      </c>
      <c r="N36" s="41">
        <v>6</v>
      </c>
      <c r="O36" s="41">
        <v>4</v>
      </c>
      <c r="P36" s="41">
        <v>3</v>
      </c>
      <c r="Q36" s="41">
        <f t="shared" si="10"/>
        <v>5.833333333333333</v>
      </c>
      <c r="R36" s="40">
        <f t="shared" si="11"/>
        <v>-5.833333333333333</v>
      </c>
      <c r="S36" s="42"/>
    </row>
    <row r="37" spans="1:19" x14ac:dyDescent="0.3">
      <c r="A37" t="s">
        <v>44</v>
      </c>
      <c r="B37" s="40">
        <v>515</v>
      </c>
      <c r="C37" s="40">
        <v>559</v>
      </c>
      <c r="D37" s="40">
        <v>421</v>
      </c>
      <c r="E37" s="40">
        <v>437</v>
      </c>
      <c r="F37" s="40">
        <v>467</v>
      </c>
      <c r="G37" s="40">
        <v>411</v>
      </c>
      <c r="H37" s="40">
        <f t="shared" si="0"/>
        <v>468.33333333333331</v>
      </c>
      <c r="I37" s="34">
        <f t="shared" si="9"/>
        <v>1</v>
      </c>
      <c r="J37" s="36" t="s">
        <v>44</v>
      </c>
      <c r="K37" s="41">
        <v>399</v>
      </c>
      <c r="L37" s="41">
        <v>416</v>
      </c>
      <c r="M37" s="41">
        <v>313</v>
      </c>
      <c r="N37" s="41">
        <v>325</v>
      </c>
      <c r="O37" s="41">
        <v>386</v>
      </c>
      <c r="P37" s="41">
        <v>342</v>
      </c>
      <c r="Q37" s="41">
        <f t="shared" si="10"/>
        <v>363.5</v>
      </c>
      <c r="R37" s="40">
        <f t="shared" si="11"/>
        <v>104.83333333333331</v>
      </c>
      <c r="S37" s="42">
        <f t="shared" ref="S37:S49" si="12">(H37-Q37)/H37</f>
        <v>0.22384341637010674</v>
      </c>
    </row>
    <row r="38" spans="1:19" x14ac:dyDescent="0.3">
      <c r="A38" t="s">
        <v>45</v>
      </c>
      <c r="B38" s="40">
        <v>10221</v>
      </c>
      <c r="C38" s="40">
        <v>12601</v>
      </c>
      <c r="D38" s="40">
        <v>10114</v>
      </c>
      <c r="E38" s="40">
        <v>9784</v>
      </c>
      <c r="F38" s="40">
        <v>9488</v>
      </c>
      <c r="G38" s="40">
        <v>8691</v>
      </c>
      <c r="H38" s="40">
        <f t="shared" si="0"/>
        <v>10149.833333333334</v>
      </c>
      <c r="I38" s="34">
        <f t="shared" si="9"/>
        <v>1</v>
      </c>
      <c r="J38" s="36" t="s">
        <v>45</v>
      </c>
      <c r="K38" s="41">
        <v>1288</v>
      </c>
      <c r="L38" s="41">
        <v>1603</v>
      </c>
      <c r="M38" s="41">
        <v>1518</v>
      </c>
      <c r="N38" s="41">
        <v>1247</v>
      </c>
      <c r="O38" s="41">
        <v>1161</v>
      </c>
      <c r="P38" s="41">
        <v>801</v>
      </c>
      <c r="Q38" s="41">
        <f t="shared" si="10"/>
        <v>1269.6666666666667</v>
      </c>
      <c r="R38" s="40">
        <f t="shared" si="11"/>
        <v>8880.1666666666679</v>
      </c>
      <c r="S38" s="42">
        <f t="shared" si="12"/>
        <v>0.87490763395129645</v>
      </c>
    </row>
    <row r="39" spans="1:19" x14ac:dyDescent="0.3">
      <c r="A39" t="s">
        <v>46</v>
      </c>
      <c r="B39" s="40">
        <v>63401</v>
      </c>
      <c r="C39" s="40">
        <v>66063</v>
      </c>
      <c r="D39" s="40">
        <v>56220</v>
      </c>
      <c r="E39" s="40">
        <v>60040</v>
      </c>
      <c r="F39" s="40">
        <v>65181</v>
      </c>
      <c r="G39" s="40">
        <v>67181</v>
      </c>
      <c r="H39" s="40">
        <f t="shared" si="0"/>
        <v>63014.333333333336</v>
      </c>
      <c r="I39" s="34">
        <f t="shared" si="9"/>
        <v>1</v>
      </c>
      <c r="J39" s="36" t="s">
        <v>46</v>
      </c>
      <c r="K39" s="41">
        <v>14189</v>
      </c>
      <c r="L39" s="41">
        <v>15959</v>
      </c>
      <c r="M39" s="41">
        <v>13580</v>
      </c>
      <c r="N39" s="41">
        <v>14800</v>
      </c>
      <c r="O39" s="41">
        <v>16994</v>
      </c>
      <c r="P39" s="41">
        <v>18150</v>
      </c>
      <c r="Q39" s="41">
        <f t="shared" si="10"/>
        <v>15612</v>
      </c>
      <c r="R39" s="40">
        <f t="shared" si="11"/>
        <v>47402.333333333336</v>
      </c>
      <c r="S39" s="42">
        <f t="shared" si="12"/>
        <v>0.75224684331078118</v>
      </c>
    </row>
    <row r="40" spans="1:19" x14ac:dyDescent="0.3">
      <c r="A40" t="s">
        <v>47</v>
      </c>
      <c r="B40" s="40">
        <v>252.0349559813568</v>
      </c>
      <c r="C40" s="40">
        <v>558.91242460796138</v>
      </c>
      <c r="D40" s="40">
        <v>1031.498738920516</v>
      </c>
      <c r="E40" s="40">
        <v>1014.966457795798</v>
      </c>
      <c r="F40" s="40">
        <v>901.74063039046575</v>
      </c>
      <c r="G40" s="40">
        <v>174</v>
      </c>
      <c r="H40" s="40">
        <f t="shared" si="0"/>
        <v>655.52553461601633</v>
      </c>
      <c r="I40" s="34">
        <f t="shared" si="9"/>
        <v>1</v>
      </c>
      <c r="J40" s="36" t="s">
        <v>47</v>
      </c>
      <c r="K40" s="41">
        <v>1401</v>
      </c>
      <c r="L40" s="41">
        <v>1960</v>
      </c>
      <c r="M40" s="41">
        <v>1804</v>
      </c>
      <c r="N40" s="41">
        <v>2210</v>
      </c>
      <c r="O40" s="41">
        <v>2904</v>
      </c>
      <c r="P40" s="41">
        <v>2973</v>
      </c>
      <c r="Q40" s="41">
        <f t="shared" si="10"/>
        <v>2208.6666666666665</v>
      </c>
      <c r="R40" s="40">
        <f t="shared" si="11"/>
        <v>-1553.1411320506502</v>
      </c>
      <c r="S40" s="42">
        <f t="shared" si="12"/>
        <v>-2.3693068386122067</v>
      </c>
    </row>
    <row r="41" spans="1:19" x14ac:dyDescent="0.3">
      <c r="A41" t="s">
        <v>48</v>
      </c>
      <c r="B41" s="40">
        <v>1870</v>
      </c>
      <c r="C41" s="40">
        <v>2222</v>
      </c>
      <c r="D41" s="40">
        <v>1832</v>
      </c>
      <c r="E41" s="40">
        <v>2328</v>
      </c>
      <c r="F41" s="40">
        <v>2400</v>
      </c>
      <c r="G41" s="40">
        <v>2155</v>
      </c>
      <c r="H41" s="40">
        <f t="shared" si="0"/>
        <v>2134.5</v>
      </c>
      <c r="I41" s="34">
        <f t="shared" si="9"/>
        <v>1</v>
      </c>
      <c r="J41" s="36" t="s">
        <v>48</v>
      </c>
      <c r="K41" s="41">
        <v>501</v>
      </c>
      <c r="L41" s="41">
        <v>529</v>
      </c>
      <c r="M41" s="41">
        <v>500</v>
      </c>
      <c r="N41" s="41">
        <v>652</v>
      </c>
      <c r="O41" s="41">
        <v>432</v>
      </c>
      <c r="P41" s="41">
        <v>337</v>
      </c>
      <c r="Q41" s="41">
        <f t="shared" si="10"/>
        <v>491.83333333333331</v>
      </c>
      <c r="R41" s="40">
        <f t="shared" si="11"/>
        <v>1642.6666666666667</v>
      </c>
      <c r="S41" s="42">
        <f t="shared" si="12"/>
        <v>0.76957913640977593</v>
      </c>
    </row>
    <row r="42" spans="1:19" x14ac:dyDescent="0.3">
      <c r="A42" t="s">
        <v>49</v>
      </c>
      <c r="B42" s="40">
        <v>2195</v>
      </c>
      <c r="C42" s="40">
        <v>2291</v>
      </c>
      <c r="D42" s="40">
        <v>1964</v>
      </c>
      <c r="E42" s="40">
        <v>1984</v>
      </c>
      <c r="F42" s="40">
        <v>1900</v>
      </c>
      <c r="G42" s="40">
        <v>1857</v>
      </c>
      <c r="H42" s="40">
        <f t="shared" si="0"/>
        <v>2031.8333333333333</v>
      </c>
      <c r="I42" s="34">
        <f t="shared" si="9"/>
        <v>1</v>
      </c>
      <c r="J42" s="36" t="s">
        <v>49</v>
      </c>
      <c r="K42" s="41">
        <v>1032</v>
      </c>
      <c r="L42" s="41">
        <v>1199</v>
      </c>
      <c r="M42" s="41">
        <v>984</v>
      </c>
      <c r="N42" s="41">
        <v>990</v>
      </c>
      <c r="O42" s="41">
        <v>1018</v>
      </c>
      <c r="P42" s="41">
        <v>1141</v>
      </c>
      <c r="Q42" s="41">
        <f t="shared" si="10"/>
        <v>1060.6666666666667</v>
      </c>
      <c r="R42" s="40">
        <f t="shared" si="11"/>
        <v>971.16666666666652</v>
      </c>
      <c r="S42" s="42">
        <f t="shared" si="12"/>
        <v>0.47797555573783934</v>
      </c>
    </row>
    <row r="43" spans="1:19" x14ac:dyDescent="0.3">
      <c r="A43" t="s">
        <v>50</v>
      </c>
      <c r="B43" s="40">
        <v>14549</v>
      </c>
      <c r="C43" s="40">
        <v>14508</v>
      </c>
      <c r="D43" s="40">
        <v>11076</v>
      </c>
      <c r="E43" s="40">
        <v>10279</v>
      </c>
      <c r="F43" s="40">
        <v>10359</v>
      </c>
      <c r="G43" s="40">
        <v>10058</v>
      </c>
      <c r="H43" s="40">
        <f t="shared" si="0"/>
        <v>11804.833333333334</v>
      </c>
      <c r="I43" s="34">
        <f t="shared" si="9"/>
        <v>1</v>
      </c>
      <c r="J43" s="36" t="s">
        <v>50</v>
      </c>
      <c r="K43" s="41">
        <v>3440</v>
      </c>
      <c r="L43" s="41">
        <v>3708</v>
      </c>
      <c r="M43" s="41">
        <v>2777</v>
      </c>
      <c r="N43" s="41">
        <v>2508</v>
      </c>
      <c r="O43" s="41">
        <v>2424</v>
      </c>
      <c r="P43" s="41">
        <v>2413</v>
      </c>
      <c r="Q43" s="41">
        <f t="shared" si="10"/>
        <v>2878.3333333333335</v>
      </c>
      <c r="R43" s="40">
        <f t="shared" si="11"/>
        <v>8926.5</v>
      </c>
      <c r="S43" s="42">
        <f t="shared" si="12"/>
        <v>0.75617331883832895</v>
      </c>
    </row>
    <row r="44" spans="1:19" x14ac:dyDescent="0.3">
      <c r="A44" t="s">
        <v>51</v>
      </c>
      <c r="B44" s="40">
        <v>593</v>
      </c>
      <c r="C44" s="40">
        <v>581</v>
      </c>
      <c r="D44" s="40">
        <v>496</v>
      </c>
      <c r="E44" s="40">
        <v>601</v>
      </c>
      <c r="F44" s="40">
        <v>736</v>
      </c>
      <c r="G44" s="40">
        <v>599</v>
      </c>
      <c r="H44" s="40">
        <f t="shared" si="0"/>
        <v>601</v>
      </c>
      <c r="I44" s="34">
        <f t="shared" si="9"/>
        <v>1</v>
      </c>
      <c r="J44" s="36" t="s">
        <v>51</v>
      </c>
      <c r="K44" s="41">
        <v>507</v>
      </c>
      <c r="L44" s="41">
        <v>486</v>
      </c>
      <c r="M44" s="41">
        <v>408</v>
      </c>
      <c r="N44" s="41">
        <v>519</v>
      </c>
      <c r="O44" s="41">
        <v>652</v>
      </c>
      <c r="P44" s="41">
        <v>540</v>
      </c>
      <c r="Q44" s="41">
        <f t="shared" si="10"/>
        <v>518.66666666666663</v>
      </c>
      <c r="R44" s="40">
        <f t="shared" si="11"/>
        <v>82.333333333333371</v>
      </c>
      <c r="S44" s="42">
        <f t="shared" si="12"/>
        <v>0.13699389905712708</v>
      </c>
    </row>
    <row r="45" spans="1:19" x14ac:dyDescent="0.3">
      <c r="A45" t="s">
        <v>52</v>
      </c>
      <c r="B45" s="40">
        <v>1076</v>
      </c>
      <c r="C45" s="40">
        <v>1212</v>
      </c>
      <c r="D45" s="40">
        <v>467</v>
      </c>
      <c r="E45" s="40">
        <v>415</v>
      </c>
      <c r="F45" s="40">
        <v>397</v>
      </c>
      <c r="G45" s="40">
        <v>611</v>
      </c>
      <c r="H45" s="40">
        <f t="shared" si="0"/>
        <v>696.33333333333337</v>
      </c>
      <c r="I45" s="34">
        <f t="shared" si="9"/>
        <v>1</v>
      </c>
      <c r="J45" s="36" t="s">
        <v>52</v>
      </c>
      <c r="K45" s="41">
        <v>101</v>
      </c>
      <c r="L45" s="41">
        <v>133</v>
      </c>
      <c r="M45" s="41">
        <v>105</v>
      </c>
      <c r="N45" s="41">
        <v>121</v>
      </c>
      <c r="O45" s="41">
        <v>91</v>
      </c>
      <c r="P45" s="41">
        <v>94</v>
      </c>
      <c r="Q45" s="41">
        <f t="shared" si="10"/>
        <v>107.5</v>
      </c>
      <c r="R45" s="40">
        <f t="shared" si="11"/>
        <v>588.83333333333337</v>
      </c>
      <c r="S45" s="42">
        <f t="shared" si="12"/>
        <v>0.84561991383437052</v>
      </c>
    </row>
    <row r="46" spans="1:19" x14ac:dyDescent="0.3">
      <c r="A46" t="s">
        <v>53</v>
      </c>
      <c r="B46" s="40">
        <v>24813</v>
      </c>
      <c r="C46" s="40">
        <v>26878</v>
      </c>
      <c r="D46" s="40">
        <v>23663</v>
      </c>
      <c r="E46" s="40">
        <v>24103</v>
      </c>
      <c r="F46" s="40">
        <v>24772</v>
      </c>
      <c r="G46" s="40">
        <v>25021</v>
      </c>
      <c r="H46" s="40">
        <f t="shared" si="0"/>
        <v>24875</v>
      </c>
      <c r="I46" s="34">
        <f t="shared" si="9"/>
        <v>1</v>
      </c>
      <c r="J46" s="36" t="s">
        <v>53</v>
      </c>
      <c r="K46" s="41">
        <v>2981</v>
      </c>
      <c r="L46" s="41">
        <v>3853</v>
      </c>
      <c r="M46" s="41">
        <v>3367</v>
      </c>
      <c r="N46" s="41">
        <v>3467</v>
      </c>
      <c r="O46" s="41">
        <v>3402</v>
      </c>
      <c r="P46" s="41">
        <v>4168</v>
      </c>
      <c r="Q46" s="41">
        <f t="shared" si="10"/>
        <v>3539.6666666666665</v>
      </c>
      <c r="R46" s="40">
        <f t="shared" si="11"/>
        <v>21335.333333333332</v>
      </c>
      <c r="S46" s="42">
        <f t="shared" si="12"/>
        <v>0.85770184254606363</v>
      </c>
    </row>
    <row r="47" spans="1:19" x14ac:dyDescent="0.3">
      <c r="A47" t="s">
        <v>54</v>
      </c>
      <c r="B47" s="40">
        <v>15145.938503366131</v>
      </c>
      <c r="C47" s="40">
        <v>15615.742702050664</v>
      </c>
      <c r="D47" s="40">
        <v>11702.9435757008</v>
      </c>
      <c r="E47" s="40">
        <v>11994.127165499447</v>
      </c>
      <c r="F47" s="40">
        <v>11648.657283989336</v>
      </c>
      <c r="G47" s="40">
        <v>8939</v>
      </c>
      <c r="H47" s="40">
        <f t="shared" si="0"/>
        <v>12507.734871767731</v>
      </c>
      <c r="I47" s="34">
        <f t="shared" si="9"/>
        <v>1</v>
      </c>
      <c r="J47" s="36" t="s">
        <v>54</v>
      </c>
      <c r="K47" s="41">
        <v>1181</v>
      </c>
      <c r="L47" s="41">
        <v>1269</v>
      </c>
      <c r="M47" s="41">
        <v>998</v>
      </c>
      <c r="N47" s="41">
        <v>862</v>
      </c>
      <c r="O47" s="41">
        <v>848</v>
      </c>
      <c r="P47" s="41">
        <v>884</v>
      </c>
      <c r="Q47" s="41">
        <f t="shared" si="10"/>
        <v>1007</v>
      </c>
      <c r="R47" s="40">
        <f t="shared" si="11"/>
        <v>11500.734871767731</v>
      </c>
      <c r="S47" s="42">
        <f t="shared" si="12"/>
        <v>0.91948981887416037</v>
      </c>
    </row>
    <row r="48" spans="1:19" x14ac:dyDescent="0.3">
      <c r="A48" t="s">
        <v>55</v>
      </c>
      <c r="B48" s="40">
        <v>15765</v>
      </c>
      <c r="C48" s="40">
        <v>16933</v>
      </c>
      <c r="D48" s="40">
        <v>14345</v>
      </c>
      <c r="E48" s="40">
        <v>13213</v>
      </c>
      <c r="F48" s="40">
        <v>12684</v>
      </c>
      <c r="G48" s="40">
        <v>10512</v>
      </c>
      <c r="H48" s="40">
        <f t="shared" si="0"/>
        <v>13908.666666666666</v>
      </c>
      <c r="I48" s="34">
        <f t="shared" si="9"/>
        <v>1</v>
      </c>
      <c r="J48" s="36" t="s">
        <v>55</v>
      </c>
      <c r="K48" s="41">
        <v>283</v>
      </c>
      <c r="L48" s="41">
        <v>412</v>
      </c>
      <c r="M48" s="41">
        <v>275</v>
      </c>
      <c r="N48" s="41">
        <v>407</v>
      </c>
      <c r="O48" s="41">
        <v>243</v>
      </c>
      <c r="P48" s="41">
        <v>251</v>
      </c>
      <c r="Q48" s="41">
        <f t="shared" si="10"/>
        <v>311.83333333333331</v>
      </c>
      <c r="R48" s="40">
        <f t="shared" si="11"/>
        <v>13596.833333333332</v>
      </c>
      <c r="S48" s="42">
        <f t="shared" si="12"/>
        <v>0.97757992618511236</v>
      </c>
    </row>
    <row r="49" spans="1:19" x14ac:dyDescent="0.3">
      <c r="A49" s="43" t="s">
        <v>138</v>
      </c>
      <c r="B49" s="40">
        <v>3228</v>
      </c>
      <c r="C49" s="40">
        <v>2779</v>
      </c>
      <c r="D49" s="40">
        <v>2661</v>
      </c>
      <c r="E49" s="40">
        <v>2792</v>
      </c>
      <c r="F49" s="40">
        <v>2485</v>
      </c>
      <c r="G49" s="40">
        <v>2801</v>
      </c>
      <c r="H49" s="40">
        <f t="shared" si="0"/>
        <v>2791</v>
      </c>
      <c r="I49" s="34">
        <f t="shared" si="9"/>
        <v>1</v>
      </c>
      <c r="J49" s="36" t="s">
        <v>138</v>
      </c>
      <c r="K49" s="41">
        <v>116</v>
      </c>
      <c r="L49" s="41">
        <v>149</v>
      </c>
      <c r="M49" s="41">
        <v>129</v>
      </c>
      <c r="N49" s="41">
        <v>185</v>
      </c>
      <c r="O49" s="41">
        <v>213</v>
      </c>
      <c r="P49" s="41">
        <v>192</v>
      </c>
      <c r="Q49" s="41">
        <f t="shared" si="10"/>
        <v>164</v>
      </c>
      <c r="R49" s="40">
        <f t="shared" si="11"/>
        <v>2627</v>
      </c>
      <c r="S49" s="42">
        <f t="shared" si="12"/>
        <v>0.94123969903260485</v>
      </c>
    </row>
    <row r="50" spans="1:19" x14ac:dyDescent="0.3">
      <c r="A50" s="35" t="s">
        <v>139</v>
      </c>
      <c r="B50" s="40">
        <f t="shared" ref="B50:G50" si="13">AVERAGE(B3:B49)</f>
        <v>7018.3647540931843</v>
      </c>
      <c r="C50" s="40">
        <f t="shared" si="13"/>
        <v>7805.2269549669654</v>
      </c>
      <c r="D50" s="40">
        <f t="shared" si="13"/>
        <v>7103.4879066042558</v>
      </c>
      <c r="E50" s="40">
        <f t="shared" si="13"/>
        <v>6942.8002620120778</v>
      </c>
      <c r="F50" s="40">
        <f t="shared" si="13"/>
        <v>7320.8689734795043</v>
      </c>
      <c r="G50" s="40">
        <f t="shared" si="13"/>
        <v>6237.3829787234044</v>
      </c>
      <c r="H50" s="40">
        <f t="shared" si="0"/>
        <v>7071.3553049799002</v>
      </c>
      <c r="I50" s="34">
        <f t="shared" si="9"/>
        <v>1</v>
      </c>
      <c r="J50" s="37" t="s">
        <v>139</v>
      </c>
      <c r="K50" s="41">
        <f t="shared" ref="K50:P50" si="14">AVERAGE(K3:K49)</f>
        <v>1956.3</v>
      </c>
      <c r="L50" s="41">
        <f t="shared" si="14"/>
        <v>2290.3589743589741</v>
      </c>
      <c r="M50" s="41">
        <f t="shared" si="14"/>
        <v>2039.948717948718</v>
      </c>
      <c r="N50" s="41">
        <f t="shared" si="14"/>
        <v>2094.2820512820513</v>
      </c>
      <c r="O50" s="41">
        <f t="shared" si="14"/>
        <v>2210.4871794871797</v>
      </c>
      <c r="P50" s="41">
        <f t="shared" si="14"/>
        <v>1934.9512195121952</v>
      </c>
      <c r="Q50" s="41">
        <f t="shared" si="10"/>
        <v>2087.7213570981862</v>
      </c>
      <c r="R50" s="40">
        <f t="shared" si="11"/>
        <v>4983.6339478817135</v>
      </c>
    </row>
    <row r="51" spans="1:19" x14ac:dyDescent="0.3">
      <c r="I51" s="34"/>
    </row>
    <row r="52" spans="1:19" x14ac:dyDescent="0.3">
      <c r="I52" s="34"/>
    </row>
  </sheetData>
  <mergeCells count="2">
    <mergeCell ref="A1:H1"/>
    <mergeCell ref="J1:Q1"/>
  </mergeCells>
  <conditionalFormatting sqref="R3:R50">
    <cfRule type="cellIs" dxfId="4" priority="1" operator="lessThan">
      <formula>0</formula>
    </cfRule>
    <cfRule type="cellIs" dxfId="3" priority="2" operator="greaterThan">
      <formula>2000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Forecast Comparisons</vt:lpstr>
      <vt:lpstr>Category wise distribution AGS</vt:lpstr>
      <vt:lpstr>Approach 1 model perform</vt:lpstr>
      <vt:lpstr>Logarithmic and regression data</vt:lpstr>
      <vt:lpstr>Regional Distribution of AGS</vt:lpstr>
      <vt:lpstr>Predicted Jobs from worktimes1</vt:lpstr>
      <vt:lpstr>Data partitions</vt:lpstr>
      <vt:lpstr>Actual vs forecasted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2018-04-22T13:12:44Z</dcterms:created>
  <dcterms:modified xsi:type="dcterms:W3CDTF">2018-04-23T12:28:31Z</dcterms:modified>
</cp:coreProperties>
</file>