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naik/Desktop/Stroop effect/"/>
    </mc:Choice>
  </mc:AlternateContent>
  <xr:revisionPtr revIDLastSave="0" documentId="13_ncr:1_{AB204415-43BB-9A46-89E3-79F846804F68}" xr6:coauthVersionLast="36" xr6:coauthVersionMax="36" xr10:uidLastSave="{00000000-0000-0000-0000-000000000000}"/>
  <bookViews>
    <workbookView xWindow="380" yWindow="460" windowWidth="28040" windowHeight="16240" xr2:uid="{00000000-000D-0000-FFFF-FFFF00000000}"/>
  </bookViews>
  <sheets>
    <sheet name="stroopdata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I11" i="1" l="1"/>
  <c r="F10" i="1"/>
  <c r="F8" i="1"/>
  <c r="F7" i="1"/>
  <c r="N16" i="2"/>
  <c r="N15" i="2"/>
  <c r="N3" i="2"/>
  <c r="N10" i="2"/>
  <c r="N9" i="2"/>
  <c r="N2" i="2"/>
  <c r="N7" i="2"/>
  <c r="N6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B11" i="2"/>
  <c r="B10" i="2"/>
  <c r="B9" i="2"/>
  <c r="B8" i="2"/>
  <c r="B7" i="2"/>
  <c r="B6" i="2"/>
  <c r="B5" i="2"/>
  <c r="B4" i="2"/>
  <c r="B3" i="2"/>
  <c r="B2" i="2"/>
  <c r="B1" i="2"/>
  <c r="I9" i="1"/>
  <c r="F5" i="1"/>
  <c r="I19" i="1" l="1"/>
  <c r="H36" i="1"/>
  <c r="I36" i="1"/>
  <c r="F55" i="1"/>
  <c r="E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H23" i="1"/>
  <c r="I18" i="1"/>
  <c r="I2" i="1" l="1"/>
  <c r="I7" i="1"/>
  <c r="I4" i="1"/>
  <c r="I3" i="1"/>
  <c r="I1" i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I6" i="1" s="1"/>
  <c r="D2" i="1" l="1"/>
</calcChain>
</file>

<file path=xl/sharedStrings.xml><?xml version="1.0" encoding="utf-8"?>
<sst xmlns="http://schemas.openxmlformats.org/spreadsheetml/2006/main" count="37" uniqueCount="27">
  <si>
    <t>Difference (x-y)</t>
  </si>
  <si>
    <t>Square of difference</t>
  </si>
  <si>
    <t>Point estimate</t>
  </si>
  <si>
    <t>Variance</t>
  </si>
  <si>
    <t>n</t>
  </si>
  <si>
    <t>t statistic</t>
  </si>
  <si>
    <t>T critical for 2 tailed test at alpha 0.05 ----&gt;</t>
  </si>
  <si>
    <t>Mean (x)</t>
  </si>
  <si>
    <t>Mean (y)</t>
  </si>
  <si>
    <t>Congruent (x)</t>
  </si>
  <si>
    <t>Incongruent (y)</t>
  </si>
  <si>
    <t>Degrees of Freedom</t>
  </si>
  <si>
    <t>Standard Deviation of the square of Differences</t>
  </si>
  <si>
    <t>Standard Deviation (x)</t>
  </si>
  <si>
    <t>Standard Deviation (y)</t>
  </si>
  <si>
    <t>SD(x)</t>
  </si>
  <si>
    <t>Difference= x - Mean(x)</t>
  </si>
  <si>
    <t>Difference= y - Mean(y)</t>
  </si>
  <si>
    <t>SD (x)</t>
  </si>
  <si>
    <t>Squared difference (x)</t>
  </si>
  <si>
    <t>Squared Difference (y)</t>
  </si>
  <si>
    <t>Sum of differences</t>
  </si>
  <si>
    <t>Absolute sum</t>
  </si>
  <si>
    <t>Sum of squared diff.</t>
  </si>
  <si>
    <t>Average of squared diff.</t>
  </si>
  <si>
    <t>n-1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</si>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</sst>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/>
    </xf>
    <xf numFmtId="0" fontId="16" fillId="0" borderId="15" xfId="0" applyFont="1" applyBorder="1"/>
    <xf numFmtId="0" fontId="16" fillId="0" borderId="14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254000</xdr:colOff>
      <xdr:row>0</xdr:row>
      <xdr:rowOff>63500</xdr:rowOff>
    </xdr:from>
    <xdr:to>
      <xdr:col>18</xdr:col>
      <xdr:colOff>228600</xdr:colOff>
      <xdr:row>18</xdr:row>
      <xdr:rowOff>19491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5DA0DF-ECEC-734A-A68D-CE1EEEE19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500" y="63500"/>
          <a:ext cx="7404100" cy="362629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241300</xdr:colOff>
      <xdr:row>20</xdr:row>
      <xdr:rowOff>0</xdr:rowOff>
    </xdr:from>
    <xdr:to>
      <xdr:col>18</xdr:col>
      <xdr:colOff>228600</xdr:colOff>
      <xdr:row>37</xdr:row>
      <xdr:rowOff>121296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7C30A9-B3ED-8743-86BA-25A84FAC6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8800" y="4076700"/>
          <a:ext cx="7416800" cy="361379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workbookViewId="0">
      <selection activeCell="I11" sqref="I11"/>
    </sheetView>
  </sheetViews>
  <sheetFormatPr baseColWidth="10" defaultRowHeight="16" x14ac:dyDescent="0.2"/>
  <cols>
    <col min="1" max="1" width="14.6640625" customWidth="1"/>
    <col min="2" max="2" width="17.83203125" customWidth="1"/>
    <col min="3" max="3" width="18.33203125" customWidth="1"/>
    <col min="4" max="4" width="24.83203125" customWidth="1"/>
    <col min="5" max="5" width="19.5" bestFit="1" customWidth="1"/>
    <col min="6" max="6" width="20" bestFit="1" customWidth="1"/>
    <col min="8" max="8" width="20" customWidth="1"/>
  </cols>
  <sheetData>
    <row r="1" spans="1:9" ht="17" thickBot="1" x14ac:dyDescent="0.25">
      <c r="A1" s="4" t="s">
        <v>9</v>
      </c>
      <c r="B1" s="4" t="s">
        <v>10</v>
      </c>
      <c r="C1" s="4" t="s">
        <v>0</v>
      </c>
      <c r="D1" s="3" t="s">
        <v>1</v>
      </c>
      <c r="H1" t="s">
        <v>4</v>
      </c>
      <c r="I1">
        <f>COUNT(A2:A25)</f>
        <v>24</v>
      </c>
    </row>
    <row r="2" spans="1:9" x14ac:dyDescent="0.2">
      <c r="A2" s="5">
        <v>12.079000000000001</v>
      </c>
      <c r="B2" s="5">
        <v>19.277999999999999</v>
      </c>
      <c r="C2" s="5">
        <f>A2-B2</f>
        <v>-7.1989999999999981</v>
      </c>
      <c r="D2" s="7">
        <f>C2^2</f>
        <v>51.82560099999997</v>
      </c>
      <c r="H2" t="s">
        <v>11</v>
      </c>
      <c r="I2">
        <f>I1-1</f>
        <v>23</v>
      </c>
    </row>
    <row r="3" spans="1:9" x14ac:dyDescent="0.2">
      <c r="A3" s="5">
        <v>16.791</v>
      </c>
      <c r="B3" s="5">
        <v>18.741</v>
      </c>
      <c r="C3" s="5">
        <f t="shared" ref="C3:C25" si="0">A3-B3</f>
        <v>-1.9499999999999993</v>
      </c>
      <c r="D3" s="7">
        <f t="shared" ref="D3:D25" si="1">C3^2</f>
        <v>3.8024999999999971</v>
      </c>
      <c r="H3" t="s">
        <v>7</v>
      </c>
      <c r="I3">
        <f>AVERAGE(A2:A25)</f>
        <v>14.051125000000001</v>
      </c>
    </row>
    <row r="4" spans="1:9" x14ac:dyDescent="0.2">
      <c r="A4" s="5">
        <v>9.5640000000000001</v>
      </c>
      <c r="B4" s="5">
        <v>21.213999999999999</v>
      </c>
      <c r="C4" s="5">
        <f t="shared" si="0"/>
        <v>-11.649999999999999</v>
      </c>
      <c r="D4" s="7">
        <f t="shared" si="1"/>
        <v>135.72249999999997</v>
      </c>
      <c r="H4" t="s">
        <v>8</v>
      </c>
      <c r="I4">
        <f>AVERAGE(B2:B25)</f>
        <v>22.015916666666669</v>
      </c>
    </row>
    <row r="5" spans="1:9" x14ac:dyDescent="0.2">
      <c r="A5" s="5">
        <v>8.6300000000000008</v>
      </c>
      <c r="B5" s="5">
        <v>15.686999999999999</v>
      </c>
      <c r="C5" s="5">
        <f t="shared" si="0"/>
        <v>-7.0569999999999986</v>
      </c>
      <c r="D5" s="7">
        <f t="shared" si="1"/>
        <v>49.801248999999977</v>
      </c>
      <c r="F5">
        <f>STDEV(C2:C25)</f>
        <v>4.8648269103590565</v>
      </c>
    </row>
    <row r="6" spans="1:9" x14ac:dyDescent="0.2">
      <c r="A6" s="5">
        <v>14.669</v>
      </c>
      <c r="B6" s="5">
        <v>22.803000000000001</v>
      </c>
      <c r="C6" s="5">
        <f t="shared" si="0"/>
        <v>-8.1340000000000003</v>
      </c>
      <c r="D6" s="7">
        <f t="shared" si="1"/>
        <v>66.161956000000004</v>
      </c>
      <c r="H6" t="s">
        <v>2</v>
      </c>
      <c r="I6">
        <f>AVERAGE(C2:C25)</f>
        <v>-7.964791666666664</v>
      </c>
    </row>
    <row r="7" spans="1:9" x14ac:dyDescent="0.2">
      <c r="A7" s="5">
        <v>12.238</v>
      </c>
      <c r="B7" s="5">
        <v>20.878</v>
      </c>
      <c r="C7" s="5">
        <f t="shared" si="0"/>
        <v>-8.64</v>
      </c>
      <c r="D7" s="7">
        <f t="shared" si="1"/>
        <v>74.649600000000007</v>
      </c>
      <c r="E7" t="s">
        <v>3</v>
      </c>
      <c r="F7">
        <f>SUM(D2:D25)/I2</f>
        <v>89.862616999999972</v>
      </c>
      <c r="H7" t="s">
        <v>3</v>
      </c>
      <c r="I7">
        <f>SUM(D2:D25)/(I1-1)</f>
        <v>89.862616999999972</v>
      </c>
    </row>
    <row r="8" spans="1:9" x14ac:dyDescent="0.2">
      <c r="A8" s="5">
        <v>14.692</v>
      </c>
      <c r="B8" s="5">
        <v>24.571999999999999</v>
      </c>
      <c r="C8" s="5">
        <f t="shared" si="0"/>
        <v>-9.879999999999999</v>
      </c>
      <c r="D8" s="7">
        <f t="shared" si="1"/>
        <v>97.614399999999975</v>
      </c>
      <c r="E8" t="s">
        <v>26</v>
      </c>
      <c r="F8">
        <f>SQRT(F7)</f>
        <v>9.4795894953315347</v>
      </c>
      <c r="G8" s="13" t="s">
        <v>12</v>
      </c>
      <c r="H8" s="13"/>
    </row>
    <row r="9" spans="1:9" x14ac:dyDescent="0.2">
      <c r="A9" s="5">
        <v>8.9870000000000001</v>
      </c>
      <c r="B9" s="5">
        <v>17.393999999999998</v>
      </c>
      <c r="C9" s="5">
        <f t="shared" si="0"/>
        <v>-8.4069999999999983</v>
      </c>
      <c r="D9" s="7">
        <f t="shared" si="1"/>
        <v>70.677648999999974</v>
      </c>
      <c r="G9" s="13"/>
      <c r="H9" s="13"/>
      <c r="I9">
        <f>STDEV(C2:C25)</f>
        <v>4.8648269103590565</v>
      </c>
    </row>
    <row r="10" spans="1:9" x14ac:dyDescent="0.2">
      <c r="A10" s="5">
        <v>9.4009999999999998</v>
      </c>
      <c r="B10" s="5">
        <v>20.762</v>
      </c>
      <c r="C10" s="5">
        <f t="shared" si="0"/>
        <v>-11.361000000000001</v>
      </c>
      <c r="D10" s="7">
        <f t="shared" si="1"/>
        <v>129.07232100000002</v>
      </c>
      <c r="F10">
        <f>I9^2</f>
        <v>23.666540867753643</v>
      </c>
    </row>
    <row r="11" spans="1:9" x14ac:dyDescent="0.2">
      <c r="A11" s="5">
        <v>14.48</v>
      </c>
      <c r="B11" s="5">
        <v>26.282</v>
      </c>
      <c r="C11" s="5">
        <f t="shared" si="0"/>
        <v>-11.802</v>
      </c>
      <c r="D11" s="7">
        <f t="shared" si="1"/>
        <v>139.287204</v>
      </c>
      <c r="H11" t="s">
        <v>5</v>
      </c>
      <c r="I11">
        <f>I6/(I9/(SQRT(I1)))</f>
        <v>-8.0207069441099534</v>
      </c>
    </row>
    <row r="12" spans="1:9" x14ac:dyDescent="0.2">
      <c r="A12" s="5">
        <v>22.327999999999999</v>
      </c>
      <c r="B12" s="5">
        <v>24.524000000000001</v>
      </c>
      <c r="C12" s="5">
        <f t="shared" si="0"/>
        <v>-2.1960000000000015</v>
      </c>
      <c r="D12" s="7">
        <f t="shared" si="1"/>
        <v>4.8224160000000067</v>
      </c>
    </row>
    <row r="13" spans="1:9" ht="16" customHeight="1" x14ac:dyDescent="0.2">
      <c r="A13" s="5">
        <v>15.298</v>
      </c>
      <c r="B13" s="5">
        <v>18.643999999999998</v>
      </c>
      <c r="C13" s="5">
        <f t="shared" si="0"/>
        <v>-3.3459999999999983</v>
      </c>
      <c r="D13" s="7">
        <f t="shared" si="1"/>
        <v>11.195715999999988</v>
      </c>
      <c r="F13" s="1"/>
      <c r="G13" s="9" t="s">
        <v>6</v>
      </c>
      <c r="H13" s="10"/>
    </row>
    <row r="14" spans="1:9" x14ac:dyDescent="0.2">
      <c r="A14" s="5">
        <v>15.073</v>
      </c>
      <c r="B14" s="5">
        <v>17.510000000000002</v>
      </c>
      <c r="C14" s="5">
        <f t="shared" si="0"/>
        <v>-2.4370000000000012</v>
      </c>
      <c r="D14" s="7">
        <f t="shared" si="1"/>
        <v>5.9389690000000055</v>
      </c>
      <c r="F14" s="1"/>
      <c r="G14" s="11"/>
      <c r="H14" s="12"/>
      <c r="I14">
        <v>2.069</v>
      </c>
    </row>
    <row r="15" spans="1:9" x14ac:dyDescent="0.2">
      <c r="A15" s="5">
        <v>16.928999999999998</v>
      </c>
      <c r="B15" s="5">
        <v>20.329999999999998</v>
      </c>
      <c r="C15" s="5">
        <f t="shared" si="0"/>
        <v>-3.4009999999999998</v>
      </c>
      <c r="D15" s="7">
        <f t="shared" si="1"/>
        <v>11.566800999999998</v>
      </c>
    </row>
    <row r="16" spans="1:9" x14ac:dyDescent="0.2">
      <c r="A16" s="5">
        <v>18.2</v>
      </c>
      <c r="B16" s="5">
        <v>35.255000000000003</v>
      </c>
      <c r="C16" s="5">
        <f t="shared" si="0"/>
        <v>-17.055000000000003</v>
      </c>
      <c r="D16" s="7">
        <f t="shared" si="1"/>
        <v>290.8730250000001</v>
      </c>
    </row>
    <row r="17" spans="1:9" x14ac:dyDescent="0.2">
      <c r="A17" s="5">
        <v>12.13</v>
      </c>
      <c r="B17" s="5">
        <v>22.158000000000001</v>
      </c>
      <c r="C17" s="5">
        <f t="shared" si="0"/>
        <v>-10.028</v>
      </c>
      <c r="D17" s="7">
        <f t="shared" si="1"/>
        <v>100.56078400000001</v>
      </c>
    </row>
    <row r="18" spans="1:9" x14ac:dyDescent="0.2">
      <c r="A18" s="5">
        <v>18.495000000000001</v>
      </c>
      <c r="B18" s="5">
        <v>25.138999999999999</v>
      </c>
      <c r="C18" s="5">
        <f t="shared" si="0"/>
        <v>-6.6439999999999984</v>
      </c>
      <c r="D18" s="7">
        <f t="shared" si="1"/>
        <v>44.142735999999978</v>
      </c>
      <c r="G18" s="14" t="s">
        <v>13</v>
      </c>
      <c r="H18" s="14"/>
      <c r="I18">
        <f>STDEV(A2:A25)</f>
        <v>3.559357957645187</v>
      </c>
    </row>
    <row r="19" spans="1:9" x14ac:dyDescent="0.2">
      <c r="A19" s="5">
        <v>10.638999999999999</v>
      </c>
      <c r="B19" s="5">
        <v>20.428999999999998</v>
      </c>
      <c r="C19" s="5">
        <f t="shared" si="0"/>
        <v>-9.7899999999999991</v>
      </c>
      <c r="D19" s="7">
        <f t="shared" si="1"/>
        <v>95.844099999999983</v>
      </c>
      <c r="G19" s="14" t="s">
        <v>14</v>
      </c>
      <c r="H19" s="14"/>
      <c r="I19">
        <f>STDEV(B2:B25)</f>
        <v>4.7970571224691367</v>
      </c>
    </row>
    <row r="20" spans="1:9" x14ac:dyDescent="0.2">
      <c r="A20" s="5">
        <v>11.343999999999999</v>
      </c>
      <c r="B20" s="5">
        <v>17.425000000000001</v>
      </c>
      <c r="C20" s="5">
        <f t="shared" si="0"/>
        <v>-6.0810000000000013</v>
      </c>
      <c r="D20" s="7">
        <f t="shared" si="1"/>
        <v>36.978561000000013</v>
      </c>
    </row>
    <row r="21" spans="1:9" x14ac:dyDescent="0.2">
      <c r="A21" s="5">
        <v>12.369</v>
      </c>
      <c r="B21" s="5">
        <v>34.287999999999997</v>
      </c>
      <c r="C21" s="5">
        <f t="shared" si="0"/>
        <v>-21.918999999999997</v>
      </c>
      <c r="D21" s="7">
        <f t="shared" si="1"/>
        <v>480.44256099999984</v>
      </c>
      <c r="H21" s="2"/>
    </row>
    <row r="22" spans="1:9" x14ac:dyDescent="0.2">
      <c r="A22" s="5">
        <v>12.944000000000001</v>
      </c>
      <c r="B22" s="5">
        <v>23.893999999999998</v>
      </c>
      <c r="C22" s="5">
        <f t="shared" si="0"/>
        <v>-10.949999999999998</v>
      </c>
      <c r="D22" s="7">
        <f t="shared" si="1"/>
        <v>119.90249999999995</v>
      </c>
      <c r="H22" s="2"/>
    </row>
    <row r="23" spans="1:9" x14ac:dyDescent="0.2">
      <c r="A23" s="5">
        <v>14.233000000000001</v>
      </c>
      <c r="B23" s="5">
        <v>17.96</v>
      </c>
      <c r="C23" s="5">
        <f t="shared" si="0"/>
        <v>-3.7270000000000003</v>
      </c>
      <c r="D23" s="7">
        <f t="shared" si="1"/>
        <v>13.890529000000003</v>
      </c>
      <c r="G23" t="s">
        <v>15</v>
      </c>
      <c r="H23">
        <f>SQRT((SUM(A2:A25))/(I1-1))</f>
        <v>3.8291047881013744</v>
      </c>
    </row>
    <row r="24" spans="1:9" x14ac:dyDescent="0.2">
      <c r="A24" s="5">
        <v>19.71</v>
      </c>
      <c r="B24" s="5">
        <v>22.058</v>
      </c>
      <c r="C24" s="5">
        <f t="shared" si="0"/>
        <v>-2.347999999999999</v>
      </c>
      <c r="D24" s="7">
        <f t="shared" si="1"/>
        <v>5.5131039999999949</v>
      </c>
    </row>
    <row r="25" spans="1:9" ht="17" thickBot="1" x14ac:dyDescent="0.25">
      <c r="A25" s="6">
        <v>16.004000000000001</v>
      </c>
      <c r="B25" s="6">
        <v>21.157</v>
      </c>
      <c r="C25" s="6">
        <f t="shared" si="0"/>
        <v>-5.1529999999999987</v>
      </c>
      <c r="D25" s="8">
        <f t="shared" si="1"/>
        <v>26.553408999999988</v>
      </c>
    </row>
    <row r="29" spans="1:9" ht="17" thickBot="1" x14ac:dyDescent="0.25"/>
    <row r="30" spans="1:9" ht="17" thickBot="1" x14ac:dyDescent="0.25">
      <c r="A30" s="4" t="s">
        <v>9</v>
      </c>
      <c r="B30" s="4" t="s">
        <v>10</v>
      </c>
      <c r="C30" s="4" t="s">
        <v>16</v>
      </c>
      <c r="D30" s="4" t="s">
        <v>17</v>
      </c>
      <c r="E30" s="4" t="s">
        <v>19</v>
      </c>
      <c r="F30" s="4" t="s">
        <v>20</v>
      </c>
    </row>
    <row r="31" spans="1:9" x14ac:dyDescent="0.2">
      <c r="A31" s="5">
        <v>12.079000000000001</v>
      </c>
      <c r="B31" s="5">
        <v>19.277999999999999</v>
      </c>
      <c r="C31" s="5">
        <f>A31-$I$3</f>
        <v>-1.9721250000000001</v>
      </c>
      <c r="D31" s="5">
        <f>B31-$I$4</f>
        <v>-2.7379166666666706</v>
      </c>
      <c r="E31" s="5">
        <f>C31^2</f>
        <v>3.8892770156250007</v>
      </c>
      <c r="F31" s="5">
        <f>D31^2</f>
        <v>7.4961876736111321</v>
      </c>
    </row>
    <row r="32" spans="1:9" x14ac:dyDescent="0.2">
      <c r="A32" s="5">
        <v>16.791</v>
      </c>
      <c r="B32" s="5">
        <v>18.741</v>
      </c>
      <c r="C32" s="5">
        <f t="shared" ref="C32:C54" si="2">A32-$I$3</f>
        <v>2.7398749999999996</v>
      </c>
      <c r="D32" s="5">
        <f t="shared" ref="D32:D54" si="3">B32-$I$4</f>
        <v>-3.2749166666666696</v>
      </c>
      <c r="E32" s="5">
        <f t="shared" ref="E32:E54" si="4">C32^2</f>
        <v>7.5069150156249975</v>
      </c>
      <c r="F32" s="5">
        <f t="shared" ref="F32:F54" si="5">D32^2</f>
        <v>10.72507917361113</v>
      </c>
    </row>
    <row r="33" spans="1:9" x14ac:dyDescent="0.2">
      <c r="A33" s="5">
        <v>9.5640000000000001</v>
      </c>
      <c r="B33" s="5">
        <v>21.213999999999999</v>
      </c>
      <c r="C33" s="5">
        <f t="shared" si="2"/>
        <v>-4.4871250000000007</v>
      </c>
      <c r="D33" s="5">
        <f t="shared" si="3"/>
        <v>-0.80191666666667061</v>
      </c>
      <c r="E33" s="5">
        <f t="shared" si="4"/>
        <v>20.134290765625007</v>
      </c>
      <c r="F33" s="5">
        <f t="shared" si="5"/>
        <v>0.64307034027778409</v>
      </c>
    </row>
    <row r="34" spans="1:9" x14ac:dyDescent="0.2">
      <c r="A34" s="5">
        <v>8.6300000000000008</v>
      </c>
      <c r="B34" s="5">
        <v>15.686999999999999</v>
      </c>
      <c r="C34" s="5">
        <f t="shared" si="2"/>
        <v>-5.421125</v>
      </c>
      <c r="D34" s="5">
        <f t="shared" si="3"/>
        <v>-6.3289166666666699</v>
      </c>
      <c r="E34" s="5">
        <f t="shared" si="4"/>
        <v>29.388596265625001</v>
      </c>
      <c r="F34" s="5">
        <f t="shared" si="5"/>
        <v>40.055186173611155</v>
      </c>
    </row>
    <row r="35" spans="1:9" x14ac:dyDescent="0.2">
      <c r="A35" s="5">
        <v>14.669</v>
      </c>
      <c r="B35" s="5">
        <v>22.803000000000001</v>
      </c>
      <c r="C35" s="5">
        <f t="shared" si="2"/>
        <v>0.61787499999999973</v>
      </c>
      <c r="D35" s="5">
        <f t="shared" si="3"/>
        <v>0.78708333333333158</v>
      </c>
      <c r="E35" s="5">
        <f t="shared" si="4"/>
        <v>0.38176951562499967</v>
      </c>
      <c r="F35" s="5">
        <f t="shared" si="5"/>
        <v>0.61950017361110832</v>
      </c>
    </row>
    <row r="36" spans="1:9" x14ac:dyDescent="0.2">
      <c r="A36" s="5">
        <v>12.238</v>
      </c>
      <c r="B36" s="5">
        <v>20.878</v>
      </c>
      <c r="C36" s="5">
        <f t="shared" si="2"/>
        <v>-1.8131250000000012</v>
      </c>
      <c r="D36" s="5">
        <f t="shared" si="3"/>
        <v>-1.1379166666666691</v>
      </c>
      <c r="E36" s="5">
        <f t="shared" si="4"/>
        <v>3.2874222656250045</v>
      </c>
      <c r="F36" s="5">
        <f t="shared" si="5"/>
        <v>1.2948543402777835</v>
      </c>
      <c r="G36" t="s">
        <v>18</v>
      </c>
      <c r="H36">
        <f>SQRT(E55/(I1-1))</f>
        <v>3.5593579576451955</v>
      </c>
      <c r="I36" t="b">
        <f>H36=I18</f>
        <v>0</v>
      </c>
    </row>
    <row r="37" spans="1:9" x14ac:dyDescent="0.2">
      <c r="A37" s="5">
        <v>14.692</v>
      </c>
      <c r="B37" s="5">
        <v>24.571999999999999</v>
      </c>
      <c r="C37" s="5">
        <f t="shared" si="2"/>
        <v>0.64087499999999942</v>
      </c>
      <c r="D37" s="5">
        <f t="shared" si="3"/>
        <v>2.5560833333333299</v>
      </c>
      <c r="E37" s="5">
        <f t="shared" si="4"/>
        <v>0.41072076562499926</v>
      </c>
      <c r="F37" s="5">
        <f t="shared" si="5"/>
        <v>6.5335620069444271</v>
      </c>
    </row>
    <row r="38" spans="1:9" x14ac:dyDescent="0.2">
      <c r="A38" s="5">
        <v>8.9870000000000001</v>
      </c>
      <c r="B38" s="5">
        <v>17.393999999999998</v>
      </c>
      <c r="C38" s="5">
        <f t="shared" si="2"/>
        <v>-5.0641250000000007</v>
      </c>
      <c r="D38" s="5">
        <f t="shared" si="3"/>
        <v>-4.6219166666666709</v>
      </c>
      <c r="E38" s="5">
        <f t="shared" si="4"/>
        <v>25.645362015625008</v>
      </c>
      <c r="F38" s="5">
        <f t="shared" si="5"/>
        <v>21.362113673611152</v>
      </c>
    </row>
    <row r="39" spans="1:9" x14ac:dyDescent="0.2">
      <c r="A39" s="5">
        <v>9.4009999999999998</v>
      </c>
      <c r="B39" s="5">
        <v>20.762</v>
      </c>
      <c r="C39" s="5">
        <f t="shared" si="2"/>
        <v>-4.650125000000001</v>
      </c>
      <c r="D39" s="5">
        <f t="shared" si="3"/>
        <v>-1.2539166666666688</v>
      </c>
      <c r="E39" s="5">
        <f t="shared" si="4"/>
        <v>21.623662515625011</v>
      </c>
      <c r="F39" s="5">
        <f t="shared" si="5"/>
        <v>1.5723070069444498</v>
      </c>
    </row>
    <row r="40" spans="1:9" x14ac:dyDescent="0.2">
      <c r="A40" s="5">
        <v>14.48</v>
      </c>
      <c r="B40" s="5">
        <v>26.282</v>
      </c>
      <c r="C40" s="5">
        <f t="shared" si="2"/>
        <v>0.42887499999999967</v>
      </c>
      <c r="D40" s="5">
        <f t="shared" si="3"/>
        <v>4.2660833333333308</v>
      </c>
      <c r="E40" s="5">
        <f t="shared" si="4"/>
        <v>0.18393376562499972</v>
      </c>
      <c r="F40" s="5">
        <f t="shared" si="5"/>
        <v>18.199467006944424</v>
      </c>
    </row>
    <row r="41" spans="1:9" x14ac:dyDescent="0.2">
      <c r="A41" s="5">
        <v>22.327999999999999</v>
      </c>
      <c r="B41" s="5">
        <v>24.524000000000001</v>
      </c>
      <c r="C41" s="5">
        <f t="shared" si="2"/>
        <v>8.2768749999999986</v>
      </c>
      <c r="D41" s="5">
        <f t="shared" si="3"/>
        <v>2.5080833333333317</v>
      </c>
      <c r="E41" s="5">
        <f t="shared" si="4"/>
        <v>68.506659765624974</v>
      </c>
      <c r="F41" s="5">
        <f t="shared" si="5"/>
        <v>6.290482006944436</v>
      </c>
    </row>
    <row r="42" spans="1:9" x14ac:dyDescent="0.2">
      <c r="A42" s="5">
        <v>15.298</v>
      </c>
      <c r="B42" s="5">
        <v>18.643999999999998</v>
      </c>
      <c r="C42" s="5">
        <f t="shared" si="2"/>
        <v>1.2468749999999993</v>
      </c>
      <c r="D42" s="5">
        <f t="shared" si="3"/>
        <v>-3.3719166666666709</v>
      </c>
      <c r="E42" s="5">
        <f t="shared" si="4"/>
        <v>1.5546972656249982</v>
      </c>
      <c r="F42" s="5">
        <f t="shared" si="5"/>
        <v>11.369822006944473</v>
      </c>
    </row>
    <row r="43" spans="1:9" x14ac:dyDescent="0.2">
      <c r="A43" s="5">
        <v>15.073</v>
      </c>
      <c r="B43" s="5">
        <v>17.510000000000002</v>
      </c>
      <c r="C43" s="5">
        <f t="shared" si="2"/>
        <v>1.0218749999999996</v>
      </c>
      <c r="D43" s="5">
        <f t="shared" si="3"/>
        <v>-4.5059166666666677</v>
      </c>
      <c r="E43" s="5">
        <f t="shared" si="4"/>
        <v>1.0442285156249993</v>
      </c>
      <c r="F43" s="5">
        <f t="shared" si="5"/>
        <v>20.303285006944453</v>
      </c>
    </row>
    <row r="44" spans="1:9" x14ac:dyDescent="0.2">
      <c r="A44" s="5">
        <v>16.928999999999998</v>
      </c>
      <c r="B44" s="5">
        <v>20.329999999999998</v>
      </c>
      <c r="C44" s="5">
        <f t="shared" si="2"/>
        <v>2.8778749999999977</v>
      </c>
      <c r="D44" s="5">
        <f t="shared" si="3"/>
        <v>-1.6859166666666709</v>
      </c>
      <c r="E44" s="5">
        <f t="shared" si="4"/>
        <v>8.2821645156249861</v>
      </c>
      <c r="F44" s="5">
        <f t="shared" si="5"/>
        <v>2.8423150069444589</v>
      </c>
    </row>
    <row r="45" spans="1:9" x14ac:dyDescent="0.2">
      <c r="A45" s="5">
        <v>18.2</v>
      </c>
      <c r="B45" s="5">
        <v>35.255000000000003</v>
      </c>
      <c r="C45" s="5">
        <f t="shared" si="2"/>
        <v>4.1488749999999985</v>
      </c>
      <c r="D45" s="5">
        <f t="shared" si="3"/>
        <v>13.239083333333333</v>
      </c>
      <c r="E45" s="5">
        <f t="shared" si="4"/>
        <v>17.213163765624987</v>
      </c>
      <c r="F45" s="5">
        <f t="shared" si="5"/>
        <v>175.27332750694444</v>
      </c>
    </row>
    <row r="46" spans="1:9" x14ac:dyDescent="0.2">
      <c r="A46" s="5">
        <v>12.13</v>
      </c>
      <c r="B46" s="5">
        <v>22.158000000000001</v>
      </c>
      <c r="C46" s="5">
        <f t="shared" si="2"/>
        <v>-1.921125</v>
      </c>
      <c r="D46" s="5">
        <f t="shared" si="3"/>
        <v>0.14208333333333201</v>
      </c>
      <c r="E46" s="5">
        <f t="shared" si="4"/>
        <v>3.6907212656249997</v>
      </c>
      <c r="F46" s="5">
        <f t="shared" si="5"/>
        <v>2.0187673611110735E-2</v>
      </c>
    </row>
    <row r="47" spans="1:9" x14ac:dyDescent="0.2">
      <c r="A47" s="5">
        <v>18.495000000000001</v>
      </c>
      <c r="B47" s="5">
        <v>25.138999999999999</v>
      </c>
      <c r="C47" s="5">
        <f t="shared" si="2"/>
        <v>4.4438750000000002</v>
      </c>
      <c r="D47" s="5">
        <f t="shared" si="3"/>
        <v>3.1230833333333301</v>
      </c>
      <c r="E47" s="5">
        <f t="shared" si="4"/>
        <v>19.748025015625004</v>
      </c>
      <c r="F47" s="5">
        <f t="shared" si="5"/>
        <v>9.7536495069444236</v>
      </c>
    </row>
    <row r="48" spans="1:9" x14ac:dyDescent="0.2">
      <c r="A48" s="5">
        <v>10.638999999999999</v>
      </c>
      <c r="B48" s="5">
        <v>20.428999999999998</v>
      </c>
      <c r="C48" s="5">
        <f t="shared" si="2"/>
        <v>-3.4121250000000014</v>
      </c>
      <c r="D48" s="5">
        <f t="shared" si="3"/>
        <v>-1.5869166666666707</v>
      </c>
      <c r="E48" s="5">
        <f t="shared" si="4"/>
        <v>11.642597015625009</v>
      </c>
      <c r="F48" s="5">
        <f t="shared" si="5"/>
        <v>2.5183045069444576</v>
      </c>
    </row>
    <row r="49" spans="1:6" x14ac:dyDescent="0.2">
      <c r="A49" s="5">
        <v>11.343999999999999</v>
      </c>
      <c r="B49" s="5">
        <v>17.425000000000001</v>
      </c>
      <c r="C49" s="5">
        <f t="shared" si="2"/>
        <v>-2.7071250000000013</v>
      </c>
      <c r="D49" s="5">
        <f t="shared" si="3"/>
        <v>-4.5909166666666685</v>
      </c>
      <c r="E49" s="5">
        <f t="shared" si="4"/>
        <v>7.3285257656250069</v>
      </c>
      <c r="F49" s="5">
        <f t="shared" si="5"/>
        <v>21.076515840277796</v>
      </c>
    </row>
    <row r="50" spans="1:6" x14ac:dyDescent="0.2">
      <c r="A50" s="5">
        <v>12.369</v>
      </c>
      <c r="B50" s="5">
        <v>34.287999999999997</v>
      </c>
      <c r="C50" s="5">
        <f t="shared" si="2"/>
        <v>-1.682125000000001</v>
      </c>
      <c r="D50" s="5">
        <f t="shared" si="3"/>
        <v>12.272083333333327</v>
      </c>
      <c r="E50" s="5">
        <f t="shared" si="4"/>
        <v>2.8295445156250034</v>
      </c>
      <c r="F50" s="5">
        <f t="shared" si="5"/>
        <v>150.60402934027763</v>
      </c>
    </row>
    <row r="51" spans="1:6" x14ac:dyDescent="0.2">
      <c r="A51" s="5">
        <v>12.944000000000001</v>
      </c>
      <c r="B51" s="5">
        <v>23.893999999999998</v>
      </c>
      <c r="C51" s="5">
        <f t="shared" si="2"/>
        <v>-1.1071249999999999</v>
      </c>
      <c r="D51" s="5">
        <f t="shared" si="3"/>
        <v>1.8780833333333291</v>
      </c>
      <c r="E51" s="5">
        <f t="shared" si="4"/>
        <v>1.2257257656249998</v>
      </c>
      <c r="F51" s="5">
        <f t="shared" si="5"/>
        <v>3.5271970069444287</v>
      </c>
    </row>
    <row r="52" spans="1:6" x14ac:dyDescent="0.2">
      <c r="A52" s="5">
        <v>14.233000000000001</v>
      </c>
      <c r="B52" s="5">
        <v>17.96</v>
      </c>
      <c r="C52" s="5">
        <f t="shared" si="2"/>
        <v>0.18187499999999979</v>
      </c>
      <c r="D52" s="5">
        <f t="shared" si="3"/>
        <v>-4.0559166666666684</v>
      </c>
      <c r="E52" s="5">
        <f t="shared" si="4"/>
        <v>3.3078515624999923E-2</v>
      </c>
      <c r="F52" s="5">
        <f t="shared" si="5"/>
        <v>16.450460006944457</v>
      </c>
    </row>
    <row r="53" spans="1:6" x14ac:dyDescent="0.2">
      <c r="A53" s="5">
        <v>19.71</v>
      </c>
      <c r="B53" s="5">
        <v>22.058</v>
      </c>
      <c r="C53" s="5">
        <f t="shared" si="2"/>
        <v>5.6588750000000001</v>
      </c>
      <c r="D53" s="5">
        <f t="shared" si="3"/>
        <v>4.2083333333330586E-2</v>
      </c>
      <c r="E53" s="5">
        <f t="shared" si="4"/>
        <v>32.022866265624998</v>
      </c>
      <c r="F53" s="5">
        <f t="shared" si="5"/>
        <v>1.7710069444442133E-3</v>
      </c>
    </row>
    <row r="54" spans="1:6" ht="17" thickBot="1" x14ac:dyDescent="0.25">
      <c r="A54" s="6">
        <v>16.004000000000001</v>
      </c>
      <c r="B54" s="6">
        <v>21.157</v>
      </c>
      <c r="C54" s="6">
        <f t="shared" si="2"/>
        <v>1.9528750000000006</v>
      </c>
      <c r="D54" s="6">
        <f t="shared" si="3"/>
        <v>-0.85891666666666922</v>
      </c>
      <c r="E54" s="6">
        <f t="shared" si="4"/>
        <v>3.8137207656250021</v>
      </c>
      <c r="F54" s="6">
        <f t="shared" si="5"/>
        <v>0.73773784027778211</v>
      </c>
    </row>
    <row r="55" spans="1:6" x14ac:dyDescent="0.2">
      <c r="E55">
        <f>SUM(E31:E54)</f>
        <v>291.38766862500006</v>
      </c>
      <c r="F55">
        <f>SUM(F31:F54)</f>
        <v>529.27041183333336</v>
      </c>
    </row>
  </sheetData>
  <mergeCells count="4">
    <mergeCell ref="G13:H14"/>
    <mergeCell ref="G8:H9"/>
    <mergeCell ref="G18:H18"/>
    <mergeCell ref="G19:H19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70117-4D4E-2042-9A10-2327CB044FB5}">
  <dimension ref="A1:N28"/>
  <sheetViews>
    <sheetView workbookViewId="0">
      <selection activeCell="N16" sqref="N16"/>
    </sheetView>
  </sheetViews>
  <sheetFormatPr baseColWidth="10" defaultRowHeight="16" x14ac:dyDescent="0.2"/>
  <cols>
    <col min="8" max="8" width="12.33203125" bestFit="1" customWidth="1"/>
    <col min="9" max="9" width="13.6640625" bestFit="1" customWidth="1"/>
    <col min="10" max="10" width="14.33203125" bestFit="1" customWidth="1"/>
    <col min="11" max="11" width="18" bestFit="1" customWidth="1"/>
    <col min="13" max="13" width="21" bestFit="1" customWidth="1"/>
  </cols>
  <sheetData>
    <row r="1" spans="1:14" x14ac:dyDescent="0.2">
      <c r="A1">
        <v>2</v>
      </c>
      <c r="B1">
        <f>A1^2</f>
        <v>4</v>
      </c>
    </row>
    <row r="2" spans="1:14" x14ac:dyDescent="0.2">
      <c r="A2">
        <v>4</v>
      </c>
      <c r="B2">
        <f t="shared" ref="B2:B10" si="0">A2^2</f>
        <v>16</v>
      </c>
      <c r="M2" t="s">
        <v>4</v>
      </c>
      <c r="N2">
        <f>COUNT(K5:K28)</f>
        <v>24</v>
      </c>
    </row>
    <row r="3" spans="1:14" ht="17" thickBot="1" x14ac:dyDescent="0.25">
      <c r="A3">
        <v>2</v>
      </c>
      <c r="B3">
        <f t="shared" si="0"/>
        <v>4</v>
      </c>
      <c r="M3" t="s">
        <v>25</v>
      </c>
      <c r="N3">
        <f>N2-1</f>
        <v>23</v>
      </c>
    </row>
    <row r="4" spans="1:14" ht="17" thickBot="1" x14ac:dyDescent="0.25">
      <c r="A4">
        <v>1</v>
      </c>
      <c r="B4">
        <f t="shared" si="0"/>
        <v>1</v>
      </c>
      <c r="H4" s="4" t="s">
        <v>9</v>
      </c>
      <c r="I4" s="4" t="s">
        <v>10</v>
      </c>
      <c r="J4" s="4" t="s">
        <v>0</v>
      </c>
      <c r="K4" s="3" t="s">
        <v>1</v>
      </c>
    </row>
    <row r="5" spans="1:14" x14ac:dyDescent="0.2">
      <c r="A5">
        <v>3</v>
      </c>
      <c r="B5">
        <f t="shared" si="0"/>
        <v>9</v>
      </c>
      <c r="H5" s="5">
        <v>12.079000000000001</v>
      </c>
      <c r="I5" s="5">
        <v>19.277999999999999</v>
      </c>
      <c r="J5" s="5">
        <f>H5-I5</f>
        <v>-7.1989999999999981</v>
      </c>
      <c r="K5" s="7">
        <f>J5^2</f>
        <v>51.82560099999997</v>
      </c>
    </row>
    <row r="6" spans="1:14" x14ac:dyDescent="0.2">
      <c r="A6">
        <v>-1</v>
      </c>
      <c r="B6">
        <f t="shared" si="0"/>
        <v>1</v>
      </c>
      <c r="H6" s="5">
        <v>16.791</v>
      </c>
      <c r="I6" s="5">
        <v>18.741</v>
      </c>
      <c r="J6" s="5">
        <f t="shared" ref="J6:J28" si="1">H6-I6</f>
        <v>-1.9499999999999993</v>
      </c>
      <c r="K6" s="7">
        <f t="shared" ref="K6:K28" si="2">J6^2</f>
        <v>3.8024999999999971</v>
      </c>
      <c r="M6" t="s">
        <v>21</v>
      </c>
      <c r="N6">
        <f>SUM(J5:J28)</f>
        <v>-191.15499999999994</v>
      </c>
    </row>
    <row r="7" spans="1:14" x14ac:dyDescent="0.2">
      <c r="A7">
        <v>2</v>
      </c>
      <c r="B7">
        <f t="shared" si="0"/>
        <v>4</v>
      </c>
      <c r="H7" s="5">
        <v>9.5640000000000001</v>
      </c>
      <c r="I7" s="5">
        <v>21.213999999999999</v>
      </c>
      <c r="J7" s="5">
        <f t="shared" si="1"/>
        <v>-11.649999999999999</v>
      </c>
      <c r="K7" s="7">
        <f t="shared" si="2"/>
        <v>135.72249999999997</v>
      </c>
      <c r="M7" t="s">
        <v>22</v>
      </c>
      <c r="N7">
        <f>N6^2</f>
        <v>36540.234024999976</v>
      </c>
    </row>
    <row r="8" spans="1:14" x14ac:dyDescent="0.2">
      <c r="A8">
        <v>1</v>
      </c>
      <c r="B8">
        <f t="shared" si="0"/>
        <v>1</v>
      </c>
      <c r="H8" s="5">
        <v>8.6300000000000008</v>
      </c>
      <c r="I8" s="5">
        <v>15.686999999999999</v>
      </c>
      <c r="J8" s="5">
        <f t="shared" si="1"/>
        <v>-7.0569999999999986</v>
      </c>
      <c r="K8" s="7">
        <f t="shared" si="2"/>
        <v>49.801248999999977</v>
      </c>
    </row>
    <row r="9" spans="1:14" x14ac:dyDescent="0.2">
      <c r="A9">
        <v>3</v>
      </c>
      <c r="B9">
        <f t="shared" si="0"/>
        <v>9</v>
      </c>
      <c r="H9" s="5">
        <v>14.669</v>
      </c>
      <c r="I9" s="5">
        <v>22.803000000000001</v>
      </c>
      <c r="J9" s="5">
        <f t="shared" si="1"/>
        <v>-8.1340000000000003</v>
      </c>
      <c r="K9" s="7">
        <f t="shared" si="2"/>
        <v>66.161956000000004</v>
      </c>
      <c r="M9" t="s">
        <v>23</v>
      </c>
      <c r="N9">
        <f>SUM(K5:K28)</f>
        <v>2066.8401909999993</v>
      </c>
    </row>
    <row r="10" spans="1:14" x14ac:dyDescent="0.2">
      <c r="A10">
        <v>0</v>
      </c>
      <c r="B10">
        <f t="shared" si="0"/>
        <v>0</v>
      </c>
      <c r="H10" s="5">
        <v>12.238</v>
      </c>
      <c r="I10" s="5">
        <v>20.878</v>
      </c>
      <c r="J10" s="5">
        <f t="shared" si="1"/>
        <v>-8.64</v>
      </c>
      <c r="K10" s="7">
        <f t="shared" si="2"/>
        <v>74.649600000000007</v>
      </c>
      <c r="M10" t="s">
        <v>24</v>
      </c>
      <c r="N10">
        <f>AVERAGE(K5:K28)</f>
        <v>86.118341291666638</v>
      </c>
    </row>
    <row r="11" spans="1:14" x14ac:dyDescent="0.2">
      <c r="B11">
        <f>SUM(B1:B10)</f>
        <v>49</v>
      </c>
      <c r="H11" s="5">
        <v>14.692</v>
      </c>
      <c r="I11" s="5">
        <v>24.571999999999999</v>
      </c>
      <c r="J11" s="5">
        <f t="shared" si="1"/>
        <v>-9.879999999999999</v>
      </c>
      <c r="K11" s="7">
        <f t="shared" si="2"/>
        <v>97.614399999999975</v>
      </c>
    </row>
    <row r="12" spans="1:14" x14ac:dyDescent="0.2">
      <c r="H12" s="5">
        <v>8.9870000000000001</v>
      </c>
      <c r="I12" s="5">
        <v>17.393999999999998</v>
      </c>
      <c r="J12" s="5">
        <f t="shared" si="1"/>
        <v>-8.4069999999999983</v>
      </c>
      <c r="K12" s="7">
        <f t="shared" si="2"/>
        <v>70.677648999999974</v>
      </c>
    </row>
    <row r="13" spans="1:14" x14ac:dyDescent="0.2">
      <c r="H13" s="5">
        <v>9.4009999999999998</v>
      </c>
      <c r="I13" s="5">
        <v>20.762</v>
      </c>
      <c r="J13" s="5">
        <f t="shared" si="1"/>
        <v>-11.361000000000001</v>
      </c>
      <c r="K13" s="7">
        <f t="shared" si="2"/>
        <v>129.07232100000002</v>
      </c>
    </row>
    <row r="14" spans="1:14" x14ac:dyDescent="0.2">
      <c r="H14" s="5">
        <v>14.48</v>
      </c>
      <c r="I14" s="5">
        <v>26.282</v>
      </c>
      <c r="J14" s="5">
        <f t="shared" si="1"/>
        <v>-11.802</v>
      </c>
      <c r="K14" s="7">
        <f t="shared" si="2"/>
        <v>139.287204</v>
      </c>
    </row>
    <row r="15" spans="1:14" x14ac:dyDescent="0.2">
      <c r="H15" s="5">
        <v>22.327999999999999</v>
      </c>
      <c r="I15" s="5">
        <v>24.524000000000001</v>
      </c>
      <c r="J15" s="5">
        <f t="shared" si="1"/>
        <v>-2.1960000000000015</v>
      </c>
      <c r="K15" s="7">
        <f t="shared" si="2"/>
        <v>4.8224160000000067</v>
      </c>
      <c r="M15" t="s">
        <v>3</v>
      </c>
      <c r="N15">
        <f>(N7-N10)/N3</f>
        <v>1584.9615514655786</v>
      </c>
    </row>
    <row r="16" spans="1:14" x14ac:dyDescent="0.2">
      <c r="H16" s="5">
        <v>15.298</v>
      </c>
      <c r="I16" s="5">
        <v>18.643999999999998</v>
      </c>
      <c r="J16" s="5">
        <f t="shared" si="1"/>
        <v>-3.3459999999999983</v>
      </c>
      <c r="K16" s="7">
        <f t="shared" si="2"/>
        <v>11.195715999999988</v>
      </c>
      <c r="M16" t="s">
        <v>26</v>
      </c>
      <c r="N16">
        <f>SQRT(N15)</f>
        <v>39.811575596371199</v>
      </c>
    </row>
    <row r="17" spans="8:11" x14ac:dyDescent="0.2">
      <c r="H17" s="5">
        <v>15.073</v>
      </c>
      <c r="I17" s="5">
        <v>17.510000000000002</v>
      </c>
      <c r="J17" s="5">
        <f t="shared" si="1"/>
        <v>-2.4370000000000012</v>
      </c>
      <c r="K17" s="7">
        <f t="shared" si="2"/>
        <v>5.9389690000000055</v>
      </c>
    </row>
    <row r="18" spans="8:11" x14ac:dyDescent="0.2">
      <c r="H18" s="5">
        <v>16.928999999999998</v>
      </c>
      <c r="I18" s="5">
        <v>20.329999999999998</v>
      </c>
      <c r="J18" s="5">
        <f t="shared" si="1"/>
        <v>-3.4009999999999998</v>
      </c>
      <c r="K18" s="7">
        <f t="shared" si="2"/>
        <v>11.566800999999998</v>
      </c>
    </row>
    <row r="19" spans="8:11" x14ac:dyDescent="0.2">
      <c r="H19" s="5">
        <v>18.2</v>
      </c>
      <c r="I19" s="5">
        <v>35.255000000000003</v>
      </c>
      <c r="J19" s="5">
        <f t="shared" si="1"/>
        <v>-17.055000000000003</v>
      </c>
      <c r="K19" s="7">
        <f t="shared" si="2"/>
        <v>290.8730250000001</v>
      </c>
    </row>
    <row r="20" spans="8:11" x14ac:dyDescent="0.2">
      <c r="H20" s="5">
        <v>12.13</v>
      </c>
      <c r="I20" s="5">
        <v>22.158000000000001</v>
      </c>
      <c r="J20" s="5">
        <f t="shared" si="1"/>
        <v>-10.028</v>
      </c>
      <c r="K20" s="7">
        <f t="shared" si="2"/>
        <v>100.56078400000001</v>
      </c>
    </row>
    <row r="21" spans="8:11" x14ac:dyDescent="0.2">
      <c r="H21" s="5">
        <v>18.495000000000001</v>
      </c>
      <c r="I21" s="5">
        <v>25.138999999999999</v>
      </c>
      <c r="J21" s="5">
        <f t="shared" si="1"/>
        <v>-6.6439999999999984</v>
      </c>
      <c r="K21" s="7">
        <f t="shared" si="2"/>
        <v>44.142735999999978</v>
      </c>
    </row>
    <row r="22" spans="8:11" x14ac:dyDescent="0.2">
      <c r="H22" s="5">
        <v>10.638999999999999</v>
      </c>
      <c r="I22" s="5">
        <v>20.428999999999998</v>
      </c>
      <c r="J22" s="5">
        <f t="shared" si="1"/>
        <v>-9.7899999999999991</v>
      </c>
      <c r="K22" s="7">
        <f t="shared" si="2"/>
        <v>95.844099999999983</v>
      </c>
    </row>
    <row r="23" spans="8:11" x14ac:dyDescent="0.2">
      <c r="H23" s="5">
        <v>11.343999999999999</v>
      </c>
      <c r="I23" s="5">
        <v>17.425000000000001</v>
      </c>
      <c r="J23" s="5">
        <f t="shared" si="1"/>
        <v>-6.0810000000000013</v>
      </c>
      <c r="K23" s="7">
        <f t="shared" si="2"/>
        <v>36.978561000000013</v>
      </c>
    </row>
    <row r="24" spans="8:11" x14ac:dyDescent="0.2">
      <c r="H24" s="5">
        <v>12.369</v>
      </c>
      <c r="I24" s="5">
        <v>34.287999999999997</v>
      </c>
      <c r="J24" s="5">
        <f t="shared" si="1"/>
        <v>-21.918999999999997</v>
      </c>
      <c r="K24" s="7">
        <f t="shared" si="2"/>
        <v>480.44256099999984</v>
      </c>
    </row>
    <row r="25" spans="8:11" x14ac:dyDescent="0.2">
      <c r="H25" s="5">
        <v>12.944000000000001</v>
      </c>
      <c r="I25" s="5">
        <v>23.893999999999998</v>
      </c>
      <c r="J25" s="5">
        <f t="shared" si="1"/>
        <v>-10.949999999999998</v>
      </c>
      <c r="K25" s="7">
        <f t="shared" si="2"/>
        <v>119.90249999999995</v>
      </c>
    </row>
    <row r="26" spans="8:11" x14ac:dyDescent="0.2">
      <c r="H26" s="5">
        <v>14.233000000000001</v>
      </c>
      <c r="I26" s="5">
        <v>17.96</v>
      </c>
      <c r="J26" s="5">
        <f t="shared" si="1"/>
        <v>-3.7270000000000003</v>
      </c>
      <c r="K26" s="7">
        <f t="shared" si="2"/>
        <v>13.890529000000003</v>
      </c>
    </row>
    <row r="27" spans="8:11" x14ac:dyDescent="0.2">
      <c r="H27" s="5">
        <v>19.71</v>
      </c>
      <c r="I27" s="5">
        <v>22.058</v>
      </c>
      <c r="J27" s="5">
        <f t="shared" si="1"/>
        <v>-2.347999999999999</v>
      </c>
      <c r="K27" s="7">
        <f t="shared" si="2"/>
        <v>5.5131039999999949</v>
      </c>
    </row>
    <row r="28" spans="8:11" ht="17" thickBot="1" x14ac:dyDescent="0.25">
      <c r="H28" s="6">
        <v>16.004000000000001</v>
      </c>
      <c r="I28" s="6">
        <v>21.157</v>
      </c>
      <c r="J28" s="6">
        <f t="shared" si="1"/>
        <v>-5.1529999999999987</v>
      </c>
      <c r="K28" s="8">
        <f t="shared" si="2"/>
        <v>26.553408999999988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stroopdata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Naik</dc:creator>
  <cp:lastModifiedBy>Yash Naik</cp:lastModifiedBy>
  <dcterms:created xsi:type="dcterms:W3CDTF">2018-12-25T06:10:05Z</dcterms:created>
  <dcterms:modified xsi:type="dcterms:W3CDTF">2018-12-26T06:09:57Z</dcterms:modified>
</cp:coreProperties>
</file>